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5" yWindow="4815" windowWidth="24060" windowHeight="4860" tabRatio="620" activeTab="1"/>
  </bookViews>
  <sheets>
    <sheet name="COLLECTION" sheetId="1" r:id="rId1"/>
    <sheet name="ROSTER" sheetId="9" r:id="rId2"/>
    <sheet name="GAME STATS" sheetId="7" r:id="rId3"/>
    <sheet name="TOTALS &amp; AVERAGES" sheetId="6" r:id="rId4"/>
    <sheet name="PERFORMANCE" sheetId="8" r:id="rId5"/>
  </sheets>
  <definedNames>
    <definedName name="_xlnm._FilterDatabase" localSheetId="3" hidden="1">'TOTALS &amp; AVERAGES'!$B$7:$BL$52</definedName>
  </definedNames>
  <calcPr calcId="125725"/>
</workbook>
</file>

<file path=xl/calcChain.xml><?xml version="1.0" encoding="utf-8"?>
<calcChain xmlns="http://schemas.openxmlformats.org/spreadsheetml/2006/main">
  <c r="F3" i="8"/>
  <c r="C3"/>
  <c r="G5" i="6"/>
  <c r="E2895" i="7"/>
  <c r="E2836"/>
  <c r="E2777"/>
  <c r="E2718"/>
  <c r="E2659"/>
  <c r="E2600"/>
  <c r="E2541"/>
  <c r="E2482"/>
  <c r="E2423"/>
  <c r="E2364"/>
  <c r="E2305"/>
  <c r="E2246"/>
  <c r="E2187"/>
  <c r="E2128"/>
  <c r="E2069"/>
  <c r="E2010"/>
  <c r="E1951"/>
  <c r="E1892"/>
  <c r="E1833"/>
  <c r="E1774"/>
  <c r="E1715"/>
  <c r="E1656"/>
  <c r="E1597"/>
  <c r="E1538"/>
  <c r="E1479"/>
  <c r="E1420"/>
  <c r="E1361"/>
  <c r="E1302"/>
  <c r="E1243"/>
  <c r="E1184"/>
  <c r="E1125"/>
  <c r="E1066"/>
  <c r="E1007"/>
  <c r="E948"/>
  <c r="E889"/>
  <c r="E830"/>
  <c r="E771"/>
  <c r="E712"/>
  <c r="E653"/>
  <c r="E594"/>
  <c r="E535"/>
  <c r="E476"/>
  <c r="E417"/>
  <c r="E358"/>
  <c r="E299"/>
  <c r="E240"/>
  <c r="E181"/>
  <c r="E122"/>
  <c r="E63"/>
  <c r="E4"/>
  <c r="C106" i="6"/>
  <c r="C105"/>
  <c r="B105"/>
  <c r="C104"/>
  <c r="C103"/>
  <c r="B103"/>
  <c r="C102"/>
  <c r="C101"/>
  <c r="B101"/>
  <c r="C100"/>
  <c r="C99"/>
  <c r="B99"/>
  <c r="C98"/>
  <c r="C97"/>
  <c r="B97"/>
  <c r="C96"/>
  <c r="C95"/>
  <c r="B95"/>
  <c r="C94"/>
  <c r="C93"/>
  <c r="B93"/>
  <c r="C92"/>
  <c r="C91"/>
  <c r="B91"/>
  <c r="C90"/>
  <c r="C89"/>
  <c r="B89"/>
  <c r="C88"/>
  <c r="C87"/>
  <c r="B87"/>
  <c r="C86"/>
  <c r="C85"/>
  <c r="B85"/>
  <c r="C84"/>
  <c r="C83"/>
  <c r="B83"/>
  <c r="C82"/>
  <c r="C81"/>
  <c r="B81"/>
  <c r="C80"/>
  <c r="C79"/>
  <c r="B79"/>
  <c r="C78"/>
  <c r="C77"/>
  <c r="B77"/>
  <c r="C76"/>
  <c r="C75"/>
  <c r="B75"/>
  <c r="C74"/>
  <c r="C73"/>
  <c r="B73"/>
  <c r="C72"/>
  <c r="C71"/>
  <c r="B71"/>
  <c r="C70"/>
  <c r="C69"/>
  <c r="B69"/>
  <c r="C68"/>
  <c r="C67"/>
  <c r="B67"/>
  <c r="C48"/>
  <c r="C47"/>
  <c r="B47"/>
  <c r="C46"/>
  <c r="C45"/>
  <c r="B45"/>
  <c r="C44"/>
  <c r="C43"/>
  <c r="B43"/>
  <c r="C42"/>
  <c r="C41"/>
  <c r="B41"/>
  <c r="C40"/>
  <c r="C39"/>
  <c r="B39"/>
  <c r="C38"/>
  <c r="C37"/>
  <c r="B37"/>
  <c r="C36"/>
  <c r="C35"/>
  <c r="B35"/>
  <c r="C34"/>
  <c r="C33"/>
  <c r="B33"/>
  <c r="C32"/>
  <c r="C31"/>
  <c r="B31"/>
  <c r="C30"/>
  <c r="C29"/>
  <c r="B29"/>
  <c r="C28"/>
  <c r="C27"/>
  <c r="B27"/>
  <c r="C26"/>
  <c r="C25"/>
  <c r="B25"/>
  <c r="C24"/>
  <c r="C23"/>
  <c r="B23"/>
  <c r="C22"/>
  <c r="C21"/>
  <c r="B21"/>
  <c r="C20"/>
  <c r="C19"/>
  <c r="B19"/>
  <c r="C18"/>
  <c r="C17"/>
  <c r="B17"/>
  <c r="C16"/>
  <c r="C15"/>
  <c r="B15"/>
  <c r="C14"/>
  <c r="C13"/>
  <c r="B13"/>
  <c r="C12"/>
  <c r="C11"/>
  <c r="B11"/>
  <c r="C10"/>
  <c r="C9"/>
  <c r="B9"/>
  <c r="AM5"/>
  <c r="C2941" i="7"/>
  <c r="C2940"/>
  <c r="B2940"/>
  <c r="C2939"/>
  <c r="C2938"/>
  <c r="B2938"/>
  <c r="C2937"/>
  <c r="C2936"/>
  <c r="B2936"/>
  <c r="C2935"/>
  <c r="C2934"/>
  <c r="B2934"/>
  <c r="C2933"/>
  <c r="C2932"/>
  <c r="B2932"/>
  <c r="C2931"/>
  <c r="C2930"/>
  <c r="B2930"/>
  <c r="C2929"/>
  <c r="C2928"/>
  <c r="B2928"/>
  <c r="C2927"/>
  <c r="C2926"/>
  <c r="B2926"/>
  <c r="C2925"/>
  <c r="C2924"/>
  <c r="B2924"/>
  <c r="C2923"/>
  <c r="C2922"/>
  <c r="B2922"/>
  <c r="C2921"/>
  <c r="C2920"/>
  <c r="B2920"/>
  <c r="C2919"/>
  <c r="C2918"/>
  <c r="B2918"/>
  <c r="C2917"/>
  <c r="C2916"/>
  <c r="B2916"/>
  <c r="C2915"/>
  <c r="C2914"/>
  <c r="B2914"/>
  <c r="C2913"/>
  <c r="C2912"/>
  <c r="B2912"/>
  <c r="C2911"/>
  <c r="C2910"/>
  <c r="B2910"/>
  <c r="C2909"/>
  <c r="C2908"/>
  <c r="B2908"/>
  <c r="C2907"/>
  <c r="C2906"/>
  <c r="B2906"/>
  <c r="C2905"/>
  <c r="C2904"/>
  <c r="B2904"/>
  <c r="C2903"/>
  <c r="C2902"/>
  <c r="B2902"/>
  <c r="C2882"/>
  <c r="C2881"/>
  <c r="B2881"/>
  <c r="C2880"/>
  <c r="C2879"/>
  <c r="B2879"/>
  <c r="C2878"/>
  <c r="C2877"/>
  <c r="B2877"/>
  <c r="C2876"/>
  <c r="C2875"/>
  <c r="B2875"/>
  <c r="C2874"/>
  <c r="C2873"/>
  <c r="B2873"/>
  <c r="C2872"/>
  <c r="C2871"/>
  <c r="B2871"/>
  <c r="C2870"/>
  <c r="C2869"/>
  <c r="B2869"/>
  <c r="C2868"/>
  <c r="C2867"/>
  <c r="B2867"/>
  <c r="C2866"/>
  <c r="C2865"/>
  <c r="B2865"/>
  <c r="C2864"/>
  <c r="C2863"/>
  <c r="B2863"/>
  <c r="C2862"/>
  <c r="C2861"/>
  <c r="B2861"/>
  <c r="C2860"/>
  <c r="C2859"/>
  <c r="B2859"/>
  <c r="C2858"/>
  <c r="C2857"/>
  <c r="B2857"/>
  <c r="C2856"/>
  <c r="C2855"/>
  <c r="B2855"/>
  <c r="C2854"/>
  <c r="C2853"/>
  <c r="B2853"/>
  <c r="C2852"/>
  <c r="C2851"/>
  <c r="B2851"/>
  <c r="C2850"/>
  <c r="C2849"/>
  <c r="B2849"/>
  <c r="C2848"/>
  <c r="C2847"/>
  <c r="B2847"/>
  <c r="C2846"/>
  <c r="C2845"/>
  <c r="B2845"/>
  <c r="C2844"/>
  <c r="C2843"/>
  <c r="B2843"/>
  <c r="C2823"/>
  <c r="C2822"/>
  <c r="B2822"/>
  <c r="C2821"/>
  <c r="C2820"/>
  <c r="B2820"/>
  <c r="C2819"/>
  <c r="C2818"/>
  <c r="B2818"/>
  <c r="C2817"/>
  <c r="C2816"/>
  <c r="B2816"/>
  <c r="C2815"/>
  <c r="C2814"/>
  <c r="B2814"/>
  <c r="C2813"/>
  <c r="C2812"/>
  <c r="B2812"/>
  <c r="C2811"/>
  <c r="C2810"/>
  <c r="B2810"/>
  <c r="C2809"/>
  <c r="C2808"/>
  <c r="B2808"/>
  <c r="C2807"/>
  <c r="C2806"/>
  <c r="B2806"/>
  <c r="C2805"/>
  <c r="C2804"/>
  <c r="B2804"/>
  <c r="C2803"/>
  <c r="C2802"/>
  <c r="B2802"/>
  <c r="C2801"/>
  <c r="C2800"/>
  <c r="B2800"/>
  <c r="C2799"/>
  <c r="C2798"/>
  <c r="B2798"/>
  <c r="C2797"/>
  <c r="C2796"/>
  <c r="B2796"/>
  <c r="C2795"/>
  <c r="C2794"/>
  <c r="B2794"/>
  <c r="C2793"/>
  <c r="C2792"/>
  <c r="B2792"/>
  <c r="C2791"/>
  <c r="C2790"/>
  <c r="B2790"/>
  <c r="C2789"/>
  <c r="C2788"/>
  <c r="B2788"/>
  <c r="C2787"/>
  <c r="C2786"/>
  <c r="B2786"/>
  <c r="C2785"/>
  <c r="C2784"/>
  <c r="B2784"/>
  <c r="C2764"/>
  <c r="C2763"/>
  <c r="B2763"/>
  <c r="C2762"/>
  <c r="C2761"/>
  <c r="B2761"/>
  <c r="C2760"/>
  <c r="C2759"/>
  <c r="B2759"/>
  <c r="C2758"/>
  <c r="C2757"/>
  <c r="B2757"/>
  <c r="C2756"/>
  <c r="C2755"/>
  <c r="B2755"/>
  <c r="C2754"/>
  <c r="C2753"/>
  <c r="B2753"/>
  <c r="C2752"/>
  <c r="C2751"/>
  <c r="B2751"/>
  <c r="C2750"/>
  <c r="C2749"/>
  <c r="B2749"/>
  <c r="C2748"/>
  <c r="C2747"/>
  <c r="B2747"/>
  <c r="C2746"/>
  <c r="C2745"/>
  <c r="B2745"/>
  <c r="C2744"/>
  <c r="C2743"/>
  <c r="B2743"/>
  <c r="C2742"/>
  <c r="C2741"/>
  <c r="B2741"/>
  <c r="C2740"/>
  <c r="C2739"/>
  <c r="B2739"/>
  <c r="C2738"/>
  <c r="C2737"/>
  <c r="B2737"/>
  <c r="C2736"/>
  <c r="C2735"/>
  <c r="B2735"/>
  <c r="C2734"/>
  <c r="C2733"/>
  <c r="B2733"/>
  <c r="C2732"/>
  <c r="C2731"/>
  <c r="B2731"/>
  <c r="C2730"/>
  <c r="C2729"/>
  <c r="B2729"/>
  <c r="C2728"/>
  <c r="C2727"/>
  <c r="B2727"/>
  <c r="C2726"/>
  <c r="C2725"/>
  <c r="B2725"/>
  <c r="C2705"/>
  <c r="C2704"/>
  <c r="B2704"/>
  <c r="C2703"/>
  <c r="C2702"/>
  <c r="B2702"/>
  <c r="C2701"/>
  <c r="C2700"/>
  <c r="B2700"/>
  <c r="C2699"/>
  <c r="C2698"/>
  <c r="B2698"/>
  <c r="C2697"/>
  <c r="C2696"/>
  <c r="B2696"/>
  <c r="C2695"/>
  <c r="C2694"/>
  <c r="B2694"/>
  <c r="C2693"/>
  <c r="C2692"/>
  <c r="B2692"/>
  <c r="C2691"/>
  <c r="C2690"/>
  <c r="B2690"/>
  <c r="C2689"/>
  <c r="C2688"/>
  <c r="B2688"/>
  <c r="C2687"/>
  <c r="C2686"/>
  <c r="B2686"/>
  <c r="C2685"/>
  <c r="C2684"/>
  <c r="B2684"/>
  <c r="C2683"/>
  <c r="C2682"/>
  <c r="B2682"/>
  <c r="C2681"/>
  <c r="C2680"/>
  <c r="B2680"/>
  <c r="C2679"/>
  <c r="C2678"/>
  <c r="B2678"/>
  <c r="C2677"/>
  <c r="C2676"/>
  <c r="B2676"/>
  <c r="C2675"/>
  <c r="C2674"/>
  <c r="B2674"/>
  <c r="C2673"/>
  <c r="C2672"/>
  <c r="B2672"/>
  <c r="C2671"/>
  <c r="C2670"/>
  <c r="B2670"/>
  <c r="C2669"/>
  <c r="C2668"/>
  <c r="B2668"/>
  <c r="C2667"/>
  <c r="C2666"/>
  <c r="B2666"/>
  <c r="C2646"/>
  <c r="C2645"/>
  <c r="B2645"/>
  <c r="C2644"/>
  <c r="C2643"/>
  <c r="B2643"/>
  <c r="C2642"/>
  <c r="C2641"/>
  <c r="B2641"/>
  <c r="C2640"/>
  <c r="C2639"/>
  <c r="B2639"/>
  <c r="C2638"/>
  <c r="C2637"/>
  <c r="B2637"/>
  <c r="C2636"/>
  <c r="C2635"/>
  <c r="B2635"/>
  <c r="C2634"/>
  <c r="C2633"/>
  <c r="B2633"/>
  <c r="C2632"/>
  <c r="C2631"/>
  <c r="B2631"/>
  <c r="C2630"/>
  <c r="C2629"/>
  <c r="B2629"/>
  <c r="C2628"/>
  <c r="C2627"/>
  <c r="B2627"/>
  <c r="C2626"/>
  <c r="C2625"/>
  <c r="B2625"/>
  <c r="C2624"/>
  <c r="C2623"/>
  <c r="B2623"/>
  <c r="C2622"/>
  <c r="C2621"/>
  <c r="B2621"/>
  <c r="C2620"/>
  <c r="C2619"/>
  <c r="B2619"/>
  <c r="C2618"/>
  <c r="C2617"/>
  <c r="B2617"/>
  <c r="C2616"/>
  <c r="C2615"/>
  <c r="B2615"/>
  <c r="C2614"/>
  <c r="C2613"/>
  <c r="B2613"/>
  <c r="C2612"/>
  <c r="C2611"/>
  <c r="B2611"/>
  <c r="C2610"/>
  <c r="C2609"/>
  <c r="B2609"/>
  <c r="C2608"/>
  <c r="C2607"/>
  <c r="B2607"/>
  <c r="C2587"/>
  <c r="C2586"/>
  <c r="B2586"/>
  <c r="C2585"/>
  <c r="C2584"/>
  <c r="B2584"/>
  <c r="C2583"/>
  <c r="C2582"/>
  <c r="B2582"/>
  <c r="C2581"/>
  <c r="C2580"/>
  <c r="B2580"/>
  <c r="C2579"/>
  <c r="C2578"/>
  <c r="B2578"/>
  <c r="C2577"/>
  <c r="C2576"/>
  <c r="B2576"/>
  <c r="C2575"/>
  <c r="C2574"/>
  <c r="B2574"/>
  <c r="C2573"/>
  <c r="C2572"/>
  <c r="B2572"/>
  <c r="C2571"/>
  <c r="C2570"/>
  <c r="B2570"/>
  <c r="C2569"/>
  <c r="C2568"/>
  <c r="B2568"/>
  <c r="C2567"/>
  <c r="C2566"/>
  <c r="B2566"/>
  <c r="C2565"/>
  <c r="C2564"/>
  <c r="B2564"/>
  <c r="C2563"/>
  <c r="C2562"/>
  <c r="B2562"/>
  <c r="C2561"/>
  <c r="C2560"/>
  <c r="B2560"/>
  <c r="C2559"/>
  <c r="C2558"/>
  <c r="B2558"/>
  <c r="C2557"/>
  <c r="C2556"/>
  <c r="B2556"/>
  <c r="C2555"/>
  <c r="C2554"/>
  <c r="B2554"/>
  <c r="C2553"/>
  <c r="C2552"/>
  <c r="B2552"/>
  <c r="C2551"/>
  <c r="C2550"/>
  <c r="B2550"/>
  <c r="C2549"/>
  <c r="C2548"/>
  <c r="B2548"/>
  <c r="C2528"/>
  <c r="C2527"/>
  <c r="B2527"/>
  <c r="C2526"/>
  <c r="C2525"/>
  <c r="B2525"/>
  <c r="C2524"/>
  <c r="C2523"/>
  <c r="B2523"/>
  <c r="C2522"/>
  <c r="C2521"/>
  <c r="B2521"/>
  <c r="C2520"/>
  <c r="C2519"/>
  <c r="B2519"/>
  <c r="C2518"/>
  <c r="C2517"/>
  <c r="B2517"/>
  <c r="C2516"/>
  <c r="C2515"/>
  <c r="B2515"/>
  <c r="C2514"/>
  <c r="C2513"/>
  <c r="B2513"/>
  <c r="C2512"/>
  <c r="C2511"/>
  <c r="B2511"/>
  <c r="C2510"/>
  <c r="C2509"/>
  <c r="B2509"/>
  <c r="C2508"/>
  <c r="C2507"/>
  <c r="B2507"/>
  <c r="C2506"/>
  <c r="C2505"/>
  <c r="B2505"/>
  <c r="C2504"/>
  <c r="C2503"/>
  <c r="B2503"/>
  <c r="C2502"/>
  <c r="C2501"/>
  <c r="B2501"/>
  <c r="C2500"/>
  <c r="C2499"/>
  <c r="B2499"/>
  <c r="C2498"/>
  <c r="C2497"/>
  <c r="B2497"/>
  <c r="C2496"/>
  <c r="C2495"/>
  <c r="B2495"/>
  <c r="C2494"/>
  <c r="C2493"/>
  <c r="B2493"/>
  <c r="C2492"/>
  <c r="C2491"/>
  <c r="B2491"/>
  <c r="C2490"/>
  <c r="C2489"/>
  <c r="B2489"/>
  <c r="C2469"/>
  <c r="C2468"/>
  <c r="B2468"/>
  <c r="C2467"/>
  <c r="C2466"/>
  <c r="B2466"/>
  <c r="C2465"/>
  <c r="C2464"/>
  <c r="B2464"/>
  <c r="C2463"/>
  <c r="C2462"/>
  <c r="B2462"/>
  <c r="C2461"/>
  <c r="C2460"/>
  <c r="B2460"/>
  <c r="C2459"/>
  <c r="C2458"/>
  <c r="B2458"/>
  <c r="C2457"/>
  <c r="C2456"/>
  <c r="B2456"/>
  <c r="C2455"/>
  <c r="C2454"/>
  <c r="B2454"/>
  <c r="C2453"/>
  <c r="C2452"/>
  <c r="B2452"/>
  <c r="C2451"/>
  <c r="C2450"/>
  <c r="B2450"/>
  <c r="C2449"/>
  <c r="C2448"/>
  <c r="B2448"/>
  <c r="C2447"/>
  <c r="C2446"/>
  <c r="B2446"/>
  <c r="C2445"/>
  <c r="C2444"/>
  <c r="B2444"/>
  <c r="C2443"/>
  <c r="C2442"/>
  <c r="B2442"/>
  <c r="C2441"/>
  <c r="C2440"/>
  <c r="B2440"/>
  <c r="C2439"/>
  <c r="C2438"/>
  <c r="B2438"/>
  <c r="C2437"/>
  <c r="C2436"/>
  <c r="B2436"/>
  <c r="C2435"/>
  <c r="C2434"/>
  <c r="B2434"/>
  <c r="C2433"/>
  <c r="C2432"/>
  <c r="B2432"/>
  <c r="C2431"/>
  <c r="C2430"/>
  <c r="B2430"/>
  <c r="C2410"/>
  <c r="C2409"/>
  <c r="B2409"/>
  <c r="C2408"/>
  <c r="C2407"/>
  <c r="B2407"/>
  <c r="C2406"/>
  <c r="C2405"/>
  <c r="B2405"/>
  <c r="C2404"/>
  <c r="C2403"/>
  <c r="B2403"/>
  <c r="C2402"/>
  <c r="C2401"/>
  <c r="B2401"/>
  <c r="C2400"/>
  <c r="C2399"/>
  <c r="B2399"/>
  <c r="C2398"/>
  <c r="C2397"/>
  <c r="B2397"/>
  <c r="C2396"/>
  <c r="C2395"/>
  <c r="B2395"/>
  <c r="C2394"/>
  <c r="C2393"/>
  <c r="B2393"/>
  <c r="C2392"/>
  <c r="C2391"/>
  <c r="B2391"/>
  <c r="C2390"/>
  <c r="C2389"/>
  <c r="B2389"/>
  <c r="C2388"/>
  <c r="C2387"/>
  <c r="B2387"/>
  <c r="C2386"/>
  <c r="C2385"/>
  <c r="B2385"/>
  <c r="C2384"/>
  <c r="C2383"/>
  <c r="B2383"/>
  <c r="C2382"/>
  <c r="C2381"/>
  <c r="B2381"/>
  <c r="C2380"/>
  <c r="C2379"/>
  <c r="B2379"/>
  <c r="C2378"/>
  <c r="C2377"/>
  <c r="B2377"/>
  <c r="C2376"/>
  <c r="C2375"/>
  <c r="B2375"/>
  <c r="C2374"/>
  <c r="C2373"/>
  <c r="B2373"/>
  <c r="C2372"/>
  <c r="C2371"/>
  <c r="B2371"/>
  <c r="C2351"/>
  <c r="C2350"/>
  <c r="B2350"/>
  <c r="C2349"/>
  <c r="C2348"/>
  <c r="B2348"/>
  <c r="C2347"/>
  <c r="C2346"/>
  <c r="B2346"/>
  <c r="C2345"/>
  <c r="C2344"/>
  <c r="B2344"/>
  <c r="C2343"/>
  <c r="C2342"/>
  <c r="B2342"/>
  <c r="C2341"/>
  <c r="C2340"/>
  <c r="B2340"/>
  <c r="C2339"/>
  <c r="C2338"/>
  <c r="B2338"/>
  <c r="C2337"/>
  <c r="C2336"/>
  <c r="B2336"/>
  <c r="C2335"/>
  <c r="C2334"/>
  <c r="B2334"/>
  <c r="C2333"/>
  <c r="C2332"/>
  <c r="B2332"/>
  <c r="C2331"/>
  <c r="C2330"/>
  <c r="B2330"/>
  <c r="C2329"/>
  <c r="C2328"/>
  <c r="B2328"/>
  <c r="C2327"/>
  <c r="C2326"/>
  <c r="B2326"/>
  <c r="C2325"/>
  <c r="C2324"/>
  <c r="B2324"/>
  <c r="C2323"/>
  <c r="C2322"/>
  <c r="B2322"/>
  <c r="C2321"/>
  <c r="C2320"/>
  <c r="B2320"/>
  <c r="C2319"/>
  <c r="C2318"/>
  <c r="B2318"/>
  <c r="C2317"/>
  <c r="C2316"/>
  <c r="B2316"/>
  <c r="C2315"/>
  <c r="C2314"/>
  <c r="B2314"/>
  <c r="C2313"/>
  <c r="C2312"/>
  <c r="B2312"/>
  <c r="C2292"/>
  <c r="C2291"/>
  <c r="B2291"/>
  <c r="C2290"/>
  <c r="C2289"/>
  <c r="B2289"/>
  <c r="C2288"/>
  <c r="C2287"/>
  <c r="B2287"/>
  <c r="C2286"/>
  <c r="C2285"/>
  <c r="B2285"/>
  <c r="C2284"/>
  <c r="C2283"/>
  <c r="B2283"/>
  <c r="C2282"/>
  <c r="C2281"/>
  <c r="B2281"/>
  <c r="C2280"/>
  <c r="C2279"/>
  <c r="B2279"/>
  <c r="C2278"/>
  <c r="C2277"/>
  <c r="B2277"/>
  <c r="C2276"/>
  <c r="C2275"/>
  <c r="B2275"/>
  <c r="C2274"/>
  <c r="C2273"/>
  <c r="B2273"/>
  <c r="C2272"/>
  <c r="C2271"/>
  <c r="B2271"/>
  <c r="C2270"/>
  <c r="C2269"/>
  <c r="B2269"/>
  <c r="C2268"/>
  <c r="C2267"/>
  <c r="B2267"/>
  <c r="C2266"/>
  <c r="C2265"/>
  <c r="B2265"/>
  <c r="C2264"/>
  <c r="C2263"/>
  <c r="B2263"/>
  <c r="C2262"/>
  <c r="C2261"/>
  <c r="B2261"/>
  <c r="C2260"/>
  <c r="C2259"/>
  <c r="B2259"/>
  <c r="C2258"/>
  <c r="C2257"/>
  <c r="B2257"/>
  <c r="C2256"/>
  <c r="C2255"/>
  <c r="B2255"/>
  <c r="C2254"/>
  <c r="C2253"/>
  <c r="B2253"/>
  <c r="C2233"/>
  <c r="C2232"/>
  <c r="B2232"/>
  <c r="C2231"/>
  <c r="C2230"/>
  <c r="B2230"/>
  <c r="C2229"/>
  <c r="C2228"/>
  <c r="B2228"/>
  <c r="C2227"/>
  <c r="C2226"/>
  <c r="B2226"/>
  <c r="C2225"/>
  <c r="C2224"/>
  <c r="B2224"/>
  <c r="C2223"/>
  <c r="C2222"/>
  <c r="B2222"/>
  <c r="C2221"/>
  <c r="C2220"/>
  <c r="B2220"/>
  <c r="C2219"/>
  <c r="C2218"/>
  <c r="B2218"/>
  <c r="C2217"/>
  <c r="C2216"/>
  <c r="B2216"/>
  <c r="C2215"/>
  <c r="C2214"/>
  <c r="B2214"/>
  <c r="C2213"/>
  <c r="C2212"/>
  <c r="B2212"/>
  <c r="C2211"/>
  <c r="C2210"/>
  <c r="B2210"/>
  <c r="C2209"/>
  <c r="C2208"/>
  <c r="B2208"/>
  <c r="C2207"/>
  <c r="C2206"/>
  <c r="B2206"/>
  <c r="C2205"/>
  <c r="C2204"/>
  <c r="B2204"/>
  <c r="C2203"/>
  <c r="C2202"/>
  <c r="B2202"/>
  <c r="C2201"/>
  <c r="C2200"/>
  <c r="B2200"/>
  <c r="C2199"/>
  <c r="C2198"/>
  <c r="B2198"/>
  <c r="C2197"/>
  <c r="C2196"/>
  <c r="B2196"/>
  <c r="C2195"/>
  <c r="C2194"/>
  <c r="B2194"/>
  <c r="C2174"/>
  <c r="C2173"/>
  <c r="B2173"/>
  <c r="C2172"/>
  <c r="C2171"/>
  <c r="B2171"/>
  <c r="C2170"/>
  <c r="C2169"/>
  <c r="B2169"/>
  <c r="C2168"/>
  <c r="C2167"/>
  <c r="B2167"/>
  <c r="C2166"/>
  <c r="C2165"/>
  <c r="B2165"/>
  <c r="C2164"/>
  <c r="C2163"/>
  <c r="B2163"/>
  <c r="C2162"/>
  <c r="C2161"/>
  <c r="B2161"/>
  <c r="C2160"/>
  <c r="C2159"/>
  <c r="B2159"/>
  <c r="C2158"/>
  <c r="C2157"/>
  <c r="B2157"/>
  <c r="C2156"/>
  <c r="C2155"/>
  <c r="B2155"/>
  <c r="C2154"/>
  <c r="C2153"/>
  <c r="B2153"/>
  <c r="C2152"/>
  <c r="C2151"/>
  <c r="B2151"/>
  <c r="C2150"/>
  <c r="C2149"/>
  <c r="B2149"/>
  <c r="C2148"/>
  <c r="C2147"/>
  <c r="B2147"/>
  <c r="C2146"/>
  <c r="C2145"/>
  <c r="B2145"/>
  <c r="C2144"/>
  <c r="C2143"/>
  <c r="B2143"/>
  <c r="C2142"/>
  <c r="C2141"/>
  <c r="B2141"/>
  <c r="C2140"/>
  <c r="C2139"/>
  <c r="B2139"/>
  <c r="C2138"/>
  <c r="C2137"/>
  <c r="B2137"/>
  <c r="C2136"/>
  <c r="C2135"/>
  <c r="B2135"/>
  <c r="C2115"/>
  <c r="C2114"/>
  <c r="B2114"/>
  <c r="C2113"/>
  <c r="C2112"/>
  <c r="B2112"/>
  <c r="C2111"/>
  <c r="C2110"/>
  <c r="B2110"/>
  <c r="C2109"/>
  <c r="C2108"/>
  <c r="B2108"/>
  <c r="C2107"/>
  <c r="C2106"/>
  <c r="B2106"/>
  <c r="C2105"/>
  <c r="C2104"/>
  <c r="B2104"/>
  <c r="C2103"/>
  <c r="C2102"/>
  <c r="B2102"/>
  <c r="C2101"/>
  <c r="C2100"/>
  <c r="B2100"/>
  <c r="C2099"/>
  <c r="C2098"/>
  <c r="B2098"/>
  <c r="C2097"/>
  <c r="C2096"/>
  <c r="B2096"/>
  <c r="C2095"/>
  <c r="C2094"/>
  <c r="B2094"/>
  <c r="C2093"/>
  <c r="C2092"/>
  <c r="B2092"/>
  <c r="C2091"/>
  <c r="C2090"/>
  <c r="B2090"/>
  <c r="C2089"/>
  <c r="C2088"/>
  <c r="B2088"/>
  <c r="C2087"/>
  <c r="C2086"/>
  <c r="B2086"/>
  <c r="C2085"/>
  <c r="C2084"/>
  <c r="B2084"/>
  <c r="C2083"/>
  <c r="C2082"/>
  <c r="B2082"/>
  <c r="C2081"/>
  <c r="C2080"/>
  <c r="B2080"/>
  <c r="C2079"/>
  <c r="C2078"/>
  <c r="B2078"/>
  <c r="C2077"/>
  <c r="C2076"/>
  <c r="B2076"/>
  <c r="C2056"/>
  <c r="C2055"/>
  <c r="B2055"/>
  <c r="C2054"/>
  <c r="C2053"/>
  <c r="B2053"/>
  <c r="C2052"/>
  <c r="C2051"/>
  <c r="B2051"/>
  <c r="C2050"/>
  <c r="C2049"/>
  <c r="B2049"/>
  <c r="C2048"/>
  <c r="C2047"/>
  <c r="B2047"/>
  <c r="C2046"/>
  <c r="C2045"/>
  <c r="B2045"/>
  <c r="C2044"/>
  <c r="C2043"/>
  <c r="B2043"/>
  <c r="C2042"/>
  <c r="C2041"/>
  <c r="B2041"/>
  <c r="C2040"/>
  <c r="C2039"/>
  <c r="B2039"/>
  <c r="C2038"/>
  <c r="C2037"/>
  <c r="B2037"/>
  <c r="C2036"/>
  <c r="C2035"/>
  <c r="B2035"/>
  <c r="C2034"/>
  <c r="C2033"/>
  <c r="B2033"/>
  <c r="C2032"/>
  <c r="C2031"/>
  <c r="B2031"/>
  <c r="C2030"/>
  <c r="C2029"/>
  <c r="B2029"/>
  <c r="C2028"/>
  <c r="C2027"/>
  <c r="B2027"/>
  <c r="C2026"/>
  <c r="C2025"/>
  <c r="B2025"/>
  <c r="C2024"/>
  <c r="C2023"/>
  <c r="B2023"/>
  <c r="C2022"/>
  <c r="C2021"/>
  <c r="B2021"/>
  <c r="C2020"/>
  <c r="C2019"/>
  <c r="B2019"/>
  <c r="C2018"/>
  <c r="C2017"/>
  <c r="B2017"/>
  <c r="C1997"/>
  <c r="C1996"/>
  <c r="B1996"/>
  <c r="C1995"/>
  <c r="C1994"/>
  <c r="B1994"/>
  <c r="C1993"/>
  <c r="C1992"/>
  <c r="B1992"/>
  <c r="C1991"/>
  <c r="C1990"/>
  <c r="B1990"/>
  <c r="C1989"/>
  <c r="C1988"/>
  <c r="B1988"/>
  <c r="C1987"/>
  <c r="C1986"/>
  <c r="B1986"/>
  <c r="C1985"/>
  <c r="C1984"/>
  <c r="B1984"/>
  <c r="C1983"/>
  <c r="C1982"/>
  <c r="B1982"/>
  <c r="C1981"/>
  <c r="C1980"/>
  <c r="B1980"/>
  <c r="C1979"/>
  <c r="C1978"/>
  <c r="B1978"/>
  <c r="C1977"/>
  <c r="C1976"/>
  <c r="B1976"/>
  <c r="C1975"/>
  <c r="C1974"/>
  <c r="B1974"/>
  <c r="C1973"/>
  <c r="C1972"/>
  <c r="B1972"/>
  <c r="C1971"/>
  <c r="C1970"/>
  <c r="B1970"/>
  <c r="C1969"/>
  <c r="C1968"/>
  <c r="B1968"/>
  <c r="C1967"/>
  <c r="C1966"/>
  <c r="B1966"/>
  <c r="C1965"/>
  <c r="C1964"/>
  <c r="B1964"/>
  <c r="C1963"/>
  <c r="C1962"/>
  <c r="B1962"/>
  <c r="C1961"/>
  <c r="C1960"/>
  <c r="B1960"/>
  <c r="C1959"/>
  <c r="C1958"/>
  <c r="B1958"/>
  <c r="C1938"/>
  <c r="C1937"/>
  <c r="B1937"/>
  <c r="C1936"/>
  <c r="C1935"/>
  <c r="B1935"/>
  <c r="C1934"/>
  <c r="C1933"/>
  <c r="B1933"/>
  <c r="C1932"/>
  <c r="C1931"/>
  <c r="B1931"/>
  <c r="C1930"/>
  <c r="C1929"/>
  <c r="B1929"/>
  <c r="C1928"/>
  <c r="C1927"/>
  <c r="B1927"/>
  <c r="C1926"/>
  <c r="C1925"/>
  <c r="B1925"/>
  <c r="C1924"/>
  <c r="C1923"/>
  <c r="B1923"/>
  <c r="C1922"/>
  <c r="C1921"/>
  <c r="B1921"/>
  <c r="C1920"/>
  <c r="C1919"/>
  <c r="B1919"/>
  <c r="C1918"/>
  <c r="C1917"/>
  <c r="B1917"/>
  <c r="C1916"/>
  <c r="C1915"/>
  <c r="B1915"/>
  <c r="C1914"/>
  <c r="C1913"/>
  <c r="B1913"/>
  <c r="C1912"/>
  <c r="C1911"/>
  <c r="B1911"/>
  <c r="C1910"/>
  <c r="C1909"/>
  <c r="B1909"/>
  <c r="C1908"/>
  <c r="C1907"/>
  <c r="B1907"/>
  <c r="C1906"/>
  <c r="C1905"/>
  <c r="B1905"/>
  <c r="C1904"/>
  <c r="C1903"/>
  <c r="B1903"/>
  <c r="C1902"/>
  <c r="C1901"/>
  <c r="B1901"/>
  <c r="C1900"/>
  <c r="C1899"/>
  <c r="B1899"/>
  <c r="C1879"/>
  <c r="C1878"/>
  <c r="B1878"/>
  <c r="C1877"/>
  <c r="C1876"/>
  <c r="B1876"/>
  <c r="C1875"/>
  <c r="C1874"/>
  <c r="B1874"/>
  <c r="C1873"/>
  <c r="C1872"/>
  <c r="B1872"/>
  <c r="C1871"/>
  <c r="C1870"/>
  <c r="B1870"/>
  <c r="C1869"/>
  <c r="C1868"/>
  <c r="B1868"/>
  <c r="C1867"/>
  <c r="C1866"/>
  <c r="B1866"/>
  <c r="C1865"/>
  <c r="C1864"/>
  <c r="B1864"/>
  <c r="C1863"/>
  <c r="C1862"/>
  <c r="B1862"/>
  <c r="C1861"/>
  <c r="C1860"/>
  <c r="B1860"/>
  <c r="C1859"/>
  <c r="C1858"/>
  <c r="B1858"/>
  <c r="C1857"/>
  <c r="C1856"/>
  <c r="B1856"/>
  <c r="C1855"/>
  <c r="C1854"/>
  <c r="B1854"/>
  <c r="C1853"/>
  <c r="C1852"/>
  <c r="B1852"/>
  <c r="C1851"/>
  <c r="C1850"/>
  <c r="B1850"/>
  <c r="C1849"/>
  <c r="C1848"/>
  <c r="B1848"/>
  <c r="C1847"/>
  <c r="C1846"/>
  <c r="B1846"/>
  <c r="C1845"/>
  <c r="C1844"/>
  <c r="B1844"/>
  <c r="C1843"/>
  <c r="C1842"/>
  <c r="B1842"/>
  <c r="C1841"/>
  <c r="C1840"/>
  <c r="B1840"/>
  <c r="C1820"/>
  <c r="C1819"/>
  <c r="B1819"/>
  <c r="C1818"/>
  <c r="C1817"/>
  <c r="B1817"/>
  <c r="C1816"/>
  <c r="C1815"/>
  <c r="B1815"/>
  <c r="C1814"/>
  <c r="C1813"/>
  <c r="B1813"/>
  <c r="C1812"/>
  <c r="C1811"/>
  <c r="B1811"/>
  <c r="C1810"/>
  <c r="C1809"/>
  <c r="B1809"/>
  <c r="C1808"/>
  <c r="C1807"/>
  <c r="B1807"/>
  <c r="C1806"/>
  <c r="C1805"/>
  <c r="B1805"/>
  <c r="C1804"/>
  <c r="C1803"/>
  <c r="B1803"/>
  <c r="C1802"/>
  <c r="C1801"/>
  <c r="B1801"/>
  <c r="C1800"/>
  <c r="C1799"/>
  <c r="B1799"/>
  <c r="C1798"/>
  <c r="C1797"/>
  <c r="B1797"/>
  <c r="C1796"/>
  <c r="C1795"/>
  <c r="B1795"/>
  <c r="C1794"/>
  <c r="C1793"/>
  <c r="B1793"/>
  <c r="C1792"/>
  <c r="C1791"/>
  <c r="B1791"/>
  <c r="C1790"/>
  <c r="C1789"/>
  <c r="B1789"/>
  <c r="C1788"/>
  <c r="C1787"/>
  <c r="B1787"/>
  <c r="C1786"/>
  <c r="C1785"/>
  <c r="B1785"/>
  <c r="C1784"/>
  <c r="C1783"/>
  <c r="B1783"/>
  <c r="C1782"/>
  <c r="C1781"/>
  <c r="B1781"/>
  <c r="C1761"/>
  <c r="C1760"/>
  <c r="B1760"/>
  <c r="C1759"/>
  <c r="C1758"/>
  <c r="B1758"/>
  <c r="C1757"/>
  <c r="C1756"/>
  <c r="B1756"/>
  <c r="C1755"/>
  <c r="C1754"/>
  <c r="B1754"/>
  <c r="C1753"/>
  <c r="C1752"/>
  <c r="B1752"/>
  <c r="C1751"/>
  <c r="C1750"/>
  <c r="B1750"/>
  <c r="C1749"/>
  <c r="C1748"/>
  <c r="B1748"/>
  <c r="C1747"/>
  <c r="C1746"/>
  <c r="B1746"/>
  <c r="C1745"/>
  <c r="C1744"/>
  <c r="B1744"/>
  <c r="C1743"/>
  <c r="C1742"/>
  <c r="B1742"/>
  <c r="C1741"/>
  <c r="C1740"/>
  <c r="B1740"/>
  <c r="C1739"/>
  <c r="C1738"/>
  <c r="B1738"/>
  <c r="C1737"/>
  <c r="C1736"/>
  <c r="B1736"/>
  <c r="C1735"/>
  <c r="C1734"/>
  <c r="B1734"/>
  <c r="C1733"/>
  <c r="C1732"/>
  <c r="B1732"/>
  <c r="C1731"/>
  <c r="C1730"/>
  <c r="B1730"/>
  <c r="C1729"/>
  <c r="C1728"/>
  <c r="B1728"/>
  <c r="C1727"/>
  <c r="C1726"/>
  <c r="B1726"/>
  <c r="C1725"/>
  <c r="C1724"/>
  <c r="B1724"/>
  <c r="C1723"/>
  <c r="C1722"/>
  <c r="B1722"/>
  <c r="C1702"/>
  <c r="C1701"/>
  <c r="B1701"/>
  <c r="C1700"/>
  <c r="C1699"/>
  <c r="B1699"/>
  <c r="C1698"/>
  <c r="C1697"/>
  <c r="B1697"/>
  <c r="C1696"/>
  <c r="C1695"/>
  <c r="B1695"/>
  <c r="C1694"/>
  <c r="C1693"/>
  <c r="B1693"/>
  <c r="C1692"/>
  <c r="C1691"/>
  <c r="B1691"/>
  <c r="C1690"/>
  <c r="C1689"/>
  <c r="B1689"/>
  <c r="C1688"/>
  <c r="C1687"/>
  <c r="B1687"/>
  <c r="C1686"/>
  <c r="C1685"/>
  <c r="B1685"/>
  <c r="C1684"/>
  <c r="C1683"/>
  <c r="B1683"/>
  <c r="C1682"/>
  <c r="C1681"/>
  <c r="B1681"/>
  <c r="C1680"/>
  <c r="C1679"/>
  <c r="B1679"/>
  <c r="C1678"/>
  <c r="C1677"/>
  <c r="B1677"/>
  <c r="C1676"/>
  <c r="C1675"/>
  <c r="B1675"/>
  <c r="C1674"/>
  <c r="C1673"/>
  <c r="B1673"/>
  <c r="C1672"/>
  <c r="C1671"/>
  <c r="B1671"/>
  <c r="C1670"/>
  <c r="C1669"/>
  <c r="B1669"/>
  <c r="C1668"/>
  <c r="C1667"/>
  <c r="B1667"/>
  <c r="C1666"/>
  <c r="C1665"/>
  <c r="B1665"/>
  <c r="C1664"/>
  <c r="C1663"/>
  <c r="B1663"/>
  <c r="C1643"/>
  <c r="C1642"/>
  <c r="B1642"/>
  <c r="C1641"/>
  <c r="C1640"/>
  <c r="B1640"/>
  <c r="C1639"/>
  <c r="C1638"/>
  <c r="B1638"/>
  <c r="C1637"/>
  <c r="C1636"/>
  <c r="B1636"/>
  <c r="C1635"/>
  <c r="C1634"/>
  <c r="B1634"/>
  <c r="C1633"/>
  <c r="C1632"/>
  <c r="B1632"/>
  <c r="C1631"/>
  <c r="C1630"/>
  <c r="B1630"/>
  <c r="C1629"/>
  <c r="C1628"/>
  <c r="B1628"/>
  <c r="C1627"/>
  <c r="C1626"/>
  <c r="B1626"/>
  <c r="C1625"/>
  <c r="C1624"/>
  <c r="B1624"/>
  <c r="C1623"/>
  <c r="C1622"/>
  <c r="B1622"/>
  <c r="C1621"/>
  <c r="C1620"/>
  <c r="B1620"/>
  <c r="C1619"/>
  <c r="C1618"/>
  <c r="B1618"/>
  <c r="C1617"/>
  <c r="C1616"/>
  <c r="B1616"/>
  <c r="C1615"/>
  <c r="C1614"/>
  <c r="B1614"/>
  <c r="C1613"/>
  <c r="C1612"/>
  <c r="B1612"/>
  <c r="C1611"/>
  <c r="C1610"/>
  <c r="B1610"/>
  <c r="C1609"/>
  <c r="C1608"/>
  <c r="B1608"/>
  <c r="C1607"/>
  <c r="C1606"/>
  <c r="B1606"/>
  <c r="C1605"/>
  <c r="C1604"/>
  <c r="B1604"/>
  <c r="C1584"/>
  <c r="C1583"/>
  <c r="B1583"/>
  <c r="C1582"/>
  <c r="C1581"/>
  <c r="B1581"/>
  <c r="C1580"/>
  <c r="C1579"/>
  <c r="B1579"/>
  <c r="C1578"/>
  <c r="C1577"/>
  <c r="B1577"/>
  <c r="C1576"/>
  <c r="C1575"/>
  <c r="B1575"/>
  <c r="C1574"/>
  <c r="C1573"/>
  <c r="B1573"/>
  <c r="C1572"/>
  <c r="C1571"/>
  <c r="B1571"/>
  <c r="C1570"/>
  <c r="C1569"/>
  <c r="B1569"/>
  <c r="C1568"/>
  <c r="C1567"/>
  <c r="B1567"/>
  <c r="C1566"/>
  <c r="C1565"/>
  <c r="B1565"/>
  <c r="C1564"/>
  <c r="C1563"/>
  <c r="B1563"/>
  <c r="C1562"/>
  <c r="C1561"/>
  <c r="B1561"/>
  <c r="C1560"/>
  <c r="C1559"/>
  <c r="B1559"/>
  <c r="C1558"/>
  <c r="C1557"/>
  <c r="B1557"/>
  <c r="C1556"/>
  <c r="C1555"/>
  <c r="B1555"/>
  <c r="C1554"/>
  <c r="C1553"/>
  <c r="B1553"/>
  <c r="C1552"/>
  <c r="C1551"/>
  <c r="B1551"/>
  <c r="C1550"/>
  <c r="C1549"/>
  <c r="B1549"/>
  <c r="C1548"/>
  <c r="C1547"/>
  <c r="B1547"/>
  <c r="C1546"/>
  <c r="C1545"/>
  <c r="B1545"/>
  <c r="C1525"/>
  <c r="C1524"/>
  <c r="B1524"/>
  <c r="C1523"/>
  <c r="C1522"/>
  <c r="B1522"/>
  <c r="C1521"/>
  <c r="C1520"/>
  <c r="B1520"/>
  <c r="C1519"/>
  <c r="C1518"/>
  <c r="B1518"/>
  <c r="C1517"/>
  <c r="C1516"/>
  <c r="B1516"/>
  <c r="C1515"/>
  <c r="C1514"/>
  <c r="B1514"/>
  <c r="C1513"/>
  <c r="C1512"/>
  <c r="B1512"/>
  <c r="C1511"/>
  <c r="C1510"/>
  <c r="B1510"/>
  <c r="C1509"/>
  <c r="C1508"/>
  <c r="B1508"/>
  <c r="C1507"/>
  <c r="C1506"/>
  <c r="B1506"/>
  <c r="C1505"/>
  <c r="C1504"/>
  <c r="B1504"/>
  <c r="C1503"/>
  <c r="C1502"/>
  <c r="B1502"/>
  <c r="C1501"/>
  <c r="C1500"/>
  <c r="B1500"/>
  <c r="C1499"/>
  <c r="C1498"/>
  <c r="B1498"/>
  <c r="C1497"/>
  <c r="C1496"/>
  <c r="B1496"/>
  <c r="C1495"/>
  <c r="C1494"/>
  <c r="B1494"/>
  <c r="C1493"/>
  <c r="C1492"/>
  <c r="B1492"/>
  <c r="C1491"/>
  <c r="C1490"/>
  <c r="B1490"/>
  <c r="C1489"/>
  <c r="C1488"/>
  <c r="B1488"/>
  <c r="C1487"/>
  <c r="C1486"/>
  <c r="B1486"/>
  <c r="C1466"/>
  <c r="C1465"/>
  <c r="B1465"/>
  <c r="C1464"/>
  <c r="C1463"/>
  <c r="B1463"/>
  <c r="C1462"/>
  <c r="C1461"/>
  <c r="B1461"/>
  <c r="C1460"/>
  <c r="C1459"/>
  <c r="B1459"/>
  <c r="C1458"/>
  <c r="C1457"/>
  <c r="B1457"/>
  <c r="C1456"/>
  <c r="C1455"/>
  <c r="B1455"/>
  <c r="C1454"/>
  <c r="C1453"/>
  <c r="B1453"/>
  <c r="C1452"/>
  <c r="C1451"/>
  <c r="B1451"/>
  <c r="C1450"/>
  <c r="C1449"/>
  <c r="B1449"/>
  <c r="C1448"/>
  <c r="C1447"/>
  <c r="B1447"/>
  <c r="C1446"/>
  <c r="C1445"/>
  <c r="B1445"/>
  <c r="C1444"/>
  <c r="C1443"/>
  <c r="B1443"/>
  <c r="C1442"/>
  <c r="C1441"/>
  <c r="B1441"/>
  <c r="C1440"/>
  <c r="C1439"/>
  <c r="B1439"/>
  <c r="C1438"/>
  <c r="C1437"/>
  <c r="B1437"/>
  <c r="C1436"/>
  <c r="C1435"/>
  <c r="B1435"/>
  <c r="C1434"/>
  <c r="C1433"/>
  <c r="B1433"/>
  <c r="C1432"/>
  <c r="C1431"/>
  <c r="B1431"/>
  <c r="C1430"/>
  <c r="C1429"/>
  <c r="B1429"/>
  <c r="C1428"/>
  <c r="C1427"/>
  <c r="B1427"/>
  <c r="C1407"/>
  <c r="C1406"/>
  <c r="B1406"/>
  <c r="C1405"/>
  <c r="C1404"/>
  <c r="B1404"/>
  <c r="C1403"/>
  <c r="C1402"/>
  <c r="B1402"/>
  <c r="C1401"/>
  <c r="C1400"/>
  <c r="B1400"/>
  <c r="C1399"/>
  <c r="C1398"/>
  <c r="B1398"/>
  <c r="C1397"/>
  <c r="C1396"/>
  <c r="B1396"/>
  <c r="C1395"/>
  <c r="C1394"/>
  <c r="B1394"/>
  <c r="C1393"/>
  <c r="C1392"/>
  <c r="B1392"/>
  <c r="C1391"/>
  <c r="C1390"/>
  <c r="B1390"/>
  <c r="C1389"/>
  <c r="C1388"/>
  <c r="B1388"/>
  <c r="C1387"/>
  <c r="C1386"/>
  <c r="B1386"/>
  <c r="C1385"/>
  <c r="C1384"/>
  <c r="B1384"/>
  <c r="C1383"/>
  <c r="C1382"/>
  <c r="B1382"/>
  <c r="C1381"/>
  <c r="C1380"/>
  <c r="B1380"/>
  <c r="C1379"/>
  <c r="C1378"/>
  <c r="B1378"/>
  <c r="C1377"/>
  <c r="C1376"/>
  <c r="B1376"/>
  <c r="C1375"/>
  <c r="C1374"/>
  <c r="B1374"/>
  <c r="C1373"/>
  <c r="C1372"/>
  <c r="B1372"/>
  <c r="C1371"/>
  <c r="C1370"/>
  <c r="B1370"/>
  <c r="C1369"/>
  <c r="C1368"/>
  <c r="B1368"/>
  <c r="C1348"/>
  <c r="C1347"/>
  <c r="B1347"/>
  <c r="C1346"/>
  <c r="C1345"/>
  <c r="B1345"/>
  <c r="C1344"/>
  <c r="C1343"/>
  <c r="B1343"/>
  <c r="C1342"/>
  <c r="C1341"/>
  <c r="B1341"/>
  <c r="C1340"/>
  <c r="C1339"/>
  <c r="B1339"/>
  <c r="C1338"/>
  <c r="C1337"/>
  <c r="B1337"/>
  <c r="C1336"/>
  <c r="C1335"/>
  <c r="B1335"/>
  <c r="C1334"/>
  <c r="C1333"/>
  <c r="B1333"/>
  <c r="C1332"/>
  <c r="C1331"/>
  <c r="B1331"/>
  <c r="C1330"/>
  <c r="C1329"/>
  <c r="B1329"/>
  <c r="C1328"/>
  <c r="C1327"/>
  <c r="B1327"/>
  <c r="C1326"/>
  <c r="C1325"/>
  <c r="B1325"/>
  <c r="C1324"/>
  <c r="C1323"/>
  <c r="B1323"/>
  <c r="C1322"/>
  <c r="C1321"/>
  <c r="B1321"/>
  <c r="C1320"/>
  <c r="C1319"/>
  <c r="B1319"/>
  <c r="C1318"/>
  <c r="C1317"/>
  <c r="B1317"/>
  <c r="C1316"/>
  <c r="C1315"/>
  <c r="B1315"/>
  <c r="C1314"/>
  <c r="C1313"/>
  <c r="B1313"/>
  <c r="C1312"/>
  <c r="C1311"/>
  <c r="B1311"/>
  <c r="C1310"/>
  <c r="C1309"/>
  <c r="B1309"/>
  <c r="C1289"/>
  <c r="C1288"/>
  <c r="B1288"/>
  <c r="C1287"/>
  <c r="C1286"/>
  <c r="B1286"/>
  <c r="C1285"/>
  <c r="C1284"/>
  <c r="B1284"/>
  <c r="C1283"/>
  <c r="C1282"/>
  <c r="B1282"/>
  <c r="C1281"/>
  <c r="C1280"/>
  <c r="B1280"/>
  <c r="C1279"/>
  <c r="C1278"/>
  <c r="B1278"/>
  <c r="C1277"/>
  <c r="C1276"/>
  <c r="B1276"/>
  <c r="C1275"/>
  <c r="C1274"/>
  <c r="B1274"/>
  <c r="C1273"/>
  <c r="C1272"/>
  <c r="B1272"/>
  <c r="C1271"/>
  <c r="C1270"/>
  <c r="B1270"/>
  <c r="C1269"/>
  <c r="C1268"/>
  <c r="B1268"/>
  <c r="C1267"/>
  <c r="C1266"/>
  <c r="B1266"/>
  <c r="C1265"/>
  <c r="C1264"/>
  <c r="B1264"/>
  <c r="C1263"/>
  <c r="C1262"/>
  <c r="B1262"/>
  <c r="C1261"/>
  <c r="C1260"/>
  <c r="B1260"/>
  <c r="C1259"/>
  <c r="C1258"/>
  <c r="B1258"/>
  <c r="C1257"/>
  <c r="C1256"/>
  <c r="B1256"/>
  <c r="C1255"/>
  <c r="C1254"/>
  <c r="B1254"/>
  <c r="C1253"/>
  <c r="C1252"/>
  <c r="B1252"/>
  <c r="C1251"/>
  <c r="C1250"/>
  <c r="B1250"/>
  <c r="C1230"/>
  <c r="C1229"/>
  <c r="B1229"/>
  <c r="C1228"/>
  <c r="C1227"/>
  <c r="B1227"/>
  <c r="C1226"/>
  <c r="C1225"/>
  <c r="B1225"/>
  <c r="C1224"/>
  <c r="C1223"/>
  <c r="B1223"/>
  <c r="C1222"/>
  <c r="C1221"/>
  <c r="B1221"/>
  <c r="C1220"/>
  <c r="C1219"/>
  <c r="B1219"/>
  <c r="C1218"/>
  <c r="C1217"/>
  <c r="B1217"/>
  <c r="C1216"/>
  <c r="C1215"/>
  <c r="B1215"/>
  <c r="C1214"/>
  <c r="C1213"/>
  <c r="B1213"/>
  <c r="C1212"/>
  <c r="C1211"/>
  <c r="B1211"/>
  <c r="C1210"/>
  <c r="C1209"/>
  <c r="B1209"/>
  <c r="C1208"/>
  <c r="C1207"/>
  <c r="B1207"/>
  <c r="C1206"/>
  <c r="C1205"/>
  <c r="B1205"/>
  <c r="C1204"/>
  <c r="C1203"/>
  <c r="B1203"/>
  <c r="C1202"/>
  <c r="C1201"/>
  <c r="B1201"/>
  <c r="C1200"/>
  <c r="C1199"/>
  <c r="B1199"/>
  <c r="C1198"/>
  <c r="C1197"/>
  <c r="B1197"/>
  <c r="C1196"/>
  <c r="C1195"/>
  <c r="B1195"/>
  <c r="C1194"/>
  <c r="C1193"/>
  <c r="B1193"/>
  <c r="C1192"/>
  <c r="C1191"/>
  <c r="B1191"/>
  <c r="C1171"/>
  <c r="C1170"/>
  <c r="B1170"/>
  <c r="C1169"/>
  <c r="C1168"/>
  <c r="B1168"/>
  <c r="C1167"/>
  <c r="C1166"/>
  <c r="B1166"/>
  <c r="C1165"/>
  <c r="C1164"/>
  <c r="B1164"/>
  <c r="C1163"/>
  <c r="C1162"/>
  <c r="B1162"/>
  <c r="C1161"/>
  <c r="C1160"/>
  <c r="B1160"/>
  <c r="C1159"/>
  <c r="C1158"/>
  <c r="B1158"/>
  <c r="C1157"/>
  <c r="C1156"/>
  <c r="B1156"/>
  <c r="C1155"/>
  <c r="C1154"/>
  <c r="B1154"/>
  <c r="C1153"/>
  <c r="C1152"/>
  <c r="B1152"/>
  <c r="C1151"/>
  <c r="C1150"/>
  <c r="B1150"/>
  <c r="C1149"/>
  <c r="C1148"/>
  <c r="B1148"/>
  <c r="C1147"/>
  <c r="C1146"/>
  <c r="B1146"/>
  <c r="C1145"/>
  <c r="C1144"/>
  <c r="B1144"/>
  <c r="C1143"/>
  <c r="C1142"/>
  <c r="B1142"/>
  <c r="C1141"/>
  <c r="C1140"/>
  <c r="B1140"/>
  <c r="C1139"/>
  <c r="C1138"/>
  <c r="B1138"/>
  <c r="C1137"/>
  <c r="C1136"/>
  <c r="B1136"/>
  <c r="C1135"/>
  <c r="C1134"/>
  <c r="B1134"/>
  <c r="C1133"/>
  <c r="C1132"/>
  <c r="B1132"/>
  <c r="C1112"/>
  <c r="C1111"/>
  <c r="B1111"/>
  <c r="C1110"/>
  <c r="C1109"/>
  <c r="B1109"/>
  <c r="C1108"/>
  <c r="C1107"/>
  <c r="B1107"/>
  <c r="C1106"/>
  <c r="C1105"/>
  <c r="B1105"/>
  <c r="C1104"/>
  <c r="C1103"/>
  <c r="B1103"/>
  <c r="C1102"/>
  <c r="C1101"/>
  <c r="B1101"/>
  <c r="C1100"/>
  <c r="C1099"/>
  <c r="B1099"/>
  <c r="C1098"/>
  <c r="C1097"/>
  <c r="B1097"/>
  <c r="C1096"/>
  <c r="C1095"/>
  <c r="B1095"/>
  <c r="C1094"/>
  <c r="C1093"/>
  <c r="B1093"/>
  <c r="C1092"/>
  <c r="C1091"/>
  <c r="B1091"/>
  <c r="C1090"/>
  <c r="C1089"/>
  <c r="B1089"/>
  <c r="C1088"/>
  <c r="C1087"/>
  <c r="B1087"/>
  <c r="C1086"/>
  <c r="C1085"/>
  <c r="B1085"/>
  <c r="C1084"/>
  <c r="C1083"/>
  <c r="B1083"/>
  <c r="C1082"/>
  <c r="C1081"/>
  <c r="B1081"/>
  <c r="C1080"/>
  <c r="C1079"/>
  <c r="B1079"/>
  <c r="C1078"/>
  <c r="C1077"/>
  <c r="B1077"/>
  <c r="C1076"/>
  <c r="C1075"/>
  <c r="B1075"/>
  <c r="C1074"/>
  <c r="C1073"/>
  <c r="B1073"/>
  <c r="C1053"/>
  <c r="C1052"/>
  <c r="B1052"/>
  <c r="C1051"/>
  <c r="C1050"/>
  <c r="B1050"/>
  <c r="C1049"/>
  <c r="C1048"/>
  <c r="B1048"/>
  <c r="C1047"/>
  <c r="C1046"/>
  <c r="B1046"/>
  <c r="C1045"/>
  <c r="C1044"/>
  <c r="B1044"/>
  <c r="C1043"/>
  <c r="C1042"/>
  <c r="B1042"/>
  <c r="C1041"/>
  <c r="C1040"/>
  <c r="B1040"/>
  <c r="C1039"/>
  <c r="C1038"/>
  <c r="B1038"/>
  <c r="C1037"/>
  <c r="C1036"/>
  <c r="B1036"/>
  <c r="C1035"/>
  <c r="C1034"/>
  <c r="B1034"/>
  <c r="C1033"/>
  <c r="C1032"/>
  <c r="B1032"/>
  <c r="C1031"/>
  <c r="C1030"/>
  <c r="B1030"/>
  <c r="C1029"/>
  <c r="C1028"/>
  <c r="B1028"/>
  <c r="C1027"/>
  <c r="C1026"/>
  <c r="B1026"/>
  <c r="C1025"/>
  <c r="C1024"/>
  <c r="B1024"/>
  <c r="C1023"/>
  <c r="C1022"/>
  <c r="B1022"/>
  <c r="C1021"/>
  <c r="C1020"/>
  <c r="B1020"/>
  <c r="C1019"/>
  <c r="C1018"/>
  <c r="B1018"/>
  <c r="C1017"/>
  <c r="C1016"/>
  <c r="B1016"/>
  <c r="C1015"/>
  <c r="C1014"/>
  <c r="B1014"/>
  <c r="C994"/>
  <c r="C993"/>
  <c r="B993"/>
  <c r="C992"/>
  <c r="C991"/>
  <c r="B991"/>
  <c r="C990"/>
  <c r="C989"/>
  <c r="B989"/>
  <c r="C988"/>
  <c r="C987"/>
  <c r="B987"/>
  <c r="C986"/>
  <c r="C985"/>
  <c r="B985"/>
  <c r="C984"/>
  <c r="C983"/>
  <c r="B983"/>
  <c r="C982"/>
  <c r="C981"/>
  <c r="B981"/>
  <c r="C980"/>
  <c r="C979"/>
  <c r="B979"/>
  <c r="C978"/>
  <c r="C977"/>
  <c r="B977"/>
  <c r="C976"/>
  <c r="C975"/>
  <c r="B975"/>
  <c r="C974"/>
  <c r="C973"/>
  <c r="B973"/>
  <c r="C972"/>
  <c r="C971"/>
  <c r="B971"/>
  <c r="C970"/>
  <c r="C969"/>
  <c r="B969"/>
  <c r="C968"/>
  <c r="C967"/>
  <c r="B967"/>
  <c r="C966"/>
  <c r="C965"/>
  <c r="B965"/>
  <c r="C964"/>
  <c r="C963"/>
  <c r="B963"/>
  <c r="C962"/>
  <c r="C961"/>
  <c r="B961"/>
  <c r="C960"/>
  <c r="C959"/>
  <c r="B959"/>
  <c r="C958"/>
  <c r="C957"/>
  <c r="B957"/>
  <c r="C956"/>
  <c r="C955"/>
  <c r="B955"/>
  <c r="C935"/>
  <c r="C934"/>
  <c r="B934"/>
  <c r="C933"/>
  <c r="C932"/>
  <c r="B932"/>
  <c r="C931"/>
  <c r="C930"/>
  <c r="B930"/>
  <c r="C929"/>
  <c r="C928"/>
  <c r="B928"/>
  <c r="C927"/>
  <c r="C926"/>
  <c r="B926"/>
  <c r="C925"/>
  <c r="C924"/>
  <c r="B924"/>
  <c r="C923"/>
  <c r="C922"/>
  <c r="B922"/>
  <c r="C921"/>
  <c r="C920"/>
  <c r="B920"/>
  <c r="C919"/>
  <c r="C918"/>
  <c r="B918"/>
  <c r="C917"/>
  <c r="C916"/>
  <c r="B916"/>
  <c r="C915"/>
  <c r="C914"/>
  <c r="B914"/>
  <c r="C913"/>
  <c r="C912"/>
  <c r="B912"/>
  <c r="C911"/>
  <c r="C910"/>
  <c r="B910"/>
  <c r="C909"/>
  <c r="C908"/>
  <c r="B908"/>
  <c r="C907"/>
  <c r="C906"/>
  <c r="B906"/>
  <c r="C905"/>
  <c r="C904"/>
  <c r="B904"/>
  <c r="C903"/>
  <c r="C902"/>
  <c r="B902"/>
  <c r="C901"/>
  <c r="C900"/>
  <c r="B900"/>
  <c r="C899"/>
  <c r="C898"/>
  <c r="B898"/>
  <c r="C897"/>
  <c r="C896"/>
  <c r="B896"/>
  <c r="C876"/>
  <c r="C875"/>
  <c r="B875"/>
  <c r="C874"/>
  <c r="C873"/>
  <c r="B873"/>
  <c r="C872"/>
  <c r="C871"/>
  <c r="B871"/>
  <c r="C870"/>
  <c r="C869"/>
  <c r="B869"/>
  <c r="C868"/>
  <c r="C867"/>
  <c r="B867"/>
  <c r="C866"/>
  <c r="C865"/>
  <c r="B865"/>
  <c r="C864"/>
  <c r="C863"/>
  <c r="B863"/>
  <c r="C862"/>
  <c r="C861"/>
  <c r="B861"/>
  <c r="C860"/>
  <c r="C859"/>
  <c r="B859"/>
  <c r="C858"/>
  <c r="C857"/>
  <c r="B857"/>
  <c r="C856"/>
  <c r="C855"/>
  <c r="B855"/>
  <c r="C854"/>
  <c r="C853"/>
  <c r="B853"/>
  <c r="C852"/>
  <c r="C851"/>
  <c r="B851"/>
  <c r="C850"/>
  <c r="C849"/>
  <c r="B849"/>
  <c r="C848"/>
  <c r="C847"/>
  <c r="B847"/>
  <c r="C846"/>
  <c r="C845"/>
  <c r="B845"/>
  <c r="C844"/>
  <c r="C843"/>
  <c r="B843"/>
  <c r="C842"/>
  <c r="C841"/>
  <c r="B841"/>
  <c r="C840"/>
  <c r="C839"/>
  <c r="B839"/>
  <c r="C838"/>
  <c r="C837"/>
  <c r="B837"/>
  <c r="C817"/>
  <c r="C816"/>
  <c r="B816"/>
  <c r="C815"/>
  <c r="C814"/>
  <c r="B814"/>
  <c r="C813"/>
  <c r="C812"/>
  <c r="B812"/>
  <c r="C811"/>
  <c r="C810"/>
  <c r="B810"/>
  <c r="C809"/>
  <c r="C808"/>
  <c r="B808"/>
  <c r="C807"/>
  <c r="C806"/>
  <c r="B806"/>
  <c r="C805"/>
  <c r="C804"/>
  <c r="B804"/>
  <c r="C803"/>
  <c r="C802"/>
  <c r="B802"/>
  <c r="C801"/>
  <c r="C800"/>
  <c r="B800"/>
  <c r="C799"/>
  <c r="C798"/>
  <c r="B798"/>
  <c r="C797"/>
  <c r="C796"/>
  <c r="B796"/>
  <c r="C795"/>
  <c r="C794"/>
  <c r="B794"/>
  <c r="C793"/>
  <c r="C792"/>
  <c r="B792"/>
  <c r="C791"/>
  <c r="C790"/>
  <c r="B790"/>
  <c r="C789"/>
  <c r="C788"/>
  <c r="B788"/>
  <c r="C787"/>
  <c r="C786"/>
  <c r="B786"/>
  <c r="C785"/>
  <c r="C784"/>
  <c r="B784"/>
  <c r="C783"/>
  <c r="C782"/>
  <c r="B782"/>
  <c r="C781"/>
  <c r="C780"/>
  <c r="B780"/>
  <c r="C779"/>
  <c r="C778"/>
  <c r="B778"/>
  <c r="C758"/>
  <c r="C757"/>
  <c r="B757"/>
  <c r="C756"/>
  <c r="C755"/>
  <c r="B755"/>
  <c r="C754"/>
  <c r="C753"/>
  <c r="B753"/>
  <c r="C752"/>
  <c r="C751"/>
  <c r="B751"/>
  <c r="C750"/>
  <c r="C749"/>
  <c r="B749"/>
  <c r="C748"/>
  <c r="C747"/>
  <c r="B747"/>
  <c r="C746"/>
  <c r="C745"/>
  <c r="B745"/>
  <c r="C744"/>
  <c r="C743"/>
  <c r="B743"/>
  <c r="C742"/>
  <c r="C741"/>
  <c r="B741"/>
  <c r="C740"/>
  <c r="C739"/>
  <c r="B739"/>
  <c r="C738"/>
  <c r="C737"/>
  <c r="B737"/>
  <c r="C736"/>
  <c r="C735"/>
  <c r="B735"/>
  <c r="C734"/>
  <c r="C733"/>
  <c r="B733"/>
  <c r="C732"/>
  <c r="C731"/>
  <c r="B731"/>
  <c r="C730"/>
  <c r="C729"/>
  <c r="B729"/>
  <c r="C728"/>
  <c r="C727"/>
  <c r="B727"/>
  <c r="C726"/>
  <c r="C725"/>
  <c r="B725"/>
  <c r="C724"/>
  <c r="C723"/>
  <c r="B723"/>
  <c r="C722"/>
  <c r="C721"/>
  <c r="B721"/>
  <c r="C720"/>
  <c r="C719"/>
  <c r="B719"/>
  <c r="C699"/>
  <c r="C698"/>
  <c r="B698"/>
  <c r="C697"/>
  <c r="C696"/>
  <c r="B696"/>
  <c r="C695"/>
  <c r="C694"/>
  <c r="B694"/>
  <c r="C693"/>
  <c r="C692"/>
  <c r="B692"/>
  <c r="C691"/>
  <c r="C690"/>
  <c r="B690"/>
  <c r="C689"/>
  <c r="C688"/>
  <c r="B688"/>
  <c r="C687"/>
  <c r="C686"/>
  <c r="B686"/>
  <c r="C685"/>
  <c r="C684"/>
  <c r="B684"/>
  <c r="C683"/>
  <c r="C682"/>
  <c r="B682"/>
  <c r="C681"/>
  <c r="C680"/>
  <c r="B680"/>
  <c r="C679"/>
  <c r="C678"/>
  <c r="B678"/>
  <c r="C677"/>
  <c r="C676"/>
  <c r="B676"/>
  <c r="C675"/>
  <c r="C674"/>
  <c r="B674"/>
  <c r="C673"/>
  <c r="C672"/>
  <c r="B672"/>
  <c r="C671"/>
  <c r="C670"/>
  <c r="B670"/>
  <c r="C669"/>
  <c r="C668"/>
  <c r="B668"/>
  <c r="C667"/>
  <c r="C666"/>
  <c r="B666"/>
  <c r="C665"/>
  <c r="C664"/>
  <c r="B664"/>
  <c r="C663"/>
  <c r="C662"/>
  <c r="B662"/>
  <c r="C661"/>
  <c r="C660"/>
  <c r="B660"/>
  <c r="C640"/>
  <c r="C639"/>
  <c r="B639"/>
  <c r="C638"/>
  <c r="C637"/>
  <c r="B637"/>
  <c r="C636"/>
  <c r="C635"/>
  <c r="B635"/>
  <c r="C634"/>
  <c r="C633"/>
  <c r="B633"/>
  <c r="C632"/>
  <c r="C631"/>
  <c r="B631"/>
  <c r="C630"/>
  <c r="C629"/>
  <c r="B629"/>
  <c r="C628"/>
  <c r="C627"/>
  <c r="B627"/>
  <c r="C626"/>
  <c r="C625"/>
  <c r="B625"/>
  <c r="C624"/>
  <c r="C623"/>
  <c r="B623"/>
  <c r="C622"/>
  <c r="C621"/>
  <c r="B621"/>
  <c r="C620"/>
  <c r="C619"/>
  <c r="B619"/>
  <c r="C618"/>
  <c r="C617"/>
  <c r="B617"/>
  <c r="C616"/>
  <c r="C615"/>
  <c r="B615"/>
  <c r="C614"/>
  <c r="C613"/>
  <c r="B613"/>
  <c r="C612"/>
  <c r="C611"/>
  <c r="B611"/>
  <c r="C610"/>
  <c r="C609"/>
  <c r="B609"/>
  <c r="C608"/>
  <c r="C607"/>
  <c r="B607"/>
  <c r="C606"/>
  <c r="C605"/>
  <c r="B605"/>
  <c r="C604"/>
  <c r="C603"/>
  <c r="B603"/>
  <c r="C602"/>
  <c r="C601"/>
  <c r="B601"/>
  <c r="C581"/>
  <c r="C580"/>
  <c r="B580"/>
  <c r="C579"/>
  <c r="C578"/>
  <c r="B578"/>
  <c r="C577"/>
  <c r="C576"/>
  <c r="B576"/>
  <c r="C575"/>
  <c r="C574"/>
  <c r="B574"/>
  <c r="C573"/>
  <c r="C572"/>
  <c r="B572"/>
  <c r="C571"/>
  <c r="C570"/>
  <c r="B570"/>
  <c r="C569"/>
  <c r="C568"/>
  <c r="B568"/>
  <c r="C567"/>
  <c r="C566"/>
  <c r="B566"/>
  <c r="C565"/>
  <c r="C564"/>
  <c r="B564"/>
  <c r="C563"/>
  <c r="C562"/>
  <c r="B562"/>
  <c r="C561"/>
  <c r="C560"/>
  <c r="B560"/>
  <c r="C559"/>
  <c r="C558"/>
  <c r="B558"/>
  <c r="C557"/>
  <c r="C556"/>
  <c r="B556"/>
  <c r="C555"/>
  <c r="C554"/>
  <c r="B554"/>
  <c r="C553"/>
  <c r="C552"/>
  <c r="B552"/>
  <c r="C551"/>
  <c r="C550"/>
  <c r="B550"/>
  <c r="C549"/>
  <c r="C548"/>
  <c r="B548"/>
  <c r="C547"/>
  <c r="C546"/>
  <c r="B546"/>
  <c r="C545"/>
  <c r="C544"/>
  <c r="B544"/>
  <c r="C543"/>
  <c r="C542"/>
  <c r="B542"/>
  <c r="C522"/>
  <c r="C521"/>
  <c r="B521"/>
  <c r="C520"/>
  <c r="C519"/>
  <c r="B519"/>
  <c r="C518"/>
  <c r="C517"/>
  <c r="B517"/>
  <c r="C516"/>
  <c r="C515"/>
  <c r="B515"/>
  <c r="C514"/>
  <c r="C513"/>
  <c r="B513"/>
  <c r="C512"/>
  <c r="C511"/>
  <c r="B511"/>
  <c r="C510"/>
  <c r="C509"/>
  <c r="B509"/>
  <c r="C508"/>
  <c r="C507"/>
  <c r="B507"/>
  <c r="C506"/>
  <c r="C505"/>
  <c r="B505"/>
  <c r="C504"/>
  <c r="C503"/>
  <c r="B503"/>
  <c r="C502"/>
  <c r="C501"/>
  <c r="B501"/>
  <c r="C500"/>
  <c r="C499"/>
  <c r="B499"/>
  <c r="C498"/>
  <c r="C497"/>
  <c r="B497"/>
  <c r="C496"/>
  <c r="C495"/>
  <c r="B495"/>
  <c r="C494"/>
  <c r="C493"/>
  <c r="B493"/>
  <c r="C492"/>
  <c r="C491"/>
  <c r="B491"/>
  <c r="C490"/>
  <c r="C489"/>
  <c r="B489"/>
  <c r="C488"/>
  <c r="C487"/>
  <c r="B487"/>
  <c r="C486"/>
  <c r="C485"/>
  <c r="B485"/>
  <c r="C484"/>
  <c r="C483"/>
  <c r="B483"/>
  <c r="C463"/>
  <c r="C462"/>
  <c r="B462"/>
  <c r="C461"/>
  <c r="C460"/>
  <c r="B460"/>
  <c r="C459"/>
  <c r="C458"/>
  <c r="B458"/>
  <c r="C457"/>
  <c r="C456"/>
  <c r="B456"/>
  <c r="C455"/>
  <c r="C454"/>
  <c r="B454"/>
  <c r="C453"/>
  <c r="C452"/>
  <c r="B452"/>
  <c r="C451"/>
  <c r="C450"/>
  <c r="B450"/>
  <c r="C449"/>
  <c r="C448"/>
  <c r="B448"/>
  <c r="C447"/>
  <c r="C446"/>
  <c r="B446"/>
  <c r="C445"/>
  <c r="C444"/>
  <c r="B444"/>
  <c r="C443"/>
  <c r="C442"/>
  <c r="B442"/>
  <c r="C441"/>
  <c r="C440"/>
  <c r="B440"/>
  <c r="C439"/>
  <c r="C438"/>
  <c r="B438"/>
  <c r="C437"/>
  <c r="C436"/>
  <c r="B436"/>
  <c r="C435"/>
  <c r="C434"/>
  <c r="B434"/>
  <c r="C433"/>
  <c r="C432"/>
  <c r="B432"/>
  <c r="C431"/>
  <c r="C430"/>
  <c r="B430"/>
  <c r="C429"/>
  <c r="C428"/>
  <c r="B428"/>
  <c r="C427"/>
  <c r="C426"/>
  <c r="B426"/>
  <c r="C425"/>
  <c r="C424"/>
  <c r="B424"/>
  <c r="C404"/>
  <c r="C403"/>
  <c r="B403"/>
  <c r="C402"/>
  <c r="C401"/>
  <c r="B401"/>
  <c r="C400"/>
  <c r="C399"/>
  <c r="B399"/>
  <c r="C398"/>
  <c r="C397"/>
  <c r="B397"/>
  <c r="C396"/>
  <c r="C395"/>
  <c r="B395"/>
  <c r="C394"/>
  <c r="C393"/>
  <c r="B393"/>
  <c r="C392"/>
  <c r="C391"/>
  <c r="B391"/>
  <c r="C390"/>
  <c r="C389"/>
  <c r="B389"/>
  <c r="C388"/>
  <c r="C387"/>
  <c r="B387"/>
  <c r="C386"/>
  <c r="C385"/>
  <c r="B385"/>
  <c r="C384"/>
  <c r="C383"/>
  <c r="B383"/>
  <c r="C382"/>
  <c r="C381"/>
  <c r="B381"/>
  <c r="C380"/>
  <c r="C379"/>
  <c r="B379"/>
  <c r="C378"/>
  <c r="C377"/>
  <c r="B377"/>
  <c r="C376"/>
  <c r="C375"/>
  <c r="B375"/>
  <c r="C374"/>
  <c r="C373"/>
  <c r="B373"/>
  <c r="C372"/>
  <c r="C371"/>
  <c r="B371"/>
  <c r="C370"/>
  <c r="C369"/>
  <c r="B369"/>
  <c r="C368"/>
  <c r="C367"/>
  <c r="B367"/>
  <c r="C366"/>
  <c r="C365"/>
  <c r="B365"/>
  <c r="C345"/>
  <c r="C344"/>
  <c r="B344"/>
  <c r="C343"/>
  <c r="C342"/>
  <c r="B342"/>
  <c r="C341"/>
  <c r="C340"/>
  <c r="B340"/>
  <c r="C339"/>
  <c r="C338"/>
  <c r="B338"/>
  <c r="C337"/>
  <c r="C336"/>
  <c r="B336"/>
  <c r="C335"/>
  <c r="C334"/>
  <c r="B334"/>
  <c r="C333"/>
  <c r="C332"/>
  <c r="B332"/>
  <c r="C331"/>
  <c r="C330"/>
  <c r="B330"/>
  <c r="C329"/>
  <c r="C328"/>
  <c r="B328"/>
  <c r="C327"/>
  <c r="C326"/>
  <c r="B326"/>
  <c r="C325"/>
  <c r="C324"/>
  <c r="B324"/>
  <c r="C323"/>
  <c r="C322"/>
  <c r="B322"/>
  <c r="C321"/>
  <c r="C320"/>
  <c r="B320"/>
  <c r="C319"/>
  <c r="C318"/>
  <c r="B318"/>
  <c r="C317"/>
  <c r="C316"/>
  <c r="B316"/>
  <c r="C315"/>
  <c r="C314"/>
  <c r="B314"/>
  <c r="C313"/>
  <c r="C312"/>
  <c r="B312"/>
  <c r="C311"/>
  <c r="C310"/>
  <c r="B310"/>
  <c r="C309"/>
  <c r="C308"/>
  <c r="B308"/>
  <c r="C307"/>
  <c r="C306"/>
  <c r="B306"/>
  <c r="C286"/>
  <c r="C285"/>
  <c r="B285"/>
  <c r="C284"/>
  <c r="C283"/>
  <c r="B283"/>
  <c r="C282"/>
  <c r="C281"/>
  <c r="B281"/>
  <c r="C280"/>
  <c r="C279"/>
  <c r="B279"/>
  <c r="C278"/>
  <c r="C277"/>
  <c r="B277"/>
  <c r="C276"/>
  <c r="C275"/>
  <c r="B275"/>
  <c r="C274"/>
  <c r="C273"/>
  <c r="B273"/>
  <c r="C272"/>
  <c r="C271"/>
  <c r="B271"/>
  <c r="C270"/>
  <c r="C269"/>
  <c r="B269"/>
  <c r="C268"/>
  <c r="C267"/>
  <c r="B267"/>
  <c r="C266"/>
  <c r="C265"/>
  <c r="B265"/>
  <c r="C264"/>
  <c r="C263"/>
  <c r="B263"/>
  <c r="C262"/>
  <c r="C261"/>
  <c r="B261"/>
  <c r="C260"/>
  <c r="C259"/>
  <c r="B259"/>
  <c r="C258"/>
  <c r="C257"/>
  <c r="B257"/>
  <c r="C256"/>
  <c r="C255"/>
  <c r="B255"/>
  <c r="C254"/>
  <c r="C253"/>
  <c r="B253"/>
  <c r="C252"/>
  <c r="C251"/>
  <c r="B251"/>
  <c r="C250"/>
  <c r="C249"/>
  <c r="B249"/>
  <c r="C248"/>
  <c r="C247"/>
  <c r="B247"/>
  <c r="C227"/>
  <c r="C226"/>
  <c r="B226"/>
  <c r="C225"/>
  <c r="C224"/>
  <c r="B224"/>
  <c r="C223"/>
  <c r="C222"/>
  <c r="B222"/>
  <c r="C221"/>
  <c r="C220"/>
  <c r="B220"/>
  <c r="C219"/>
  <c r="C218"/>
  <c r="B218"/>
  <c r="C217"/>
  <c r="C216"/>
  <c r="B216"/>
  <c r="C215"/>
  <c r="C214"/>
  <c r="B214"/>
  <c r="C213"/>
  <c r="C212"/>
  <c r="B212"/>
  <c r="C211"/>
  <c r="C210"/>
  <c r="B210"/>
  <c r="C209"/>
  <c r="C208"/>
  <c r="B208"/>
  <c r="C207"/>
  <c r="C206"/>
  <c r="B206"/>
  <c r="C205"/>
  <c r="C204"/>
  <c r="B204"/>
  <c r="C203"/>
  <c r="C202"/>
  <c r="B202"/>
  <c r="C201"/>
  <c r="C200"/>
  <c r="B200"/>
  <c r="C199"/>
  <c r="C198"/>
  <c r="B198"/>
  <c r="C197"/>
  <c r="C196"/>
  <c r="B196"/>
  <c r="C195"/>
  <c r="C194"/>
  <c r="B194"/>
  <c r="C193"/>
  <c r="C192"/>
  <c r="B192"/>
  <c r="C191"/>
  <c r="C190"/>
  <c r="B190"/>
  <c r="C189"/>
  <c r="C188"/>
  <c r="B188"/>
  <c r="C168"/>
  <c r="C167"/>
  <c r="B167"/>
  <c r="C166"/>
  <c r="C165"/>
  <c r="B165"/>
  <c r="C164"/>
  <c r="C163"/>
  <c r="B163"/>
  <c r="C162"/>
  <c r="C161"/>
  <c r="B161"/>
  <c r="C160"/>
  <c r="C159"/>
  <c r="B159"/>
  <c r="C158"/>
  <c r="C157"/>
  <c r="B157"/>
  <c r="C156"/>
  <c r="C155"/>
  <c r="B155"/>
  <c r="C154"/>
  <c r="C153"/>
  <c r="B153"/>
  <c r="C152"/>
  <c r="C151"/>
  <c r="B151"/>
  <c r="C150"/>
  <c r="C149"/>
  <c r="B149"/>
  <c r="C148"/>
  <c r="C147"/>
  <c r="B147"/>
  <c r="C146"/>
  <c r="C145"/>
  <c r="B145"/>
  <c r="C144"/>
  <c r="C143"/>
  <c r="B143"/>
  <c r="C142"/>
  <c r="C141"/>
  <c r="B141"/>
  <c r="C140"/>
  <c r="C139"/>
  <c r="B139"/>
  <c r="C138"/>
  <c r="C137"/>
  <c r="B137"/>
  <c r="C136"/>
  <c r="C135"/>
  <c r="B135"/>
  <c r="C134"/>
  <c r="C133"/>
  <c r="B133"/>
  <c r="C132"/>
  <c r="C131"/>
  <c r="B131"/>
  <c r="C130"/>
  <c r="C129"/>
  <c r="B129"/>
  <c r="C109"/>
  <c r="C108"/>
  <c r="B108"/>
  <c r="C107"/>
  <c r="C106"/>
  <c r="B106"/>
  <c r="C105"/>
  <c r="C104"/>
  <c r="B104"/>
  <c r="C103"/>
  <c r="C102"/>
  <c r="B102"/>
  <c r="C101"/>
  <c r="C100"/>
  <c r="B100"/>
  <c r="C99"/>
  <c r="C98"/>
  <c r="B98"/>
  <c r="C97"/>
  <c r="C96"/>
  <c r="B96"/>
  <c r="C95"/>
  <c r="C94"/>
  <c r="B94"/>
  <c r="C93"/>
  <c r="C92"/>
  <c r="B92"/>
  <c r="C91"/>
  <c r="C90"/>
  <c r="B90"/>
  <c r="C89"/>
  <c r="C88"/>
  <c r="B88"/>
  <c r="C87"/>
  <c r="C86"/>
  <c r="B86"/>
  <c r="C85"/>
  <c r="C84"/>
  <c r="B84"/>
  <c r="C83"/>
  <c r="C82"/>
  <c r="B82"/>
  <c r="C81"/>
  <c r="C80"/>
  <c r="B80"/>
  <c r="C79"/>
  <c r="C78"/>
  <c r="B78"/>
  <c r="C77"/>
  <c r="C76"/>
  <c r="B76"/>
  <c r="C75"/>
  <c r="C74"/>
  <c r="B74"/>
  <c r="C73"/>
  <c r="C72"/>
  <c r="B72"/>
  <c r="C71"/>
  <c r="C70"/>
  <c r="B70"/>
  <c r="C50"/>
  <c r="C49"/>
  <c r="B49"/>
  <c r="C48"/>
  <c r="C47"/>
  <c r="B47"/>
  <c r="C46"/>
  <c r="C45"/>
  <c r="B45"/>
  <c r="C44"/>
  <c r="C43"/>
  <c r="B43"/>
  <c r="C42"/>
  <c r="C41"/>
  <c r="B41"/>
  <c r="C40"/>
  <c r="C39"/>
  <c r="B39"/>
  <c r="C38"/>
  <c r="C37"/>
  <c r="B37"/>
  <c r="C36"/>
  <c r="C35"/>
  <c r="B35"/>
  <c r="C34"/>
  <c r="C33"/>
  <c r="B33"/>
  <c r="C32"/>
  <c r="C31"/>
  <c r="B31"/>
  <c r="C30"/>
  <c r="C29"/>
  <c r="B29"/>
  <c r="C28"/>
  <c r="C27"/>
  <c r="B27"/>
  <c r="C26"/>
  <c r="C25"/>
  <c r="B25"/>
  <c r="C24"/>
  <c r="C23"/>
  <c r="B23"/>
  <c r="C22"/>
  <c r="C21"/>
  <c r="B21"/>
  <c r="C20"/>
  <c r="C19"/>
  <c r="B19"/>
  <c r="C18"/>
  <c r="C17"/>
  <c r="B17"/>
  <c r="C16"/>
  <c r="C15"/>
  <c r="B15"/>
  <c r="C14"/>
  <c r="C13"/>
  <c r="B13"/>
  <c r="C12"/>
  <c r="C11"/>
  <c r="B11"/>
  <c r="G2940"/>
  <c r="F2940"/>
  <c r="G2938"/>
  <c r="F2938"/>
  <c r="G2936"/>
  <c r="F2936"/>
  <c r="G2934"/>
  <c r="F2934"/>
  <c r="G2932"/>
  <c r="F2932"/>
  <c r="G2930"/>
  <c r="F2930"/>
  <c r="G2928"/>
  <c r="F2928"/>
  <c r="G2926"/>
  <c r="F2926"/>
  <c r="G2924"/>
  <c r="F2924"/>
  <c r="G2922"/>
  <c r="F2922"/>
  <c r="G2920"/>
  <c r="F2920"/>
  <c r="G2918"/>
  <c r="F2918"/>
  <c r="G2916"/>
  <c r="F2916"/>
  <c r="G2914"/>
  <c r="F2914"/>
  <c r="G2912"/>
  <c r="F2912"/>
  <c r="G2910"/>
  <c r="F2910"/>
  <c r="G2908"/>
  <c r="F2908"/>
  <c r="G2906"/>
  <c r="F2906"/>
  <c r="G2904"/>
  <c r="F2904"/>
  <c r="G2902"/>
  <c r="F2902"/>
  <c r="G2881"/>
  <c r="F2881"/>
  <c r="G2879"/>
  <c r="F2879"/>
  <c r="G2877"/>
  <c r="F2877"/>
  <c r="G2875"/>
  <c r="F2875"/>
  <c r="G2873"/>
  <c r="F2873"/>
  <c r="G2871"/>
  <c r="F2871"/>
  <c r="G2869"/>
  <c r="F2869"/>
  <c r="G2867"/>
  <c r="F2867"/>
  <c r="G2865"/>
  <c r="F2865"/>
  <c r="G2863"/>
  <c r="F2863"/>
  <c r="G2861"/>
  <c r="F2861"/>
  <c r="G2859"/>
  <c r="F2859"/>
  <c r="G2857"/>
  <c r="F2857"/>
  <c r="G2855"/>
  <c r="F2855"/>
  <c r="G2853"/>
  <c r="F2853"/>
  <c r="G2851"/>
  <c r="F2851"/>
  <c r="G2849"/>
  <c r="F2849"/>
  <c r="G2847"/>
  <c r="F2847"/>
  <c r="G2845"/>
  <c r="F2845"/>
  <c r="G2843"/>
  <c r="F2843"/>
  <c r="G2822"/>
  <c r="F2822"/>
  <c r="G2820"/>
  <c r="F2820"/>
  <c r="G2818"/>
  <c r="F2818"/>
  <c r="G2816"/>
  <c r="F2816"/>
  <c r="G2814"/>
  <c r="F2814"/>
  <c r="G2812"/>
  <c r="F2812"/>
  <c r="G2810"/>
  <c r="F2810"/>
  <c r="G2808"/>
  <c r="F2808"/>
  <c r="G2806"/>
  <c r="F2806"/>
  <c r="G2804"/>
  <c r="F2804"/>
  <c r="G2802"/>
  <c r="F2802"/>
  <c r="G2800"/>
  <c r="F2800"/>
  <c r="G2798"/>
  <c r="F2798"/>
  <c r="G2796"/>
  <c r="F2796"/>
  <c r="G2794"/>
  <c r="F2794"/>
  <c r="G2792"/>
  <c r="F2792"/>
  <c r="G2790"/>
  <c r="F2790"/>
  <c r="G2788"/>
  <c r="F2788"/>
  <c r="G2786"/>
  <c r="F2786"/>
  <c r="G2784"/>
  <c r="F2784"/>
  <c r="G2763"/>
  <c r="F2763"/>
  <c r="G2761"/>
  <c r="F2761"/>
  <c r="G2759"/>
  <c r="F2759"/>
  <c r="G2757"/>
  <c r="F2757"/>
  <c r="G2755"/>
  <c r="F2755"/>
  <c r="G2753"/>
  <c r="F2753"/>
  <c r="G2751"/>
  <c r="F2751"/>
  <c r="G2749"/>
  <c r="F2749"/>
  <c r="G2747"/>
  <c r="F2747"/>
  <c r="G2745"/>
  <c r="F2745"/>
  <c r="G2743"/>
  <c r="F2743"/>
  <c r="G2741"/>
  <c r="F2741"/>
  <c r="G2739"/>
  <c r="F2739"/>
  <c r="G2737"/>
  <c r="F2737"/>
  <c r="G2735"/>
  <c r="F2735"/>
  <c r="G2733"/>
  <c r="F2733"/>
  <c r="G2731"/>
  <c r="F2731"/>
  <c r="G2729"/>
  <c r="F2729"/>
  <c r="G2727"/>
  <c r="F2727"/>
  <c r="G2725"/>
  <c r="F2725"/>
  <c r="G2704"/>
  <c r="F2704"/>
  <c r="G2702"/>
  <c r="F2702"/>
  <c r="G2700"/>
  <c r="F2700"/>
  <c r="G2698"/>
  <c r="F2698"/>
  <c r="G2696"/>
  <c r="F2696"/>
  <c r="G2694"/>
  <c r="F2694"/>
  <c r="G2692"/>
  <c r="F2692"/>
  <c r="G2690"/>
  <c r="F2690"/>
  <c r="G2688"/>
  <c r="F2688"/>
  <c r="G2686"/>
  <c r="F2686"/>
  <c r="G2684"/>
  <c r="F2684"/>
  <c r="G2682"/>
  <c r="F2682"/>
  <c r="G2680"/>
  <c r="F2680"/>
  <c r="G2678"/>
  <c r="F2678"/>
  <c r="G2676"/>
  <c r="F2676"/>
  <c r="G2674"/>
  <c r="F2674"/>
  <c r="G2672"/>
  <c r="F2672"/>
  <c r="G2670"/>
  <c r="F2670"/>
  <c r="G2668"/>
  <c r="F2668"/>
  <c r="G2666"/>
  <c r="F2666"/>
  <c r="G2645"/>
  <c r="F2645"/>
  <c r="G2643"/>
  <c r="F2643"/>
  <c r="G2641"/>
  <c r="F2641"/>
  <c r="G2639"/>
  <c r="F2639"/>
  <c r="G2637"/>
  <c r="F2637"/>
  <c r="G2635"/>
  <c r="F2635"/>
  <c r="G2633"/>
  <c r="F2633"/>
  <c r="G2631"/>
  <c r="F2631"/>
  <c r="G2629"/>
  <c r="F2629"/>
  <c r="G2627"/>
  <c r="F2627"/>
  <c r="G2625"/>
  <c r="F2625"/>
  <c r="G2623"/>
  <c r="F2623"/>
  <c r="G2621"/>
  <c r="F2621"/>
  <c r="G2619"/>
  <c r="F2619"/>
  <c r="G2617"/>
  <c r="F2617"/>
  <c r="G2615"/>
  <c r="F2615"/>
  <c r="G2613"/>
  <c r="F2613"/>
  <c r="G2611"/>
  <c r="F2611"/>
  <c r="G2609"/>
  <c r="F2609"/>
  <c r="G2607"/>
  <c r="F2607"/>
  <c r="G2586"/>
  <c r="F2586"/>
  <c r="G2584"/>
  <c r="F2584"/>
  <c r="G2582"/>
  <c r="F2582"/>
  <c r="G2580"/>
  <c r="F2580"/>
  <c r="G2578"/>
  <c r="F2578"/>
  <c r="G2576"/>
  <c r="F2576"/>
  <c r="G2574"/>
  <c r="F2574"/>
  <c r="G2572"/>
  <c r="F2572"/>
  <c r="G2570"/>
  <c r="F2570"/>
  <c r="G2568"/>
  <c r="F2568"/>
  <c r="G2566"/>
  <c r="F2566"/>
  <c r="G2564"/>
  <c r="F2564"/>
  <c r="G2562"/>
  <c r="F2562"/>
  <c r="G2560"/>
  <c r="F2560"/>
  <c r="G2558"/>
  <c r="F2558"/>
  <c r="G2556"/>
  <c r="F2556"/>
  <c r="G2554"/>
  <c r="F2554"/>
  <c r="G2552"/>
  <c r="F2552"/>
  <c r="G2550"/>
  <c r="F2550"/>
  <c r="G2548"/>
  <c r="F2548"/>
  <c r="G2527"/>
  <c r="F2527"/>
  <c r="G2525"/>
  <c r="F2525"/>
  <c r="G2523"/>
  <c r="F2523"/>
  <c r="G2521"/>
  <c r="F2521"/>
  <c r="G2519"/>
  <c r="F2519"/>
  <c r="G2517"/>
  <c r="F2517"/>
  <c r="G2515"/>
  <c r="F2515"/>
  <c r="G2513"/>
  <c r="F2513"/>
  <c r="G2511"/>
  <c r="F2511"/>
  <c r="G2509"/>
  <c r="F2509"/>
  <c r="G2507"/>
  <c r="F2507"/>
  <c r="G2505"/>
  <c r="F2505"/>
  <c r="G2503"/>
  <c r="F2503"/>
  <c r="G2501"/>
  <c r="F2501"/>
  <c r="G2499"/>
  <c r="F2499"/>
  <c r="G2497"/>
  <c r="F2497"/>
  <c r="G2495"/>
  <c r="F2495"/>
  <c r="G2493"/>
  <c r="F2493"/>
  <c r="G2491"/>
  <c r="F2491"/>
  <c r="G2489"/>
  <c r="F2489"/>
  <c r="G2468"/>
  <c r="F2468"/>
  <c r="G2466"/>
  <c r="F2466"/>
  <c r="G2464"/>
  <c r="F2464"/>
  <c r="G2462"/>
  <c r="F2462"/>
  <c r="G2460"/>
  <c r="F2460"/>
  <c r="G2458"/>
  <c r="F2458"/>
  <c r="G2456"/>
  <c r="F2456"/>
  <c r="G2454"/>
  <c r="F2454"/>
  <c r="G2452"/>
  <c r="F2452"/>
  <c r="G2450"/>
  <c r="F2450"/>
  <c r="G2448"/>
  <c r="F2448"/>
  <c r="G2446"/>
  <c r="F2446"/>
  <c r="G2444"/>
  <c r="F2444"/>
  <c r="G2442"/>
  <c r="F2442"/>
  <c r="G2440"/>
  <c r="F2440"/>
  <c r="G2438"/>
  <c r="F2438"/>
  <c r="G2436"/>
  <c r="F2436"/>
  <c r="G2434"/>
  <c r="F2434"/>
  <c r="G2432"/>
  <c r="F2432"/>
  <c r="G2430"/>
  <c r="F2430"/>
  <c r="G2409"/>
  <c r="F2409"/>
  <c r="G2407"/>
  <c r="F2407"/>
  <c r="G2405"/>
  <c r="F2405"/>
  <c r="G2403"/>
  <c r="F2403"/>
  <c r="G2401"/>
  <c r="F2401"/>
  <c r="G2399"/>
  <c r="F2399"/>
  <c r="G2397"/>
  <c r="F2397"/>
  <c r="G2395"/>
  <c r="F2395"/>
  <c r="G2393"/>
  <c r="F2393"/>
  <c r="G2391"/>
  <c r="F2391"/>
  <c r="G2389"/>
  <c r="F2389"/>
  <c r="G2387"/>
  <c r="F2387"/>
  <c r="G2385"/>
  <c r="F2385"/>
  <c r="G2383"/>
  <c r="F2383"/>
  <c r="G2381"/>
  <c r="F2381"/>
  <c r="G2379"/>
  <c r="F2379"/>
  <c r="G2377"/>
  <c r="F2377"/>
  <c r="G2375"/>
  <c r="F2375"/>
  <c r="G2373"/>
  <c r="F2373"/>
  <c r="G2371"/>
  <c r="F2371"/>
  <c r="G2350"/>
  <c r="F2350"/>
  <c r="G2348"/>
  <c r="F2348"/>
  <c r="G2346"/>
  <c r="F2346"/>
  <c r="G2344"/>
  <c r="F2344"/>
  <c r="G2342"/>
  <c r="F2342"/>
  <c r="G2340"/>
  <c r="F2340"/>
  <c r="G2338"/>
  <c r="F2338"/>
  <c r="G2336"/>
  <c r="F2336"/>
  <c r="G2334"/>
  <c r="F2334"/>
  <c r="G2332"/>
  <c r="F2332"/>
  <c r="G2330"/>
  <c r="F2330"/>
  <c r="G2328"/>
  <c r="F2328"/>
  <c r="G2326"/>
  <c r="F2326"/>
  <c r="G2324"/>
  <c r="F2324"/>
  <c r="G2322"/>
  <c r="F2322"/>
  <c r="G2320"/>
  <c r="F2320"/>
  <c r="G2318"/>
  <c r="F2318"/>
  <c r="G2316"/>
  <c r="F2316"/>
  <c r="G2314"/>
  <c r="F2314"/>
  <c r="G2312"/>
  <c r="F2312"/>
  <c r="G2291"/>
  <c r="F2291"/>
  <c r="G2289"/>
  <c r="F2289"/>
  <c r="G2287"/>
  <c r="F2287"/>
  <c r="G2285"/>
  <c r="F2285"/>
  <c r="G2283"/>
  <c r="F2283"/>
  <c r="G2281"/>
  <c r="F2281"/>
  <c r="G2279"/>
  <c r="F2279"/>
  <c r="G2277"/>
  <c r="F2277"/>
  <c r="G2275"/>
  <c r="F2275"/>
  <c r="G2273"/>
  <c r="F2273"/>
  <c r="G2271"/>
  <c r="F2271"/>
  <c r="G2269"/>
  <c r="F2269"/>
  <c r="G2267"/>
  <c r="F2267"/>
  <c r="G2265"/>
  <c r="F2265"/>
  <c r="G2263"/>
  <c r="F2263"/>
  <c r="G2261"/>
  <c r="F2261"/>
  <c r="G2259"/>
  <c r="F2259"/>
  <c r="G2257"/>
  <c r="F2257"/>
  <c r="G2255"/>
  <c r="F2255"/>
  <c r="G2253"/>
  <c r="F2253"/>
  <c r="G2232"/>
  <c r="F2232"/>
  <c r="G2230"/>
  <c r="F2230"/>
  <c r="G2228"/>
  <c r="F2228"/>
  <c r="G2226"/>
  <c r="F2226"/>
  <c r="G2224"/>
  <c r="F2224"/>
  <c r="G2222"/>
  <c r="F2222"/>
  <c r="G2220"/>
  <c r="F2220"/>
  <c r="G2218"/>
  <c r="F2218"/>
  <c r="G2216"/>
  <c r="F2216"/>
  <c r="G2214"/>
  <c r="F2214"/>
  <c r="G2212"/>
  <c r="F2212"/>
  <c r="G2210"/>
  <c r="F2210"/>
  <c r="G2208"/>
  <c r="F2208"/>
  <c r="G2206"/>
  <c r="F2206"/>
  <c r="G2204"/>
  <c r="F2204"/>
  <c r="G2202"/>
  <c r="F2202"/>
  <c r="G2200"/>
  <c r="F2200"/>
  <c r="G2198"/>
  <c r="F2198"/>
  <c r="G2196"/>
  <c r="F2196"/>
  <c r="G2194"/>
  <c r="F2194"/>
  <c r="G2173"/>
  <c r="F2173"/>
  <c r="G2171"/>
  <c r="F2171"/>
  <c r="G2169"/>
  <c r="F2169"/>
  <c r="G2167"/>
  <c r="F2167"/>
  <c r="G2165"/>
  <c r="F2165"/>
  <c r="G2163"/>
  <c r="F2163"/>
  <c r="G2161"/>
  <c r="F2161"/>
  <c r="G2159"/>
  <c r="F2159"/>
  <c r="G2157"/>
  <c r="F2157"/>
  <c r="G2155"/>
  <c r="F2155"/>
  <c r="G2153"/>
  <c r="F2153"/>
  <c r="G2151"/>
  <c r="F2151"/>
  <c r="G2149"/>
  <c r="F2149"/>
  <c r="G2147"/>
  <c r="F2147"/>
  <c r="G2145"/>
  <c r="F2145"/>
  <c r="G2143"/>
  <c r="F2143"/>
  <c r="G2141"/>
  <c r="F2141"/>
  <c r="G2139"/>
  <c r="F2139"/>
  <c r="G2137"/>
  <c r="F2137"/>
  <c r="G2135"/>
  <c r="F2135"/>
  <c r="G2114"/>
  <c r="F2114"/>
  <c r="G2112"/>
  <c r="F2112"/>
  <c r="G2110"/>
  <c r="F2110"/>
  <c r="G2108"/>
  <c r="F2108"/>
  <c r="G2106"/>
  <c r="F2106"/>
  <c r="G2104"/>
  <c r="F2104"/>
  <c r="G2102"/>
  <c r="F2102"/>
  <c r="G2100"/>
  <c r="F2100"/>
  <c r="G2098"/>
  <c r="F2098"/>
  <c r="G2096"/>
  <c r="F2096"/>
  <c r="G2094"/>
  <c r="F2094"/>
  <c r="G2092"/>
  <c r="F2092"/>
  <c r="G2090"/>
  <c r="F2090"/>
  <c r="G2088"/>
  <c r="F2088"/>
  <c r="G2086"/>
  <c r="F2086"/>
  <c r="G2084"/>
  <c r="F2084"/>
  <c r="G2082"/>
  <c r="F2082"/>
  <c r="G2080"/>
  <c r="F2080"/>
  <c r="G2078"/>
  <c r="F2078"/>
  <c r="G2076"/>
  <c r="F2076"/>
  <c r="G2055"/>
  <c r="F2055"/>
  <c r="G2053"/>
  <c r="F2053"/>
  <c r="G2051"/>
  <c r="F2051"/>
  <c r="G2049"/>
  <c r="F2049"/>
  <c r="G2047"/>
  <c r="F2047"/>
  <c r="G2045"/>
  <c r="F2045"/>
  <c r="G2043"/>
  <c r="F2043"/>
  <c r="G2041"/>
  <c r="F2041"/>
  <c r="G2039"/>
  <c r="F2039"/>
  <c r="G2037"/>
  <c r="F2037"/>
  <c r="G2035"/>
  <c r="F2035"/>
  <c r="G2033"/>
  <c r="F2033"/>
  <c r="G2031"/>
  <c r="F2031"/>
  <c r="G2029"/>
  <c r="F2029"/>
  <c r="G2027"/>
  <c r="F2027"/>
  <c r="G2025"/>
  <c r="F2025"/>
  <c r="G2023"/>
  <c r="F2023"/>
  <c r="G2021"/>
  <c r="F2021"/>
  <c r="G2019"/>
  <c r="F2019"/>
  <c r="G2017"/>
  <c r="F2017"/>
  <c r="G1996"/>
  <c r="F1996"/>
  <c r="G1994"/>
  <c r="F1994"/>
  <c r="G1992"/>
  <c r="F1992"/>
  <c r="G1990"/>
  <c r="F1990"/>
  <c r="G1988"/>
  <c r="F1988"/>
  <c r="G1986"/>
  <c r="F1986"/>
  <c r="G1984"/>
  <c r="F1984"/>
  <c r="G1982"/>
  <c r="F1982"/>
  <c r="G1980"/>
  <c r="F1980"/>
  <c r="G1978"/>
  <c r="F1978"/>
  <c r="G1976"/>
  <c r="F1976"/>
  <c r="G1974"/>
  <c r="F1974"/>
  <c r="G1972"/>
  <c r="F1972"/>
  <c r="G1970"/>
  <c r="F1970"/>
  <c r="G1968"/>
  <c r="F1968"/>
  <c r="G1966"/>
  <c r="F1966"/>
  <c r="G1964"/>
  <c r="F1964"/>
  <c r="G1962"/>
  <c r="F1962"/>
  <c r="G1960"/>
  <c r="F1960"/>
  <c r="G1958"/>
  <c r="F1958"/>
  <c r="G1937"/>
  <c r="F1937"/>
  <c r="G1935"/>
  <c r="F1935"/>
  <c r="G1933"/>
  <c r="F1933"/>
  <c r="G1931"/>
  <c r="F1931"/>
  <c r="G1929"/>
  <c r="F1929"/>
  <c r="G1927"/>
  <c r="F1927"/>
  <c r="G1925"/>
  <c r="F1925"/>
  <c r="G1923"/>
  <c r="F1923"/>
  <c r="G1921"/>
  <c r="F1921"/>
  <c r="G1919"/>
  <c r="F1919"/>
  <c r="G1917"/>
  <c r="F1917"/>
  <c r="G1915"/>
  <c r="F1915"/>
  <c r="G1913"/>
  <c r="F1913"/>
  <c r="G1911"/>
  <c r="F1911"/>
  <c r="G1909"/>
  <c r="F1909"/>
  <c r="G1907"/>
  <c r="F1907"/>
  <c r="G1905"/>
  <c r="F1905"/>
  <c r="G1903"/>
  <c r="F1903"/>
  <c r="G1901"/>
  <c r="F1901"/>
  <c r="G1899"/>
  <c r="F1899"/>
  <c r="G1878"/>
  <c r="F1878"/>
  <c r="G1876"/>
  <c r="F1876"/>
  <c r="G1874"/>
  <c r="F1874"/>
  <c r="G1872"/>
  <c r="F1872"/>
  <c r="G1870"/>
  <c r="F1870"/>
  <c r="G1868"/>
  <c r="F1868"/>
  <c r="G1866"/>
  <c r="F1866"/>
  <c r="G1864"/>
  <c r="F1864"/>
  <c r="G1862"/>
  <c r="F1862"/>
  <c r="G1860"/>
  <c r="F1860"/>
  <c r="G1858"/>
  <c r="F1858"/>
  <c r="G1856"/>
  <c r="F1856"/>
  <c r="G1854"/>
  <c r="F1854"/>
  <c r="G1852"/>
  <c r="F1852"/>
  <c r="G1850"/>
  <c r="F1850"/>
  <c r="G1848"/>
  <c r="F1848"/>
  <c r="G1846"/>
  <c r="F1846"/>
  <c r="G1844"/>
  <c r="F1844"/>
  <c r="G1842"/>
  <c r="F1842"/>
  <c r="G1840"/>
  <c r="F1840"/>
  <c r="G1819"/>
  <c r="F1819"/>
  <c r="G1817"/>
  <c r="F1817"/>
  <c r="G1815"/>
  <c r="F1815"/>
  <c r="G1813"/>
  <c r="F1813"/>
  <c r="G1811"/>
  <c r="F1811"/>
  <c r="G1809"/>
  <c r="F1809"/>
  <c r="G1807"/>
  <c r="F1807"/>
  <c r="G1805"/>
  <c r="F1805"/>
  <c r="G1803"/>
  <c r="F1803"/>
  <c r="G1801"/>
  <c r="F1801"/>
  <c r="G1799"/>
  <c r="F1799"/>
  <c r="G1797"/>
  <c r="F1797"/>
  <c r="G1795"/>
  <c r="F1795"/>
  <c r="G1793"/>
  <c r="F1793"/>
  <c r="G1791"/>
  <c r="F1791"/>
  <c r="G1789"/>
  <c r="F1789"/>
  <c r="G1787"/>
  <c r="F1787"/>
  <c r="G1785"/>
  <c r="F1785"/>
  <c r="G1783"/>
  <c r="F1783"/>
  <c r="G1781"/>
  <c r="F1781"/>
  <c r="G1760"/>
  <c r="F1760"/>
  <c r="G1758"/>
  <c r="F1758"/>
  <c r="G1756"/>
  <c r="F1756"/>
  <c r="G1754"/>
  <c r="F1754"/>
  <c r="G1752"/>
  <c r="F1752"/>
  <c r="G1750"/>
  <c r="F1750"/>
  <c r="G1748"/>
  <c r="F1748"/>
  <c r="G1746"/>
  <c r="F1746"/>
  <c r="G1744"/>
  <c r="F1744"/>
  <c r="G1742"/>
  <c r="F1742"/>
  <c r="G1740"/>
  <c r="F1740"/>
  <c r="G1738"/>
  <c r="F1738"/>
  <c r="G1736"/>
  <c r="F1736"/>
  <c r="G1734"/>
  <c r="F1734"/>
  <c r="G1732"/>
  <c r="F1732"/>
  <c r="G1730"/>
  <c r="F1730"/>
  <c r="G1728"/>
  <c r="F1728"/>
  <c r="G1726"/>
  <c r="F1726"/>
  <c r="G1724"/>
  <c r="F1724"/>
  <c r="G1722"/>
  <c r="F1722"/>
  <c r="G1701"/>
  <c r="F1701"/>
  <c r="G1699"/>
  <c r="F1699"/>
  <c r="G1697"/>
  <c r="F1697"/>
  <c r="G1695"/>
  <c r="F1695"/>
  <c r="G1693"/>
  <c r="F1693"/>
  <c r="G1691"/>
  <c r="F1691"/>
  <c r="G1689"/>
  <c r="F1689"/>
  <c r="G1687"/>
  <c r="F1687"/>
  <c r="G1685"/>
  <c r="F1685"/>
  <c r="G1683"/>
  <c r="F1683"/>
  <c r="G1681"/>
  <c r="F1681"/>
  <c r="G1679"/>
  <c r="F1679"/>
  <c r="G1677"/>
  <c r="F1677"/>
  <c r="G1675"/>
  <c r="F1675"/>
  <c r="G1673"/>
  <c r="F1673"/>
  <c r="G1671"/>
  <c r="F1671"/>
  <c r="G1669"/>
  <c r="F1669"/>
  <c r="G1667"/>
  <c r="F1667"/>
  <c r="G1665"/>
  <c r="F1665"/>
  <c r="G1663"/>
  <c r="F1663"/>
  <c r="G1642"/>
  <c r="F1642"/>
  <c r="G1640"/>
  <c r="F1640"/>
  <c r="G1638"/>
  <c r="F1638"/>
  <c r="G1636"/>
  <c r="F1636"/>
  <c r="G1634"/>
  <c r="F1634"/>
  <c r="G1632"/>
  <c r="F1632"/>
  <c r="G1630"/>
  <c r="F1630"/>
  <c r="G1628"/>
  <c r="F1628"/>
  <c r="G1626"/>
  <c r="F1626"/>
  <c r="G1624"/>
  <c r="F1624"/>
  <c r="G1622"/>
  <c r="F1622"/>
  <c r="G1620"/>
  <c r="F1620"/>
  <c r="G1618"/>
  <c r="F1618"/>
  <c r="G1616"/>
  <c r="F1616"/>
  <c r="G1614"/>
  <c r="F1614"/>
  <c r="G1612"/>
  <c r="F1612"/>
  <c r="G1610"/>
  <c r="F1610"/>
  <c r="G1608"/>
  <c r="F1608"/>
  <c r="G1606"/>
  <c r="F1606"/>
  <c r="G1604"/>
  <c r="F1604"/>
  <c r="G1583"/>
  <c r="F1583"/>
  <c r="G1581"/>
  <c r="F1581"/>
  <c r="G1579"/>
  <c r="F1579"/>
  <c r="G1577"/>
  <c r="F1577"/>
  <c r="G1575"/>
  <c r="F1575"/>
  <c r="G1573"/>
  <c r="F1573"/>
  <c r="G1571"/>
  <c r="F1571"/>
  <c r="G1569"/>
  <c r="F1569"/>
  <c r="G1567"/>
  <c r="F1567"/>
  <c r="G1565"/>
  <c r="F1565"/>
  <c r="G1563"/>
  <c r="F1563"/>
  <c r="G1561"/>
  <c r="F1561"/>
  <c r="G1559"/>
  <c r="F1559"/>
  <c r="G1557"/>
  <c r="F1557"/>
  <c r="G1555"/>
  <c r="F1555"/>
  <c r="G1553"/>
  <c r="F1553"/>
  <c r="G1551"/>
  <c r="F1551"/>
  <c r="G1549"/>
  <c r="F1549"/>
  <c r="G1547"/>
  <c r="F1547"/>
  <c r="G1545"/>
  <c r="F1545"/>
  <c r="G1524"/>
  <c r="F1524"/>
  <c r="G1522"/>
  <c r="F1522"/>
  <c r="G1520"/>
  <c r="F1520"/>
  <c r="G1518"/>
  <c r="F1518"/>
  <c r="G1516"/>
  <c r="F1516"/>
  <c r="G1514"/>
  <c r="F1514"/>
  <c r="G1512"/>
  <c r="F1512"/>
  <c r="G1510"/>
  <c r="F1510"/>
  <c r="G1508"/>
  <c r="F1508"/>
  <c r="G1506"/>
  <c r="F1506"/>
  <c r="G1504"/>
  <c r="F1504"/>
  <c r="G1502"/>
  <c r="F1502"/>
  <c r="G1500"/>
  <c r="F1500"/>
  <c r="G1498"/>
  <c r="F1498"/>
  <c r="G1496"/>
  <c r="F1496"/>
  <c r="G1494"/>
  <c r="F1494"/>
  <c r="G1492"/>
  <c r="F1492"/>
  <c r="G1490"/>
  <c r="F1490"/>
  <c r="G1488"/>
  <c r="F1488"/>
  <c r="G1486"/>
  <c r="F1486"/>
  <c r="G1465"/>
  <c r="F1465"/>
  <c r="G1463"/>
  <c r="F1463"/>
  <c r="G1461"/>
  <c r="F1461"/>
  <c r="G1459"/>
  <c r="F1459"/>
  <c r="G1457"/>
  <c r="F1457"/>
  <c r="G1455"/>
  <c r="F1455"/>
  <c r="G1453"/>
  <c r="F1453"/>
  <c r="G1451"/>
  <c r="F1451"/>
  <c r="G1449"/>
  <c r="F1449"/>
  <c r="G1447"/>
  <c r="F1447"/>
  <c r="G1445"/>
  <c r="F1445"/>
  <c r="G1443"/>
  <c r="F1443"/>
  <c r="G1441"/>
  <c r="F1441"/>
  <c r="G1439"/>
  <c r="F1439"/>
  <c r="G1437"/>
  <c r="F1437"/>
  <c r="G1435"/>
  <c r="F1435"/>
  <c r="G1433"/>
  <c r="F1433"/>
  <c r="G1431"/>
  <c r="F1431"/>
  <c r="G1429"/>
  <c r="F1429"/>
  <c r="G1427"/>
  <c r="F1427"/>
  <c r="G1406"/>
  <c r="F1406"/>
  <c r="G1404"/>
  <c r="F1404"/>
  <c r="G1402"/>
  <c r="F1402"/>
  <c r="G1400"/>
  <c r="F1400"/>
  <c r="G1398"/>
  <c r="F1398"/>
  <c r="G1396"/>
  <c r="F1396"/>
  <c r="G1394"/>
  <c r="F1394"/>
  <c r="G1392"/>
  <c r="F1392"/>
  <c r="G1390"/>
  <c r="F1390"/>
  <c r="G1388"/>
  <c r="F1388"/>
  <c r="G1386"/>
  <c r="F1386"/>
  <c r="G1384"/>
  <c r="F1384"/>
  <c r="G1382"/>
  <c r="F1382"/>
  <c r="G1380"/>
  <c r="F1380"/>
  <c r="G1378"/>
  <c r="F1378"/>
  <c r="G1376"/>
  <c r="F1376"/>
  <c r="G1374"/>
  <c r="F1374"/>
  <c r="G1372"/>
  <c r="F1372"/>
  <c r="G1370"/>
  <c r="F1370"/>
  <c r="G1368"/>
  <c r="F1368"/>
  <c r="G1347"/>
  <c r="F1347"/>
  <c r="G1345"/>
  <c r="F1345"/>
  <c r="G1343"/>
  <c r="F1343"/>
  <c r="G1341"/>
  <c r="F1341"/>
  <c r="G1339"/>
  <c r="F1339"/>
  <c r="G1337"/>
  <c r="F1337"/>
  <c r="G1335"/>
  <c r="F1335"/>
  <c r="G1333"/>
  <c r="F1333"/>
  <c r="G1331"/>
  <c r="F1331"/>
  <c r="G1329"/>
  <c r="F1329"/>
  <c r="G1327"/>
  <c r="F1327"/>
  <c r="G1325"/>
  <c r="F1325"/>
  <c r="G1323"/>
  <c r="F1323"/>
  <c r="G1321"/>
  <c r="F1321"/>
  <c r="G1319"/>
  <c r="F1319"/>
  <c r="G1317"/>
  <c r="F1317"/>
  <c r="G1315"/>
  <c r="F1315"/>
  <c r="G1313"/>
  <c r="F1313"/>
  <c r="G1311"/>
  <c r="F1311"/>
  <c r="G1309"/>
  <c r="F1309"/>
  <c r="G1288"/>
  <c r="F1288"/>
  <c r="G1286"/>
  <c r="F1286"/>
  <c r="G1284"/>
  <c r="F1284"/>
  <c r="G1282"/>
  <c r="F1282"/>
  <c r="G1280"/>
  <c r="F1280"/>
  <c r="G1278"/>
  <c r="F1278"/>
  <c r="G1276"/>
  <c r="F1276"/>
  <c r="G1274"/>
  <c r="F1274"/>
  <c r="G1272"/>
  <c r="F1272"/>
  <c r="G1270"/>
  <c r="F1270"/>
  <c r="G1268"/>
  <c r="F1268"/>
  <c r="G1266"/>
  <c r="F1266"/>
  <c r="G1264"/>
  <c r="F1264"/>
  <c r="G1262"/>
  <c r="F1262"/>
  <c r="G1260"/>
  <c r="F1260"/>
  <c r="G1258"/>
  <c r="F1258"/>
  <c r="G1256"/>
  <c r="F1256"/>
  <c r="G1254"/>
  <c r="F1254"/>
  <c r="G1252"/>
  <c r="F1252"/>
  <c r="G1250"/>
  <c r="F1250"/>
  <c r="G1229"/>
  <c r="F1229"/>
  <c r="G1227"/>
  <c r="F1227"/>
  <c r="G1225"/>
  <c r="F1225"/>
  <c r="G1223"/>
  <c r="F1223"/>
  <c r="G1221"/>
  <c r="F1221"/>
  <c r="G1219"/>
  <c r="F1219"/>
  <c r="G1217"/>
  <c r="F1217"/>
  <c r="G1215"/>
  <c r="F1215"/>
  <c r="G1213"/>
  <c r="F1213"/>
  <c r="G1211"/>
  <c r="F1211"/>
  <c r="G1209"/>
  <c r="F1209"/>
  <c r="G1207"/>
  <c r="F1207"/>
  <c r="G1205"/>
  <c r="F1205"/>
  <c r="G1203"/>
  <c r="F1203"/>
  <c r="G1201"/>
  <c r="F1201"/>
  <c r="G1199"/>
  <c r="F1199"/>
  <c r="G1197"/>
  <c r="F1197"/>
  <c r="G1195"/>
  <c r="F1195"/>
  <c r="G1193"/>
  <c r="F1193"/>
  <c r="G1191"/>
  <c r="F1191"/>
  <c r="G1170"/>
  <c r="F1170"/>
  <c r="G1168"/>
  <c r="F1168"/>
  <c r="G1166"/>
  <c r="F1166"/>
  <c r="G1164"/>
  <c r="F1164"/>
  <c r="G1162"/>
  <c r="F1162"/>
  <c r="G1160"/>
  <c r="F1160"/>
  <c r="G1158"/>
  <c r="F1158"/>
  <c r="G1156"/>
  <c r="F1156"/>
  <c r="G1154"/>
  <c r="F1154"/>
  <c r="G1152"/>
  <c r="F1152"/>
  <c r="G1150"/>
  <c r="F1150"/>
  <c r="G1148"/>
  <c r="F1148"/>
  <c r="G1146"/>
  <c r="F1146"/>
  <c r="G1144"/>
  <c r="F1144"/>
  <c r="G1142"/>
  <c r="F1142"/>
  <c r="G1140"/>
  <c r="F1140"/>
  <c r="G1138"/>
  <c r="F1138"/>
  <c r="G1136"/>
  <c r="F1136"/>
  <c r="G1134"/>
  <c r="F1134"/>
  <c r="G1132"/>
  <c r="F1132"/>
  <c r="G1111"/>
  <c r="F1111"/>
  <c r="G1109"/>
  <c r="F1109"/>
  <c r="G1107"/>
  <c r="F1107"/>
  <c r="G1105"/>
  <c r="F1105"/>
  <c r="G1103"/>
  <c r="F1103"/>
  <c r="G1101"/>
  <c r="F1101"/>
  <c r="G1099"/>
  <c r="F1099"/>
  <c r="G1097"/>
  <c r="F1097"/>
  <c r="G1095"/>
  <c r="F1095"/>
  <c r="G1093"/>
  <c r="F1093"/>
  <c r="G1091"/>
  <c r="F1091"/>
  <c r="G1089"/>
  <c r="F1089"/>
  <c r="G1087"/>
  <c r="F1087"/>
  <c r="G1085"/>
  <c r="F1085"/>
  <c r="G1083"/>
  <c r="F1083"/>
  <c r="G1081"/>
  <c r="F1081"/>
  <c r="G1079"/>
  <c r="F1079"/>
  <c r="G1077"/>
  <c r="F1077"/>
  <c r="G1075"/>
  <c r="F1075"/>
  <c r="G1073"/>
  <c r="F1073"/>
  <c r="G1052"/>
  <c r="F1052"/>
  <c r="G1050"/>
  <c r="F1050"/>
  <c r="G1048"/>
  <c r="F1048"/>
  <c r="G1046"/>
  <c r="F1046"/>
  <c r="G1044"/>
  <c r="F1044"/>
  <c r="G1042"/>
  <c r="F1042"/>
  <c r="G1040"/>
  <c r="F1040"/>
  <c r="G1038"/>
  <c r="F1038"/>
  <c r="G1036"/>
  <c r="F1036"/>
  <c r="G1034"/>
  <c r="F1034"/>
  <c r="G1032"/>
  <c r="F1032"/>
  <c r="G1030"/>
  <c r="F1030"/>
  <c r="G1028"/>
  <c r="F1028"/>
  <c r="G1026"/>
  <c r="F1026"/>
  <c r="G1024"/>
  <c r="F1024"/>
  <c r="G1022"/>
  <c r="F1022"/>
  <c r="G1020"/>
  <c r="F1020"/>
  <c r="G1018"/>
  <c r="F1018"/>
  <c r="G1016"/>
  <c r="F1016"/>
  <c r="G1014"/>
  <c r="F1014"/>
  <c r="G993"/>
  <c r="F993"/>
  <c r="G991"/>
  <c r="F991"/>
  <c r="G989"/>
  <c r="F989"/>
  <c r="G987"/>
  <c r="F987"/>
  <c r="G985"/>
  <c r="F985"/>
  <c r="G983"/>
  <c r="F983"/>
  <c r="G981"/>
  <c r="F981"/>
  <c r="G979"/>
  <c r="F979"/>
  <c r="G977"/>
  <c r="F977"/>
  <c r="G975"/>
  <c r="F975"/>
  <c r="G973"/>
  <c r="F973"/>
  <c r="G971"/>
  <c r="F971"/>
  <c r="G969"/>
  <c r="F969"/>
  <c r="G967"/>
  <c r="F967"/>
  <c r="G965"/>
  <c r="F965"/>
  <c r="G963"/>
  <c r="F963"/>
  <c r="G961"/>
  <c r="F961"/>
  <c r="G959"/>
  <c r="F959"/>
  <c r="G957"/>
  <c r="F957"/>
  <c r="G955"/>
  <c r="F955"/>
  <c r="G934"/>
  <c r="F934"/>
  <c r="G932"/>
  <c r="F932"/>
  <c r="G930"/>
  <c r="F930"/>
  <c r="G928"/>
  <c r="F928"/>
  <c r="G926"/>
  <c r="F926"/>
  <c r="G924"/>
  <c r="F924"/>
  <c r="G922"/>
  <c r="F922"/>
  <c r="G920"/>
  <c r="F920"/>
  <c r="G918"/>
  <c r="F918"/>
  <c r="G916"/>
  <c r="F916"/>
  <c r="G914"/>
  <c r="F914"/>
  <c r="G912"/>
  <c r="F912"/>
  <c r="G910"/>
  <c r="F910"/>
  <c r="G908"/>
  <c r="F908"/>
  <c r="G906"/>
  <c r="F906"/>
  <c r="G904"/>
  <c r="F904"/>
  <c r="G902"/>
  <c r="F902"/>
  <c r="G900"/>
  <c r="F900"/>
  <c r="G898"/>
  <c r="F898"/>
  <c r="G896"/>
  <c r="F896"/>
  <c r="G875"/>
  <c r="F875"/>
  <c r="G873"/>
  <c r="F873"/>
  <c r="G871"/>
  <c r="F871"/>
  <c r="G869"/>
  <c r="F869"/>
  <c r="G867"/>
  <c r="F867"/>
  <c r="G865"/>
  <c r="F865"/>
  <c r="G863"/>
  <c r="F863"/>
  <c r="G861"/>
  <c r="F861"/>
  <c r="G859"/>
  <c r="F859"/>
  <c r="G857"/>
  <c r="F857"/>
  <c r="G855"/>
  <c r="F855"/>
  <c r="G853"/>
  <c r="F853"/>
  <c r="G851"/>
  <c r="F851"/>
  <c r="G849"/>
  <c r="F849"/>
  <c r="G847"/>
  <c r="F847"/>
  <c r="G845"/>
  <c r="F845"/>
  <c r="G843"/>
  <c r="F843"/>
  <c r="G841"/>
  <c r="F841"/>
  <c r="G839"/>
  <c r="F839"/>
  <c r="G837"/>
  <c r="F837"/>
  <c r="G816"/>
  <c r="F816"/>
  <c r="G814"/>
  <c r="F814"/>
  <c r="G812"/>
  <c r="F812"/>
  <c r="G810"/>
  <c r="F810"/>
  <c r="G808"/>
  <c r="F808"/>
  <c r="G806"/>
  <c r="F806"/>
  <c r="G804"/>
  <c r="F804"/>
  <c r="G802"/>
  <c r="F802"/>
  <c r="G800"/>
  <c r="F800"/>
  <c r="G798"/>
  <c r="F798"/>
  <c r="G796"/>
  <c r="F796"/>
  <c r="G794"/>
  <c r="F794"/>
  <c r="G792"/>
  <c r="F792"/>
  <c r="G790"/>
  <c r="F790"/>
  <c r="G788"/>
  <c r="F788"/>
  <c r="G786"/>
  <c r="F786"/>
  <c r="G784"/>
  <c r="F784"/>
  <c r="G782"/>
  <c r="F782"/>
  <c r="G780"/>
  <c r="F780"/>
  <c r="G778"/>
  <c r="F778"/>
  <c r="G757"/>
  <c r="F757"/>
  <c r="G755"/>
  <c r="F755"/>
  <c r="G753"/>
  <c r="F753"/>
  <c r="G751"/>
  <c r="F751"/>
  <c r="G749"/>
  <c r="F749"/>
  <c r="G747"/>
  <c r="F747"/>
  <c r="G745"/>
  <c r="F745"/>
  <c r="G743"/>
  <c r="F743"/>
  <c r="G741"/>
  <c r="F741"/>
  <c r="G739"/>
  <c r="F739"/>
  <c r="G737"/>
  <c r="F737"/>
  <c r="G735"/>
  <c r="F735"/>
  <c r="G733"/>
  <c r="F733"/>
  <c r="G731"/>
  <c r="F731"/>
  <c r="G729"/>
  <c r="F729"/>
  <c r="G727"/>
  <c r="F727"/>
  <c r="G725"/>
  <c r="F725"/>
  <c r="G723"/>
  <c r="F723"/>
  <c r="G721"/>
  <c r="F721"/>
  <c r="G719"/>
  <c r="F719"/>
  <c r="G698"/>
  <c r="F698"/>
  <c r="G696"/>
  <c r="F696"/>
  <c r="G694"/>
  <c r="F694"/>
  <c r="G692"/>
  <c r="F692"/>
  <c r="G690"/>
  <c r="F690"/>
  <c r="G688"/>
  <c r="F688"/>
  <c r="G686"/>
  <c r="F686"/>
  <c r="G684"/>
  <c r="F684"/>
  <c r="G682"/>
  <c r="F682"/>
  <c r="G680"/>
  <c r="F680"/>
  <c r="G678"/>
  <c r="F678"/>
  <c r="G676"/>
  <c r="F676"/>
  <c r="G674"/>
  <c r="F674"/>
  <c r="G672"/>
  <c r="F672"/>
  <c r="G670"/>
  <c r="F670"/>
  <c r="G668"/>
  <c r="F668"/>
  <c r="G666"/>
  <c r="F666"/>
  <c r="G664"/>
  <c r="F664"/>
  <c r="G662"/>
  <c r="F662"/>
  <c r="G660"/>
  <c r="F660"/>
  <c r="G639"/>
  <c r="F639"/>
  <c r="G637"/>
  <c r="F637"/>
  <c r="G635"/>
  <c r="F635"/>
  <c r="G633"/>
  <c r="F633"/>
  <c r="G631"/>
  <c r="F631"/>
  <c r="G629"/>
  <c r="F629"/>
  <c r="G627"/>
  <c r="F627"/>
  <c r="G625"/>
  <c r="F625"/>
  <c r="G623"/>
  <c r="F623"/>
  <c r="G621"/>
  <c r="F621"/>
  <c r="G619"/>
  <c r="F619"/>
  <c r="G617"/>
  <c r="F617"/>
  <c r="G615"/>
  <c r="F615"/>
  <c r="G613"/>
  <c r="F613"/>
  <c r="G611"/>
  <c r="F611"/>
  <c r="G609"/>
  <c r="F609"/>
  <c r="G607"/>
  <c r="F607"/>
  <c r="G605"/>
  <c r="F605"/>
  <c r="G603"/>
  <c r="F603"/>
  <c r="G601"/>
  <c r="F601"/>
  <c r="G580"/>
  <c r="F580"/>
  <c r="G578"/>
  <c r="F578"/>
  <c r="G576"/>
  <c r="F576"/>
  <c r="G574"/>
  <c r="F574"/>
  <c r="G572"/>
  <c r="F572"/>
  <c r="G570"/>
  <c r="F570"/>
  <c r="G568"/>
  <c r="F568"/>
  <c r="G566"/>
  <c r="F566"/>
  <c r="G564"/>
  <c r="F564"/>
  <c r="G562"/>
  <c r="F562"/>
  <c r="G560"/>
  <c r="F560"/>
  <c r="G558"/>
  <c r="F558"/>
  <c r="G556"/>
  <c r="F556"/>
  <c r="G554"/>
  <c r="F554"/>
  <c r="G552"/>
  <c r="F552"/>
  <c r="G550"/>
  <c r="F550"/>
  <c r="G548"/>
  <c r="F548"/>
  <c r="G546"/>
  <c r="F546"/>
  <c r="G544"/>
  <c r="F544"/>
  <c r="G542"/>
  <c r="F542"/>
  <c r="G521"/>
  <c r="F521"/>
  <c r="G519"/>
  <c r="F519"/>
  <c r="G517"/>
  <c r="F517"/>
  <c r="G515"/>
  <c r="F515"/>
  <c r="G513"/>
  <c r="F513"/>
  <c r="G511"/>
  <c r="F511"/>
  <c r="G509"/>
  <c r="F509"/>
  <c r="G507"/>
  <c r="F507"/>
  <c r="G505"/>
  <c r="F505"/>
  <c r="G503"/>
  <c r="F503"/>
  <c r="G501"/>
  <c r="F501"/>
  <c r="G499"/>
  <c r="F499"/>
  <c r="G497"/>
  <c r="F497"/>
  <c r="G495"/>
  <c r="F495"/>
  <c r="G493"/>
  <c r="F493"/>
  <c r="G491"/>
  <c r="F491"/>
  <c r="G489"/>
  <c r="F489"/>
  <c r="G487"/>
  <c r="F487"/>
  <c r="G485"/>
  <c r="F485"/>
  <c r="G483"/>
  <c r="F483"/>
  <c r="G462"/>
  <c r="F462"/>
  <c r="G460"/>
  <c r="F460"/>
  <c r="G458"/>
  <c r="F458"/>
  <c r="G456"/>
  <c r="F456"/>
  <c r="G454"/>
  <c r="F454"/>
  <c r="G452"/>
  <c r="F452"/>
  <c r="G450"/>
  <c r="F450"/>
  <c r="G448"/>
  <c r="F448"/>
  <c r="G446"/>
  <c r="F446"/>
  <c r="G444"/>
  <c r="F444"/>
  <c r="G442"/>
  <c r="F442"/>
  <c r="G440"/>
  <c r="F440"/>
  <c r="G438"/>
  <c r="F438"/>
  <c r="G436"/>
  <c r="F436"/>
  <c r="G434"/>
  <c r="F434"/>
  <c r="G432"/>
  <c r="F432"/>
  <c r="G430"/>
  <c r="F430"/>
  <c r="G428"/>
  <c r="F428"/>
  <c r="G426"/>
  <c r="F426"/>
  <c r="G424"/>
  <c r="F424"/>
  <c r="G403"/>
  <c r="F403"/>
  <c r="G401"/>
  <c r="F401"/>
  <c r="G399"/>
  <c r="F399"/>
  <c r="G397"/>
  <c r="F397"/>
  <c r="G395"/>
  <c r="F395"/>
  <c r="G393"/>
  <c r="F393"/>
  <c r="G391"/>
  <c r="F391"/>
  <c r="G389"/>
  <c r="F389"/>
  <c r="G387"/>
  <c r="F387"/>
  <c r="G385"/>
  <c r="F385"/>
  <c r="G383"/>
  <c r="F383"/>
  <c r="G381"/>
  <c r="F381"/>
  <c r="G379"/>
  <c r="F379"/>
  <c r="G377"/>
  <c r="F377"/>
  <c r="G375"/>
  <c r="F375"/>
  <c r="G373"/>
  <c r="F373"/>
  <c r="G371"/>
  <c r="F371"/>
  <c r="G369"/>
  <c r="F369"/>
  <c r="G367"/>
  <c r="F367"/>
  <c r="G365"/>
  <c r="F365"/>
  <c r="G344"/>
  <c r="F344"/>
  <c r="G342"/>
  <c r="F342"/>
  <c r="G340"/>
  <c r="F340"/>
  <c r="G338"/>
  <c r="F338"/>
  <c r="G336"/>
  <c r="F336"/>
  <c r="G334"/>
  <c r="F334"/>
  <c r="G332"/>
  <c r="F332"/>
  <c r="G330"/>
  <c r="F330"/>
  <c r="G328"/>
  <c r="F328"/>
  <c r="G326"/>
  <c r="F326"/>
  <c r="G324"/>
  <c r="F324"/>
  <c r="G322"/>
  <c r="F322"/>
  <c r="G320"/>
  <c r="F320"/>
  <c r="G318"/>
  <c r="F318"/>
  <c r="G316"/>
  <c r="F316"/>
  <c r="G314"/>
  <c r="F314"/>
  <c r="G312"/>
  <c r="F312"/>
  <c r="G310"/>
  <c r="F310"/>
  <c r="G308"/>
  <c r="F308"/>
  <c r="G306"/>
  <c r="F306"/>
  <c r="G285"/>
  <c r="F285"/>
  <c r="G283"/>
  <c r="F283"/>
  <c r="G281"/>
  <c r="F281"/>
  <c r="G279"/>
  <c r="F279"/>
  <c r="G277"/>
  <c r="F277"/>
  <c r="G275"/>
  <c r="F275"/>
  <c r="G273"/>
  <c r="F273"/>
  <c r="G271"/>
  <c r="F271"/>
  <c r="G269"/>
  <c r="F269"/>
  <c r="G267"/>
  <c r="F267"/>
  <c r="G265"/>
  <c r="F265"/>
  <c r="G263"/>
  <c r="F263"/>
  <c r="G261"/>
  <c r="F261"/>
  <c r="G259"/>
  <c r="F259"/>
  <c r="G257"/>
  <c r="F257"/>
  <c r="G255"/>
  <c r="F255"/>
  <c r="G253"/>
  <c r="F253"/>
  <c r="G251"/>
  <c r="F251"/>
  <c r="G249"/>
  <c r="F249"/>
  <c r="G247"/>
  <c r="F247"/>
  <c r="G226"/>
  <c r="F226"/>
  <c r="G224"/>
  <c r="F224"/>
  <c r="G222"/>
  <c r="F222"/>
  <c r="G220"/>
  <c r="F220"/>
  <c r="G218"/>
  <c r="F218"/>
  <c r="G216"/>
  <c r="F216"/>
  <c r="G214"/>
  <c r="F214"/>
  <c r="G212"/>
  <c r="F212"/>
  <c r="G210"/>
  <c r="F210"/>
  <c r="G208"/>
  <c r="F208"/>
  <c r="G206"/>
  <c r="F206"/>
  <c r="G204"/>
  <c r="F204"/>
  <c r="G202"/>
  <c r="F202"/>
  <c r="G200"/>
  <c r="F200"/>
  <c r="G198"/>
  <c r="F198"/>
  <c r="G196"/>
  <c r="F196"/>
  <c r="G194"/>
  <c r="F194"/>
  <c r="G192"/>
  <c r="F192"/>
  <c r="G190"/>
  <c r="F190"/>
  <c r="G188"/>
  <c r="F188"/>
  <c r="F131"/>
  <c r="G131"/>
  <c r="F133"/>
  <c r="G133"/>
  <c r="F135"/>
  <c r="G135"/>
  <c r="F137"/>
  <c r="G137"/>
  <c r="F139"/>
  <c r="G139"/>
  <c r="F141"/>
  <c r="G141"/>
  <c r="F143"/>
  <c r="G143"/>
  <c r="F145"/>
  <c r="G145"/>
  <c r="F147"/>
  <c r="G147"/>
  <c r="F149"/>
  <c r="G149"/>
  <c r="F151"/>
  <c r="G151"/>
  <c r="F153"/>
  <c r="G153"/>
  <c r="F155"/>
  <c r="G155"/>
  <c r="F157"/>
  <c r="G157"/>
  <c r="F159"/>
  <c r="G159"/>
  <c r="F161"/>
  <c r="G161"/>
  <c r="F163"/>
  <c r="G163"/>
  <c r="F165"/>
  <c r="G165"/>
  <c r="F167"/>
  <c r="G167"/>
  <c r="G129"/>
  <c r="F129"/>
  <c r="F25"/>
  <c r="G25"/>
  <c r="F108"/>
  <c r="F106"/>
  <c r="F104"/>
  <c r="F102"/>
  <c r="F100"/>
  <c r="F98"/>
  <c r="F96"/>
  <c r="F94"/>
  <c r="F92"/>
  <c r="F90"/>
  <c r="F88"/>
  <c r="F86"/>
  <c r="F84"/>
  <c r="F82"/>
  <c r="F80"/>
  <c r="F78"/>
  <c r="F76"/>
  <c r="F74"/>
  <c r="F72"/>
  <c r="F70"/>
  <c r="F13"/>
  <c r="F15"/>
  <c r="F17"/>
  <c r="F19"/>
  <c r="F21"/>
  <c r="F23"/>
  <c r="F27"/>
  <c r="F29"/>
  <c r="F31"/>
  <c r="F33"/>
  <c r="F35"/>
  <c r="F37"/>
  <c r="F39"/>
  <c r="F41"/>
  <c r="F43"/>
  <c r="F45"/>
  <c r="F47"/>
  <c r="F49"/>
  <c r="F11"/>
  <c r="G108"/>
  <c r="G106"/>
  <c r="G104"/>
  <c r="G102"/>
  <c r="G100"/>
  <c r="G98"/>
  <c r="G96"/>
  <c r="G94"/>
  <c r="G92"/>
  <c r="G90"/>
  <c r="G88"/>
  <c r="G86"/>
  <c r="G84"/>
  <c r="G82"/>
  <c r="G80"/>
  <c r="G78"/>
  <c r="G76"/>
  <c r="G74"/>
  <c r="G72"/>
  <c r="G70"/>
  <c r="G13"/>
  <c r="G15"/>
  <c r="G17"/>
  <c r="G19"/>
  <c r="G21"/>
  <c r="G23"/>
  <c r="G27"/>
  <c r="G29"/>
  <c r="G31"/>
  <c r="G33"/>
  <c r="G35"/>
  <c r="G37"/>
  <c r="G39"/>
  <c r="G41"/>
  <c r="G43"/>
  <c r="G45"/>
  <c r="G47"/>
  <c r="G49"/>
  <c r="G11"/>
  <c r="B8" i="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J9" i="6"/>
  <c r="K9"/>
  <c r="M9"/>
  <c r="Q9"/>
  <c r="S9"/>
  <c r="W9"/>
  <c r="X9"/>
  <c r="Y9"/>
  <c r="Z9"/>
  <c r="AB9"/>
  <c r="AD9"/>
  <c r="AF9"/>
  <c r="AR9" s="1"/>
  <c r="AH9"/>
  <c r="AJ9"/>
  <c r="AL9"/>
  <c r="AP9" s="1"/>
  <c r="AN9"/>
  <c r="AX9"/>
  <c r="BB9"/>
  <c r="AZ9"/>
  <c r="J11"/>
  <c r="K11"/>
  <c r="M11"/>
  <c r="Q11"/>
  <c r="S11"/>
  <c r="W11"/>
  <c r="X11"/>
  <c r="Y11"/>
  <c r="Z11"/>
  <c r="AD11" s="1"/>
  <c r="AB11"/>
  <c r="AF11"/>
  <c r="AH11"/>
  <c r="AL11"/>
  <c r="AP11" s="1"/>
  <c r="AN11"/>
  <c r="BF11" s="1"/>
  <c r="AX11"/>
  <c r="BB11" s="1"/>
  <c r="AZ11"/>
  <c r="J13"/>
  <c r="K13"/>
  <c r="M13"/>
  <c r="Q13"/>
  <c r="S13"/>
  <c r="W13"/>
  <c r="X13"/>
  <c r="Y13"/>
  <c r="Z13"/>
  <c r="AD13"/>
  <c r="AB13"/>
  <c r="AF13"/>
  <c r="AH13"/>
  <c r="BF13" s="1"/>
  <c r="AJ13"/>
  <c r="AL13"/>
  <c r="AP13" s="1"/>
  <c r="AN13"/>
  <c r="AX13"/>
  <c r="AZ13"/>
  <c r="BB13"/>
  <c r="J15"/>
  <c r="K15"/>
  <c r="M15"/>
  <c r="O15" s="1"/>
  <c r="Q15"/>
  <c r="S15"/>
  <c r="W15"/>
  <c r="X15"/>
  <c r="Y15"/>
  <c r="Z15"/>
  <c r="AD15"/>
  <c r="AB15"/>
  <c r="AF15"/>
  <c r="AJ15" s="1"/>
  <c r="AH15"/>
  <c r="BJ15" s="1"/>
  <c r="AL15"/>
  <c r="AN15"/>
  <c r="AP15"/>
  <c r="AX15"/>
  <c r="BB15" s="1"/>
  <c r="AZ15"/>
  <c r="J17"/>
  <c r="K17"/>
  <c r="M17"/>
  <c r="Q17"/>
  <c r="S17"/>
  <c r="W17"/>
  <c r="X17"/>
  <c r="Y17"/>
  <c r="Z17"/>
  <c r="BD17" s="1"/>
  <c r="AB17"/>
  <c r="AD17"/>
  <c r="AF17"/>
  <c r="AH17"/>
  <c r="BF17" s="1"/>
  <c r="AJ17"/>
  <c r="AL17"/>
  <c r="AP17"/>
  <c r="AN17"/>
  <c r="AX17"/>
  <c r="AZ17"/>
  <c r="BB17"/>
  <c r="J19"/>
  <c r="K19"/>
  <c r="M19"/>
  <c r="Q19"/>
  <c r="S19"/>
  <c r="U19" s="1"/>
  <c r="W19"/>
  <c r="X19"/>
  <c r="Y19"/>
  <c r="Z19"/>
  <c r="AB19"/>
  <c r="AD19"/>
  <c r="AF19"/>
  <c r="AR19" s="1"/>
  <c r="AV19" s="1"/>
  <c r="AH19"/>
  <c r="AL19"/>
  <c r="AN19"/>
  <c r="AP19"/>
  <c r="AX19"/>
  <c r="AZ19"/>
  <c r="BF19"/>
  <c r="BB19"/>
  <c r="J21"/>
  <c r="K21"/>
  <c r="M21"/>
  <c r="O21" s="1"/>
  <c r="Q21"/>
  <c r="S21"/>
  <c r="W21"/>
  <c r="X21"/>
  <c r="Y21"/>
  <c r="Z21"/>
  <c r="AD21" s="1"/>
  <c r="AB21"/>
  <c r="BJ21" s="1"/>
  <c r="AF21"/>
  <c r="AH21"/>
  <c r="AJ21"/>
  <c r="AL21"/>
  <c r="AP21" s="1"/>
  <c r="AN21"/>
  <c r="AX21"/>
  <c r="AZ21"/>
  <c r="BB21"/>
  <c r="J23"/>
  <c r="K23"/>
  <c r="M23"/>
  <c r="Q23"/>
  <c r="S23"/>
  <c r="W23"/>
  <c r="X23"/>
  <c r="Y23"/>
  <c r="Z23"/>
  <c r="AB23"/>
  <c r="AF23"/>
  <c r="AH23"/>
  <c r="AL23"/>
  <c r="AN23"/>
  <c r="AX23"/>
  <c r="AZ23"/>
  <c r="J25"/>
  <c r="K25"/>
  <c r="M25"/>
  <c r="Q25"/>
  <c r="S25"/>
  <c r="W25"/>
  <c r="X25"/>
  <c r="Y25"/>
  <c r="Z25"/>
  <c r="AR25" s="1"/>
  <c r="AV25" s="1"/>
  <c r="AB25"/>
  <c r="AD25"/>
  <c r="AF25"/>
  <c r="AH25"/>
  <c r="BJ25" s="1"/>
  <c r="AJ25"/>
  <c r="AL25"/>
  <c r="AP25" s="1"/>
  <c r="AN25"/>
  <c r="AX25"/>
  <c r="BB25"/>
  <c r="AZ25"/>
  <c r="J27"/>
  <c r="K27"/>
  <c r="M27"/>
  <c r="Q27"/>
  <c r="S27"/>
  <c r="W27"/>
  <c r="X27"/>
  <c r="Y27"/>
  <c r="Z27"/>
  <c r="AD27" s="1"/>
  <c r="AB27"/>
  <c r="AT27" s="1"/>
  <c r="AF27"/>
  <c r="AH27"/>
  <c r="AJ27"/>
  <c r="AL27"/>
  <c r="AN27"/>
  <c r="AN49" s="1"/>
  <c r="AX27"/>
  <c r="AZ27"/>
  <c r="BB27"/>
  <c r="J29"/>
  <c r="K29"/>
  <c r="M29"/>
  <c r="Q29"/>
  <c r="S29"/>
  <c r="U29" s="1"/>
  <c r="W29"/>
  <c r="X29"/>
  <c r="Y29"/>
  <c r="Z29"/>
  <c r="AD29"/>
  <c r="AB29"/>
  <c r="AF29"/>
  <c r="AJ29" s="1"/>
  <c r="AH29"/>
  <c r="AL29"/>
  <c r="AP29"/>
  <c r="AN29"/>
  <c r="AX29"/>
  <c r="AZ29"/>
  <c r="BB29"/>
  <c r="J31"/>
  <c r="K31"/>
  <c r="M31"/>
  <c r="O31" s="1"/>
  <c r="Q31"/>
  <c r="S31"/>
  <c r="W31"/>
  <c r="X31"/>
  <c r="Y31"/>
  <c r="Z31"/>
  <c r="AD31" s="1"/>
  <c r="AB31"/>
  <c r="BF31" s="1"/>
  <c r="AF31"/>
  <c r="AH31"/>
  <c r="AJ31"/>
  <c r="AL31"/>
  <c r="AR31" s="1"/>
  <c r="AV31" s="1"/>
  <c r="AN31"/>
  <c r="AP31"/>
  <c r="AX31"/>
  <c r="AZ31"/>
  <c r="BB31"/>
  <c r="J33"/>
  <c r="K33"/>
  <c r="M33"/>
  <c r="Q33"/>
  <c r="S33"/>
  <c r="W33"/>
  <c r="X33"/>
  <c r="Y33"/>
  <c r="Z33"/>
  <c r="AD33" s="1"/>
  <c r="AB33"/>
  <c r="BF33" s="1"/>
  <c r="AF33"/>
  <c r="AH33"/>
  <c r="AJ33"/>
  <c r="AL33"/>
  <c r="AN33"/>
  <c r="AP33"/>
  <c r="AX33"/>
  <c r="AZ33"/>
  <c r="BB33"/>
  <c r="J35"/>
  <c r="K35"/>
  <c r="M35"/>
  <c r="Q35"/>
  <c r="S35"/>
  <c r="U35" s="1"/>
  <c r="W35"/>
  <c r="X35"/>
  <c r="Y35"/>
  <c r="Z35"/>
  <c r="AD35" s="1"/>
  <c r="AB35"/>
  <c r="AF35"/>
  <c r="AJ35"/>
  <c r="AH35"/>
  <c r="AL35"/>
  <c r="AP35" s="1"/>
  <c r="AN35"/>
  <c r="BF35" s="1"/>
  <c r="AX35"/>
  <c r="AZ35"/>
  <c r="BB35"/>
  <c r="J37"/>
  <c r="K37"/>
  <c r="M37"/>
  <c r="Q37"/>
  <c r="S37"/>
  <c r="W37"/>
  <c r="X37"/>
  <c r="Y37"/>
  <c r="Z37"/>
  <c r="AB37"/>
  <c r="AD37"/>
  <c r="AF37"/>
  <c r="AH37"/>
  <c r="BJ37" s="1"/>
  <c r="AJ37"/>
  <c r="AL37"/>
  <c r="BD37" s="1"/>
  <c r="BH37" s="1"/>
  <c r="AN37"/>
  <c r="AP37"/>
  <c r="AX37"/>
  <c r="AZ37"/>
  <c r="BB37"/>
  <c r="J39"/>
  <c r="K39"/>
  <c r="M39"/>
  <c r="O39" s="1"/>
  <c r="Q39"/>
  <c r="S39"/>
  <c r="W39"/>
  <c r="X39"/>
  <c r="Y39"/>
  <c r="Z39"/>
  <c r="AD39"/>
  <c r="AB39"/>
  <c r="AT39" s="1"/>
  <c r="AF39"/>
  <c r="AH39"/>
  <c r="AJ39"/>
  <c r="AL39"/>
  <c r="AP39" s="1"/>
  <c r="AN39"/>
  <c r="AX39"/>
  <c r="AZ39"/>
  <c r="BB39"/>
  <c r="J41"/>
  <c r="K41"/>
  <c r="M41"/>
  <c r="O41" s="1"/>
  <c r="Q41"/>
  <c r="S41"/>
  <c r="W41"/>
  <c r="X41"/>
  <c r="Y41"/>
  <c r="Z41"/>
  <c r="AB41"/>
  <c r="BF41" s="1"/>
  <c r="AD41"/>
  <c r="AF41"/>
  <c r="AJ41" s="1"/>
  <c r="AH41"/>
  <c r="AL41"/>
  <c r="AN41"/>
  <c r="AP41"/>
  <c r="AX41"/>
  <c r="BB41" s="1"/>
  <c r="AZ41"/>
  <c r="J43"/>
  <c r="K43"/>
  <c r="M43"/>
  <c r="O43"/>
  <c r="Q43"/>
  <c r="S43"/>
  <c r="U43" s="1"/>
  <c r="W43"/>
  <c r="X43"/>
  <c r="Y43"/>
  <c r="Z43"/>
  <c r="AB43"/>
  <c r="AF43"/>
  <c r="AJ43"/>
  <c r="AH43"/>
  <c r="AL43"/>
  <c r="AP43" s="1"/>
  <c r="AN43"/>
  <c r="AX43"/>
  <c r="BD43" s="1"/>
  <c r="BH43" s="1"/>
  <c r="AZ43"/>
  <c r="BF43" s="1"/>
  <c r="J45"/>
  <c r="K45"/>
  <c r="M45"/>
  <c r="O45" s="1"/>
  <c r="Q45"/>
  <c r="S45"/>
  <c r="W45"/>
  <c r="X45"/>
  <c r="Y45"/>
  <c r="Z45"/>
  <c r="AD45"/>
  <c r="AB45"/>
  <c r="AF45"/>
  <c r="AJ45" s="1"/>
  <c r="AH45"/>
  <c r="AL45"/>
  <c r="AP45"/>
  <c r="AN45"/>
  <c r="BJ45" s="1"/>
  <c r="AX45"/>
  <c r="BB45" s="1"/>
  <c r="AZ45"/>
  <c r="J47"/>
  <c r="K47"/>
  <c r="M47"/>
  <c r="O47"/>
  <c r="Q47"/>
  <c r="S47"/>
  <c r="U47" s="1"/>
  <c r="W47"/>
  <c r="X47"/>
  <c r="Y47"/>
  <c r="Z47"/>
  <c r="AD47"/>
  <c r="AB47"/>
  <c r="AF47"/>
  <c r="AJ47"/>
  <c r="AH47"/>
  <c r="AL47"/>
  <c r="AP47" s="1"/>
  <c r="AN47"/>
  <c r="BJ47" s="1"/>
  <c r="AX47"/>
  <c r="BB47" s="1"/>
  <c r="AZ47"/>
  <c r="AZ49" s="1"/>
  <c r="J51"/>
  <c r="K51"/>
  <c r="O51"/>
  <c r="M51"/>
  <c r="W51"/>
  <c r="X51"/>
  <c r="Y51"/>
  <c r="Z51"/>
  <c r="AB51"/>
  <c r="AD51"/>
  <c r="AF51"/>
  <c r="AJ51" s="1"/>
  <c r="AH51"/>
  <c r="AL51"/>
  <c r="AN51"/>
  <c r="AX51"/>
  <c r="AZ51"/>
  <c r="BJ51"/>
  <c r="BI55"/>
  <c r="F54"/>
  <c r="J54"/>
  <c r="P54"/>
  <c r="T54"/>
  <c r="Y54"/>
  <c r="AB54"/>
  <c r="AI54"/>
  <c r="AM54"/>
  <c r="G63"/>
  <c r="AM63"/>
  <c r="BQ6" i="7"/>
  <c r="N11"/>
  <c r="T11"/>
  <c r="AF11"/>
  <c r="AL11"/>
  <c r="AR11"/>
  <c r="AT11"/>
  <c r="AV11"/>
  <c r="AX11"/>
  <c r="BD11"/>
  <c r="BF11"/>
  <c r="BH11"/>
  <c r="BL11"/>
  <c r="BR11"/>
  <c r="BR12"/>
  <c r="N13"/>
  <c r="T13"/>
  <c r="AF13"/>
  <c r="AL13"/>
  <c r="AR13"/>
  <c r="AT13"/>
  <c r="AV13"/>
  <c r="AX13"/>
  <c r="BD13"/>
  <c r="BF13"/>
  <c r="BH13"/>
  <c r="BJ13"/>
  <c r="BL13"/>
  <c r="BR13"/>
  <c r="BR14"/>
  <c r="N15"/>
  <c r="T15"/>
  <c r="AF15"/>
  <c r="AL15"/>
  <c r="AR15"/>
  <c r="AT15"/>
  <c r="AV15"/>
  <c r="AX15"/>
  <c r="BD15"/>
  <c r="BF15"/>
  <c r="BH15"/>
  <c r="BJ15"/>
  <c r="BL15"/>
  <c r="BR15"/>
  <c r="BR16"/>
  <c r="N17"/>
  <c r="T17"/>
  <c r="AF17"/>
  <c r="AL17"/>
  <c r="AR17"/>
  <c r="AT17"/>
  <c r="AV17"/>
  <c r="AX17"/>
  <c r="BD17"/>
  <c r="BF17"/>
  <c r="BH17"/>
  <c r="BJ17"/>
  <c r="BL17"/>
  <c r="BR17"/>
  <c r="BR18"/>
  <c r="N19"/>
  <c r="T19"/>
  <c r="AF19"/>
  <c r="AL19"/>
  <c r="AR19"/>
  <c r="AT19"/>
  <c r="AV19"/>
  <c r="AX19"/>
  <c r="BD19"/>
  <c r="BF19"/>
  <c r="BH19"/>
  <c r="BJ19"/>
  <c r="BL19"/>
  <c r="BR19"/>
  <c r="BR20"/>
  <c r="N21"/>
  <c r="T21"/>
  <c r="AF21"/>
  <c r="AL21"/>
  <c r="AR21"/>
  <c r="AT21"/>
  <c r="AV21"/>
  <c r="AX21"/>
  <c r="BD21"/>
  <c r="BF21"/>
  <c r="BH21"/>
  <c r="BJ21"/>
  <c r="BL21"/>
  <c r="N23"/>
  <c r="T23"/>
  <c r="AF23"/>
  <c r="AL23"/>
  <c r="AR23"/>
  <c r="AT23"/>
  <c r="AV23"/>
  <c r="AX23"/>
  <c r="BD23"/>
  <c r="BF23"/>
  <c r="BH23"/>
  <c r="BJ23"/>
  <c r="BL23"/>
  <c r="N25"/>
  <c r="T25"/>
  <c r="AF25"/>
  <c r="AL25"/>
  <c r="AR25"/>
  <c r="AT25"/>
  <c r="BF25"/>
  <c r="AV25"/>
  <c r="BD25"/>
  <c r="BH25"/>
  <c r="BL25"/>
  <c r="BL51"/>
  <c r="N27"/>
  <c r="T27"/>
  <c r="AF27"/>
  <c r="AL27"/>
  <c r="AR27"/>
  <c r="AT27"/>
  <c r="AV27"/>
  <c r="AX27"/>
  <c r="BD27"/>
  <c r="BF27"/>
  <c r="BH27"/>
  <c r="BJ27"/>
  <c r="BL27"/>
  <c r="N29"/>
  <c r="T29"/>
  <c r="AF29"/>
  <c r="AL29"/>
  <c r="AR29"/>
  <c r="AT29"/>
  <c r="AV29"/>
  <c r="AX29"/>
  <c r="BD29"/>
  <c r="BF29"/>
  <c r="BH29"/>
  <c r="BJ29"/>
  <c r="BL29"/>
  <c r="N31"/>
  <c r="T31"/>
  <c r="AF31"/>
  <c r="AL31"/>
  <c r="AR31"/>
  <c r="AT31"/>
  <c r="AV31"/>
  <c r="AX31"/>
  <c r="BD31"/>
  <c r="BF31"/>
  <c r="BH31"/>
  <c r="BJ31"/>
  <c r="BL31"/>
  <c r="N33"/>
  <c r="T33"/>
  <c r="AF33"/>
  <c r="AL33"/>
  <c r="AR33"/>
  <c r="AT33"/>
  <c r="AV33"/>
  <c r="AX33"/>
  <c r="BD33"/>
  <c r="BF33"/>
  <c r="BH33"/>
  <c r="BJ33"/>
  <c r="BL33"/>
  <c r="N35"/>
  <c r="T35"/>
  <c r="AF35"/>
  <c r="AL35"/>
  <c r="AR35"/>
  <c r="AT35"/>
  <c r="AV35"/>
  <c r="AX35"/>
  <c r="BD35"/>
  <c r="BF35"/>
  <c r="BH35"/>
  <c r="BJ35"/>
  <c r="BL35"/>
  <c r="N37"/>
  <c r="T37"/>
  <c r="AF37"/>
  <c r="AL37"/>
  <c r="AR37"/>
  <c r="AT37"/>
  <c r="AV37"/>
  <c r="AX37"/>
  <c r="BD37"/>
  <c r="BF37"/>
  <c r="BH37"/>
  <c r="BJ37"/>
  <c r="BL37"/>
  <c r="N39"/>
  <c r="T39"/>
  <c r="AF39"/>
  <c r="AL39"/>
  <c r="AR39"/>
  <c r="AT39"/>
  <c r="AV39"/>
  <c r="AX39"/>
  <c r="BD39"/>
  <c r="BF39"/>
  <c r="BH39"/>
  <c r="BJ39"/>
  <c r="BL39"/>
  <c r="N41"/>
  <c r="T41"/>
  <c r="AF41"/>
  <c r="AL41"/>
  <c r="AR41"/>
  <c r="AT41"/>
  <c r="AV41"/>
  <c r="AX41"/>
  <c r="BD41"/>
  <c r="BF41"/>
  <c r="BH41"/>
  <c r="BJ41"/>
  <c r="BL41"/>
  <c r="N43"/>
  <c r="T43"/>
  <c r="AF43"/>
  <c r="AL43"/>
  <c r="AR43"/>
  <c r="AT43"/>
  <c r="AV43"/>
  <c r="AX43"/>
  <c r="BD43"/>
  <c r="BF43"/>
  <c r="BH43"/>
  <c r="BJ43"/>
  <c r="BL43"/>
  <c r="N45"/>
  <c r="T45"/>
  <c r="AF45"/>
  <c r="AL45"/>
  <c r="AR45"/>
  <c r="AT45"/>
  <c r="AV45"/>
  <c r="AX45"/>
  <c r="BD45"/>
  <c r="BF45"/>
  <c r="BH45"/>
  <c r="BJ45"/>
  <c r="BL45"/>
  <c r="N47"/>
  <c r="T47"/>
  <c r="AF47"/>
  <c r="AL47"/>
  <c r="AR47"/>
  <c r="AT47"/>
  <c r="AV47"/>
  <c r="AX47"/>
  <c r="BD47"/>
  <c r="BF47"/>
  <c r="BH47"/>
  <c r="BJ47"/>
  <c r="BL47"/>
  <c r="N49"/>
  <c r="T49"/>
  <c r="AF49"/>
  <c r="AL49"/>
  <c r="AR49"/>
  <c r="AT49"/>
  <c r="AV49"/>
  <c r="AX49"/>
  <c r="BD49"/>
  <c r="BF49"/>
  <c r="BH49"/>
  <c r="BL49"/>
  <c r="H51"/>
  <c r="J51"/>
  <c r="J54"/>
  <c r="L51"/>
  <c r="P51"/>
  <c r="R51"/>
  <c r="T51"/>
  <c r="V51"/>
  <c r="X51"/>
  <c r="Z51"/>
  <c r="AB51"/>
  <c r="AD51"/>
  <c r="AF51"/>
  <c r="AH51"/>
  <c r="AJ51"/>
  <c r="AL51"/>
  <c r="AN51"/>
  <c r="AP51"/>
  <c r="AR51"/>
  <c r="AZ51"/>
  <c r="BB51"/>
  <c r="N53"/>
  <c r="R53"/>
  <c r="AF53"/>
  <c r="AL53"/>
  <c r="AR53"/>
  <c r="AT53"/>
  <c r="AV53"/>
  <c r="BD53"/>
  <c r="BH53"/>
  <c r="L54"/>
  <c r="BI56"/>
  <c r="BI58"/>
  <c r="H58"/>
  <c r="L58"/>
  <c r="S58"/>
  <c r="W58"/>
  <c r="AD58"/>
  <c r="AH58"/>
  <c r="AO58"/>
  <c r="AS58"/>
  <c r="BQ65"/>
  <c r="N70"/>
  <c r="T70"/>
  <c r="AF70"/>
  <c r="AL70"/>
  <c r="AR70"/>
  <c r="AT70"/>
  <c r="AV70"/>
  <c r="AX70"/>
  <c r="BD70"/>
  <c r="BF70"/>
  <c r="BH70"/>
  <c r="BJ70"/>
  <c r="BL70"/>
  <c r="BL110"/>
  <c r="BR70"/>
  <c r="BR71"/>
  <c r="N72"/>
  <c r="T72"/>
  <c r="AF72"/>
  <c r="AL72"/>
  <c r="AR72"/>
  <c r="AT72"/>
  <c r="AV72"/>
  <c r="AX72"/>
  <c r="BD72"/>
  <c r="BF72"/>
  <c r="BH72"/>
  <c r="BJ72"/>
  <c r="BL72"/>
  <c r="BR72"/>
  <c r="BR73"/>
  <c r="N74"/>
  <c r="T74"/>
  <c r="AF74"/>
  <c r="AL74"/>
  <c r="AR74"/>
  <c r="AT74"/>
  <c r="AV74"/>
  <c r="AX74"/>
  <c r="BD74"/>
  <c r="BF74"/>
  <c r="BH74"/>
  <c r="BJ74"/>
  <c r="BL74"/>
  <c r="BR74"/>
  <c r="BR75"/>
  <c r="N76"/>
  <c r="T76"/>
  <c r="AF76"/>
  <c r="AL76"/>
  <c r="AR76"/>
  <c r="AT76"/>
  <c r="AV76"/>
  <c r="AX76"/>
  <c r="BD76"/>
  <c r="BF76"/>
  <c r="BH76"/>
  <c r="BJ76"/>
  <c r="BL76"/>
  <c r="BR76"/>
  <c r="BR77"/>
  <c r="N78"/>
  <c r="T78"/>
  <c r="AF78"/>
  <c r="AL78"/>
  <c r="AR78"/>
  <c r="AT78"/>
  <c r="AV78"/>
  <c r="AX78"/>
  <c r="BD78"/>
  <c r="BF78"/>
  <c r="BH78"/>
  <c r="BJ78"/>
  <c r="BL78"/>
  <c r="BR78"/>
  <c r="BR79"/>
  <c r="N80"/>
  <c r="T80"/>
  <c r="AF80"/>
  <c r="AL80"/>
  <c r="AR80"/>
  <c r="AT80"/>
  <c r="AV80"/>
  <c r="AX80"/>
  <c r="BD80"/>
  <c r="BF80"/>
  <c r="BH80"/>
  <c r="BJ80"/>
  <c r="BL80"/>
  <c r="N82"/>
  <c r="T82"/>
  <c r="AF82"/>
  <c r="AL82"/>
  <c r="AR82"/>
  <c r="AT82"/>
  <c r="AV82"/>
  <c r="AX82"/>
  <c r="BD82"/>
  <c r="BF82"/>
  <c r="BH82"/>
  <c r="BJ82"/>
  <c r="BL82"/>
  <c r="N84"/>
  <c r="T84"/>
  <c r="AF84"/>
  <c r="AL84"/>
  <c r="AR84"/>
  <c r="AT84"/>
  <c r="BF84"/>
  <c r="AV84"/>
  <c r="BD84"/>
  <c r="BH84"/>
  <c r="BL84"/>
  <c r="N86"/>
  <c r="T86"/>
  <c r="AF86"/>
  <c r="AL86"/>
  <c r="AR86"/>
  <c r="AT86"/>
  <c r="AV86"/>
  <c r="AX86"/>
  <c r="BD86"/>
  <c r="BF86"/>
  <c r="BH86"/>
  <c r="BJ86"/>
  <c r="BL86"/>
  <c r="N88"/>
  <c r="T88"/>
  <c r="AF88"/>
  <c r="AL88"/>
  <c r="AR88"/>
  <c r="AT88"/>
  <c r="AV88"/>
  <c r="AX88"/>
  <c r="BD88"/>
  <c r="BF88"/>
  <c r="BH88"/>
  <c r="BJ88"/>
  <c r="BL88"/>
  <c r="N90"/>
  <c r="T90"/>
  <c r="AF90"/>
  <c r="AL90"/>
  <c r="AR90"/>
  <c r="AT90"/>
  <c r="AV90"/>
  <c r="AX90"/>
  <c r="BD90"/>
  <c r="BF90"/>
  <c r="BH90"/>
  <c r="BJ90"/>
  <c r="BL90"/>
  <c r="N92"/>
  <c r="T92"/>
  <c r="AF92"/>
  <c r="AL92"/>
  <c r="AR92"/>
  <c r="AT92"/>
  <c r="AV92"/>
  <c r="AX92"/>
  <c r="BD92"/>
  <c r="BF92"/>
  <c r="BH92"/>
  <c r="BJ92"/>
  <c r="BL92"/>
  <c r="N94"/>
  <c r="T94"/>
  <c r="AF94"/>
  <c r="AL94"/>
  <c r="AR94"/>
  <c r="AT94"/>
  <c r="AV94"/>
  <c r="AX94"/>
  <c r="BD94"/>
  <c r="BF94"/>
  <c r="BH94"/>
  <c r="BJ94"/>
  <c r="BL94"/>
  <c r="N96"/>
  <c r="T96"/>
  <c r="AF96"/>
  <c r="AL96"/>
  <c r="AR96"/>
  <c r="AT96"/>
  <c r="AV96"/>
  <c r="AX96"/>
  <c r="BD96"/>
  <c r="BF96"/>
  <c r="BH96"/>
  <c r="BJ96"/>
  <c r="BL96"/>
  <c r="N98"/>
  <c r="T98"/>
  <c r="AF98"/>
  <c r="AL98"/>
  <c r="AR98"/>
  <c r="AT98"/>
  <c r="AV98"/>
  <c r="AX98"/>
  <c r="BD98"/>
  <c r="BF98"/>
  <c r="BH98"/>
  <c r="BJ98"/>
  <c r="BL98"/>
  <c r="N100"/>
  <c r="T100"/>
  <c r="AF100"/>
  <c r="AL100"/>
  <c r="AR100"/>
  <c r="AT100"/>
  <c r="AV100"/>
  <c r="AX100"/>
  <c r="BD100"/>
  <c r="BF100"/>
  <c r="BH100"/>
  <c r="BJ100"/>
  <c r="BL100"/>
  <c r="N102"/>
  <c r="T102"/>
  <c r="AF102"/>
  <c r="AL102"/>
  <c r="AR102"/>
  <c r="AT102"/>
  <c r="AV102"/>
  <c r="AX102"/>
  <c r="BD102"/>
  <c r="BF102"/>
  <c r="BH102"/>
  <c r="BJ102"/>
  <c r="BL102"/>
  <c r="N104"/>
  <c r="T104"/>
  <c r="AF104"/>
  <c r="AL104"/>
  <c r="AR104"/>
  <c r="AT104"/>
  <c r="AV104"/>
  <c r="AX104"/>
  <c r="BD104"/>
  <c r="BF104"/>
  <c r="BH104"/>
  <c r="BJ104"/>
  <c r="BL104"/>
  <c r="N106"/>
  <c r="T106"/>
  <c r="AF106"/>
  <c r="AL106"/>
  <c r="AR106"/>
  <c r="AT106"/>
  <c r="AV106"/>
  <c r="AX106"/>
  <c r="BD106"/>
  <c r="BF106"/>
  <c r="BH106"/>
  <c r="BJ106"/>
  <c r="BL106"/>
  <c r="N108"/>
  <c r="T108"/>
  <c r="AF108"/>
  <c r="AL108"/>
  <c r="AR108"/>
  <c r="AT108"/>
  <c r="AV108"/>
  <c r="AX108"/>
  <c r="BD108"/>
  <c r="BF108"/>
  <c r="BH108"/>
  <c r="BJ108"/>
  <c r="BL108"/>
  <c r="H110"/>
  <c r="J110"/>
  <c r="J113"/>
  <c r="L110"/>
  <c r="L113"/>
  <c r="P110"/>
  <c r="R112"/>
  <c r="R110"/>
  <c r="T110"/>
  <c r="V110"/>
  <c r="X110"/>
  <c r="Z110"/>
  <c r="AB110"/>
  <c r="AD110"/>
  <c r="AF110"/>
  <c r="AH110"/>
  <c r="AJ110"/>
  <c r="AL110"/>
  <c r="AN110"/>
  <c r="AP110"/>
  <c r="AR110"/>
  <c r="AZ110"/>
  <c r="BB110"/>
  <c r="BD110"/>
  <c r="N112"/>
  <c r="AF112"/>
  <c r="AL112"/>
  <c r="AR112"/>
  <c r="AT112"/>
  <c r="AV112"/>
  <c r="AX112"/>
  <c r="BD112"/>
  <c r="BF112"/>
  <c r="BH112"/>
  <c r="BJ112"/>
  <c r="BI115"/>
  <c r="BI117"/>
  <c r="H117"/>
  <c r="L117"/>
  <c r="S117"/>
  <c r="W117"/>
  <c r="AD117"/>
  <c r="AH117"/>
  <c r="AO117"/>
  <c r="AS117"/>
  <c r="BQ124"/>
  <c r="N129"/>
  <c r="T129"/>
  <c r="AF129"/>
  <c r="AL129"/>
  <c r="AR129"/>
  <c r="AT129"/>
  <c r="AV129"/>
  <c r="AX129"/>
  <c r="BD129"/>
  <c r="BF129"/>
  <c r="BH129"/>
  <c r="BJ129"/>
  <c r="BL129"/>
  <c r="BR129"/>
  <c r="BR130"/>
  <c r="N131"/>
  <c r="T131"/>
  <c r="AF131"/>
  <c r="AL131"/>
  <c r="AR131"/>
  <c r="AT131"/>
  <c r="AV131"/>
  <c r="AX131"/>
  <c r="BD131"/>
  <c r="BF131"/>
  <c r="BH131"/>
  <c r="BJ131"/>
  <c r="BL131"/>
  <c r="BR131"/>
  <c r="BR132"/>
  <c r="N133"/>
  <c r="T133"/>
  <c r="AF133"/>
  <c r="AL133"/>
  <c r="AR133"/>
  <c r="AT133"/>
  <c r="AV133"/>
  <c r="AX133"/>
  <c r="BD133"/>
  <c r="BF133"/>
  <c r="BH133"/>
  <c r="BJ133"/>
  <c r="BL133"/>
  <c r="BR133"/>
  <c r="BR134"/>
  <c r="N135"/>
  <c r="T135"/>
  <c r="AF135"/>
  <c r="AL135"/>
  <c r="AR135"/>
  <c r="AT135"/>
  <c r="AV135"/>
  <c r="AX135"/>
  <c r="BD135"/>
  <c r="BF135"/>
  <c r="BH135"/>
  <c r="BJ135"/>
  <c r="BL135"/>
  <c r="BR135"/>
  <c r="BR136"/>
  <c r="N137"/>
  <c r="T137"/>
  <c r="AF137"/>
  <c r="AL137"/>
  <c r="AR137"/>
  <c r="AT137"/>
  <c r="AV137"/>
  <c r="AX137"/>
  <c r="BD137"/>
  <c r="BF137"/>
  <c r="BH137"/>
  <c r="BJ137"/>
  <c r="BL137"/>
  <c r="BR137"/>
  <c r="BR138"/>
  <c r="N139"/>
  <c r="T139"/>
  <c r="AF139"/>
  <c r="AL139"/>
  <c r="AR139"/>
  <c r="AT139"/>
  <c r="AV139"/>
  <c r="AX139"/>
  <c r="BD139"/>
  <c r="BF139"/>
  <c r="BH139"/>
  <c r="BJ139"/>
  <c r="BL139"/>
  <c r="N141"/>
  <c r="T141"/>
  <c r="AF141"/>
  <c r="AL141"/>
  <c r="AR141"/>
  <c r="AT141"/>
  <c r="AV141"/>
  <c r="AX141"/>
  <c r="BD141"/>
  <c r="BF141"/>
  <c r="BH141"/>
  <c r="BJ141"/>
  <c r="BL141"/>
  <c r="N143"/>
  <c r="T143"/>
  <c r="AF143"/>
  <c r="AL143"/>
  <c r="AR143"/>
  <c r="AT143"/>
  <c r="AV143"/>
  <c r="AX143"/>
  <c r="BD143"/>
  <c r="BF143"/>
  <c r="BH143"/>
  <c r="BJ143"/>
  <c r="BL143"/>
  <c r="N145"/>
  <c r="T145"/>
  <c r="AF145"/>
  <c r="AL145"/>
  <c r="AR145"/>
  <c r="AT145"/>
  <c r="AV145"/>
  <c r="AX145"/>
  <c r="BD145"/>
  <c r="BF145"/>
  <c r="BH145"/>
  <c r="BJ145"/>
  <c r="BL145"/>
  <c r="N147"/>
  <c r="T147"/>
  <c r="AF147"/>
  <c r="AL147"/>
  <c r="AR147"/>
  <c r="AT147"/>
  <c r="AV147"/>
  <c r="AX147"/>
  <c r="BD147"/>
  <c r="BF147"/>
  <c r="BH147"/>
  <c r="BJ147"/>
  <c r="BL147"/>
  <c r="N149"/>
  <c r="T149"/>
  <c r="AF149"/>
  <c r="AL149"/>
  <c r="AR149"/>
  <c r="AT149"/>
  <c r="AV149"/>
  <c r="AX149"/>
  <c r="BD149"/>
  <c r="BF149"/>
  <c r="BH149"/>
  <c r="BJ149"/>
  <c r="BL149"/>
  <c r="N151"/>
  <c r="T151"/>
  <c r="AF151"/>
  <c r="AL151"/>
  <c r="AR151"/>
  <c r="AT151"/>
  <c r="AV151"/>
  <c r="AX151"/>
  <c r="BD151"/>
  <c r="BF151"/>
  <c r="BH151"/>
  <c r="BJ151"/>
  <c r="BL151"/>
  <c r="N153"/>
  <c r="T153"/>
  <c r="AF153"/>
  <c r="AL153"/>
  <c r="AR153"/>
  <c r="AT153"/>
  <c r="AV153"/>
  <c r="AX153"/>
  <c r="BD153"/>
  <c r="BF153"/>
  <c r="BH153"/>
  <c r="BJ153"/>
  <c r="BL153"/>
  <c r="N155"/>
  <c r="T155"/>
  <c r="AF155"/>
  <c r="AL155"/>
  <c r="AR155"/>
  <c r="AT155"/>
  <c r="AV155"/>
  <c r="AX155"/>
  <c r="BD155"/>
  <c r="BF155"/>
  <c r="BH155"/>
  <c r="BJ155"/>
  <c r="BL155"/>
  <c r="N157"/>
  <c r="T157"/>
  <c r="AF157"/>
  <c r="AL157"/>
  <c r="AR157"/>
  <c r="AT157"/>
  <c r="AV157"/>
  <c r="AX157"/>
  <c r="BD157"/>
  <c r="BF157"/>
  <c r="BH157"/>
  <c r="BJ157"/>
  <c r="BL157"/>
  <c r="N159"/>
  <c r="T159"/>
  <c r="AF159"/>
  <c r="AL159"/>
  <c r="AR159"/>
  <c r="AT159"/>
  <c r="AV159"/>
  <c r="AX159"/>
  <c r="BD159"/>
  <c r="BF159"/>
  <c r="BH159"/>
  <c r="BJ159"/>
  <c r="BL159"/>
  <c r="N161"/>
  <c r="T161"/>
  <c r="AF161"/>
  <c r="AL161"/>
  <c r="AR161"/>
  <c r="AT161"/>
  <c r="AV161"/>
  <c r="AX161"/>
  <c r="BD161"/>
  <c r="BF161"/>
  <c r="BH161"/>
  <c r="BJ161"/>
  <c r="BL161"/>
  <c r="N163"/>
  <c r="T163"/>
  <c r="AF163"/>
  <c r="AL163"/>
  <c r="AR163"/>
  <c r="AT163"/>
  <c r="AV163"/>
  <c r="AX163"/>
  <c r="BD163"/>
  <c r="BF163"/>
  <c r="BH163"/>
  <c r="BJ163"/>
  <c r="BL163"/>
  <c r="N165"/>
  <c r="T165"/>
  <c r="AF165"/>
  <c r="AL165"/>
  <c r="AR165"/>
  <c r="AT165"/>
  <c r="AV165"/>
  <c r="AX165"/>
  <c r="BD165"/>
  <c r="BF165"/>
  <c r="BH165"/>
  <c r="BJ165"/>
  <c r="BL165"/>
  <c r="N167"/>
  <c r="T167"/>
  <c r="AF167"/>
  <c r="AL167"/>
  <c r="AR167"/>
  <c r="AT167"/>
  <c r="AV167"/>
  <c r="AX167"/>
  <c r="BD167"/>
  <c r="BF167"/>
  <c r="BH167"/>
  <c r="BJ167"/>
  <c r="BL167"/>
  <c r="H169"/>
  <c r="J169"/>
  <c r="L169"/>
  <c r="N169"/>
  <c r="N172"/>
  <c r="P169"/>
  <c r="R169"/>
  <c r="T169"/>
  <c r="V169"/>
  <c r="X169"/>
  <c r="Z169"/>
  <c r="AB169"/>
  <c r="AT169"/>
  <c r="AD169"/>
  <c r="AF169"/>
  <c r="AH169"/>
  <c r="AJ169"/>
  <c r="AV169"/>
  <c r="BH169"/>
  <c r="AL169"/>
  <c r="AN169"/>
  <c r="AP169"/>
  <c r="AR169"/>
  <c r="AZ169"/>
  <c r="BB169"/>
  <c r="BD169"/>
  <c r="BL169"/>
  <c r="H10" i="8"/>
  <c r="C10" s="1"/>
  <c r="N171" i="7"/>
  <c r="R171"/>
  <c r="AF171"/>
  <c r="AL171"/>
  <c r="AR171"/>
  <c r="AT171"/>
  <c r="AV171"/>
  <c r="AX171"/>
  <c r="BD171"/>
  <c r="BF171"/>
  <c r="BH171"/>
  <c r="BJ171"/>
  <c r="J172"/>
  <c r="L172"/>
  <c r="BE174"/>
  <c r="BR124"/>
  <c r="BI174"/>
  <c r="H176"/>
  <c r="L176"/>
  <c r="S176"/>
  <c r="W176"/>
  <c r="AD176"/>
  <c r="AH176"/>
  <c r="AO176"/>
  <c r="AS176"/>
  <c r="BI176"/>
  <c r="BQ183"/>
  <c r="N188"/>
  <c r="T188"/>
  <c r="AF188"/>
  <c r="AL188"/>
  <c r="AR188"/>
  <c r="AT188"/>
  <c r="AV188"/>
  <c r="AX188"/>
  <c r="BD188"/>
  <c r="BF188"/>
  <c r="BH188"/>
  <c r="BJ188"/>
  <c r="BL188"/>
  <c r="BR188"/>
  <c r="BR189"/>
  <c r="N190"/>
  <c r="T190"/>
  <c r="AF190"/>
  <c r="AL190"/>
  <c r="AR190"/>
  <c r="AT190"/>
  <c r="AV190"/>
  <c r="AX190"/>
  <c r="BD190"/>
  <c r="BF190"/>
  <c r="BH190"/>
  <c r="BJ190"/>
  <c r="BL190"/>
  <c r="BR190"/>
  <c r="BR191"/>
  <c r="N192"/>
  <c r="T192"/>
  <c r="AF192"/>
  <c r="AL192"/>
  <c r="AR192"/>
  <c r="AT192"/>
  <c r="AV192"/>
  <c r="AX192"/>
  <c r="BD192"/>
  <c r="BF192"/>
  <c r="BH192"/>
  <c r="BJ192"/>
  <c r="BL192"/>
  <c r="BR192"/>
  <c r="BR193"/>
  <c r="N194"/>
  <c r="T194"/>
  <c r="AF194"/>
  <c r="AL194"/>
  <c r="AR194"/>
  <c r="AT194"/>
  <c r="AV194"/>
  <c r="AX194"/>
  <c r="BD194"/>
  <c r="BF194"/>
  <c r="BH194"/>
  <c r="BJ194"/>
  <c r="BL194"/>
  <c r="BR194"/>
  <c r="BR195"/>
  <c r="N196"/>
  <c r="T196"/>
  <c r="AF196"/>
  <c r="AL196"/>
  <c r="AR196"/>
  <c r="AT196"/>
  <c r="AV196"/>
  <c r="AX196"/>
  <c r="BD196"/>
  <c r="BF196"/>
  <c r="BH196"/>
  <c r="BJ196"/>
  <c r="BL196"/>
  <c r="BR196"/>
  <c r="BR197"/>
  <c r="N198"/>
  <c r="T198"/>
  <c r="AF198"/>
  <c r="AL198"/>
  <c r="AR198"/>
  <c r="AT198"/>
  <c r="AV198"/>
  <c r="AX198"/>
  <c r="BD198"/>
  <c r="BF198"/>
  <c r="BH198"/>
  <c r="BJ198"/>
  <c r="BL198"/>
  <c r="N200"/>
  <c r="T200"/>
  <c r="AF200"/>
  <c r="AL200"/>
  <c r="AR200"/>
  <c r="AT200"/>
  <c r="AV200"/>
  <c r="AX200"/>
  <c r="BD200"/>
  <c r="BF200"/>
  <c r="BH200"/>
  <c r="BJ200"/>
  <c r="BL200"/>
  <c r="N202"/>
  <c r="T202"/>
  <c r="AF202"/>
  <c r="AL202"/>
  <c r="AR202"/>
  <c r="AT202"/>
  <c r="AV202"/>
  <c r="AX202"/>
  <c r="BD202"/>
  <c r="BF202"/>
  <c r="BH202"/>
  <c r="BJ202"/>
  <c r="BL202"/>
  <c r="N204"/>
  <c r="T204"/>
  <c r="AF204"/>
  <c r="AL204"/>
  <c r="AR204"/>
  <c r="AT204"/>
  <c r="AV204"/>
  <c r="AX204"/>
  <c r="BD204"/>
  <c r="BF204"/>
  <c r="BH204"/>
  <c r="BJ204"/>
  <c r="BL204"/>
  <c r="N206"/>
  <c r="T206"/>
  <c r="AF206"/>
  <c r="AL206"/>
  <c r="AR206"/>
  <c r="AT206"/>
  <c r="AV206"/>
  <c r="AX206"/>
  <c r="BD206"/>
  <c r="BF206"/>
  <c r="BH206"/>
  <c r="BJ206"/>
  <c r="BL206"/>
  <c r="N208"/>
  <c r="T208"/>
  <c r="AF208"/>
  <c r="AL208"/>
  <c r="AR208"/>
  <c r="AT208"/>
  <c r="AV208"/>
  <c r="AX208"/>
  <c r="BD208"/>
  <c r="BF208"/>
  <c r="BH208"/>
  <c r="BJ208"/>
  <c r="BL208"/>
  <c r="N210"/>
  <c r="T210"/>
  <c r="AF210"/>
  <c r="AL210"/>
  <c r="AR210"/>
  <c r="AT210"/>
  <c r="AV210"/>
  <c r="AX210"/>
  <c r="BD210"/>
  <c r="BF210"/>
  <c r="BH210"/>
  <c r="BJ210"/>
  <c r="BL210"/>
  <c r="N212"/>
  <c r="T212"/>
  <c r="AF212"/>
  <c r="AL212"/>
  <c r="AR212"/>
  <c r="AT212"/>
  <c r="AV212"/>
  <c r="AX212"/>
  <c r="BD212"/>
  <c r="BF212"/>
  <c r="BH212"/>
  <c r="BJ212"/>
  <c r="BL212"/>
  <c r="N214"/>
  <c r="T214"/>
  <c r="AF214"/>
  <c r="AL214"/>
  <c r="AR214"/>
  <c r="AT214"/>
  <c r="AV214"/>
  <c r="AX214"/>
  <c r="BD214"/>
  <c r="BF214"/>
  <c r="BH214"/>
  <c r="BJ214"/>
  <c r="BL214"/>
  <c r="N216"/>
  <c r="T216"/>
  <c r="AF216"/>
  <c r="AL216"/>
  <c r="AR216"/>
  <c r="AT216"/>
  <c r="AV216"/>
  <c r="AX216"/>
  <c r="BD216"/>
  <c r="BF216"/>
  <c r="BH216"/>
  <c r="BJ216"/>
  <c r="BL216"/>
  <c r="N218"/>
  <c r="T218"/>
  <c r="AF218"/>
  <c r="AL218"/>
  <c r="AR218"/>
  <c r="AT218"/>
  <c r="AV218"/>
  <c r="AX218"/>
  <c r="BD218"/>
  <c r="BF218"/>
  <c r="BH218"/>
  <c r="BJ218"/>
  <c r="BL218"/>
  <c r="N220"/>
  <c r="T220"/>
  <c r="AF220"/>
  <c r="AL220"/>
  <c r="AR220"/>
  <c r="AT220"/>
  <c r="AV220"/>
  <c r="AX220"/>
  <c r="BD220"/>
  <c r="BF220"/>
  <c r="BH220"/>
  <c r="BJ220"/>
  <c r="BL220"/>
  <c r="N222"/>
  <c r="T222"/>
  <c r="AF222"/>
  <c r="AL222"/>
  <c r="AR222"/>
  <c r="AT222"/>
  <c r="AV222"/>
  <c r="AX222"/>
  <c r="BD222"/>
  <c r="BF222"/>
  <c r="BH222"/>
  <c r="BJ222"/>
  <c r="BL222"/>
  <c r="N224"/>
  <c r="T224"/>
  <c r="AF224"/>
  <c r="AL224"/>
  <c r="AR224"/>
  <c r="AT224"/>
  <c r="AV224"/>
  <c r="AX224"/>
  <c r="BD224"/>
  <c r="BF224"/>
  <c r="BH224"/>
  <c r="BJ224"/>
  <c r="BL224"/>
  <c r="N226"/>
  <c r="T226"/>
  <c r="AF226"/>
  <c r="AL226"/>
  <c r="AR226"/>
  <c r="AT226"/>
  <c r="AV226"/>
  <c r="AX226"/>
  <c r="BD226"/>
  <c r="BF226"/>
  <c r="BH226"/>
  <c r="BJ226"/>
  <c r="BL226"/>
  <c r="H228"/>
  <c r="J228"/>
  <c r="L228"/>
  <c r="N228"/>
  <c r="N231"/>
  <c r="P228"/>
  <c r="R230"/>
  <c r="T230"/>
  <c r="R228"/>
  <c r="T228"/>
  <c r="V228"/>
  <c r="X228"/>
  <c r="Z228"/>
  <c r="AB228"/>
  <c r="AT228"/>
  <c r="AD228"/>
  <c r="AH228"/>
  <c r="AJ228"/>
  <c r="AL228"/>
  <c r="AN228"/>
  <c r="AP228"/>
  <c r="AR228"/>
  <c r="AV228"/>
  <c r="AZ228"/>
  <c r="BB228"/>
  <c r="BD228"/>
  <c r="BH228"/>
  <c r="BL228"/>
  <c r="H11" i="8"/>
  <c r="C11" s="1"/>
  <c r="N230" i="7"/>
  <c r="P230"/>
  <c r="AF230"/>
  <c r="AL230"/>
  <c r="AR230"/>
  <c r="AT230"/>
  <c r="AV230"/>
  <c r="AX230"/>
  <c r="BD230"/>
  <c r="BF230"/>
  <c r="BH230"/>
  <c r="BJ230"/>
  <c r="J231"/>
  <c r="L231"/>
  <c r="BE233"/>
  <c r="BR183"/>
  <c r="BI233"/>
  <c r="H235"/>
  <c r="L235"/>
  <c r="S235"/>
  <c r="W235"/>
  <c r="AD235"/>
  <c r="AH235"/>
  <c r="AO235"/>
  <c r="AS235"/>
  <c r="BI235"/>
  <c r="BQ242"/>
  <c r="N247"/>
  <c r="T247"/>
  <c r="AF247"/>
  <c r="AL247"/>
  <c r="AR247"/>
  <c r="AT247"/>
  <c r="AV247"/>
  <c r="AX247"/>
  <c r="BD247"/>
  <c r="BF247"/>
  <c r="BH247"/>
  <c r="BJ247"/>
  <c r="BL247"/>
  <c r="BR247"/>
  <c r="BR248"/>
  <c r="N249"/>
  <c r="T249"/>
  <c r="AF249"/>
  <c r="AL249"/>
  <c r="AR249"/>
  <c r="AT249"/>
  <c r="AV249"/>
  <c r="AX249"/>
  <c r="BD249"/>
  <c r="BF249"/>
  <c r="BH249"/>
  <c r="BJ249"/>
  <c r="BL249"/>
  <c r="BR249"/>
  <c r="BR250"/>
  <c r="N251"/>
  <c r="T251"/>
  <c r="AF251"/>
  <c r="AL251"/>
  <c r="AR251"/>
  <c r="AT251"/>
  <c r="AV251"/>
  <c r="AX251"/>
  <c r="BD251"/>
  <c r="BF251"/>
  <c r="BH251"/>
  <c r="BJ251"/>
  <c r="BL251"/>
  <c r="BR251"/>
  <c r="BR252"/>
  <c r="N253"/>
  <c r="T253"/>
  <c r="AF253"/>
  <c r="AL253"/>
  <c r="AR253"/>
  <c r="AT253"/>
  <c r="AV253"/>
  <c r="AX253"/>
  <c r="BD253"/>
  <c r="BF253"/>
  <c r="BH253"/>
  <c r="BJ253"/>
  <c r="BL253"/>
  <c r="BR253"/>
  <c r="BR254"/>
  <c r="N255"/>
  <c r="T255"/>
  <c r="AF255"/>
  <c r="AL255"/>
  <c r="AR255"/>
  <c r="AT255"/>
  <c r="AV255"/>
  <c r="AX255"/>
  <c r="BD255"/>
  <c r="BF255"/>
  <c r="BH255"/>
  <c r="BJ255"/>
  <c r="BL255"/>
  <c r="BR255"/>
  <c r="BR256"/>
  <c r="N257"/>
  <c r="T257"/>
  <c r="AF257"/>
  <c r="AL257"/>
  <c r="AR257"/>
  <c r="AT257"/>
  <c r="AV257"/>
  <c r="AX257"/>
  <c r="BD257"/>
  <c r="BF257"/>
  <c r="BH257"/>
  <c r="BJ257"/>
  <c r="BL257"/>
  <c r="N259"/>
  <c r="T259"/>
  <c r="AF259"/>
  <c r="AL259"/>
  <c r="AR259"/>
  <c r="AT259"/>
  <c r="AV259"/>
  <c r="AX259"/>
  <c r="BD259"/>
  <c r="BF259"/>
  <c r="BH259"/>
  <c r="BJ259"/>
  <c r="BL259"/>
  <c r="N261"/>
  <c r="T261"/>
  <c r="AF261"/>
  <c r="AL261"/>
  <c r="AR261"/>
  <c r="AT261"/>
  <c r="AV261"/>
  <c r="AX261"/>
  <c r="BD261"/>
  <c r="BF261"/>
  <c r="BH261"/>
  <c r="BJ261"/>
  <c r="BL261"/>
  <c r="N263"/>
  <c r="T263"/>
  <c r="AF263"/>
  <c r="AL263"/>
  <c r="AR263"/>
  <c r="AT263"/>
  <c r="AV263"/>
  <c r="AX263"/>
  <c r="BD263"/>
  <c r="BF263"/>
  <c r="BH263"/>
  <c r="BJ263"/>
  <c r="BL263"/>
  <c r="N265"/>
  <c r="T265"/>
  <c r="AF265"/>
  <c r="AL265"/>
  <c r="AR265"/>
  <c r="AT265"/>
  <c r="AV265"/>
  <c r="AX265"/>
  <c r="BD265"/>
  <c r="BF265"/>
  <c r="BH265"/>
  <c r="BJ265"/>
  <c r="BL265"/>
  <c r="N267"/>
  <c r="T267"/>
  <c r="AF267"/>
  <c r="AL267"/>
  <c r="AR267"/>
  <c r="AT267"/>
  <c r="AV267"/>
  <c r="AX267"/>
  <c r="BD267"/>
  <c r="BF267"/>
  <c r="BH267"/>
  <c r="BJ267"/>
  <c r="BL267"/>
  <c r="N269"/>
  <c r="T269"/>
  <c r="AF269"/>
  <c r="AL269"/>
  <c r="AR269"/>
  <c r="AT269"/>
  <c r="AV269"/>
  <c r="AX269"/>
  <c r="BD269"/>
  <c r="BF269"/>
  <c r="BH269"/>
  <c r="BJ269"/>
  <c r="BL269"/>
  <c r="N271"/>
  <c r="T271"/>
  <c r="AF271"/>
  <c r="AL271"/>
  <c r="AR271"/>
  <c r="AT271"/>
  <c r="AV271"/>
  <c r="AX271"/>
  <c r="BD271"/>
  <c r="BF271"/>
  <c r="BH271"/>
  <c r="BJ271"/>
  <c r="BL271"/>
  <c r="N273"/>
  <c r="T273"/>
  <c r="AF273"/>
  <c r="AL273"/>
  <c r="AR273"/>
  <c r="AT273"/>
  <c r="AV273"/>
  <c r="AX273"/>
  <c r="BD273"/>
  <c r="BF273"/>
  <c r="BH273"/>
  <c r="BJ273"/>
  <c r="BL273"/>
  <c r="N275"/>
  <c r="T275"/>
  <c r="AF275"/>
  <c r="AL275"/>
  <c r="AR275"/>
  <c r="AT275"/>
  <c r="AV275"/>
  <c r="AX275"/>
  <c r="BD275"/>
  <c r="BF275"/>
  <c r="BH275"/>
  <c r="BJ275"/>
  <c r="BL275"/>
  <c r="N277"/>
  <c r="T277"/>
  <c r="AF277"/>
  <c r="AL277"/>
  <c r="AR277"/>
  <c r="AT277"/>
  <c r="AV277"/>
  <c r="AX277"/>
  <c r="BD277"/>
  <c r="BF277"/>
  <c r="BH277"/>
  <c r="BJ277"/>
  <c r="BL277"/>
  <c r="N279"/>
  <c r="T279"/>
  <c r="AF279"/>
  <c r="AL279"/>
  <c r="AR279"/>
  <c r="AT279"/>
  <c r="AV279"/>
  <c r="AX279"/>
  <c r="BD279"/>
  <c r="BF279"/>
  <c r="BH279"/>
  <c r="BJ279"/>
  <c r="BL279"/>
  <c r="N281"/>
  <c r="T281"/>
  <c r="AF281"/>
  <c r="AL281"/>
  <c r="AR281"/>
  <c r="AT281"/>
  <c r="AV281"/>
  <c r="AX281"/>
  <c r="BD281"/>
  <c r="BF281"/>
  <c r="BH281"/>
  <c r="BJ281"/>
  <c r="BL281"/>
  <c r="N283"/>
  <c r="T283"/>
  <c r="AF283"/>
  <c r="AL283"/>
  <c r="AR283"/>
  <c r="AT283"/>
  <c r="AV283"/>
  <c r="AX283"/>
  <c r="BD283"/>
  <c r="BF283"/>
  <c r="BH283"/>
  <c r="BJ283"/>
  <c r="BL283"/>
  <c r="N285"/>
  <c r="T285"/>
  <c r="AF285"/>
  <c r="AL285"/>
  <c r="AR285"/>
  <c r="AT285"/>
  <c r="AV285"/>
  <c r="AX285"/>
  <c r="BD285"/>
  <c r="BF285"/>
  <c r="BH285"/>
  <c r="BJ285"/>
  <c r="BL285"/>
  <c r="H287"/>
  <c r="J287"/>
  <c r="L287"/>
  <c r="N287"/>
  <c r="P287"/>
  <c r="R287"/>
  <c r="T287"/>
  <c r="V287"/>
  <c r="X287"/>
  <c r="Z287"/>
  <c r="AB287"/>
  <c r="AD287"/>
  <c r="AV287"/>
  <c r="BH287"/>
  <c r="AF287"/>
  <c r="AH287"/>
  <c r="AJ287"/>
  <c r="AL287"/>
  <c r="AN287"/>
  <c r="AP287"/>
  <c r="AR287"/>
  <c r="AT287"/>
  <c r="AX287"/>
  <c r="AZ287"/>
  <c r="BB287"/>
  <c r="BD287"/>
  <c r="BL287"/>
  <c r="H12" i="8"/>
  <c r="C12" s="1"/>
  <c r="N289" i="7"/>
  <c r="R289"/>
  <c r="AF289"/>
  <c r="AL289"/>
  <c r="AR289"/>
  <c r="AT289"/>
  <c r="AV289"/>
  <c r="AX289"/>
  <c r="BD289"/>
  <c r="BF289"/>
  <c r="BH289"/>
  <c r="BJ289"/>
  <c r="J290"/>
  <c r="L290"/>
  <c r="N290"/>
  <c r="BE292"/>
  <c r="BR242"/>
  <c r="BI292"/>
  <c r="H294"/>
  <c r="L294"/>
  <c r="S294"/>
  <c r="W294"/>
  <c r="AD294"/>
  <c r="AH294"/>
  <c r="AO294"/>
  <c r="AS294"/>
  <c r="BE294"/>
  <c r="BI294"/>
  <c r="BQ301"/>
  <c r="N306"/>
  <c r="T306"/>
  <c r="AF306"/>
  <c r="AL306"/>
  <c r="AR306"/>
  <c r="AT306"/>
  <c r="AV306"/>
  <c r="AX306"/>
  <c r="BD306"/>
  <c r="BF306"/>
  <c r="BH306"/>
  <c r="BJ306"/>
  <c r="BL306"/>
  <c r="BR306"/>
  <c r="BR307"/>
  <c r="N308"/>
  <c r="T308"/>
  <c r="AF308"/>
  <c r="AL308"/>
  <c r="AR308"/>
  <c r="AT308"/>
  <c r="AV308"/>
  <c r="AX308"/>
  <c r="BD308"/>
  <c r="BF308"/>
  <c r="BH308"/>
  <c r="BJ308"/>
  <c r="BL308"/>
  <c r="BR308"/>
  <c r="BR309"/>
  <c r="N310"/>
  <c r="T310"/>
  <c r="AF310"/>
  <c r="AL310"/>
  <c r="AR310"/>
  <c r="AT310"/>
  <c r="AV310"/>
  <c r="AX310"/>
  <c r="BD310"/>
  <c r="BF310"/>
  <c r="BH310"/>
  <c r="BJ310"/>
  <c r="BL310"/>
  <c r="BR310"/>
  <c r="BR311"/>
  <c r="N312"/>
  <c r="T312"/>
  <c r="AF312"/>
  <c r="AL312"/>
  <c r="AR312"/>
  <c r="AT312"/>
  <c r="AV312"/>
  <c r="AX312"/>
  <c r="BD312"/>
  <c r="BF312"/>
  <c r="BH312"/>
  <c r="BJ312"/>
  <c r="BL312"/>
  <c r="BR312"/>
  <c r="BR313"/>
  <c r="N314"/>
  <c r="T314"/>
  <c r="AF314"/>
  <c r="AL314"/>
  <c r="AR314"/>
  <c r="AT314"/>
  <c r="AV314"/>
  <c r="AX314"/>
  <c r="BD314"/>
  <c r="BF314"/>
  <c r="BH314"/>
  <c r="BJ314"/>
  <c r="BL314"/>
  <c r="BR314"/>
  <c r="BR315"/>
  <c r="N316"/>
  <c r="T316"/>
  <c r="AF316"/>
  <c r="AL316"/>
  <c r="AR316"/>
  <c r="AT316"/>
  <c r="AV316"/>
  <c r="AX316"/>
  <c r="BD316"/>
  <c r="BF316"/>
  <c r="BH316"/>
  <c r="BJ316"/>
  <c r="BL316"/>
  <c r="N318"/>
  <c r="T318"/>
  <c r="AF318"/>
  <c r="AL318"/>
  <c r="AR318"/>
  <c r="AT318"/>
  <c r="AV318"/>
  <c r="AX318"/>
  <c r="BD318"/>
  <c r="BF318"/>
  <c r="BH318"/>
  <c r="BJ318"/>
  <c r="BL318"/>
  <c r="N320"/>
  <c r="T320"/>
  <c r="AF320"/>
  <c r="AL320"/>
  <c r="AR320"/>
  <c r="AT320"/>
  <c r="AV320"/>
  <c r="AX320"/>
  <c r="BD320"/>
  <c r="BF320"/>
  <c r="BH320"/>
  <c r="BJ320"/>
  <c r="BL320"/>
  <c r="N322"/>
  <c r="T322"/>
  <c r="AF322"/>
  <c r="AL322"/>
  <c r="AR322"/>
  <c r="AT322"/>
  <c r="AV322"/>
  <c r="AX322"/>
  <c r="BD322"/>
  <c r="BF322"/>
  <c r="BH322"/>
  <c r="BJ322"/>
  <c r="BL322"/>
  <c r="N324"/>
  <c r="T324"/>
  <c r="AF324"/>
  <c r="AL324"/>
  <c r="AR324"/>
  <c r="AT324"/>
  <c r="AV324"/>
  <c r="AX324"/>
  <c r="BD324"/>
  <c r="BF324"/>
  <c r="BH324"/>
  <c r="BJ324"/>
  <c r="BL324"/>
  <c r="N326"/>
  <c r="T326"/>
  <c r="AF326"/>
  <c r="AL326"/>
  <c r="AR326"/>
  <c r="AT326"/>
  <c r="AV326"/>
  <c r="AX326"/>
  <c r="BD326"/>
  <c r="BF326"/>
  <c r="BH326"/>
  <c r="BJ326"/>
  <c r="BL326"/>
  <c r="N328"/>
  <c r="T328"/>
  <c r="AF328"/>
  <c r="AL328"/>
  <c r="AR328"/>
  <c r="AT328"/>
  <c r="AV328"/>
  <c r="AX328"/>
  <c r="BD328"/>
  <c r="BF328"/>
  <c r="BH328"/>
  <c r="BJ328"/>
  <c r="BL328"/>
  <c r="N330"/>
  <c r="T330"/>
  <c r="AF330"/>
  <c r="AL330"/>
  <c r="AR330"/>
  <c r="AT330"/>
  <c r="AV330"/>
  <c r="AX330"/>
  <c r="BD330"/>
  <c r="BF330"/>
  <c r="BH330"/>
  <c r="BJ330"/>
  <c r="BL330"/>
  <c r="N332"/>
  <c r="T332"/>
  <c r="AF332"/>
  <c r="AL332"/>
  <c r="AR332"/>
  <c r="AT332"/>
  <c r="AV332"/>
  <c r="AX332"/>
  <c r="BD332"/>
  <c r="BF332"/>
  <c r="BH332"/>
  <c r="BJ332"/>
  <c r="BL332"/>
  <c r="N334"/>
  <c r="T334"/>
  <c r="AF334"/>
  <c r="AL334"/>
  <c r="AR334"/>
  <c r="AT334"/>
  <c r="AV334"/>
  <c r="AX334"/>
  <c r="BD334"/>
  <c r="BF334"/>
  <c r="BH334"/>
  <c r="BJ334"/>
  <c r="BL334"/>
  <c r="N336"/>
  <c r="T336"/>
  <c r="AF336"/>
  <c r="AL336"/>
  <c r="AR336"/>
  <c r="AT336"/>
  <c r="AV336"/>
  <c r="AX336"/>
  <c r="BD336"/>
  <c r="BF336"/>
  <c r="BH336"/>
  <c r="BJ336"/>
  <c r="BL336"/>
  <c r="N338"/>
  <c r="T338"/>
  <c r="AF338"/>
  <c r="AL338"/>
  <c r="AR338"/>
  <c r="AT338"/>
  <c r="AV338"/>
  <c r="AX338"/>
  <c r="BD338"/>
  <c r="BF338"/>
  <c r="BH338"/>
  <c r="BJ338"/>
  <c r="BL338"/>
  <c r="N340"/>
  <c r="T340"/>
  <c r="AF340"/>
  <c r="AL340"/>
  <c r="AR340"/>
  <c r="AT340"/>
  <c r="AV340"/>
  <c r="AX340"/>
  <c r="BD340"/>
  <c r="BF340"/>
  <c r="BH340"/>
  <c r="BJ340"/>
  <c r="BL340"/>
  <c r="N342"/>
  <c r="T342"/>
  <c r="AF342"/>
  <c r="AL342"/>
  <c r="AR342"/>
  <c r="AT342"/>
  <c r="AV342"/>
  <c r="AX342"/>
  <c r="BD342"/>
  <c r="BF342"/>
  <c r="BH342"/>
  <c r="BJ342"/>
  <c r="BL342"/>
  <c r="N344"/>
  <c r="T344"/>
  <c r="AF344"/>
  <c r="AL344"/>
  <c r="AR344"/>
  <c r="AT344"/>
  <c r="AV344"/>
  <c r="AX344"/>
  <c r="BD344"/>
  <c r="BF344"/>
  <c r="BH344"/>
  <c r="BJ344"/>
  <c r="BL344"/>
  <c r="H346"/>
  <c r="J346"/>
  <c r="L346"/>
  <c r="N346"/>
  <c r="N349"/>
  <c r="P346"/>
  <c r="R348"/>
  <c r="R346"/>
  <c r="T346"/>
  <c r="V346"/>
  <c r="X346"/>
  <c r="Z346"/>
  <c r="AB346"/>
  <c r="AD346"/>
  <c r="AF346"/>
  <c r="AH346"/>
  <c r="AJ346"/>
  <c r="AV346"/>
  <c r="BH346"/>
  <c r="AL346"/>
  <c r="AN346"/>
  <c r="AT346"/>
  <c r="AP346"/>
  <c r="AR346"/>
  <c r="AZ346"/>
  <c r="BB346"/>
  <c r="BD346"/>
  <c r="BL346"/>
  <c r="H13" i="8"/>
  <c r="N348" i="7"/>
  <c r="AF348"/>
  <c r="AL348"/>
  <c r="AR348"/>
  <c r="AT348"/>
  <c r="AV348"/>
  <c r="AX348"/>
  <c r="BD348"/>
  <c r="BF348"/>
  <c r="BH348"/>
  <c r="BJ348"/>
  <c r="J349"/>
  <c r="BE351"/>
  <c r="BR301"/>
  <c r="BI351"/>
  <c r="H353"/>
  <c r="L353"/>
  <c r="S353"/>
  <c r="W353"/>
  <c r="AD353"/>
  <c r="AH353"/>
  <c r="AO353"/>
  <c r="AS353"/>
  <c r="BI353"/>
  <c r="BQ360"/>
  <c r="N365"/>
  <c r="T365"/>
  <c r="AF365"/>
  <c r="AL365"/>
  <c r="AR365"/>
  <c r="AT365"/>
  <c r="AV365"/>
  <c r="AX365"/>
  <c r="BD365"/>
  <c r="BF365"/>
  <c r="BH365"/>
  <c r="BJ365"/>
  <c r="BL365"/>
  <c r="BR365"/>
  <c r="BR366"/>
  <c r="N367"/>
  <c r="T367"/>
  <c r="AF367"/>
  <c r="AL367"/>
  <c r="AR367"/>
  <c r="AT367"/>
  <c r="AV367"/>
  <c r="AX367"/>
  <c r="BD367"/>
  <c r="BF367"/>
  <c r="BH367"/>
  <c r="BJ367"/>
  <c r="BL367"/>
  <c r="BR367"/>
  <c r="BR368"/>
  <c r="N369"/>
  <c r="T369"/>
  <c r="AF369"/>
  <c r="AL369"/>
  <c r="AR369"/>
  <c r="AT369"/>
  <c r="AV369"/>
  <c r="AX369"/>
  <c r="BD369"/>
  <c r="BF369"/>
  <c r="BH369"/>
  <c r="BJ369"/>
  <c r="BL369"/>
  <c r="BR369"/>
  <c r="BR370"/>
  <c r="N371"/>
  <c r="T371"/>
  <c r="AF371"/>
  <c r="AL371"/>
  <c r="AR371"/>
  <c r="AT371"/>
  <c r="AV371"/>
  <c r="AX371"/>
  <c r="BD371"/>
  <c r="BF371"/>
  <c r="BH371"/>
  <c r="BJ371"/>
  <c r="BL371"/>
  <c r="BR371"/>
  <c r="BR372"/>
  <c r="N373"/>
  <c r="T373"/>
  <c r="AF373"/>
  <c r="AL373"/>
  <c r="AR373"/>
  <c r="AT373"/>
  <c r="AV373"/>
  <c r="AX373"/>
  <c r="BD373"/>
  <c r="BF373"/>
  <c r="BH373"/>
  <c r="BJ373"/>
  <c r="BL373"/>
  <c r="BR373"/>
  <c r="BR374"/>
  <c r="N375"/>
  <c r="T375"/>
  <c r="AF375"/>
  <c r="AL375"/>
  <c r="AR375"/>
  <c r="AT375"/>
  <c r="AV375"/>
  <c r="AX375"/>
  <c r="BD375"/>
  <c r="BF375"/>
  <c r="BH375"/>
  <c r="BJ375"/>
  <c r="BL375"/>
  <c r="N377"/>
  <c r="T377"/>
  <c r="AF377"/>
  <c r="AL377"/>
  <c r="AR377"/>
  <c r="AT377"/>
  <c r="AV377"/>
  <c r="AX377"/>
  <c r="BD377"/>
  <c r="BF377"/>
  <c r="BH377"/>
  <c r="BJ377"/>
  <c r="BL377"/>
  <c r="N379"/>
  <c r="T379"/>
  <c r="AF379"/>
  <c r="AL379"/>
  <c r="AR379"/>
  <c r="AT379"/>
  <c r="AV379"/>
  <c r="AX379"/>
  <c r="BD379"/>
  <c r="BF379"/>
  <c r="BH379"/>
  <c r="BJ379"/>
  <c r="BL379"/>
  <c r="N381"/>
  <c r="T381"/>
  <c r="AF381"/>
  <c r="AL381"/>
  <c r="AR381"/>
  <c r="AT381"/>
  <c r="AV381"/>
  <c r="AX381"/>
  <c r="BD381"/>
  <c r="BF381"/>
  <c r="BH381"/>
  <c r="BJ381"/>
  <c r="BL381"/>
  <c r="N383"/>
  <c r="T383"/>
  <c r="AF383"/>
  <c r="AL383"/>
  <c r="AR383"/>
  <c r="AT383"/>
  <c r="AV383"/>
  <c r="AX383"/>
  <c r="BD383"/>
  <c r="BF383"/>
  <c r="BH383"/>
  <c r="BJ383"/>
  <c r="BL383"/>
  <c r="N385"/>
  <c r="T385"/>
  <c r="AF385"/>
  <c r="AL385"/>
  <c r="AR385"/>
  <c r="AT385"/>
  <c r="AV385"/>
  <c r="AX385"/>
  <c r="BD385"/>
  <c r="BF385"/>
  <c r="BH385"/>
  <c r="BJ385"/>
  <c r="BL385"/>
  <c r="N387"/>
  <c r="T387"/>
  <c r="AF387"/>
  <c r="AL387"/>
  <c r="AR387"/>
  <c r="AT387"/>
  <c r="AV387"/>
  <c r="AX387"/>
  <c r="BD387"/>
  <c r="BF387"/>
  <c r="BH387"/>
  <c r="BJ387"/>
  <c r="BL387"/>
  <c r="N389"/>
  <c r="T389"/>
  <c r="AF389"/>
  <c r="AL389"/>
  <c r="AR389"/>
  <c r="AT389"/>
  <c r="AV389"/>
  <c r="AX389"/>
  <c r="BD389"/>
  <c r="BF389"/>
  <c r="BH389"/>
  <c r="BJ389"/>
  <c r="BL389"/>
  <c r="N391"/>
  <c r="T391"/>
  <c r="AF391"/>
  <c r="AL391"/>
  <c r="AR391"/>
  <c r="AT391"/>
  <c r="AV391"/>
  <c r="AX391"/>
  <c r="BD391"/>
  <c r="BF391"/>
  <c r="BH391"/>
  <c r="BJ391"/>
  <c r="BL391"/>
  <c r="N393"/>
  <c r="T393"/>
  <c r="AF393"/>
  <c r="AL393"/>
  <c r="AR393"/>
  <c r="AT393"/>
  <c r="AV393"/>
  <c r="AX393"/>
  <c r="BD393"/>
  <c r="BF393"/>
  <c r="BH393"/>
  <c r="BJ393"/>
  <c r="BL393"/>
  <c r="N395"/>
  <c r="T395"/>
  <c r="AF395"/>
  <c r="AL395"/>
  <c r="AR395"/>
  <c r="AT395"/>
  <c r="AV395"/>
  <c r="AX395"/>
  <c r="BD395"/>
  <c r="BF395"/>
  <c r="BH395"/>
  <c r="BJ395"/>
  <c r="BL395"/>
  <c r="N397"/>
  <c r="T397"/>
  <c r="AF397"/>
  <c r="AL397"/>
  <c r="AR397"/>
  <c r="AT397"/>
  <c r="AV397"/>
  <c r="AX397"/>
  <c r="BD397"/>
  <c r="BF397"/>
  <c r="BH397"/>
  <c r="BJ397"/>
  <c r="BL397"/>
  <c r="N399"/>
  <c r="T399"/>
  <c r="AF399"/>
  <c r="AL399"/>
  <c r="AR399"/>
  <c r="AT399"/>
  <c r="AV399"/>
  <c r="AX399"/>
  <c r="BD399"/>
  <c r="BF399"/>
  <c r="BH399"/>
  <c r="BJ399"/>
  <c r="BL399"/>
  <c r="N401"/>
  <c r="T401"/>
  <c r="AF401"/>
  <c r="AL401"/>
  <c r="AR401"/>
  <c r="AT401"/>
  <c r="AV401"/>
  <c r="AX401"/>
  <c r="BD401"/>
  <c r="BF401"/>
  <c r="BH401"/>
  <c r="BJ401"/>
  <c r="BL401"/>
  <c r="N403"/>
  <c r="T403"/>
  <c r="AF403"/>
  <c r="AL403"/>
  <c r="AR403"/>
  <c r="AT403"/>
  <c r="AV403"/>
  <c r="AX403"/>
  <c r="BD403"/>
  <c r="BF403"/>
  <c r="BH403"/>
  <c r="BJ403"/>
  <c r="BL403"/>
  <c r="H405"/>
  <c r="J405"/>
  <c r="L405"/>
  <c r="N405"/>
  <c r="P405"/>
  <c r="R405"/>
  <c r="T405"/>
  <c r="V405"/>
  <c r="X405"/>
  <c r="Z405"/>
  <c r="AB405"/>
  <c r="AD405"/>
  <c r="AV405"/>
  <c r="BH405"/>
  <c r="AF405"/>
  <c r="AH405"/>
  <c r="AJ405"/>
  <c r="AL405"/>
  <c r="AN405"/>
  <c r="AP405"/>
  <c r="AR405"/>
  <c r="AT405"/>
  <c r="AX405"/>
  <c r="AZ405"/>
  <c r="BB405"/>
  <c r="BD405"/>
  <c r="BL405"/>
  <c r="H14" i="8"/>
  <c r="C14" s="1"/>
  <c r="N407" i="7"/>
  <c r="R407"/>
  <c r="AF407"/>
  <c r="AL407"/>
  <c r="AR407"/>
  <c r="AT407"/>
  <c r="AV407"/>
  <c r="AX407"/>
  <c r="BD407"/>
  <c r="BF407"/>
  <c r="BH407"/>
  <c r="BJ407"/>
  <c r="J408"/>
  <c r="L408"/>
  <c r="N408"/>
  <c r="BE410"/>
  <c r="BR360"/>
  <c r="BI410"/>
  <c r="H412"/>
  <c r="L412"/>
  <c r="S412"/>
  <c r="W412"/>
  <c r="AD412"/>
  <c r="AH412"/>
  <c r="AO412"/>
  <c r="AS412"/>
  <c r="BE412"/>
  <c r="BI412"/>
  <c r="BQ419"/>
  <c r="N424"/>
  <c r="T424"/>
  <c r="AF424"/>
  <c r="AL424"/>
  <c r="AR424"/>
  <c r="AT424"/>
  <c r="AV424"/>
  <c r="AX424"/>
  <c r="BD424"/>
  <c r="BF424"/>
  <c r="BH424"/>
  <c r="BJ424"/>
  <c r="BL424"/>
  <c r="BR424"/>
  <c r="BR425"/>
  <c r="N426"/>
  <c r="T426"/>
  <c r="AF426"/>
  <c r="AL426"/>
  <c r="AR426"/>
  <c r="AT426"/>
  <c r="AV426"/>
  <c r="AX426"/>
  <c r="BD426"/>
  <c r="BF426"/>
  <c r="BH426"/>
  <c r="BJ426"/>
  <c r="BL426"/>
  <c r="BR426"/>
  <c r="BR427"/>
  <c r="N428"/>
  <c r="T428"/>
  <c r="AF428"/>
  <c r="AL428"/>
  <c r="AR428"/>
  <c r="AT428"/>
  <c r="AV428"/>
  <c r="AX428"/>
  <c r="BD428"/>
  <c r="BF428"/>
  <c r="BH428"/>
  <c r="BJ428"/>
  <c r="BL428"/>
  <c r="BR428"/>
  <c r="BR429"/>
  <c r="N430"/>
  <c r="T430"/>
  <c r="AF430"/>
  <c r="AL430"/>
  <c r="AR430"/>
  <c r="AT430"/>
  <c r="AV430"/>
  <c r="AX430"/>
  <c r="BD430"/>
  <c r="BF430"/>
  <c r="BH430"/>
  <c r="BJ430"/>
  <c r="BL430"/>
  <c r="BR430"/>
  <c r="BR431"/>
  <c r="N432"/>
  <c r="T432"/>
  <c r="AF432"/>
  <c r="AL432"/>
  <c r="AR432"/>
  <c r="AT432"/>
  <c r="AV432"/>
  <c r="AX432"/>
  <c r="BD432"/>
  <c r="BF432"/>
  <c r="BH432"/>
  <c r="BJ432"/>
  <c r="BL432"/>
  <c r="BR432"/>
  <c r="BR433"/>
  <c r="N434"/>
  <c r="T434"/>
  <c r="AF434"/>
  <c r="AL434"/>
  <c r="AR434"/>
  <c r="AT434"/>
  <c r="AV434"/>
  <c r="AX434"/>
  <c r="BD434"/>
  <c r="BF434"/>
  <c r="BH434"/>
  <c r="BJ434"/>
  <c r="BL434"/>
  <c r="N436"/>
  <c r="T436"/>
  <c r="AF436"/>
  <c r="AL436"/>
  <c r="AR436"/>
  <c r="AT436"/>
  <c r="AV436"/>
  <c r="AX436"/>
  <c r="BD436"/>
  <c r="BF436"/>
  <c r="BH436"/>
  <c r="BJ436"/>
  <c r="BL436"/>
  <c r="N438"/>
  <c r="T438"/>
  <c r="AF438"/>
  <c r="AL438"/>
  <c r="AR438"/>
  <c r="AT438"/>
  <c r="AV438"/>
  <c r="AX438"/>
  <c r="BD438"/>
  <c r="BF438"/>
  <c r="BH438"/>
  <c r="BJ438"/>
  <c r="BL438"/>
  <c r="N440"/>
  <c r="T440"/>
  <c r="AF440"/>
  <c r="AL440"/>
  <c r="AR440"/>
  <c r="AT440"/>
  <c r="AV440"/>
  <c r="AX440"/>
  <c r="BD440"/>
  <c r="BF440"/>
  <c r="BH440"/>
  <c r="BJ440"/>
  <c r="BL440"/>
  <c r="N442"/>
  <c r="T442"/>
  <c r="AF442"/>
  <c r="AL442"/>
  <c r="AR442"/>
  <c r="AT442"/>
  <c r="AV442"/>
  <c r="AX442"/>
  <c r="BD442"/>
  <c r="BF442"/>
  <c r="BH442"/>
  <c r="BJ442"/>
  <c r="BL442"/>
  <c r="N444"/>
  <c r="T444"/>
  <c r="AF444"/>
  <c r="AL444"/>
  <c r="AR444"/>
  <c r="AT444"/>
  <c r="AV444"/>
  <c r="AX444"/>
  <c r="BD444"/>
  <c r="BF444"/>
  <c r="BH444"/>
  <c r="BJ444"/>
  <c r="BL444"/>
  <c r="N446"/>
  <c r="T446"/>
  <c r="AF446"/>
  <c r="AL446"/>
  <c r="AR446"/>
  <c r="AT446"/>
  <c r="AV446"/>
  <c r="AX446"/>
  <c r="BD446"/>
  <c r="BF446"/>
  <c r="BH446"/>
  <c r="BJ446"/>
  <c r="BL446"/>
  <c r="N448"/>
  <c r="T448"/>
  <c r="AF448"/>
  <c r="AL448"/>
  <c r="AR448"/>
  <c r="AT448"/>
  <c r="AV448"/>
  <c r="AX448"/>
  <c r="BD448"/>
  <c r="BF448"/>
  <c r="BH448"/>
  <c r="BJ448"/>
  <c r="BL448"/>
  <c r="N450"/>
  <c r="T450"/>
  <c r="AF450"/>
  <c r="AL450"/>
  <c r="AR450"/>
  <c r="AT450"/>
  <c r="AV450"/>
  <c r="AX450"/>
  <c r="BD450"/>
  <c r="BF450"/>
  <c r="BH450"/>
  <c r="BJ450"/>
  <c r="BL450"/>
  <c r="N452"/>
  <c r="T452"/>
  <c r="AF452"/>
  <c r="AL452"/>
  <c r="AR452"/>
  <c r="AT452"/>
  <c r="AV452"/>
  <c r="AX452"/>
  <c r="BD452"/>
  <c r="BF452"/>
  <c r="BH452"/>
  <c r="BJ452"/>
  <c r="BL452"/>
  <c r="N454"/>
  <c r="T454"/>
  <c r="AF454"/>
  <c r="AL454"/>
  <c r="AR454"/>
  <c r="AT454"/>
  <c r="AV454"/>
  <c r="AX454"/>
  <c r="BD454"/>
  <c r="BF454"/>
  <c r="BH454"/>
  <c r="BJ454"/>
  <c r="BL454"/>
  <c r="N456"/>
  <c r="T456"/>
  <c r="AF456"/>
  <c r="AL456"/>
  <c r="AR456"/>
  <c r="AT456"/>
  <c r="AV456"/>
  <c r="AX456"/>
  <c r="BD456"/>
  <c r="BF456"/>
  <c r="BH456"/>
  <c r="BJ456"/>
  <c r="BL456"/>
  <c r="N458"/>
  <c r="T458"/>
  <c r="AF458"/>
  <c r="AL458"/>
  <c r="AR458"/>
  <c r="AT458"/>
  <c r="AV458"/>
  <c r="AX458"/>
  <c r="BD458"/>
  <c r="BF458"/>
  <c r="BH458"/>
  <c r="BJ458"/>
  <c r="BL458"/>
  <c r="N460"/>
  <c r="T460"/>
  <c r="AF460"/>
  <c r="AL460"/>
  <c r="AR460"/>
  <c r="AT460"/>
  <c r="AV460"/>
  <c r="AX460"/>
  <c r="BD460"/>
  <c r="BF460"/>
  <c r="BH460"/>
  <c r="BJ460"/>
  <c r="BL460"/>
  <c r="N462"/>
  <c r="T462"/>
  <c r="AF462"/>
  <c r="AL462"/>
  <c r="AR462"/>
  <c r="AT462"/>
  <c r="AV462"/>
  <c r="AX462"/>
  <c r="BD462"/>
  <c r="BF462"/>
  <c r="BH462"/>
  <c r="BJ462"/>
  <c r="BL462"/>
  <c r="H464"/>
  <c r="J464"/>
  <c r="L464"/>
  <c r="N464"/>
  <c r="N467"/>
  <c r="P464"/>
  <c r="R466"/>
  <c r="T466"/>
  <c r="R464"/>
  <c r="T464"/>
  <c r="V464"/>
  <c r="X464"/>
  <c r="Z464"/>
  <c r="AB464"/>
  <c r="AD464"/>
  <c r="AF464"/>
  <c r="AH464"/>
  <c r="AJ464"/>
  <c r="AV464"/>
  <c r="BH464"/>
  <c r="AL464"/>
  <c r="AN464"/>
  <c r="AT464"/>
  <c r="AP464"/>
  <c r="AR464"/>
  <c r="AZ464"/>
  <c r="BB464"/>
  <c r="BD464"/>
  <c r="BL464"/>
  <c r="H15" i="8"/>
  <c r="C15" s="1"/>
  <c r="N466" i="7"/>
  <c r="P466"/>
  <c r="AF466"/>
  <c r="AL466"/>
  <c r="AR466"/>
  <c r="AT466"/>
  <c r="AV466"/>
  <c r="AX466"/>
  <c r="BD466"/>
  <c r="BF466"/>
  <c r="BH466"/>
  <c r="BJ466"/>
  <c r="J467"/>
  <c r="L467"/>
  <c r="BI469"/>
  <c r="H471"/>
  <c r="L471"/>
  <c r="S471"/>
  <c r="W471"/>
  <c r="AD471"/>
  <c r="AH471"/>
  <c r="AO471"/>
  <c r="AS471"/>
  <c r="BI471"/>
  <c r="BQ478"/>
  <c r="N483"/>
  <c r="T483"/>
  <c r="AF483"/>
  <c r="AL483"/>
  <c r="AR483"/>
  <c r="AT483"/>
  <c r="AV483"/>
  <c r="AX483"/>
  <c r="BD483"/>
  <c r="BF483"/>
  <c r="BH483"/>
  <c r="BJ483"/>
  <c r="BL483"/>
  <c r="BR483"/>
  <c r="BR484"/>
  <c r="N485"/>
  <c r="T485"/>
  <c r="AF485"/>
  <c r="AL485"/>
  <c r="AR485"/>
  <c r="AT485"/>
  <c r="AV485"/>
  <c r="AX485"/>
  <c r="BD485"/>
  <c r="BF485"/>
  <c r="BH485"/>
  <c r="BJ485"/>
  <c r="BL485"/>
  <c r="BR485"/>
  <c r="BR486"/>
  <c r="N487"/>
  <c r="T487"/>
  <c r="AF487"/>
  <c r="AL487"/>
  <c r="AR487"/>
  <c r="AT487"/>
  <c r="AV487"/>
  <c r="AX487"/>
  <c r="BD487"/>
  <c r="BF487"/>
  <c r="BH487"/>
  <c r="BJ487"/>
  <c r="BL487"/>
  <c r="BR487"/>
  <c r="BR488"/>
  <c r="N489"/>
  <c r="T489"/>
  <c r="AF489"/>
  <c r="AL489"/>
  <c r="AR489"/>
  <c r="AT489"/>
  <c r="AV489"/>
  <c r="AX489"/>
  <c r="BD489"/>
  <c r="BF489"/>
  <c r="BH489"/>
  <c r="BJ489"/>
  <c r="BL489"/>
  <c r="BR489"/>
  <c r="BR490"/>
  <c r="N491"/>
  <c r="T491"/>
  <c r="AF491"/>
  <c r="AL491"/>
  <c r="AR491"/>
  <c r="AT491"/>
  <c r="AV491"/>
  <c r="AX491"/>
  <c r="BD491"/>
  <c r="BF491"/>
  <c r="BH491"/>
  <c r="BJ491"/>
  <c r="BL491"/>
  <c r="BR491"/>
  <c r="BR492"/>
  <c r="N493"/>
  <c r="T493"/>
  <c r="AF493"/>
  <c r="AL493"/>
  <c r="AR493"/>
  <c r="AT493"/>
  <c r="AV493"/>
  <c r="AX493"/>
  <c r="BD493"/>
  <c r="BF493"/>
  <c r="BH493"/>
  <c r="BJ493"/>
  <c r="BL493"/>
  <c r="N495"/>
  <c r="T495"/>
  <c r="AF495"/>
  <c r="AL495"/>
  <c r="AR495"/>
  <c r="AT495"/>
  <c r="AV495"/>
  <c r="AX495"/>
  <c r="BD495"/>
  <c r="BF495"/>
  <c r="BH495"/>
  <c r="BJ495"/>
  <c r="BL495"/>
  <c r="N497"/>
  <c r="T497"/>
  <c r="AF497"/>
  <c r="AL497"/>
  <c r="AR497"/>
  <c r="AT497"/>
  <c r="AV497"/>
  <c r="AX497"/>
  <c r="BD497"/>
  <c r="BF497"/>
  <c r="BH497"/>
  <c r="BJ497"/>
  <c r="BL497"/>
  <c r="N499"/>
  <c r="T499"/>
  <c r="AF499"/>
  <c r="AL499"/>
  <c r="AR499"/>
  <c r="AT499"/>
  <c r="AV499"/>
  <c r="AX499"/>
  <c r="BD499"/>
  <c r="BF499"/>
  <c r="BH499"/>
  <c r="BJ499"/>
  <c r="BL499"/>
  <c r="N501"/>
  <c r="T501"/>
  <c r="AF501"/>
  <c r="AL501"/>
  <c r="AR501"/>
  <c r="AT501"/>
  <c r="AV501"/>
  <c r="AX501"/>
  <c r="BD501"/>
  <c r="BF501"/>
  <c r="BH501"/>
  <c r="BJ501"/>
  <c r="BL501"/>
  <c r="N503"/>
  <c r="T503"/>
  <c r="AF503"/>
  <c r="AL503"/>
  <c r="AR503"/>
  <c r="AT503"/>
  <c r="AV503"/>
  <c r="AX503"/>
  <c r="BD503"/>
  <c r="BF503"/>
  <c r="BH503"/>
  <c r="BJ503"/>
  <c r="BL503"/>
  <c r="N505"/>
  <c r="T505"/>
  <c r="AF505"/>
  <c r="AL505"/>
  <c r="AR505"/>
  <c r="AT505"/>
  <c r="AV505"/>
  <c r="AX505"/>
  <c r="BD505"/>
  <c r="BF505"/>
  <c r="BH505"/>
  <c r="BJ505"/>
  <c r="BL505"/>
  <c r="N507"/>
  <c r="T507"/>
  <c r="AF507"/>
  <c r="AL507"/>
  <c r="AR507"/>
  <c r="AT507"/>
  <c r="AV507"/>
  <c r="AX507"/>
  <c r="BD507"/>
  <c r="BF507"/>
  <c r="BH507"/>
  <c r="BJ507"/>
  <c r="BL507"/>
  <c r="N509"/>
  <c r="T509"/>
  <c r="AF509"/>
  <c r="AL509"/>
  <c r="AR509"/>
  <c r="AT509"/>
  <c r="AV509"/>
  <c r="AX509"/>
  <c r="BD509"/>
  <c r="BF509"/>
  <c r="BH509"/>
  <c r="BJ509"/>
  <c r="BL509"/>
  <c r="N511"/>
  <c r="T511"/>
  <c r="AF511"/>
  <c r="AL511"/>
  <c r="AR511"/>
  <c r="AT511"/>
  <c r="AV511"/>
  <c r="AX511"/>
  <c r="BD511"/>
  <c r="BF511"/>
  <c r="BH511"/>
  <c r="BJ511"/>
  <c r="BL511"/>
  <c r="N513"/>
  <c r="T513"/>
  <c r="AF513"/>
  <c r="AL513"/>
  <c r="AR513"/>
  <c r="AT513"/>
  <c r="AV513"/>
  <c r="AX513"/>
  <c r="BD513"/>
  <c r="BF513"/>
  <c r="BH513"/>
  <c r="BJ513"/>
  <c r="BL513"/>
  <c r="N515"/>
  <c r="T515"/>
  <c r="AF515"/>
  <c r="AL515"/>
  <c r="AR515"/>
  <c r="AT515"/>
  <c r="AV515"/>
  <c r="AX515"/>
  <c r="BD515"/>
  <c r="BF515"/>
  <c r="BH515"/>
  <c r="BJ515"/>
  <c r="BL515"/>
  <c r="N517"/>
  <c r="T517"/>
  <c r="AF517"/>
  <c r="AL517"/>
  <c r="AR517"/>
  <c r="AT517"/>
  <c r="AV517"/>
  <c r="AX517"/>
  <c r="BD517"/>
  <c r="BF517"/>
  <c r="BH517"/>
  <c r="BJ517"/>
  <c r="BL517"/>
  <c r="N519"/>
  <c r="T519"/>
  <c r="AF519"/>
  <c r="AL519"/>
  <c r="AR519"/>
  <c r="AT519"/>
  <c r="AV519"/>
  <c r="AX519"/>
  <c r="BD519"/>
  <c r="BF519"/>
  <c r="BH519"/>
  <c r="BJ519"/>
  <c r="BL519"/>
  <c r="N521"/>
  <c r="T521"/>
  <c r="AF521"/>
  <c r="AL521"/>
  <c r="AR521"/>
  <c r="AT521"/>
  <c r="AV521"/>
  <c r="AX521"/>
  <c r="BD521"/>
  <c r="BF521"/>
  <c r="BH521"/>
  <c r="BJ521"/>
  <c r="BL521"/>
  <c r="H523"/>
  <c r="J523"/>
  <c r="L523"/>
  <c r="N523"/>
  <c r="N526"/>
  <c r="P523"/>
  <c r="R523"/>
  <c r="T523"/>
  <c r="V523"/>
  <c r="X523"/>
  <c r="Z523"/>
  <c r="AB523"/>
  <c r="AT523"/>
  <c r="AD523"/>
  <c r="AF523"/>
  <c r="AH523"/>
  <c r="AJ523"/>
  <c r="AV523"/>
  <c r="BH523"/>
  <c r="AL523"/>
  <c r="AN523"/>
  <c r="AP523"/>
  <c r="AR523"/>
  <c r="AZ523"/>
  <c r="BB523"/>
  <c r="BD523"/>
  <c r="BL523"/>
  <c r="H16" i="8"/>
  <c r="C16" s="1"/>
  <c r="N525" i="7"/>
  <c r="R525"/>
  <c r="AF525"/>
  <c r="AL525"/>
  <c r="AR525"/>
  <c r="AT525"/>
  <c r="AV525"/>
  <c r="AX525"/>
  <c r="BD525"/>
  <c r="BF525"/>
  <c r="BH525"/>
  <c r="BJ525"/>
  <c r="J526"/>
  <c r="L526"/>
  <c r="BE528"/>
  <c r="BE530"/>
  <c r="BI528"/>
  <c r="BR478"/>
  <c r="H530"/>
  <c r="L530"/>
  <c r="S530"/>
  <c r="W530"/>
  <c r="AD530"/>
  <c r="AH530"/>
  <c r="AO530"/>
  <c r="AS530"/>
  <c r="BI530"/>
  <c r="BQ537"/>
  <c r="N542"/>
  <c r="T542"/>
  <c r="AF542"/>
  <c r="AL542"/>
  <c r="AR542"/>
  <c r="AT542"/>
  <c r="AV542"/>
  <c r="AX542"/>
  <c r="BD542"/>
  <c r="BF542"/>
  <c r="BH542"/>
  <c r="BJ542"/>
  <c r="BL542"/>
  <c r="BR542"/>
  <c r="BR543"/>
  <c r="N544"/>
  <c r="T544"/>
  <c r="AF544"/>
  <c r="AL544"/>
  <c r="AR544"/>
  <c r="AT544"/>
  <c r="AV544"/>
  <c r="AX544"/>
  <c r="BD544"/>
  <c r="BF544"/>
  <c r="BH544"/>
  <c r="BJ544"/>
  <c r="BL544"/>
  <c r="BR544"/>
  <c r="BR545"/>
  <c r="N546"/>
  <c r="T546"/>
  <c r="AF546"/>
  <c r="AL546"/>
  <c r="AR546"/>
  <c r="AT546"/>
  <c r="AV546"/>
  <c r="AX546"/>
  <c r="BD546"/>
  <c r="BF546"/>
  <c r="BH546"/>
  <c r="BJ546"/>
  <c r="BL546"/>
  <c r="BR546"/>
  <c r="BR547"/>
  <c r="N548"/>
  <c r="T548"/>
  <c r="AF548"/>
  <c r="AL548"/>
  <c r="AR548"/>
  <c r="AT548"/>
  <c r="AV548"/>
  <c r="AX548"/>
  <c r="BD548"/>
  <c r="BF548"/>
  <c r="BH548"/>
  <c r="BJ548"/>
  <c r="BL548"/>
  <c r="BR548"/>
  <c r="BR549"/>
  <c r="N550"/>
  <c r="T550"/>
  <c r="AF550"/>
  <c r="AL550"/>
  <c r="AR550"/>
  <c r="AT550"/>
  <c r="AV550"/>
  <c r="AX550"/>
  <c r="BD550"/>
  <c r="BF550"/>
  <c r="BH550"/>
  <c r="BJ550"/>
  <c r="BL550"/>
  <c r="BR550"/>
  <c r="BR551"/>
  <c r="N552"/>
  <c r="T552"/>
  <c r="AF552"/>
  <c r="AL552"/>
  <c r="AR552"/>
  <c r="AT552"/>
  <c r="AV552"/>
  <c r="AX552"/>
  <c r="BD552"/>
  <c r="BF552"/>
  <c r="BH552"/>
  <c r="BJ552"/>
  <c r="BL552"/>
  <c r="N554"/>
  <c r="T554"/>
  <c r="AF554"/>
  <c r="AL554"/>
  <c r="AR554"/>
  <c r="AT554"/>
  <c r="AV554"/>
  <c r="AX554"/>
  <c r="BD554"/>
  <c r="BF554"/>
  <c r="BH554"/>
  <c r="BJ554"/>
  <c r="BL554"/>
  <c r="N556"/>
  <c r="T556"/>
  <c r="AF556"/>
  <c r="AL556"/>
  <c r="AR556"/>
  <c r="AT556"/>
  <c r="AV556"/>
  <c r="AX556"/>
  <c r="BD556"/>
  <c r="BF556"/>
  <c r="BH556"/>
  <c r="BJ556"/>
  <c r="BL556"/>
  <c r="N558"/>
  <c r="T558"/>
  <c r="AF558"/>
  <c r="AL558"/>
  <c r="AR558"/>
  <c r="AT558"/>
  <c r="AV558"/>
  <c r="AX558"/>
  <c r="BD558"/>
  <c r="BF558"/>
  <c r="BH558"/>
  <c r="BJ558"/>
  <c r="BL558"/>
  <c r="N560"/>
  <c r="T560"/>
  <c r="AF560"/>
  <c r="AL560"/>
  <c r="AR560"/>
  <c r="AT560"/>
  <c r="AV560"/>
  <c r="AX560"/>
  <c r="BD560"/>
  <c r="BF560"/>
  <c r="BH560"/>
  <c r="BJ560"/>
  <c r="BL560"/>
  <c r="N562"/>
  <c r="T562"/>
  <c r="AF562"/>
  <c r="AL562"/>
  <c r="AR562"/>
  <c r="AT562"/>
  <c r="AV562"/>
  <c r="AX562"/>
  <c r="BD562"/>
  <c r="BF562"/>
  <c r="BH562"/>
  <c r="BJ562"/>
  <c r="BL562"/>
  <c r="N564"/>
  <c r="T564"/>
  <c r="AF564"/>
  <c r="AL564"/>
  <c r="AR564"/>
  <c r="AT564"/>
  <c r="AV564"/>
  <c r="AX564"/>
  <c r="BD564"/>
  <c r="BF564"/>
  <c r="BH564"/>
  <c r="BJ564"/>
  <c r="BL564"/>
  <c r="N566"/>
  <c r="T566"/>
  <c r="AF566"/>
  <c r="AL566"/>
  <c r="AR566"/>
  <c r="AT566"/>
  <c r="AV566"/>
  <c r="AX566"/>
  <c r="BD566"/>
  <c r="BF566"/>
  <c r="BH566"/>
  <c r="BJ566"/>
  <c r="BL566"/>
  <c r="N568"/>
  <c r="T568"/>
  <c r="AF568"/>
  <c r="AL568"/>
  <c r="AR568"/>
  <c r="AT568"/>
  <c r="AV568"/>
  <c r="AX568"/>
  <c r="BD568"/>
  <c r="BF568"/>
  <c r="BH568"/>
  <c r="BJ568"/>
  <c r="BL568"/>
  <c r="N570"/>
  <c r="T570"/>
  <c r="AF570"/>
  <c r="AL570"/>
  <c r="AR570"/>
  <c r="AT570"/>
  <c r="AV570"/>
  <c r="AX570"/>
  <c r="BD570"/>
  <c r="BF570"/>
  <c r="BH570"/>
  <c r="BJ570"/>
  <c r="BL570"/>
  <c r="N572"/>
  <c r="T572"/>
  <c r="AF572"/>
  <c r="AL572"/>
  <c r="AR572"/>
  <c r="AT572"/>
  <c r="AV572"/>
  <c r="AX572"/>
  <c r="BD572"/>
  <c r="BF572"/>
  <c r="BH572"/>
  <c r="BJ572"/>
  <c r="BL572"/>
  <c r="N574"/>
  <c r="T574"/>
  <c r="AF574"/>
  <c r="AL574"/>
  <c r="AR574"/>
  <c r="AT574"/>
  <c r="AV574"/>
  <c r="AX574"/>
  <c r="BD574"/>
  <c r="BF574"/>
  <c r="BH574"/>
  <c r="BJ574"/>
  <c r="BL574"/>
  <c r="N576"/>
  <c r="T576"/>
  <c r="AF576"/>
  <c r="AL576"/>
  <c r="AR576"/>
  <c r="AT576"/>
  <c r="AV576"/>
  <c r="AX576"/>
  <c r="BD576"/>
  <c r="BF576"/>
  <c r="BH576"/>
  <c r="BJ576"/>
  <c r="BL576"/>
  <c r="N578"/>
  <c r="T578"/>
  <c r="AF578"/>
  <c r="AL578"/>
  <c r="AR578"/>
  <c r="AT578"/>
  <c r="AV578"/>
  <c r="AX578"/>
  <c r="BD578"/>
  <c r="BF578"/>
  <c r="BH578"/>
  <c r="BJ578"/>
  <c r="BL578"/>
  <c r="N580"/>
  <c r="T580"/>
  <c r="AF580"/>
  <c r="AL580"/>
  <c r="AR580"/>
  <c r="AT580"/>
  <c r="AV580"/>
  <c r="AX580"/>
  <c r="BD580"/>
  <c r="BF580"/>
  <c r="BH580"/>
  <c r="BJ580"/>
  <c r="BL580"/>
  <c r="H582"/>
  <c r="J582"/>
  <c r="J585"/>
  <c r="L582"/>
  <c r="N582"/>
  <c r="N585"/>
  <c r="P582"/>
  <c r="R584"/>
  <c r="T584"/>
  <c r="R582"/>
  <c r="T582"/>
  <c r="V582"/>
  <c r="X582"/>
  <c r="Z582"/>
  <c r="AB582"/>
  <c r="AT582"/>
  <c r="AD582"/>
  <c r="AH582"/>
  <c r="AJ582"/>
  <c r="AL582"/>
  <c r="AN582"/>
  <c r="AP582"/>
  <c r="AR582"/>
  <c r="AV582"/>
  <c r="AZ582"/>
  <c r="BB582"/>
  <c r="BD582"/>
  <c r="BH582"/>
  <c r="BL582"/>
  <c r="H17" i="8"/>
  <c r="N584" i="7"/>
  <c r="P584"/>
  <c r="AF584"/>
  <c r="AL584"/>
  <c r="AR584"/>
  <c r="AT584"/>
  <c r="AV584"/>
  <c r="AX584"/>
  <c r="BD584"/>
  <c r="BF584"/>
  <c r="BH584"/>
  <c r="BJ584"/>
  <c r="L585"/>
  <c r="BE587"/>
  <c r="BR537"/>
  <c r="BI587"/>
  <c r="H589"/>
  <c r="L589"/>
  <c r="S589"/>
  <c r="W589"/>
  <c r="AD589"/>
  <c r="AH589"/>
  <c r="AO589"/>
  <c r="AS589"/>
  <c r="BE589"/>
  <c r="BI589"/>
  <c r="BQ596"/>
  <c r="N601"/>
  <c r="T601"/>
  <c r="AF601"/>
  <c r="AL601"/>
  <c r="AR601"/>
  <c r="AT601"/>
  <c r="AV601"/>
  <c r="AX601"/>
  <c r="BD601"/>
  <c r="BF601"/>
  <c r="BH601"/>
  <c r="BJ601"/>
  <c r="BL601"/>
  <c r="BR601"/>
  <c r="BR602"/>
  <c r="N603"/>
  <c r="T603"/>
  <c r="AF603"/>
  <c r="AL603"/>
  <c r="AR603"/>
  <c r="AT603"/>
  <c r="AV603"/>
  <c r="AX603"/>
  <c r="BD603"/>
  <c r="BF603"/>
  <c r="BH603"/>
  <c r="BJ603"/>
  <c r="BL603"/>
  <c r="BR603"/>
  <c r="BR604"/>
  <c r="N605"/>
  <c r="T605"/>
  <c r="AF605"/>
  <c r="AL605"/>
  <c r="AR605"/>
  <c r="AT605"/>
  <c r="AV605"/>
  <c r="AX605"/>
  <c r="BD605"/>
  <c r="BF605"/>
  <c r="BH605"/>
  <c r="BJ605"/>
  <c r="BL605"/>
  <c r="BR605"/>
  <c r="BR606"/>
  <c r="N607"/>
  <c r="T607"/>
  <c r="AF607"/>
  <c r="AL607"/>
  <c r="AR607"/>
  <c r="AT607"/>
  <c r="AV607"/>
  <c r="AX607"/>
  <c r="BD607"/>
  <c r="BF607"/>
  <c r="BH607"/>
  <c r="BJ607"/>
  <c r="BL607"/>
  <c r="BR607"/>
  <c r="BR608"/>
  <c r="N609"/>
  <c r="T609"/>
  <c r="AF609"/>
  <c r="AL609"/>
  <c r="AR609"/>
  <c r="AT609"/>
  <c r="AV609"/>
  <c r="AX609"/>
  <c r="BD609"/>
  <c r="BF609"/>
  <c r="BH609"/>
  <c r="BJ609"/>
  <c r="BL609"/>
  <c r="BR609"/>
  <c r="BR610"/>
  <c r="N611"/>
  <c r="T611"/>
  <c r="AF611"/>
  <c r="AL611"/>
  <c r="AR611"/>
  <c r="AT611"/>
  <c r="AV611"/>
  <c r="AX611"/>
  <c r="BD611"/>
  <c r="BF611"/>
  <c r="BH611"/>
  <c r="BJ611"/>
  <c r="BL611"/>
  <c r="N613"/>
  <c r="T613"/>
  <c r="AF613"/>
  <c r="AL613"/>
  <c r="AR613"/>
  <c r="AT613"/>
  <c r="AV613"/>
  <c r="AX613"/>
  <c r="BD613"/>
  <c r="BF613"/>
  <c r="BH613"/>
  <c r="BJ613"/>
  <c r="BL613"/>
  <c r="N615"/>
  <c r="T615"/>
  <c r="AF615"/>
  <c r="AL615"/>
  <c r="AR615"/>
  <c r="AT615"/>
  <c r="AV615"/>
  <c r="AX615"/>
  <c r="BD615"/>
  <c r="BF615"/>
  <c r="BH615"/>
  <c r="BJ615"/>
  <c r="BL615"/>
  <c r="N617"/>
  <c r="T617"/>
  <c r="AF617"/>
  <c r="AL617"/>
  <c r="AR617"/>
  <c r="AT617"/>
  <c r="AV617"/>
  <c r="AX617"/>
  <c r="BD617"/>
  <c r="BF617"/>
  <c r="BH617"/>
  <c r="BJ617"/>
  <c r="BL617"/>
  <c r="N619"/>
  <c r="T619"/>
  <c r="AF619"/>
  <c r="AL619"/>
  <c r="AR619"/>
  <c r="AT619"/>
  <c r="AV619"/>
  <c r="AX619"/>
  <c r="BD619"/>
  <c r="BF619"/>
  <c r="BH619"/>
  <c r="BJ619"/>
  <c r="BL619"/>
  <c r="N621"/>
  <c r="T621"/>
  <c r="AF621"/>
  <c r="AL621"/>
  <c r="AR621"/>
  <c r="AT621"/>
  <c r="AV621"/>
  <c r="AX621"/>
  <c r="BD621"/>
  <c r="BF621"/>
  <c r="BH621"/>
  <c r="BJ621"/>
  <c r="BL621"/>
  <c r="N623"/>
  <c r="T623"/>
  <c r="AF623"/>
  <c r="AL623"/>
  <c r="AR623"/>
  <c r="AT623"/>
  <c r="AV623"/>
  <c r="AX623"/>
  <c r="BD623"/>
  <c r="BF623"/>
  <c r="BH623"/>
  <c r="BJ623"/>
  <c r="BL623"/>
  <c r="N625"/>
  <c r="T625"/>
  <c r="AF625"/>
  <c r="AL625"/>
  <c r="AR625"/>
  <c r="AT625"/>
  <c r="AV625"/>
  <c r="AX625"/>
  <c r="BD625"/>
  <c r="BF625"/>
  <c r="BH625"/>
  <c r="BJ625"/>
  <c r="BL625"/>
  <c r="N627"/>
  <c r="T627"/>
  <c r="AF627"/>
  <c r="AL627"/>
  <c r="AR627"/>
  <c r="AT627"/>
  <c r="AV627"/>
  <c r="AX627"/>
  <c r="BD627"/>
  <c r="BF627"/>
  <c r="BH627"/>
  <c r="BJ627"/>
  <c r="BL627"/>
  <c r="N629"/>
  <c r="T629"/>
  <c r="AF629"/>
  <c r="AL629"/>
  <c r="AR629"/>
  <c r="AT629"/>
  <c r="AV629"/>
  <c r="AX629"/>
  <c r="BD629"/>
  <c r="BF629"/>
  <c r="BH629"/>
  <c r="BJ629"/>
  <c r="BL629"/>
  <c r="N631"/>
  <c r="T631"/>
  <c r="AF631"/>
  <c r="AL631"/>
  <c r="AR631"/>
  <c r="AT631"/>
  <c r="AV631"/>
  <c r="AX631"/>
  <c r="BD631"/>
  <c r="BF631"/>
  <c r="BH631"/>
  <c r="BJ631"/>
  <c r="BL631"/>
  <c r="N633"/>
  <c r="T633"/>
  <c r="AF633"/>
  <c r="AL633"/>
  <c r="AR633"/>
  <c r="AT633"/>
  <c r="AV633"/>
  <c r="AX633"/>
  <c r="BD633"/>
  <c r="BF633"/>
  <c r="BH633"/>
  <c r="BJ633"/>
  <c r="BL633"/>
  <c r="N635"/>
  <c r="T635"/>
  <c r="AF635"/>
  <c r="AL635"/>
  <c r="AR635"/>
  <c r="AT635"/>
  <c r="AV635"/>
  <c r="AX635"/>
  <c r="BD635"/>
  <c r="BF635"/>
  <c r="BH635"/>
  <c r="BJ635"/>
  <c r="BL635"/>
  <c r="N637"/>
  <c r="T637"/>
  <c r="AF637"/>
  <c r="AL637"/>
  <c r="AR637"/>
  <c r="AT637"/>
  <c r="AV637"/>
  <c r="AX637"/>
  <c r="BD637"/>
  <c r="BF637"/>
  <c r="BH637"/>
  <c r="BJ637"/>
  <c r="BL637"/>
  <c r="N639"/>
  <c r="T639"/>
  <c r="AF639"/>
  <c r="AL639"/>
  <c r="AR639"/>
  <c r="AT639"/>
  <c r="AV639"/>
  <c r="AX639"/>
  <c r="BD639"/>
  <c r="BF639"/>
  <c r="BH639"/>
  <c r="BJ639"/>
  <c r="BL639"/>
  <c r="H641"/>
  <c r="J641"/>
  <c r="L641"/>
  <c r="N641"/>
  <c r="N644"/>
  <c r="P641"/>
  <c r="R641"/>
  <c r="T641"/>
  <c r="V641"/>
  <c r="X641"/>
  <c r="Z641"/>
  <c r="AB641"/>
  <c r="AT641"/>
  <c r="AD641"/>
  <c r="AF641"/>
  <c r="AH641"/>
  <c r="AJ641"/>
  <c r="AV641"/>
  <c r="BH641"/>
  <c r="AL641"/>
  <c r="AN641"/>
  <c r="AP641"/>
  <c r="AR641"/>
  <c r="AZ641"/>
  <c r="BB641"/>
  <c r="BD641"/>
  <c r="BL641"/>
  <c r="H18" i="8"/>
  <c r="C18" s="1"/>
  <c r="N643" i="7"/>
  <c r="R643"/>
  <c r="AF643"/>
  <c r="AL643"/>
  <c r="AR643"/>
  <c r="AT643"/>
  <c r="AV643"/>
  <c r="AX643"/>
  <c r="BD643"/>
  <c r="BF643"/>
  <c r="BH643"/>
  <c r="BJ643"/>
  <c r="J644"/>
  <c r="L644"/>
  <c r="BE646"/>
  <c r="BE648"/>
  <c r="BI646"/>
  <c r="BR596"/>
  <c r="H648"/>
  <c r="L648"/>
  <c r="S648"/>
  <c r="W648"/>
  <c r="AD648"/>
  <c r="AH648"/>
  <c r="AO648"/>
  <c r="AS648"/>
  <c r="BI648"/>
  <c r="BQ655"/>
  <c r="N660"/>
  <c r="T660"/>
  <c r="AF660"/>
  <c r="AL660"/>
  <c r="AR660"/>
  <c r="AT660"/>
  <c r="AV660"/>
  <c r="AX660"/>
  <c r="BD660"/>
  <c r="BF660"/>
  <c r="BH660"/>
  <c r="BJ660"/>
  <c r="BL660"/>
  <c r="BR660"/>
  <c r="BR661"/>
  <c r="N662"/>
  <c r="T662"/>
  <c r="AF662"/>
  <c r="AL662"/>
  <c r="AR662"/>
  <c r="AT662"/>
  <c r="AV662"/>
  <c r="AX662"/>
  <c r="BD662"/>
  <c r="BF662"/>
  <c r="BH662"/>
  <c r="BJ662"/>
  <c r="BL662"/>
  <c r="BR662"/>
  <c r="BR663"/>
  <c r="N664"/>
  <c r="T664"/>
  <c r="AF664"/>
  <c r="AL664"/>
  <c r="AR664"/>
  <c r="AT664"/>
  <c r="AV664"/>
  <c r="AX664"/>
  <c r="BD664"/>
  <c r="BF664"/>
  <c r="BH664"/>
  <c r="BJ664"/>
  <c r="BL664"/>
  <c r="BR664"/>
  <c r="BR665"/>
  <c r="N666"/>
  <c r="T666"/>
  <c r="AF666"/>
  <c r="AL666"/>
  <c r="AR666"/>
  <c r="AT666"/>
  <c r="AV666"/>
  <c r="AX666"/>
  <c r="BD666"/>
  <c r="BF666"/>
  <c r="BH666"/>
  <c r="BJ666"/>
  <c r="BL666"/>
  <c r="BR666"/>
  <c r="BR667"/>
  <c r="N668"/>
  <c r="T668"/>
  <c r="AF668"/>
  <c r="AL668"/>
  <c r="AR668"/>
  <c r="AT668"/>
  <c r="AV668"/>
  <c r="AX668"/>
  <c r="BD668"/>
  <c r="BF668"/>
  <c r="BH668"/>
  <c r="BJ668"/>
  <c r="BL668"/>
  <c r="BR668"/>
  <c r="BR669"/>
  <c r="N670"/>
  <c r="T670"/>
  <c r="AF670"/>
  <c r="AL670"/>
  <c r="AR670"/>
  <c r="AT670"/>
  <c r="AV670"/>
  <c r="AX670"/>
  <c r="BD670"/>
  <c r="BF670"/>
  <c r="BH670"/>
  <c r="BJ670"/>
  <c r="BL670"/>
  <c r="N672"/>
  <c r="T672"/>
  <c r="AF672"/>
  <c r="AL672"/>
  <c r="AR672"/>
  <c r="AT672"/>
  <c r="AV672"/>
  <c r="AX672"/>
  <c r="BD672"/>
  <c r="BF672"/>
  <c r="BH672"/>
  <c r="BJ672"/>
  <c r="BL672"/>
  <c r="N674"/>
  <c r="T674"/>
  <c r="AF674"/>
  <c r="AL674"/>
  <c r="AR674"/>
  <c r="AT674"/>
  <c r="AV674"/>
  <c r="AX674"/>
  <c r="BD674"/>
  <c r="BF674"/>
  <c r="BH674"/>
  <c r="BJ674"/>
  <c r="BL674"/>
  <c r="N676"/>
  <c r="T676"/>
  <c r="AF676"/>
  <c r="AL676"/>
  <c r="AR676"/>
  <c r="AT676"/>
  <c r="AV676"/>
  <c r="AX676"/>
  <c r="BD676"/>
  <c r="BF676"/>
  <c r="BH676"/>
  <c r="BJ676"/>
  <c r="BL676"/>
  <c r="N678"/>
  <c r="T678"/>
  <c r="AF678"/>
  <c r="AL678"/>
  <c r="AR678"/>
  <c r="AT678"/>
  <c r="AV678"/>
  <c r="AX678"/>
  <c r="BD678"/>
  <c r="BF678"/>
  <c r="BH678"/>
  <c r="BJ678"/>
  <c r="BL678"/>
  <c r="N680"/>
  <c r="T680"/>
  <c r="AF680"/>
  <c r="AL680"/>
  <c r="AR680"/>
  <c r="AT680"/>
  <c r="AV680"/>
  <c r="AX680"/>
  <c r="BD680"/>
  <c r="BF680"/>
  <c r="BH680"/>
  <c r="BJ680"/>
  <c r="BL680"/>
  <c r="N682"/>
  <c r="T682"/>
  <c r="AF682"/>
  <c r="AL682"/>
  <c r="AR682"/>
  <c r="AT682"/>
  <c r="AV682"/>
  <c r="AX682"/>
  <c r="BD682"/>
  <c r="BF682"/>
  <c r="BH682"/>
  <c r="BJ682"/>
  <c r="BL682"/>
  <c r="N684"/>
  <c r="T684"/>
  <c r="AF684"/>
  <c r="AL684"/>
  <c r="AR684"/>
  <c r="AT684"/>
  <c r="AV684"/>
  <c r="AX684"/>
  <c r="BD684"/>
  <c r="BF684"/>
  <c r="BH684"/>
  <c r="BJ684"/>
  <c r="BL684"/>
  <c r="N686"/>
  <c r="T686"/>
  <c r="AF686"/>
  <c r="AL686"/>
  <c r="AR686"/>
  <c r="AT686"/>
  <c r="AV686"/>
  <c r="AX686"/>
  <c r="BD686"/>
  <c r="BF686"/>
  <c r="BH686"/>
  <c r="BJ686"/>
  <c r="BL686"/>
  <c r="N688"/>
  <c r="T688"/>
  <c r="AF688"/>
  <c r="AL688"/>
  <c r="AR688"/>
  <c r="AT688"/>
  <c r="AV688"/>
  <c r="AX688"/>
  <c r="BD688"/>
  <c r="BF688"/>
  <c r="BH688"/>
  <c r="BJ688"/>
  <c r="BL688"/>
  <c r="N690"/>
  <c r="T690"/>
  <c r="AF690"/>
  <c r="AL690"/>
  <c r="AR690"/>
  <c r="AT690"/>
  <c r="AV690"/>
  <c r="AX690"/>
  <c r="BD690"/>
  <c r="BF690"/>
  <c r="BH690"/>
  <c r="BJ690"/>
  <c r="BL690"/>
  <c r="N692"/>
  <c r="T692"/>
  <c r="AF692"/>
  <c r="AL692"/>
  <c r="AR692"/>
  <c r="AT692"/>
  <c r="AV692"/>
  <c r="AX692"/>
  <c r="BD692"/>
  <c r="BF692"/>
  <c r="BH692"/>
  <c r="BJ692"/>
  <c r="BL692"/>
  <c r="N694"/>
  <c r="T694"/>
  <c r="AF694"/>
  <c r="AL694"/>
  <c r="AR694"/>
  <c r="AT694"/>
  <c r="AV694"/>
  <c r="AX694"/>
  <c r="BD694"/>
  <c r="BF694"/>
  <c r="BH694"/>
  <c r="BJ694"/>
  <c r="BL694"/>
  <c r="N696"/>
  <c r="T696"/>
  <c r="AF696"/>
  <c r="AL696"/>
  <c r="AR696"/>
  <c r="AT696"/>
  <c r="AV696"/>
  <c r="AX696"/>
  <c r="BD696"/>
  <c r="BF696"/>
  <c r="BH696"/>
  <c r="BJ696"/>
  <c r="BL696"/>
  <c r="N698"/>
  <c r="T698"/>
  <c r="AF698"/>
  <c r="AL698"/>
  <c r="AR698"/>
  <c r="AT698"/>
  <c r="AV698"/>
  <c r="AX698"/>
  <c r="BD698"/>
  <c r="BF698"/>
  <c r="BH698"/>
  <c r="BJ698"/>
  <c r="BL698"/>
  <c r="H700"/>
  <c r="J700"/>
  <c r="L700"/>
  <c r="N700"/>
  <c r="N703"/>
  <c r="P700"/>
  <c r="R702"/>
  <c r="T702"/>
  <c r="R700"/>
  <c r="T700"/>
  <c r="V700"/>
  <c r="X700"/>
  <c r="Z700"/>
  <c r="AB700"/>
  <c r="AT700"/>
  <c r="AD700"/>
  <c r="AH700"/>
  <c r="AJ700"/>
  <c r="AL700"/>
  <c r="AN700"/>
  <c r="AP700"/>
  <c r="AR700"/>
  <c r="AV700"/>
  <c r="AZ700"/>
  <c r="BB700"/>
  <c r="BD700"/>
  <c r="BH700"/>
  <c r="BL700"/>
  <c r="H19" i="8"/>
  <c r="C19" s="1"/>
  <c r="N702" i="7"/>
  <c r="P702"/>
  <c r="AF702"/>
  <c r="AL702"/>
  <c r="AR702"/>
  <c r="AT702"/>
  <c r="AV702"/>
  <c r="AX702"/>
  <c r="BD702"/>
  <c r="BF702"/>
  <c r="BH702"/>
  <c r="BJ702"/>
  <c r="J703"/>
  <c r="L703"/>
  <c r="BE705"/>
  <c r="BR655"/>
  <c r="BI705"/>
  <c r="H707"/>
  <c r="L707"/>
  <c r="S707"/>
  <c r="W707"/>
  <c r="AD707"/>
  <c r="AH707"/>
  <c r="AO707"/>
  <c r="AS707"/>
  <c r="BI707"/>
  <c r="BQ714"/>
  <c r="N719"/>
  <c r="T719"/>
  <c r="AF719"/>
  <c r="AL719"/>
  <c r="AR719"/>
  <c r="AT719"/>
  <c r="AV719"/>
  <c r="AX719"/>
  <c r="BD719"/>
  <c r="BF719"/>
  <c r="BH719"/>
  <c r="BJ719"/>
  <c r="BL719"/>
  <c r="BR719"/>
  <c r="BR720"/>
  <c r="N721"/>
  <c r="T721"/>
  <c r="AF721"/>
  <c r="AL721"/>
  <c r="AR721"/>
  <c r="AT721"/>
  <c r="AV721"/>
  <c r="AX721"/>
  <c r="BD721"/>
  <c r="BF721"/>
  <c r="BH721"/>
  <c r="BJ721"/>
  <c r="BL721"/>
  <c r="BL759"/>
  <c r="BR721"/>
  <c r="BR722"/>
  <c r="N723"/>
  <c r="T723"/>
  <c r="AF723"/>
  <c r="AL723"/>
  <c r="AR723"/>
  <c r="AT723"/>
  <c r="AV723"/>
  <c r="AX723"/>
  <c r="BD723"/>
  <c r="BF723"/>
  <c r="BH723"/>
  <c r="BJ723"/>
  <c r="BL723"/>
  <c r="BR723"/>
  <c r="BR724"/>
  <c r="N725"/>
  <c r="T725"/>
  <c r="AF725"/>
  <c r="AL725"/>
  <c r="AR725"/>
  <c r="AT725"/>
  <c r="AV725"/>
  <c r="AX725"/>
  <c r="BD725"/>
  <c r="BF725"/>
  <c r="BH725"/>
  <c r="BJ725"/>
  <c r="BL725"/>
  <c r="BR725"/>
  <c r="BR726"/>
  <c r="N727"/>
  <c r="T727"/>
  <c r="AF727"/>
  <c r="AL727"/>
  <c r="AR727"/>
  <c r="AT727"/>
  <c r="AV727"/>
  <c r="AX727"/>
  <c r="BD727"/>
  <c r="BF727"/>
  <c r="BH727"/>
  <c r="BJ727"/>
  <c r="BL727"/>
  <c r="BR727"/>
  <c r="BR728"/>
  <c r="N729"/>
  <c r="T729"/>
  <c r="AF729"/>
  <c r="AL729"/>
  <c r="AR729"/>
  <c r="AT729"/>
  <c r="AV729"/>
  <c r="AX729"/>
  <c r="BD729"/>
  <c r="BF729"/>
  <c r="BH729"/>
  <c r="BJ729"/>
  <c r="BL729"/>
  <c r="N731"/>
  <c r="T731"/>
  <c r="AF731"/>
  <c r="AL731"/>
  <c r="AR731"/>
  <c r="AT731"/>
  <c r="AV731"/>
  <c r="AX731"/>
  <c r="BD731"/>
  <c r="BF731"/>
  <c r="BH731"/>
  <c r="BJ731"/>
  <c r="BL731"/>
  <c r="N733"/>
  <c r="T733"/>
  <c r="AF733"/>
  <c r="AL733"/>
  <c r="AR733"/>
  <c r="AT733"/>
  <c r="AV733"/>
  <c r="AX733"/>
  <c r="BD733"/>
  <c r="BF733"/>
  <c r="BH733"/>
  <c r="BJ733"/>
  <c r="BL733"/>
  <c r="N735"/>
  <c r="T735"/>
  <c r="AF735"/>
  <c r="AL735"/>
  <c r="AR735"/>
  <c r="AT735"/>
  <c r="AV735"/>
  <c r="AX735"/>
  <c r="BD735"/>
  <c r="BF735"/>
  <c r="BH735"/>
  <c r="BJ735"/>
  <c r="BL735"/>
  <c r="N737"/>
  <c r="T737"/>
  <c r="AF737"/>
  <c r="AL737"/>
  <c r="AR737"/>
  <c r="AT737"/>
  <c r="AV737"/>
  <c r="AX737"/>
  <c r="BD737"/>
  <c r="BF737"/>
  <c r="BH737"/>
  <c r="BJ737"/>
  <c r="BL737"/>
  <c r="N739"/>
  <c r="T739"/>
  <c r="AF739"/>
  <c r="AL739"/>
  <c r="AR739"/>
  <c r="AT739"/>
  <c r="AV739"/>
  <c r="AX739"/>
  <c r="BD739"/>
  <c r="BF739"/>
  <c r="BH739"/>
  <c r="BJ739"/>
  <c r="BL739"/>
  <c r="N741"/>
  <c r="T741"/>
  <c r="AF741"/>
  <c r="AL741"/>
  <c r="AR741"/>
  <c r="AT741"/>
  <c r="AV741"/>
  <c r="AX741"/>
  <c r="BD741"/>
  <c r="BF741"/>
  <c r="BH741"/>
  <c r="BJ741"/>
  <c r="BL741"/>
  <c r="N743"/>
  <c r="T743"/>
  <c r="AF743"/>
  <c r="AL743"/>
  <c r="AR743"/>
  <c r="AT743"/>
  <c r="AV743"/>
  <c r="AX743"/>
  <c r="BD743"/>
  <c r="BF743"/>
  <c r="BH743"/>
  <c r="BJ743"/>
  <c r="BL743"/>
  <c r="N745"/>
  <c r="T745"/>
  <c r="AF745"/>
  <c r="AL745"/>
  <c r="AR745"/>
  <c r="AT745"/>
  <c r="AV745"/>
  <c r="AX745"/>
  <c r="BD745"/>
  <c r="BF745"/>
  <c r="BH745"/>
  <c r="BJ745"/>
  <c r="BL745"/>
  <c r="N747"/>
  <c r="T747"/>
  <c r="AF747"/>
  <c r="AL747"/>
  <c r="AR747"/>
  <c r="AT747"/>
  <c r="AV747"/>
  <c r="AX747"/>
  <c r="BD747"/>
  <c r="BF747"/>
  <c r="BH747"/>
  <c r="BJ747"/>
  <c r="BL747"/>
  <c r="N749"/>
  <c r="T749"/>
  <c r="AF749"/>
  <c r="AL749"/>
  <c r="AR749"/>
  <c r="AT749"/>
  <c r="AV749"/>
  <c r="AX749"/>
  <c r="BD749"/>
  <c r="BF749"/>
  <c r="BH749"/>
  <c r="BJ749"/>
  <c r="BL749"/>
  <c r="N751"/>
  <c r="T751"/>
  <c r="AF751"/>
  <c r="AL751"/>
  <c r="AR751"/>
  <c r="AT751"/>
  <c r="AV751"/>
  <c r="AX751"/>
  <c r="BD751"/>
  <c r="BF751"/>
  <c r="BH751"/>
  <c r="BJ751"/>
  <c r="BL751"/>
  <c r="N753"/>
  <c r="T753"/>
  <c r="AF753"/>
  <c r="AL753"/>
  <c r="AR753"/>
  <c r="AT753"/>
  <c r="AV753"/>
  <c r="AX753"/>
  <c r="BD753"/>
  <c r="BF753"/>
  <c r="BH753"/>
  <c r="BJ753"/>
  <c r="BL753"/>
  <c r="N755"/>
  <c r="T755"/>
  <c r="AF755"/>
  <c r="AL755"/>
  <c r="AR755"/>
  <c r="AT755"/>
  <c r="AV755"/>
  <c r="AX755"/>
  <c r="BD755"/>
  <c r="BF755"/>
  <c r="BH755"/>
  <c r="BJ755"/>
  <c r="BL755"/>
  <c r="N757"/>
  <c r="T757"/>
  <c r="AF757"/>
  <c r="AL757"/>
  <c r="AR757"/>
  <c r="AT757"/>
  <c r="AV757"/>
  <c r="AX757"/>
  <c r="BD757"/>
  <c r="BF757"/>
  <c r="BH757"/>
  <c r="BJ757"/>
  <c r="BL757"/>
  <c r="H759"/>
  <c r="J759"/>
  <c r="L759"/>
  <c r="N759"/>
  <c r="N762"/>
  <c r="P759"/>
  <c r="R761"/>
  <c r="R759"/>
  <c r="T759"/>
  <c r="V759"/>
  <c r="X759"/>
  <c r="Z759"/>
  <c r="AB759"/>
  <c r="AT759"/>
  <c r="AD759"/>
  <c r="AF759"/>
  <c r="AH759"/>
  <c r="AJ759"/>
  <c r="AV759"/>
  <c r="BH759"/>
  <c r="AL759"/>
  <c r="AN759"/>
  <c r="AP759"/>
  <c r="AR759"/>
  <c r="AZ759"/>
  <c r="BB759"/>
  <c r="BD759"/>
  <c r="N761"/>
  <c r="AF761"/>
  <c r="AL761"/>
  <c r="AR761"/>
  <c r="AT761"/>
  <c r="AV761"/>
  <c r="AX761"/>
  <c r="BD761"/>
  <c r="BF761"/>
  <c r="BH761"/>
  <c r="BJ761"/>
  <c r="J762"/>
  <c r="BI764"/>
  <c r="H766"/>
  <c r="L766"/>
  <c r="S766"/>
  <c r="W766"/>
  <c r="AD766"/>
  <c r="AH766"/>
  <c r="AO766"/>
  <c r="AS766"/>
  <c r="BI766"/>
  <c r="BQ773"/>
  <c r="N778"/>
  <c r="T778"/>
  <c r="AF778"/>
  <c r="AL778"/>
  <c r="AR778"/>
  <c r="AT778"/>
  <c r="AV778"/>
  <c r="AX778"/>
  <c r="BD778"/>
  <c r="BF778"/>
  <c r="BH778"/>
  <c r="BJ778"/>
  <c r="BL778"/>
  <c r="BR778"/>
  <c r="BR779"/>
  <c r="N780"/>
  <c r="T780"/>
  <c r="AF780"/>
  <c r="AL780"/>
  <c r="AR780"/>
  <c r="AT780"/>
  <c r="AV780"/>
  <c r="AX780"/>
  <c r="BD780"/>
  <c r="BF780"/>
  <c r="BH780"/>
  <c r="BJ780"/>
  <c r="BL780"/>
  <c r="BR780"/>
  <c r="BR781"/>
  <c r="N782"/>
  <c r="T782"/>
  <c r="AF782"/>
  <c r="AL782"/>
  <c r="AR782"/>
  <c r="AT782"/>
  <c r="AV782"/>
  <c r="AX782"/>
  <c r="BD782"/>
  <c r="BF782"/>
  <c r="BH782"/>
  <c r="BJ782"/>
  <c r="BL782"/>
  <c r="BR782"/>
  <c r="BR783"/>
  <c r="N784"/>
  <c r="T784"/>
  <c r="AF784"/>
  <c r="AL784"/>
  <c r="AR784"/>
  <c r="AT784"/>
  <c r="AV784"/>
  <c r="AX784"/>
  <c r="BD784"/>
  <c r="BF784"/>
  <c r="BH784"/>
  <c r="BJ784"/>
  <c r="BL784"/>
  <c r="BR784"/>
  <c r="BR785"/>
  <c r="N786"/>
  <c r="T786"/>
  <c r="AF786"/>
  <c r="AL786"/>
  <c r="AR786"/>
  <c r="AT786"/>
  <c r="AV786"/>
  <c r="AX786"/>
  <c r="BD786"/>
  <c r="BF786"/>
  <c r="BH786"/>
  <c r="BJ786"/>
  <c r="BL786"/>
  <c r="BR786"/>
  <c r="BR787"/>
  <c r="N788"/>
  <c r="T788"/>
  <c r="AF788"/>
  <c r="AL788"/>
  <c r="AR788"/>
  <c r="AT788"/>
  <c r="AV788"/>
  <c r="AX788"/>
  <c r="BD788"/>
  <c r="BF788"/>
  <c r="BH788"/>
  <c r="BJ788"/>
  <c r="BL788"/>
  <c r="N790"/>
  <c r="T790"/>
  <c r="AF790"/>
  <c r="AL790"/>
  <c r="AR790"/>
  <c r="AT790"/>
  <c r="AV790"/>
  <c r="AX790"/>
  <c r="BD790"/>
  <c r="BF790"/>
  <c r="BH790"/>
  <c r="BJ790"/>
  <c r="BL790"/>
  <c r="N792"/>
  <c r="T792"/>
  <c r="AF792"/>
  <c r="AL792"/>
  <c r="AR792"/>
  <c r="AT792"/>
  <c r="AV792"/>
  <c r="AX792"/>
  <c r="BD792"/>
  <c r="BF792"/>
  <c r="BH792"/>
  <c r="BJ792"/>
  <c r="BL792"/>
  <c r="N794"/>
  <c r="T794"/>
  <c r="AF794"/>
  <c r="AL794"/>
  <c r="AR794"/>
  <c r="AT794"/>
  <c r="AV794"/>
  <c r="AX794"/>
  <c r="BD794"/>
  <c r="BF794"/>
  <c r="BH794"/>
  <c r="BJ794"/>
  <c r="BL794"/>
  <c r="N796"/>
  <c r="T796"/>
  <c r="AF796"/>
  <c r="AL796"/>
  <c r="AR796"/>
  <c r="AT796"/>
  <c r="AV796"/>
  <c r="AX796"/>
  <c r="BD796"/>
  <c r="BF796"/>
  <c r="BH796"/>
  <c r="BJ796"/>
  <c r="BL796"/>
  <c r="N798"/>
  <c r="T798"/>
  <c r="AF798"/>
  <c r="AL798"/>
  <c r="AR798"/>
  <c r="AT798"/>
  <c r="AV798"/>
  <c r="AX798"/>
  <c r="BD798"/>
  <c r="BF798"/>
  <c r="BH798"/>
  <c r="BJ798"/>
  <c r="BL798"/>
  <c r="N800"/>
  <c r="T800"/>
  <c r="AF800"/>
  <c r="AL800"/>
  <c r="AR800"/>
  <c r="AT800"/>
  <c r="AV800"/>
  <c r="AX800"/>
  <c r="BD800"/>
  <c r="BF800"/>
  <c r="BH800"/>
  <c r="BJ800"/>
  <c r="BL800"/>
  <c r="N802"/>
  <c r="T802"/>
  <c r="AF802"/>
  <c r="AL802"/>
  <c r="AR802"/>
  <c r="AT802"/>
  <c r="AV802"/>
  <c r="AX802"/>
  <c r="BD802"/>
  <c r="BF802"/>
  <c r="BH802"/>
  <c r="BJ802"/>
  <c r="BL802"/>
  <c r="N804"/>
  <c r="T804"/>
  <c r="AF804"/>
  <c r="AL804"/>
  <c r="AR804"/>
  <c r="AT804"/>
  <c r="AV804"/>
  <c r="AX804"/>
  <c r="BD804"/>
  <c r="BF804"/>
  <c r="BH804"/>
  <c r="BJ804"/>
  <c r="BL804"/>
  <c r="N806"/>
  <c r="T806"/>
  <c r="AF806"/>
  <c r="AL806"/>
  <c r="AR806"/>
  <c r="AT806"/>
  <c r="AV806"/>
  <c r="AX806"/>
  <c r="BD806"/>
  <c r="BF806"/>
  <c r="BH806"/>
  <c r="BJ806"/>
  <c r="BL806"/>
  <c r="N808"/>
  <c r="T808"/>
  <c r="AF808"/>
  <c r="AL808"/>
  <c r="AR808"/>
  <c r="AT808"/>
  <c r="AV808"/>
  <c r="AX808"/>
  <c r="BD808"/>
  <c r="BF808"/>
  <c r="BH808"/>
  <c r="BJ808"/>
  <c r="BL808"/>
  <c r="N810"/>
  <c r="T810"/>
  <c r="AF810"/>
  <c r="AL810"/>
  <c r="AR810"/>
  <c r="AT810"/>
  <c r="AV810"/>
  <c r="AX810"/>
  <c r="BD810"/>
  <c r="BF810"/>
  <c r="BH810"/>
  <c r="BJ810"/>
  <c r="BL810"/>
  <c r="N812"/>
  <c r="T812"/>
  <c r="AF812"/>
  <c r="AL812"/>
  <c r="AR812"/>
  <c r="AT812"/>
  <c r="AV812"/>
  <c r="AX812"/>
  <c r="BD812"/>
  <c r="BF812"/>
  <c r="BH812"/>
  <c r="BJ812"/>
  <c r="BL812"/>
  <c r="N814"/>
  <c r="T814"/>
  <c r="AF814"/>
  <c r="AL814"/>
  <c r="AR814"/>
  <c r="AT814"/>
  <c r="AV814"/>
  <c r="AX814"/>
  <c r="BD814"/>
  <c r="BF814"/>
  <c r="BH814"/>
  <c r="BJ814"/>
  <c r="BL814"/>
  <c r="N816"/>
  <c r="T816"/>
  <c r="AF816"/>
  <c r="AL816"/>
  <c r="AR816"/>
  <c r="AT816"/>
  <c r="AV816"/>
  <c r="AX816"/>
  <c r="BD816"/>
  <c r="BF816"/>
  <c r="BH816"/>
  <c r="BJ816"/>
  <c r="BL816"/>
  <c r="H818"/>
  <c r="J818"/>
  <c r="J821"/>
  <c r="L818"/>
  <c r="N818"/>
  <c r="N821"/>
  <c r="P818"/>
  <c r="R820"/>
  <c r="T820"/>
  <c r="R818"/>
  <c r="T818"/>
  <c r="V818"/>
  <c r="X818"/>
  <c r="Z818"/>
  <c r="AB818"/>
  <c r="AT818"/>
  <c r="AD818"/>
  <c r="AH818"/>
  <c r="AJ818"/>
  <c r="AL818"/>
  <c r="AN818"/>
  <c r="AP818"/>
  <c r="AR818"/>
  <c r="AV818"/>
  <c r="AZ818"/>
  <c r="BB818"/>
  <c r="BD818"/>
  <c r="BH818"/>
  <c r="BL818"/>
  <c r="H21" i="8"/>
  <c r="N820" i="7"/>
  <c r="P820"/>
  <c r="AF820"/>
  <c r="AL820"/>
  <c r="AR820"/>
  <c r="AT820"/>
  <c r="AV820"/>
  <c r="AX820"/>
  <c r="BD820"/>
  <c r="BF820"/>
  <c r="BH820"/>
  <c r="BJ820"/>
  <c r="L821"/>
  <c r="BE823"/>
  <c r="BR773"/>
  <c r="BI823"/>
  <c r="H825"/>
  <c r="L825"/>
  <c r="S825"/>
  <c r="W825"/>
  <c r="AD825"/>
  <c r="AH825"/>
  <c r="AO825"/>
  <c r="AS825"/>
  <c r="BE825"/>
  <c r="BI825"/>
  <c r="BQ832"/>
  <c r="N837"/>
  <c r="T837"/>
  <c r="AF837"/>
  <c r="AL837"/>
  <c r="AR837"/>
  <c r="AT837"/>
  <c r="AV837"/>
  <c r="AX837"/>
  <c r="BD837"/>
  <c r="BF837"/>
  <c r="BH837"/>
  <c r="BJ837"/>
  <c r="BL837"/>
  <c r="BL877"/>
  <c r="BR837"/>
  <c r="BR838"/>
  <c r="N839"/>
  <c r="T839"/>
  <c r="AF839"/>
  <c r="AL839"/>
  <c r="AR839"/>
  <c r="AT839"/>
  <c r="AV839"/>
  <c r="AX839"/>
  <c r="BD839"/>
  <c r="BF839"/>
  <c r="BH839"/>
  <c r="BJ839"/>
  <c r="BL839"/>
  <c r="BR839"/>
  <c r="BR840"/>
  <c r="N841"/>
  <c r="T841"/>
  <c r="AF841"/>
  <c r="AL841"/>
  <c r="AR841"/>
  <c r="AT841"/>
  <c r="AV841"/>
  <c r="AX841"/>
  <c r="BD841"/>
  <c r="BF841"/>
  <c r="BH841"/>
  <c r="BJ841"/>
  <c r="BL841"/>
  <c r="BR841"/>
  <c r="BR842"/>
  <c r="N843"/>
  <c r="T843"/>
  <c r="AF843"/>
  <c r="AL843"/>
  <c r="AR843"/>
  <c r="AT843"/>
  <c r="AV843"/>
  <c r="AX843"/>
  <c r="BD843"/>
  <c r="BF843"/>
  <c r="BH843"/>
  <c r="BJ843"/>
  <c r="BL843"/>
  <c r="BR843"/>
  <c r="BR844"/>
  <c r="N845"/>
  <c r="T845"/>
  <c r="AF845"/>
  <c r="AL845"/>
  <c r="AR845"/>
  <c r="AT845"/>
  <c r="AV845"/>
  <c r="AX845"/>
  <c r="BD845"/>
  <c r="BF845"/>
  <c r="BH845"/>
  <c r="BJ845"/>
  <c r="BL845"/>
  <c r="BR845"/>
  <c r="BR846"/>
  <c r="N847"/>
  <c r="T847"/>
  <c r="AF847"/>
  <c r="AL847"/>
  <c r="AR847"/>
  <c r="AT847"/>
  <c r="AV847"/>
  <c r="AX847"/>
  <c r="BD847"/>
  <c r="BF847"/>
  <c r="BH847"/>
  <c r="BJ847"/>
  <c r="BL847"/>
  <c r="N849"/>
  <c r="T849"/>
  <c r="AF849"/>
  <c r="AL849"/>
  <c r="AR849"/>
  <c r="AT849"/>
  <c r="AV849"/>
  <c r="AX849"/>
  <c r="BD849"/>
  <c r="BF849"/>
  <c r="BH849"/>
  <c r="BJ849"/>
  <c r="BL849"/>
  <c r="N851"/>
  <c r="T851"/>
  <c r="AF851"/>
  <c r="AL851"/>
  <c r="AR851"/>
  <c r="AT851"/>
  <c r="AV851"/>
  <c r="AX851"/>
  <c r="BD851"/>
  <c r="BF851"/>
  <c r="BH851"/>
  <c r="BJ851"/>
  <c r="BL851"/>
  <c r="N853"/>
  <c r="T853"/>
  <c r="AF853"/>
  <c r="AL853"/>
  <c r="AR853"/>
  <c r="AT853"/>
  <c r="AV853"/>
  <c r="AX853"/>
  <c r="BD853"/>
  <c r="BF853"/>
  <c r="BH853"/>
  <c r="BJ853"/>
  <c r="BL853"/>
  <c r="N855"/>
  <c r="T855"/>
  <c r="AF855"/>
  <c r="AL855"/>
  <c r="AR855"/>
  <c r="AT855"/>
  <c r="AV855"/>
  <c r="AX855"/>
  <c r="BD855"/>
  <c r="BF855"/>
  <c r="BH855"/>
  <c r="BJ855"/>
  <c r="BL855"/>
  <c r="N857"/>
  <c r="T857"/>
  <c r="AF857"/>
  <c r="AL857"/>
  <c r="AR857"/>
  <c r="AT857"/>
  <c r="AV857"/>
  <c r="AX857"/>
  <c r="BD857"/>
  <c r="BF857"/>
  <c r="BH857"/>
  <c r="BJ857"/>
  <c r="BL857"/>
  <c r="N859"/>
  <c r="T859"/>
  <c r="AF859"/>
  <c r="AL859"/>
  <c r="AR859"/>
  <c r="AT859"/>
  <c r="AV859"/>
  <c r="AX859"/>
  <c r="BD859"/>
  <c r="BF859"/>
  <c r="BH859"/>
  <c r="BJ859"/>
  <c r="BL859"/>
  <c r="N861"/>
  <c r="T861"/>
  <c r="AF861"/>
  <c r="AL861"/>
  <c r="AR861"/>
  <c r="AT861"/>
  <c r="AV861"/>
  <c r="AX861"/>
  <c r="BD861"/>
  <c r="BF861"/>
  <c r="BH861"/>
  <c r="BJ861"/>
  <c r="BL861"/>
  <c r="N863"/>
  <c r="T863"/>
  <c r="AF863"/>
  <c r="AL863"/>
  <c r="AR863"/>
  <c r="AT863"/>
  <c r="AV863"/>
  <c r="AX863"/>
  <c r="BD863"/>
  <c r="BF863"/>
  <c r="BH863"/>
  <c r="BJ863"/>
  <c r="BL863"/>
  <c r="N865"/>
  <c r="T865"/>
  <c r="AF865"/>
  <c r="AL865"/>
  <c r="AR865"/>
  <c r="AT865"/>
  <c r="AV865"/>
  <c r="AX865"/>
  <c r="BD865"/>
  <c r="BF865"/>
  <c r="BH865"/>
  <c r="BJ865"/>
  <c r="BL865"/>
  <c r="N867"/>
  <c r="T867"/>
  <c r="AF867"/>
  <c r="AL867"/>
  <c r="AR867"/>
  <c r="AT867"/>
  <c r="AV867"/>
  <c r="AX867"/>
  <c r="BD867"/>
  <c r="BF867"/>
  <c r="BH867"/>
  <c r="BJ867"/>
  <c r="BL867"/>
  <c r="N869"/>
  <c r="T869"/>
  <c r="AF869"/>
  <c r="AL869"/>
  <c r="AR869"/>
  <c r="AT869"/>
  <c r="AV869"/>
  <c r="AX869"/>
  <c r="BD869"/>
  <c r="BF869"/>
  <c r="BH869"/>
  <c r="BJ869"/>
  <c r="BL869"/>
  <c r="N871"/>
  <c r="T871"/>
  <c r="AF871"/>
  <c r="AL871"/>
  <c r="AR871"/>
  <c r="AT871"/>
  <c r="AV871"/>
  <c r="AX871"/>
  <c r="BD871"/>
  <c r="BF871"/>
  <c r="BH871"/>
  <c r="BJ871"/>
  <c r="BL871"/>
  <c r="N873"/>
  <c r="T873"/>
  <c r="AF873"/>
  <c r="AL873"/>
  <c r="AR873"/>
  <c r="AT873"/>
  <c r="AV873"/>
  <c r="AX873"/>
  <c r="BD873"/>
  <c r="BF873"/>
  <c r="BH873"/>
  <c r="BJ873"/>
  <c r="BL873"/>
  <c r="N875"/>
  <c r="T875"/>
  <c r="AF875"/>
  <c r="AL875"/>
  <c r="AR875"/>
  <c r="AT875"/>
  <c r="AV875"/>
  <c r="AX875"/>
  <c r="BD875"/>
  <c r="BF875"/>
  <c r="BH875"/>
  <c r="BJ875"/>
  <c r="BL875"/>
  <c r="H877"/>
  <c r="J877"/>
  <c r="J880"/>
  <c r="L877"/>
  <c r="N877"/>
  <c r="N880"/>
  <c r="P877"/>
  <c r="R877"/>
  <c r="T877"/>
  <c r="V877"/>
  <c r="X877"/>
  <c r="Z877"/>
  <c r="AB877"/>
  <c r="AD877"/>
  <c r="AV877"/>
  <c r="BH877"/>
  <c r="AF877"/>
  <c r="AH877"/>
  <c r="AJ877"/>
  <c r="AL877"/>
  <c r="AN877"/>
  <c r="AP877"/>
  <c r="AR877"/>
  <c r="AT877"/>
  <c r="AX877"/>
  <c r="AZ877"/>
  <c r="BB877"/>
  <c r="BD877"/>
  <c r="N879"/>
  <c r="R879"/>
  <c r="AF879"/>
  <c r="AL879"/>
  <c r="AR879"/>
  <c r="AT879"/>
  <c r="AV879"/>
  <c r="AX879"/>
  <c r="BD879"/>
  <c r="BF879"/>
  <c r="BH879"/>
  <c r="BJ879"/>
  <c r="L880"/>
  <c r="BI882"/>
  <c r="BI884"/>
  <c r="H884"/>
  <c r="L884"/>
  <c r="S884"/>
  <c r="W884"/>
  <c r="AD884"/>
  <c r="AH884"/>
  <c r="AO884"/>
  <c r="AS884"/>
  <c r="BQ891"/>
  <c r="N896"/>
  <c r="T896"/>
  <c r="AF896"/>
  <c r="AL896"/>
  <c r="AR896"/>
  <c r="AT896"/>
  <c r="AV896"/>
  <c r="AX896"/>
  <c r="BD896"/>
  <c r="BF896"/>
  <c r="BH896"/>
  <c r="BJ896"/>
  <c r="BL896"/>
  <c r="BR896"/>
  <c r="BR897"/>
  <c r="N898"/>
  <c r="T898"/>
  <c r="AF898"/>
  <c r="AL898"/>
  <c r="AR898"/>
  <c r="AT898"/>
  <c r="AV898"/>
  <c r="AX898"/>
  <c r="BD898"/>
  <c r="BF898"/>
  <c r="BH898"/>
  <c r="BJ898"/>
  <c r="BL898"/>
  <c r="BR898"/>
  <c r="BR899"/>
  <c r="N900"/>
  <c r="T900"/>
  <c r="AF900"/>
  <c r="AL900"/>
  <c r="AR900"/>
  <c r="AT900"/>
  <c r="AV900"/>
  <c r="AX900"/>
  <c r="BD900"/>
  <c r="BF900"/>
  <c r="BH900"/>
  <c r="BJ900"/>
  <c r="BL900"/>
  <c r="BR900"/>
  <c r="BR901"/>
  <c r="N902"/>
  <c r="T902"/>
  <c r="AF902"/>
  <c r="AL902"/>
  <c r="AR902"/>
  <c r="AT902"/>
  <c r="AV902"/>
  <c r="AX902"/>
  <c r="BD902"/>
  <c r="BF902"/>
  <c r="BH902"/>
  <c r="BJ902"/>
  <c r="BL902"/>
  <c r="BR902"/>
  <c r="BR903"/>
  <c r="N904"/>
  <c r="T904"/>
  <c r="AF904"/>
  <c r="AL904"/>
  <c r="AR904"/>
  <c r="AT904"/>
  <c r="AV904"/>
  <c r="AX904"/>
  <c r="BD904"/>
  <c r="BF904"/>
  <c r="BH904"/>
  <c r="BJ904"/>
  <c r="BL904"/>
  <c r="BR904"/>
  <c r="BR905"/>
  <c r="N906"/>
  <c r="T906"/>
  <c r="AF906"/>
  <c r="AL906"/>
  <c r="AR906"/>
  <c r="AT906"/>
  <c r="AV906"/>
  <c r="AX906"/>
  <c r="BD906"/>
  <c r="BF906"/>
  <c r="BH906"/>
  <c r="BJ906"/>
  <c r="BL906"/>
  <c r="N908"/>
  <c r="T908"/>
  <c r="AF908"/>
  <c r="AL908"/>
  <c r="AR908"/>
  <c r="AT908"/>
  <c r="AV908"/>
  <c r="AX908"/>
  <c r="BD908"/>
  <c r="BF908"/>
  <c r="BH908"/>
  <c r="BJ908"/>
  <c r="BL908"/>
  <c r="N910"/>
  <c r="T910"/>
  <c r="AF910"/>
  <c r="AL910"/>
  <c r="AR910"/>
  <c r="AT910"/>
  <c r="AV910"/>
  <c r="AX910"/>
  <c r="BD910"/>
  <c r="BF910"/>
  <c r="BH910"/>
  <c r="BJ910"/>
  <c r="BL910"/>
  <c r="N912"/>
  <c r="T912"/>
  <c r="AF912"/>
  <c r="AL912"/>
  <c r="AR912"/>
  <c r="AT912"/>
  <c r="AV912"/>
  <c r="AX912"/>
  <c r="BD912"/>
  <c r="BF912"/>
  <c r="BH912"/>
  <c r="BJ912"/>
  <c r="BL912"/>
  <c r="N914"/>
  <c r="T914"/>
  <c r="AF914"/>
  <c r="AL914"/>
  <c r="AR914"/>
  <c r="AT914"/>
  <c r="AV914"/>
  <c r="AX914"/>
  <c r="BD914"/>
  <c r="BF914"/>
  <c r="BH914"/>
  <c r="BJ914"/>
  <c r="BL914"/>
  <c r="N916"/>
  <c r="T916"/>
  <c r="AF916"/>
  <c r="AL916"/>
  <c r="AR916"/>
  <c r="AT916"/>
  <c r="AV916"/>
  <c r="AX916"/>
  <c r="BD916"/>
  <c r="BF916"/>
  <c r="BH916"/>
  <c r="BJ916"/>
  <c r="BL916"/>
  <c r="N918"/>
  <c r="T918"/>
  <c r="AF918"/>
  <c r="AL918"/>
  <c r="AR918"/>
  <c r="AT918"/>
  <c r="AV918"/>
  <c r="AX918"/>
  <c r="BD918"/>
  <c r="BF918"/>
  <c r="BH918"/>
  <c r="BJ918"/>
  <c r="BL918"/>
  <c r="N920"/>
  <c r="T920"/>
  <c r="AF920"/>
  <c r="AL920"/>
  <c r="AR920"/>
  <c r="AT920"/>
  <c r="AV920"/>
  <c r="AX920"/>
  <c r="BD920"/>
  <c r="BF920"/>
  <c r="BH920"/>
  <c r="BJ920"/>
  <c r="BL920"/>
  <c r="N922"/>
  <c r="T922"/>
  <c r="AF922"/>
  <c r="AL922"/>
  <c r="AR922"/>
  <c r="AT922"/>
  <c r="AV922"/>
  <c r="AX922"/>
  <c r="BD922"/>
  <c r="BF922"/>
  <c r="BH922"/>
  <c r="BJ922"/>
  <c r="BL922"/>
  <c r="N924"/>
  <c r="T924"/>
  <c r="AF924"/>
  <c r="AL924"/>
  <c r="AR924"/>
  <c r="AT924"/>
  <c r="AV924"/>
  <c r="AX924"/>
  <c r="BD924"/>
  <c r="BF924"/>
  <c r="BH924"/>
  <c r="BJ924"/>
  <c r="BL924"/>
  <c r="N926"/>
  <c r="T926"/>
  <c r="AF926"/>
  <c r="AL926"/>
  <c r="AR926"/>
  <c r="AT926"/>
  <c r="AV926"/>
  <c r="AX926"/>
  <c r="BD926"/>
  <c r="BF926"/>
  <c r="BH926"/>
  <c r="BJ926"/>
  <c r="BL926"/>
  <c r="N928"/>
  <c r="T928"/>
  <c r="AF928"/>
  <c r="AL928"/>
  <c r="AR928"/>
  <c r="AT928"/>
  <c r="AV928"/>
  <c r="AX928"/>
  <c r="BD928"/>
  <c r="BF928"/>
  <c r="BH928"/>
  <c r="BJ928"/>
  <c r="BL928"/>
  <c r="N930"/>
  <c r="T930"/>
  <c r="AF930"/>
  <c r="AL930"/>
  <c r="AR930"/>
  <c r="AT930"/>
  <c r="AV930"/>
  <c r="AX930"/>
  <c r="BD930"/>
  <c r="BF930"/>
  <c r="BH930"/>
  <c r="BJ930"/>
  <c r="BL930"/>
  <c r="N932"/>
  <c r="T932"/>
  <c r="AF932"/>
  <c r="AL932"/>
  <c r="AR932"/>
  <c r="AT932"/>
  <c r="AV932"/>
  <c r="AX932"/>
  <c r="BD932"/>
  <c r="BF932"/>
  <c r="BH932"/>
  <c r="BJ932"/>
  <c r="BL932"/>
  <c r="N934"/>
  <c r="T934"/>
  <c r="AF934"/>
  <c r="AL934"/>
  <c r="AR934"/>
  <c r="AT934"/>
  <c r="AV934"/>
  <c r="AX934"/>
  <c r="BD934"/>
  <c r="BF934"/>
  <c r="BH934"/>
  <c r="BJ934"/>
  <c r="BL934"/>
  <c r="H936"/>
  <c r="J936"/>
  <c r="L936"/>
  <c r="N936"/>
  <c r="N939"/>
  <c r="P936"/>
  <c r="R938"/>
  <c r="T938"/>
  <c r="R936"/>
  <c r="T936"/>
  <c r="V936"/>
  <c r="X936"/>
  <c r="Z936"/>
  <c r="AB936"/>
  <c r="AD936"/>
  <c r="AF936"/>
  <c r="AH936"/>
  <c r="AJ936"/>
  <c r="AV936"/>
  <c r="BH936"/>
  <c r="AL936"/>
  <c r="AN936"/>
  <c r="AT936"/>
  <c r="AP936"/>
  <c r="AR936"/>
  <c r="AZ936"/>
  <c r="BB936"/>
  <c r="BD936"/>
  <c r="BL936"/>
  <c r="H23" i="8"/>
  <c r="C23" s="1"/>
  <c r="N938" i="7"/>
  <c r="P938"/>
  <c r="AF938"/>
  <c r="AL938"/>
  <c r="AR938"/>
  <c r="AT938"/>
  <c r="AV938"/>
  <c r="AX938"/>
  <c r="BD938"/>
  <c r="BF938"/>
  <c r="BH938"/>
  <c r="BJ938"/>
  <c r="J939"/>
  <c r="L939"/>
  <c r="BI941"/>
  <c r="H943"/>
  <c r="L943"/>
  <c r="S943"/>
  <c r="W943"/>
  <c r="AD943"/>
  <c r="AH943"/>
  <c r="AO943"/>
  <c r="AS943"/>
  <c r="BI943"/>
  <c r="BQ950"/>
  <c r="N955"/>
  <c r="T955"/>
  <c r="AF955"/>
  <c r="AL955"/>
  <c r="AR955"/>
  <c r="AT955"/>
  <c r="AV955"/>
  <c r="AX955"/>
  <c r="BD955"/>
  <c r="BF955"/>
  <c r="BH955"/>
  <c r="BJ955"/>
  <c r="BL955"/>
  <c r="BL995"/>
  <c r="BR955"/>
  <c r="BR956"/>
  <c r="N957"/>
  <c r="T957"/>
  <c r="AF957"/>
  <c r="AL957"/>
  <c r="AR957"/>
  <c r="AT957"/>
  <c r="AV957"/>
  <c r="AX957"/>
  <c r="BD957"/>
  <c r="BF957"/>
  <c r="BH957"/>
  <c r="BJ957"/>
  <c r="BL957"/>
  <c r="BR957"/>
  <c r="BR958"/>
  <c r="N959"/>
  <c r="T959"/>
  <c r="AF959"/>
  <c r="AL959"/>
  <c r="AR959"/>
  <c r="AT959"/>
  <c r="AV959"/>
  <c r="AX959"/>
  <c r="BD959"/>
  <c r="BF959"/>
  <c r="BH959"/>
  <c r="BJ959"/>
  <c r="BL959"/>
  <c r="BR959"/>
  <c r="BR960"/>
  <c r="N961"/>
  <c r="T961"/>
  <c r="AF961"/>
  <c r="AL961"/>
  <c r="AR961"/>
  <c r="AT961"/>
  <c r="AV961"/>
  <c r="AX961"/>
  <c r="BD961"/>
  <c r="BF961"/>
  <c r="BH961"/>
  <c r="BJ961"/>
  <c r="BL961"/>
  <c r="BR961"/>
  <c r="BR962"/>
  <c r="N963"/>
  <c r="T963"/>
  <c r="AF963"/>
  <c r="AL963"/>
  <c r="AR963"/>
  <c r="AT963"/>
  <c r="AV963"/>
  <c r="AX963"/>
  <c r="BD963"/>
  <c r="BF963"/>
  <c r="BH963"/>
  <c r="BJ963"/>
  <c r="BL963"/>
  <c r="BR963"/>
  <c r="BR964"/>
  <c r="BP965"/>
  <c r="N965"/>
  <c r="T965"/>
  <c r="AF965"/>
  <c r="AL965"/>
  <c r="AR965"/>
  <c r="AT965"/>
  <c r="AV965"/>
  <c r="BD965"/>
  <c r="BH965"/>
  <c r="BL965"/>
  <c r="N967"/>
  <c r="T967"/>
  <c r="AF967"/>
  <c r="AL967"/>
  <c r="AR967"/>
  <c r="AT967"/>
  <c r="AV967"/>
  <c r="AX967"/>
  <c r="BD967"/>
  <c r="BF967"/>
  <c r="BH967"/>
  <c r="BJ967"/>
  <c r="BL967"/>
  <c r="BO967"/>
  <c r="N969"/>
  <c r="T969"/>
  <c r="AF969"/>
  <c r="AL969"/>
  <c r="AR969"/>
  <c r="AT969"/>
  <c r="AV969"/>
  <c r="AX969"/>
  <c r="BD969"/>
  <c r="BF969"/>
  <c r="BH969"/>
  <c r="BJ969"/>
  <c r="BL969"/>
  <c r="N971"/>
  <c r="T971"/>
  <c r="AF971"/>
  <c r="AL971"/>
  <c r="AR971"/>
  <c r="AT971"/>
  <c r="AV971"/>
  <c r="AX971"/>
  <c r="BD971"/>
  <c r="BF971"/>
  <c r="BH971"/>
  <c r="BJ971"/>
  <c r="BL971"/>
  <c r="N973"/>
  <c r="T973"/>
  <c r="AF973"/>
  <c r="AL973"/>
  <c r="AR973"/>
  <c r="AT973"/>
  <c r="AV973"/>
  <c r="AX973"/>
  <c r="BD973"/>
  <c r="BF973"/>
  <c r="BH973"/>
  <c r="BJ973"/>
  <c r="BL973"/>
  <c r="N975"/>
  <c r="T975"/>
  <c r="AF975"/>
  <c r="AL975"/>
  <c r="AR975"/>
  <c r="AT975"/>
  <c r="AV975"/>
  <c r="AX975"/>
  <c r="BD975"/>
  <c r="BF975"/>
  <c r="BH975"/>
  <c r="BJ975"/>
  <c r="BL975"/>
  <c r="N977"/>
  <c r="T977"/>
  <c r="AF977"/>
  <c r="AL977"/>
  <c r="AR977"/>
  <c r="AT977"/>
  <c r="AV977"/>
  <c r="AX977"/>
  <c r="BD977"/>
  <c r="BF977"/>
  <c r="BH977"/>
  <c r="BJ977"/>
  <c r="BL977"/>
  <c r="N979"/>
  <c r="T979"/>
  <c r="AF979"/>
  <c r="AL979"/>
  <c r="AR979"/>
  <c r="AT979"/>
  <c r="AV979"/>
  <c r="AX979"/>
  <c r="BD979"/>
  <c r="BF979"/>
  <c r="BH979"/>
  <c r="BJ979"/>
  <c r="BL979"/>
  <c r="N981"/>
  <c r="T981"/>
  <c r="AF981"/>
  <c r="AL981"/>
  <c r="AR981"/>
  <c r="AT981"/>
  <c r="AV981"/>
  <c r="AX981"/>
  <c r="BD981"/>
  <c r="BF981"/>
  <c r="BH981"/>
  <c r="BJ981"/>
  <c r="BL981"/>
  <c r="N983"/>
  <c r="T983"/>
  <c r="AF983"/>
  <c r="AL983"/>
  <c r="AR983"/>
  <c r="AT983"/>
  <c r="AV983"/>
  <c r="AX983"/>
  <c r="BD983"/>
  <c r="BF983"/>
  <c r="BH983"/>
  <c r="BJ983"/>
  <c r="BL983"/>
  <c r="N985"/>
  <c r="T985"/>
  <c r="AF985"/>
  <c r="AL985"/>
  <c r="AR985"/>
  <c r="AT985"/>
  <c r="AV985"/>
  <c r="AX985"/>
  <c r="BD985"/>
  <c r="BF985"/>
  <c r="BH985"/>
  <c r="BJ985"/>
  <c r="BL985"/>
  <c r="N987"/>
  <c r="T987"/>
  <c r="AF987"/>
  <c r="AL987"/>
  <c r="AR987"/>
  <c r="AT987"/>
  <c r="AV987"/>
  <c r="AX987"/>
  <c r="BD987"/>
  <c r="BF987"/>
  <c r="BH987"/>
  <c r="BJ987"/>
  <c r="BL987"/>
  <c r="N989"/>
  <c r="T989"/>
  <c r="AF989"/>
  <c r="AL989"/>
  <c r="AR989"/>
  <c r="AT989"/>
  <c r="AV989"/>
  <c r="AX989"/>
  <c r="BD989"/>
  <c r="BF989"/>
  <c r="BH989"/>
  <c r="BJ989"/>
  <c r="BL989"/>
  <c r="N991"/>
  <c r="T991"/>
  <c r="AF991"/>
  <c r="AL991"/>
  <c r="AR991"/>
  <c r="AT991"/>
  <c r="AV991"/>
  <c r="AX991"/>
  <c r="BD991"/>
  <c r="BF991"/>
  <c r="BH991"/>
  <c r="BJ991"/>
  <c r="BL991"/>
  <c r="N993"/>
  <c r="T993"/>
  <c r="AF993"/>
  <c r="AL993"/>
  <c r="AR993"/>
  <c r="AT993"/>
  <c r="AV993"/>
  <c r="AX993"/>
  <c r="BD993"/>
  <c r="BF993"/>
  <c r="BH993"/>
  <c r="BJ993"/>
  <c r="BL993"/>
  <c r="H995"/>
  <c r="J995"/>
  <c r="J998"/>
  <c r="L995"/>
  <c r="N995"/>
  <c r="N998"/>
  <c r="P995"/>
  <c r="R995"/>
  <c r="T995"/>
  <c r="V995"/>
  <c r="X995"/>
  <c r="Z995"/>
  <c r="AB995"/>
  <c r="AD995"/>
  <c r="AV995"/>
  <c r="BH995"/>
  <c r="AF995"/>
  <c r="AH995"/>
  <c r="AJ995"/>
  <c r="AL995"/>
  <c r="AN995"/>
  <c r="AP995"/>
  <c r="AR995"/>
  <c r="AT995"/>
  <c r="AX995"/>
  <c r="AZ995"/>
  <c r="BB995"/>
  <c r="BD995"/>
  <c r="N997"/>
  <c r="R997"/>
  <c r="AF997"/>
  <c r="AL997"/>
  <c r="AR997"/>
  <c r="AT997"/>
  <c r="AV997"/>
  <c r="AX997"/>
  <c r="BD997"/>
  <c r="BF997"/>
  <c r="BH997"/>
  <c r="BJ997"/>
  <c r="L998"/>
  <c r="BI1000"/>
  <c r="BI1002"/>
  <c r="H1002"/>
  <c r="L1002"/>
  <c r="S1002"/>
  <c r="W1002"/>
  <c r="AD1002"/>
  <c r="AH1002"/>
  <c r="AO1002"/>
  <c r="AS1002"/>
  <c r="BQ1009"/>
  <c r="N1014"/>
  <c r="T1014"/>
  <c r="AF1014"/>
  <c r="AL1014"/>
  <c r="AR1014"/>
  <c r="AT1014"/>
  <c r="AV1014"/>
  <c r="AX1014"/>
  <c r="BD1014"/>
  <c r="BF1014"/>
  <c r="BH1014"/>
  <c r="BJ1014"/>
  <c r="BL1014"/>
  <c r="BR1014"/>
  <c r="BR1015"/>
  <c r="N1016"/>
  <c r="T1016"/>
  <c r="AF1016"/>
  <c r="AL1016"/>
  <c r="AR1016"/>
  <c r="AT1016"/>
  <c r="AV1016"/>
  <c r="AX1016"/>
  <c r="BD1016"/>
  <c r="BF1016"/>
  <c r="BH1016"/>
  <c r="BJ1016"/>
  <c r="BL1016"/>
  <c r="BR1016"/>
  <c r="BR1017"/>
  <c r="N1018"/>
  <c r="T1018"/>
  <c r="AF1018"/>
  <c r="AL1018"/>
  <c r="AR1018"/>
  <c r="AT1018"/>
  <c r="AV1018"/>
  <c r="AX1018"/>
  <c r="BD1018"/>
  <c r="BF1018"/>
  <c r="BH1018"/>
  <c r="BJ1018"/>
  <c r="BL1018"/>
  <c r="BR1018"/>
  <c r="BR1019"/>
  <c r="N1020"/>
  <c r="T1020"/>
  <c r="AF1020"/>
  <c r="AL1020"/>
  <c r="AR1020"/>
  <c r="AT1020"/>
  <c r="AV1020"/>
  <c r="AX1020"/>
  <c r="BD1020"/>
  <c r="BF1020"/>
  <c r="BH1020"/>
  <c r="BJ1020"/>
  <c r="BL1020"/>
  <c r="BR1020"/>
  <c r="BR1021"/>
  <c r="N1022"/>
  <c r="T1022"/>
  <c r="AF1022"/>
  <c r="AL1022"/>
  <c r="AR1022"/>
  <c r="AT1022"/>
  <c r="AV1022"/>
  <c r="AX1022"/>
  <c r="BD1022"/>
  <c r="BF1022"/>
  <c r="BH1022"/>
  <c r="BJ1022"/>
  <c r="BL1022"/>
  <c r="BR1022"/>
  <c r="BR1023"/>
  <c r="N1024"/>
  <c r="T1024"/>
  <c r="AF1024"/>
  <c r="AL1024"/>
  <c r="AR1024"/>
  <c r="AT1024"/>
  <c r="AV1024"/>
  <c r="AX1024"/>
  <c r="BD1024"/>
  <c r="BF1024"/>
  <c r="BH1024"/>
  <c r="BJ1024"/>
  <c r="BL1024"/>
  <c r="N1026"/>
  <c r="T1026"/>
  <c r="AF1026"/>
  <c r="AL1026"/>
  <c r="AR1026"/>
  <c r="AT1026"/>
  <c r="AV1026"/>
  <c r="AX1026"/>
  <c r="BD1026"/>
  <c r="BF1026"/>
  <c r="BH1026"/>
  <c r="BJ1026"/>
  <c r="BL1026"/>
  <c r="N1028"/>
  <c r="T1028"/>
  <c r="AF1028"/>
  <c r="AL1028"/>
  <c r="AR1028"/>
  <c r="AT1028"/>
  <c r="AV1028"/>
  <c r="AX1028"/>
  <c r="BD1028"/>
  <c r="BF1028"/>
  <c r="BH1028"/>
  <c r="BJ1028"/>
  <c r="BL1028"/>
  <c r="N1030"/>
  <c r="T1030"/>
  <c r="AF1030"/>
  <c r="AL1030"/>
  <c r="AR1030"/>
  <c r="AT1030"/>
  <c r="AV1030"/>
  <c r="AX1030"/>
  <c r="BD1030"/>
  <c r="BF1030"/>
  <c r="BH1030"/>
  <c r="BJ1030"/>
  <c r="BL1030"/>
  <c r="N1032"/>
  <c r="T1032"/>
  <c r="AF1032"/>
  <c r="AL1032"/>
  <c r="AR1032"/>
  <c r="AT1032"/>
  <c r="AV1032"/>
  <c r="AX1032"/>
  <c r="BD1032"/>
  <c r="BF1032"/>
  <c r="BH1032"/>
  <c r="BJ1032"/>
  <c r="BL1032"/>
  <c r="N1034"/>
  <c r="T1034"/>
  <c r="AF1034"/>
  <c r="AL1034"/>
  <c r="AR1034"/>
  <c r="AT1034"/>
  <c r="AV1034"/>
  <c r="AX1034"/>
  <c r="BD1034"/>
  <c r="BF1034"/>
  <c r="BH1034"/>
  <c r="BJ1034"/>
  <c r="BL1034"/>
  <c r="N1036"/>
  <c r="T1036"/>
  <c r="AF1036"/>
  <c r="AL1036"/>
  <c r="AR1036"/>
  <c r="AT1036"/>
  <c r="AV1036"/>
  <c r="AX1036"/>
  <c r="BD1036"/>
  <c r="BF1036"/>
  <c r="BH1036"/>
  <c r="BJ1036"/>
  <c r="BL1036"/>
  <c r="N1038"/>
  <c r="T1038"/>
  <c r="AF1038"/>
  <c r="AL1038"/>
  <c r="AR1038"/>
  <c r="AT1038"/>
  <c r="AV1038"/>
  <c r="AX1038"/>
  <c r="BD1038"/>
  <c r="BF1038"/>
  <c r="BH1038"/>
  <c r="BJ1038"/>
  <c r="BL1038"/>
  <c r="N1040"/>
  <c r="T1040"/>
  <c r="AF1040"/>
  <c r="AL1040"/>
  <c r="AR1040"/>
  <c r="AT1040"/>
  <c r="AV1040"/>
  <c r="AX1040"/>
  <c r="BD1040"/>
  <c r="BF1040"/>
  <c r="BH1040"/>
  <c r="BJ1040"/>
  <c r="BL1040"/>
  <c r="N1042"/>
  <c r="T1042"/>
  <c r="AF1042"/>
  <c r="AL1042"/>
  <c r="AR1042"/>
  <c r="AT1042"/>
  <c r="AV1042"/>
  <c r="AX1042"/>
  <c r="BD1042"/>
  <c r="BF1042"/>
  <c r="BH1042"/>
  <c r="BJ1042"/>
  <c r="BL1042"/>
  <c r="N1044"/>
  <c r="T1044"/>
  <c r="AF1044"/>
  <c r="AL1044"/>
  <c r="AR1044"/>
  <c r="AT1044"/>
  <c r="AV1044"/>
  <c r="AX1044"/>
  <c r="BD1044"/>
  <c r="BF1044"/>
  <c r="BH1044"/>
  <c r="BJ1044"/>
  <c r="BL1044"/>
  <c r="N1046"/>
  <c r="T1046"/>
  <c r="AF1046"/>
  <c r="AL1046"/>
  <c r="AR1046"/>
  <c r="AT1046"/>
  <c r="AV1046"/>
  <c r="AX1046"/>
  <c r="BD1046"/>
  <c r="BF1046"/>
  <c r="BH1046"/>
  <c r="BJ1046"/>
  <c r="BL1046"/>
  <c r="N1048"/>
  <c r="T1048"/>
  <c r="AF1048"/>
  <c r="AL1048"/>
  <c r="AR1048"/>
  <c r="AT1048"/>
  <c r="AV1048"/>
  <c r="AX1048"/>
  <c r="BD1048"/>
  <c r="BF1048"/>
  <c r="BH1048"/>
  <c r="BJ1048"/>
  <c r="BL1048"/>
  <c r="N1050"/>
  <c r="T1050"/>
  <c r="AF1050"/>
  <c r="AL1050"/>
  <c r="AR1050"/>
  <c r="AT1050"/>
  <c r="AV1050"/>
  <c r="AX1050"/>
  <c r="BD1050"/>
  <c r="BF1050"/>
  <c r="BH1050"/>
  <c r="BJ1050"/>
  <c r="BL1050"/>
  <c r="N1052"/>
  <c r="T1052"/>
  <c r="AF1052"/>
  <c r="AL1052"/>
  <c r="AR1052"/>
  <c r="AT1052"/>
  <c r="AV1052"/>
  <c r="AX1052"/>
  <c r="BD1052"/>
  <c r="BF1052"/>
  <c r="BH1052"/>
  <c r="BJ1052"/>
  <c r="BL1052"/>
  <c r="H1054"/>
  <c r="J1054"/>
  <c r="L1054"/>
  <c r="N1054"/>
  <c r="N1057"/>
  <c r="P1054"/>
  <c r="R1056"/>
  <c r="R1054"/>
  <c r="T1054"/>
  <c r="V1054"/>
  <c r="X1054"/>
  <c r="Z1054"/>
  <c r="AB1054"/>
  <c r="AD1054"/>
  <c r="AF1054"/>
  <c r="AH1054"/>
  <c r="AJ1054"/>
  <c r="AV1054"/>
  <c r="BH1054"/>
  <c r="AL1054"/>
  <c r="AN1054"/>
  <c r="AT1054"/>
  <c r="AP1054"/>
  <c r="AR1054"/>
  <c r="AZ1054"/>
  <c r="BB1054"/>
  <c r="BD1054"/>
  <c r="BL1054"/>
  <c r="H25" i="8"/>
  <c r="N1056" i="7"/>
  <c r="AF1056"/>
  <c r="AL1056"/>
  <c r="AR1056"/>
  <c r="AT1056"/>
  <c r="AV1056"/>
  <c r="AX1056"/>
  <c r="BD1056"/>
  <c r="BF1056"/>
  <c r="BH1056"/>
  <c r="BJ1056"/>
  <c r="J1057"/>
  <c r="BE1059"/>
  <c r="BR1009"/>
  <c r="BI1059"/>
  <c r="H1061"/>
  <c r="L1061"/>
  <c r="S1061"/>
  <c r="W1061"/>
  <c r="AD1061"/>
  <c r="AH1061"/>
  <c r="AO1061"/>
  <c r="AS1061"/>
  <c r="BI1061"/>
  <c r="BQ1068"/>
  <c r="N1073"/>
  <c r="T1073"/>
  <c r="AF1073"/>
  <c r="AL1073"/>
  <c r="AR1073"/>
  <c r="AT1073"/>
  <c r="AV1073"/>
  <c r="AX1073"/>
  <c r="BD1073"/>
  <c r="BF1073"/>
  <c r="BH1073"/>
  <c r="BJ1073"/>
  <c r="BL1073"/>
  <c r="BR1073"/>
  <c r="BR1074"/>
  <c r="N1075"/>
  <c r="T1075"/>
  <c r="AF1075"/>
  <c r="AL1075"/>
  <c r="AR1075"/>
  <c r="AT1075"/>
  <c r="AV1075"/>
  <c r="AX1075"/>
  <c r="BD1075"/>
  <c r="BF1075"/>
  <c r="BH1075"/>
  <c r="BJ1075"/>
  <c r="BL1075"/>
  <c r="BL1113"/>
  <c r="BR1075"/>
  <c r="BR1076"/>
  <c r="N1077"/>
  <c r="T1077"/>
  <c r="AF1077"/>
  <c r="AL1077"/>
  <c r="AR1077"/>
  <c r="AT1077"/>
  <c r="AV1077"/>
  <c r="AX1077"/>
  <c r="BD1077"/>
  <c r="BF1077"/>
  <c r="BH1077"/>
  <c r="BJ1077"/>
  <c r="BL1077"/>
  <c r="BR1077"/>
  <c r="BR1078"/>
  <c r="N1079"/>
  <c r="T1079"/>
  <c r="AF1079"/>
  <c r="AL1079"/>
  <c r="AR1079"/>
  <c r="AT1079"/>
  <c r="AV1079"/>
  <c r="AX1079"/>
  <c r="BD1079"/>
  <c r="BF1079"/>
  <c r="BH1079"/>
  <c r="BJ1079"/>
  <c r="BL1079"/>
  <c r="BR1079"/>
  <c r="BR1080"/>
  <c r="N1081"/>
  <c r="T1081"/>
  <c r="AF1081"/>
  <c r="AL1081"/>
  <c r="AR1081"/>
  <c r="AT1081"/>
  <c r="AV1081"/>
  <c r="AX1081"/>
  <c r="BD1081"/>
  <c r="BF1081"/>
  <c r="BH1081"/>
  <c r="BJ1081"/>
  <c r="BL1081"/>
  <c r="BR1081"/>
  <c r="BR1082"/>
  <c r="N1083"/>
  <c r="T1083"/>
  <c r="AF1083"/>
  <c r="AL1083"/>
  <c r="AR1083"/>
  <c r="AT1083"/>
  <c r="AV1083"/>
  <c r="AX1083"/>
  <c r="BD1083"/>
  <c r="BF1083"/>
  <c r="BH1083"/>
  <c r="BJ1083"/>
  <c r="BL1083"/>
  <c r="N1085"/>
  <c r="T1085"/>
  <c r="AF1085"/>
  <c r="AL1085"/>
  <c r="AR1085"/>
  <c r="AT1085"/>
  <c r="AV1085"/>
  <c r="AX1085"/>
  <c r="BD1085"/>
  <c r="BF1085"/>
  <c r="BH1085"/>
  <c r="BJ1085"/>
  <c r="BL1085"/>
  <c r="N1087"/>
  <c r="T1087"/>
  <c r="AF1087"/>
  <c r="AL1087"/>
  <c r="AR1087"/>
  <c r="AT1087"/>
  <c r="AV1087"/>
  <c r="AX1087"/>
  <c r="BD1087"/>
  <c r="BF1087"/>
  <c r="BH1087"/>
  <c r="BJ1087"/>
  <c r="BL1087"/>
  <c r="N1089"/>
  <c r="T1089"/>
  <c r="AF1089"/>
  <c r="AL1089"/>
  <c r="AR1089"/>
  <c r="AT1089"/>
  <c r="AV1089"/>
  <c r="AX1089"/>
  <c r="BD1089"/>
  <c r="BF1089"/>
  <c r="BH1089"/>
  <c r="BJ1089"/>
  <c r="BL1089"/>
  <c r="N1091"/>
  <c r="T1091"/>
  <c r="AF1091"/>
  <c r="AL1091"/>
  <c r="AR1091"/>
  <c r="AT1091"/>
  <c r="AV1091"/>
  <c r="AX1091"/>
  <c r="BD1091"/>
  <c r="BF1091"/>
  <c r="BH1091"/>
  <c r="BJ1091"/>
  <c r="BL1091"/>
  <c r="N1093"/>
  <c r="T1093"/>
  <c r="AF1093"/>
  <c r="AL1093"/>
  <c r="AR1093"/>
  <c r="AT1093"/>
  <c r="AV1093"/>
  <c r="AX1093"/>
  <c r="BD1093"/>
  <c r="BF1093"/>
  <c r="BH1093"/>
  <c r="BJ1093"/>
  <c r="BL1093"/>
  <c r="N1095"/>
  <c r="T1095"/>
  <c r="AF1095"/>
  <c r="AL1095"/>
  <c r="AR1095"/>
  <c r="AT1095"/>
  <c r="AV1095"/>
  <c r="AX1095"/>
  <c r="BD1095"/>
  <c r="BF1095"/>
  <c r="BH1095"/>
  <c r="BJ1095"/>
  <c r="BL1095"/>
  <c r="N1097"/>
  <c r="T1097"/>
  <c r="AF1097"/>
  <c r="AL1097"/>
  <c r="AR1097"/>
  <c r="AT1097"/>
  <c r="AV1097"/>
  <c r="AX1097"/>
  <c r="BD1097"/>
  <c r="BF1097"/>
  <c r="BH1097"/>
  <c r="BJ1097"/>
  <c r="BL1097"/>
  <c r="N1099"/>
  <c r="T1099"/>
  <c r="AF1099"/>
  <c r="AL1099"/>
  <c r="AR1099"/>
  <c r="AT1099"/>
  <c r="AV1099"/>
  <c r="AX1099"/>
  <c r="BD1099"/>
  <c r="BF1099"/>
  <c r="BH1099"/>
  <c r="BJ1099"/>
  <c r="BL1099"/>
  <c r="N1101"/>
  <c r="T1101"/>
  <c r="AF1101"/>
  <c r="AL1101"/>
  <c r="AR1101"/>
  <c r="AT1101"/>
  <c r="AV1101"/>
  <c r="AX1101"/>
  <c r="BD1101"/>
  <c r="BF1101"/>
  <c r="BH1101"/>
  <c r="BJ1101"/>
  <c r="BL1101"/>
  <c r="N1103"/>
  <c r="T1103"/>
  <c r="AF1103"/>
  <c r="AL1103"/>
  <c r="AR1103"/>
  <c r="AT1103"/>
  <c r="AV1103"/>
  <c r="AX1103"/>
  <c r="BD1103"/>
  <c r="BF1103"/>
  <c r="BH1103"/>
  <c r="BJ1103"/>
  <c r="BL1103"/>
  <c r="N1105"/>
  <c r="T1105"/>
  <c r="AF1105"/>
  <c r="AL1105"/>
  <c r="AR1105"/>
  <c r="AT1105"/>
  <c r="AV1105"/>
  <c r="AX1105"/>
  <c r="BD1105"/>
  <c r="BF1105"/>
  <c r="BH1105"/>
  <c r="BJ1105"/>
  <c r="BL1105"/>
  <c r="N1107"/>
  <c r="T1107"/>
  <c r="AF1107"/>
  <c r="AL1107"/>
  <c r="AR1107"/>
  <c r="AT1107"/>
  <c r="AV1107"/>
  <c r="AX1107"/>
  <c r="BD1107"/>
  <c r="BF1107"/>
  <c r="BH1107"/>
  <c r="BJ1107"/>
  <c r="BL1107"/>
  <c r="N1109"/>
  <c r="T1109"/>
  <c r="AF1109"/>
  <c r="AL1109"/>
  <c r="AR1109"/>
  <c r="AT1109"/>
  <c r="AV1109"/>
  <c r="AX1109"/>
  <c r="BD1109"/>
  <c r="BF1109"/>
  <c r="BH1109"/>
  <c r="BJ1109"/>
  <c r="BL1109"/>
  <c r="N1111"/>
  <c r="T1111"/>
  <c r="AF1111"/>
  <c r="AL1111"/>
  <c r="AR1111"/>
  <c r="AT1111"/>
  <c r="AV1111"/>
  <c r="AX1111"/>
  <c r="BD1111"/>
  <c r="BF1111"/>
  <c r="BH1111"/>
  <c r="BJ1111"/>
  <c r="BL1111"/>
  <c r="H1113"/>
  <c r="J1113"/>
  <c r="L1113"/>
  <c r="N1113"/>
  <c r="N1116"/>
  <c r="P1113"/>
  <c r="R1115"/>
  <c r="R1113"/>
  <c r="T1113"/>
  <c r="V1113"/>
  <c r="X1113"/>
  <c r="Z1113"/>
  <c r="AB1113"/>
  <c r="AT1113"/>
  <c r="AD1113"/>
  <c r="AF1113"/>
  <c r="AH1113"/>
  <c r="AJ1113"/>
  <c r="AV1113"/>
  <c r="BH1113"/>
  <c r="AL1113"/>
  <c r="AN1113"/>
  <c r="AP1113"/>
  <c r="AR1113"/>
  <c r="AZ1113"/>
  <c r="BB1113"/>
  <c r="BD1113"/>
  <c r="N1115"/>
  <c r="AF1115"/>
  <c r="AL1115"/>
  <c r="AR1115"/>
  <c r="AT1115"/>
  <c r="AV1115"/>
  <c r="AX1115"/>
  <c r="BD1115"/>
  <c r="BF1115"/>
  <c r="BH1115"/>
  <c r="BJ1115"/>
  <c r="J1116"/>
  <c r="BI1118"/>
  <c r="H1120"/>
  <c r="L1120"/>
  <c r="S1120"/>
  <c r="W1120"/>
  <c r="AD1120"/>
  <c r="AH1120"/>
  <c r="AO1120"/>
  <c r="AS1120"/>
  <c r="BI1120"/>
  <c r="BQ1127"/>
  <c r="N1132"/>
  <c r="T1132"/>
  <c r="AF1132"/>
  <c r="AL1132"/>
  <c r="AR1132"/>
  <c r="AT1132"/>
  <c r="AV1132"/>
  <c r="AX1132"/>
  <c r="BD1132"/>
  <c r="BF1132"/>
  <c r="BH1132"/>
  <c r="BJ1132"/>
  <c r="BL1132"/>
  <c r="BR1132"/>
  <c r="BR1133"/>
  <c r="N1134"/>
  <c r="T1134"/>
  <c r="AF1134"/>
  <c r="AL1134"/>
  <c r="AR1134"/>
  <c r="AT1134"/>
  <c r="AV1134"/>
  <c r="AX1134"/>
  <c r="BD1134"/>
  <c r="BF1134"/>
  <c r="BH1134"/>
  <c r="BJ1134"/>
  <c r="BL1134"/>
  <c r="BR1134"/>
  <c r="BR1135"/>
  <c r="N1136"/>
  <c r="T1136"/>
  <c r="AF1136"/>
  <c r="AL1136"/>
  <c r="AR1136"/>
  <c r="AT1136"/>
  <c r="AV1136"/>
  <c r="AX1136"/>
  <c r="BD1136"/>
  <c r="BF1136"/>
  <c r="BH1136"/>
  <c r="BJ1136"/>
  <c r="BL1136"/>
  <c r="BR1136"/>
  <c r="BR1137"/>
  <c r="N1138"/>
  <c r="T1138"/>
  <c r="AF1138"/>
  <c r="AL1138"/>
  <c r="AR1138"/>
  <c r="AT1138"/>
  <c r="AV1138"/>
  <c r="AX1138"/>
  <c r="BD1138"/>
  <c r="BF1138"/>
  <c r="BH1138"/>
  <c r="BJ1138"/>
  <c r="BL1138"/>
  <c r="BR1138"/>
  <c r="BR1139"/>
  <c r="N1140"/>
  <c r="T1140"/>
  <c r="AF1140"/>
  <c r="AL1140"/>
  <c r="AR1140"/>
  <c r="AT1140"/>
  <c r="AV1140"/>
  <c r="AX1140"/>
  <c r="BD1140"/>
  <c r="BF1140"/>
  <c r="BH1140"/>
  <c r="BJ1140"/>
  <c r="BL1140"/>
  <c r="BR1140"/>
  <c r="BR1141"/>
  <c r="N1142"/>
  <c r="T1142"/>
  <c r="AF1142"/>
  <c r="AL1142"/>
  <c r="AR1142"/>
  <c r="AT1142"/>
  <c r="AV1142"/>
  <c r="AX1142"/>
  <c r="BD1142"/>
  <c r="BF1142"/>
  <c r="BH1142"/>
  <c r="BJ1142"/>
  <c r="BL1142"/>
  <c r="N1144"/>
  <c r="T1144"/>
  <c r="AF1144"/>
  <c r="AL1144"/>
  <c r="AR1144"/>
  <c r="AT1144"/>
  <c r="AV1144"/>
  <c r="AX1144"/>
  <c r="BD1144"/>
  <c r="BF1144"/>
  <c r="BH1144"/>
  <c r="BJ1144"/>
  <c r="BL1144"/>
  <c r="N1146"/>
  <c r="T1146"/>
  <c r="AF1146"/>
  <c r="AL1146"/>
  <c r="AR1146"/>
  <c r="AT1146"/>
  <c r="AV1146"/>
  <c r="AX1146"/>
  <c r="BD1146"/>
  <c r="BF1146"/>
  <c r="BH1146"/>
  <c r="BJ1146"/>
  <c r="BL1146"/>
  <c r="N1148"/>
  <c r="T1148"/>
  <c r="AF1148"/>
  <c r="AL1148"/>
  <c r="AR1148"/>
  <c r="AT1148"/>
  <c r="AV1148"/>
  <c r="AX1148"/>
  <c r="BD1148"/>
  <c r="BF1148"/>
  <c r="BH1148"/>
  <c r="BJ1148"/>
  <c r="BL1148"/>
  <c r="N1150"/>
  <c r="T1150"/>
  <c r="AF1150"/>
  <c r="AL1150"/>
  <c r="AR1150"/>
  <c r="AT1150"/>
  <c r="AV1150"/>
  <c r="AX1150"/>
  <c r="BD1150"/>
  <c r="BF1150"/>
  <c r="BH1150"/>
  <c r="BJ1150"/>
  <c r="BL1150"/>
  <c r="N1152"/>
  <c r="T1152"/>
  <c r="AF1152"/>
  <c r="AL1152"/>
  <c r="AR1152"/>
  <c r="AT1152"/>
  <c r="AV1152"/>
  <c r="AX1152"/>
  <c r="BD1152"/>
  <c r="BF1152"/>
  <c r="BH1152"/>
  <c r="BJ1152"/>
  <c r="BL1152"/>
  <c r="N1154"/>
  <c r="T1154"/>
  <c r="AF1154"/>
  <c r="AL1154"/>
  <c r="AR1154"/>
  <c r="AT1154"/>
  <c r="AV1154"/>
  <c r="AX1154"/>
  <c r="BD1154"/>
  <c r="BF1154"/>
  <c r="BH1154"/>
  <c r="BJ1154"/>
  <c r="BL1154"/>
  <c r="N1156"/>
  <c r="T1156"/>
  <c r="AF1156"/>
  <c r="AL1156"/>
  <c r="AR1156"/>
  <c r="AT1156"/>
  <c r="AV1156"/>
  <c r="AX1156"/>
  <c r="BD1156"/>
  <c r="BF1156"/>
  <c r="BH1156"/>
  <c r="BJ1156"/>
  <c r="BL1156"/>
  <c r="N1158"/>
  <c r="T1158"/>
  <c r="AF1158"/>
  <c r="AL1158"/>
  <c r="AR1158"/>
  <c r="AT1158"/>
  <c r="AV1158"/>
  <c r="AX1158"/>
  <c r="BD1158"/>
  <c r="BF1158"/>
  <c r="BH1158"/>
  <c r="BJ1158"/>
  <c r="BL1158"/>
  <c r="N1160"/>
  <c r="T1160"/>
  <c r="AF1160"/>
  <c r="AL1160"/>
  <c r="AR1160"/>
  <c r="AT1160"/>
  <c r="AV1160"/>
  <c r="AX1160"/>
  <c r="BD1160"/>
  <c r="BF1160"/>
  <c r="BH1160"/>
  <c r="BJ1160"/>
  <c r="BL1160"/>
  <c r="N1162"/>
  <c r="T1162"/>
  <c r="AF1162"/>
  <c r="AL1162"/>
  <c r="AR1162"/>
  <c r="AT1162"/>
  <c r="AV1162"/>
  <c r="AX1162"/>
  <c r="BD1162"/>
  <c r="BF1162"/>
  <c r="BH1162"/>
  <c r="BJ1162"/>
  <c r="BL1162"/>
  <c r="N1164"/>
  <c r="T1164"/>
  <c r="AF1164"/>
  <c r="AL1164"/>
  <c r="AR1164"/>
  <c r="AT1164"/>
  <c r="AV1164"/>
  <c r="AX1164"/>
  <c r="BD1164"/>
  <c r="BF1164"/>
  <c r="BH1164"/>
  <c r="BJ1164"/>
  <c r="BL1164"/>
  <c r="N1166"/>
  <c r="T1166"/>
  <c r="AF1166"/>
  <c r="AL1166"/>
  <c r="AR1166"/>
  <c r="AT1166"/>
  <c r="AV1166"/>
  <c r="AX1166"/>
  <c r="BD1166"/>
  <c r="BF1166"/>
  <c r="BH1166"/>
  <c r="BJ1166"/>
  <c r="BL1166"/>
  <c r="N1168"/>
  <c r="T1168"/>
  <c r="AF1168"/>
  <c r="AL1168"/>
  <c r="AR1168"/>
  <c r="AT1168"/>
  <c r="AV1168"/>
  <c r="AX1168"/>
  <c r="BD1168"/>
  <c r="BF1168"/>
  <c r="BH1168"/>
  <c r="BJ1168"/>
  <c r="BL1168"/>
  <c r="N1170"/>
  <c r="T1170"/>
  <c r="AF1170"/>
  <c r="AL1170"/>
  <c r="AR1170"/>
  <c r="AT1170"/>
  <c r="AV1170"/>
  <c r="AX1170"/>
  <c r="BD1170"/>
  <c r="BF1170"/>
  <c r="BH1170"/>
  <c r="BJ1170"/>
  <c r="BL1170"/>
  <c r="H1172"/>
  <c r="J1172"/>
  <c r="L1172"/>
  <c r="N1172"/>
  <c r="N1175"/>
  <c r="P1172"/>
  <c r="R1174"/>
  <c r="T1174"/>
  <c r="R1172"/>
  <c r="T1172"/>
  <c r="V1172"/>
  <c r="X1172"/>
  <c r="Z1172"/>
  <c r="AB1172"/>
  <c r="AT1172"/>
  <c r="AD1172"/>
  <c r="AH1172"/>
  <c r="AJ1172"/>
  <c r="AL1172"/>
  <c r="AN1172"/>
  <c r="AP1172"/>
  <c r="AR1172"/>
  <c r="AV1172"/>
  <c r="AZ1172"/>
  <c r="BB1172"/>
  <c r="BD1172"/>
  <c r="BH1172"/>
  <c r="BL1172"/>
  <c r="H27" i="8"/>
  <c r="C27" s="1"/>
  <c r="N1174" i="7"/>
  <c r="P1174"/>
  <c r="AF1174"/>
  <c r="AL1174"/>
  <c r="AR1174"/>
  <c r="AT1174"/>
  <c r="AV1174"/>
  <c r="AX1174"/>
  <c r="BD1174"/>
  <c r="BF1174"/>
  <c r="BH1174"/>
  <c r="BJ1174"/>
  <c r="J1175"/>
  <c r="L1175"/>
  <c r="BE1177"/>
  <c r="BR1127"/>
  <c r="BI1177"/>
  <c r="H1179"/>
  <c r="L1179"/>
  <c r="S1179"/>
  <c r="W1179"/>
  <c r="AD1179"/>
  <c r="AH1179"/>
  <c r="AO1179"/>
  <c r="AS1179"/>
  <c r="BI1179"/>
  <c r="BQ1186"/>
  <c r="N1191"/>
  <c r="T1191"/>
  <c r="AF1191"/>
  <c r="AL1191"/>
  <c r="AR1191"/>
  <c r="AT1191"/>
  <c r="AV1191"/>
  <c r="AX1191"/>
  <c r="BD1191"/>
  <c r="BF1191"/>
  <c r="BH1191"/>
  <c r="BJ1191"/>
  <c r="BL1191"/>
  <c r="BR1191"/>
  <c r="BR1192"/>
  <c r="N1193"/>
  <c r="T1193"/>
  <c r="AF1193"/>
  <c r="AL1193"/>
  <c r="AR1193"/>
  <c r="AT1193"/>
  <c r="AV1193"/>
  <c r="AX1193"/>
  <c r="BD1193"/>
  <c r="BF1193"/>
  <c r="BH1193"/>
  <c r="BJ1193"/>
  <c r="BL1193"/>
  <c r="BL1231"/>
  <c r="BR1193"/>
  <c r="BR1194"/>
  <c r="N1195"/>
  <c r="T1195"/>
  <c r="AF1195"/>
  <c r="AL1195"/>
  <c r="AR1195"/>
  <c r="AT1195"/>
  <c r="AV1195"/>
  <c r="AX1195"/>
  <c r="BD1195"/>
  <c r="BF1195"/>
  <c r="BH1195"/>
  <c r="BJ1195"/>
  <c r="BL1195"/>
  <c r="BR1195"/>
  <c r="BR1196"/>
  <c r="N1197"/>
  <c r="T1197"/>
  <c r="AF1197"/>
  <c r="AL1197"/>
  <c r="AR1197"/>
  <c r="AT1197"/>
  <c r="AV1197"/>
  <c r="AX1197"/>
  <c r="BD1197"/>
  <c r="BF1197"/>
  <c r="BH1197"/>
  <c r="BJ1197"/>
  <c r="BL1197"/>
  <c r="BR1197"/>
  <c r="BR1198"/>
  <c r="N1199"/>
  <c r="T1199"/>
  <c r="AF1199"/>
  <c r="AL1199"/>
  <c r="AR1199"/>
  <c r="AT1199"/>
  <c r="AV1199"/>
  <c r="AX1199"/>
  <c r="BD1199"/>
  <c r="BF1199"/>
  <c r="BH1199"/>
  <c r="BJ1199"/>
  <c r="BL1199"/>
  <c r="BR1199"/>
  <c r="BR1200"/>
  <c r="N1201"/>
  <c r="T1201"/>
  <c r="AF1201"/>
  <c r="AL1201"/>
  <c r="AR1201"/>
  <c r="AT1201"/>
  <c r="AV1201"/>
  <c r="AX1201"/>
  <c r="BD1201"/>
  <c r="BF1201"/>
  <c r="BH1201"/>
  <c r="BJ1201"/>
  <c r="BL1201"/>
  <c r="N1203"/>
  <c r="T1203"/>
  <c r="AF1203"/>
  <c r="AL1203"/>
  <c r="AR1203"/>
  <c r="AT1203"/>
  <c r="AV1203"/>
  <c r="AX1203"/>
  <c r="BD1203"/>
  <c r="BF1203"/>
  <c r="BH1203"/>
  <c r="BJ1203"/>
  <c r="BL1203"/>
  <c r="N1205"/>
  <c r="T1205"/>
  <c r="AF1205"/>
  <c r="AL1205"/>
  <c r="AR1205"/>
  <c r="AT1205"/>
  <c r="AV1205"/>
  <c r="AX1205"/>
  <c r="BD1205"/>
  <c r="BF1205"/>
  <c r="BH1205"/>
  <c r="BJ1205"/>
  <c r="BL1205"/>
  <c r="N1207"/>
  <c r="T1207"/>
  <c r="AF1207"/>
  <c r="AL1207"/>
  <c r="AR1207"/>
  <c r="AT1207"/>
  <c r="AV1207"/>
  <c r="AX1207"/>
  <c r="BD1207"/>
  <c r="BF1207"/>
  <c r="BH1207"/>
  <c r="BJ1207"/>
  <c r="BL1207"/>
  <c r="N1209"/>
  <c r="T1209"/>
  <c r="AF1209"/>
  <c r="AL1209"/>
  <c r="AR1209"/>
  <c r="AT1209"/>
  <c r="AV1209"/>
  <c r="AX1209"/>
  <c r="BD1209"/>
  <c r="BF1209"/>
  <c r="BH1209"/>
  <c r="BJ1209"/>
  <c r="BL1209"/>
  <c r="N1211"/>
  <c r="T1211"/>
  <c r="AF1211"/>
  <c r="AL1211"/>
  <c r="AR1211"/>
  <c r="AT1211"/>
  <c r="AV1211"/>
  <c r="AX1211"/>
  <c r="BD1211"/>
  <c r="BF1211"/>
  <c r="BH1211"/>
  <c r="BJ1211"/>
  <c r="BL1211"/>
  <c r="N1213"/>
  <c r="T1213"/>
  <c r="AF1213"/>
  <c r="AL1213"/>
  <c r="AR1213"/>
  <c r="AT1213"/>
  <c r="AV1213"/>
  <c r="AX1213"/>
  <c r="BD1213"/>
  <c r="BF1213"/>
  <c r="BH1213"/>
  <c r="BJ1213"/>
  <c r="BL1213"/>
  <c r="N1215"/>
  <c r="T1215"/>
  <c r="AF1215"/>
  <c r="AL1215"/>
  <c r="AR1215"/>
  <c r="AT1215"/>
  <c r="AV1215"/>
  <c r="AX1215"/>
  <c r="BD1215"/>
  <c r="BF1215"/>
  <c r="BH1215"/>
  <c r="BJ1215"/>
  <c r="BL1215"/>
  <c r="N1217"/>
  <c r="T1217"/>
  <c r="AF1217"/>
  <c r="AL1217"/>
  <c r="AR1217"/>
  <c r="AT1217"/>
  <c r="AV1217"/>
  <c r="AX1217"/>
  <c r="BD1217"/>
  <c r="BF1217"/>
  <c r="BH1217"/>
  <c r="BJ1217"/>
  <c r="BL1217"/>
  <c r="N1219"/>
  <c r="T1219"/>
  <c r="AF1219"/>
  <c r="AL1219"/>
  <c r="AR1219"/>
  <c r="AT1219"/>
  <c r="AV1219"/>
  <c r="AX1219"/>
  <c r="BD1219"/>
  <c r="BF1219"/>
  <c r="BH1219"/>
  <c r="BJ1219"/>
  <c r="BL1219"/>
  <c r="N1221"/>
  <c r="T1221"/>
  <c r="AF1221"/>
  <c r="AL1221"/>
  <c r="AR1221"/>
  <c r="AT1221"/>
  <c r="AV1221"/>
  <c r="AX1221"/>
  <c r="BD1221"/>
  <c r="BF1221"/>
  <c r="BH1221"/>
  <c r="BJ1221"/>
  <c r="BL1221"/>
  <c r="N1223"/>
  <c r="T1223"/>
  <c r="AF1223"/>
  <c r="AL1223"/>
  <c r="AR1223"/>
  <c r="AT1223"/>
  <c r="AV1223"/>
  <c r="AX1223"/>
  <c r="BD1223"/>
  <c r="BF1223"/>
  <c r="BH1223"/>
  <c r="BJ1223"/>
  <c r="BL1223"/>
  <c r="N1225"/>
  <c r="T1225"/>
  <c r="AF1225"/>
  <c r="AL1225"/>
  <c r="AR1225"/>
  <c r="AT1225"/>
  <c r="AV1225"/>
  <c r="AX1225"/>
  <c r="BD1225"/>
  <c r="BF1225"/>
  <c r="BH1225"/>
  <c r="BJ1225"/>
  <c r="BL1225"/>
  <c r="N1227"/>
  <c r="T1227"/>
  <c r="AF1227"/>
  <c r="AL1227"/>
  <c r="AR1227"/>
  <c r="AT1227"/>
  <c r="AV1227"/>
  <c r="AX1227"/>
  <c r="BD1227"/>
  <c r="BF1227"/>
  <c r="BH1227"/>
  <c r="BJ1227"/>
  <c r="BL1227"/>
  <c r="N1229"/>
  <c r="T1229"/>
  <c r="AF1229"/>
  <c r="AL1229"/>
  <c r="AR1229"/>
  <c r="AT1229"/>
  <c r="AV1229"/>
  <c r="AX1229"/>
  <c r="BD1229"/>
  <c r="BF1229"/>
  <c r="BH1229"/>
  <c r="BJ1229"/>
  <c r="BL1229"/>
  <c r="H1231"/>
  <c r="J1231"/>
  <c r="L1231"/>
  <c r="N1231"/>
  <c r="N1234"/>
  <c r="P1231"/>
  <c r="R1233"/>
  <c r="R1231"/>
  <c r="T1231"/>
  <c r="V1231"/>
  <c r="X1231"/>
  <c r="Z1231"/>
  <c r="AB1231"/>
  <c r="AT1231"/>
  <c r="AD1231"/>
  <c r="AF1231"/>
  <c r="AH1231"/>
  <c r="AJ1231"/>
  <c r="AV1231"/>
  <c r="BH1231"/>
  <c r="AL1231"/>
  <c r="AN1231"/>
  <c r="AP1231"/>
  <c r="AR1231"/>
  <c r="AZ1231"/>
  <c r="BB1231"/>
  <c r="BD1231"/>
  <c r="N1233"/>
  <c r="AF1233"/>
  <c r="AL1233"/>
  <c r="AR1233"/>
  <c r="AT1233"/>
  <c r="AV1233"/>
  <c r="AX1233"/>
  <c r="BD1233"/>
  <c r="BF1233"/>
  <c r="BH1233"/>
  <c r="BJ1233"/>
  <c r="J1234"/>
  <c r="BI1236"/>
  <c r="H1238"/>
  <c r="L1238"/>
  <c r="S1238"/>
  <c r="W1238"/>
  <c r="AD1238"/>
  <c r="AH1238"/>
  <c r="AO1238"/>
  <c r="AS1238"/>
  <c r="BI1238"/>
  <c r="BQ1245"/>
  <c r="N1250"/>
  <c r="T1250"/>
  <c r="AF1250"/>
  <c r="AL1250"/>
  <c r="AR1250"/>
  <c r="AT1250"/>
  <c r="AV1250"/>
  <c r="AX1250"/>
  <c r="BD1250"/>
  <c r="BF1250"/>
  <c r="BH1250"/>
  <c r="BJ1250"/>
  <c r="BL1250"/>
  <c r="BR1250"/>
  <c r="BR1251"/>
  <c r="N1252"/>
  <c r="T1252"/>
  <c r="AF1252"/>
  <c r="AL1252"/>
  <c r="AR1252"/>
  <c r="AT1252"/>
  <c r="AV1252"/>
  <c r="AX1252"/>
  <c r="BD1252"/>
  <c r="BF1252"/>
  <c r="BH1252"/>
  <c r="BJ1252"/>
  <c r="BL1252"/>
  <c r="BR1252"/>
  <c r="BR1253"/>
  <c r="N1254"/>
  <c r="T1254"/>
  <c r="AF1254"/>
  <c r="AL1254"/>
  <c r="AR1254"/>
  <c r="AT1254"/>
  <c r="AV1254"/>
  <c r="AX1254"/>
  <c r="BD1254"/>
  <c r="BF1254"/>
  <c r="BH1254"/>
  <c r="BJ1254"/>
  <c r="BL1254"/>
  <c r="BR1254"/>
  <c r="BR1255"/>
  <c r="N1256"/>
  <c r="T1256"/>
  <c r="AF1256"/>
  <c r="AL1256"/>
  <c r="AR1256"/>
  <c r="AT1256"/>
  <c r="AV1256"/>
  <c r="AX1256"/>
  <c r="BD1256"/>
  <c r="BF1256"/>
  <c r="BH1256"/>
  <c r="BJ1256"/>
  <c r="BL1256"/>
  <c r="BR1256"/>
  <c r="BR1257"/>
  <c r="N1258"/>
  <c r="T1258"/>
  <c r="AF1258"/>
  <c r="AL1258"/>
  <c r="AR1258"/>
  <c r="AT1258"/>
  <c r="AV1258"/>
  <c r="AX1258"/>
  <c r="BD1258"/>
  <c r="BF1258"/>
  <c r="BH1258"/>
  <c r="BJ1258"/>
  <c r="BL1258"/>
  <c r="BR1258"/>
  <c r="BR1259"/>
  <c r="N1260"/>
  <c r="T1260"/>
  <c r="AF1260"/>
  <c r="AL1260"/>
  <c r="AR1260"/>
  <c r="AT1260"/>
  <c r="AV1260"/>
  <c r="AX1260"/>
  <c r="BD1260"/>
  <c r="BF1260"/>
  <c r="BH1260"/>
  <c r="BJ1260"/>
  <c r="BL1260"/>
  <c r="N1262"/>
  <c r="T1262"/>
  <c r="AF1262"/>
  <c r="AL1262"/>
  <c r="AR1262"/>
  <c r="AT1262"/>
  <c r="AV1262"/>
  <c r="AX1262"/>
  <c r="BD1262"/>
  <c r="BF1262"/>
  <c r="BH1262"/>
  <c r="BJ1262"/>
  <c r="BL1262"/>
  <c r="N1264"/>
  <c r="T1264"/>
  <c r="AF1264"/>
  <c r="AL1264"/>
  <c r="AR1264"/>
  <c r="AT1264"/>
  <c r="AV1264"/>
  <c r="AX1264"/>
  <c r="BD1264"/>
  <c r="BF1264"/>
  <c r="BH1264"/>
  <c r="BJ1264"/>
  <c r="BL1264"/>
  <c r="N1266"/>
  <c r="T1266"/>
  <c r="AF1266"/>
  <c r="AL1266"/>
  <c r="AR1266"/>
  <c r="AT1266"/>
  <c r="AV1266"/>
  <c r="AX1266"/>
  <c r="BD1266"/>
  <c r="BF1266"/>
  <c r="BH1266"/>
  <c r="BJ1266"/>
  <c r="BL1266"/>
  <c r="N1268"/>
  <c r="T1268"/>
  <c r="AF1268"/>
  <c r="AL1268"/>
  <c r="AR1268"/>
  <c r="AT1268"/>
  <c r="AV1268"/>
  <c r="AX1268"/>
  <c r="BD1268"/>
  <c r="BF1268"/>
  <c r="BH1268"/>
  <c r="BJ1268"/>
  <c r="BL1268"/>
  <c r="N1270"/>
  <c r="T1270"/>
  <c r="AF1270"/>
  <c r="AL1270"/>
  <c r="AR1270"/>
  <c r="AT1270"/>
  <c r="AV1270"/>
  <c r="AX1270"/>
  <c r="BD1270"/>
  <c r="BF1270"/>
  <c r="BH1270"/>
  <c r="BJ1270"/>
  <c r="BL1270"/>
  <c r="N1272"/>
  <c r="T1272"/>
  <c r="AF1272"/>
  <c r="AL1272"/>
  <c r="AR1272"/>
  <c r="AT1272"/>
  <c r="AV1272"/>
  <c r="AX1272"/>
  <c r="BD1272"/>
  <c r="BF1272"/>
  <c r="BH1272"/>
  <c r="BJ1272"/>
  <c r="BL1272"/>
  <c r="N1274"/>
  <c r="T1274"/>
  <c r="AF1274"/>
  <c r="AL1274"/>
  <c r="AR1274"/>
  <c r="AT1274"/>
  <c r="AV1274"/>
  <c r="AX1274"/>
  <c r="BD1274"/>
  <c r="BF1274"/>
  <c r="BH1274"/>
  <c r="BJ1274"/>
  <c r="BL1274"/>
  <c r="N1276"/>
  <c r="T1276"/>
  <c r="AF1276"/>
  <c r="AL1276"/>
  <c r="AR1276"/>
  <c r="AT1276"/>
  <c r="AV1276"/>
  <c r="AX1276"/>
  <c r="BD1276"/>
  <c r="BF1276"/>
  <c r="BH1276"/>
  <c r="BJ1276"/>
  <c r="BL1276"/>
  <c r="N1278"/>
  <c r="T1278"/>
  <c r="AF1278"/>
  <c r="AL1278"/>
  <c r="AR1278"/>
  <c r="AT1278"/>
  <c r="AV1278"/>
  <c r="AX1278"/>
  <c r="BD1278"/>
  <c r="BF1278"/>
  <c r="BH1278"/>
  <c r="BJ1278"/>
  <c r="BL1278"/>
  <c r="N1280"/>
  <c r="T1280"/>
  <c r="AF1280"/>
  <c r="AL1280"/>
  <c r="AR1280"/>
  <c r="AT1280"/>
  <c r="AV1280"/>
  <c r="AX1280"/>
  <c r="BD1280"/>
  <c r="BF1280"/>
  <c r="BH1280"/>
  <c r="BJ1280"/>
  <c r="BL1280"/>
  <c r="N1282"/>
  <c r="T1282"/>
  <c r="AF1282"/>
  <c r="AL1282"/>
  <c r="AR1282"/>
  <c r="AT1282"/>
  <c r="AV1282"/>
  <c r="AX1282"/>
  <c r="BD1282"/>
  <c r="BF1282"/>
  <c r="BH1282"/>
  <c r="BJ1282"/>
  <c r="BL1282"/>
  <c r="N1284"/>
  <c r="T1284"/>
  <c r="AF1284"/>
  <c r="AL1284"/>
  <c r="AR1284"/>
  <c r="AT1284"/>
  <c r="AV1284"/>
  <c r="AX1284"/>
  <c r="BD1284"/>
  <c r="BF1284"/>
  <c r="BH1284"/>
  <c r="BJ1284"/>
  <c r="BL1284"/>
  <c r="N1286"/>
  <c r="T1286"/>
  <c r="AF1286"/>
  <c r="AL1286"/>
  <c r="AR1286"/>
  <c r="AT1286"/>
  <c r="AV1286"/>
  <c r="AX1286"/>
  <c r="BD1286"/>
  <c r="BF1286"/>
  <c r="BH1286"/>
  <c r="BJ1286"/>
  <c r="BL1286"/>
  <c r="N1288"/>
  <c r="T1288"/>
  <c r="AF1288"/>
  <c r="AL1288"/>
  <c r="AR1288"/>
  <c r="AT1288"/>
  <c r="AV1288"/>
  <c r="AX1288"/>
  <c r="BD1288"/>
  <c r="BF1288"/>
  <c r="BH1288"/>
  <c r="BJ1288"/>
  <c r="BL1288"/>
  <c r="H1290"/>
  <c r="J1290"/>
  <c r="J1293"/>
  <c r="L1290"/>
  <c r="N1290"/>
  <c r="N1293"/>
  <c r="P1290"/>
  <c r="R1292"/>
  <c r="T1292"/>
  <c r="R1290"/>
  <c r="T1290"/>
  <c r="V1290"/>
  <c r="X1290"/>
  <c r="Z1290"/>
  <c r="AB1290"/>
  <c r="AT1290"/>
  <c r="AD1290"/>
  <c r="AH1290"/>
  <c r="AJ1290"/>
  <c r="AL1290"/>
  <c r="AN1290"/>
  <c r="AP1290"/>
  <c r="AR1290"/>
  <c r="AV1290"/>
  <c r="AZ1290"/>
  <c r="BB1290"/>
  <c r="BD1290"/>
  <c r="BH1290"/>
  <c r="BL1290"/>
  <c r="H29" i="8"/>
  <c r="N1292" i="7"/>
  <c r="P1292"/>
  <c r="AF1292"/>
  <c r="AL1292"/>
  <c r="AR1292"/>
  <c r="AT1292"/>
  <c r="AV1292"/>
  <c r="AX1292"/>
  <c r="BD1292"/>
  <c r="BF1292"/>
  <c r="BH1292"/>
  <c r="BJ1292"/>
  <c r="L1293"/>
  <c r="BE1295"/>
  <c r="BR1245"/>
  <c r="BI1295"/>
  <c r="H1297"/>
  <c r="L1297"/>
  <c r="S1297"/>
  <c r="W1297"/>
  <c r="AD1297"/>
  <c r="AH1297"/>
  <c r="AO1297"/>
  <c r="AS1297"/>
  <c r="BE1297"/>
  <c r="BI1297"/>
  <c r="BQ1304"/>
  <c r="N1309"/>
  <c r="T1309"/>
  <c r="AF1309"/>
  <c r="AL1309"/>
  <c r="AR1309"/>
  <c r="AT1309"/>
  <c r="AV1309"/>
  <c r="AX1309"/>
  <c r="BD1309"/>
  <c r="BF1309"/>
  <c r="BH1309"/>
  <c r="BJ1309"/>
  <c r="BL1309"/>
  <c r="BR1309"/>
  <c r="BR1310"/>
  <c r="N1311"/>
  <c r="T1311"/>
  <c r="AF1311"/>
  <c r="AL1311"/>
  <c r="AR1311"/>
  <c r="AT1311"/>
  <c r="AV1311"/>
  <c r="AX1311"/>
  <c r="BD1311"/>
  <c r="BF1311"/>
  <c r="BH1311"/>
  <c r="BJ1311"/>
  <c r="BL1311"/>
  <c r="BR1311"/>
  <c r="BR1312"/>
  <c r="N1313"/>
  <c r="T1313"/>
  <c r="AF1313"/>
  <c r="AL1313"/>
  <c r="AR1313"/>
  <c r="AT1313"/>
  <c r="AV1313"/>
  <c r="AX1313"/>
  <c r="BD1313"/>
  <c r="BF1313"/>
  <c r="BH1313"/>
  <c r="BJ1313"/>
  <c r="BL1313"/>
  <c r="BR1313"/>
  <c r="BR1314"/>
  <c r="N1315"/>
  <c r="T1315"/>
  <c r="AF1315"/>
  <c r="AL1315"/>
  <c r="AR1315"/>
  <c r="AT1315"/>
  <c r="AV1315"/>
  <c r="AX1315"/>
  <c r="BD1315"/>
  <c r="BF1315"/>
  <c r="BH1315"/>
  <c r="BJ1315"/>
  <c r="BL1315"/>
  <c r="BR1315"/>
  <c r="BR1316"/>
  <c r="N1317"/>
  <c r="T1317"/>
  <c r="AF1317"/>
  <c r="AL1317"/>
  <c r="AR1317"/>
  <c r="AT1317"/>
  <c r="AV1317"/>
  <c r="AX1317"/>
  <c r="BD1317"/>
  <c r="BF1317"/>
  <c r="BH1317"/>
  <c r="BJ1317"/>
  <c r="BL1317"/>
  <c r="BR1317"/>
  <c r="BR1318"/>
  <c r="N1319"/>
  <c r="T1319"/>
  <c r="AF1319"/>
  <c r="AL1319"/>
  <c r="AR1319"/>
  <c r="AT1319"/>
  <c r="AV1319"/>
  <c r="AX1319"/>
  <c r="BD1319"/>
  <c r="BF1319"/>
  <c r="BH1319"/>
  <c r="BJ1319"/>
  <c r="BL1319"/>
  <c r="N1321"/>
  <c r="T1321"/>
  <c r="AF1321"/>
  <c r="AL1321"/>
  <c r="AR1321"/>
  <c r="AT1321"/>
  <c r="AV1321"/>
  <c r="AX1321"/>
  <c r="BD1321"/>
  <c r="BF1321"/>
  <c r="BH1321"/>
  <c r="BJ1321"/>
  <c r="BL1321"/>
  <c r="N1323"/>
  <c r="T1323"/>
  <c r="AF1323"/>
  <c r="AL1323"/>
  <c r="AR1323"/>
  <c r="AT1323"/>
  <c r="AV1323"/>
  <c r="AX1323"/>
  <c r="BD1323"/>
  <c r="BF1323"/>
  <c r="BH1323"/>
  <c r="BJ1323"/>
  <c r="BL1323"/>
  <c r="N1325"/>
  <c r="T1325"/>
  <c r="AF1325"/>
  <c r="AL1325"/>
  <c r="AR1325"/>
  <c r="AT1325"/>
  <c r="AV1325"/>
  <c r="AX1325"/>
  <c r="BD1325"/>
  <c r="BF1325"/>
  <c r="BH1325"/>
  <c r="BJ1325"/>
  <c r="BL1325"/>
  <c r="N1327"/>
  <c r="T1327"/>
  <c r="AF1327"/>
  <c r="AL1327"/>
  <c r="AR1327"/>
  <c r="AT1327"/>
  <c r="AV1327"/>
  <c r="AX1327"/>
  <c r="BD1327"/>
  <c r="BF1327"/>
  <c r="BH1327"/>
  <c r="BJ1327"/>
  <c r="BL1327"/>
  <c r="N1329"/>
  <c r="T1329"/>
  <c r="AF1329"/>
  <c r="AL1329"/>
  <c r="AR1329"/>
  <c r="AT1329"/>
  <c r="AV1329"/>
  <c r="AX1329"/>
  <c r="BD1329"/>
  <c r="BF1329"/>
  <c r="BH1329"/>
  <c r="BJ1329"/>
  <c r="BL1329"/>
  <c r="N1331"/>
  <c r="T1331"/>
  <c r="AF1331"/>
  <c r="AL1331"/>
  <c r="AR1331"/>
  <c r="AT1331"/>
  <c r="AV1331"/>
  <c r="AX1331"/>
  <c r="BD1331"/>
  <c r="BF1331"/>
  <c r="BH1331"/>
  <c r="BJ1331"/>
  <c r="BL1331"/>
  <c r="N1333"/>
  <c r="T1333"/>
  <c r="AF1333"/>
  <c r="AL1333"/>
  <c r="AR1333"/>
  <c r="AT1333"/>
  <c r="AV1333"/>
  <c r="AX1333"/>
  <c r="BD1333"/>
  <c r="BF1333"/>
  <c r="BH1333"/>
  <c r="BJ1333"/>
  <c r="BL1333"/>
  <c r="N1335"/>
  <c r="T1335"/>
  <c r="AF1335"/>
  <c r="AL1335"/>
  <c r="AR1335"/>
  <c r="AT1335"/>
  <c r="AV1335"/>
  <c r="AX1335"/>
  <c r="BD1335"/>
  <c r="BF1335"/>
  <c r="BH1335"/>
  <c r="BJ1335"/>
  <c r="BL1335"/>
  <c r="N1337"/>
  <c r="T1337"/>
  <c r="AF1337"/>
  <c r="AL1337"/>
  <c r="AR1337"/>
  <c r="AT1337"/>
  <c r="AV1337"/>
  <c r="AX1337"/>
  <c r="BD1337"/>
  <c r="BF1337"/>
  <c r="BH1337"/>
  <c r="BJ1337"/>
  <c r="BL1337"/>
  <c r="N1339"/>
  <c r="T1339"/>
  <c r="AF1339"/>
  <c r="AL1339"/>
  <c r="AR1339"/>
  <c r="AT1339"/>
  <c r="AV1339"/>
  <c r="AX1339"/>
  <c r="BD1339"/>
  <c r="BF1339"/>
  <c r="BH1339"/>
  <c r="BJ1339"/>
  <c r="BL1339"/>
  <c r="N1341"/>
  <c r="T1341"/>
  <c r="AF1341"/>
  <c r="AL1341"/>
  <c r="AR1341"/>
  <c r="AT1341"/>
  <c r="AV1341"/>
  <c r="AX1341"/>
  <c r="BD1341"/>
  <c r="BF1341"/>
  <c r="BH1341"/>
  <c r="BJ1341"/>
  <c r="BL1341"/>
  <c r="N1343"/>
  <c r="T1343"/>
  <c r="AF1343"/>
  <c r="AL1343"/>
  <c r="AR1343"/>
  <c r="AT1343"/>
  <c r="AV1343"/>
  <c r="AX1343"/>
  <c r="BD1343"/>
  <c r="BF1343"/>
  <c r="BH1343"/>
  <c r="BJ1343"/>
  <c r="BL1343"/>
  <c r="N1345"/>
  <c r="T1345"/>
  <c r="AF1345"/>
  <c r="AL1345"/>
  <c r="AR1345"/>
  <c r="AT1345"/>
  <c r="AV1345"/>
  <c r="AX1345"/>
  <c r="BD1345"/>
  <c r="BF1345"/>
  <c r="BH1345"/>
  <c r="BJ1345"/>
  <c r="BL1345"/>
  <c r="N1347"/>
  <c r="T1347"/>
  <c r="AF1347"/>
  <c r="AL1347"/>
  <c r="AR1347"/>
  <c r="AT1347"/>
  <c r="AV1347"/>
  <c r="AX1347"/>
  <c r="BD1347"/>
  <c r="BF1347"/>
  <c r="BH1347"/>
  <c r="BJ1347"/>
  <c r="BL1347"/>
  <c r="H1349"/>
  <c r="J1349"/>
  <c r="L1349"/>
  <c r="N1349"/>
  <c r="N1352"/>
  <c r="P1349"/>
  <c r="R1349"/>
  <c r="V1349"/>
  <c r="X1349"/>
  <c r="Z1349"/>
  <c r="AB1349"/>
  <c r="AD1349"/>
  <c r="AF1349"/>
  <c r="AH1349"/>
  <c r="AJ1349"/>
  <c r="AL1349"/>
  <c r="AN1349"/>
  <c r="AP1349"/>
  <c r="AR1349"/>
  <c r="AT1349"/>
  <c r="AX1349"/>
  <c r="AZ1349"/>
  <c r="BB1349"/>
  <c r="BD1349"/>
  <c r="N1351"/>
  <c r="R1351"/>
  <c r="AF1351"/>
  <c r="AL1351"/>
  <c r="AR1351"/>
  <c r="AT1351"/>
  <c r="AV1351"/>
  <c r="AX1351"/>
  <c r="BD1351"/>
  <c r="BF1351"/>
  <c r="BH1351"/>
  <c r="BJ1351"/>
  <c r="J1352"/>
  <c r="L1352"/>
  <c r="BI1354"/>
  <c r="BI1356"/>
  <c r="H1356"/>
  <c r="L1356"/>
  <c r="S1356"/>
  <c r="W1356"/>
  <c r="AD1356"/>
  <c r="AH1356"/>
  <c r="AO1356"/>
  <c r="AS1356"/>
  <c r="BQ1363"/>
  <c r="N1368"/>
  <c r="T1368"/>
  <c r="AF1368"/>
  <c r="AL1368"/>
  <c r="AR1368"/>
  <c r="AT1368"/>
  <c r="AV1368"/>
  <c r="AX1368"/>
  <c r="BD1368"/>
  <c r="BF1368"/>
  <c r="BH1368"/>
  <c r="BJ1368"/>
  <c r="BL1368"/>
  <c r="BL1408"/>
  <c r="BR1368"/>
  <c r="BR1369"/>
  <c r="N1370"/>
  <c r="T1370"/>
  <c r="AF1370"/>
  <c r="AL1370"/>
  <c r="AR1370"/>
  <c r="AT1370"/>
  <c r="AV1370"/>
  <c r="AX1370"/>
  <c r="BD1370"/>
  <c r="BF1370"/>
  <c r="BH1370"/>
  <c r="BJ1370"/>
  <c r="BL1370"/>
  <c r="BR1370"/>
  <c r="BR1371"/>
  <c r="N1372"/>
  <c r="T1372"/>
  <c r="AF1372"/>
  <c r="AL1372"/>
  <c r="AR1372"/>
  <c r="AT1372"/>
  <c r="AV1372"/>
  <c r="AX1372"/>
  <c r="BD1372"/>
  <c r="BF1372"/>
  <c r="BH1372"/>
  <c r="BJ1372"/>
  <c r="BL1372"/>
  <c r="BR1372"/>
  <c r="BR1373"/>
  <c r="N1374"/>
  <c r="T1374"/>
  <c r="AF1374"/>
  <c r="AL1374"/>
  <c r="AR1374"/>
  <c r="AT1374"/>
  <c r="AV1374"/>
  <c r="AX1374"/>
  <c r="BD1374"/>
  <c r="BF1374"/>
  <c r="BH1374"/>
  <c r="BJ1374"/>
  <c r="BL1374"/>
  <c r="BR1374"/>
  <c r="BR1375"/>
  <c r="N1376"/>
  <c r="T1376"/>
  <c r="AF1376"/>
  <c r="AL1376"/>
  <c r="AR1376"/>
  <c r="AT1376"/>
  <c r="AV1376"/>
  <c r="AX1376"/>
  <c r="BD1376"/>
  <c r="BF1376"/>
  <c r="BH1376"/>
  <c r="BJ1376"/>
  <c r="BL1376"/>
  <c r="BR1376"/>
  <c r="BR1377"/>
  <c r="N1378"/>
  <c r="T1378"/>
  <c r="AF1378"/>
  <c r="AL1378"/>
  <c r="AR1378"/>
  <c r="AT1378"/>
  <c r="AV1378"/>
  <c r="AX1378"/>
  <c r="BD1378"/>
  <c r="BF1378"/>
  <c r="BH1378"/>
  <c r="BJ1378"/>
  <c r="BL1378"/>
  <c r="N1380"/>
  <c r="T1380"/>
  <c r="AF1380"/>
  <c r="AL1380"/>
  <c r="AR1380"/>
  <c r="AT1380"/>
  <c r="AV1380"/>
  <c r="AX1380"/>
  <c r="BD1380"/>
  <c r="BF1380"/>
  <c r="BH1380"/>
  <c r="BJ1380"/>
  <c r="BL1380"/>
  <c r="N1382"/>
  <c r="T1382"/>
  <c r="AF1382"/>
  <c r="AL1382"/>
  <c r="AR1382"/>
  <c r="AT1382"/>
  <c r="AV1382"/>
  <c r="AX1382"/>
  <c r="BD1382"/>
  <c r="BF1382"/>
  <c r="BH1382"/>
  <c r="BJ1382"/>
  <c r="BL1382"/>
  <c r="N1384"/>
  <c r="T1384"/>
  <c r="AF1384"/>
  <c r="AL1384"/>
  <c r="AR1384"/>
  <c r="AT1384"/>
  <c r="AV1384"/>
  <c r="AX1384"/>
  <c r="BD1384"/>
  <c r="BF1384"/>
  <c r="BH1384"/>
  <c r="BJ1384"/>
  <c r="BL1384"/>
  <c r="N1386"/>
  <c r="T1386"/>
  <c r="AF1386"/>
  <c r="AL1386"/>
  <c r="AR1386"/>
  <c r="AT1386"/>
  <c r="AV1386"/>
  <c r="AX1386"/>
  <c r="BD1386"/>
  <c r="BF1386"/>
  <c r="BH1386"/>
  <c r="BJ1386"/>
  <c r="BL1386"/>
  <c r="N1388"/>
  <c r="T1388"/>
  <c r="AF1388"/>
  <c r="AL1388"/>
  <c r="AR1388"/>
  <c r="AT1388"/>
  <c r="AV1388"/>
  <c r="AX1388"/>
  <c r="BD1388"/>
  <c r="BF1388"/>
  <c r="BH1388"/>
  <c r="BJ1388"/>
  <c r="BL1388"/>
  <c r="N1390"/>
  <c r="T1390"/>
  <c r="AF1390"/>
  <c r="AL1390"/>
  <c r="AR1390"/>
  <c r="AT1390"/>
  <c r="AV1390"/>
  <c r="AX1390"/>
  <c r="BD1390"/>
  <c r="BF1390"/>
  <c r="BH1390"/>
  <c r="BJ1390"/>
  <c r="BL1390"/>
  <c r="N1392"/>
  <c r="T1392"/>
  <c r="AF1392"/>
  <c r="AL1392"/>
  <c r="AR1392"/>
  <c r="AT1392"/>
  <c r="AV1392"/>
  <c r="AX1392"/>
  <c r="BD1392"/>
  <c r="BF1392"/>
  <c r="BH1392"/>
  <c r="BJ1392"/>
  <c r="BL1392"/>
  <c r="N1394"/>
  <c r="T1394"/>
  <c r="AF1394"/>
  <c r="AL1394"/>
  <c r="AR1394"/>
  <c r="AT1394"/>
  <c r="AV1394"/>
  <c r="AX1394"/>
  <c r="BD1394"/>
  <c r="BF1394"/>
  <c r="BH1394"/>
  <c r="BJ1394"/>
  <c r="BL1394"/>
  <c r="N1396"/>
  <c r="T1396"/>
  <c r="AF1396"/>
  <c r="AL1396"/>
  <c r="AR1396"/>
  <c r="AT1396"/>
  <c r="AV1396"/>
  <c r="AX1396"/>
  <c r="BD1396"/>
  <c r="BF1396"/>
  <c r="BH1396"/>
  <c r="BJ1396"/>
  <c r="BL1396"/>
  <c r="N1398"/>
  <c r="T1398"/>
  <c r="AF1398"/>
  <c r="AL1398"/>
  <c r="AR1398"/>
  <c r="AT1398"/>
  <c r="AV1398"/>
  <c r="AX1398"/>
  <c r="BD1398"/>
  <c r="BF1398"/>
  <c r="BH1398"/>
  <c r="BJ1398"/>
  <c r="BL1398"/>
  <c r="N1400"/>
  <c r="T1400"/>
  <c r="AF1400"/>
  <c r="AL1400"/>
  <c r="AR1400"/>
  <c r="AT1400"/>
  <c r="AV1400"/>
  <c r="AX1400"/>
  <c r="BD1400"/>
  <c r="BF1400"/>
  <c r="BH1400"/>
  <c r="BJ1400"/>
  <c r="BL1400"/>
  <c r="N1402"/>
  <c r="T1402"/>
  <c r="AF1402"/>
  <c r="AL1402"/>
  <c r="AR1402"/>
  <c r="AT1402"/>
  <c r="AV1402"/>
  <c r="AX1402"/>
  <c r="BD1402"/>
  <c r="BF1402"/>
  <c r="BH1402"/>
  <c r="BJ1402"/>
  <c r="BL1402"/>
  <c r="N1404"/>
  <c r="T1404"/>
  <c r="AF1404"/>
  <c r="AL1404"/>
  <c r="AR1404"/>
  <c r="AT1404"/>
  <c r="AV1404"/>
  <c r="AX1404"/>
  <c r="BD1404"/>
  <c r="BF1404"/>
  <c r="BH1404"/>
  <c r="BJ1404"/>
  <c r="BL1404"/>
  <c r="N1406"/>
  <c r="T1406"/>
  <c r="AF1406"/>
  <c r="AL1406"/>
  <c r="AR1406"/>
  <c r="AT1406"/>
  <c r="AV1406"/>
  <c r="AX1406"/>
  <c r="BD1406"/>
  <c r="BF1406"/>
  <c r="BH1406"/>
  <c r="BJ1406"/>
  <c r="BL1406"/>
  <c r="H1408"/>
  <c r="J1408"/>
  <c r="L1408"/>
  <c r="N1408"/>
  <c r="N1411"/>
  <c r="P1408"/>
  <c r="R1410"/>
  <c r="R1408"/>
  <c r="T1408"/>
  <c r="V1408"/>
  <c r="X1408"/>
  <c r="Z1408"/>
  <c r="AB1408"/>
  <c r="AD1408"/>
  <c r="AF1408"/>
  <c r="AH1408"/>
  <c r="AJ1408"/>
  <c r="AL1408"/>
  <c r="AN1408"/>
  <c r="AP1408"/>
  <c r="AV1408"/>
  <c r="BH1408"/>
  <c r="AR1408"/>
  <c r="AZ1408"/>
  <c r="BB1408"/>
  <c r="BD1408"/>
  <c r="N1410"/>
  <c r="AF1410"/>
  <c r="AL1410"/>
  <c r="AR1410"/>
  <c r="AT1410"/>
  <c r="AV1410"/>
  <c r="AX1410"/>
  <c r="BD1410"/>
  <c r="BF1410"/>
  <c r="BH1410"/>
  <c r="BJ1410"/>
  <c r="J1411"/>
  <c r="BI1413"/>
  <c r="H1415"/>
  <c r="L1415"/>
  <c r="S1415"/>
  <c r="W1415"/>
  <c r="AD1415"/>
  <c r="AH1415"/>
  <c r="AO1415"/>
  <c r="AS1415"/>
  <c r="BI1415"/>
  <c r="BQ1422"/>
  <c r="N1427"/>
  <c r="T1427"/>
  <c r="AF1427"/>
  <c r="AL1427"/>
  <c r="AR1427"/>
  <c r="AT1427"/>
  <c r="AV1427"/>
  <c r="AX1427"/>
  <c r="BD1427"/>
  <c r="BF1427"/>
  <c r="BH1427"/>
  <c r="BJ1427"/>
  <c r="BL1427"/>
  <c r="BR1427"/>
  <c r="BR1428"/>
  <c r="N1429"/>
  <c r="T1429"/>
  <c r="AF1429"/>
  <c r="AL1429"/>
  <c r="AR1429"/>
  <c r="AT1429"/>
  <c r="AV1429"/>
  <c r="AX1429"/>
  <c r="BD1429"/>
  <c r="BF1429"/>
  <c r="BH1429"/>
  <c r="BJ1429"/>
  <c r="BL1429"/>
  <c r="BR1429"/>
  <c r="BR1430"/>
  <c r="N1431"/>
  <c r="T1431"/>
  <c r="AF1431"/>
  <c r="AL1431"/>
  <c r="AR1431"/>
  <c r="AT1431"/>
  <c r="AV1431"/>
  <c r="AX1431"/>
  <c r="BD1431"/>
  <c r="BF1431"/>
  <c r="BH1431"/>
  <c r="BJ1431"/>
  <c r="BL1431"/>
  <c r="BR1431"/>
  <c r="BR1432"/>
  <c r="N1433"/>
  <c r="T1433"/>
  <c r="AF1433"/>
  <c r="AL1433"/>
  <c r="AR1433"/>
  <c r="AT1433"/>
  <c r="AV1433"/>
  <c r="AX1433"/>
  <c r="BD1433"/>
  <c r="BF1433"/>
  <c r="BH1433"/>
  <c r="BJ1433"/>
  <c r="BL1433"/>
  <c r="BR1433"/>
  <c r="BR1434"/>
  <c r="N1435"/>
  <c r="T1435"/>
  <c r="AF1435"/>
  <c r="AL1435"/>
  <c r="AR1435"/>
  <c r="AT1435"/>
  <c r="AV1435"/>
  <c r="AX1435"/>
  <c r="BD1435"/>
  <c r="BF1435"/>
  <c r="BH1435"/>
  <c r="BJ1435"/>
  <c r="BL1435"/>
  <c r="BR1435"/>
  <c r="BR1436"/>
  <c r="N1437"/>
  <c r="T1437"/>
  <c r="AF1437"/>
  <c r="AL1437"/>
  <c r="AR1437"/>
  <c r="AT1437"/>
  <c r="AV1437"/>
  <c r="AX1437"/>
  <c r="BD1437"/>
  <c r="BF1437"/>
  <c r="BH1437"/>
  <c r="BJ1437"/>
  <c r="BL1437"/>
  <c r="N1439"/>
  <c r="T1439"/>
  <c r="AF1439"/>
  <c r="AL1439"/>
  <c r="AR1439"/>
  <c r="AT1439"/>
  <c r="AV1439"/>
  <c r="AX1439"/>
  <c r="BD1439"/>
  <c r="BF1439"/>
  <c r="BH1439"/>
  <c r="BJ1439"/>
  <c r="BL1439"/>
  <c r="N1441"/>
  <c r="T1441"/>
  <c r="AF1441"/>
  <c r="AL1441"/>
  <c r="AR1441"/>
  <c r="AT1441"/>
  <c r="AV1441"/>
  <c r="AX1441"/>
  <c r="BD1441"/>
  <c r="BF1441"/>
  <c r="BH1441"/>
  <c r="BJ1441"/>
  <c r="BL1441"/>
  <c r="N1443"/>
  <c r="T1443"/>
  <c r="AF1443"/>
  <c r="AL1443"/>
  <c r="AR1443"/>
  <c r="AT1443"/>
  <c r="AV1443"/>
  <c r="AX1443"/>
  <c r="BD1443"/>
  <c r="BF1443"/>
  <c r="BH1443"/>
  <c r="BJ1443"/>
  <c r="BL1443"/>
  <c r="N1445"/>
  <c r="T1445"/>
  <c r="AF1445"/>
  <c r="AL1445"/>
  <c r="AR1445"/>
  <c r="AT1445"/>
  <c r="AV1445"/>
  <c r="AX1445"/>
  <c r="BD1445"/>
  <c r="BF1445"/>
  <c r="BH1445"/>
  <c r="BJ1445"/>
  <c r="BL1445"/>
  <c r="N1447"/>
  <c r="T1447"/>
  <c r="AF1447"/>
  <c r="AL1447"/>
  <c r="AR1447"/>
  <c r="AT1447"/>
  <c r="AV1447"/>
  <c r="AX1447"/>
  <c r="BD1447"/>
  <c r="BF1447"/>
  <c r="BH1447"/>
  <c r="BJ1447"/>
  <c r="BL1447"/>
  <c r="N1449"/>
  <c r="T1449"/>
  <c r="AF1449"/>
  <c r="AL1449"/>
  <c r="AR1449"/>
  <c r="AT1449"/>
  <c r="AV1449"/>
  <c r="AX1449"/>
  <c r="BD1449"/>
  <c r="BF1449"/>
  <c r="BH1449"/>
  <c r="BJ1449"/>
  <c r="BL1449"/>
  <c r="N1451"/>
  <c r="T1451"/>
  <c r="AF1451"/>
  <c r="AL1451"/>
  <c r="AR1451"/>
  <c r="AT1451"/>
  <c r="AV1451"/>
  <c r="AX1451"/>
  <c r="BD1451"/>
  <c r="BF1451"/>
  <c r="BH1451"/>
  <c r="BJ1451"/>
  <c r="BL1451"/>
  <c r="N1453"/>
  <c r="T1453"/>
  <c r="AF1453"/>
  <c r="AL1453"/>
  <c r="AR1453"/>
  <c r="AT1453"/>
  <c r="AV1453"/>
  <c r="AX1453"/>
  <c r="BD1453"/>
  <c r="BF1453"/>
  <c r="BH1453"/>
  <c r="BJ1453"/>
  <c r="BL1453"/>
  <c r="N1455"/>
  <c r="T1455"/>
  <c r="AF1455"/>
  <c r="AL1455"/>
  <c r="AR1455"/>
  <c r="AT1455"/>
  <c r="AV1455"/>
  <c r="AX1455"/>
  <c r="BD1455"/>
  <c r="BF1455"/>
  <c r="BH1455"/>
  <c r="BJ1455"/>
  <c r="BL1455"/>
  <c r="N1457"/>
  <c r="T1457"/>
  <c r="AF1457"/>
  <c r="AL1457"/>
  <c r="AR1457"/>
  <c r="AT1457"/>
  <c r="AV1457"/>
  <c r="AX1457"/>
  <c r="BD1457"/>
  <c r="BF1457"/>
  <c r="BH1457"/>
  <c r="BJ1457"/>
  <c r="BL1457"/>
  <c r="N1459"/>
  <c r="T1459"/>
  <c r="AF1459"/>
  <c r="AL1459"/>
  <c r="AR1459"/>
  <c r="AT1459"/>
  <c r="AV1459"/>
  <c r="AX1459"/>
  <c r="BD1459"/>
  <c r="BF1459"/>
  <c r="BH1459"/>
  <c r="BJ1459"/>
  <c r="BL1459"/>
  <c r="N1461"/>
  <c r="T1461"/>
  <c r="AF1461"/>
  <c r="AL1461"/>
  <c r="AR1461"/>
  <c r="AT1461"/>
  <c r="AV1461"/>
  <c r="AX1461"/>
  <c r="BD1461"/>
  <c r="BF1461"/>
  <c r="BH1461"/>
  <c r="BJ1461"/>
  <c r="BL1461"/>
  <c r="N1463"/>
  <c r="T1463"/>
  <c r="AF1463"/>
  <c r="AL1463"/>
  <c r="AR1463"/>
  <c r="AT1463"/>
  <c r="AV1463"/>
  <c r="AX1463"/>
  <c r="BD1463"/>
  <c r="BF1463"/>
  <c r="BH1463"/>
  <c r="BJ1463"/>
  <c r="BL1463"/>
  <c r="N1465"/>
  <c r="T1465"/>
  <c r="AF1465"/>
  <c r="AL1465"/>
  <c r="AR1465"/>
  <c r="AT1465"/>
  <c r="AV1465"/>
  <c r="AX1465"/>
  <c r="BD1465"/>
  <c r="BF1465"/>
  <c r="BH1465"/>
  <c r="BJ1465"/>
  <c r="BL1465"/>
  <c r="H1467"/>
  <c r="J1467"/>
  <c r="L1467"/>
  <c r="N1467"/>
  <c r="P1467"/>
  <c r="R1467"/>
  <c r="V1467"/>
  <c r="X1467"/>
  <c r="Z1467"/>
  <c r="AB1467"/>
  <c r="AD1467"/>
  <c r="AF1467"/>
  <c r="AH1467"/>
  <c r="AJ1467"/>
  <c r="AL1467"/>
  <c r="AN1467"/>
  <c r="AP1467"/>
  <c r="AR1467"/>
  <c r="AZ1467"/>
  <c r="BB1467"/>
  <c r="BD1467"/>
  <c r="N1469"/>
  <c r="R1469"/>
  <c r="AF1469"/>
  <c r="AL1469"/>
  <c r="AR1469"/>
  <c r="AT1469"/>
  <c r="AV1469"/>
  <c r="AX1469"/>
  <c r="BD1469"/>
  <c r="BF1469"/>
  <c r="BH1469"/>
  <c r="BJ1469"/>
  <c r="J1470"/>
  <c r="L1470"/>
  <c r="N1470"/>
  <c r="BI1472"/>
  <c r="H1474"/>
  <c r="L1474"/>
  <c r="S1474"/>
  <c r="W1474"/>
  <c r="AD1474"/>
  <c r="AH1474"/>
  <c r="AO1474"/>
  <c r="AS1474"/>
  <c r="BI1474"/>
  <c r="BQ1481"/>
  <c r="N1486"/>
  <c r="T1486"/>
  <c r="AF1486"/>
  <c r="AL1486"/>
  <c r="AR1486"/>
  <c r="AT1486"/>
  <c r="AV1486"/>
  <c r="AX1486"/>
  <c r="BD1486"/>
  <c r="BF1486"/>
  <c r="BH1486"/>
  <c r="BJ1486"/>
  <c r="BL1486"/>
  <c r="BR1486"/>
  <c r="BR1487"/>
  <c r="N1488"/>
  <c r="T1488"/>
  <c r="AF1488"/>
  <c r="AL1488"/>
  <c r="AR1488"/>
  <c r="AT1488"/>
  <c r="AV1488"/>
  <c r="AX1488"/>
  <c r="BD1488"/>
  <c r="BF1488"/>
  <c r="BH1488"/>
  <c r="BJ1488"/>
  <c r="BL1488"/>
  <c r="BR1488"/>
  <c r="BR1489"/>
  <c r="N1490"/>
  <c r="T1490"/>
  <c r="AF1490"/>
  <c r="AL1490"/>
  <c r="AR1490"/>
  <c r="AT1490"/>
  <c r="AV1490"/>
  <c r="AX1490"/>
  <c r="BD1490"/>
  <c r="BF1490"/>
  <c r="BH1490"/>
  <c r="BJ1490"/>
  <c r="BL1490"/>
  <c r="BR1490"/>
  <c r="BR1491"/>
  <c r="N1492"/>
  <c r="T1492"/>
  <c r="AF1492"/>
  <c r="AL1492"/>
  <c r="AR1492"/>
  <c r="AT1492"/>
  <c r="AV1492"/>
  <c r="AX1492"/>
  <c r="BD1492"/>
  <c r="BF1492"/>
  <c r="BH1492"/>
  <c r="BJ1492"/>
  <c r="BL1492"/>
  <c r="BR1492"/>
  <c r="BR1493"/>
  <c r="N1494"/>
  <c r="T1494"/>
  <c r="AF1494"/>
  <c r="AL1494"/>
  <c r="AR1494"/>
  <c r="AT1494"/>
  <c r="AV1494"/>
  <c r="AX1494"/>
  <c r="BD1494"/>
  <c r="BF1494"/>
  <c r="BH1494"/>
  <c r="BJ1494"/>
  <c r="BL1494"/>
  <c r="BR1494"/>
  <c r="BR1495"/>
  <c r="N1496"/>
  <c r="T1496"/>
  <c r="AF1496"/>
  <c r="AL1496"/>
  <c r="AR1496"/>
  <c r="AT1496"/>
  <c r="AV1496"/>
  <c r="AX1496"/>
  <c r="BD1496"/>
  <c r="BF1496"/>
  <c r="BH1496"/>
  <c r="BJ1496"/>
  <c r="BL1496"/>
  <c r="N1498"/>
  <c r="T1498"/>
  <c r="AF1498"/>
  <c r="AL1498"/>
  <c r="AR1498"/>
  <c r="AT1498"/>
  <c r="AV1498"/>
  <c r="AX1498"/>
  <c r="BD1498"/>
  <c r="BF1498"/>
  <c r="BH1498"/>
  <c r="BJ1498"/>
  <c r="BL1498"/>
  <c r="N1500"/>
  <c r="T1500"/>
  <c r="AF1500"/>
  <c r="AL1500"/>
  <c r="AR1500"/>
  <c r="AT1500"/>
  <c r="AV1500"/>
  <c r="AX1500"/>
  <c r="BD1500"/>
  <c r="BF1500"/>
  <c r="BH1500"/>
  <c r="BJ1500"/>
  <c r="BL1500"/>
  <c r="N1502"/>
  <c r="T1502"/>
  <c r="AF1502"/>
  <c r="AL1502"/>
  <c r="AR1502"/>
  <c r="AT1502"/>
  <c r="AV1502"/>
  <c r="AX1502"/>
  <c r="BD1502"/>
  <c r="BF1502"/>
  <c r="BH1502"/>
  <c r="BJ1502"/>
  <c r="BL1502"/>
  <c r="N1504"/>
  <c r="T1504"/>
  <c r="AF1504"/>
  <c r="AL1504"/>
  <c r="AR1504"/>
  <c r="AT1504"/>
  <c r="AV1504"/>
  <c r="AX1504"/>
  <c r="BD1504"/>
  <c r="BF1504"/>
  <c r="BH1504"/>
  <c r="BJ1504"/>
  <c r="BL1504"/>
  <c r="N1506"/>
  <c r="T1506"/>
  <c r="AF1506"/>
  <c r="AL1506"/>
  <c r="AR1506"/>
  <c r="AT1506"/>
  <c r="AV1506"/>
  <c r="AX1506"/>
  <c r="BD1506"/>
  <c r="BF1506"/>
  <c r="BH1506"/>
  <c r="BJ1506"/>
  <c r="BL1506"/>
  <c r="N1508"/>
  <c r="T1508"/>
  <c r="AF1508"/>
  <c r="AL1508"/>
  <c r="AR1508"/>
  <c r="AT1508"/>
  <c r="AV1508"/>
  <c r="AX1508"/>
  <c r="BD1508"/>
  <c r="BF1508"/>
  <c r="BH1508"/>
  <c r="BJ1508"/>
  <c r="BL1508"/>
  <c r="N1510"/>
  <c r="T1510"/>
  <c r="AF1510"/>
  <c r="AL1510"/>
  <c r="AR1510"/>
  <c r="AT1510"/>
  <c r="AV1510"/>
  <c r="AX1510"/>
  <c r="BD1510"/>
  <c r="BF1510"/>
  <c r="BH1510"/>
  <c r="BJ1510"/>
  <c r="BL1510"/>
  <c r="N1512"/>
  <c r="T1512"/>
  <c r="AF1512"/>
  <c r="AL1512"/>
  <c r="AR1512"/>
  <c r="AT1512"/>
  <c r="AV1512"/>
  <c r="AX1512"/>
  <c r="BD1512"/>
  <c r="BF1512"/>
  <c r="BH1512"/>
  <c r="BJ1512"/>
  <c r="BL1512"/>
  <c r="N1514"/>
  <c r="T1514"/>
  <c r="AF1514"/>
  <c r="AL1514"/>
  <c r="AR1514"/>
  <c r="AT1514"/>
  <c r="AV1514"/>
  <c r="AX1514"/>
  <c r="BD1514"/>
  <c r="BF1514"/>
  <c r="BH1514"/>
  <c r="BJ1514"/>
  <c r="BL1514"/>
  <c r="N1516"/>
  <c r="T1516"/>
  <c r="AF1516"/>
  <c r="AL1516"/>
  <c r="AR1516"/>
  <c r="AT1516"/>
  <c r="AV1516"/>
  <c r="AX1516"/>
  <c r="BD1516"/>
  <c r="BF1516"/>
  <c r="BH1516"/>
  <c r="BJ1516"/>
  <c r="BL1516"/>
  <c r="N1518"/>
  <c r="T1518"/>
  <c r="AF1518"/>
  <c r="AL1518"/>
  <c r="AR1518"/>
  <c r="AT1518"/>
  <c r="AV1518"/>
  <c r="AX1518"/>
  <c r="BD1518"/>
  <c r="BF1518"/>
  <c r="BH1518"/>
  <c r="BJ1518"/>
  <c r="BL1518"/>
  <c r="N1520"/>
  <c r="T1520"/>
  <c r="AF1520"/>
  <c r="AL1520"/>
  <c r="AR1520"/>
  <c r="AT1520"/>
  <c r="AV1520"/>
  <c r="AX1520"/>
  <c r="BD1520"/>
  <c r="BF1520"/>
  <c r="BH1520"/>
  <c r="BJ1520"/>
  <c r="BL1520"/>
  <c r="N1522"/>
  <c r="T1522"/>
  <c r="AF1522"/>
  <c r="AL1522"/>
  <c r="AR1522"/>
  <c r="AT1522"/>
  <c r="AV1522"/>
  <c r="AX1522"/>
  <c r="BD1522"/>
  <c r="BF1522"/>
  <c r="BH1522"/>
  <c r="BJ1522"/>
  <c r="BL1522"/>
  <c r="N1524"/>
  <c r="T1524"/>
  <c r="AF1524"/>
  <c r="AL1524"/>
  <c r="AR1524"/>
  <c r="AT1524"/>
  <c r="AV1524"/>
  <c r="AX1524"/>
  <c r="BD1524"/>
  <c r="BF1524"/>
  <c r="BH1524"/>
  <c r="BJ1524"/>
  <c r="BL1524"/>
  <c r="H1526"/>
  <c r="J1526"/>
  <c r="L1526"/>
  <c r="N1526"/>
  <c r="P1526"/>
  <c r="R1528"/>
  <c r="R1526"/>
  <c r="V1526"/>
  <c r="X1526"/>
  <c r="Z1526"/>
  <c r="AB1526"/>
  <c r="AD1526"/>
  <c r="AF1526"/>
  <c r="AH1526"/>
  <c r="AJ1526"/>
  <c r="AV1526"/>
  <c r="BH1526"/>
  <c r="AL1526"/>
  <c r="AN1526"/>
  <c r="AT1526"/>
  <c r="AP1526"/>
  <c r="AR1526"/>
  <c r="AZ1526"/>
  <c r="BB1526"/>
  <c r="BD1526"/>
  <c r="BL1526"/>
  <c r="H33" i="8"/>
  <c r="N1528" i="7"/>
  <c r="AF1528"/>
  <c r="AL1528"/>
  <c r="AR1528"/>
  <c r="AT1528"/>
  <c r="AV1528"/>
  <c r="AX1528"/>
  <c r="BD1528"/>
  <c r="BF1528"/>
  <c r="BH1528"/>
  <c r="BJ1528"/>
  <c r="J1529"/>
  <c r="L1529"/>
  <c r="BE1531"/>
  <c r="BI1531"/>
  <c r="H1533"/>
  <c r="L1533"/>
  <c r="S1533"/>
  <c r="W1533"/>
  <c r="AD1533"/>
  <c r="AH1533"/>
  <c r="AO1533"/>
  <c r="AS1533"/>
  <c r="BI1533"/>
  <c r="BQ1540"/>
  <c r="N1545"/>
  <c r="T1545"/>
  <c r="AF1545"/>
  <c r="AL1545"/>
  <c r="AR1545"/>
  <c r="AT1545"/>
  <c r="AV1545"/>
  <c r="AX1545"/>
  <c r="BD1545"/>
  <c r="BF1545"/>
  <c r="BH1545"/>
  <c r="BJ1545"/>
  <c r="BL1545"/>
  <c r="BR1545"/>
  <c r="BR1546"/>
  <c r="N1547"/>
  <c r="T1547"/>
  <c r="AF1547"/>
  <c r="AL1547"/>
  <c r="AR1547"/>
  <c r="AT1547"/>
  <c r="AV1547"/>
  <c r="AX1547"/>
  <c r="BD1547"/>
  <c r="BF1547"/>
  <c r="BH1547"/>
  <c r="BJ1547"/>
  <c r="BL1547"/>
  <c r="BL1585"/>
  <c r="BR1547"/>
  <c r="BR1548"/>
  <c r="N1549"/>
  <c r="T1549"/>
  <c r="AF1549"/>
  <c r="AL1549"/>
  <c r="AR1549"/>
  <c r="AT1549"/>
  <c r="AV1549"/>
  <c r="AX1549"/>
  <c r="BD1549"/>
  <c r="BF1549"/>
  <c r="BH1549"/>
  <c r="BJ1549"/>
  <c r="BL1549"/>
  <c r="BR1549"/>
  <c r="BR1550"/>
  <c r="N1551"/>
  <c r="T1551"/>
  <c r="AF1551"/>
  <c r="AL1551"/>
  <c r="AR1551"/>
  <c r="AT1551"/>
  <c r="AV1551"/>
  <c r="AX1551"/>
  <c r="BD1551"/>
  <c r="BF1551"/>
  <c r="BH1551"/>
  <c r="BJ1551"/>
  <c r="BL1551"/>
  <c r="BR1551"/>
  <c r="BR1552"/>
  <c r="N1553"/>
  <c r="T1553"/>
  <c r="AF1553"/>
  <c r="AL1553"/>
  <c r="AR1553"/>
  <c r="AT1553"/>
  <c r="AV1553"/>
  <c r="AX1553"/>
  <c r="BD1553"/>
  <c r="BF1553"/>
  <c r="BH1553"/>
  <c r="BJ1553"/>
  <c r="BL1553"/>
  <c r="BR1553"/>
  <c r="BR1554"/>
  <c r="N1555"/>
  <c r="T1555"/>
  <c r="AF1555"/>
  <c r="AL1555"/>
  <c r="AR1555"/>
  <c r="AT1555"/>
  <c r="AV1555"/>
  <c r="AX1555"/>
  <c r="BD1555"/>
  <c r="BF1555"/>
  <c r="BH1555"/>
  <c r="BJ1555"/>
  <c r="BL1555"/>
  <c r="N1557"/>
  <c r="T1557"/>
  <c r="AF1557"/>
  <c r="AL1557"/>
  <c r="AR1557"/>
  <c r="AT1557"/>
  <c r="AV1557"/>
  <c r="AX1557"/>
  <c r="BD1557"/>
  <c r="BF1557"/>
  <c r="BJ1557"/>
  <c r="BL1557"/>
  <c r="N1559"/>
  <c r="T1559"/>
  <c r="AF1559"/>
  <c r="AL1559"/>
  <c r="AR1559"/>
  <c r="AT1559"/>
  <c r="AV1559"/>
  <c r="AX1559"/>
  <c r="BD1559"/>
  <c r="BF1559"/>
  <c r="BH1559"/>
  <c r="BJ1559"/>
  <c r="BL1559"/>
  <c r="BO1559"/>
  <c r="N1561"/>
  <c r="T1561"/>
  <c r="AF1561"/>
  <c r="AL1561"/>
  <c r="AR1561"/>
  <c r="AT1561"/>
  <c r="AV1561"/>
  <c r="AX1561"/>
  <c r="BD1561"/>
  <c r="BF1561"/>
  <c r="BH1561"/>
  <c r="BJ1561"/>
  <c r="BL1561"/>
  <c r="N1563"/>
  <c r="T1563"/>
  <c r="AF1563"/>
  <c r="AL1563"/>
  <c r="AR1563"/>
  <c r="AT1563"/>
  <c r="AV1563"/>
  <c r="AX1563"/>
  <c r="BD1563"/>
  <c r="BF1563"/>
  <c r="BH1563"/>
  <c r="BJ1563"/>
  <c r="BL1563"/>
  <c r="N1565"/>
  <c r="T1565"/>
  <c r="AF1565"/>
  <c r="AL1565"/>
  <c r="AR1565"/>
  <c r="AT1565"/>
  <c r="AV1565"/>
  <c r="AX1565"/>
  <c r="BD1565"/>
  <c r="BF1565"/>
  <c r="BH1565"/>
  <c r="BJ1565"/>
  <c r="BL1565"/>
  <c r="N1567"/>
  <c r="T1567"/>
  <c r="AF1567"/>
  <c r="AL1567"/>
  <c r="AR1567"/>
  <c r="AT1567"/>
  <c r="AV1567"/>
  <c r="AX1567"/>
  <c r="BD1567"/>
  <c r="BF1567"/>
  <c r="BH1567"/>
  <c r="BJ1567"/>
  <c r="BL1567"/>
  <c r="N1569"/>
  <c r="T1569"/>
  <c r="AF1569"/>
  <c r="AL1569"/>
  <c r="AR1569"/>
  <c r="AT1569"/>
  <c r="AV1569"/>
  <c r="AX1569"/>
  <c r="BD1569"/>
  <c r="BF1569"/>
  <c r="BH1569"/>
  <c r="BJ1569"/>
  <c r="BL1569"/>
  <c r="N1571"/>
  <c r="T1571"/>
  <c r="AF1571"/>
  <c r="AL1571"/>
  <c r="AR1571"/>
  <c r="AT1571"/>
  <c r="AV1571"/>
  <c r="AX1571"/>
  <c r="BD1571"/>
  <c r="BF1571"/>
  <c r="BH1571"/>
  <c r="BJ1571"/>
  <c r="BL1571"/>
  <c r="N1573"/>
  <c r="T1573"/>
  <c r="AF1573"/>
  <c r="AL1573"/>
  <c r="AR1573"/>
  <c r="AT1573"/>
  <c r="AV1573"/>
  <c r="AX1573"/>
  <c r="BD1573"/>
  <c r="BF1573"/>
  <c r="BH1573"/>
  <c r="BJ1573"/>
  <c r="BL1573"/>
  <c r="N1575"/>
  <c r="T1575"/>
  <c r="AF1575"/>
  <c r="AL1575"/>
  <c r="AR1575"/>
  <c r="AT1575"/>
  <c r="AV1575"/>
  <c r="AX1575"/>
  <c r="BD1575"/>
  <c r="BF1575"/>
  <c r="BH1575"/>
  <c r="BJ1575"/>
  <c r="BL1575"/>
  <c r="N1577"/>
  <c r="T1577"/>
  <c r="AF1577"/>
  <c r="AL1577"/>
  <c r="AR1577"/>
  <c r="AT1577"/>
  <c r="AV1577"/>
  <c r="AX1577"/>
  <c r="BD1577"/>
  <c r="BF1577"/>
  <c r="BH1577"/>
  <c r="BJ1577"/>
  <c r="BL1577"/>
  <c r="N1579"/>
  <c r="T1579"/>
  <c r="AF1579"/>
  <c r="AL1579"/>
  <c r="AR1579"/>
  <c r="AT1579"/>
  <c r="AV1579"/>
  <c r="AX1579"/>
  <c r="BD1579"/>
  <c r="BF1579"/>
  <c r="BH1579"/>
  <c r="BJ1579"/>
  <c r="BL1579"/>
  <c r="N1581"/>
  <c r="T1581"/>
  <c r="AF1581"/>
  <c r="AL1581"/>
  <c r="AR1581"/>
  <c r="AT1581"/>
  <c r="AV1581"/>
  <c r="AX1581"/>
  <c r="BD1581"/>
  <c r="BF1581"/>
  <c r="BH1581"/>
  <c r="BJ1581"/>
  <c r="BL1581"/>
  <c r="N1583"/>
  <c r="T1583"/>
  <c r="AF1583"/>
  <c r="AL1583"/>
  <c r="AR1583"/>
  <c r="AT1583"/>
  <c r="AV1583"/>
  <c r="AX1583"/>
  <c r="BD1583"/>
  <c r="BF1583"/>
  <c r="BH1583"/>
  <c r="BJ1583"/>
  <c r="BL1583"/>
  <c r="H1585"/>
  <c r="J1585"/>
  <c r="L1585"/>
  <c r="N1585"/>
  <c r="N1588"/>
  <c r="P1585"/>
  <c r="R1585"/>
  <c r="T1585"/>
  <c r="V1585"/>
  <c r="X1585"/>
  <c r="Z1585"/>
  <c r="AB1585"/>
  <c r="AF1585"/>
  <c r="AD1585"/>
  <c r="AH1585"/>
  <c r="AJ1585"/>
  <c r="AL1585"/>
  <c r="AN1585"/>
  <c r="AP1585"/>
  <c r="AV1585"/>
  <c r="BP1585"/>
  <c r="AR1585"/>
  <c r="AT1585"/>
  <c r="AZ1585"/>
  <c r="BB1585"/>
  <c r="BD1585"/>
  <c r="N1587"/>
  <c r="R1587"/>
  <c r="AF1587"/>
  <c r="AL1587"/>
  <c r="AR1587"/>
  <c r="AT1587"/>
  <c r="AV1587"/>
  <c r="AX1587"/>
  <c r="BD1587"/>
  <c r="BF1587"/>
  <c r="BH1587"/>
  <c r="BJ1587"/>
  <c r="J1588"/>
  <c r="L1588"/>
  <c r="BI1590"/>
  <c r="BI1592"/>
  <c r="H1592"/>
  <c r="L1592"/>
  <c r="S1592"/>
  <c r="W1592"/>
  <c r="AD1592"/>
  <c r="AH1592"/>
  <c r="AO1592"/>
  <c r="AS1592"/>
  <c r="BQ1599"/>
  <c r="N1604"/>
  <c r="T1604"/>
  <c r="AF1604"/>
  <c r="AL1604"/>
  <c r="AR1604"/>
  <c r="AT1604"/>
  <c r="AV1604"/>
  <c r="AX1604"/>
  <c r="BD1604"/>
  <c r="BF1604"/>
  <c r="BH1604"/>
  <c r="BJ1604"/>
  <c r="BL1604"/>
  <c r="BR1604"/>
  <c r="BR1605"/>
  <c r="N1606"/>
  <c r="T1606"/>
  <c r="AF1606"/>
  <c r="AL1606"/>
  <c r="AR1606"/>
  <c r="AT1606"/>
  <c r="AV1606"/>
  <c r="AX1606"/>
  <c r="BD1606"/>
  <c r="BF1606"/>
  <c r="BH1606"/>
  <c r="BJ1606"/>
  <c r="BL1606"/>
  <c r="BR1606"/>
  <c r="BR1607"/>
  <c r="N1608"/>
  <c r="T1608"/>
  <c r="AF1608"/>
  <c r="AL1608"/>
  <c r="AR1608"/>
  <c r="AT1608"/>
  <c r="AV1608"/>
  <c r="AX1608"/>
  <c r="BD1608"/>
  <c r="BF1608"/>
  <c r="BH1608"/>
  <c r="BJ1608"/>
  <c r="BL1608"/>
  <c r="BR1608"/>
  <c r="BR1609"/>
  <c r="N1610"/>
  <c r="T1610"/>
  <c r="AF1610"/>
  <c r="AL1610"/>
  <c r="AR1610"/>
  <c r="AT1610"/>
  <c r="AV1610"/>
  <c r="AX1610"/>
  <c r="BD1610"/>
  <c r="BF1610"/>
  <c r="BH1610"/>
  <c r="BJ1610"/>
  <c r="BL1610"/>
  <c r="BR1610"/>
  <c r="BR1611"/>
  <c r="N1612"/>
  <c r="T1612"/>
  <c r="AF1612"/>
  <c r="AL1612"/>
  <c r="AR1612"/>
  <c r="AT1612"/>
  <c r="AV1612"/>
  <c r="BD1612"/>
  <c r="BH1612"/>
  <c r="BL1612"/>
  <c r="BR1612"/>
  <c r="BR1613"/>
  <c r="N1614"/>
  <c r="T1614"/>
  <c r="AF1614"/>
  <c r="AL1614"/>
  <c r="AR1614"/>
  <c r="AT1614"/>
  <c r="AV1614"/>
  <c r="AX1614"/>
  <c r="BD1614"/>
  <c r="BF1614"/>
  <c r="BH1614"/>
  <c r="BJ1614"/>
  <c r="BL1614"/>
  <c r="N1616"/>
  <c r="T1616"/>
  <c r="AF1616"/>
  <c r="AL1616"/>
  <c r="AR1616"/>
  <c r="AT1616"/>
  <c r="AV1616"/>
  <c r="AX1616"/>
  <c r="BD1616"/>
  <c r="BF1616"/>
  <c r="BH1616"/>
  <c r="BJ1616"/>
  <c r="BL1616"/>
  <c r="N1618"/>
  <c r="T1618"/>
  <c r="AF1618"/>
  <c r="AL1618"/>
  <c r="AR1618"/>
  <c r="AT1618"/>
  <c r="AV1618"/>
  <c r="AX1618"/>
  <c r="BD1618"/>
  <c r="BF1618"/>
  <c r="BH1618"/>
  <c r="BJ1618"/>
  <c r="BL1618"/>
  <c r="N1620"/>
  <c r="T1620"/>
  <c r="AF1620"/>
  <c r="AL1620"/>
  <c r="AR1620"/>
  <c r="AT1620"/>
  <c r="AV1620"/>
  <c r="AX1620"/>
  <c r="BD1620"/>
  <c r="BF1620"/>
  <c r="BH1620"/>
  <c r="BJ1620"/>
  <c r="BL1620"/>
  <c r="N1622"/>
  <c r="T1622"/>
  <c r="AF1622"/>
  <c r="AL1622"/>
  <c r="AR1622"/>
  <c r="AT1622"/>
  <c r="AV1622"/>
  <c r="AX1622"/>
  <c r="BD1622"/>
  <c r="BF1622"/>
  <c r="BH1622"/>
  <c r="BJ1622"/>
  <c r="BL1622"/>
  <c r="N1624"/>
  <c r="T1624"/>
  <c r="AF1624"/>
  <c r="AL1624"/>
  <c r="AR1624"/>
  <c r="AT1624"/>
  <c r="AV1624"/>
  <c r="AX1624"/>
  <c r="BD1624"/>
  <c r="BF1624"/>
  <c r="BH1624"/>
  <c r="BJ1624"/>
  <c r="BL1624"/>
  <c r="N1626"/>
  <c r="T1626"/>
  <c r="AF1626"/>
  <c r="AL1626"/>
  <c r="AR1626"/>
  <c r="AT1626"/>
  <c r="AV1626"/>
  <c r="AX1626"/>
  <c r="BD1626"/>
  <c r="BF1626"/>
  <c r="BH1626"/>
  <c r="BJ1626"/>
  <c r="BL1626"/>
  <c r="N1628"/>
  <c r="T1628"/>
  <c r="AF1628"/>
  <c r="AL1628"/>
  <c r="AR1628"/>
  <c r="AT1628"/>
  <c r="AV1628"/>
  <c r="AX1628"/>
  <c r="BD1628"/>
  <c r="BF1628"/>
  <c r="BH1628"/>
  <c r="BJ1628"/>
  <c r="BL1628"/>
  <c r="N1630"/>
  <c r="T1630"/>
  <c r="AF1630"/>
  <c r="AL1630"/>
  <c r="AR1630"/>
  <c r="AT1630"/>
  <c r="AV1630"/>
  <c r="AX1630"/>
  <c r="BD1630"/>
  <c r="BF1630"/>
  <c r="BH1630"/>
  <c r="BJ1630"/>
  <c r="BL1630"/>
  <c r="N1632"/>
  <c r="T1632"/>
  <c r="AF1632"/>
  <c r="AL1632"/>
  <c r="AR1632"/>
  <c r="AT1632"/>
  <c r="AV1632"/>
  <c r="AX1632"/>
  <c r="BD1632"/>
  <c r="BF1632"/>
  <c r="BH1632"/>
  <c r="BJ1632"/>
  <c r="BL1632"/>
  <c r="N1634"/>
  <c r="T1634"/>
  <c r="AF1634"/>
  <c r="AL1634"/>
  <c r="AR1634"/>
  <c r="AT1634"/>
  <c r="AV1634"/>
  <c r="AX1634"/>
  <c r="BD1634"/>
  <c r="BF1634"/>
  <c r="BH1634"/>
  <c r="BJ1634"/>
  <c r="BL1634"/>
  <c r="N1636"/>
  <c r="T1636"/>
  <c r="AF1636"/>
  <c r="AL1636"/>
  <c r="AR1636"/>
  <c r="AT1636"/>
  <c r="AV1636"/>
  <c r="AX1636"/>
  <c r="BD1636"/>
  <c r="BF1636"/>
  <c r="BH1636"/>
  <c r="BJ1636"/>
  <c r="BL1636"/>
  <c r="N1638"/>
  <c r="T1638"/>
  <c r="AF1638"/>
  <c r="AL1638"/>
  <c r="AR1638"/>
  <c r="AT1638"/>
  <c r="AV1638"/>
  <c r="AX1638"/>
  <c r="BD1638"/>
  <c r="BF1638"/>
  <c r="BH1638"/>
  <c r="BJ1638"/>
  <c r="BL1638"/>
  <c r="N1640"/>
  <c r="T1640"/>
  <c r="AF1640"/>
  <c r="AL1640"/>
  <c r="AR1640"/>
  <c r="AT1640"/>
  <c r="AV1640"/>
  <c r="AX1640"/>
  <c r="BD1640"/>
  <c r="BF1640"/>
  <c r="BH1640"/>
  <c r="BJ1640"/>
  <c r="BL1640"/>
  <c r="N1642"/>
  <c r="T1642"/>
  <c r="AF1642"/>
  <c r="AL1642"/>
  <c r="AR1642"/>
  <c r="AT1642"/>
  <c r="AV1642"/>
  <c r="AX1642"/>
  <c r="BD1642"/>
  <c r="BF1642"/>
  <c r="BH1642"/>
  <c r="BJ1642"/>
  <c r="BL1642"/>
  <c r="H1644"/>
  <c r="J1644"/>
  <c r="L1644"/>
  <c r="N1644"/>
  <c r="N1647"/>
  <c r="P1644"/>
  <c r="R1646"/>
  <c r="R1644"/>
  <c r="T1644"/>
  <c r="V1644"/>
  <c r="X1644"/>
  <c r="Z1644"/>
  <c r="AB1644"/>
  <c r="AF1644"/>
  <c r="AD1644"/>
  <c r="AV1644"/>
  <c r="AH1644"/>
  <c r="AJ1644"/>
  <c r="AL1644"/>
  <c r="AN1644"/>
  <c r="AP1644"/>
  <c r="AR1644"/>
  <c r="AZ1644"/>
  <c r="BB1644"/>
  <c r="BD1644"/>
  <c r="N1646"/>
  <c r="AF1646"/>
  <c r="AL1646"/>
  <c r="AR1646"/>
  <c r="AT1646"/>
  <c r="AV1646"/>
  <c r="AX1646"/>
  <c r="BD1646"/>
  <c r="BF1646"/>
  <c r="BH1646"/>
  <c r="BJ1646"/>
  <c r="J1647"/>
  <c r="L1647"/>
  <c r="BI1649"/>
  <c r="BI1651"/>
  <c r="H1651"/>
  <c r="L1651"/>
  <c r="S1651"/>
  <c r="W1651"/>
  <c r="AD1651"/>
  <c r="AH1651"/>
  <c r="AO1651"/>
  <c r="AS1651"/>
  <c r="BQ1658"/>
  <c r="N1663"/>
  <c r="T1663"/>
  <c r="AF1663"/>
  <c r="AL1663"/>
  <c r="AR1663"/>
  <c r="AT1663"/>
  <c r="AV1663"/>
  <c r="AX1663"/>
  <c r="BD1663"/>
  <c r="BF1663"/>
  <c r="BH1663"/>
  <c r="BJ1663"/>
  <c r="BL1663"/>
  <c r="BR1663"/>
  <c r="BR1664"/>
  <c r="N1665"/>
  <c r="T1665"/>
  <c r="AF1665"/>
  <c r="AL1665"/>
  <c r="AR1665"/>
  <c r="AT1665"/>
  <c r="AV1665"/>
  <c r="AX1665"/>
  <c r="BD1665"/>
  <c r="BF1665"/>
  <c r="BH1665"/>
  <c r="BJ1665"/>
  <c r="BL1665"/>
  <c r="BR1665"/>
  <c r="BR1666"/>
  <c r="N1667"/>
  <c r="T1667"/>
  <c r="AF1667"/>
  <c r="AL1667"/>
  <c r="AR1667"/>
  <c r="AT1667"/>
  <c r="AV1667"/>
  <c r="AX1667"/>
  <c r="BD1667"/>
  <c r="BF1667"/>
  <c r="BH1667"/>
  <c r="BJ1667"/>
  <c r="BL1667"/>
  <c r="BR1667"/>
  <c r="BR1668"/>
  <c r="N1669"/>
  <c r="T1669"/>
  <c r="AF1669"/>
  <c r="AL1669"/>
  <c r="AR1669"/>
  <c r="AT1669"/>
  <c r="AV1669"/>
  <c r="AX1669"/>
  <c r="BD1669"/>
  <c r="BF1669"/>
  <c r="BH1669"/>
  <c r="BJ1669"/>
  <c r="BL1669"/>
  <c r="BR1669"/>
  <c r="BR1670"/>
  <c r="N1671"/>
  <c r="T1671"/>
  <c r="AF1671"/>
  <c r="AL1671"/>
  <c r="AR1671"/>
  <c r="AT1671"/>
  <c r="AV1671"/>
  <c r="AX1671"/>
  <c r="BD1671"/>
  <c r="BF1671"/>
  <c r="BH1671"/>
  <c r="BJ1671"/>
  <c r="BL1671"/>
  <c r="BR1671"/>
  <c r="BR1672"/>
  <c r="N1673"/>
  <c r="T1673"/>
  <c r="AF1673"/>
  <c r="AL1673"/>
  <c r="AR1673"/>
  <c r="AT1673"/>
  <c r="AV1673"/>
  <c r="AX1673"/>
  <c r="BD1673"/>
  <c r="BF1673"/>
  <c r="BH1673"/>
  <c r="BJ1673"/>
  <c r="BL1673"/>
  <c r="N1675"/>
  <c r="T1675"/>
  <c r="AF1675"/>
  <c r="AL1675"/>
  <c r="AR1675"/>
  <c r="AT1675"/>
  <c r="AV1675"/>
  <c r="AX1675"/>
  <c r="BD1675"/>
  <c r="BF1675"/>
  <c r="BH1675"/>
  <c r="BJ1675"/>
  <c r="BL1675"/>
  <c r="N1677"/>
  <c r="T1677"/>
  <c r="AF1677"/>
  <c r="AL1677"/>
  <c r="AR1677"/>
  <c r="AT1677"/>
  <c r="AV1677"/>
  <c r="AX1677"/>
  <c r="BD1677"/>
  <c r="BF1677"/>
  <c r="BH1677"/>
  <c r="BJ1677"/>
  <c r="BL1677"/>
  <c r="N1679"/>
  <c r="T1679"/>
  <c r="AF1679"/>
  <c r="AL1679"/>
  <c r="AR1679"/>
  <c r="AT1679"/>
  <c r="AV1679"/>
  <c r="AX1679"/>
  <c r="BD1679"/>
  <c r="BF1679"/>
  <c r="BH1679"/>
  <c r="BJ1679"/>
  <c r="BL1679"/>
  <c r="N1681"/>
  <c r="T1681"/>
  <c r="AF1681"/>
  <c r="AL1681"/>
  <c r="AR1681"/>
  <c r="AT1681"/>
  <c r="AV1681"/>
  <c r="AX1681"/>
  <c r="BD1681"/>
  <c r="BF1681"/>
  <c r="BH1681"/>
  <c r="BJ1681"/>
  <c r="BL1681"/>
  <c r="N1683"/>
  <c r="T1683"/>
  <c r="AF1683"/>
  <c r="AL1683"/>
  <c r="AR1683"/>
  <c r="AT1683"/>
  <c r="AV1683"/>
  <c r="AX1683"/>
  <c r="BD1683"/>
  <c r="BF1683"/>
  <c r="BH1683"/>
  <c r="BJ1683"/>
  <c r="BL1683"/>
  <c r="N1685"/>
  <c r="T1685"/>
  <c r="AF1685"/>
  <c r="AL1685"/>
  <c r="AR1685"/>
  <c r="AT1685"/>
  <c r="AV1685"/>
  <c r="AX1685"/>
  <c r="BD1685"/>
  <c r="BF1685"/>
  <c r="BH1685"/>
  <c r="BJ1685"/>
  <c r="BL1685"/>
  <c r="N1687"/>
  <c r="T1687"/>
  <c r="AF1687"/>
  <c r="AL1687"/>
  <c r="AR1687"/>
  <c r="AT1687"/>
  <c r="AV1687"/>
  <c r="AX1687"/>
  <c r="BD1687"/>
  <c r="BF1687"/>
  <c r="BH1687"/>
  <c r="BJ1687"/>
  <c r="BL1687"/>
  <c r="N1689"/>
  <c r="T1689"/>
  <c r="AF1689"/>
  <c r="AL1689"/>
  <c r="AR1689"/>
  <c r="AT1689"/>
  <c r="AV1689"/>
  <c r="AX1689"/>
  <c r="BD1689"/>
  <c r="BF1689"/>
  <c r="BH1689"/>
  <c r="BJ1689"/>
  <c r="BL1689"/>
  <c r="N1691"/>
  <c r="T1691"/>
  <c r="AF1691"/>
  <c r="AL1691"/>
  <c r="AR1691"/>
  <c r="AT1691"/>
  <c r="AV1691"/>
  <c r="AX1691"/>
  <c r="BD1691"/>
  <c r="BF1691"/>
  <c r="BH1691"/>
  <c r="BJ1691"/>
  <c r="BL1691"/>
  <c r="N1693"/>
  <c r="T1693"/>
  <c r="AF1693"/>
  <c r="AL1693"/>
  <c r="AR1693"/>
  <c r="AT1693"/>
  <c r="AV1693"/>
  <c r="AX1693"/>
  <c r="BD1693"/>
  <c r="BF1693"/>
  <c r="BH1693"/>
  <c r="BJ1693"/>
  <c r="BL1693"/>
  <c r="N1695"/>
  <c r="T1695"/>
  <c r="AF1695"/>
  <c r="AL1695"/>
  <c r="AR1695"/>
  <c r="AT1695"/>
  <c r="AV1695"/>
  <c r="AX1695"/>
  <c r="BD1695"/>
  <c r="BF1695"/>
  <c r="BH1695"/>
  <c r="BJ1695"/>
  <c r="BL1695"/>
  <c r="N1697"/>
  <c r="T1697"/>
  <c r="AF1697"/>
  <c r="AL1697"/>
  <c r="AR1697"/>
  <c r="AT1697"/>
  <c r="AV1697"/>
  <c r="AX1697"/>
  <c r="BD1697"/>
  <c r="BF1697"/>
  <c r="BH1697"/>
  <c r="BJ1697"/>
  <c r="BL1697"/>
  <c r="N1699"/>
  <c r="T1699"/>
  <c r="AF1699"/>
  <c r="AL1699"/>
  <c r="AR1699"/>
  <c r="AT1699"/>
  <c r="AV1699"/>
  <c r="AX1699"/>
  <c r="BD1699"/>
  <c r="BF1699"/>
  <c r="BH1699"/>
  <c r="BJ1699"/>
  <c r="BL1699"/>
  <c r="N1701"/>
  <c r="T1701"/>
  <c r="AF1701"/>
  <c r="AL1701"/>
  <c r="AR1701"/>
  <c r="AT1701"/>
  <c r="AV1701"/>
  <c r="AX1701"/>
  <c r="BD1701"/>
  <c r="BF1701"/>
  <c r="BH1701"/>
  <c r="BJ1701"/>
  <c r="BL1701"/>
  <c r="H1703"/>
  <c r="J1703"/>
  <c r="L1703"/>
  <c r="N1703"/>
  <c r="N1706"/>
  <c r="P1703"/>
  <c r="R1705"/>
  <c r="R1703"/>
  <c r="T1703"/>
  <c r="V1703"/>
  <c r="X1703"/>
  <c r="Z1703"/>
  <c r="AB1703"/>
  <c r="AF1703"/>
  <c r="AD1703"/>
  <c r="AV1703"/>
  <c r="AH1703"/>
  <c r="AJ1703"/>
  <c r="AL1703"/>
  <c r="AN1703"/>
  <c r="AP1703"/>
  <c r="AR1703"/>
  <c r="AZ1703"/>
  <c r="BB1703"/>
  <c r="BD1703"/>
  <c r="N1705"/>
  <c r="AF1705"/>
  <c r="AL1705"/>
  <c r="AR1705"/>
  <c r="AT1705"/>
  <c r="AV1705"/>
  <c r="AX1705"/>
  <c r="BD1705"/>
  <c r="BF1705"/>
  <c r="BH1705"/>
  <c r="BJ1705"/>
  <c r="J1706"/>
  <c r="L1706"/>
  <c r="BI1708"/>
  <c r="BI1710"/>
  <c r="H1710"/>
  <c r="L1710"/>
  <c r="S1710"/>
  <c r="W1710"/>
  <c r="AD1710"/>
  <c r="AH1710"/>
  <c r="AO1710"/>
  <c r="AS1710"/>
  <c r="BQ1717"/>
  <c r="N1722"/>
  <c r="T1722"/>
  <c r="AF1722"/>
  <c r="AL1722"/>
  <c r="AR1722"/>
  <c r="AT1722"/>
  <c r="AV1722"/>
  <c r="AX1722"/>
  <c r="BD1722"/>
  <c r="BF1722"/>
  <c r="BH1722"/>
  <c r="BJ1722"/>
  <c r="BL1722"/>
  <c r="BR1722"/>
  <c r="BR1723"/>
  <c r="N1724"/>
  <c r="T1724"/>
  <c r="AF1724"/>
  <c r="AL1724"/>
  <c r="AR1724"/>
  <c r="AT1724"/>
  <c r="AV1724"/>
  <c r="AX1724"/>
  <c r="BD1724"/>
  <c r="BF1724"/>
  <c r="BH1724"/>
  <c r="BJ1724"/>
  <c r="BL1724"/>
  <c r="BR1724"/>
  <c r="BR1725"/>
  <c r="N1726"/>
  <c r="T1726"/>
  <c r="AF1726"/>
  <c r="AL1726"/>
  <c r="AR1726"/>
  <c r="AT1726"/>
  <c r="AV1726"/>
  <c r="AX1726"/>
  <c r="BD1726"/>
  <c r="BF1726"/>
  <c r="BH1726"/>
  <c r="BJ1726"/>
  <c r="BL1726"/>
  <c r="BR1726"/>
  <c r="BR1727"/>
  <c r="N1728"/>
  <c r="T1728"/>
  <c r="AF1728"/>
  <c r="AL1728"/>
  <c r="AR1728"/>
  <c r="AT1728"/>
  <c r="AV1728"/>
  <c r="AX1728"/>
  <c r="BD1728"/>
  <c r="BF1728"/>
  <c r="BH1728"/>
  <c r="BJ1728"/>
  <c r="BL1728"/>
  <c r="BR1728"/>
  <c r="BR1729"/>
  <c r="N1730"/>
  <c r="T1730"/>
  <c r="AF1730"/>
  <c r="AL1730"/>
  <c r="AR1730"/>
  <c r="AT1730"/>
  <c r="AV1730"/>
  <c r="AX1730"/>
  <c r="BD1730"/>
  <c r="BF1730"/>
  <c r="BH1730"/>
  <c r="BJ1730"/>
  <c r="BL1730"/>
  <c r="BR1730"/>
  <c r="BR1731"/>
  <c r="N1732"/>
  <c r="T1732"/>
  <c r="AF1732"/>
  <c r="AL1732"/>
  <c r="AR1732"/>
  <c r="AT1732"/>
  <c r="AV1732"/>
  <c r="AX1732"/>
  <c r="BD1732"/>
  <c r="BF1732"/>
  <c r="BH1732"/>
  <c r="BJ1732"/>
  <c r="BL1732"/>
  <c r="N1734"/>
  <c r="T1734"/>
  <c r="AF1734"/>
  <c r="AL1734"/>
  <c r="AR1734"/>
  <c r="AT1734"/>
  <c r="AV1734"/>
  <c r="AX1734"/>
  <c r="BD1734"/>
  <c r="BF1734"/>
  <c r="BH1734"/>
  <c r="BJ1734"/>
  <c r="BL1734"/>
  <c r="N1736"/>
  <c r="T1736"/>
  <c r="AF1736"/>
  <c r="AL1736"/>
  <c r="AR1736"/>
  <c r="AT1736"/>
  <c r="AV1736"/>
  <c r="AX1736"/>
  <c r="BD1736"/>
  <c r="BF1736"/>
  <c r="BH1736"/>
  <c r="BJ1736"/>
  <c r="BL1736"/>
  <c r="N1738"/>
  <c r="T1738"/>
  <c r="AF1738"/>
  <c r="AL1738"/>
  <c r="AR1738"/>
  <c r="AT1738"/>
  <c r="AV1738"/>
  <c r="AX1738"/>
  <c r="BD1738"/>
  <c r="BF1738"/>
  <c r="BH1738"/>
  <c r="BJ1738"/>
  <c r="BL1738"/>
  <c r="N1740"/>
  <c r="T1740"/>
  <c r="AF1740"/>
  <c r="AL1740"/>
  <c r="AR1740"/>
  <c r="AT1740"/>
  <c r="AV1740"/>
  <c r="AX1740"/>
  <c r="BD1740"/>
  <c r="BF1740"/>
  <c r="BH1740"/>
  <c r="BJ1740"/>
  <c r="BL1740"/>
  <c r="N1742"/>
  <c r="T1742"/>
  <c r="AF1742"/>
  <c r="AL1742"/>
  <c r="AR1742"/>
  <c r="AT1742"/>
  <c r="AV1742"/>
  <c r="AX1742"/>
  <c r="BD1742"/>
  <c r="BF1742"/>
  <c r="BH1742"/>
  <c r="BJ1742"/>
  <c r="BL1742"/>
  <c r="N1744"/>
  <c r="T1744"/>
  <c r="AF1744"/>
  <c r="AL1744"/>
  <c r="AR1744"/>
  <c r="AT1744"/>
  <c r="AV1744"/>
  <c r="AX1744"/>
  <c r="BD1744"/>
  <c r="BF1744"/>
  <c r="BH1744"/>
  <c r="BJ1744"/>
  <c r="BL1744"/>
  <c r="N1746"/>
  <c r="T1746"/>
  <c r="AF1746"/>
  <c r="AL1746"/>
  <c r="AR1746"/>
  <c r="AT1746"/>
  <c r="AV1746"/>
  <c r="AX1746"/>
  <c r="BD1746"/>
  <c r="BF1746"/>
  <c r="BH1746"/>
  <c r="BJ1746"/>
  <c r="BL1746"/>
  <c r="N1748"/>
  <c r="T1748"/>
  <c r="AF1748"/>
  <c r="AL1748"/>
  <c r="AR1748"/>
  <c r="AT1748"/>
  <c r="AV1748"/>
  <c r="AX1748"/>
  <c r="BD1748"/>
  <c r="BF1748"/>
  <c r="BH1748"/>
  <c r="BJ1748"/>
  <c r="BL1748"/>
  <c r="N1750"/>
  <c r="T1750"/>
  <c r="AF1750"/>
  <c r="AL1750"/>
  <c r="AR1750"/>
  <c r="AT1750"/>
  <c r="AV1750"/>
  <c r="AX1750"/>
  <c r="BD1750"/>
  <c r="BF1750"/>
  <c r="BH1750"/>
  <c r="BJ1750"/>
  <c r="BL1750"/>
  <c r="N1752"/>
  <c r="T1752"/>
  <c r="AF1752"/>
  <c r="AL1752"/>
  <c r="AR1752"/>
  <c r="AT1752"/>
  <c r="AV1752"/>
  <c r="AX1752"/>
  <c r="BD1752"/>
  <c r="BF1752"/>
  <c r="BH1752"/>
  <c r="BJ1752"/>
  <c r="BL1752"/>
  <c r="N1754"/>
  <c r="T1754"/>
  <c r="AF1754"/>
  <c r="AL1754"/>
  <c r="AR1754"/>
  <c r="AT1754"/>
  <c r="AV1754"/>
  <c r="AX1754"/>
  <c r="BD1754"/>
  <c r="BF1754"/>
  <c r="BH1754"/>
  <c r="BJ1754"/>
  <c r="BL1754"/>
  <c r="N1756"/>
  <c r="T1756"/>
  <c r="AF1756"/>
  <c r="AL1756"/>
  <c r="AR1756"/>
  <c r="AT1756"/>
  <c r="AV1756"/>
  <c r="AX1756"/>
  <c r="BD1756"/>
  <c r="BF1756"/>
  <c r="BH1756"/>
  <c r="BJ1756"/>
  <c r="BL1756"/>
  <c r="N1758"/>
  <c r="T1758"/>
  <c r="AF1758"/>
  <c r="AL1758"/>
  <c r="AR1758"/>
  <c r="AT1758"/>
  <c r="AV1758"/>
  <c r="AX1758"/>
  <c r="BD1758"/>
  <c r="BF1758"/>
  <c r="BH1758"/>
  <c r="BJ1758"/>
  <c r="BL1758"/>
  <c r="N1760"/>
  <c r="T1760"/>
  <c r="AF1760"/>
  <c r="AL1760"/>
  <c r="AR1760"/>
  <c r="AT1760"/>
  <c r="AV1760"/>
  <c r="AX1760"/>
  <c r="BD1760"/>
  <c r="BF1760"/>
  <c r="BH1760"/>
  <c r="BJ1760"/>
  <c r="BL1760"/>
  <c r="H1762"/>
  <c r="J1762"/>
  <c r="L1762"/>
  <c r="N1762"/>
  <c r="P1762"/>
  <c r="R1764"/>
  <c r="T1764"/>
  <c r="R1762"/>
  <c r="V1762"/>
  <c r="X1762"/>
  <c r="Z1762"/>
  <c r="AB1762"/>
  <c r="AD1762"/>
  <c r="AV1762"/>
  <c r="BH1762"/>
  <c r="AH1762"/>
  <c r="AJ1762"/>
  <c r="AL1762"/>
  <c r="AN1762"/>
  <c r="AP1762"/>
  <c r="AR1762"/>
  <c r="AZ1762"/>
  <c r="BB1762"/>
  <c r="BD1762"/>
  <c r="BL1762"/>
  <c r="H37" i="8"/>
  <c r="N1764" i="7"/>
  <c r="P1764"/>
  <c r="AF1764"/>
  <c r="AL1764"/>
  <c r="AR1764"/>
  <c r="AT1764"/>
  <c r="AV1764"/>
  <c r="AX1764"/>
  <c r="BD1764"/>
  <c r="BF1764"/>
  <c r="BH1764"/>
  <c r="BJ1764"/>
  <c r="J1765"/>
  <c r="L1765"/>
  <c r="BE1767"/>
  <c r="BR1717"/>
  <c r="BI1767"/>
  <c r="H1769"/>
  <c r="L1769"/>
  <c r="S1769"/>
  <c r="W1769"/>
  <c r="AD1769"/>
  <c r="AH1769"/>
  <c r="AO1769"/>
  <c r="AS1769"/>
  <c r="BI1769"/>
  <c r="BQ1776"/>
  <c r="BQ2538"/>
  <c r="N1781"/>
  <c r="T1781"/>
  <c r="AF1781"/>
  <c r="AL1781"/>
  <c r="AR1781"/>
  <c r="AT1781"/>
  <c r="AV1781"/>
  <c r="AX1781"/>
  <c r="BD1781"/>
  <c r="BF1781"/>
  <c r="BH1781"/>
  <c r="BJ1781"/>
  <c r="BL1781"/>
  <c r="BR1781"/>
  <c r="BR1782"/>
  <c r="N1783"/>
  <c r="T1783"/>
  <c r="AF1783"/>
  <c r="AL1783"/>
  <c r="AR1783"/>
  <c r="AT1783"/>
  <c r="AV1783"/>
  <c r="AX1783"/>
  <c r="BD1783"/>
  <c r="BF1783"/>
  <c r="BH1783"/>
  <c r="BJ1783"/>
  <c r="BL1783"/>
  <c r="BR1783"/>
  <c r="BR1784"/>
  <c r="N1785"/>
  <c r="T1785"/>
  <c r="AF1785"/>
  <c r="AL1785"/>
  <c r="AR1785"/>
  <c r="AT1785"/>
  <c r="AV1785"/>
  <c r="AX1785"/>
  <c r="BD1785"/>
  <c r="BF1785"/>
  <c r="BH1785"/>
  <c r="BJ1785"/>
  <c r="BL1785"/>
  <c r="BR1785"/>
  <c r="BR1786"/>
  <c r="N1787"/>
  <c r="T1787"/>
  <c r="AF1787"/>
  <c r="AL1787"/>
  <c r="AR1787"/>
  <c r="AT1787"/>
  <c r="AV1787"/>
  <c r="AX1787"/>
  <c r="BD1787"/>
  <c r="BF1787"/>
  <c r="BH1787"/>
  <c r="BJ1787"/>
  <c r="BL1787"/>
  <c r="BR1787"/>
  <c r="BR1788"/>
  <c r="N1789"/>
  <c r="T1789"/>
  <c r="AF1789"/>
  <c r="AL1789"/>
  <c r="AR1789"/>
  <c r="AT1789"/>
  <c r="AV1789"/>
  <c r="AX1789"/>
  <c r="BD1789"/>
  <c r="BF1789"/>
  <c r="BH1789"/>
  <c r="BJ1789"/>
  <c r="BL1789"/>
  <c r="BL1821"/>
  <c r="BR1789"/>
  <c r="BR1790"/>
  <c r="N1791"/>
  <c r="T1791"/>
  <c r="AF1791"/>
  <c r="AL1791"/>
  <c r="AR1791"/>
  <c r="AT1791"/>
  <c r="AV1791"/>
  <c r="AX1791"/>
  <c r="BD1791"/>
  <c r="BF1791"/>
  <c r="BH1791"/>
  <c r="BJ1791"/>
  <c r="BL1791"/>
  <c r="N1793"/>
  <c r="T1793"/>
  <c r="AF1793"/>
  <c r="AL1793"/>
  <c r="AR1793"/>
  <c r="AT1793"/>
  <c r="AV1793"/>
  <c r="AX1793"/>
  <c r="BD1793"/>
  <c r="BF1793"/>
  <c r="BH1793"/>
  <c r="BJ1793"/>
  <c r="BL1793"/>
  <c r="N1795"/>
  <c r="T1795"/>
  <c r="AF1795"/>
  <c r="AL1795"/>
  <c r="AR1795"/>
  <c r="AT1795"/>
  <c r="AV1795"/>
  <c r="AX1795"/>
  <c r="BD1795"/>
  <c r="BF1795"/>
  <c r="BH1795"/>
  <c r="BJ1795"/>
  <c r="BL1795"/>
  <c r="N1797"/>
  <c r="T1797"/>
  <c r="AF1797"/>
  <c r="AL1797"/>
  <c r="AR1797"/>
  <c r="AT1797"/>
  <c r="AV1797"/>
  <c r="AX1797"/>
  <c r="BD1797"/>
  <c r="BF1797"/>
  <c r="BH1797"/>
  <c r="BJ1797"/>
  <c r="BL1797"/>
  <c r="N1799"/>
  <c r="T1799"/>
  <c r="AF1799"/>
  <c r="AL1799"/>
  <c r="AR1799"/>
  <c r="AT1799"/>
  <c r="AV1799"/>
  <c r="AX1799"/>
  <c r="BD1799"/>
  <c r="BF1799"/>
  <c r="BH1799"/>
  <c r="BJ1799"/>
  <c r="BL1799"/>
  <c r="N1801"/>
  <c r="T1801"/>
  <c r="AF1801"/>
  <c r="AL1801"/>
  <c r="AR1801"/>
  <c r="AT1801"/>
  <c r="AV1801"/>
  <c r="AX1801"/>
  <c r="BD1801"/>
  <c r="BF1801"/>
  <c r="BH1801"/>
  <c r="BJ1801"/>
  <c r="BL1801"/>
  <c r="N1803"/>
  <c r="T1803"/>
  <c r="AF1803"/>
  <c r="AL1803"/>
  <c r="AR1803"/>
  <c r="AT1803"/>
  <c r="AV1803"/>
  <c r="AX1803"/>
  <c r="BD1803"/>
  <c r="BF1803"/>
  <c r="BH1803"/>
  <c r="BJ1803"/>
  <c r="BL1803"/>
  <c r="N1805"/>
  <c r="T1805"/>
  <c r="AF1805"/>
  <c r="AL1805"/>
  <c r="AR1805"/>
  <c r="AT1805"/>
  <c r="AV1805"/>
  <c r="AX1805"/>
  <c r="BD1805"/>
  <c r="BF1805"/>
  <c r="BH1805"/>
  <c r="BJ1805"/>
  <c r="BL1805"/>
  <c r="N1807"/>
  <c r="T1807"/>
  <c r="AF1807"/>
  <c r="AL1807"/>
  <c r="AR1807"/>
  <c r="AT1807"/>
  <c r="AV1807"/>
  <c r="AX1807"/>
  <c r="BD1807"/>
  <c r="BF1807"/>
  <c r="BH1807"/>
  <c r="BJ1807"/>
  <c r="BL1807"/>
  <c r="N1809"/>
  <c r="T1809"/>
  <c r="AF1809"/>
  <c r="AL1809"/>
  <c r="AR1809"/>
  <c r="AT1809"/>
  <c r="AV1809"/>
  <c r="AX1809"/>
  <c r="BD1809"/>
  <c r="BF1809"/>
  <c r="BH1809"/>
  <c r="BJ1809"/>
  <c r="BL1809"/>
  <c r="N1811"/>
  <c r="T1811"/>
  <c r="AF1811"/>
  <c r="AL1811"/>
  <c r="AR1811"/>
  <c r="AT1811"/>
  <c r="AV1811"/>
  <c r="AX1811"/>
  <c r="BD1811"/>
  <c r="BF1811"/>
  <c r="BH1811"/>
  <c r="BJ1811"/>
  <c r="BL1811"/>
  <c r="N1813"/>
  <c r="T1813"/>
  <c r="AF1813"/>
  <c r="AL1813"/>
  <c r="AR1813"/>
  <c r="AT1813"/>
  <c r="AV1813"/>
  <c r="AX1813"/>
  <c r="BD1813"/>
  <c r="BF1813"/>
  <c r="BH1813"/>
  <c r="BJ1813"/>
  <c r="BL1813"/>
  <c r="N1815"/>
  <c r="T1815"/>
  <c r="AF1815"/>
  <c r="AL1815"/>
  <c r="AR1815"/>
  <c r="AT1815"/>
  <c r="AV1815"/>
  <c r="AX1815"/>
  <c r="BD1815"/>
  <c r="BF1815"/>
  <c r="BH1815"/>
  <c r="BJ1815"/>
  <c r="BL1815"/>
  <c r="N1817"/>
  <c r="T1817"/>
  <c r="AF1817"/>
  <c r="AL1817"/>
  <c r="AR1817"/>
  <c r="AT1817"/>
  <c r="AV1817"/>
  <c r="AX1817"/>
  <c r="BD1817"/>
  <c r="BF1817"/>
  <c r="BH1817"/>
  <c r="BJ1817"/>
  <c r="BL1817"/>
  <c r="N1819"/>
  <c r="T1819"/>
  <c r="AF1819"/>
  <c r="AL1819"/>
  <c r="AR1819"/>
  <c r="AT1819"/>
  <c r="AV1819"/>
  <c r="AX1819"/>
  <c r="BD1819"/>
  <c r="BF1819"/>
  <c r="BH1819"/>
  <c r="BJ1819"/>
  <c r="BL1819"/>
  <c r="H1821"/>
  <c r="J1821"/>
  <c r="L1821"/>
  <c r="N1821"/>
  <c r="P1821"/>
  <c r="R1823"/>
  <c r="T1823"/>
  <c r="R1821"/>
  <c r="T1821"/>
  <c r="V1821"/>
  <c r="X1821"/>
  <c r="Z1821"/>
  <c r="AB1821"/>
  <c r="AT1821"/>
  <c r="AD1821"/>
  <c r="AH1821"/>
  <c r="AJ1821"/>
  <c r="AL1821"/>
  <c r="AN1821"/>
  <c r="AP1821"/>
  <c r="AR1821"/>
  <c r="AV1821"/>
  <c r="AZ1821"/>
  <c r="BB1821"/>
  <c r="BD1821"/>
  <c r="BH1821"/>
  <c r="N1823"/>
  <c r="P1823"/>
  <c r="AF1823"/>
  <c r="AL1823"/>
  <c r="AR1823"/>
  <c r="AT1823"/>
  <c r="AV1823"/>
  <c r="AX1823"/>
  <c r="BD1823"/>
  <c r="BF1823"/>
  <c r="BH1823"/>
  <c r="BJ1823"/>
  <c r="J1824"/>
  <c r="BI1826"/>
  <c r="H1828"/>
  <c r="L1828"/>
  <c r="S1828"/>
  <c r="W1828"/>
  <c r="AD1828"/>
  <c r="AH1828"/>
  <c r="AO1828"/>
  <c r="AS1828"/>
  <c r="BI1828"/>
  <c r="BQ1835"/>
  <c r="BQ2656"/>
  <c r="N1840"/>
  <c r="T1840"/>
  <c r="AF1840"/>
  <c r="AL1840"/>
  <c r="AR1840"/>
  <c r="AT1840"/>
  <c r="AV1840"/>
  <c r="AX1840"/>
  <c r="BD1840"/>
  <c r="BF1840"/>
  <c r="BH1840"/>
  <c r="BJ1840"/>
  <c r="BL1840"/>
  <c r="BR1840"/>
  <c r="BR1841"/>
  <c r="N1842"/>
  <c r="T1842"/>
  <c r="AF1842"/>
  <c r="AL1842"/>
  <c r="AR1842"/>
  <c r="AT1842"/>
  <c r="AV1842"/>
  <c r="AX1842"/>
  <c r="BD1842"/>
  <c r="BF1842"/>
  <c r="BH1842"/>
  <c r="BJ1842"/>
  <c r="BL1842"/>
  <c r="BL1880"/>
  <c r="BR1842"/>
  <c r="BR1843"/>
  <c r="N1844"/>
  <c r="T1844"/>
  <c r="AF1844"/>
  <c r="AL1844"/>
  <c r="AR1844"/>
  <c r="AT1844"/>
  <c r="AV1844"/>
  <c r="AX1844"/>
  <c r="BD1844"/>
  <c r="BF1844"/>
  <c r="BH1844"/>
  <c r="BJ1844"/>
  <c r="BL1844"/>
  <c r="BR1844"/>
  <c r="BR1845"/>
  <c r="N1846"/>
  <c r="T1846"/>
  <c r="AF1846"/>
  <c r="AL1846"/>
  <c r="AR1846"/>
  <c r="AT1846"/>
  <c r="AV1846"/>
  <c r="AX1846"/>
  <c r="BD1846"/>
  <c r="BF1846"/>
  <c r="BH1846"/>
  <c r="BJ1846"/>
  <c r="BL1846"/>
  <c r="BR1846"/>
  <c r="BR1847"/>
  <c r="N1848"/>
  <c r="T1848"/>
  <c r="AF1848"/>
  <c r="AL1848"/>
  <c r="AR1848"/>
  <c r="AT1848"/>
  <c r="AV1848"/>
  <c r="AX1848"/>
  <c r="BD1848"/>
  <c r="BF1848"/>
  <c r="BH1848"/>
  <c r="BJ1848"/>
  <c r="BL1848"/>
  <c r="BR1848"/>
  <c r="BR1849"/>
  <c r="N1850"/>
  <c r="T1850"/>
  <c r="AF1850"/>
  <c r="AL1850"/>
  <c r="AR1850"/>
  <c r="AT1850"/>
  <c r="AV1850"/>
  <c r="AX1850"/>
  <c r="BD1850"/>
  <c r="BF1850"/>
  <c r="BH1850"/>
  <c r="BJ1850"/>
  <c r="BL1850"/>
  <c r="N1852"/>
  <c r="T1852"/>
  <c r="AF1852"/>
  <c r="AL1852"/>
  <c r="AR1852"/>
  <c r="AT1852"/>
  <c r="AV1852"/>
  <c r="AX1852"/>
  <c r="BD1852"/>
  <c r="BF1852"/>
  <c r="BH1852"/>
  <c r="BJ1852"/>
  <c r="BL1852"/>
  <c r="N1854"/>
  <c r="T1854"/>
  <c r="AF1854"/>
  <c r="AL1854"/>
  <c r="AR1854"/>
  <c r="AT1854"/>
  <c r="AV1854"/>
  <c r="AX1854"/>
  <c r="BD1854"/>
  <c r="BF1854"/>
  <c r="BH1854"/>
  <c r="BJ1854"/>
  <c r="BL1854"/>
  <c r="N1856"/>
  <c r="T1856"/>
  <c r="AF1856"/>
  <c r="AL1856"/>
  <c r="AR1856"/>
  <c r="AT1856"/>
  <c r="AV1856"/>
  <c r="AX1856"/>
  <c r="BD1856"/>
  <c r="BF1856"/>
  <c r="BH1856"/>
  <c r="BJ1856"/>
  <c r="BL1856"/>
  <c r="N1858"/>
  <c r="T1858"/>
  <c r="AF1858"/>
  <c r="AL1858"/>
  <c r="AR1858"/>
  <c r="AT1858"/>
  <c r="AV1858"/>
  <c r="AX1858"/>
  <c r="BD1858"/>
  <c r="BF1858"/>
  <c r="BH1858"/>
  <c r="BJ1858"/>
  <c r="BL1858"/>
  <c r="N1860"/>
  <c r="T1860"/>
  <c r="AF1860"/>
  <c r="AL1860"/>
  <c r="AR1860"/>
  <c r="AT1860"/>
  <c r="AV1860"/>
  <c r="AX1860"/>
  <c r="BD1860"/>
  <c r="BF1860"/>
  <c r="BH1860"/>
  <c r="BJ1860"/>
  <c r="BL1860"/>
  <c r="N1862"/>
  <c r="T1862"/>
  <c r="AF1862"/>
  <c r="AL1862"/>
  <c r="AR1862"/>
  <c r="AT1862"/>
  <c r="AV1862"/>
  <c r="AX1862"/>
  <c r="BD1862"/>
  <c r="BF1862"/>
  <c r="BH1862"/>
  <c r="BJ1862"/>
  <c r="BL1862"/>
  <c r="N1864"/>
  <c r="T1864"/>
  <c r="AF1864"/>
  <c r="AL1864"/>
  <c r="AR1864"/>
  <c r="AT1864"/>
  <c r="AV1864"/>
  <c r="AX1864"/>
  <c r="BD1864"/>
  <c r="BF1864"/>
  <c r="BH1864"/>
  <c r="BJ1864"/>
  <c r="BL1864"/>
  <c r="N1866"/>
  <c r="T1866"/>
  <c r="AF1866"/>
  <c r="AL1866"/>
  <c r="AR1866"/>
  <c r="AT1866"/>
  <c r="AV1866"/>
  <c r="AX1866"/>
  <c r="BD1866"/>
  <c r="BF1866"/>
  <c r="BH1866"/>
  <c r="BJ1866"/>
  <c r="BL1866"/>
  <c r="N1868"/>
  <c r="T1868"/>
  <c r="AF1868"/>
  <c r="AL1868"/>
  <c r="AR1868"/>
  <c r="AT1868"/>
  <c r="AV1868"/>
  <c r="AX1868"/>
  <c r="BD1868"/>
  <c r="BF1868"/>
  <c r="BH1868"/>
  <c r="BJ1868"/>
  <c r="BL1868"/>
  <c r="N1870"/>
  <c r="T1870"/>
  <c r="AF1870"/>
  <c r="AL1870"/>
  <c r="AR1870"/>
  <c r="AT1870"/>
  <c r="AV1870"/>
  <c r="AX1870"/>
  <c r="BD1870"/>
  <c r="BF1870"/>
  <c r="BH1870"/>
  <c r="BJ1870"/>
  <c r="BL1870"/>
  <c r="N1872"/>
  <c r="T1872"/>
  <c r="AF1872"/>
  <c r="AL1872"/>
  <c r="AR1872"/>
  <c r="AT1872"/>
  <c r="AV1872"/>
  <c r="AX1872"/>
  <c r="BD1872"/>
  <c r="BF1872"/>
  <c r="BH1872"/>
  <c r="BJ1872"/>
  <c r="BL1872"/>
  <c r="N1874"/>
  <c r="T1874"/>
  <c r="AF1874"/>
  <c r="AL1874"/>
  <c r="AR1874"/>
  <c r="AT1874"/>
  <c r="AV1874"/>
  <c r="AX1874"/>
  <c r="BD1874"/>
  <c r="BF1874"/>
  <c r="BH1874"/>
  <c r="BJ1874"/>
  <c r="BL1874"/>
  <c r="N1876"/>
  <c r="T1876"/>
  <c r="AF1876"/>
  <c r="AL1876"/>
  <c r="AR1876"/>
  <c r="AT1876"/>
  <c r="AV1876"/>
  <c r="AX1876"/>
  <c r="BD1876"/>
  <c r="BF1876"/>
  <c r="BH1876"/>
  <c r="BJ1876"/>
  <c r="BL1876"/>
  <c r="N1878"/>
  <c r="T1878"/>
  <c r="AF1878"/>
  <c r="AL1878"/>
  <c r="AR1878"/>
  <c r="AT1878"/>
  <c r="AV1878"/>
  <c r="AX1878"/>
  <c r="BD1878"/>
  <c r="BF1878"/>
  <c r="BH1878"/>
  <c r="BJ1878"/>
  <c r="BL1878"/>
  <c r="H1880"/>
  <c r="J1880"/>
  <c r="L1880"/>
  <c r="N1880"/>
  <c r="N1883"/>
  <c r="P1880"/>
  <c r="R1880"/>
  <c r="T1880"/>
  <c r="V1880"/>
  <c r="X1880"/>
  <c r="Z1880"/>
  <c r="AB1880"/>
  <c r="AF1880"/>
  <c r="AD1880"/>
  <c r="AH1880"/>
  <c r="AJ1880"/>
  <c r="AL1880"/>
  <c r="AN1880"/>
  <c r="AP1880"/>
  <c r="AV1880"/>
  <c r="BP1880"/>
  <c r="AR1880"/>
  <c r="AT1880"/>
  <c r="AX1880"/>
  <c r="AZ1880"/>
  <c r="BB1880"/>
  <c r="BD1880"/>
  <c r="N1882"/>
  <c r="R1882"/>
  <c r="AF1882"/>
  <c r="AL1882"/>
  <c r="AR1882"/>
  <c r="AT1882"/>
  <c r="AV1882"/>
  <c r="AX1882"/>
  <c r="BD1882"/>
  <c r="BF1882"/>
  <c r="BH1882"/>
  <c r="BJ1882"/>
  <c r="J1883"/>
  <c r="L1883"/>
  <c r="BI1885"/>
  <c r="BI1887"/>
  <c r="H1887"/>
  <c r="L1887"/>
  <c r="S1887"/>
  <c r="W1887"/>
  <c r="AD1887"/>
  <c r="AH1887"/>
  <c r="AO1887"/>
  <c r="AS1887"/>
  <c r="BQ1894"/>
  <c r="N1899"/>
  <c r="T1899"/>
  <c r="AF1899"/>
  <c r="AL1899"/>
  <c r="AR1899"/>
  <c r="AT1899"/>
  <c r="AV1899"/>
  <c r="AX1899"/>
  <c r="BD1899"/>
  <c r="BF1899"/>
  <c r="BH1899"/>
  <c r="BJ1899"/>
  <c r="BL1899"/>
  <c r="BL1939"/>
  <c r="BR1899"/>
  <c r="BR1900"/>
  <c r="N1901"/>
  <c r="T1901"/>
  <c r="AF1901"/>
  <c r="AL1901"/>
  <c r="AR1901"/>
  <c r="AT1901"/>
  <c r="AV1901"/>
  <c r="AX1901"/>
  <c r="BD1901"/>
  <c r="BF1901"/>
  <c r="BH1901"/>
  <c r="BJ1901"/>
  <c r="BL1901"/>
  <c r="BR1901"/>
  <c r="BR1902"/>
  <c r="N1903"/>
  <c r="T1903"/>
  <c r="AF1903"/>
  <c r="AL1903"/>
  <c r="AR1903"/>
  <c r="AT1903"/>
  <c r="AV1903"/>
  <c r="AX1903"/>
  <c r="BD1903"/>
  <c r="BF1903"/>
  <c r="BH1903"/>
  <c r="BJ1903"/>
  <c r="BL1903"/>
  <c r="BR1903"/>
  <c r="BR1904"/>
  <c r="N1905"/>
  <c r="T1905"/>
  <c r="AF1905"/>
  <c r="AL1905"/>
  <c r="AR1905"/>
  <c r="AT1905"/>
  <c r="AV1905"/>
  <c r="AX1905"/>
  <c r="BD1905"/>
  <c r="BF1905"/>
  <c r="BH1905"/>
  <c r="BJ1905"/>
  <c r="BL1905"/>
  <c r="BR1905"/>
  <c r="BR1906"/>
  <c r="N1907"/>
  <c r="T1907"/>
  <c r="AF1907"/>
  <c r="AL1907"/>
  <c r="AR1907"/>
  <c r="AT1907"/>
  <c r="AV1907"/>
  <c r="AX1907"/>
  <c r="BD1907"/>
  <c r="BF1907"/>
  <c r="BH1907"/>
  <c r="BJ1907"/>
  <c r="BL1907"/>
  <c r="BR1907"/>
  <c r="BR1908"/>
  <c r="N1909"/>
  <c r="T1909"/>
  <c r="AF1909"/>
  <c r="AL1909"/>
  <c r="AR1909"/>
  <c r="AT1909"/>
  <c r="AV1909"/>
  <c r="AX1909"/>
  <c r="BD1909"/>
  <c r="BF1909"/>
  <c r="BH1909"/>
  <c r="BJ1909"/>
  <c r="BL1909"/>
  <c r="N1911"/>
  <c r="T1911"/>
  <c r="AF1911"/>
  <c r="AL1911"/>
  <c r="AR1911"/>
  <c r="AT1911"/>
  <c r="AV1911"/>
  <c r="AX1911"/>
  <c r="BD1911"/>
  <c r="BF1911"/>
  <c r="BH1911"/>
  <c r="BJ1911"/>
  <c r="BL1911"/>
  <c r="N1913"/>
  <c r="T1913"/>
  <c r="AF1913"/>
  <c r="AL1913"/>
  <c r="AR1913"/>
  <c r="AT1913"/>
  <c r="AV1913"/>
  <c r="AX1913"/>
  <c r="BD1913"/>
  <c r="BF1913"/>
  <c r="BH1913"/>
  <c r="BJ1913"/>
  <c r="BL1913"/>
  <c r="N1915"/>
  <c r="T1915"/>
  <c r="AF1915"/>
  <c r="AL1915"/>
  <c r="AR1915"/>
  <c r="AT1915"/>
  <c r="AV1915"/>
  <c r="AX1915"/>
  <c r="BD1915"/>
  <c r="BF1915"/>
  <c r="BH1915"/>
  <c r="BJ1915"/>
  <c r="BL1915"/>
  <c r="N1917"/>
  <c r="T1917"/>
  <c r="AF1917"/>
  <c r="AL1917"/>
  <c r="AR1917"/>
  <c r="AT1917"/>
  <c r="AV1917"/>
  <c r="AX1917"/>
  <c r="BD1917"/>
  <c r="BF1917"/>
  <c r="BH1917"/>
  <c r="BJ1917"/>
  <c r="BL1917"/>
  <c r="N1919"/>
  <c r="T1919"/>
  <c r="AF1919"/>
  <c r="AL1919"/>
  <c r="AR1919"/>
  <c r="AT1919"/>
  <c r="AV1919"/>
  <c r="AX1919"/>
  <c r="BD1919"/>
  <c r="BF1919"/>
  <c r="BH1919"/>
  <c r="BJ1919"/>
  <c r="BL1919"/>
  <c r="N1921"/>
  <c r="T1921"/>
  <c r="AF1921"/>
  <c r="AL1921"/>
  <c r="AR1921"/>
  <c r="AT1921"/>
  <c r="AV1921"/>
  <c r="AX1921"/>
  <c r="BD1921"/>
  <c r="BF1921"/>
  <c r="BH1921"/>
  <c r="BJ1921"/>
  <c r="BL1921"/>
  <c r="N1923"/>
  <c r="T1923"/>
  <c r="AF1923"/>
  <c r="AL1923"/>
  <c r="AR1923"/>
  <c r="AT1923"/>
  <c r="AV1923"/>
  <c r="AX1923"/>
  <c r="BD1923"/>
  <c r="BF1923"/>
  <c r="BH1923"/>
  <c r="BJ1923"/>
  <c r="BL1923"/>
  <c r="N1925"/>
  <c r="T1925"/>
  <c r="AF1925"/>
  <c r="AL1925"/>
  <c r="AR1925"/>
  <c r="AT1925"/>
  <c r="AV1925"/>
  <c r="AX1925"/>
  <c r="BD1925"/>
  <c r="BF1925"/>
  <c r="BH1925"/>
  <c r="BJ1925"/>
  <c r="BL1925"/>
  <c r="N1927"/>
  <c r="T1927"/>
  <c r="AF1927"/>
  <c r="AL1927"/>
  <c r="AR1927"/>
  <c r="AT1927"/>
  <c r="AV1927"/>
  <c r="AX1927"/>
  <c r="BD1927"/>
  <c r="BF1927"/>
  <c r="BH1927"/>
  <c r="BJ1927"/>
  <c r="BL1927"/>
  <c r="N1929"/>
  <c r="T1929"/>
  <c r="AF1929"/>
  <c r="AL1929"/>
  <c r="AR1929"/>
  <c r="AT1929"/>
  <c r="AV1929"/>
  <c r="AX1929"/>
  <c r="BD1929"/>
  <c r="BF1929"/>
  <c r="BH1929"/>
  <c r="BJ1929"/>
  <c r="BL1929"/>
  <c r="N1931"/>
  <c r="T1931"/>
  <c r="AF1931"/>
  <c r="AL1931"/>
  <c r="AR1931"/>
  <c r="AT1931"/>
  <c r="AV1931"/>
  <c r="AX1931"/>
  <c r="BD1931"/>
  <c r="BF1931"/>
  <c r="BH1931"/>
  <c r="BJ1931"/>
  <c r="BL1931"/>
  <c r="N1933"/>
  <c r="T1933"/>
  <c r="AF1933"/>
  <c r="AL1933"/>
  <c r="AR1933"/>
  <c r="AT1933"/>
  <c r="AV1933"/>
  <c r="AX1933"/>
  <c r="BD1933"/>
  <c r="BF1933"/>
  <c r="BH1933"/>
  <c r="BJ1933"/>
  <c r="BL1933"/>
  <c r="N1935"/>
  <c r="T1935"/>
  <c r="AF1935"/>
  <c r="AL1935"/>
  <c r="AR1935"/>
  <c r="AT1935"/>
  <c r="AV1935"/>
  <c r="AX1935"/>
  <c r="BD1935"/>
  <c r="BF1935"/>
  <c r="BH1935"/>
  <c r="BJ1935"/>
  <c r="BL1935"/>
  <c r="N1937"/>
  <c r="T1937"/>
  <c r="AF1937"/>
  <c r="AL1937"/>
  <c r="AR1937"/>
  <c r="AT1937"/>
  <c r="AV1937"/>
  <c r="AX1937"/>
  <c r="BD1937"/>
  <c r="BF1937"/>
  <c r="BH1937"/>
  <c r="BJ1937"/>
  <c r="BL1937"/>
  <c r="H1939"/>
  <c r="J1939"/>
  <c r="L1939"/>
  <c r="N1939"/>
  <c r="P1939"/>
  <c r="R1941"/>
  <c r="T1941"/>
  <c r="R1939"/>
  <c r="T1939"/>
  <c r="V1939"/>
  <c r="X1939"/>
  <c r="Z1939"/>
  <c r="AB1939"/>
  <c r="AT1939"/>
  <c r="AX1939"/>
  <c r="AD1939"/>
  <c r="AH1939"/>
  <c r="AJ1939"/>
  <c r="AL1939"/>
  <c r="AN1939"/>
  <c r="AP1939"/>
  <c r="AR1939"/>
  <c r="AV1939"/>
  <c r="AZ1939"/>
  <c r="BB1939"/>
  <c r="BD1939"/>
  <c r="BH1939"/>
  <c r="N1941"/>
  <c r="P1941"/>
  <c r="AF1941"/>
  <c r="AL1941"/>
  <c r="AR1941"/>
  <c r="AT1941"/>
  <c r="AV1941"/>
  <c r="AX1941"/>
  <c r="BD1941"/>
  <c r="BF1941"/>
  <c r="BH1941"/>
  <c r="BJ1941"/>
  <c r="J1942"/>
  <c r="BI1944"/>
  <c r="H1946"/>
  <c r="L1946"/>
  <c r="S1946"/>
  <c r="W1946"/>
  <c r="AD1946"/>
  <c r="AH1946"/>
  <c r="AO1946"/>
  <c r="AS1946"/>
  <c r="BI1946"/>
  <c r="BQ1953"/>
  <c r="BQ2597"/>
  <c r="N1958"/>
  <c r="T1958"/>
  <c r="AF1958"/>
  <c r="AL1958"/>
  <c r="AR1958"/>
  <c r="AT1958"/>
  <c r="AV1958"/>
  <c r="AX1958"/>
  <c r="BD1958"/>
  <c r="BF1958"/>
  <c r="BH1958"/>
  <c r="BJ1958"/>
  <c r="BL1958"/>
  <c r="BR1958"/>
  <c r="BR1959"/>
  <c r="N1960"/>
  <c r="T1960"/>
  <c r="AF1960"/>
  <c r="AL1960"/>
  <c r="AR1960"/>
  <c r="AT1960"/>
  <c r="AV1960"/>
  <c r="AX1960"/>
  <c r="BD1960"/>
  <c r="BF1960"/>
  <c r="BH1960"/>
  <c r="BJ1960"/>
  <c r="BL1960"/>
  <c r="BR1960"/>
  <c r="BR1961"/>
  <c r="N1962"/>
  <c r="T1962"/>
  <c r="AF1962"/>
  <c r="AL1962"/>
  <c r="AR1962"/>
  <c r="AT1962"/>
  <c r="AV1962"/>
  <c r="AX1962"/>
  <c r="BD1962"/>
  <c r="BF1962"/>
  <c r="BH1962"/>
  <c r="BJ1962"/>
  <c r="BL1962"/>
  <c r="BR1962"/>
  <c r="BR1963"/>
  <c r="N1964"/>
  <c r="T1964"/>
  <c r="AF1964"/>
  <c r="AL1964"/>
  <c r="AR1964"/>
  <c r="AT1964"/>
  <c r="AV1964"/>
  <c r="AX1964"/>
  <c r="BD1964"/>
  <c r="BF1964"/>
  <c r="BH1964"/>
  <c r="BJ1964"/>
  <c r="BL1964"/>
  <c r="BR1964"/>
  <c r="BR1965"/>
  <c r="N1966"/>
  <c r="T1966"/>
  <c r="AF1966"/>
  <c r="AL1966"/>
  <c r="AR1966"/>
  <c r="AT1966"/>
  <c r="AV1966"/>
  <c r="AX1966"/>
  <c r="BD1966"/>
  <c r="BF1966"/>
  <c r="BH1966"/>
  <c r="BJ1966"/>
  <c r="BL1966"/>
  <c r="BL1998"/>
  <c r="BR1966"/>
  <c r="BR1967"/>
  <c r="N1968"/>
  <c r="T1968"/>
  <c r="AF1968"/>
  <c r="AL1968"/>
  <c r="AR1968"/>
  <c r="AT1968"/>
  <c r="AV1968"/>
  <c r="AX1968"/>
  <c r="BD1968"/>
  <c r="BF1968"/>
  <c r="BH1968"/>
  <c r="BJ1968"/>
  <c r="BL1968"/>
  <c r="N1970"/>
  <c r="T1970"/>
  <c r="AF1970"/>
  <c r="AL1970"/>
  <c r="AR1970"/>
  <c r="AT1970"/>
  <c r="AV1970"/>
  <c r="AX1970"/>
  <c r="BD1970"/>
  <c r="BF1970"/>
  <c r="BH1970"/>
  <c r="BJ1970"/>
  <c r="BL1970"/>
  <c r="N1972"/>
  <c r="T1972"/>
  <c r="AF1972"/>
  <c r="AL1972"/>
  <c r="AR1972"/>
  <c r="AT1972"/>
  <c r="AV1972"/>
  <c r="AX1972"/>
  <c r="BD1972"/>
  <c r="BF1972"/>
  <c r="BH1972"/>
  <c r="BJ1972"/>
  <c r="BL1972"/>
  <c r="N1974"/>
  <c r="T1974"/>
  <c r="AF1974"/>
  <c r="AL1974"/>
  <c r="AR1974"/>
  <c r="AT1974"/>
  <c r="AV1974"/>
  <c r="AX1974"/>
  <c r="BD1974"/>
  <c r="BF1974"/>
  <c r="BH1974"/>
  <c r="BJ1974"/>
  <c r="BL1974"/>
  <c r="N1976"/>
  <c r="T1976"/>
  <c r="AF1976"/>
  <c r="AL1976"/>
  <c r="AR1976"/>
  <c r="AT1976"/>
  <c r="AV1976"/>
  <c r="AX1976"/>
  <c r="BD1976"/>
  <c r="BF1976"/>
  <c r="BH1976"/>
  <c r="BJ1976"/>
  <c r="BL1976"/>
  <c r="N1978"/>
  <c r="T1978"/>
  <c r="AF1978"/>
  <c r="AL1978"/>
  <c r="AR1978"/>
  <c r="AT1978"/>
  <c r="AV1978"/>
  <c r="AX1978"/>
  <c r="BD1978"/>
  <c r="BF1978"/>
  <c r="BH1978"/>
  <c r="BJ1978"/>
  <c r="BL1978"/>
  <c r="N1980"/>
  <c r="T1980"/>
  <c r="AF1980"/>
  <c r="AL1980"/>
  <c r="AR1980"/>
  <c r="AT1980"/>
  <c r="AV1980"/>
  <c r="AX1980"/>
  <c r="BD1980"/>
  <c r="BF1980"/>
  <c r="BH1980"/>
  <c r="BJ1980"/>
  <c r="BL1980"/>
  <c r="N1982"/>
  <c r="T1982"/>
  <c r="AF1982"/>
  <c r="AL1982"/>
  <c r="AR1982"/>
  <c r="AT1982"/>
  <c r="AV1982"/>
  <c r="AX1982"/>
  <c r="BD1982"/>
  <c r="BF1982"/>
  <c r="BH1982"/>
  <c r="BJ1982"/>
  <c r="BL1982"/>
  <c r="N1984"/>
  <c r="T1984"/>
  <c r="AF1984"/>
  <c r="AL1984"/>
  <c r="AR1984"/>
  <c r="AT1984"/>
  <c r="AV1984"/>
  <c r="AX1984"/>
  <c r="BD1984"/>
  <c r="BF1984"/>
  <c r="BH1984"/>
  <c r="BJ1984"/>
  <c r="BL1984"/>
  <c r="N1986"/>
  <c r="T1986"/>
  <c r="AF1986"/>
  <c r="AL1986"/>
  <c r="AR1986"/>
  <c r="AT1986"/>
  <c r="AV1986"/>
  <c r="AX1986"/>
  <c r="BD1986"/>
  <c r="BF1986"/>
  <c r="BH1986"/>
  <c r="BJ1986"/>
  <c r="BL1986"/>
  <c r="N1988"/>
  <c r="T1988"/>
  <c r="AF1988"/>
  <c r="AL1988"/>
  <c r="AR1988"/>
  <c r="AT1988"/>
  <c r="AV1988"/>
  <c r="AX1988"/>
  <c r="BD1988"/>
  <c r="BF1988"/>
  <c r="BH1988"/>
  <c r="BJ1988"/>
  <c r="BL1988"/>
  <c r="N1990"/>
  <c r="T1990"/>
  <c r="AF1990"/>
  <c r="AL1990"/>
  <c r="AR1990"/>
  <c r="AT1990"/>
  <c r="AV1990"/>
  <c r="AX1990"/>
  <c r="BD1990"/>
  <c r="BF1990"/>
  <c r="BH1990"/>
  <c r="BJ1990"/>
  <c r="BL1990"/>
  <c r="N1992"/>
  <c r="T1992"/>
  <c r="AF1992"/>
  <c r="AL1992"/>
  <c r="AR1992"/>
  <c r="AT1992"/>
  <c r="AV1992"/>
  <c r="AX1992"/>
  <c r="BD1992"/>
  <c r="BF1992"/>
  <c r="BH1992"/>
  <c r="BJ1992"/>
  <c r="BL1992"/>
  <c r="N1994"/>
  <c r="T1994"/>
  <c r="AF1994"/>
  <c r="AL1994"/>
  <c r="AR1994"/>
  <c r="AT1994"/>
  <c r="AV1994"/>
  <c r="AX1994"/>
  <c r="BD1994"/>
  <c r="BF1994"/>
  <c r="BH1994"/>
  <c r="BJ1994"/>
  <c r="BL1994"/>
  <c r="N1996"/>
  <c r="T1996"/>
  <c r="AF1996"/>
  <c r="AL1996"/>
  <c r="AR1996"/>
  <c r="AT1996"/>
  <c r="AV1996"/>
  <c r="AX1996"/>
  <c r="BD1996"/>
  <c r="BF1996"/>
  <c r="BH1996"/>
  <c r="BJ1996"/>
  <c r="BL1996"/>
  <c r="H1998"/>
  <c r="J1998"/>
  <c r="L1998"/>
  <c r="N1998"/>
  <c r="N2001"/>
  <c r="P1998"/>
  <c r="R2000"/>
  <c r="T2000"/>
  <c r="R1998"/>
  <c r="T1998"/>
  <c r="V1998"/>
  <c r="X1998"/>
  <c r="Z1998"/>
  <c r="AB1998"/>
  <c r="AT1998"/>
  <c r="AX1998"/>
  <c r="AD1998"/>
  <c r="AH1998"/>
  <c r="AJ1998"/>
  <c r="AL1998"/>
  <c r="AN1998"/>
  <c r="AP1998"/>
  <c r="AR1998"/>
  <c r="AV1998"/>
  <c r="AZ1998"/>
  <c r="BB1998"/>
  <c r="BD1998"/>
  <c r="BH1998"/>
  <c r="N2000"/>
  <c r="P2000"/>
  <c r="AF2000"/>
  <c r="AL2000"/>
  <c r="AR2000"/>
  <c r="AT2000"/>
  <c r="AV2000"/>
  <c r="AX2000"/>
  <c r="BD2000"/>
  <c r="BF2000"/>
  <c r="BH2000"/>
  <c r="BJ2000"/>
  <c r="J2001"/>
  <c r="BI2003"/>
  <c r="H2005"/>
  <c r="L2005"/>
  <c r="S2005"/>
  <c r="W2005"/>
  <c r="AD2005"/>
  <c r="AH2005"/>
  <c r="AO2005"/>
  <c r="AS2005"/>
  <c r="BI2005"/>
  <c r="BQ2012"/>
  <c r="BQ2715"/>
  <c r="N2017"/>
  <c r="T2017"/>
  <c r="AF2017"/>
  <c r="AL2017"/>
  <c r="AR2017"/>
  <c r="AT2017"/>
  <c r="AV2017"/>
  <c r="AX2017"/>
  <c r="BD2017"/>
  <c r="BF2017"/>
  <c r="BH2017"/>
  <c r="BJ2017"/>
  <c r="BL2017"/>
  <c r="BR2017"/>
  <c r="BR2018"/>
  <c r="N2019"/>
  <c r="T2019"/>
  <c r="AF2019"/>
  <c r="AL2019"/>
  <c r="AR2019"/>
  <c r="AT2019"/>
  <c r="AV2019"/>
  <c r="AX2019"/>
  <c r="BD2019"/>
  <c r="BF2019"/>
  <c r="BH2019"/>
  <c r="BJ2019"/>
  <c r="BL2019"/>
  <c r="BL2057"/>
  <c r="BE2062"/>
  <c r="BE2064"/>
  <c r="BR2019"/>
  <c r="BR2020"/>
  <c r="N2021"/>
  <c r="T2021"/>
  <c r="AF2021"/>
  <c r="AL2021"/>
  <c r="AR2021"/>
  <c r="AT2021"/>
  <c r="AV2021"/>
  <c r="AX2021"/>
  <c r="BD2021"/>
  <c r="BF2021"/>
  <c r="BH2021"/>
  <c r="BJ2021"/>
  <c r="BL2021"/>
  <c r="BR2021"/>
  <c r="BR2022"/>
  <c r="N2023"/>
  <c r="T2023"/>
  <c r="AF2023"/>
  <c r="AL2023"/>
  <c r="AR2023"/>
  <c r="AT2023"/>
  <c r="AV2023"/>
  <c r="AX2023"/>
  <c r="BD2023"/>
  <c r="BF2023"/>
  <c r="BH2023"/>
  <c r="BJ2023"/>
  <c r="BL2023"/>
  <c r="BR2023"/>
  <c r="BR2024"/>
  <c r="N2025"/>
  <c r="T2025"/>
  <c r="AF2025"/>
  <c r="AL2025"/>
  <c r="AR2025"/>
  <c r="AT2025"/>
  <c r="AV2025"/>
  <c r="AX2025"/>
  <c r="BD2025"/>
  <c r="BF2025"/>
  <c r="BH2025"/>
  <c r="BJ2025"/>
  <c r="BL2025"/>
  <c r="BR2025"/>
  <c r="BR2026"/>
  <c r="N2027"/>
  <c r="T2027"/>
  <c r="AF2027"/>
  <c r="AL2027"/>
  <c r="AR2027"/>
  <c r="AT2027"/>
  <c r="AV2027"/>
  <c r="AX2027"/>
  <c r="BD2027"/>
  <c r="BF2027"/>
  <c r="BH2027"/>
  <c r="BJ2027"/>
  <c r="BL2027"/>
  <c r="N2029"/>
  <c r="T2029"/>
  <c r="AF2029"/>
  <c r="AL2029"/>
  <c r="AR2029"/>
  <c r="AT2029"/>
  <c r="AV2029"/>
  <c r="AX2029"/>
  <c r="BD2029"/>
  <c r="BF2029"/>
  <c r="BH2029"/>
  <c r="BJ2029"/>
  <c r="BL2029"/>
  <c r="N2031"/>
  <c r="T2031"/>
  <c r="AF2031"/>
  <c r="AL2031"/>
  <c r="AR2031"/>
  <c r="AT2031"/>
  <c r="AV2031"/>
  <c r="AX2031"/>
  <c r="BD2031"/>
  <c r="BF2031"/>
  <c r="BH2031"/>
  <c r="BJ2031"/>
  <c r="BL2031"/>
  <c r="N2033"/>
  <c r="T2033"/>
  <c r="AF2033"/>
  <c r="AL2033"/>
  <c r="AR2033"/>
  <c r="AT2033"/>
  <c r="AV2033"/>
  <c r="AX2033"/>
  <c r="BD2033"/>
  <c r="BF2033"/>
  <c r="BH2033"/>
  <c r="BJ2033"/>
  <c r="BL2033"/>
  <c r="N2035"/>
  <c r="T2035"/>
  <c r="AF2035"/>
  <c r="AL2035"/>
  <c r="AR2035"/>
  <c r="AT2035"/>
  <c r="AV2035"/>
  <c r="AX2035"/>
  <c r="BD2035"/>
  <c r="BF2035"/>
  <c r="BH2035"/>
  <c r="BJ2035"/>
  <c r="BL2035"/>
  <c r="N2037"/>
  <c r="T2037"/>
  <c r="AF2037"/>
  <c r="AL2037"/>
  <c r="AR2037"/>
  <c r="AT2037"/>
  <c r="AV2037"/>
  <c r="AX2037"/>
  <c r="BD2037"/>
  <c r="BF2037"/>
  <c r="BH2037"/>
  <c r="BJ2037"/>
  <c r="BL2037"/>
  <c r="N2039"/>
  <c r="T2039"/>
  <c r="AF2039"/>
  <c r="AL2039"/>
  <c r="AR2039"/>
  <c r="AT2039"/>
  <c r="AV2039"/>
  <c r="AX2039"/>
  <c r="BD2039"/>
  <c r="BF2039"/>
  <c r="BH2039"/>
  <c r="BJ2039"/>
  <c r="BL2039"/>
  <c r="N2041"/>
  <c r="T2041"/>
  <c r="AF2041"/>
  <c r="AL2041"/>
  <c r="AR2041"/>
  <c r="AT2041"/>
  <c r="AV2041"/>
  <c r="AX2041"/>
  <c r="BD2041"/>
  <c r="BF2041"/>
  <c r="BH2041"/>
  <c r="BJ2041"/>
  <c r="BL2041"/>
  <c r="N2043"/>
  <c r="T2043"/>
  <c r="AF2043"/>
  <c r="AL2043"/>
  <c r="AR2043"/>
  <c r="AT2043"/>
  <c r="AV2043"/>
  <c r="AX2043"/>
  <c r="BD2043"/>
  <c r="BF2043"/>
  <c r="BH2043"/>
  <c r="BJ2043"/>
  <c r="BL2043"/>
  <c r="N2045"/>
  <c r="T2045"/>
  <c r="AF2045"/>
  <c r="AL2045"/>
  <c r="AR2045"/>
  <c r="AT2045"/>
  <c r="AV2045"/>
  <c r="AX2045"/>
  <c r="BD2045"/>
  <c r="BF2045"/>
  <c r="BH2045"/>
  <c r="BJ2045"/>
  <c r="BL2045"/>
  <c r="N2047"/>
  <c r="T2047"/>
  <c r="AF2047"/>
  <c r="AL2047"/>
  <c r="AR2047"/>
  <c r="AT2047"/>
  <c r="AV2047"/>
  <c r="AX2047"/>
  <c r="BD2047"/>
  <c r="BF2047"/>
  <c r="BH2047"/>
  <c r="BJ2047"/>
  <c r="BL2047"/>
  <c r="N2049"/>
  <c r="T2049"/>
  <c r="AF2049"/>
  <c r="AL2049"/>
  <c r="AR2049"/>
  <c r="AT2049"/>
  <c r="AV2049"/>
  <c r="AX2049"/>
  <c r="BD2049"/>
  <c r="BF2049"/>
  <c r="BH2049"/>
  <c r="BJ2049"/>
  <c r="BL2049"/>
  <c r="N2051"/>
  <c r="T2051"/>
  <c r="AF2051"/>
  <c r="AL2051"/>
  <c r="AR2051"/>
  <c r="AT2051"/>
  <c r="AV2051"/>
  <c r="AX2051"/>
  <c r="BD2051"/>
  <c r="BF2051"/>
  <c r="BH2051"/>
  <c r="BJ2051"/>
  <c r="BL2051"/>
  <c r="N2053"/>
  <c r="T2053"/>
  <c r="AF2053"/>
  <c r="AL2053"/>
  <c r="AR2053"/>
  <c r="AT2053"/>
  <c r="AV2053"/>
  <c r="AX2053"/>
  <c r="BD2053"/>
  <c r="BF2053"/>
  <c r="BH2053"/>
  <c r="BJ2053"/>
  <c r="BL2053"/>
  <c r="N2055"/>
  <c r="T2055"/>
  <c r="AF2055"/>
  <c r="AL2055"/>
  <c r="AR2055"/>
  <c r="AT2055"/>
  <c r="AV2055"/>
  <c r="AX2055"/>
  <c r="BD2055"/>
  <c r="BF2055"/>
  <c r="BH2055"/>
  <c r="BJ2055"/>
  <c r="BL2055"/>
  <c r="H2057"/>
  <c r="J2057"/>
  <c r="L2057"/>
  <c r="N2057"/>
  <c r="N2060"/>
  <c r="P2057"/>
  <c r="R2057"/>
  <c r="T2057"/>
  <c r="V2057"/>
  <c r="X2057"/>
  <c r="Z2057"/>
  <c r="AB2057"/>
  <c r="AF2057"/>
  <c r="AD2057"/>
  <c r="AH2057"/>
  <c r="AJ2057"/>
  <c r="AL2057"/>
  <c r="AN2057"/>
  <c r="AP2057"/>
  <c r="AV2057"/>
  <c r="BP2057"/>
  <c r="AR2057"/>
  <c r="AT2057"/>
  <c r="AX2057"/>
  <c r="AZ2057"/>
  <c r="BB2057"/>
  <c r="BD2057"/>
  <c r="N2059"/>
  <c r="R2059"/>
  <c r="AF2059"/>
  <c r="AL2059"/>
  <c r="AR2059"/>
  <c r="AT2059"/>
  <c r="AV2059"/>
  <c r="AX2059"/>
  <c r="BD2059"/>
  <c r="BF2059"/>
  <c r="BH2059"/>
  <c r="BJ2059"/>
  <c r="J2060"/>
  <c r="L2060"/>
  <c r="BI2062"/>
  <c r="BI2064"/>
  <c r="H2064"/>
  <c r="L2064"/>
  <c r="S2064"/>
  <c r="W2064"/>
  <c r="AD2064"/>
  <c r="AH2064"/>
  <c r="AO2064"/>
  <c r="AS2064"/>
  <c r="BQ2071"/>
  <c r="N2076"/>
  <c r="T2076"/>
  <c r="AF2076"/>
  <c r="AL2076"/>
  <c r="AR2076"/>
  <c r="AT2076"/>
  <c r="AV2076"/>
  <c r="AX2076"/>
  <c r="BD2076"/>
  <c r="BF2076"/>
  <c r="BH2076"/>
  <c r="BJ2076"/>
  <c r="BL2076"/>
  <c r="BL2116"/>
  <c r="BR2076"/>
  <c r="BR2077"/>
  <c r="N2078"/>
  <c r="T2078"/>
  <c r="AF2078"/>
  <c r="AL2078"/>
  <c r="AR2078"/>
  <c r="AT2078"/>
  <c r="AV2078"/>
  <c r="AX2078"/>
  <c r="BD2078"/>
  <c r="BF2078"/>
  <c r="BH2078"/>
  <c r="BJ2078"/>
  <c r="BL2078"/>
  <c r="BR2078"/>
  <c r="BR2079"/>
  <c r="N2080"/>
  <c r="T2080"/>
  <c r="AF2080"/>
  <c r="AL2080"/>
  <c r="AR2080"/>
  <c r="AT2080"/>
  <c r="AV2080"/>
  <c r="AX2080"/>
  <c r="BD2080"/>
  <c r="BF2080"/>
  <c r="BH2080"/>
  <c r="BJ2080"/>
  <c r="BL2080"/>
  <c r="BR2080"/>
  <c r="BR2081"/>
  <c r="N2082"/>
  <c r="T2082"/>
  <c r="AF2082"/>
  <c r="AL2082"/>
  <c r="AR2082"/>
  <c r="AT2082"/>
  <c r="AV2082"/>
  <c r="AX2082"/>
  <c r="BD2082"/>
  <c r="BF2082"/>
  <c r="BH2082"/>
  <c r="BJ2082"/>
  <c r="BL2082"/>
  <c r="BR2082"/>
  <c r="BR2083"/>
  <c r="N2084"/>
  <c r="T2084"/>
  <c r="AF2084"/>
  <c r="AL2084"/>
  <c r="AR2084"/>
  <c r="AT2084"/>
  <c r="AV2084"/>
  <c r="AX2084"/>
  <c r="BD2084"/>
  <c r="BF2084"/>
  <c r="BH2084"/>
  <c r="BJ2084"/>
  <c r="BL2084"/>
  <c r="BR2084"/>
  <c r="BR2085"/>
  <c r="N2086"/>
  <c r="T2086"/>
  <c r="AF2086"/>
  <c r="AL2086"/>
  <c r="AR2086"/>
  <c r="AT2086"/>
  <c r="AV2086"/>
  <c r="AX2086"/>
  <c r="BD2086"/>
  <c r="BF2086"/>
  <c r="BH2086"/>
  <c r="BJ2086"/>
  <c r="BL2086"/>
  <c r="N2088"/>
  <c r="T2088"/>
  <c r="AF2088"/>
  <c r="AL2088"/>
  <c r="AR2088"/>
  <c r="AT2088"/>
  <c r="AV2088"/>
  <c r="AX2088"/>
  <c r="BD2088"/>
  <c r="BF2088"/>
  <c r="BH2088"/>
  <c r="BJ2088"/>
  <c r="BL2088"/>
  <c r="N2090"/>
  <c r="T2090"/>
  <c r="AF2090"/>
  <c r="AL2090"/>
  <c r="AR2090"/>
  <c r="AT2090"/>
  <c r="AV2090"/>
  <c r="AX2090"/>
  <c r="BD2090"/>
  <c r="BF2090"/>
  <c r="BH2090"/>
  <c r="BJ2090"/>
  <c r="BL2090"/>
  <c r="N2092"/>
  <c r="T2092"/>
  <c r="AF2092"/>
  <c r="AL2092"/>
  <c r="AR2092"/>
  <c r="AT2092"/>
  <c r="AV2092"/>
  <c r="AX2092"/>
  <c r="BD2092"/>
  <c r="BF2092"/>
  <c r="BH2092"/>
  <c r="BJ2092"/>
  <c r="BL2092"/>
  <c r="N2094"/>
  <c r="T2094"/>
  <c r="AF2094"/>
  <c r="AL2094"/>
  <c r="AR2094"/>
  <c r="AT2094"/>
  <c r="AV2094"/>
  <c r="AX2094"/>
  <c r="BD2094"/>
  <c r="BF2094"/>
  <c r="BH2094"/>
  <c r="BJ2094"/>
  <c r="BL2094"/>
  <c r="N2096"/>
  <c r="T2096"/>
  <c r="AF2096"/>
  <c r="AL2096"/>
  <c r="AR2096"/>
  <c r="AT2096"/>
  <c r="AV2096"/>
  <c r="AX2096"/>
  <c r="BD2096"/>
  <c r="BF2096"/>
  <c r="BH2096"/>
  <c r="BJ2096"/>
  <c r="BL2096"/>
  <c r="N2098"/>
  <c r="T2098"/>
  <c r="AF2098"/>
  <c r="AL2098"/>
  <c r="AR2098"/>
  <c r="AT2098"/>
  <c r="AV2098"/>
  <c r="AX2098"/>
  <c r="BD2098"/>
  <c r="BF2098"/>
  <c r="BH2098"/>
  <c r="BJ2098"/>
  <c r="BL2098"/>
  <c r="N2100"/>
  <c r="T2100"/>
  <c r="AF2100"/>
  <c r="AL2100"/>
  <c r="AR2100"/>
  <c r="AT2100"/>
  <c r="AV2100"/>
  <c r="AX2100"/>
  <c r="BD2100"/>
  <c r="BF2100"/>
  <c r="BH2100"/>
  <c r="BJ2100"/>
  <c r="BL2100"/>
  <c r="N2102"/>
  <c r="T2102"/>
  <c r="AF2102"/>
  <c r="AL2102"/>
  <c r="AR2102"/>
  <c r="AT2102"/>
  <c r="AV2102"/>
  <c r="AX2102"/>
  <c r="BD2102"/>
  <c r="BF2102"/>
  <c r="BH2102"/>
  <c r="BJ2102"/>
  <c r="BL2102"/>
  <c r="N2104"/>
  <c r="T2104"/>
  <c r="AF2104"/>
  <c r="AL2104"/>
  <c r="AR2104"/>
  <c r="AT2104"/>
  <c r="AV2104"/>
  <c r="AX2104"/>
  <c r="BD2104"/>
  <c r="BF2104"/>
  <c r="BH2104"/>
  <c r="BJ2104"/>
  <c r="BL2104"/>
  <c r="N2106"/>
  <c r="T2106"/>
  <c r="AF2106"/>
  <c r="AL2106"/>
  <c r="AR2106"/>
  <c r="AT2106"/>
  <c r="AV2106"/>
  <c r="AX2106"/>
  <c r="BD2106"/>
  <c r="BF2106"/>
  <c r="BH2106"/>
  <c r="BJ2106"/>
  <c r="BL2106"/>
  <c r="N2108"/>
  <c r="T2108"/>
  <c r="AF2108"/>
  <c r="AL2108"/>
  <c r="AR2108"/>
  <c r="AT2108"/>
  <c r="AV2108"/>
  <c r="AX2108"/>
  <c r="BD2108"/>
  <c r="BF2108"/>
  <c r="BH2108"/>
  <c r="BJ2108"/>
  <c r="BL2108"/>
  <c r="N2110"/>
  <c r="T2110"/>
  <c r="AF2110"/>
  <c r="AL2110"/>
  <c r="AR2110"/>
  <c r="AT2110"/>
  <c r="AV2110"/>
  <c r="AX2110"/>
  <c r="BD2110"/>
  <c r="BF2110"/>
  <c r="BH2110"/>
  <c r="BJ2110"/>
  <c r="BL2110"/>
  <c r="N2112"/>
  <c r="T2112"/>
  <c r="AF2112"/>
  <c r="AL2112"/>
  <c r="AR2112"/>
  <c r="AT2112"/>
  <c r="AV2112"/>
  <c r="AX2112"/>
  <c r="BD2112"/>
  <c r="BF2112"/>
  <c r="BH2112"/>
  <c r="BJ2112"/>
  <c r="BL2112"/>
  <c r="N2114"/>
  <c r="T2114"/>
  <c r="AF2114"/>
  <c r="AL2114"/>
  <c r="AR2114"/>
  <c r="AT2114"/>
  <c r="AV2114"/>
  <c r="AX2114"/>
  <c r="BD2114"/>
  <c r="BF2114"/>
  <c r="BH2114"/>
  <c r="BJ2114"/>
  <c r="BL2114"/>
  <c r="H2116"/>
  <c r="J2116"/>
  <c r="L2116"/>
  <c r="N2116"/>
  <c r="N2119"/>
  <c r="P2116"/>
  <c r="R2116"/>
  <c r="T2116"/>
  <c r="V2116"/>
  <c r="X2116"/>
  <c r="Z2116"/>
  <c r="AB2116"/>
  <c r="AF2116"/>
  <c r="AD2116"/>
  <c r="AH2116"/>
  <c r="AJ2116"/>
  <c r="AL2116"/>
  <c r="AN2116"/>
  <c r="AP2116"/>
  <c r="AV2116"/>
  <c r="BP2116"/>
  <c r="AR2116"/>
  <c r="AT2116"/>
  <c r="AX2116"/>
  <c r="AZ2116"/>
  <c r="BB2116"/>
  <c r="BD2116"/>
  <c r="N2118"/>
  <c r="R2118"/>
  <c r="AF2118"/>
  <c r="AL2118"/>
  <c r="AR2118"/>
  <c r="AT2118"/>
  <c r="AV2118"/>
  <c r="AX2118"/>
  <c r="BD2118"/>
  <c r="BF2118"/>
  <c r="BH2118"/>
  <c r="BJ2118"/>
  <c r="J2119"/>
  <c r="L2119"/>
  <c r="BI2121"/>
  <c r="BI2123"/>
  <c r="H2123"/>
  <c r="L2123"/>
  <c r="S2123"/>
  <c r="W2123"/>
  <c r="AD2123"/>
  <c r="AH2123"/>
  <c r="AO2123"/>
  <c r="AS2123"/>
  <c r="BQ2130"/>
  <c r="N2135"/>
  <c r="T2135"/>
  <c r="AF2135"/>
  <c r="AL2135"/>
  <c r="AR2135"/>
  <c r="AT2135"/>
  <c r="AV2135"/>
  <c r="AX2135"/>
  <c r="BD2135"/>
  <c r="BF2135"/>
  <c r="BH2135"/>
  <c r="BJ2135"/>
  <c r="BL2135"/>
  <c r="BL2175"/>
  <c r="BR2135"/>
  <c r="BR2136"/>
  <c r="N2137"/>
  <c r="T2137"/>
  <c r="AF2137"/>
  <c r="AL2137"/>
  <c r="AR2137"/>
  <c r="AT2137"/>
  <c r="AV2137"/>
  <c r="AX2137"/>
  <c r="BD2137"/>
  <c r="BF2137"/>
  <c r="BH2137"/>
  <c r="BJ2137"/>
  <c r="BL2137"/>
  <c r="BR2137"/>
  <c r="BR2138"/>
  <c r="N2139"/>
  <c r="T2139"/>
  <c r="AF2139"/>
  <c r="AL2139"/>
  <c r="AR2139"/>
  <c r="AT2139"/>
  <c r="AV2139"/>
  <c r="AX2139"/>
  <c r="BD2139"/>
  <c r="BF2139"/>
  <c r="BH2139"/>
  <c r="BJ2139"/>
  <c r="BL2139"/>
  <c r="BR2139"/>
  <c r="BR2140"/>
  <c r="N2141"/>
  <c r="T2141"/>
  <c r="AF2141"/>
  <c r="AL2141"/>
  <c r="AR2141"/>
  <c r="AT2141"/>
  <c r="AV2141"/>
  <c r="AX2141"/>
  <c r="BD2141"/>
  <c r="BF2141"/>
  <c r="BH2141"/>
  <c r="BJ2141"/>
  <c r="BL2141"/>
  <c r="BR2141"/>
  <c r="BR2142"/>
  <c r="N2143"/>
  <c r="T2143"/>
  <c r="AF2143"/>
  <c r="AL2143"/>
  <c r="AR2143"/>
  <c r="AT2143"/>
  <c r="AV2143"/>
  <c r="AX2143"/>
  <c r="BD2143"/>
  <c r="BF2143"/>
  <c r="BH2143"/>
  <c r="BJ2143"/>
  <c r="BL2143"/>
  <c r="BR2143"/>
  <c r="BR2144"/>
  <c r="N2145"/>
  <c r="T2145"/>
  <c r="AF2145"/>
  <c r="AL2145"/>
  <c r="AR2145"/>
  <c r="AT2145"/>
  <c r="AV2145"/>
  <c r="AX2145"/>
  <c r="BD2145"/>
  <c r="BF2145"/>
  <c r="BH2145"/>
  <c r="BJ2145"/>
  <c r="BL2145"/>
  <c r="N2147"/>
  <c r="T2147"/>
  <c r="AF2147"/>
  <c r="AL2147"/>
  <c r="AR2147"/>
  <c r="AT2147"/>
  <c r="AV2147"/>
  <c r="AX2147"/>
  <c r="BD2147"/>
  <c r="BF2147"/>
  <c r="BH2147"/>
  <c r="BJ2147"/>
  <c r="BL2147"/>
  <c r="N2149"/>
  <c r="T2149"/>
  <c r="AF2149"/>
  <c r="AL2149"/>
  <c r="AR2149"/>
  <c r="AT2149"/>
  <c r="AV2149"/>
  <c r="AX2149"/>
  <c r="BD2149"/>
  <c r="BF2149"/>
  <c r="BH2149"/>
  <c r="BJ2149"/>
  <c r="BL2149"/>
  <c r="N2151"/>
  <c r="T2151"/>
  <c r="AF2151"/>
  <c r="AL2151"/>
  <c r="AR2151"/>
  <c r="AT2151"/>
  <c r="AV2151"/>
  <c r="AX2151"/>
  <c r="BD2151"/>
  <c r="BF2151"/>
  <c r="BH2151"/>
  <c r="BJ2151"/>
  <c r="BL2151"/>
  <c r="N2153"/>
  <c r="T2153"/>
  <c r="AF2153"/>
  <c r="AL2153"/>
  <c r="AR2153"/>
  <c r="AT2153"/>
  <c r="AV2153"/>
  <c r="AX2153"/>
  <c r="BD2153"/>
  <c r="BF2153"/>
  <c r="BH2153"/>
  <c r="BJ2153"/>
  <c r="BL2153"/>
  <c r="N2155"/>
  <c r="T2155"/>
  <c r="AF2155"/>
  <c r="AL2155"/>
  <c r="AR2155"/>
  <c r="AT2155"/>
  <c r="AV2155"/>
  <c r="AX2155"/>
  <c r="BD2155"/>
  <c r="BF2155"/>
  <c r="BH2155"/>
  <c r="BJ2155"/>
  <c r="BL2155"/>
  <c r="N2157"/>
  <c r="T2157"/>
  <c r="AF2157"/>
  <c r="AL2157"/>
  <c r="AR2157"/>
  <c r="AT2157"/>
  <c r="AV2157"/>
  <c r="AX2157"/>
  <c r="BD2157"/>
  <c r="BF2157"/>
  <c r="BH2157"/>
  <c r="BJ2157"/>
  <c r="BL2157"/>
  <c r="N2159"/>
  <c r="T2159"/>
  <c r="AF2159"/>
  <c r="AL2159"/>
  <c r="AR2159"/>
  <c r="AT2159"/>
  <c r="AV2159"/>
  <c r="AX2159"/>
  <c r="BD2159"/>
  <c r="BF2159"/>
  <c r="BH2159"/>
  <c r="BJ2159"/>
  <c r="BL2159"/>
  <c r="N2161"/>
  <c r="T2161"/>
  <c r="AF2161"/>
  <c r="AL2161"/>
  <c r="AR2161"/>
  <c r="AT2161"/>
  <c r="AV2161"/>
  <c r="AX2161"/>
  <c r="BD2161"/>
  <c r="BF2161"/>
  <c r="BH2161"/>
  <c r="BJ2161"/>
  <c r="BL2161"/>
  <c r="N2163"/>
  <c r="T2163"/>
  <c r="AF2163"/>
  <c r="AL2163"/>
  <c r="AR2163"/>
  <c r="AT2163"/>
  <c r="AV2163"/>
  <c r="AX2163"/>
  <c r="BD2163"/>
  <c r="BF2163"/>
  <c r="BH2163"/>
  <c r="BJ2163"/>
  <c r="BL2163"/>
  <c r="N2165"/>
  <c r="T2165"/>
  <c r="AF2165"/>
  <c r="AL2165"/>
  <c r="AR2165"/>
  <c r="AT2165"/>
  <c r="AV2165"/>
  <c r="AX2165"/>
  <c r="BD2165"/>
  <c r="BF2165"/>
  <c r="BH2165"/>
  <c r="BJ2165"/>
  <c r="BL2165"/>
  <c r="N2167"/>
  <c r="T2167"/>
  <c r="AF2167"/>
  <c r="AL2167"/>
  <c r="AR2167"/>
  <c r="AT2167"/>
  <c r="AV2167"/>
  <c r="AX2167"/>
  <c r="BD2167"/>
  <c r="BF2167"/>
  <c r="BH2167"/>
  <c r="BJ2167"/>
  <c r="BL2167"/>
  <c r="N2169"/>
  <c r="T2169"/>
  <c r="AF2169"/>
  <c r="AL2169"/>
  <c r="AR2169"/>
  <c r="AT2169"/>
  <c r="AV2169"/>
  <c r="AX2169"/>
  <c r="BD2169"/>
  <c r="BF2169"/>
  <c r="BH2169"/>
  <c r="BJ2169"/>
  <c r="BL2169"/>
  <c r="N2171"/>
  <c r="T2171"/>
  <c r="AF2171"/>
  <c r="AL2171"/>
  <c r="AR2171"/>
  <c r="AT2171"/>
  <c r="AV2171"/>
  <c r="AX2171"/>
  <c r="BD2171"/>
  <c r="BF2171"/>
  <c r="BH2171"/>
  <c r="BJ2171"/>
  <c r="BL2171"/>
  <c r="N2173"/>
  <c r="T2173"/>
  <c r="AF2173"/>
  <c r="AL2173"/>
  <c r="AR2173"/>
  <c r="AT2173"/>
  <c r="AV2173"/>
  <c r="AX2173"/>
  <c r="BD2173"/>
  <c r="BF2173"/>
  <c r="BH2173"/>
  <c r="BJ2173"/>
  <c r="BL2173"/>
  <c r="H2175"/>
  <c r="J2175"/>
  <c r="L2175"/>
  <c r="N2175"/>
  <c r="N2178"/>
  <c r="P2175"/>
  <c r="R2175"/>
  <c r="T2175"/>
  <c r="V2175"/>
  <c r="X2175"/>
  <c r="Z2175"/>
  <c r="AB2175"/>
  <c r="AF2175"/>
  <c r="AD2175"/>
  <c r="AH2175"/>
  <c r="AJ2175"/>
  <c r="AL2175"/>
  <c r="AN2175"/>
  <c r="AP2175"/>
  <c r="AV2175"/>
  <c r="BH2175"/>
  <c r="AR2175"/>
  <c r="AT2175"/>
  <c r="AX2175"/>
  <c r="AZ2175"/>
  <c r="BB2175"/>
  <c r="BD2175"/>
  <c r="N2177"/>
  <c r="R2177"/>
  <c r="AF2177"/>
  <c r="AL2177"/>
  <c r="AR2177"/>
  <c r="AT2177"/>
  <c r="AV2177"/>
  <c r="AX2177"/>
  <c r="BD2177"/>
  <c r="BF2177"/>
  <c r="BH2177"/>
  <c r="BJ2177"/>
  <c r="J2178"/>
  <c r="L2178"/>
  <c r="BI2180"/>
  <c r="BI2182"/>
  <c r="H2182"/>
  <c r="L2182"/>
  <c r="S2182"/>
  <c r="W2182"/>
  <c r="AD2182"/>
  <c r="AH2182"/>
  <c r="AO2182"/>
  <c r="AS2182"/>
  <c r="BQ2189"/>
  <c r="N2194"/>
  <c r="T2194"/>
  <c r="AF2194"/>
  <c r="AL2194"/>
  <c r="AR2194"/>
  <c r="AT2194"/>
  <c r="AV2194"/>
  <c r="AX2194"/>
  <c r="BD2194"/>
  <c r="BF2194"/>
  <c r="BH2194"/>
  <c r="BJ2194"/>
  <c r="BL2194"/>
  <c r="BL2234"/>
  <c r="BR2194"/>
  <c r="BR2195"/>
  <c r="N2196"/>
  <c r="T2196"/>
  <c r="AF2196"/>
  <c r="AL2196"/>
  <c r="AR2196"/>
  <c r="AT2196"/>
  <c r="AV2196"/>
  <c r="AX2196"/>
  <c r="BD2196"/>
  <c r="BF2196"/>
  <c r="BH2196"/>
  <c r="BJ2196"/>
  <c r="BL2196"/>
  <c r="BR2196"/>
  <c r="BR2197"/>
  <c r="N2198"/>
  <c r="T2198"/>
  <c r="AF2198"/>
  <c r="AL2198"/>
  <c r="AR2198"/>
  <c r="AT2198"/>
  <c r="AV2198"/>
  <c r="AX2198"/>
  <c r="BD2198"/>
  <c r="BF2198"/>
  <c r="BH2198"/>
  <c r="BJ2198"/>
  <c r="BL2198"/>
  <c r="BR2198"/>
  <c r="BR2199"/>
  <c r="N2200"/>
  <c r="T2200"/>
  <c r="AF2200"/>
  <c r="AL2200"/>
  <c r="AR2200"/>
  <c r="AT2200"/>
  <c r="AV2200"/>
  <c r="AX2200"/>
  <c r="BD2200"/>
  <c r="BF2200"/>
  <c r="BH2200"/>
  <c r="BJ2200"/>
  <c r="BL2200"/>
  <c r="BR2200"/>
  <c r="BR2201"/>
  <c r="N2202"/>
  <c r="T2202"/>
  <c r="AF2202"/>
  <c r="AL2202"/>
  <c r="AR2202"/>
  <c r="AT2202"/>
  <c r="AV2202"/>
  <c r="AX2202"/>
  <c r="BD2202"/>
  <c r="BF2202"/>
  <c r="BH2202"/>
  <c r="BJ2202"/>
  <c r="BL2202"/>
  <c r="BR2202"/>
  <c r="BR2203"/>
  <c r="N2204"/>
  <c r="T2204"/>
  <c r="AF2204"/>
  <c r="AL2204"/>
  <c r="AR2204"/>
  <c r="AT2204"/>
  <c r="AV2204"/>
  <c r="AX2204"/>
  <c r="BD2204"/>
  <c r="BF2204"/>
  <c r="BH2204"/>
  <c r="BJ2204"/>
  <c r="BL2204"/>
  <c r="N2206"/>
  <c r="T2206"/>
  <c r="AF2206"/>
  <c r="AL2206"/>
  <c r="AR2206"/>
  <c r="AT2206"/>
  <c r="AV2206"/>
  <c r="AX2206"/>
  <c r="BD2206"/>
  <c r="BF2206"/>
  <c r="BH2206"/>
  <c r="BJ2206"/>
  <c r="BL2206"/>
  <c r="N2208"/>
  <c r="T2208"/>
  <c r="AF2208"/>
  <c r="AL2208"/>
  <c r="AR2208"/>
  <c r="AT2208"/>
  <c r="AV2208"/>
  <c r="AX2208"/>
  <c r="BD2208"/>
  <c r="BF2208"/>
  <c r="BH2208"/>
  <c r="BJ2208"/>
  <c r="BL2208"/>
  <c r="N2210"/>
  <c r="T2210"/>
  <c r="AF2210"/>
  <c r="AL2210"/>
  <c r="AR2210"/>
  <c r="AT2210"/>
  <c r="AV2210"/>
  <c r="AX2210"/>
  <c r="BD2210"/>
  <c r="BF2210"/>
  <c r="BH2210"/>
  <c r="BJ2210"/>
  <c r="BL2210"/>
  <c r="N2212"/>
  <c r="T2212"/>
  <c r="AF2212"/>
  <c r="AL2212"/>
  <c r="AR2212"/>
  <c r="AT2212"/>
  <c r="AV2212"/>
  <c r="AX2212"/>
  <c r="BD2212"/>
  <c r="BF2212"/>
  <c r="BH2212"/>
  <c r="BJ2212"/>
  <c r="BL2212"/>
  <c r="N2214"/>
  <c r="T2214"/>
  <c r="AF2214"/>
  <c r="AL2214"/>
  <c r="AR2214"/>
  <c r="AT2214"/>
  <c r="AV2214"/>
  <c r="AX2214"/>
  <c r="BD2214"/>
  <c r="BF2214"/>
  <c r="BH2214"/>
  <c r="BJ2214"/>
  <c r="BL2214"/>
  <c r="N2216"/>
  <c r="T2216"/>
  <c r="AF2216"/>
  <c r="AL2216"/>
  <c r="AR2216"/>
  <c r="AT2216"/>
  <c r="AV2216"/>
  <c r="AX2216"/>
  <c r="BD2216"/>
  <c r="BF2216"/>
  <c r="BH2216"/>
  <c r="BJ2216"/>
  <c r="BL2216"/>
  <c r="N2218"/>
  <c r="T2218"/>
  <c r="AF2218"/>
  <c r="AL2218"/>
  <c r="AR2218"/>
  <c r="AT2218"/>
  <c r="AV2218"/>
  <c r="AX2218"/>
  <c r="BD2218"/>
  <c r="BF2218"/>
  <c r="BH2218"/>
  <c r="BJ2218"/>
  <c r="BL2218"/>
  <c r="N2220"/>
  <c r="T2220"/>
  <c r="AF2220"/>
  <c r="AL2220"/>
  <c r="AR2220"/>
  <c r="AT2220"/>
  <c r="AV2220"/>
  <c r="AX2220"/>
  <c r="BD2220"/>
  <c r="BF2220"/>
  <c r="BH2220"/>
  <c r="BJ2220"/>
  <c r="BL2220"/>
  <c r="N2222"/>
  <c r="T2222"/>
  <c r="AF2222"/>
  <c r="AL2222"/>
  <c r="AR2222"/>
  <c r="AT2222"/>
  <c r="AV2222"/>
  <c r="AX2222"/>
  <c r="BD2222"/>
  <c r="BF2222"/>
  <c r="BH2222"/>
  <c r="BJ2222"/>
  <c r="BL2222"/>
  <c r="N2224"/>
  <c r="T2224"/>
  <c r="AF2224"/>
  <c r="AL2224"/>
  <c r="AR2224"/>
  <c r="AT2224"/>
  <c r="AV2224"/>
  <c r="AX2224"/>
  <c r="BD2224"/>
  <c r="BF2224"/>
  <c r="BH2224"/>
  <c r="BJ2224"/>
  <c r="BL2224"/>
  <c r="N2226"/>
  <c r="T2226"/>
  <c r="AF2226"/>
  <c r="AL2226"/>
  <c r="AR2226"/>
  <c r="AT2226"/>
  <c r="AV2226"/>
  <c r="AX2226"/>
  <c r="BD2226"/>
  <c r="BF2226"/>
  <c r="BH2226"/>
  <c r="BJ2226"/>
  <c r="BL2226"/>
  <c r="N2228"/>
  <c r="T2228"/>
  <c r="AF2228"/>
  <c r="AL2228"/>
  <c r="AR2228"/>
  <c r="AT2228"/>
  <c r="AV2228"/>
  <c r="AX2228"/>
  <c r="BD2228"/>
  <c r="BF2228"/>
  <c r="BH2228"/>
  <c r="BJ2228"/>
  <c r="BL2228"/>
  <c r="N2230"/>
  <c r="T2230"/>
  <c r="AF2230"/>
  <c r="AL2230"/>
  <c r="AR2230"/>
  <c r="AT2230"/>
  <c r="AV2230"/>
  <c r="AX2230"/>
  <c r="BD2230"/>
  <c r="BF2230"/>
  <c r="BH2230"/>
  <c r="BJ2230"/>
  <c r="BL2230"/>
  <c r="N2232"/>
  <c r="T2232"/>
  <c r="AF2232"/>
  <c r="AL2232"/>
  <c r="AR2232"/>
  <c r="AT2232"/>
  <c r="AV2232"/>
  <c r="AX2232"/>
  <c r="BD2232"/>
  <c r="BF2232"/>
  <c r="BH2232"/>
  <c r="BJ2232"/>
  <c r="BL2232"/>
  <c r="H2234"/>
  <c r="J2234"/>
  <c r="L2234"/>
  <c r="N2234"/>
  <c r="P2234"/>
  <c r="R2236"/>
  <c r="T2236"/>
  <c r="R2234"/>
  <c r="T2234"/>
  <c r="V2234"/>
  <c r="X2234"/>
  <c r="Z2234"/>
  <c r="AB2234"/>
  <c r="AT2234"/>
  <c r="AX2234"/>
  <c r="AD2234"/>
  <c r="AH2234"/>
  <c r="AJ2234"/>
  <c r="AL2234"/>
  <c r="AN2234"/>
  <c r="AP2234"/>
  <c r="AR2234"/>
  <c r="AV2234"/>
  <c r="AZ2234"/>
  <c r="BB2234"/>
  <c r="BD2234"/>
  <c r="BH2234"/>
  <c r="N2236"/>
  <c r="P2236"/>
  <c r="AF2236"/>
  <c r="AL2236"/>
  <c r="AR2236"/>
  <c r="AT2236"/>
  <c r="AV2236"/>
  <c r="AX2236"/>
  <c r="BD2236"/>
  <c r="BF2236"/>
  <c r="BH2236"/>
  <c r="BJ2236"/>
  <c r="J2237"/>
  <c r="BI2239"/>
  <c r="H2241"/>
  <c r="L2241"/>
  <c r="S2241"/>
  <c r="W2241"/>
  <c r="AD2241"/>
  <c r="AH2241"/>
  <c r="AO2241"/>
  <c r="AS2241"/>
  <c r="BI2241"/>
  <c r="BQ2248"/>
  <c r="N2253"/>
  <c r="T2253"/>
  <c r="AF2253"/>
  <c r="AL2253"/>
  <c r="AR2253"/>
  <c r="AT2253"/>
  <c r="AV2253"/>
  <c r="AX2253"/>
  <c r="BD2253"/>
  <c r="BF2253"/>
  <c r="BH2253"/>
  <c r="BJ2253"/>
  <c r="BL2253"/>
  <c r="BR2253"/>
  <c r="BR2254"/>
  <c r="N2255"/>
  <c r="T2255"/>
  <c r="AF2255"/>
  <c r="AL2255"/>
  <c r="AR2255"/>
  <c r="AT2255"/>
  <c r="AV2255"/>
  <c r="AX2255"/>
  <c r="BD2255"/>
  <c r="BF2255"/>
  <c r="BH2255"/>
  <c r="BJ2255"/>
  <c r="BL2255"/>
  <c r="BL2293"/>
  <c r="BE2298"/>
  <c r="BE2300"/>
  <c r="BR2255"/>
  <c r="BR2256"/>
  <c r="N2257"/>
  <c r="T2257"/>
  <c r="AF2257"/>
  <c r="AL2257"/>
  <c r="AR2257"/>
  <c r="AT2257"/>
  <c r="AV2257"/>
  <c r="AX2257"/>
  <c r="BD2257"/>
  <c r="BF2257"/>
  <c r="BH2257"/>
  <c r="BJ2257"/>
  <c r="BL2257"/>
  <c r="BR2257"/>
  <c r="BR2258"/>
  <c r="N2259"/>
  <c r="T2259"/>
  <c r="AF2259"/>
  <c r="AL2259"/>
  <c r="AR2259"/>
  <c r="AT2259"/>
  <c r="AV2259"/>
  <c r="AX2259"/>
  <c r="BD2259"/>
  <c r="BF2259"/>
  <c r="BH2259"/>
  <c r="BJ2259"/>
  <c r="BL2259"/>
  <c r="BR2259"/>
  <c r="BR2260"/>
  <c r="N2261"/>
  <c r="T2261"/>
  <c r="AF2261"/>
  <c r="AL2261"/>
  <c r="AR2261"/>
  <c r="AT2261"/>
  <c r="AV2261"/>
  <c r="AX2261"/>
  <c r="BD2261"/>
  <c r="BF2261"/>
  <c r="BH2261"/>
  <c r="BJ2261"/>
  <c r="BL2261"/>
  <c r="BR2261"/>
  <c r="BR2262"/>
  <c r="N2263"/>
  <c r="T2263"/>
  <c r="AF2263"/>
  <c r="AL2263"/>
  <c r="AR2263"/>
  <c r="AT2263"/>
  <c r="AV2263"/>
  <c r="AX2263"/>
  <c r="BD2263"/>
  <c r="BF2263"/>
  <c r="BH2263"/>
  <c r="BJ2263"/>
  <c r="BL2263"/>
  <c r="N2265"/>
  <c r="T2265"/>
  <c r="AF2265"/>
  <c r="AL2265"/>
  <c r="AR2265"/>
  <c r="AT2265"/>
  <c r="AV2265"/>
  <c r="AX2265"/>
  <c r="BD2265"/>
  <c r="BF2265"/>
  <c r="BH2265"/>
  <c r="BJ2265"/>
  <c r="BL2265"/>
  <c r="N2267"/>
  <c r="T2267"/>
  <c r="AF2267"/>
  <c r="AL2267"/>
  <c r="AR2267"/>
  <c r="AT2267"/>
  <c r="AV2267"/>
  <c r="AX2267"/>
  <c r="BD2267"/>
  <c r="BF2267"/>
  <c r="BH2267"/>
  <c r="BJ2267"/>
  <c r="BL2267"/>
  <c r="N2269"/>
  <c r="T2269"/>
  <c r="AF2269"/>
  <c r="AL2269"/>
  <c r="AR2269"/>
  <c r="AT2269"/>
  <c r="AV2269"/>
  <c r="AX2269"/>
  <c r="BD2269"/>
  <c r="BF2269"/>
  <c r="BH2269"/>
  <c r="BJ2269"/>
  <c r="BL2269"/>
  <c r="N2271"/>
  <c r="T2271"/>
  <c r="AF2271"/>
  <c r="AL2271"/>
  <c r="AR2271"/>
  <c r="AT2271"/>
  <c r="AV2271"/>
  <c r="AX2271"/>
  <c r="BD2271"/>
  <c r="BF2271"/>
  <c r="BH2271"/>
  <c r="BJ2271"/>
  <c r="BL2271"/>
  <c r="N2273"/>
  <c r="T2273"/>
  <c r="AF2273"/>
  <c r="AL2273"/>
  <c r="AR2273"/>
  <c r="AT2273"/>
  <c r="AV2273"/>
  <c r="AX2273"/>
  <c r="BD2273"/>
  <c r="BF2273"/>
  <c r="BH2273"/>
  <c r="BJ2273"/>
  <c r="BL2273"/>
  <c r="N2275"/>
  <c r="T2275"/>
  <c r="AF2275"/>
  <c r="AL2275"/>
  <c r="AR2275"/>
  <c r="AT2275"/>
  <c r="AV2275"/>
  <c r="AX2275"/>
  <c r="BD2275"/>
  <c r="BF2275"/>
  <c r="BH2275"/>
  <c r="BJ2275"/>
  <c r="BL2275"/>
  <c r="N2277"/>
  <c r="T2277"/>
  <c r="AF2277"/>
  <c r="AL2277"/>
  <c r="AR2277"/>
  <c r="AT2277"/>
  <c r="AV2277"/>
  <c r="AX2277"/>
  <c r="BD2277"/>
  <c r="BF2277"/>
  <c r="BH2277"/>
  <c r="BJ2277"/>
  <c r="BL2277"/>
  <c r="N2279"/>
  <c r="T2279"/>
  <c r="AF2279"/>
  <c r="AL2279"/>
  <c r="AR2279"/>
  <c r="AT2279"/>
  <c r="AV2279"/>
  <c r="AX2279"/>
  <c r="BD2279"/>
  <c r="BF2279"/>
  <c r="BH2279"/>
  <c r="BJ2279"/>
  <c r="BL2279"/>
  <c r="N2281"/>
  <c r="T2281"/>
  <c r="AF2281"/>
  <c r="AL2281"/>
  <c r="AR2281"/>
  <c r="AT2281"/>
  <c r="AV2281"/>
  <c r="AX2281"/>
  <c r="BD2281"/>
  <c r="BF2281"/>
  <c r="BH2281"/>
  <c r="BJ2281"/>
  <c r="BL2281"/>
  <c r="N2283"/>
  <c r="T2283"/>
  <c r="AF2283"/>
  <c r="AL2283"/>
  <c r="AR2283"/>
  <c r="AT2283"/>
  <c r="AV2283"/>
  <c r="AX2283"/>
  <c r="BD2283"/>
  <c r="BF2283"/>
  <c r="BH2283"/>
  <c r="BJ2283"/>
  <c r="BL2283"/>
  <c r="N2285"/>
  <c r="T2285"/>
  <c r="AF2285"/>
  <c r="AL2285"/>
  <c r="AR2285"/>
  <c r="AT2285"/>
  <c r="AV2285"/>
  <c r="AX2285"/>
  <c r="BD2285"/>
  <c r="BF2285"/>
  <c r="BH2285"/>
  <c r="BJ2285"/>
  <c r="BL2285"/>
  <c r="N2287"/>
  <c r="T2287"/>
  <c r="AF2287"/>
  <c r="AL2287"/>
  <c r="AR2287"/>
  <c r="AT2287"/>
  <c r="AV2287"/>
  <c r="AX2287"/>
  <c r="BD2287"/>
  <c r="BF2287"/>
  <c r="BH2287"/>
  <c r="BJ2287"/>
  <c r="BL2287"/>
  <c r="N2289"/>
  <c r="T2289"/>
  <c r="AF2289"/>
  <c r="AL2289"/>
  <c r="AR2289"/>
  <c r="AT2289"/>
  <c r="AV2289"/>
  <c r="AX2289"/>
  <c r="BD2289"/>
  <c r="BF2289"/>
  <c r="BH2289"/>
  <c r="BJ2289"/>
  <c r="BL2289"/>
  <c r="N2291"/>
  <c r="T2291"/>
  <c r="AF2291"/>
  <c r="AL2291"/>
  <c r="AR2291"/>
  <c r="AT2291"/>
  <c r="AV2291"/>
  <c r="AX2291"/>
  <c r="BD2291"/>
  <c r="BF2291"/>
  <c r="BH2291"/>
  <c r="BJ2291"/>
  <c r="BL2291"/>
  <c r="H2293"/>
  <c r="J2293"/>
  <c r="L2293"/>
  <c r="N2293"/>
  <c r="N2296"/>
  <c r="P2293"/>
  <c r="R2293"/>
  <c r="T2293"/>
  <c r="V2293"/>
  <c r="X2293"/>
  <c r="Z2293"/>
  <c r="AB2293"/>
  <c r="AF2293"/>
  <c r="AD2293"/>
  <c r="AH2293"/>
  <c r="AJ2293"/>
  <c r="AL2293"/>
  <c r="AN2293"/>
  <c r="AP2293"/>
  <c r="AV2293"/>
  <c r="BH2293"/>
  <c r="AR2293"/>
  <c r="AT2293"/>
  <c r="AX2293"/>
  <c r="AZ2293"/>
  <c r="BB2293"/>
  <c r="BD2293"/>
  <c r="N2295"/>
  <c r="R2295"/>
  <c r="AF2295"/>
  <c r="AL2295"/>
  <c r="AR2295"/>
  <c r="AT2295"/>
  <c r="AV2295"/>
  <c r="AX2295"/>
  <c r="BD2295"/>
  <c r="BF2295"/>
  <c r="BH2295"/>
  <c r="BJ2295"/>
  <c r="J2296"/>
  <c r="L2296"/>
  <c r="BI2298"/>
  <c r="BI2300"/>
  <c r="H2300"/>
  <c r="L2300"/>
  <c r="S2300"/>
  <c r="W2300"/>
  <c r="AD2300"/>
  <c r="AH2300"/>
  <c r="AO2300"/>
  <c r="AS2300"/>
  <c r="BQ2307"/>
  <c r="BQ2420"/>
  <c r="N2312"/>
  <c r="T2312"/>
  <c r="AF2312"/>
  <c r="AL2312"/>
  <c r="AR2312"/>
  <c r="AT2312"/>
  <c r="AV2312"/>
  <c r="AX2312"/>
  <c r="BD2312"/>
  <c r="BF2312"/>
  <c r="BH2312"/>
  <c r="BJ2312"/>
  <c r="BL2312"/>
  <c r="BR2312"/>
  <c r="BR2313"/>
  <c r="N2314"/>
  <c r="T2314"/>
  <c r="AF2314"/>
  <c r="AL2314"/>
  <c r="AR2314"/>
  <c r="AT2314"/>
  <c r="AV2314"/>
  <c r="AX2314"/>
  <c r="BD2314"/>
  <c r="BF2314"/>
  <c r="BH2314"/>
  <c r="BJ2314"/>
  <c r="BL2314"/>
  <c r="BR2314"/>
  <c r="BR2315"/>
  <c r="N2316"/>
  <c r="T2316"/>
  <c r="AF2316"/>
  <c r="AL2316"/>
  <c r="AR2316"/>
  <c r="AT2316"/>
  <c r="AV2316"/>
  <c r="AX2316"/>
  <c r="BD2316"/>
  <c r="BF2316"/>
  <c r="BH2316"/>
  <c r="BJ2316"/>
  <c r="BL2316"/>
  <c r="BR2316"/>
  <c r="BR2317"/>
  <c r="N2318"/>
  <c r="T2318"/>
  <c r="AF2318"/>
  <c r="AL2318"/>
  <c r="AR2318"/>
  <c r="AT2318"/>
  <c r="AV2318"/>
  <c r="AX2318"/>
  <c r="BD2318"/>
  <c r="BF2318"/>
  <c r="BH2318"/>
  <c r="BJ2318"/>
  <c r="BL2318"/>
  <c r="BR2318"/>
  <c r="BR2319"/>
  <c r="N2320"/>
  <c r="T2320"/>
  <c r="AF2320"/>
  <c r="AL2320"/>
  <c r="AR2320"/>
  <c r="AT2320"/>
  <c r="AV2320"/>
  <c r="AX2320"/>
  <c r="BD2320"/>
  <c r="BF2320"/>
  <c r="BH2320"/>
  <c r="BJ2320"/>
  <c r="BL2320"/>
  <c r="BR2320"/>
  <c r="BR2321"/>
  <c r="N2322"/>
  <c r="T2322"/>
  <c r="AF2322"/>
  <c r="AL2322"/>
  <c r="AR2322"/>
  <c r="AT2322"/>
  <c r="AV2322"/>
  <c r="AX2322"/>
  <c r="BD2322"/>
  <c r="BF2322"/>
  <c r="BH2322"/>
  <c r="BJ2322"/>
  <c r="BL2322"/>
  <c r="N2324"/>
  <c r="T2324"/>
  <c r="AF2324"/>
  <c r="AL2324"/>
  <c r="AR2324"/>
  <c r="AT2324"/>
  <c r="AV2324"/>
  <c r="AX2324"/>
  <c r="BD2324"/>
  <c r="BF2324"/>
  <c r="BH2324"/>
  <c r="BJ2324"/>
  <c r="BL2324"/>
  <c r="N2326"/>
  <c r="T2326"/>
  <c r="AF2326"/>
  <c r="AL2326"/>
  <c r="AR2326"/>
  <c r="AT2326"/>
  <c r="AV2326"/>
  <c r="AX2326"/>
  <c r="BD2326"/>
  <c r="BF2326"/>
  <c r="BH2326"/>
  <c r="BJ2326"/>
  <c r="BL2326"/>
  <c r="N2328"/>
  <c r="T2328"/>
  <c r="AF2328"/>
  <c r="AL2328"/>
  <c r="AR2328"/>
  <c r="AT2328"/>
  <c r="AV2328"/>
  <c r="AX2328"/>
  <c r="BD2328"/>
  <c r="BF2328"/>
  <c r="BH2328"/>
  <c r="BJ2328"/>
  <c r="BL2328"/>
  <c r="N2330"/>
  <c r="T2330"/>
  <c r="AF2330"/>
  <c r="AL2330"/>
  <c r="AR2330"/>
  <c r="AT2330"/>
  <c r="AV2330"/>
  <c r="AX2330"/>
  <c r="BD2330"/>
  <c r="BF2330"/>
  <c r="BH2330"/>
  <c r="BJ2330"/>
  <c r="BL2330"/>
  <c r="N2332"/>
  <c r="T2332"/>
  <c r="AF2332"/>
  <c r="AL2332"/>
  <c r="AR2332"/>
  <c r="AT2332"/>
  <c r="AV2332"/>
  <c r="AX2332"/>
  <c r="BD2332"/>
  <c r="BF2332"/>
  <c r="BH2332"/>
  <c r="BJ2332"/>
  <c r="BL2332"/>
  <c r="N2334"/>
  <c r="T2334"/>
  <c r="AF2334"/>
  <c r="AL2334"/>
  <c r="AR2334"/>
  <c r="AT2334"/>
  <c r="AV2334"/>
  <c r="AX2334"/>
  <c r="BD2334"/>
  <c r="BF2334"/>
  <c r="BH2334"/>
  <c r="BJ2334"/>
  <c r="BL2334"/>
  <c r="N2336"/>
  <c r="T2336"/>
  <c r="AF2336"/>
  <c r="AL2336"/>
  <c r="AR2336"/>
  <c r="AT2336"/>
  <c r="AV2336"/>
  <c r="AX2336"/>
  <c r="BD2336"/>
  <c r="BF2336"/>
  <c r="BH2336"/>
  <c r="BJ2336"/>
  <c r="BL2336"/>
  <c r="N2338"/>
  <c r="T2338"/>
  <c r="AF2338"/>
  <c r="AL2338"/>
  <c r="AR2338"/>
  <c r="AT2338"/>
  <c r="AV2338"/>
  <c r="AX2338"/>
  <c r="BD2338"/>
  <c r="BF2338"/>
  <c r="BH2338"/>
  <c r="BJ2338"/>
  <c r="BL2338"/>
  <c r="N2340"/>
  <c r="T2340"/>
  <c r="AF2340"/>
  <c r="AL2340"/>
  <c r="AR2340"/>
  <c r="AT2340"/>
  <c r="AV2340"/>
  <c r="AX2340"/>
  <c r="BD2340"/>
  <c r="BF2340"/>
  <c r="BH2340"/>
  <c r="BJ2340"/>
  <c r="BL2340"/>
  <c r="N2342"/>
  <c r="T2342"/>
  <c r="AF2342"/>
  <c r="AL2342"/>
  <c r="AR2342"/>
  <c r="AT2342"/>
  <c r="AV2342"/>
  <c r="AX2342"/>
  <c r="BD2342"/>
  <c r="BF2342"/>
  <c r="BH2342"/>
  <c r="BJ2342"/>
  <c r="BL2342"/>
  <c r="N2344"/>
  <c r="T2344"/>
  <c r="AF2344"/>
  <c r="AL2344"/>
  <c r="AR2344"/>
  <c r="AT2344"/>
  <c r="AV2344"/>
  <c r="AX2344"/>
  <c r="BD2344"/>
  <c r="BF2344"/>
  <c r="BH2344"/>
  <c r="BJ2344"/>
  <c r="BL2344"/>
  <c r="N2346"/>
  <c r="T2346"/>
  <c r="AF2346"/>
  <c r="AL2346"/>
  <c r="AR2346"/>
  <c r="AT2346"/>
  <c r="AV2346"/>
  <c r="AX2346"/>
  <c r="BD2346"/>
  <c r="BF2346"/>
  <c r="BH2346"/>
  <c r="BJ2346"/>
  <c r="BL2346"/>
  <c r="N2348"/>
  <c r="T2348"/>
  <c r="AF2348"/>
  <c r="AL2348"/>
  <c r="AR2348"/>
  <c r="AT2348"/>
  <c r="AV2348"/>
  <c r="AX2348"/>
  <c r="BD2348"/>
  <c r="BF2348"/>
  <c r="BH2348"/>
  <c r="BJ2348"/>
  <c r="BL2348"/>
  <c r="N2350"/>
  <c r="T2350"/>
  <c r="AF2350"/>
  <c r="AL2350"/>
  <c r="AR2350"/>
  <c r="AT2350"/>
  <c r="AV2350"/>
  <c r="AX2350"/>
  <c r="BD2350"/>
  <c r="BF2350"/>
  <c r="BH2350"/>
  <c r="BJ2350"/>
  <c r="BL2350"/>
  <c r="H2352"/>
  <c r="J2352"/>
  <c r="J2355"/>
  <c r="L2352"/>
  <c r="N2352"/>
  <c r="P2352"/>
  <c r="R2354"/>
  <c r="T2354"/>
  <c r="R2352"/>
  <c r="T2352"/>
  <c r="V2352"/>
  <c r="X2352"/>
  <c r="Z2352"/>
  <c r="AB2352"/>
  <c r="AD2352"/>
  <c r="AF2352"/>
  <c r="AH2352"/>
  <c r="AJ2352"/>
  <c r="AV2352"/>
  <c r="BH2352"/>
  <c r="AL2352"/>
  <c r="AN2352"/>
  <c r="AT2352"/>
  <c r="AP2352"/>
  <c r="AR2352"/>
  <c r="AZ2352"/>
  <c r="BB2352"/>
  <c r="BD2352"/>
  <c r="BL2352"/>
  <c r="H47" i="8"/>
  <c r="N2354" i="7"/>
  <c r="P2354"/>
  <c r="AF2354"/>
  <c r="AL2354"/>
  <c r="AR2354"/>
  <c r="AT2354"/>
  <c r="AV2354"/>
  <c r="AX2354"/>
  <c r="BD2354"/>
  <c r="BF2354"/>
  <c r="BH2354"/>
  <c r="BJ2354"/>
  <c r="L2355"/>
  <c r="BI2357"/>
  <c r="H2359"/>
  <c r="L2359"/>
  <c r="S2359"/>
  <c r="W2359"/>
  <c r="AD2359"/>
  <c r="AH2359"/>
  <c r="AO2359"/>
  <c r="AS2359"/>
  <c r="BI2359"/>
  <c r="BQ2366"/>
  <c r="N2371"/>
  <c r="T2371"/>
  <c r="AF2371"/>
  <c r="AL2371"/>
  <c r="AR2371"/>
  <c r="AT2371"/>
  <c r="AV2371"/>
  <c r="AX2371"/>
  <c r="BD2371"/>
  <c r="BF2371"/>
  <c r="BH2371"/>
  <c r="BJ2371"/>
  <c r="BL2371"/>
  <c r="BL2411"/>
  <c r="BR2371"/>
  <c r="BR2372"/>
  <c r="N2373"/>
  <c r="T2373"/>
  <c r="AF2373"/>
  <c r="AL2373"/>
  <c r="AR2373"/>
  <c r="AT2373"/>
  <c r="AV2373"/>
  <c r="AX2373"/>
  <c r="BD2373"/>
  <c r="BF2373"/>
  <c r="BH2373"/>
  <c r="BJ2373"/>
  <c r="BL2373"/>
  <c r="BR2373"/>
  <c r="BR2374"/>
  <c r="N2375"/>
  <c r="T2375"/>
  <c r="AF2375"/>
  <c r="AL2375"/>
  <c r="AR2375"/>
  <c r="AT2375"/>
  <c r="AV2375"/>
  <c r="AX2375"/>
  <c r="BD2375"/>
  <c r="BF2375"/>
  <c r="BH2375"/>
  <c r="BJ2375"/>
  <c r="BL2375"/>
  <c r="BR2375"/>
  <c r="BR2376"/>
  <c r="N2377"/>
  <c r="T2377"/>
  <c r="AF2377"/>
  <c r="AL2377"/>
  <c r="AR2377"/>
  <c r="AT2377"/>
  <c r="AV2377"/>
  <c r="AX2377"/>
  <c r="BD2377"/>
  <c r="BF2377"/>
  <c r="BH2377"/>
  <c r="BJ2377"/>
  <c r="BL2377"/>
  <c r="BR2377"/>
  <c r="BR2378"/>
  <c r="N2379"/>
  <c r="T2379"/>
  <c r="AF2379"/>
  <c r="AL2379"/>
  <c r="AR2379"/>
  <c r="AT2379"/>
  <c r="AV2379"/>
  <c r="AX2379"/>
  <c r="BD2379"/>
  <c r="BF2379"/>
  <c r="BH2379"/>
  <c r="BJ2379"/>
  <c r="BL2379"/>
  <c r="BR2379"/>
  <c r="BR2380"/>
  <c r="N2381"/>
  <c r="T2381"/>
  <c r="AF2381"/>
  <c r="AL2381"/>
  <c r="AR2381"/>
  <c r="AT2381"/>
  <c r="AV2381"/>
  <c r="AX2381"/>
  <c r="BD2381"/>
  <c r="BF2381"/>
  <c r="BH2381"/>
  <c r="BJ2381"/>
  <c r="BL2381"/>
  <c r="N2383"/>
  <c r="T2383"/>
  <c r="AF2383"/>
  <c r="AL2383"/>
  <c r="AR2383"/>
  <c r="AT2383"/>
  <c r="AV2383"/>
  <c r="AX2383"/>
  <c r="BD2383"/>
  <c r="BF2383"/>
  <c r="BH2383"/>
  <c r="BJ2383"/>
  <c r="BL2383"/>
  <c r="N2385"/>
  <c r="T2385"/>
  <c r="AF2385"/>
  <c r="AL2385"/>
  <c r="AR2385"/>
  <c r="AT2385"/>
  <c r="AV2385"/>
  <c r="AX2385"/>
  <c r="BD2385"/>
  <c r="BF2385"/>
  <c r="BH2385"/>
  <c r="BJ2385"/>
  <c r="BL2385"/>
  <c r="N2387"/>
  <c r="T2387"/>
  <c r="AF2387"/>
  <c r="AL2387"/>
  <c r="AR2387"/>
  <c r="AT2387"/>
  <c r="AV2387"/>
  <c r="AX2387"/>
  <c r="BD2387"/>
  <c r="BF2387"/>
  <c r="BH2387"/>
  <c r="BJ2387"/>
  <c r="BL2387"/>
  <c r="N2389"/>
  <c r="T2389"/>
  <c r="AF2389"/>
  <c r="AL2389"/>
  <c r="AR2389"/>
  <c r="AT2389"/>
  <c r="AV2389"/>
  <c r="AX2389"/>
  <c r="BD2389"/>
  <c r="BF2389"/>
  <c r="BH2389"/>
  <c r="BJ2389"/>
  <c r="BL2389"/>
  <c r="N2391"/>
  <c r="T2391"/>
  <c r="AF2391"/>
  <c r="AL2391"/>
  <c r="AR2391"/>
  <c r="AT2391"/>
  <c r="AV2391"/>
  <c r="AX2391"/>
  <c r="BD2391"/>
  <c r="BF2391"/>
  <c r="BH2391"/>
  <c r="BJ2391"/>
  <c r="BL2391"/>
  <c r="N2393"/>
  <c r="T2393"/>
  <c r="AF2393"/>
  <c r="AL2393"/>
  <c r="AR2393"/>
  <c r="AT2393"/>
  <c r="AV2393"/>
  <c r="AX2393"/>
  <c r="BD2393"/>
  <c r="BF2393"/>
  <c r="BH2393"/>
  <c r="BJ2393"/>
  <c r="BL2393"/>
  <c r="N2395"/>
  <c r="T2395"/>
  <c r="AF2395"/>
  <c r="AL2395"/>
  <c r="AR2395"/>
  <c r="AT2395"/>
  <c r="AV2395"/>
  <c r="AX2395"/>
  <c r="BD2395"/>
  <c r="BF2395"/>
  <c r="BH2395"/>
  <c r="BJ2395"/>
  <c r="BL2395"/>
  <c r="N2397"/>
  <c r="T2397"/>
  <c r="AF2397"/>
  <c r="AL2397"/>
  <c r="AR2397"/>
  <c r="AT2397"/>
  <c r="AV2397"/>
  <c r="AX2397"/>
  <c r="BD2397"/>
  <c r="BF2397"/>
  <c r="BH2397"/>
  <c r="BJ2397"/>
  <c r="BL2397"/>
  <c r="N2399"/>
  <c r="T2399"/>
  <c r="AF2399"/>
  <c r="AL2399"/>
  <c r="AR2399"/>
  <c r="AT2399"/>
  <c r="AV2399"/>
  <c r="AX2399"/>
  <c r="BD2399"/>
  <c r="BF2399"/>
  <c r="BH2399"/>
  <c r="BJ2399"/>
  <c r="BL2399"/>
  <c r="N2401"/>
  <c r="T2401"/>
  <c r="AF2401"/>
  <c r="AL2401"/>
  <c r="AR2401"/>
  <c r="AT2401"/>
  <c r="AV2401"/>
  <c r="AX2401"/>
  <c r="BD2401"/>
  <c r="BF2401"/>
  <c r="BH2401"/>
  <c r="BJ2401"/>
  <c r="BL2401"/>
  <c r="N2403"/>
  <c r="T2403"/>
  <c r="AF2403"/>
  <c r="AL2403"/>
  <c r="AR2403"/>
  <c r="AT2403"/>
  <c r="AV2403"/>
  <c r="AX2403"/>
  <c r="BD2403"/>
  <c r="BF2403"/>
  <c r="BH2403"/>
  <c r="BJ2403"/>
  <c r="BL2403"/>
  <c r="N2405"/>
  <c r="T2405"/>
  <c r="AF2405"/>
  <c r="AL2405"/>
  <c r="AR2405"/>
  <c r="AT2405"/>
  <c r="AV2405"/>
  <c r="AX2405"/>
  <c r="BD2405"/>
  <c r="BF2405"/>
  <c r="BH2405"/>
  <c r="BJ2405"/>
  <c r="BL2405"/>
  <c r="N2407"/>
  <c r="T2407"/>
  <c r="AF2407"/>
  <c r="AL2407"/>
  <c r="AR2407"/>
  <c r="AT2407"/>
  <c r="AV2407"/>
  <c r="AX2407"/>
  <c r="BD2407"/>
  <c r="BF2407"/>
  <c r="BH2407"/>
  <c r="BJ2407"/>
  <c r="BL2407"/>
  <c r="N2409"/>
  <c r="T2409"/>
  <c r="AF2409"/>
  <c r="AL2409"/>
  <c r="AR2409"/>
  <c r="AT2409"/>
  <c r="AV2409"/>
  <c r="AX2409"/>
  <c r="BD2409"/>
  <c r="BF2409"/>
  <c r="BH2409"/>
  <c r="BJ2409"/>
  <c r="BL2409"/>
  <c r="H2411"/>
  <c r="J2411"/>
  <c r="L2411"/>
  <c r="N2411"/>
  <c r="P2411"/>
  <c r="R2411"/>
  <c r="T2411"/>
  <c r="V2411"/>
  <c r="X2411"/>
  <c r="Z2411"/>
  <c r="AB2411"/>
  <c r="AD2411"/>
  <c r="AV2411"/>
  <c r="BH2411"/>
  <c r="AF2411"/>
  <c r="AH2411"/>
  <c r="AJ2411"/>
  <c r="AL2411"/>
  <c r="AN2411"/>
  <c r="AT2411"/>
  <c r="AP2411"/>
  <c r="AR2411"/>
  <c r="AZ2411"/>
  <c r="BB2411"/>
  <c r="BD2411"/>
  <c r="N2413"/>
  <c r="R2413"/>
  <c r="AF2413"/>
  <c r="AL2413"/>
  <c r="AR2413"/>
  <c r="AT2413"/>
  <c r="AV2413"/>
  <c r="AX2413"/>
  <c r="BD2413"/>
  <c r="BF2413"/>
  <c r="BH2413"/>
  <c r="BJ2413"/>
  <c r="J2414"/>
  <c r="L2414"/>
  <c r="N2414"/>
  <c r="BI2416"/>
  <c r="H2418"/>
  <c r="L2418"/>
  <c r="S2418"/>
  <c r="W2418"/>
  <c r="AD2418"/>
  <c r="AH2418"/>
  <c r="AO2418"/>
  <c r="AS2418"/>
  <c r="BI2418"/>
  <c r="BQ2425"/>
  <c r="N2430"/>
  <c r="T2430"/>
  <c r="AF2430"/>
  <c r="AL2430"/>
  <c r="AR2430"/>
  <c r="AT2430"/>
  <c r="AV2430"/>
  <c r="AX2430"/>
  <c r="BD2430"/>
  <c r="BF2430"/>
  <c r="BH2430"/>
  <c r="BJ2430"/>
  <c r="BL2430"/>
  <c r="BL2470"/>
  <c r="BR2430"/>
  <c r="BR2431"/>
  <c r="N2432"/>
  <c r="T2432"/>
  <c r="AF2432"/>
  <c r="AL2432"/>
  <c r="AR2432"/>
  <c r="AT2432"/>
  <c r="AV2432"/>
  <c r="BP2432"/>
  <c r="AX2432"/>
  <c r="BD2432"/>
  <c r="BF2432"/>
  <c r="BH2432"/>
  <c r="BJ2432"/>
  <c r="BL2432"/>
  <c r="BR2432"/>
  <c r="BR2433"/>
  <c r="N2434"/>
  <c r="T2434"/>
  <c r="AF2434"/>
  <c r="AL2434"/>
  <c r="AR2434"/>
  <c r="AT2434"/>
  <c r="AV2434"/>
  <c r="AX2434"/>
  <c r="BD2434"/>
  <c r="BF2434"/>
  <c r="BH2434"/>
  <c r="BJ2434"/>
  <c r="BL2434"/>
  <c r="BR2434"/>
  <c r="BR2435"/>
  <c r="N2436"/>
  <c r="T2436"/>
  <c r="AF2436"/>
  <c r="AL2436"/>
  <c r="AR2436"/>
  <c r="AT2436"/>
  <c r="AV2436"/>
  <c r="BP2436"/>
  <c r="AX2436"/>
  <c r="BD2436"/>
  <c r="BF2436"/>
  <c r="BH2436"/>
  <c r="BJ2436"/>
  <c r="BL2436"/>
  <c r="BR2436"/>
  <c r="BR2437"/>
  <c r="N2438"/>
  <c r="T2438"/>
  <c r="AF2438"/>
  <c r="AL2438"/>
  <c r="AR2438"/>
  <c r="AT2438"/>
  <c r="AV2438"/>
  <c r="AX2438"/>
  <c r="BD2438"/>
  <c r="BF2438"/>
  <c r="BH2438"/>
  <c r="BJ2438"/>
  <c r="BL2438"/>
  <c r="BR2438"/>
  <c r="BR2439"/>
  <c r="N2440"/>
  <c r="T2440"/>
  <c r="AF2440"/>
  <c r="AL2440"/>
  <c r="AR2440"/>
  <c r="AT2440"/>
  <c r="AV2440"/>
  <c r="BP2440"/>
  <c r="AX2440"/>
  <c r="BD2440"/>
  <c r="BF2440"/>
  <c r="BH2440"/>
  <c r="BJ2440"/>
  <c r="BL2440"/>
  <c r="N2442"/>
  <c r="T2442"/>
  <c r="AF2442"/>
  <c r="AL2442"/>
  <c r="AR2442"/>
  <c r="AT2442"/>
  <c r="AV2442"/>
  <c r="AX2442"/>
  <c r="BD2442"/>
  <c r="BF2442"/>
  <c r="BH2442"/>
  <c r="BJ2442"/>
  <c r="BL2442"/>
  <c r="N2444"/>
  <c r="T2444"/>
  <c r="AF2444"/>
  <c r="AL2444"/>
  <c r="AR2444"/>
  <c r="AT2444"/>
  <c r="AV2444"/>
  <c r="BP2444"/>
  <c r="AX2444"/>
  <c r="BD2444"/>
  <c r="BF2444"/>
  <c r="BH2444"/>
  <c r="BJ2444"/>
  <c r="BL2444"/>
  <c r="N2446"/>
  <c r="T2446"/>
  <c r="AF2446"/>
  <c r="AL2446"/>
  <c r="AR2446"/>
  <c r="AT2446"/>
  <c r="AV2446"/>
  <c r="AX2446"/>
  <c r="BD2446"/>
  <c r="BF2446"/>
  <c r="BH2446"/>
  <c r="BJ2446"/>
  <c r="BL2446"/>
  <c r="N2448"/>
  <c r="T2448"/>
  <c r="AF2448"/>
  <c r="AL2448"/>
  <c r="AR2448"/>
  <c r="AT2448"/>
  <c r="AV2448"/>
  <c r="BP2448"/>
  <c r="AX2448"/>
  <c r="BD2448"/>
  <c r="BF2448"/>
  <c r="BH2448"/>
  <c r="BJ2448"/>
  <c r="BL2448"/>
  <c r="N2450"/>
  <c r="T2450"/>
  <c r="AF2450"/>
  <c r="AL2450"/>
  <c r="AR2450"/>
  <c r="AT2450"/>
  <c r="AV2450"/>
  <c r="AX2450"/>
  <c r="BD2450"/>
  <c r="BF2450"/>
  <c r="BH2450"/>
  <c r="BJ2450"/>
  <c r="BL2450"/>
  <c r="N2452"/>
  <c r="T2452"/>
  <c r="AF2452"/>
  <c r="AL2452"/>
  <c r="AR2452"/>
  <c r="AT2452"/>
  <c r="AV2452"/>
  <c r="BP2452"/>
  <c r="AX2452"/>
  <c r="BD2452"/>
  <c r="BF2452"/>
  <c r="BH2452"/>
  <c r="BJ2452"/>
  <c r="BL2452"/>
  <c r="N2454"/>
  <c r="T2454"/>
  <c r="AF2454"/>
  <c r="AL2454"/>
  <c r="AR2454"/>
  <c r="AT2454"/>
  <c r="AV2454"/>
  <c r="AX2454"/>
  <c r="BD2454"/>
  <c r="BF2454"/>
  <c r="BH2454"/>
  <c r="BJ2454"/>
  <c r="BL2454"/>
  <c r="N2456"/>
  <c r="T2456"/>
  <c r="AF2456"/>
  <c r="AL2456"/>
  <c r="AR2456"/>
  <c r="AT2456"/>
  <c r="AV2456"/>
  <c r="BP2456"/>
  <c r="AX2456"/>
  <c r="BD2456"/>
  <c r="BF2456"/>
  <c r="BH2456"/>
  <c r="BJ2456"/>
  <c r="BL2456"/>
  <c r="N2458"/>
  <c r="T2458"/>
  <c r="AF2458"/>
  <c r="AL2458"/>
  <c r="AR2458"/>
  <c r="AT2458"/>
  <c r="AV2458"/>
  <c r="AX2458"/>
  <c r="BD2458"/>
  <c r="BF2458"/>
  <c r="BH2458"/>
  <c r="BJ2458"/>
  <c r="BL2458"/>
  <c r="N2460"/>
  <c r="T2460"/>
  <c r="AF2460"/>
  <c r="AL2460"/>
  <c r="AR2460"/>
  <c r="AT2460"/>
  <c r="AV2460"/>
  <c r="BP2460"/>
  <c r="AX2460"/>
  <c r="BD2460"/>
  <c r="BF2460"/>
  <c r="BH2460"/>
  <c r="BJ2460"/>
  <c r="BL2460"/>
  <c r="N2462"/>
  <c r="T2462"/>
  <c r="AF2462"/>
  <c r="AL2462"/>
  <c r="AR2462"/>
  <c r="AT2462"/>
  <c r="AV2462"/>
  <c r="AX2462"/>
  <c r="BD2462"/>
  <c r="BF2462"/>
  <c r="BH2462"/>
  <c r="BJ2462"/>
  <c r="BL2462"/>
  <c r="N2464"/>
  <c r="T2464"/>
  <c r="AF2464"/>
  <c r="AL2464"/>
  <c r="AR2464"/>
  <c r="AT2464"/>
  <c r="AV2464"/>
  <c r="BP2464"/>
  <c r="AX2464"/>
  <c r="BD2464"/>
  <c r="BF2464"/>
  <c r="BH2464"/>
  <c r="BJ2464"/>
  <c r="BL2464"/>
  <c r="N2466"/>
  <c r="T2466"/>
  <c r="AF2466"/>
  <c r="AL2466"/>
  <c r="AR2466"/>
  <c r="AT2466"/>
  <c r="AV2466"/>
  <c r="AX2466"/>
  <c r="BD2466"/>
  <c r="BF2466"/>
  <c r="BH2466"/>
  <c r="BJ2466"/>
  <c r="BL2466"/>
  <c r="N2468"/>
  <c r="T2468"/>
  <c r="AF2468"/>
  <c r="AL2468"/>
  <c r="AR2468"/>
  <c r="AT2468"/>
  <c r="AV2468"/>
  <c r="BP2468"/>
  <c r="AX2468"/>
  <c r="BD2468"/>
  <c r="BF2468"/>
  <c r="BH2468"/>
  <c r="BJ2468"/>
  <c r="BL2468"/>
  <c r="H2470"/>
  <c r="J2470"/>
  <c r="L2470"/>
  <c r="N2470"/>
  <c r="N2473"/>
  <c r="P2470"/>
  <c r="R2472"/>
  <c r="T2472"/>
  <c r="R2470"/>
  <c r="T2470"/>
  <c r="V2470"/>
  <c r="X2470"/>
  <c r="Z2470"/>
  <c r="AB2470"/>
  <c r="AT2470"/>
  <c r="AD2470"/>
  <c r="AH2470"/>
  <c r="AJ2470"/>
  <c r="AL2470"/>
  <c r="AN2470"/>
  <c r="AP2470"/>
  <c r="AR2470"/>
  <c r="AV2470"/>
  <c r="AZ2470"/>
  <c r="BB2470"/>
  <c r="BD2470"/>
  <c r="BH2470"/>
  <c r="N2472"/>
  <c r="P2472"/>
  <c r="AF2472"/>
  <c r="AL2472"/>
  <c r="AR2472"/>
  <c r="AT2472"/>
  <c r="AV2472"/>
  <c r="AX2472"/>
  <c r="BD2472"/>
  <c r="BF2472"/>
  <c r="BH2472"/>
  <c r="BJ2472"/>
  <c r="J2473"/>
  <c r="BI2475"/>
  <c r="H2477"/>
  <c r="L2477"/>
  <c r="S2477"/>
  <c r="W2477"/>
  <c r="AD2477"/>
  <c r="AH2477"/>
  <c r="AO2477"/>
  <c r="AS2477"/>
  <c r="BI2477"/>
  <c r="BQ2484"/>
  <c r="N2489"/>
  <c r="T2489"/>
  <c r="AF2489"/>
  <c r="AL2489"/>
  <c r="AR2489"/>
  <c r="AT2489"/>
  <c r="AV2489"/>
  <c r="AX2489"/>
  <c r="BD2489"/>
  <c r="BF2489"/>
  <c r="BH2489"/>
  <c r="BJ2489"/>
  <c r="BL2489"/>
  <c r="BL2529"/>
  <c r="BE2534"/>
  <c r="BE2536"/>
  <c r="BR2489"/>
  <c r="BR2490"/>
  <c r="N2491"/>
  <c r="T2491"/>
  <c r="AF2491"/>
  <c r="AL2491"/>
  <c r="AR2491"/>
  <c r="AT2491"/>
  <c r="AV2491"/>
  <c r="AX2491"/>
  <c r="BD2491"/>
  <c r="BF2491"/>
  <c r="BH2491"/>
  <c r="BJ2491"/>
  <c r="BL2491"/>
  <c r="BR2491"/>
  <c r="BR2492"/>
  <c r="N2493"/>
  <c r="T2493"/>
  <c r="AF2493"/>
  <c r="AL2493"/>
  <c r="AR2493"/>
  <c r="AT2493"/>
  <c r="AV2493"/>
  <c r="AX2493"/>
  <c r="BD2493"/>
  <c r="BF2493"/>
  <c r="BH2493"/>
  <c r="BJ2493"/>
  <c r="BL2493"/>
  <c r="BR2493"/>
  <c r="BR2494"/>
  <c r="N2495"/>
  <c r="T2495"/>
  <c r="AF2495"/>
  <c r="AL2495"/>
  <c r="AR2495"/>
  <c r="AT2495"/>
  <c r="AV2495"/>
  <c r="AX2495"/>
  <c r="BD2495"/>
  <c r="BF2495"/>
  <c r="BH2495"/>
  <c r="BJ2495"/>
  <c r="BL2495"/>
  <c r="BR2495"/>
  <c r="BR2496"/>
  <c r="N2497"/>
  <c r="T2497"/>
  <c r="AF2497"/>
  <c r="AL2497"/>
  <c r="AR2497"/>
  <c r="AT2497"/>
  <c r="AV2497"/>
  <c r="AX2497"/>
  <c r="BD2497"/>
  <c r="BF2497"/>
  <c r="BH2497"/>
  <c r="BJ2497"/>
  <c r="BL2497"/>
  <c r="BR2497"/>
  <c r="BR2498"/>
  <c r="N2499"/>
  <c r="T2499"/>
  <c r="AF2499"/>
  <c r="AL2499"/>
  <c r="AR2499"/>
  <c r="AT2499"/>
  <c r="AV2499"/>
  <c r="AX2499"/>
  <c r="BD2499"/>
  <c r="BF2499"/>
  <c r="BH2499"/>
  <c r="BJ2499"/>
  <c r="BL2499"/>
  <c r="N2501"/>
  <c r="T2501"/>
  <c r="AF2501"/>
  <c r="AL2501"/>
  <c r="AR2501"/>
  <c r="AT2501"/>
  <c r="AV2501"/>
  <c r="AX2501"/>
  <c r="BD2501"/>
  <c r="BF2501"/>
  <c r="BH2501"/>
  <c r="BJ2501"/>
  <c r="BL2501"/>
  <c r="N2503"/>
  <c r="T2503"/>
  <c r="AF2503"/>
  <c r="AL2503"/>
  <c r="AR2503"/>
  <c r="AT2503"/>
  <c r="AV2503"/>
  <c r="AX2503"/>
  <c r="BD2503"/>
  <c r="BF2503"/>
  <c r="BH2503"/>
  <c r="BJ2503"/>
  <c r="BL2503"/>
  <c r="N2505"/>
  <c r="T2505"/>
  <c r="AF2505"/>
  <c r="AL2505"/>
  <c r="AR2505"/>
  <c r="AT2505"/>
  <c r="AV2505"/>
  <c r="AX2505"/>
  <c r="BD2505"/>
  <c r="BF2505"/>
  <c r="BH2505"/>
  <c r="BJ2505"/>
  <c r="BL2505"/>
  <c r="N2507"/>
  <c r="T2507"/>
  <c r="AF2507"/>
  <c r="AL2507"/>
  <c r="AR2507"/>
  <c r="AT2507"/>
  <c r="AV2507"/>
  <c r="AX2507"/>
  <c r="BD2507"/>
  <c r="BF2507"/>
  <c r="BH2507"/>
  <c r="BJ2507"/>
  <c r="BL2507"/>
  <c r="N2509"/>
  <c r="T2509"/>
  <c r="AF2509"/>
  <c r="AL2509"/>
  <c r="AR2509"/>
  <c r="AT2509"/>
  <c r="AV2509"/>
  <c r="AX2509"/>
  <c r="BD2509"/>
  <c r="BF2509"/>
  <c r="BH2509"/>
  <c r="BJ2509"/>
  <c r="BL2509"/>
  <c r="N2511"/>
  <c r="T2511"/>
  <c r="AF2511"/>
  <c r="AL2511"/>
  <c r="AR2511"/>
  <c r="AT2511"/>
  <c r="AV2511"/>
  <c r="AX2511"/>
  <c r="BD2511"/>
  <c r="BF2511"/>
  <c r="BH2511"/>
  <c r="BJ2511"/>
  <c r="BL2511"/>
  <c r="N2513"/>
  <c r="T2513"/>
  <c r="AF2513"/>
  <c r="AL2513"/>
  <c r="AR2513"/>
  <c r="AT2513"/>
  <c r="AV2513"/>
  <c r="AX2513"/>
  <c r="BD2513"/>
  <c r="BF2513"/>
  <c r="BH2513"/>
  <c r="BJ2513"/>
  <c r="BL2513"/>
  <c r="N2515"/>
  <c r="T2515"/>
  <c r="AF2515"/>
  <c r="AL2515"/>
  <c r="AR2515"/>
  <c r="AT2515"/>
  <c r="AV2515"/>
  <c r="AX2515"/>
  <c r="BD2515"/>
  <c r="BF2515"/>
  <c r="BH2515"/>
  <c r="BJ2515"/>
  <c r="BL2515"/>
  <c r="N2517"/>
  <c r="T2517"/>
  <c r="AF2517"/>
  <c r="AL2517"/>
  <c r="AR2517"/>
  <c r="AT2517"/>
  <c r="AV2517"/>
  <c r="AX2517"/>
  <c r="BD2517"/>
  <c r="BF2517"/>
  <c r="BH2517"/>
  <c r="BJ2517"/>
  <c r="BL2517"/>
  <c r="N2519"/>
  <c r="T2519"/>
  <c r="AF2519"/>
  <c r="AL2519"/>
  <c r="AR2519"/>
  <c r="AT2519"/>
  <c r="AV2519"/>
  <c r="AX2519"/>
  <c r="BD2519"/>
  <c r="BF2519"/>
  <c r="BH2519"/>
  <c r="BJ2519"/>
  <c r="BL2519"/>
  <c r="N2521"/>
  <c r="T2521"/>
  <c r="AF2521"/>
  <c r="AL2521"/>
  <c r="AR2521"/>
  <c r="AT2521"/>
  <c r="AV2521"/>
  <c r="AX2521"/>
  <c r="BD2521"/>
  <c r="BF2521"/>
  <c r="BH2521"/>
  <c r="BJ2521"/>
  <c r="BL2521"/>
  <c r="N2523"/>
  <c r="T2523"/>
  <c r="AF2523"/>
  <c r="AL2523"/>
  <c r="AR2523"/>
  <c r="AT2523"/>
  <c r="AV2523"/>
  <c r="AX2523"/>
  <c r="BD2523"/>
  <c r="BF2523"/>
  <c r="BH2523"/>
  <c r="BJ2523"/>
  <c r="BL2523"/>
  <c r="N2525"/>
  <c r="T2525"/>
  <c r="AF2525"/>
  <c r="AL2525"/>
  <c r="AR2525"/>
  <c r="AT2525"/>
  <c r="AV2525"/>
  <c r="AX2525"/>
  <c r="BD2525"/>
  <c r="BF2525"/>
  <c r="BH2525"/>
  <c r="BJ2525"/>
  <c r="BL2525"/>
  <c r="N2527"/>
  <c r="T2527"/>
  <c r="AF2527"/>
  <c r="AL2527"/>
  <c r="AR2527"/>
  <c r="AT2527"/>
  <c r="AV2527"/>
  <c r="AX2527"/>
  <c r="BD2527"/>
  <c r="BF2527"/>
  <c r="BH2527"/>
  <c r="BJ2527"/>
  <c r="BL2527"/>
  <c r="H2529"/>
  <c r="J2529"/>
  <c r="L2529"/>
  <c r="N2529"/>
  <c r="P2529"/>
  <c r="R2529"/>
  <c r="T2529"/>
  <c r="V2529"/>
  <c r="X2529"/>
  <c r="Z2529"/>
  <c r="AB2529"/>
  <c r="AD2529"/>
  <c r="AV2529"/>
  <c r="AF2529"/>
  <c r="AH2529"/>
  <c r="AJ2529"/>
  <c r="AL2529"/>
  <c r="AN2529"/>
  <c r="AT2529"/>
  <c r="AP2529"/>
  <c r="AR2529"/>
  <c r="AZ2529"/>
  <c r="BB2529"/>
  <c r="BD2529"/>
  <c r="N2531"/>
  <c r="R2531"/>
  <c r="AF2531"/>
  <c r="AL2531"/>
  <c r="AR2531"/>
  <c r="AT2531"/>
  <c r="AV2531"/>
  <c r="AX2531"/>
  <c r="BD2531"/>
  <c r="BF2531"/>
  <c r="BH2531"/>
  <c r="BJ2531"/>
  <c r="J2532"/>
  <c r="L2532"/>
  <c r="N2532"/>
  <c r="BI2534"/>
  <c r="H2536"/>
  <c r="L2536"/>
  <c r="S2536"/>
  <c r="W2536"/>
  <c r="AD2536"/>
  <c r="AH2536"/>
  <c r="AO2536"/>
  <c r="AS2536"/>
  <c r="BI2536"/>
  <c r="BQ2543"/>
  <c r="N2548"/>
  <c r="T2548"/>
  <c r="AF2548"/>
  <c r="AL2548"/>
  <c r="AR2548"/>
  <c r="AT2548"/>
  <c r="AV2548"/>
  <c r="AX2548"/>
  <c r="BD2548"/>
  <c r="BF2548"/>
  <c r="BH2548"/>
  <c r="BJ2548"/>
  <c r="BL2548"/>
  <c r="BL2588"/>
  <c r="BR2548"/>
  <c r="BR2549"/>
  <c r="N2550"/>
  <c r="T2550"/>
  <c r="AF2550"/>
  <c r="AL2550"/>
  <c r="AR2550"/>
  <c r="AT2550"/>
  <c r="AV2550"/>
  <c r="BP2550"/>
  <c r="AX2550"/>
  <c r="BD2550"/>
  <c r="BF2550"/>
  <c r="BH2550"/>
  <c r="BJ2550"/>
  <c r="BL2550"/>
  <c r="BR2550"/>
  <c r="BR2551"/>
  <c r="N2552"/>
  <c r="T2552"/>
  <c r="AF2552"/>
  <c r="AL2552"/>
  <c r="AR2552"/>
  <c r="AT2552"/>
  <c r="AV2552"/>
  <c r="AX2552"/>
  <c r="BD2552"/>
  <c r="BF2552"/>
  <c r="BH2552"/>
  <c r="BJ2552"/>
  <c r="BL2552"/>
  <c r="BR2552"/>
  <c r="BR2553"/>
  <c r="N2554"/>
  <c r="T2554"/>
  <c r="AF2554"/>
  <c r="AL2554"/>
  <c r="AR2554"/>
  <c r="AT2554"/>
  <c r="AV2554"/>
  <c r="BP2554"/>
  <c r="AX2554"/>
  <c r="BD2554"/>
  <c r="BF2554"/>
  <c r="BH2554"/>
  <c r="BJ2554"/>
  <c r="BL2554"/>
  <c r="BR2554"/>
  <c r="BR2555"/>
  <c r="N2556"/>
  <c r="T2556"/>
  <c r="AF2556"/>
  <c r="AL2556"/>
  <c r="AR2556"/>
  <c r="AT2556"/>
  <c r="AV2556"/>
  <c r="AX2556"/>
  <c r="BD2556"/>
  <c r="BF2556"/>
  <c r="BH2556"/>
  <c r="BJ2556"/>
  <c r="BL2556"/>
  <c r="BR2556"/>
  <c r="BR2557"/>
  <c r="N2558"/>
  <c r="T2558"/>
  <c r="AF2558"/>
  <c r="AL2558"/>
  <c r="AR2558"/>
  <c r="AT2558"/>
  <c r="AV2558"/>
  <c r="BP2558"/>
  <c r="AX2558"/>
  <c r="BD2558"/>
  <c r="BF2558"/>
  <c r="BH2558"/>
  <c r="BJ2558"/>
  <c r="BL2558"/>
  <c r="N2560"/>
  <c r="T2560"/>
  <c r="AF2560"/>
  <c r="AL2560"/>
  <c r="AR2560"/>
  <c r="AT2560"/>
  <c r="AV2560"/>
  <c r="AX2560"/>
  <c r="BD2560"/>
  <c r="BF2560"/>
  <c r="BH2560"/>
  <c r="BJ2560"/>
  <c r="BL2560"/>
  <c r="N2562"/>
  <c r="T2562"/>
  <c r="AF2562"/>
  <c r="AL2562"/>
  <c r="AR2562"/>
  <c r="AT2562"/>
  <c r="AV2562"/>
  <c r="BP2562"/>
  <c r="AX2562"/>
  <c r="BD2562"/>
  <c r="BF2562"/>
  <c r="BH2562"/>
  <c r="BJ2562"/>
  <c r="BL2562"/>
  <c r="N2564"/>
  <c r="T2564"/>
  <c r="AF2564"/>
  <c r="AL2564"/>
  <c r="AR2564"/>
  <c r="AT2564"/>
  <c r="AV2564"/>
  <c r="AX2564"/>
  <c r="BD2564"/>
  <c r="BF2564"/>
  <c r="BH2564"/>
  <c r="BJ2564"/>
  <c r="BL2564"/>
  <c r="N2566"/>
  <c r="T2566"/>
  <c r="AF2566"/>
  <c r="AL2566"/>
  <c r="AR2566"/>
  <c r="AT2566"/>
  <c r="AV2566"/>
  <c r="BP2566"/>
  <c r="AX2566"/>
  <c r="BD2566"/>
  <c r="BF2566"/>
  <c r="BH2566"/>
  <c r="BJ2566"/>
  <c r="BL2566"/>
  <c r="N2568"/>
  <c r="T2568"/>
  <c r="AF2568"/>
  <c r="AL2568"/>
  <c r="AR2568"/>
  <c r="AT2568"/>
  <c r="AV2568"/>
  <c r="AX2568"/>
  <c r="BD2568"/>
  <c r="BF2568"/>
  <c r="BH2568"/>
  <c r="BJ2568"/>
  <c r="BL2568"/>
  <c r="N2570"/>
  <c r="T2570"/>
  <c r="AF2570"/>
  <c r="AL2570"/>
  <c r="AR2570"/>
  <c r="AT2570"/>
  <c r="AV2570"/>
  <c r="BP2570"/>
  <c r="AX2570"/>
  <c r="BD2570"/>
  <c r="BF2570"/>
  <c r="BH2570"/>
  <c r="BJ2570"/>
  <c r="BL2570"/>
  <c r="N2572"/>
  <c r="T2572"/>
  <c r="AF2572"/>
  <c r="AL2572"/>
  <c r="AR2572"/>
  <c r="AT2572"/>
  <c r="AV2572"/>
  <c r="AX2572"/>
  <c r="BD2572"/>
  <c r="BF2572"/>
  <c r="BH2572"/>
  <c r="BJ2572"/>
  <c r="BL2572"/>
  <c r="N2574"/>
  <c r="T2574"/>
  <c r="AF2574"/>
  <c r="AL2574"/>
  <c r="AR2574"/>
  <c r="AT2574"/>
  <c r="AV2574"/>
  <c r="BP2574"/>
  <c r="AX2574"/>
  <c r="BD2574"/>
  <c r="BF2574"/>
  <c r="BH2574"/>
  <c r="BJ2574"/>
  <c r="BL2574"/>
  <c r="N2576"/>
  <c r="T2576"/>
  <c r="AF2576"/>
  <c r="AL2576"/>
  <c r="AR2576"/>
  <c r="AT2576"/>
  <c r="AV2576"/>
  <c r="AX2576"/>
  <c r="BD2576"/>
  <c r="BF2576"/>
  <c r="BH2576"/>
  <c r="BJ2576"/>
  <c r="BL2576"/>
  <c r="N2578"/>
  <c r="T2578"/>
  <c r="AF2578"/>
  <c r="AL2578"/>
  <c r="AR2578"/>
  <c r="AT2578"/>
  <c r="AV2578"/>
  <c r="BP2578"/>
  <c r="AX2578"/>
  <c r="BD2578"/>
  <c r="BF2578"/>
  <c r="BH2578"/>
  <c r="BJ2578"/>
  <c r="BL2578"/>
  <c r="N2580"/>
  <c r="T2580"/>
  <c r="AF2580"/>
  <c r="AL2580"/>
  <c r="AR2580"/>
  <c r="AT2580"/>
  <c r="AV2580"/>
  <c r="AX2580"/>
  <c r="BD2580"/>
  <c r="BF2580"/>
  <c r="BH2580"/>
  <c r="BJ2580"/>
  <c r="BL2580"/>
  <c r="N2582"/>
  <c r="T2582"/>
  <c r="AF2582"/>
  <c r="AL2582"/>
  <c r="AR2582"/>
  <c r="AT2582"/>
  <c r="AV2582"/>
  <c r="BP2582"/>
  <c r="AX2582"/>
  <c r="BD2582"/>
  <c r="BF2582"/>
  <c r="BH2582"/>
  <c r="BJ2582"/>
  <c r="BL2582"/>
  <c r="N2584"/>
  <c r="T2584"/>
  <c r="AF2584"/>
  <c r="AL2584"/>
  <c r="AR2584"/>
  <c r="AT2584"/>
  <c r="AV2584"/>
  <c r="AX2584"/>
  <c r="BD2584"/>
  <c r="BF2584"/>
  <c r="BH2584"/>
  <c r="BJ2584"/>
  <c r="BL2584"/>
  <c r="N2586"/>
  <c r="T2586"/>
  <c r="AF2586"/>
  <c r="AL2586"/>
  <c r="AR2586"/>
  <c r="AT2586"/>
  <c r="AV2586"/>
  <c r="BP2586"/>
  <c r="AX2586"/>
  <c r="BD2586"/>
  <c r="BF2586"/>
  <c r="BH2586"/>
  <c r="BJ2586"/>
  <c r="BL2586"/>
  <c r="H2588"/>
  <c r="J2588"/>
  <c r="L2588"/>
  <c r="N2588"/>
  <c r="N2591"/>
  <c r="P2588"/>
  <c r="R2590"/>
  <c r="T2590"/>
  <c r="R2588"/>
  <c r="T2588"/>
  <c r="V2588"/>
  <c r="X2588"/>
  <c r="Z2588"/>
  <c r="AB2588"/>
  <c r="AT2588"/>
  <c r="AD2588"/>
  <c r="AH2588"/>
  <c r="AJ2588"/>
  <c r="AL2588"/>
  <c r="AN2588"/>
  <c r="AP2588"/>
  <c r="AR2588"/>
  <c r="AV2588"/>
  <c r="AZ2588"/>
  <c r="BB2588"/>
  <c r="BD2588"/>
  <c r="BH2588"/>
  <c r="N2590"/>
  <c r="P2590"/>
  <c r="AF2590"/>
  <c r="AL2590"/>
  <c r="AR2590"/>
  <c r="AT2590"/>
  <c r="AV2590"/>
  <c r="AX2590"/>
  <c r="BD2590"/>
  <c r="BF2590"/>
  <c r="BH2590"/>
  <c r="BJ2590"/>
  <c r="J2591"/>
  <c r="BI2593"/>
  <c r="H2595"/>
  <c r="L2595"/>
  <c r="S2595"/>
  <c r="W2595"/>
  <c r="AD2595"/>
  <c r="AH2595"/>
  <c r="AO2595"/>
  <c r="AS2595"/>
  <c r="BI2595"/>
  <c r="BQ2602"/>
  <c r="N2607"/>
  <c r="T2607"/>
  <c r="AF2607"/>
  <c r="AL2607"/>
  <c r="AR2607"/>
  <c r="AT2607"/>
  <c r="AV2607"/>
  <c r="AX2607"/>
  <c r="BD2607"/>
  <c r="BF2607"/>
  <c r="BH2607"/>
  <c r="BJ2607"/>
  <c r="BL2607"/>
  <c r="BL2647"/>
  <c r="BE2652"/>
  <c r="BE2654"/>
  <c r="BR2607"/>
  <c r="BR2608"/>
  <c r="N2609"/>
  <c r="T2609"/>
  <c r="AF2609"/>
  <c r="AL2609"/>
  <c r="AR2609"/>
  <c r="AT2609"/>
  <c r="AV2609"/>
  <c r="AX2609"/>
  <c r="BD2609"/>
  <c r="BF2609"/>
  <c r="BH2609"/>
  <c r="BJ2609"/>
  <c r="BL2609"/>
  <c r="BR2609"/>
  <c r="BR2610"/>
  <c r="N2611"/>
  <c r="T2611"/>
  <c r="AF2611"/>
  <c r="AL2611"/>
  <c r="AR2611"/>
  <c r="AT2611"/>
  <c r="AV2611"/>
  <c r="AX2611"/>
  <c r="BD2611"/>
  <c r="BF2611"/>
  <c r="BH2611"/>
  <c r="BJ2611"/>
  <c r="BL2611"/>
  <c r="BR2611"/>
  <c r="BR2612"/>
  <c r="N2613"/>
  <c r="T2613"/>
  <c r="AF2613"/>
  <c r="AL2613"/>
  <c r="AR2613"/>
  <c r="AT2613"/>
  <c r="AV2613"/>
  <c r="AX2613"/>
  <c r="BD2613"/>
  <c r="BF2613"/>
  <c r="BH2613"/>
  <c r="BJ2613"/>
  <c r="BL2613"/>
  <c r="BR2613"/>
  <c r="BR2614"/>
  <c r="N2615"/>
  <c r="T2615"/>
  <c r="AF2615"/>
  <c r="AL2615"/>
  <c r="AR2615"/>
  <c r="AT2615"/>
  <c r="AV2615"/>
  <c r="AX2615"/>
  <c r="BD2615"/>
  <c r="BF2615"/>
  <c r="BH2615"/>
  <c r="BJ2615"/>
  <c r="BL2615"/>
  <c r="BR2615"/>
  <c r="BR2616"/>
  <c r="N2617"/>
  <c r="T2617"/>
  <c r="AF2617"/>
  <c r="AL2617"/>
  <c r="AR2617"/>
  <c r="AT2617"/>
  <c r="AV2617"/>
  <c r="AX2617"/>
  <c r="BD2617"/>
  <c r="BF2617"/>
  <c r="BH2617"/>
  <c r="BJ2617"/>
  <c r="BL2617"/>
  <c r="N2619"/>
  <c r="T2619"/>
  <c r="AF2619"/>
  <c r="AL2619"/>
  <c r="AR2619"/>
  <c r="AT2619"/>
  <c r="AV2619"/>
  <c r="AX2619"/>
  <c r="BD2619"/>
  <c r="BF2619"/>
  <c r="BH2619"/>
  <c r="BJ2619"/>
  <c r="BL2619"/>
  <c r="N2621"/>
  <c r="T2621"/>
  <c r="AF2621"/>
  <c r="AL2621"/>
  <c r="AR2621"/>
  <c r="AT2621"/>
  <c r="AV2621"/>
  <c r="AX2621"/>
  <c r="BD2621"/>
  <c r="BF2621"/>
  <c r="BH2621"/>
  <c r="BJ2621"/>
  <c r="BL2621"/>
  <c r="N2623"/>
  <c r="T2623"/>
  <c r="AF2623"/>
  <c r="AL2623"/>
  <c r="AR2623"/>
  <c r="AT2623"/>
  <c r="AV2623"/>
  <c r="AX2623"/>
  <c r="BD2623"/>
  <c r="BF2623"/>
  <c r="BH2623"/>
  <c r="BJ2623"/>
  <c r="BL2623"/>
  <c r="N2625"/>
  <c r="T2625"/>
  <c r="AF2625"/>
  <c r="AL2625"/>
  <c r="AR2625"/>
  <c r="AT2625"/>
  <c r="AV2625"/>
  <c r="AX2625"/>
  <c r="BD2625"/>
  <c r="BF2625"/>
  <c r="BH2625"/>
  <c r="BJ2625"/>
  <c r="BL2625"/>
  <c r="N2627"/>
  <c r="T2627"/>
  <c r="AF2627"/>
  <c r="AL2627"/>
  <c r="AR2627"/>
  <c r="AT2627"/>
  <c r="AV2627"/>
  <c r="AX2627"/>
  <c r="BD2627"/>
  <c r="BF2627"/>
  <c r="BH2627"/>
  <c r="BJ2627"/>
  <c r="BL2627"/>
  <c r="N2629"/>
  <c r="T2629"/>
  <c r="AF2629"/>
  <c r="AL2629"/>
  <c r="AR2629"/>
  <c r="AT2629"/>
  <c r="AV2629"/>
  <c r="AX2629"/>
  <c r="BD2629"/>
  <c r="BF2629"/>
  <c r="BH2629"/>
  <c r="BJ2629"/>
  <c r="BL2629"/>
  <c r="N2631"/>
  <c r="T2631"/>
  <c r="AF2631"/>
  <c r="AL2631"/>
  <c r="AR2631"/>
  <c r="AT2631"/>
  <c r="AV2631"/>
  <c r="AX2631"/>
  <c r="BD2631"/>
  <c r="BF2631"/>
  <c r="BH2631"/>
  <c r="BJ2631"/>
  <c r="BL2631"/>
  <c r="N2633"/>
  <c r="T2633"/>
  <c r="AF2633"/>
  <c r="AL2633"/>
  <c r="AR2633"/>
  <c r="AT2633"/>
  <c r="AV2633"/>
  <c r="AX2633"/>
  <c r="BD2633"/>
  <c r="BF2633"/>
  <c r="BH2633"/>
  <c r="BJ2633"/>
  <c r="BL2633"/>
  <c r="N2635"/>
  <c r="T2635"/>
  <c r="AF2635"/>
  <c r="AL2635"/>
  <c r="AR2635"/>
  <c r="AT2635"/>
  <c r="AV2635"/>
  <c r="AX2635"/>
  <c r="BD2635"/>
  <c r="BF2635"/>
  <c r="BH2635"/>
  <c r="BJ2635"/>
  <c r="BL2635"/>
  <c r="N2637"/>
  <c r="T2637"/>
  <c r="AF2637"/>
  <c r="AL2637"/>
  <c r="AR2637"/>
  <c r="AT2637"/>
  <c r="AV2637"/>
  <c r="AX2637"/>
  <c r="BD2637"/>
  <c r="BF2637"/>
  <c r="BH2637"/>
  <c r="BJ2637"/>
  <c r="BL2637"/>
  <c r="N2639"/>
  <c r="T2639"/>
  <c r="AF2639"/>
  <c r="AL2639"/>
  <c r="AR2639"/>
  <c r="AT2639"/>
  <c r="AV2639"/>
  <c r="AX2639"/>
  <c r="BD2639"/>
  <c r="BF2639"/>
  <c r="BH2639"/>
  <c r="BJ2639"/>
  <c r="BL2639"/>
  <c r="N2641"/>
  <c r="T2641"/>
  <c r="AF2641"/>
  <c r="AL2641"/>
  <c r="AR2641"/>
  <c r="AT2641"/>
  <c r="AV2641"/>
  <c r="AX2641"/>
  <c r="BD2641"/>
  <c r="BF2641"/>
  <c r="BH2641"/>
  <c r="BJ2641"/>
  <c r="BL2641"/>
  <c r="N2643"/>
  <c r="T2643"/>
  <c r="AF2643"/>
  <c r="AL2643"/>
  <c r="AR2643"/>
  <c r="AT2643"/>
  <c r="AV2643"/>
  <c r="AX2643"/>
  <c r="BD2643"/>
  <c r="BF2643"/>
  <c r="BH2643"/>
  <c r="BJ2643"/>
  <c r="BL2643"/>
  <c r="N2645"/>
  <c r="T2645"/>
  <c r="AF2645"/>
  <c r="AL2645"/>
  <c r="AR2645"/>
  <c r="AT2645"/>
  <c r="AV2645"/>
  <c r="AX2645"/>
  <c r="BD2645"/>
  <c r="BF2645"/>
  <c r="BH2645"/>
  <c r="BJ2645"/>
  <c r="BL2645"/>
  <c r="H2647"/>
  <c r="J2647"/>
  <c r="L2647"/>
  <c r="N2647"/>
  <c r="P2647"/>
  <c r="R2647"/>
  <c r="T2647"/>
  <c r="V2647"/>
  <c r="X2647"/>
  <c r="Z2647"/>
  <c r="AB2647"/>
  <c r="AD2647"/>
  <c r="AV2647"/>
  <c r="BH2647"/>
  <c r="AF2647"/>
  <c r="AH2647"/>
  <c r="AJ2647"/>
  <c r="AL2647"/>
  <c r="AN2647"/>
  <c r="AT2647"/>
  <c r="AP2647"/>
  <c r="AR2647"/>
  <c r="AZ2647"/>
  <c r="BB2647"/>
  <c r="BD2647"/>
  <c r="N2649"/>
  <c r="R2649"/>
  <c r="AF2649"/>
  <c r="AL2649"/>
  <c r="AR2649"/>
  <c r="AT2649"/>
  <c r="AV2649"/>
  <c r="AX2649"/>
  <c r="BD2649"/>
  <c r="BF2649"/>
  <c r="BH2649"/>
  <c r="BJ2649"/>
  <c r="J2650"/>
  <c r="L2650"/>
  <c r="N2650"/>
  <c r="BI2652"/>
  <c r="H2654"/>
  <c r="L2654"/>
  <c r="S2654"/>
  <c r="W2654"/>
  <c r="AD2654"/>
  <c r="AH2654"/>
  <c r="AO2654"/>
  <c r="AS2654"/>
  <c r="BI2654"/>
  <c r="BQ2661"/>
  <c r="N2666"/>
  <c r="T2666"/>
  <c r="AF2666"/>
  <c r="AL2666"/>
  <c r="AR2666"/>
  <c r="AT2666"/>
  <c r="AV2666"/>
  <c r="AX2666"/>
  <c r="BD2666"/>
  <c r="BF2666"/>
  <c r="BH2666"/>
  <c r="BJ2666"/>
  <c r="BL2666"/>
  <c r="BL2706"/>
  <c r="BR2666"/>
  <c r="BR2667"/>
  <c r="N2668"/>
  <c r="T2668"/>
  <c r="AF2668"/>
  <c r="AL2668"/>
  <c r="AR2668"/>
  <c r="AT2668"/>
  <c r="AV2668"/>
  <c r="BP2668"/>
  <c r="AX2668"/>
  <c r="BD2668"/>
  <c r="BF2668"/>
  <c r="BH2668"/>
  <c r="BJ2668"/>
  <c r="BL2668"/>
  <c r="BR2668"/>
  <c r="BR2669"/>
  <c r="N2670"/>
  <c r="T2670"/>
  <c r="AF2670"/>
  <c r="AL2670"/>
  <c r="AR2670"/>
  <c r="AT2670"/>
  <c r="AV2670"/>
  <c r="AX2670"/>
  <c r="BD2670"/>
  <c r="BF2670"/>
  <c r="BH2670"/>
  <c r="BJ2670"/>
  <c r="BL2670"/>
  <c r="BR2670"/>
  <c r="BR2671"/>
  <c r="N2672"/>
  <c r="T2672"/>
  <c r="AF2672"/>
  <c r="AL2672"/>
  <c r="AR2672"/>
  <c r="AT2672"/>
  <c r="AV2672"/>
  <c r="BP2672"/>
  <c r="AX2672"/>
  <c r="BD2672"/>
  <c r="BF2672"/>
  <c r="BH2672"/>
  <c r="BJ2672"/>
  <c r="BL2672"/>
  <c r="BR2672"/>
  <c r="BR2673"/>
  <c r="N2674"/>
  <c r="T2674"/>
  <c r="AF2674"/>
  <c r="AL2674"/>
  <c r="AR2674"/>
  <c r="AT2674"/>
  <c r="AV2674"/>
  <c r="AX2674"/>
  <c r="BD2674"/>
  <c r="BF2674"/>
  <c r="BH2674"/>
  <c r="BJ2674"/>
  <c r="BL2674"/>
  <c r="BR2674"/>
  <c r="BR2675"/>
  <c r="N2676"/>
  <c r="T2676"/>
  <c r="AF2676"/>
  <c r="AL2676"/>
  <c r="AR2676"/>
  <c r="AT2676"/>
  <c r="AV2676"/>
  <c r="BP2676"/>
  <c r="AX2676"/>
  <c r="BD2676"/>
  <c r="BF2676"/>
  <c r="BH2676"/>
  <c r="BJ2676"/>
  <c r="BL2676"/>
  <c r="N2678"/>
  <c r="T2678"/>
  <c r="AF2678"/>
  <c r="AL2678"/>
  <c r="AR2678"/>
  <c r="AT2678"/>
  <c r="AV2678"/>
  <c r="AX2678"/>
  <c r="BD2678"/>
  <c r="BF2678"/>
  <c r="BH2678"/>
  <c r="BJ2678"/>
  <c r="BL2678"/>
  <c r="N2680"/>
  <c r="T2680"/>
  <c r="AF2680"/>
  <c r="AL2680"/>
  <c r="AR2680"/>
  <c r="AT2680"/>
  <c r="AV2680"/>
  <c r="BP2680"/>
  <c r="AX2680"/>
  <c r="BD2680"/>
  <c r="BF2680"/>
  <c r="BH2680"/>
  <c r="BJ2680"/>
  <c r="BL2680"/>
  <c r="N2682"/>
  <c r="T2682"/>
  <c r="AF2682"/>
  <c r="AL2682"/>
  <c r="AR2682"/>
  <c r="AT2682"/>
  <c r="AV2682"/>
  <c r="AX2682"/>
  <c r="BD2682"/>
  <c r="BF2682"/>
  <c r="BH2682"/>
  <c r="BJ2682"/>
  <c r="BL2682"/>
  <c r="N2684"/>
  <c r="T2684"/>
  <c r="AF2684"/>
  <c r="AL2684"/>
  <c r="AR2684"/>
  <c r="AT2684"/>
  <c r="AV2684"/>
  <c r="BP2684"/>
  <c r="AX2684"/>
  <c r="BD2684"/>
  <c r="BF2684"/>
  <c r="BH2684"/>
  <c r="BJ2684"/>
  <c r="BL2684"/>
  <c r="N2686"/>
  <c r="T2686"/>
  <c r="AF2686"/>
  <c r="AL2686"/>
  <c r="AR2686"/>
  <c r="AT2686"/>
  <c r="AV2686"/>
  <c r="AX2686"/>
  <c r="BD2686"/>
  <c r="BF2686"/>
  <c r="BH2686"/>
  <c r="BJ2686"/>
  <c r="BL2686"/>
  <c r="N2688"/>
  <c r="T2688"/>
  <c r="AF2688"/>
  <c r="AL2688"/>
  <c r="AR2688"/>
  <c r="AT2688"/>
  <c r="AV2688"/>
  <c r="BP2688"/>
  <c r="AX2688"/>
  <c r="BD2688"/>
  <c r="BF2688"/>
  <c r="BH2688"/>
  <c r="BJ2688"/>
  <c r="BL2688"/>
  <c r="N2690"/>
  <c r="T2690"/>
  <c r="AF2690"/>
  <c r="AL2690"/>
  <c r="AR2690"/>
  <c r="AT2690"/>
  <c r="AV2690"/>
  <c r="AX2690"/>
  <c r="BD2690"/>
  <c r="BF2690"/>
  <c r="BH2690"/>
  <c r="BJ2690"/>
  <c r="BL2690"/>
  <c r="N2692"/>
  <c r="T2692"/>
  <c r="AF2692"/>
  <c r="AL2692"/>
  <c r="AR2692"/>
  <c r="AT2692"/>
  <c r="AV2692"/>
  <c r="BP2692"/>
  <c r="AX2692"/>
  <c r="BD2692"/>
  <c r="BF2692"/>
  <c r="BH2692"/>
  <c r="BJ2692"/>
  <c r="BL2692"/>
  <c r="N2694"/>
  <c r="T2694"/>
  <c r="AF2694"/>
  <c r="AL2694"/>
  <c r="AR2694"/>
  <c r="AT2694"/>
  <c r="AV2694"/>
  <c r="AX2694"/>
  <c r="BD2694"/>
  <c r="BF2694"/>
  <c r="BH2694"/>
  <c r="BJ2694"/>
  <c r="BL2694"/>
  <c r="N2696"/>
  <c r="T2696"/>
  <c r="AF2696"/>
  <c r="AL2696"/>
  <c r="AR2696"/>
  <c r="AT2696"/>
  <c r="AV2696"/>
  <c r="BP2696"/>
  <c r="AX2696"/>
  <c r="BD2696"/>
  <c r="BF2696"/>
  <c r="BH2696"/>
  <c r="BJ2696"/>
  <c r="BL2696"/>
  <c r="N2698"/>
  <c r="T2698"/>
  <c r="AF2698"/>
  <c r="AL2698"/>
  <c r="AR2698"/>
  <c r="AT2698"/>
  <c r="AV2698"/>
  <c r="AX2698"/>
  <c r="BD2698"/>
  <c r="BF2698"/>
  <c r="BH2698"/>
  <c r="BJ2698"/>
  <c r="BL2698"/>
  <c r="N2700"/>
  <c r="T2700"/>
  <c r="AF2700"/>
  <c r="AL2700"/>
  <c r="AR2700"/>
  <c r="AT2700"/>
  <c r="AV2700"/>
  <c r="BP2700"/>
  <c r="AX2700"/>
  <c r="BD2700"/>
  <c r="BF2700"/>
  <c r="BH2700"/>
  <c r="BJ2700"/>
  <c r="BL2700"/>
  <c r="N2702"/>
  <c r="T2702"/>
  <c r="AF2702"/>
  <c r="AL2702"/>
  <c r="AR2702"/>
  <c r="AT2702"/>
  <c r="AV2702"/>
  <c r="AX2702"/>
  <c r="BD2702"/>
  <c r="BF2702"/>
  <c r="BH2702"/>
  <c r="BJ2702"/>
  <c r="BL2702"/>
  <c r="N2704"/>
  <c r="T2704"/>
  <c r="AF2704"/>
  <c r="AL2704"/>
  <c r="AR2704"/>
  <c r="AT2704"/>
  <c r="AV2704"/>
  <c r="BP2704"/>
  <c r="AX2704"/>
  <c r="BD2704"/>
  <c r="BF2704"/>
  <c r="BH2704"/>
  <c r="BJ2704"/>
  <c r="BL2704"/>
  <c r="H2706"/>
  <c r="J2706"/>
  <c r="L2706"/>
  <c r="N2706"/>
  <c r="P2706"/>
  <c r="R2708"/>
  <c r="T2708"/>
  <c r="R2706"/>
  <c r="T2706"/>
  <c r="V2706"/>
  <c r="X2706"/>
  <c r="Z2706"/>
  <c r="AB2706"/>
  <c r="AT2706"/>
  <c r="AX2706"/>
  <c r="AD2706"/>
  <c r="AH2706"/>
  <c r="AJ2706"/>
  <c r="AL2706"/>
  <c r="AN2706"/>
  <c r="AP2706"/>
  <c r="AR2706"/>
  <c r="AV2706"/>
  <c r="AZ2706"/>
  <c r="BB2706"/>
  <c r="BD2706"/>
  <c r="BH2706"/>
  <c r="N2708"/>
  <c r="P2708"/>
  <c r="AF2708"/>
  <c r="AL2708"/>
  <c r="AR2708"/>
  <c r="AT2708"/>
  <c r="AV2708"/>
  <c r="AX2708"/>
  <c r="BD2708"/>
  <c r="BF2708"/>
  <c r="BH2708"/>
  <c r="BJ2708"/>
  <c r="J2709"/>
  <c r="BI2711"/>
  <c r="H2713"/>
  <c r="L2713"/>
  <c r="S2713"/>
  <c r="W2713"/>
  <c r="AD2713"/>
  <c r="AH2713"/>
  <c r="AO2713"/>
  <c r="AS2713"/>
  <c r="BI2713"/>
  <c r="BQ2720"/>
  <c r="N2725"/>
  <c r="T2725"/>
  <c r="AF2725"/>
  <c r="AL2725"/>
  <c r="AR2725"/>
  <c r="AT2725"/>
  <c r="AV2725"/>
  <c r="AX2725"/>
  <c r="BD2725"/>
  <c r="BF2725"/>
  <c r="BH2725"/>
  <c r="BJ2725"/>
  <c r="BL2725"/>
  <c r="BL2765"/>
  <c r="BR2725"/>
  <c r="BR2726"/>
  <c r="N2727"/>
  <c r="T2727"/>
  <c r="AF2727"/>
  <c r="AL2727"/>
  <c r="AR2727"/>
  <c r="AT2727"/>
  <c r="AV2727"/>
  <c r="AX2727"/>
  <c r="BD2727"/>
  <c r="BF2727"/>
  <c r="BH2727"/>
  <c r="BJ2727"/>
  <c r="BL2727"/>
  <c r="BR2727"/>
  <c r="BR2728"/>
  <c r="N2729"/>
  <c r="T2729"/>
  <c r="AF2729"/>
  <c r="AL2729"/>
  <c r="AR2729"/>
  <c r="AT2729"/>
  <c r="AV2729"/>
  <c r="AX2729"/>
  <c r="BD2729"/>
  <c r="BF2729"/>
  <c r="BH2729"/>
  <c r="BJ2729"/>
  <c r="BL2729"/>
  <c r="BR2729"/>
  <c r="BR2730"/>
  <c r="N2731"/>
  <c r="T2731"/>
  <c r="AF2731"/>
  <c r="AL2731"/>
  <c r="AR2731"/>
  <c r="AT2731"/>
  <c r="AV2731"/>
  <c r="AX2731"/>
  <c r="BD2731"/>
  <c r="BF2731"/>
  <c r="BH2731"/>
  <c r="BJ2731"/>
  <c r="BL2731"/>
  <c r="BR2731"/>
  <c r="BR2732"/>
  <c r="N2733"/>
  <c r="T2733"/>
  <c r="AF2733"/>
  <c r="AL2733"/>
  <c r="AR2733"/>
  <c r="AT2733"/>
  <c r="AV2733"/>
  <c r="AX2733"/>
  <c r="BD2733"/>
  <c r="BF2733"/>
  <c r="BH2733"/>
  <c r="BJ2733"/>
  <c r="BL2733"/>
  <c r="BR2733"/>
  <c r="BR2734"/>
  <c r="N2735"/>
  <c r="T2735"/>
  <c r="AF2735"/>
  <c r="AL2735"/>
  <c r="AR2735"/>
  <c r="AT2735"/>
  <c r="AV2735"/>
  <c r="AX2735"/>
  <c r="BD2735"/>
  <c r="BF2735"/>
  <c r="BH2735"/>
  <c r="BJ2735"/>
  <c r="BL2735"/>
  <c r="N2737"/>
  <c r="T2737"/>
  <c r="AF2737"/>
  <c r="AL2737"/>
  <c r="AR2737"/>
  <c r="AT2737"/>
  <c r="AV2737"/>
  <c r="AX2737"/>
  <c r="BD2737"/>
  <c r="BF2737"/>
  <c r="BH2737"/>
  <c r="BJ2737"/>
  <c r="BL2737"/>
  <c r="N2739"/>
  <c r="T2739"/>
  <c r="AF2739"/>
  <c r="AL2739"/>
  <c r="AR2739"/>
  <c r="AT2739"/>
  <c r="AV2739"/>
  <c r="AX2739"/>
  <c r="BD2739"/>
  <c r="BF2739"/>
  <c r="BH2739"/>
  <c r="BJ2739"/>
  <c r="BL2739"/>
  <c r="N2741"/>
  <c r="T2741"/>
  <c r="AF2741"/>
  <c r="AL2741"/>
  <c r="AR2741"/>
  <c r="AT2741"/>
  <c r="AV2741"/>
  <c r="AX2741"/>
  <c r="BD2741"/>
  <c r="BF2741"/>
  <c r="BH2741"/>
  <c r="BJ2741"/>
  <c r="BL2741"/>
  <c r="N2743"/>
  <c r="T2743"/>
  <c r="AF2743"/>
  <c r="AL2743"/>
  <c r="AR2743"/>
  <c r="AT2743"/>
  <c r="AV2743"/>
  <c r="AX2743"/>
  <c r="BD2743"/>
  <c r="BF2743"/>
  <c r="BH2743"/>
  <c r="BJ2743"/>
  <c r="BL2743"/>
  <c r="N2745"/>
  <c r="T2745"/>
  <c r="AF2745"/>
  <c r="AL2745"/>
  <c r="AR2745"/>
  <c r="AT2745"/>
  <c r="AV2745"/>
  <c r="AX2745"/>
  <c r="BD2745"/>
  <c r="BF2745"/>
  <c r="BH2745"/>
  <c r="BJ2745"/>
  <c r="BL2745"/>
  <c r="N2747"/>
  <c r="T2747"/>
  <c r="AF2747"/>
  <c r="AL2747"/>
  <c r="AR2747"/>
  <c r="AT2747"/>
  <c r="AV2747"/>
  <c r="AX2747"/>
  <c r="BD2747"/>
  <c r="BF2747"/>
  <c r="BH2747"/>
  <c r="BJ2747"/>
  <c r="BL2747"/>
  <c r="N2749"/>
  <c r="T2749"/>
  <c r="AF2749"/>
  <c r="AL2749"/>
  <c r="AR2749"/>
  <c r="AT2749"/>
  <c r="AV2749"/>
  <c r="AX2749"/>
  <c r="BD2749"/>
  <c r="BF2749"/>
  <c r="BH2749"/>
  <c r="BJ2749"/>
  <c r="BL2749"/>
  <c r="N2751"/>
  <c r="T2751"/>
  <c r="AF2751"/>
  <c r="AL2751"/>
  <c r="AR2751"/>
  <c r="AT2751"/>
  <c r="AV2751"/>
  <c r="AX2751"/>
  <c r="BD2751"/>
  <c r="BF2751"/>
  <c r="BH2751"/>
  <c r="BJ2751"/>
  <c r="BL2751"/>
  <c r="N2753"/>
  <c r="T2753"/>
  <c r="AF2753"/>
  <c r="AL2753"/>
  <c r="AR2753"/>
  <c r="AT2753"/>
  <c r="AV2753"/>
  <c r="AX2753"/>
  <c r="BD2753"/>
  <c r="BF2753"/>
  <c r="BH2753"/>
  <c r="BJ2753"/>
  <c r="BL2753"/>
  <c r="N2755"/>
  <c r="T2755"/>
  <c r="AF2755"/>
  <c r="AL2755"/>
  <c r="AR2755"/>
  <c r="AT2755"/>
  <c r="AV2755"/>
  <c r="AX2755"/>
  <c r="BD2755"/>
  <c r="BF2755"/>
  <c r="BH2755"/>
  <c r="BJ2755"/>
  <c r="BL2755"/>
  <c r="N2757"/>
  <c r="T2757"/>
  <c r="AF2757"/>
  <c r="AL2757"/>
  <c r="AR2757"/>
  <c r="AT2757"/>
  <c r="AV2757"/>
  <c r="AX2757"/>
  <c r="BD2757"/>
  <c r="BF2757"/>
  <c r="BH2757"/>
  <c r="BJ2757"/>
  <c r="BL2757"/>
  <c r="N2759"/>
  <c r="T2759"/>
  <c r="AF2759"/>
  <c r="AL2759"/>
  <c r="AR2759"/>
  <c r="AT2759"/>
  <c r="AV2759"/>
  <c r="AX2759"/>
  <c r="BD2759"/>
  <c r="BF2759"/>
  <c r="BH2759"/>
  <c r="BJ2759"/>
  <c r="BL2759"/>
  <c r="N2761"/>
  <c r="T2761"/>
  <c r="AF2761"/>
  <c r="AL2761"/>
  <c r="AR2761"/>
  <c r="AT2761"/>
  <c r="AV2761"/>
  <c r="AX2761"/>
  <c r="BD2761"/>
  <c r="BF2761"/>
  <c r="BH2761"/>
  <c r="BJ2761"/>
  <c r="BL2761"/>
  <c r="F47" i="6"/>
  <c r="H105" s="1"/>
  <c r="N2763" i="7"/>
  <c r="T2763"/>
  <c r="AF2763"/>
  <c r="AL2763"/>
  <c r="AR2763"/>
  <c r="AT2763"/>
  <c r="AV2763"/>
  <c r="AX2763"/>
  <c r="BD2763"/>
  <c r="BF2763"/>
  <c r="BH2763"/>
  <c r="BJ2763"/>
  <c r="BL2763"/>
  <c r="BO2763"/>
  <c r="H2765"/>
  <c r="J2765"/>
  <c r="L2765"/>
  <c r="N2765"/>
  <c r="N2768"/>
  <c r="P2765"/>
  <c r="R2765"/>
  <c r="T2765"/>
  <c r="V2765"/>
  <c r="X2765"/>
  <c r="Z2765"/>
  <c r="AB2765"/>
  <c r="AF2765"/>
  <c r="AD2765"/>
  <c r="AH2765"/>
  <c r="AJ2765"/>
  <c r="AL2765"/>
  <c r="AN2765"/>
  <c r="AP2765"/>
  <c r="AV2765"/>
  <c r="BH2765"/>
  <c r="AR2765"/>
  <c r="AT2765"/>
  <c r="AX2765"/>
  <c r="AZ2765"/>
  <c r="BB2765"/>
  <c r="BD2765"/>
  <c r="N2767"/>
  <c r="R2767"/>
  <c r="AF2767"/>
  <c r="AL2767"/>
  <c r="AR2767"/>
  <c r="AT2767"/>
  <c r="AV2767"/>
  <c r="AX2767"/>
  <c r="BD2767"/>
  <c r="BF2767"/>
  <c r="BH2767"/>
  <c r="BJ2767"/>
  <c r="J2768"/>
  <c r="L2768"/>
  <c r="BI2770"/>
  <c r="BI2772"/>
  <c r="H2772"/>
  <c r="L2772"/>
  <c r="S2772"/>
  <c r="W2772"/>
  <c r="AD2772"/>
  <c r="AH2772"/>
  <c r="AO2772"/>
  <c r="AS2772"/>
  <c r="BQ2779"/>
  <c r="N2784"/>
  <c r="T2784"/>
  <c r="AF2784"/>
  <c r="AL2784"/>
  <c r="AR2784"/>
  <c r="AT2784"/>
  <c r="AV2784"/>
  <c r="AX2784"/>
  <c r="BD2784"/>
  <c r="BF2784"/>
  <c r="BH2784"/>
  <c r="BJ2784"/>
  <c r="BL2784"/>
  <c r="BR2784"/>
  <c r="BR2785"/>
  <c r="N2786"/>
  <c r="T2786"/>
  <c r="AF2786"/>
  <c r="AL2786"/>
  <c r="AR2786"/>
  <c r="AT2786"/>
  <c r="BP2786"/>
  <c r="AV2786"/>
  <c r="AX2786"/>
  <c r="BD2786"/>
  <c r="BF2786"/>
  <c r="BH2786"/>
  <c r="BJ2786"/>
  <c r="BL2786"/>
  <c r="BR2786"/>
  <c r="BR2787"/>
  <c r="N2788"/>
  <c r="T2788"/>
  <c r="AF2788"/>
  <c r="AL2788"/>
  <c r="AR2788"/>
  <c r="AT2788"/>
  <c r="AV2788"/>
  <c r="AX2788"/>
  <c r="BD2788"/>
  <c r="BF2788"/>
  <c r="BH2788"/>
  <c r="BJ2788"/>
  <c r="BL2788"/>
  <c r="BR2788"/>
  <c r="BR2789"/>
  <c r="N2790"/>
  <c r="T2790"/>
  <c r="AF2790"/>
  <c r="AL2790"/>
  <c r="AR2790"/>
  <c r="AT2790"/>
  <c r="BP2790"/>
  <c r="AV2790"/>
  <c r="AX2790"/>
  <c r="BD2790"/>
  <c r="BF2790"/>
  <c r="BH2790"/>
  <c r="BJ2790"/>
  <c r="BL2790"/>
  <c r="BR2790"/>
  <c r="BR2791"/>
  <c r="N2792"/>
  <c r="T2792"/>
  <c r="AF2792"/>
  <c r="AL2792"/>
  <c r="AR2792"/>
  <c r="AT2792"/>
  <c r="AV2792"/>
  <c r="AX2792"/>
  <c r="BD2792"/>
  <c r="BF2792"/>
  <c r="BH2792"/>
  <c r="BJ2792"/>
  <c r="BL2792"/>
  <c r="BR2792"/>
  <c r="BR2793"/>
  <c r="N2794"/>
  <c r="T2794"/>
  <c r="AF2794"/>
  <c r="AL2794"/>
  <c r="AR2794"/>
  <c r="AT2794"/>
  <c r="AX2794"/>
  <c r="AV2794"/>
  <c r="BP2794"/>
  <c r="BD2794"/>
  <c r="BH2794"/>
  <c r="BL2794"/>
  <c r="N2796"/>
  <c r="T2796"/>
  <c r="AF2796"/>
  <c r="AL2796"/>
  <c r="AR2796"/>
  <c r="AT2796"/>
  <c r="AV2796"/>
  <c r="AX2796"/>
  <c r="BD2796"/>
  <c r="BF2796"/>
  <c r="BH2796"/>
  <c r="BJ2796"/>
  <c r="BL2796"/>
  <c r="N2798"/>
  <c r="T2798"/>
  <c r="AF2798"/>
  <c r="AL2798"/>
  <c r="AR2798"/>
  <c r="AT2798"/>
  <c r="AV2798"/>
  <c r="AX2798"/>
  <c r="BD2798"/>
  <c r="BF2798"/>
  <c r="BH2798"/>
  <c r="BJ2798"/>
  <c r="BL2798"/>
  <c r="N2800"/>
  <c r="T2800"/>
  <c r="AF2800"/>
  <c r="AL2800"/>
  <c r="AR2800"/>
  <c r="AT2800"/>
  <c r="AV2800"/>
  <c r="AX2800"/>
  <c r="BD2800"/>
  <c r="BF2800"/>
  <c r="BH2800"/>
  <c r="BJ2800"/>
  <c r="BL2800"/>
  <c r="N2802"/>
  <c r="T2802"/>
  <c r="AF2802"/>
  <c r="AL2802"/>
  <c r="AR2802"/>
  <c r="AT2802"/>
  <c r="AV2802"/>
  <c r="BP2802"/>
  <c r="AX2802"/>
  <c r="BD2802"/>
  <c r="BF2802"/>
  <c r="BJ2802"/>
  <c r="BL2802"/>
  <c r="N2804"/>
  <c r="T2804"/>
  <c r="AF2804"/>
  <c r="AL2804"/>
  <c r="AR2804"/>
  <c r="AT2804"/>
  <c r="AV2804"/>
  <c r="AX2804"/>
  <c r="BD2804"/>
  <c r="BF2804"/>
  <c r="BH2804"/>
  <c r="BJ2804"/>
  <c r="BL2804"/>
  <c r="N2806"/>
  <c r="T2806"/>
  <c r="AF2806"/>
  <c r="AL2806"/>
  <c r="AR2806"/>
  <c r="AT2806"/>
  <c r="BP2806"/>
  <c r="AV2806"/>
  <c r="AX2806"/>
  <c r="BD2806"/>
  <c r="BF2806"/>
  <c r="BH2806"/>
  <c r="BJ2806"/>
  <c r="BL2806"/>
  <c r="N2808"/>
  <c r="T2808"/>
  <c r="AF2808"/>
  <c r="AL2808"/>
  <c r="AR2808"/>
  <c r="AT2808"/>
  <c r="AV2808"/>
  <c r="AX2808"/>
  <c r="BD2808"/>
  <c r="BF2808"/>
  <c r="BH2808"/>
  <c r="BJ2808"/>
  <c r="BL2808"/>
  <c r="N2810"/>
  <c r="T2810"/>
  <c r="AF2810"/>
  <c r="AL2810"/>
  <c r="AR2810"/>
  <c r="AT2810"/>
  <c r="AX2810"/>
  <c r="AV2810"/>
  <c r="BP2810"/>
  <c r="BD2810"/>
  <c r="BH2810"/>
  <c r="BL2810"/>
  <c r="N2812"/>
  <c r="T2812"/>
  <c r="AF2812"/>
  <c r="AL2812"/>
  <c r="AR2812"/>
  <c r="AT2812"/>
  <c r="AV2812"/>
  <c r="AX2812"/>
  <c r="BD2812"/>
  <c r="BF2812"/>
  <c r="BH2812"/>
  <c r="BJ2812"/>
  <c r="BL2812"/>
  <c r="N2814"/>
  <c r="T2814"/>
  <c r="AF2814"/>
  <c r="AL2814"/>
  <c r="AR2814"/>
  <c r="AT2814"/>
  <c r="AV2814"/>
  <c r="AX2814"/>
  <c r="BD2814"/>
  <c r="BF2814"/>
  <c r="BH2814"/>
  <c r="BJ2814"/>
  <c r="BL2814"/>
  <c r="N2816"/>
  <c r="T2816"/>
  <c r="AF2816"/>
  <c r="AL2816"/>
  <c r="AR2816"/>
  <c r="AT2816"/>
  <c r="AV2816"/>
  <c r="AX2816"/>
  <c r="BD2816"/>
  <c r="BF2816"/>
  <c r="BH2816"/>
  <c r="BJ2816"/>
  <c r="BL2816"/>
  <c r="N2818"/>
  <c r="T2818"/>
  <c r="AF2818"/>
  <c r="AL2818"/>
  <c r="AR2818"/>
  <c r="AT2818"/>
  <c r="AV2818"/>
  <c r="BP2818"/>
  <c r="AX2818"/>
  <c r="BD2818"/>
  <c r="BF2818"/>
  <c r="BJ2818"/>
  <c r="BL2818"/>
  <c r="N2820"/>
  <c r="T2820"/>
  <c r="AF2820"/>
  <c r="AL2820"/>
  <c r="AR2820"/>
  <c r="AT2820"/>
  <c r="AV2820"/>
  <c r="AX2820"/>
  <c r="BD2820"/>
  <c r="BF2820"/>
  <c r="BH2820"/>
  <c r="BJ2820"/>
  <c r="BL2820"/>
  <c r="N2822"/>
  <c r="T2822"/>
  <c r="AF2822"/>
  <c r="AL2822"/>
  <c r="AR2822"/>
  <c r="AT2822"/>
  <c r="BP2822"/>
  <c r="AV2822"/>
  <c r="AX2822"/>
  <c r="BD2822"/>
  <c r="BF2822"/>
  <c r="BH2822"/>
  <c r="BJ2822"/>
  <c r="BL2822"/>
  <c r="H2824"/>
  <c r="J2824"/>
  <c r="J2827"/>
  <c r="L2824"/>
  <c r="N2824"/>
  <c r="P2824"/>
  <c r="R2826"/>
  <c r="T2826"/>
  <c r="R2824"/>
  <c r="T2824"/>
  <c r="V2824"/>
  <c r="X2824"/>
  <c r="Z2824"/>
  <c r="AB2824"/>
  <c r="AD2824"/>
  <c r="AF2824"/>
  <c r="AH2824"/>
  <c r="AJ2824"/>
  <c r="AV2824"/>
  <c r="BH2824"/>
  <c r="AL2824"/>
  <c r="AN2824"/>
  <c r="AT2824"/>
  <c r="AP2824"/>
  <c r="AR2824"/>
  <c r="AZ2824"/>
  <c r="BB2824"/>
  <c r="BD2824"/>
  <c r="BL2824"/>
  <c r="H55" i="8"/>
  <c r="N2826" i="7"/>
  <c r="P2826"/>
  <c r="AF2826"/>
  <c r="AL2826"/>
  <c r="AR2826"/>
  <c r="AT2826"/>
  <c r="AV2826"/>
  <c r="AX2826"/>
  <c r="BD2826"/>
  <c r="BF2826"/>
  <c r="BH2826"/>
  <c r="BJ2826"/>
  <c r="L2827"/>
  <c r="BI2829"/>
  <c r="H2831"/>
  <c r="L2831"/>
  <c r="S2831"/>
  <c r="W2831"/>
  <c r="AD2831"/>
  <c r="AH2831"/>
  <c r="AO2831"/>
  <c r="AS2831"/>
  <c r="BI2831"/>
  <c r="BQ2833"/>
  <c r="BQ2838"/>
  <c r="BQ2951"/>
  <c r="N2843"/>
  <c r="T2843"/>
  <c r="AF2843"/>
  <c r="AL2843"/>
  <c r="AR2843"/>
  <c r="AT2843"/>
  <c r="AX2843"/>
  <c r="AV2843"/>
  <c r="BP2843"/>
  <c r="BD2843"/>
  <c r="BH2843"/>
  <c r="BL2843"/>
  <c r="BL2883"/>
  <c r="BR2843"/>
  <c r="BR2844"/>
  <c r="N2845"/>
  <c r="T2845"/>
  <c r="AF2845"/>
  <c r="AL2845"/>
  <c r="AR2845"/>
  <c r="AT2845"/>
  <c r="AV2845"/>
  <c r="AX2845"/>
  <c r="BD2845"/>
  <c r="BF2845"/>
  <c r="BH2845"/>
  <c r="BJ2845"/>
  <c r="BL2845"/>
  <c r="BR2845"/>
  <c r="BR2846"/>
  <c r="N2847"/>
  <c r="T2847"/>
  <c r="AF2847"/>
  <c r="AL2847"/>
  <c r="AR2847"/>
  <c r="AT2847"/>
  <c r="AV2847"/>
  <c r="AX2847"/>
  <c r="BD2847"/>
  <c r="BF2847"/>
  <c r="BH2847"/>
  <c r="BJ2847"/>
  <c r="BL2847"/>
  <c r="BR2847"/>
  <c r="BR2848"/>
  <c r="N2849"/>
  <c r="T2849"/>
  <c r="AF2849"/>
  <c r="AL2849"/>
  <c r="AR2849"/>
  <c r="AT2849"/>
  <c r="AV2849"/>
  <c r="AX2849"/>
  <c r="BD2849"/>
  <c r="BF2849"/>
  <c r="BH2849"/>
  <c r="BJ2849"/>
  <c r="BL2849"/>
  <c r="BR2849"/>
  <c r="BR2850"/>
  <c r="N2851"/>
  <c r="T2851"/>
  <c r="AF2851"/>
  <c r="AL2851"/>
  <c r="AR2851"/>
  <c r="AT2851"/>
  <c r="AX2851"/>
  <c r="AV2851"/>
  <c r="BP2851"/>
  <c r="BD2851"/>
  <c r="BH2851"/>
  <c r="BL2851"/>
  <c r="BR2851"/>
  <c r="BR2852"/>
  <c r="N2853"/>
  <c r="T2853"/>
  <c r="AF2853"/>
  <c r="AL2853"/>
  <c r="AR2853"/>
  <c r="AT2853"/>
  <c r="AV2853"/>
  <c r="AX2853"/>
  <c r="BD2853"/>
  <c r="BF2853"/>
  <c r="BH2853"/>
  <c r="BJ2853"/>
  <c r="BL2853"/>
  <c r="N2855"/>
  <c r="T2855"/>
  <c r="AF2855"/>
  <c r="AL2855"/>
  <c r="AR2855"/>
  <c r="AT2855"/>
  <c r="AV2855"/>
  <c r="AX2855"/>
  <c r="BD2855"/>
  <c r="BF2855"/>
  <c r="BH2855"/>
  <c r="BJ2855"/>
  <c r="BL2855"/>
  <c r="N2857"/>
  <c r="T2857"/>
  <c r="AF2857"/>
  <c r="AL2857"/>
  <c r="AR2857"/>
  <c r="AT2857"/>
  <c r="AV2857"/>
  <c r="AX2857"/>
  <c r="BD2857"/>
  <c r="BF2857"/>
  <c r="BH2857"/>
  <c r="BJ2857"/>
  <c r="BL2857"/>
  <c r="N2859"/>
  <c r="T2859"/>
  <c r="AF2859"/>
  <c r="AL2859"/>
  <c r="AR2859"/>
  <c r="AT2859"/>
  <c r="AV2859"/>
  <c r="AX2859"/>
  <c r="BD2859"/>
  <c r="BF2859"/>
  <c r="BH2859"/>
  <c r="BJ2859"/>
  <c r="BL2859"/>
  <c r="N2861"/>
  <c r="T2861"/>
  <c r="AF2861"/>
  <c r="AL2861"/>
  <c r="AR2861"/>
  <c r="AT2861"/>
  <c r="AV2861"/>
  <c r="AX2861"/>
  <c r="BD2861"/>
  <c r="BF2861"/>
  <c r="BH2861"/>
  <c r="BJ2861"/>
  <c r="BL2861"/>
  <c r="N2863"/>
  <c r="T2863"/>
  <c r="AF2863"/>
  <c r="AL2863"/>
  <c r="AR2863"/>
  <c r="AT2863"/>
  <c r="AV2863"/>
  <c r="AX2863"/>
  <c r="BD2863"/>
  <c r="BF2863"/>
  <c r="BH2863"/>
  <c r="BJ2863"/>
  <c r="BL2863"/>
  <c r="N2865"/>
  <c r="T2865"/>
  <c r="AF2865"/>
  <c r="AL2865"/>
  <c r="AR2865"/>
  <c r="AT2865"/>
  <c r="AV2865"/>
  <c r="AX2865"/>
  <c r="BD2865"/>
  <c r="BF2865"/>
  <c r="BH2865"/>
  <c r="BJ2865"/>
  <c r="BL2865"/>
  <c r="N2867"/>
  <c r="T2867"/>
  <c r="AF2867"/>
  <c r="AL2867"/>
  <c r="AR2867"/>
  <c r="AT2867"/>
  <c r="AV2867"/>
  <c r="AX2867"/>
  <c r="BD2867"/>
  <c r="BF2867"/>
  <c r="BH2867"/>
  <c r="BJ2867"/>
  <c r="BL2867"/>
  <c r="N2869"/>
  <c r="T2869"/>
  <c r="AF2869"/>
  <c r="AL2869"/>
  <c r="AR2869"/>
  <c r="AT2869"/>
  <c r="AV2869"/>
  <c r="AX2869"/>
  <c r="BD2869"/>
  <c r="BF2869"/>
  <c r="BH2869"/>
  <c r="BJ2869"/>
  <c r="BL2869"/>
  <c r="N2871"/>
  <c r="T2871"/>
  <c r="AF2871"/>
  <c r="AL2871"/>
  <c r="AR2871"/>
  <c r="AT2871"/>
  <c r="AV2871"/>
  <c r="AX2871"/>
  <c r="BD2871"/>
  <c r="BF2871"/>
  <c r="BH2871"/>
  <c r="BJ2871"/>
  <c r="BL2871"/>
  <c r="N2873"/>
  <c r="T2873"/>
  <c r="AF2873"/>
  <c r="AL2873"/>
  <c r="AR2873"/>
  <c r="AT2873"/>
  <c r="AV2873"/>
  <c r="AX2873"/>
  <c r="BD2873"/>
  <c r="BF2873"/>
  <c r="BH2873"/>
  <c r="BJ2873"/>
  <c r="BL2873"/>
  <c r="N2875"/>
  <c r="T2875"/>
  <c r="AF2875"/>
  <c r="AL2875"/>
  <c r="AR2875"/>
  <c r="AT2875"/>
  <c r="AV2875"/>
  <c r="AX2875"/>
  <c r="BD2875"/>
  <c r="BF2875"/>
  <c r="BH2875"/>
  <c r="BJ2875"/>
  <c r="BL2875"/>
  <c r="N2877"/>
  <c r="T2877"/>
  <c r="AF2877"/>
  <c r="AL2877"/>
  <c r="AR2877"/>
  <c r="AT2877"/>
  <c r="AV2877"/>
  <c r="AX2877"/>
  <c r="BD2877"/>
  <c r="BF2877"/>
  <c r="BH2877"/>
  <c r="BJ2877"/>
  <c r="BL2877"/>
  <c r="N2879"/>
  <c r="T2879"/>
  <c r="AF2879"/>
  <c r="AL2879"/>
  <c r="AR2879"/>
  <c r="AT2879"/>
  <c r="AV2879"/>
  <c r="AX2879"/>
  <c r="BD2879"/>
  <c r="BF2879"/>
  <c r="BH2879"/>
  <c r="BJ2879"/>
  <c r="BL2879"/>
  <c r="N2881"/>
  <c r="T2881"/>
  <c r="AF2881"/>
  <c r="AL2881"/>
  <c r="AR2881"/>
  <c r="AT2881"/>
  <c r="AV2881"/>
  <c r="AX2881"/>
  <c r="BD2881"/>
  <c r="BF2881"/>
  <c r="BH2881"/>
  <c r="BJ2881"/>
  <c r="BL2881"/>
  <c r="H2883"/>
  <c r="J2883"/>
  <c r="J2886"/>
  <c r="L2883"/>
  <c r="N2883"/>
  <c r="N2886"/>
  <c r="P2883"/>
  <c r="R2885"/>
  <c r="T2885"/>
  <c r="R2883"/>
  <c r="T2883"/>
  <c r="V2883"/>
  <c r="X2883"/>
  <c r="Z2883"/>
  <c r="AB2883"/>
  <c r="AF2883"/>
  <c r="AD2883"/>
  <c r="AH2883"/>
  <c r="AJ2883"/>
  <c r="AL2883"/>
  <c r="AN2883"/>
  <c r="AP2883"/>
  <c r="AV2883"/>
  <c r="BH2883"/>
  <c r="AR2883"/>
  <c r="AT2883"/>
  <c r="AX2883"/>
  <c r="AZ2883"/>
  <c r="BB2883"/>
  <c r="BD2883"/>
  <c r="N2885"/>
  <c r="P2885"/>
  <c r="AF2885"/>
  <c r="AL2885"/>
  <c r="AR2885"/>
  <c r="AT2885"/>
  <c r="AV2885"/>
  <c r="AX2885"/>
  <c r="BD2885"/>
  <c r="BF2885"/>
  <c r="BH2885"/>
  <c r="BJ2885"/>
  <c r="L2886"/>
  <c r="BI2888"/>
  <c r="BI2890"/>
  <c r="H2890"/>
  <c r="L2890"/>
  <c r="S2890"/>
  <c r="W2890"/>
  <c r="AD2890"/>
  <c r="AH2890"/>
  <c r="AO2890"/>
  <c r="AS2890"/>
  <c r="BQ2892"/>
  <c r="BQ2897"/>
  <c r="N2902"/>
  <c r="T2902"/>
  <c r="AF2902"/>
  <c r="AL2902"/>
  <c r="AR2902"/>
  <c r="AT2902"/>
  <c r="AV2902"/>
  <c r="AX2902"/>
  <c r="BD2902"/>
  <c r="BF2902"/>
  <c r="BH2902"/>
  <c r="BJ2902"/>
  <c r="BL2902"/>
  <c r="BR2902"/>
  <c r="BR2903"/>
  <c r="N2904"/>
  <c r="T2904"/>
  <c r="AF2904"/>
  <c r="AL2904"/>
  <c r="AR2904"/>
  <c r="AT2904"/>
  <c r="AV2904"/>
  <c r="AX2904"/>
  <c r="BD2904"/>
  <c r="BF2904"/>
  <c r="BH2904"/>
  <c r="BJ2904"/>
  <c r="BL2904"/>
  <c r="BR2904"/>
  <c r="BR2905"/>
  <c r="N2906"/>
  <c r="T2906"/>
  <c r="AF2906"/>
  <c r="AL2906"/>
  <c r="AR2906"/>
  <c r="AT2906"/>
  <c r="AV2906"/>
  <c r="AX2906"/>
  <c r="BD2906"/>
  <c r="BF2906"/>
  <c r="BH2906"/>
  <c r="BJ2906"/>
  <c r="BL2906"/>
  <c r="BR2906"/>
  <c r="BR2907"/>
  <c r="N2908"/>
  <c r="T2908"/>
  <c r="AF2908"/>
  <c r="AL2908"/>
  <c r="AR2908"/>
  <c r="AT2908"/>
  <c r="AV2908"/>
  <c r="AX2908"/>
  <c r="BD2908"/>
  <c r="BF2908"/>
  <c r="BH2908"/>
  <c r="BJ2908"/>
  <c r="BL2908"/>
  <c r="BR2908"/>
  <c r="BR2909"/>
  <c r="N2910"/>
  <c r="T2910"/>
  <c r="AF2910"/>
  <c r="AL2910"/>
  <c r="AR2910"/>
  <c r="AT2910"/>
  <c r="AV2910"/>
  <c r="AX2910"/>
  <c r="BD2910"/>
  <c r="BF2910"/>
  <c r="BH2910"/>
  <c r="BJ2910"/>
  <c r="BL2910"/>
  <c r="BR2910"/>
  <c r="BR2911"/>
  <c r="N2912"/>
  <c r="T2912"/>
  <c r="AF2912"/>
  <c r="AL2912"/>
  <c r="AR2912"/>
  <c r="AT2912"/>
  <c r="AV2912"/>
  <c r="AX2912"/>
  <c r="BD2912"/>
  <c r="BF2912"/>
  <c r="BH2912"/>
  <c r="BJ2912"/>
  <c r="BL2912"/>
  <c r="N2914"/>
  <c r="T2914"/>
  <c r="AF2914"/>
  <c r="AL2914"/>
  <c r="AR2914"/>
  <c r="AT2914"/>
  <c r="AV2914"/>
  <c r="AX2914"/>
  <c r="BD2914"/>
  <c r="BF2914"/>
  <c r="BH2914"/>
  <c r="BJ2914"/>
  <c r="BL2914"/>
  <c r="N2916"/>
  <c r="T2916"/>
  <c r="AF2916"/>
  <c r="AL2916"/>
  <c r="AR2916"/>
  <c r="AT2916"/>
  <c r="AX2916"/>
  <c r="AV2916"/>
  <c r="BP2916"/>
  <c r="BD2916"/>
  <c r="BH2916"/>
  <c r="BL2916"/>
  <c r="N2918"/>
  <c r="T2918"/>
  <c r="AF2918"/>
  <c r="AL2918"/>
  <c r="AR2918"/>
  <c r="AT2918"/>
  <c r="AV2918"/>
  <c r="AX2918"/>
  <c r="BD2918"/>
  <c r="BF2918"/>
  <c r="BH2918"/>
  <c r="BJ2918"/>
  <c r="BL2918"/>
  <c r="N2920"/>
  <c r="T2920"/>
  <c r="AF2920"/>
  <c r="AL2920"/>
  <c r="AR2920"/>
  <c r="AT2920"/>
  <c r="AV2920"/>
  <c r="AX2920"/>
  <c r="BD2920"/>
  <c r="BF2920"/>
  <c r="BH2920"/>
  <c r="BJ2920"/>
  <c r="BL2920"/>
  <c r="N2922"/>
  <c r="T2922"/>
  <c r="AF2922"/>
  <c r="AL2922"/>
  <c r="AR2922"/>
  <c r="AT2922"/>
  <c r="AV2922"/>
  <c r="AX2922"/>
  <c r="BD2922"/>
  <c r="BF2922"/>
  <c r="BH2922"/>
  <c r="BJ2922"/>
  <c r="BL2922"/>
  <c r="N2924"/>
  <c r="T2924"/>
  <c r="AF2924"/>
  <c r="AL2924"/>
  <c r="AR2924"/>
  <c r="AT2924"/>
  <c r="AV2924"/>
  <c r="AX2924"/>
  <c r="BD2924"/>
  <c r="BF2924"/>
  <c r="BH2924"/>
  <c r="BJ2924"/>
  <c r="BL2924"/>
  <c r="N2926"/>
  <c r="T2926"/>
  <c r="AF2926"/>
  <c r="AL2926"/>
  <c r="AR2926"/>
  <c r="AT2926"/>
  <c r="AV2926"/>
  <c r="AX2926"/>
  <c r="BD2926"/>
  <c r="BF2926"/>
  <c r="BH2926"/>
  <c r="BJ2926"/>
  <c r="BL2926"/>
  <c r="N2928"/>
  <c r="T2928"/>
  <c r="AF2928"/>
  <c r="AL2928"/>
  <c r="AR2928"/>
  <c r="AT2928"/>
  <c r="AV2928"/>
  <c r="AX2928"/>
  <c r="BD2928"/>
  <c r="BF2928"/>
  <c r="BH2928"/>
  <c r="BJ2928"/>
  <c r="BL2928"/>
  <c r="N2930"/>
  <c r="T2930"/>
  <c r="AF2930"/>
  <c r="AL2930"/>
  <c r="AR2930"/>
  <c r="AT2930"/>
  <c r="AV2930"/>
  <c r="AX2930"/>
  <c r="BD2930"/>
  <c r="BF2930"/>
  <c r="BH2930"/>
  <c r="BJ2930"/>
  <c r="BL2930"/>
  <c r="N2932"/>
  <c r="T2932"/>
  <c r="AF2932"/>
  <c r="AL2932"/>
  <c r="AR2932"/>
  <c r="AT2932"/>
  <c r="AV2932"/>
  <c r="BP2932"/>
  <c r="AX2932"/>
  <c r="BD2932"/>
  <c r="BF2932"/>
  <c r="BH2932"/>
  <c r="BJ2932"/>
  <c r="BL2932"/>
  <c r="N2934"/>
  <c r="T2934"/>
  <c r="AF2934"/>
  <c r="AL2934"/>
  <c r="AR2934"/>
  <c r="AT2934"/>
  <c r="AV2934"/>
  <c r="AX2934"/>
  <c r="BD2934"/>
  <c r="BF2934"/>
  <c r="BH2934"/>
  <c r="BJ2934"/>
  <c r="BL2934"/>
  <c r="N2936"/>
  <c r="T2936"/>
  <c r="AF2936"/>
  <c r="AL2936"/>
  <c r="AR2936"/>
  <c r="AT2936"/>
  <c r="AV2936"/>
  <c r="AX2936"/>
  <c r="BD2936"/>
  <c r="BF2936"/>
  <c r="BH2936"/>
  <c r="BJ2936"/>
  <c r="BL2936"/>
  <c r="N2938"/>
  <c r="T2938"/>
  <c r="AF2938"/>
  <c r="AL2938"/>
  <c r="AR2938"/>
  <c r="AT2938"/>
  <c r="AV2938"/>
  <c r="AX2938"/>
  <c r="BD2938"/>
  <c r="BF2938"/>
  <c r="BH2938"/>
  <c r="BJ2938"/>
  <c r="BL2938"/>
  <c r="BP2938"/>
  <c r="N2940"/>
  <c r="T2940"/>
  <c r="AF2940"/>
  <c r="AL2940"/>
  <c r="AR2940"/>
  <c r="AT2940"/>
  <c r="AV2940"/>
  <c r="AX2940"/>
  <c r="BD2940"/>
  <c r="BF2940"/>
  <c r="BH2940"/>
  <c r="BJ2940"/>
  <c r="BL2940"/>
  <c r="H2942"/>
  <c r="J2942"/>
  <c r="L2942"/>
  <c r="N2942"/>
  <c r="BO2942"/>
  <c r="P2942"/>
  <c r="R2944"/>
  <c r="T2944"/>
  <c r="R2942"/>
  <c r="T2942"/>
  <c r="V2942"/>
  <c r="X2942"/>
  <c r="Z2942"/>
  <c r="AB2942"/>
  <c r="AT2942"/>
  <c r="AD2942"/>
  <c r="AH2942"/>
  <c r="AJ2942"/>
  <c r="AL2942"/>
  <c r="AN2942"/>
  <c r="AP2942"/>
  <c r="AR2942"/>
  <c r="AV2942"/>
  <c r="BH2942"/>
  <c r="AZ2942"/>
  <c r="BB2942"/>
  <c r="BD2942"/>
  <c r="BL2942"/>
  <c r="H57" i="8"/>
  <c r="N2944" i="7"/>
  <c r="P2944"/>
  <c r="AF2944"/>
  <c r="AL2944"/>
  <c r="AR2944"/>
  <c r="AT2944"/>
  <c r="AV2944"/>
  <c r="AX2944"/>
  <c r="BD2944"/>
  <c r="BF2944"/>
  <c r="BH2944"/>
  <c r="BJ2944"/>
  <c r="J2945"/>
  <c r="BI2947"/>
  <c r="BI2949"/>
  <c r="H2949"/>
  <c r="L2949"/>
  <c r="S2949"/>
  <c r="W2949"/>
  <c r="AD2949"/>
  <c r="AH2949"/>
  <c r="AO2949"/>
  <c r="AS2949"/>
  <c r="BP2316"/>
  <c r="BO2253"/>
  <c r="BO2078"/>
  <c r="BP1962"/>
  <c r="BP1901"/>
  <c r="BP1840"/>
  <c r="BP1726"/>
  <c r="BP1722"/>
  <c r="BP1665"/>
  <c r="BP1608"/>
  <c r="BP1604"/>
  <c r="BO1551"/>
  <c r="BP1488"/>
  <c r="BP1496"/>
  <c r="BP1504"/>
  <c r="BP1512"/>
  <c r="BP1520"/>
  <c r="BO1494"/>
  <c r="BO1502"/>
  <c r="BO1510"/>
  <c r="BO1518"/>
  <c r="BP1435"/>
  <c r="BP1443"/>
  <c r="BP1451"/>
  <c r="BP1459"/>
  <c r="BO1429"/>
  <c r="BO1437"/>
  <c r="BO1445"/>
  <c r="BO1453"/>
  <c r="BO1461"/>
  <c r="BP1374"/>
  <c r="BP1382"/>
  <c r="BP1390"/>
  <c r="BP1398"/>
  <c r="BP1406"/>
  <c r="BO1372"/>
  <c r="BO1380"/>
  <c r="BO1388"/>
  <c r="BO1396"/>
  <c r="BO1404"/>
  <c r="BP1321"/>
  <c r="BP1329"/>
  <c r="BP1337"/>
  <c r="BP1345"/>
  <c r="BO1315"/>
  <c r="BO1323"/>
  <c r="BO1331"/>
  <c r="BO1339"/>
  <c r="BO1347"/>
  <c r="BP1252"/>
  <c r="BP1260"/>
  <c r="BP1268"/>
  <c r="BP1276"/>
  <c r="BP1284"/>
  <c r="BP1290"/>
  <c r="BO1258"/>
  <c r="BO1266"/>
  <c r="BO1274"/>
  <c r="BO1282"/>
  <c r="BP1199"/>
  <c r="BP1207"/>
  <c r="BP1215"/>
  <c r="BP1223"/>
  <c r="BO1193"/>
  <c r="BO1201"/>
  <c r="BO1209"/>
  <c r="BO1217"/>
  <c r="BO1225"/>
  <c r="BO1231"/>
  <c r="BP1138"/>
  <c r="BP1146"/>
  <c r="BP1154"/>
  <c r="BP1162"/>
  <c r="BP1170"/>
  <c r="BO1136"/>
  <c r="BO1144"/>
  <c r="BO1152"/>
  <c r="BO1160"/>
  <c r="BO1168"/>
  <c r="BP1085"/>
  <c r="BP1093"/>
  <c r="BP1101"/>
  <c r="BP1109"/>
  <c r="BO1079"/>
  <c r="BO1087"/>
  <c r="BO1095"/>
  <c r="BO1103"/>
  <c r="BO1111"/>
  <c r="BP1016"/>
  <c r="BP1024"/>
  <c r="BP1032"/>
  <c r="BP1040"/>
  <c r="BP1048"/>
  <c r="BP1054"/>
  <c r="BO1022"/>
  <c r="BO1030"/>
  <c r="BO1038"/>
  <c r="BO1046"/>
  <c r="BP2847"/>
  <c r="BP2814"/>
  <c r="BP2798"/>
  <c r="BO2788"/>
  <c r="BO2784"/>
  <c r="BP2761"/>
  <c r="BO2759"/>
  <c r="BP2757"/>
  <c r="BO2755"/>
  <c r="BP2753"/>
  <c r="BO2751"/>
  <c r="BP2749"/>
  <c r="BO2747"/>
  <c r="BP2745"/>
  <c r="BO2743"/>
  <c r="BP2741"/>
  <c r="BO2739"/>
  <c r="BP2737"/>
  <c r="BO2735"/>
  <c r="BP2733"/>
  <c r="BO2731"/>
  <c r="BP2729"/>
  <c r="BO2727"/>
  <c r="BP2725"/>
  <c r="BO2702"/>
  <c r="BO2698"/>
  <c r="BO2694"/>
  <c r="BO2690"/>
  <c r="BO2686"/>
  <c r="BO2682"/>
  <c r="BO2678"/>
  <c r="BO2674"/>
  <c r="BO2670"/>
  <c r="BO2666"/>
  <c r="BO2645"/>
  <c r="BP2643"/>
  <c r="BO2641"/>
  <c r="BP2639"/>
  <c r="BO2637"/>
  <c r="BP2635"/>
  <c r="BO2633"/>
  <c r="BP2631"/>
  <c r="BO2629"/>
  <c r="BP2627"/>
  <c r="BO2625"/>
  <c r="BP2623"/>
  <c r="BO2621"/>
  <c r="BP2619"/>
  <c r="BO2617"/>
  <c r="BP2615"/>
  <c r="BO2613"/>
  <c r="BP2611"/>
  <c r="BO2609"/>
  <c r="BP2607"/>
  <c r="BO2584"/>
  <c r="BO2580"/>
  <c r="BO2576"/>
  <c r="BO2572"/>
  <c r="BO2568"/>
  <c r="BO2564"/>
  <c r="BO2560"/>
  <c r="BO2556"/>
  <c r="BO2552"/>
  <c r="BO2548"/>
  <c r="BO2527"/>
  <c r="BP2525"/>
  <c r="BO2523"/>
  <c r="BP2521"/>
  <c r="BO2519"/>
  <c r="BP2517"/>
  <c r="BO2515"/>
  <c r="BP2513"/>
  <c r="BO2511"/>
  <c r="BP2509"/>
  <c r="BO2507"/>
  <c r="BP2505"/>
  <c r="BO2503"/>
  <c r="BP2501"/>
  <c r="BO2499"/>
  <c r="BP2497"/>
  <c r="BO2495"/>
  <c r="BP2493"/>
  <c r="BO2491"/>
  <c r="BP2489"/>
  <c r="BO2466"/>
  <c r="BO2462"/>
  <c r="BO2458"/>
  <c r="BO2454"/>
  <c r="BO2450"/>
  <c r="BO2446"/>
  <c r="BO2442"/>
  <c r="BO2438"/>
  <c r="BO2434"/>
  <c r="BO2430"/>
  <c r="BO2409"/>
  <c r="BP2407"/>
  <c r="BO2405"/>
  <c r="BP2403"/>
  <c r="BO2401"/>
  <c r="BP2399"/>
  <c r="BO2397"/>
  <c r="BP2395"/>
  <c r="BO2393"/>
  <c r="BP2391"/>
  <c r="BO2389"/>
  <c r="BP2387"/>
  <c r="BO2385"/>
  <c r="BP2383"/>
  <c r="BO2381"/>
  <c r="BP2379"/>
  <c r="BO2377"/>
  <c r="BP2375"/>
  <c r="BO2373"/>
  <c r="BP2371"/>
  <c r="BP2350"/>
  <c r="BO2348"/>
  <c r="BP2346"/>
  <c r="BO2344"/>
  <c r="BP2342"/>
  <c r="BO2340"/>
  <c r="BP2338"/>
  <c r="BO2336"/>
  <c r="BP2334"/>
  <c r="BO2332"/>
  <c r="BP2330"/>
  <c r="BO2328"/>
  <c r="BP2326"/>
  <c r="BO2324"/>
  <c r="BP2322"/>
  <c r="BO2320"/>
  <c r="BP2318"/>
  <c r="BO2291"/>
  <c r="BP2289"/>
  <c r="BO2287"/>
  <c r="BP2285"/>
  <c r="BO2283"/>
  <c r="BP2281"/>
  <c r="BO2279"/>
  <c r="BP2277"/>
  <c r="BO2275"/>
  <c r="BP2273"/>
  <c r="BO2271"/>
  <c r="BP2269"/>
  <c r="BO2267"/>
  <c r="BP2265"/>
  <c r="BO2263"/>
  <c r="BO2259"/>
  <c r="BP2257"/>
  <c r="BP2232"/>
  <c r="BO2230"/>
  <c r="BP2228"/>
  <c r="BO2226"/>
  <c r="BP2224"/>
  <c r="BO2222"/>
  <c r="BP2220"/>
  <c r="BO2218"/>
  <c r="BP2216"/>
  <c r="BO2214"/>
  <c r="BP2212"/>
  <c r="BO2210"/>
  <c r="BP2208"/>
  <c r="BO2206"/>
  <c r="BP2204"/>
  <c r="BO2202"/>
  <c r="BP2200"/>
  <c r="BO2173"/>
  <c r="BP2171"/>
  <c r="BO2169"/>
  <c r="BP2167"/>
  <c r="BO2165"/>
  <c r="BP2163"/>
  <c r="BO2161"/>
  <c r="BP2159"/>
  <c r="BO2157"/>
  <c r="BP2155"/>
  <c r="BO2153"/>
  <c r="BP2151"/>
  <c r="BO2149"/>
  <c r="BP2147"/>
  <c r="BO2145"/>
  <c r="BO2141"/>
  <c r="BP2139"/>
  <c r="BP2114"/>
  <c r="BO2112"/>
  <c r="BP2110"/>
  <c r="BO2108"/>
  <c r="BP2106"/>
  <c r="BO2104"/>
  <c r="BP2102"/>
  <c r="BO2100"/>
  <c r="BP2098"/>
  <c r="BO2096"/>
  <c r="BP2094"/>
  <c r="BO2092"/>
  <c r="BP2090"/>
  <c r="BO2088"/>
  <c r="BP2086"/>
  <c r="BO2084"/>
  <c r="BP2082"/>
  <c r="BO2055"/>
  <c r="BP2053"/>
  <c r="BO2051"/>
  <c r="BP2049"/>
  <c r="BO2047"/>
  <c r="BP2045"/>
  <c r="BO2043"/>
  <c r="BP2041"/>
  <c r="BO2039"/>
  <c r="BP2037"/>
  <c r="BO2035"/>
  <c r="BP2033"/>
  <c r="BO2031"/>
  <c r="BP2029"/>
  <c r="BO2027"/>
  <c r="BO2023"/>
  <c r="BP2021"/>
  <c r="BP1996"/>
  <c r="BO1994"/>
  <c r="BP1992"/>
  <c r="BO1990"/>
  <c r="BP1988"/>
  <c r="BO1986"/>
  <c r="BP1984"/>
  <c r="BO1982"/>
  <c r="BP1980"/>
  <c r="BO1978"/>
  <c r="BP1976"/>
  <c r="BO1974"/>
  <c r="BP1972"/>
  <c r="BO1970"/>
  <c r="BP1968"/>
  <c r="BO1966"/>
  <c r="BP1964"/>
  <c r="BO1937"/>
  <c r="BP1935"/>
  <c r="BO1933"/>
  <c r="BP1931"/>
  <c r="BO1929"/>
  <c r="BP1927"/>
  <c r="BO1925"/>
  <c r="BP1923"/>
  <c r="BO1921"/>
  <c r="BP1919"/>
  <c r="BO1917"/>
  <c r="BP1915"/>
  <c r="BO1913"/>
  <c r="BP1911"/>
  <c r="BO1909"/>
  <c r="BO1905"/>
  <c r="BP1903"/>
  <c r="BP1878"/>
  <c r="BO1876"/>
  <c r="BP1874"/>
  <c r="BO1872"/>
  <c r="BP1870"/>
  <c r="BO1868"/>
  <c r="BP1866"/>
  <c r="BO1864"/>
  <c r="BP1862"/>
  <c r="BO1860"/>
  <c r="BP1858"/>
  <c r="BO1856"/>
  <c r="BP1854"/>
  <c r="BO1852"/>
  <c r="BP1850"/>
  <c r="BO1848"/>
  <c r="BP1846"/>
  <c r="BO1819"/>
  <c r="BP1817"/>
  <c r="BO1815"/>
  <c r="BP1813"/>
  <c r="BO1811"/>
  <c r="BP1809"/>
  <c r="BO1807"/>
  <c r="BP1805"/>
  <c r="BO1803"/>
  <c r="BP1801"/>
  <c r="BO1799"/>
  <c r="BP1797"/>
  <c r="BO1795"/>
  <c r="BP1793"/>
  <c r="BO1791"/>
  <c r="BO1787"/>
  <c r="BP1785"/>
  <c r="BP1760"/>
  <c r="BO1758"/>
  <c r="BP1756"/>
  <c r="BO1754"/>
  <c r="BP1752"/>
  <c r="BO1750"/>
  <c r="BP1748"/>
  <c r="BO1746"/>
  <c r="BP1744"/>
  <c r="BO1742"/>
  <c r="BP1740"/>
  <c r="BO1738"/>
  <c r="BP1736"/>
  <c r="BO1734"/>
  <c r="BP1732"/>
  <c r="BO1730"/>
  <c r="BP1728"/>
  <c r="BO1701"/>
  <c r="BP1699"/>
  <c r="BO1697"/>
  <c r="BP1695"/>
  <c r="BO1693"/>
  <c r="BP1691"/>
  <c r="BO1689"/>
  <c r="BP1687"/>
  <c r="BO1685"/>
  <c r="BP1683"/>
  <c r="BO1681"/>
  <c r="BP1679"/>
  <c r="BO1677"/>
  <c r="BP1675"/>
  <c r="BO1673"/>
  <c r="BO1669"/>
  <c r="BP1667"/>
  <c r="BP1642"/>
  <c r="BO1640"/>
  <c r="BP1638"/>
  <c r="BO1636"/>
  <c r="BP1634"/>
  <c r="BO1632"/>
  <c r="BP1630"/>
  <c r="BO1628"/>
  <c r="BP1626"/>
  <c r="BO1624"/>
  <c r="BP1622"/>
  <c r="BO1620"/>
  <c r="BP1618"/>
  <c r="BO1616"/>
  <c r="BP1614"/>
  <c r="BO1612"/>
  <c r="BP1610"/>
  <c r="BP1553"/>
  <c r="BP1545"/>
  <c r="BO1486"/>
  <c r="BP1427"/>
  <c r="BO1368"/>
  <c r="BP1309"/>
  <c r="BO1250"/>
  <c r="BP1191"/>
  <c r="BO1132"/>
  <c r="BP1073"/>
  <c r="BO1014"/>
  <c r="BP78"/>
  <c r="BP82"/>
  <c r="BP86"/>
  <c r="BP90"/>
  <c r="BP94"/>
  <c r="BP98"/>
  <c r="BO72"/>
  <c r="BO76"/>
  <c r="BO80"/>
  <c r="BO84"/>
  <c r="BO88"/>
  <c r="BO92"/>
  <c r="BO96"/>
  <c r="BP11"/>
  <c r="BP15"/>
  <c r="BP13"/>
  <c r="BP17"/>
  <c r="BP21"/>
  <c r="BP29"/>
  <c r="BP33"/>
  <c r="BP37"/>
  <c r="BP41"/>
  <c r="BP45"/>
  <c r="BP49"/>
  <c r="BP1549"/>
  <c r="BP1431"/>
  <c r="BP1313"/>
  <c r="BP1195"/>
  <c r="BP1077"/>
  <c r="BO995"/>
  <c r="BO993"/>
  <c r="BP991"/>
  <c r="BO989"/>
  <c r="BP987"/>
  <c r="BO985"/>
  <c r="BP983"/>
  <c r="BO981"/>
  <c r="BP979"/>
  <c r="BO977"/>
  <c r="BP975"/>
  <c r="BO973"/>
  <c r="BP971"/>
  <c r="BO969"/>
  <c r="BP967"/>
  <c r="BO965"/>
  <c r="BP963"/>
  <c r="BO961"/>
  <c r="BP959"/>
  <c r="BO957"/>
  <c r="BP936"/>
  <c r="BP934"/>
  <c r="BO932"/>
  <c r="BP930"/>
  <c r="BO928"/>
  <c r="BP926"/>
  <c r="BO924"/>
  <c r="BP922"/>
  <c r="BO920"/>
  <c r="BP918"/>
  <c r="BO916"/>
  <c r="BP914"/>
  <c r="BO912"/>
  <c r="BP910"/>
  <c r="BO908"/>
  <c r="BP906"/>
  <c r="BO904"/>
  <c r="BP902"/>
  <c r="BO900"/>
  <c r="BP898"/>
  <c r="BO877"/>
  <c r="BO875"/>
  <c r="BP873"/>
  <c r="BO871"/>
  <c r="BP869"/>
  <c r="BO867"/>
  <c r="BP865"/>
  <c r="BO863"/>
  <c r="BP861"/>
  <c r="BO859"/>
  <c r="BP857"/>
  <c r="BO855"/>
  <c r="BP853"/>
  <c r="BO851"/>
  <c r="BP849"/>
  <c r="BO847"/>
  <c r="BP845"/>
  <c r="BO843"/>
  <c r="BP841"/>
  <c r="BO839"/>
  <c r="BP818"/>
  <c r="BP816"/>
  <c r="BO814"/>
  <c r="BP812"/>
  <c r="BO810"/>
  <c r="BP808"/>
  <c r="BO806"/>
  <c r="BP804"/>
  <c r="BO802"/>
  <c r="BP800"/>
  <c r="BO798"/>
  <c r="BP796"/>
  <c r="BO794"/>
  <c r="BP792"/>
  <c r="BO790"/>
  <c r="BP788"/>
  <c r="BO786"/>
  <c r="BP784"/>
  <c r="BO782"/>
  <c r="BP780"/>
  <c r="BO759"/>
  <c r="BO757"/>
  <c r="BP755"/>
  <c r="BO753"/>
  <c r="BP751"/>
  <c r="BO749"/>
  <c r="BP747"/>
  <c r="BO745"/>
  <c r="BP743"/>
  <c r="BO741"/>
  <c r="BP739"/>
  <c r="BO737"/>
  <c r="BP735"/>
  <c r="BO733"/>
  <c r="BP731"/>
  <c r="BO729"/>
  <c r="BP727"/>
  <c r="BO725"/>
  <c r="BP723"/>
  <c r="BO721"/>
  <c r="BP700"/>
  <c r="BP698"/>
  <c r="BO696"/>
  <c r="BP694"/>
  <c r="BO692"/>
  <c r="BP690"/>
  <c r="BO688"/>
  <c r="BP686"/>
  <c r="BO684"/>
  <c r="BP682"/>
  <c r="BO680"/>
  <c r="BP678"/>
  <c r="BO676"/>
  <c r="BP674"/>
  <c r="BO672"/>
  <c r="BP670"/>
  <c r="BO668"/>
  <c r="BP666"/>
  <c r="BO664"/>
  <c r="BP662"/>
  <c r="BO641"/>
  <c r="BO639"/>
  <c r="BP637"/>
  <c r="BO635"/>
  <c r="BP633"/>
  <c r="BO631"/>
  <c r="BP629"/>
  <c r="BO627"/>
  <c r="BP625"/>
  <c r="BO623"/>
  <c r="BP621"/>
  <c r="BO619"/>
  <c r="BP617"/>
  <c r="BO615"/>
  <c r="BP613"/>
  <c r="BO611"/>
  <c r="BP609"/>
  <c r="BO607"/>
  <c r="BP605"/>
  <c r="BO603"/>
  <c r="BP582"/>
  <c r="BP580"/>
  <c r="BO578"/>
  <c r="BP576"/>
  <c r="BO574"/>
  <c r="BP572"/>
  <c r="BO570"/>
  <c r="BP568"/>
  <c r="BO566"/>
  <c r="BP564"/>
  <c r="BO562"/>
  <c r="BP560"/>
  <c r="BO558"/>
  <c r="BP556"/>
  <c r="BO554"/>
  <c r="BP552"/>
  <c r="BO550"/>
  <c r="BP548"/>
  <c r="BO546"/>
  <c r="BP544"/>
  <c r="BO523"/>
  <c r="BO521"/>
  <c r="BP519"/>
  <c r="BO517"/>
  <c r="BP515"/>
  <c r="BO513"/>
  <c r="BP511"/>
  <c r="BO509"/>
  <c r="BP507"/>
  <c r="BO505"/>
  <c r="BP503"/>
  <c r="BO501"/>
  <c r="BP499"/>
  <c r="BO497"/>
  <c r="BP495"/>
  <c r="BO493"/>
  <c r="BP491"/>
  <c r="BO489"/>
  <c r="BP487"/>
  <c r="BO485"/>
  <c r="BP464"/>
  <c r="BP462"/>
  <c r="BO460"/>
  <c r="BP458"/>
  <c r="BO456"/>
  <c r="BP454"/>
  <c r="BO452"/>
  <c r="BP450"/>
  <c r="BO448"/>
  <c r="BP446"/>
  <c r="BO444"/>
  <c r="BP442"/>
  <c r="BO440"/>
  <c r="BP438"/>
  <c r="BO436"/>
  <c r="BP434"/>
  <c r="BO432"/>
  <c r="BP430"/>
  <c r="BO428"/>
  <c r="BP426"/>
  <c r="BO405"/>
  <c r="BO403"/>
  <c r="BP401"/>
  <c r="BO399"/>
  <c r="BP397"/>
  <c r="BO395"/>
  <c r="BP393"/>
  <c r="BO391"/>
  <c r="BP389"/>
  <c r="BO387"/>
  <c r="BP385"/>
  <c r="BO383"/>
  <c r="BP381"/>
  <c r="BO379"/>
  <c r="BP377"/>
  <c r="BO375"/>
  <c r="BP373"/>
  <c r="BO371"/>
  <c r="BP369"/>
  <c r="BO367"/>
  <c r="BP346"/>
  <c r="BP344"/>
  <c r="BO342"/>
  <c r="BP340"/>
  <c r="BO338"/>
  <c r="BP336"/>
  <c r="BO334"/>
  <c r="BP332"/>
  <c r="BO330"/>
  <c r="BP328"/>
  <c r="BO326"/>
  <c r="BP324"/>
  <c r="BO322"/>
  <c r="BP320"/>
  <c r="BO318"/>
  <c r="BP316"/>
  <c r="BO314"/>
  <c r="BP312"/>
  <c r="BO310"/>
  <c r="BP308"/>
  <c r="BO287"/>
  <c r="BO285"/>
  <c r="BP283"/>
  <c r="BO281"/>
  <c r="BP279"/>
  <c r="BO277"/>
  <c r="BP275"/>
  <c r="BO273"/>
  <c r="BP271"/>
  <c r="BO269"/>
  <c r="BP267"/>
  <c r="BO265"/>
  <c r="BP263"/>
  <c r="BO261"/>
  <c r="BP259"/>
  <c r="BO257"/>
  <c r="BP255"/>
  <c r="BO253"/>
  <c r="BP251"/>
  <c r="BO249"/>
  <c r="BP228"/>
  <c r="BP226"/>
  <c r="BO224"/>
  <c r="BP222"/>
  <c r="BO220"/>
  <c r="BP218"/>
  <c r="BO216"/>
  <c r="BP214"/>
  <c r="BO212"/>
  <c r="BP210"/>
  <c r="BO208"/>
  <c r="BP206"/>
  <c r="BO204"/>
  <c r="BP202"/>
  <c r="BO200"/>
  <c r="BP198"/>
  <c r="BO196"/>
  <c r="BP194"/>
  <c r="BO192"/>
  <c r="BP190"/>
  <c r="BO169"/>
  <c r="BO167"/>
  <c r="BP165"/>
  <c r="BO163"/>
  <c r="BP161"/>
  <c r="BO159"/>
  <c r="BP157"/>
  <c r="BO155"/>
  <c r="BP153"/>
  <c r="BO151"/>
  <c r="BP149"/>
  <c r="BO147"/>
  <c r="BP145"/>
  <c r="BO143"/>
  <c r="BP141"/>
  <c r="BO139"/>
  <c r="BP137"/>
  <c r="BO135"/>
  <c r="BP133"/>
  <c r="BO131"/>
  <c r="BP70"/>
  <c r="BP961"/>
  <c r="BP900"/>
  <c r="BP843"/>
  <c r="BP782"/>
  <c r="BP725"/>
  <c r="BP664"/>
  <c r="BP607"/>
  <c r="BP546"/>
  <c r="BP489"/>
  <c r="BP428"/>
  <c r="BP371"/>
  <c r="BP310"/>
  <c r="BP253"/>
  <c r="BP192"/>
  <c r="BP135"/>
  <c r="BP74"/>
  <c r="BO47"/>
  <c r="BO43"/>
  <c r="BO39"/>
  <c r="BO35"/>
  <c r="BO31"/>
  <c r="BO27"/>
  <c r="BO23"/>
  <c r="BO19"/>
  <c r="BO15"/>
  <c r="BD47" i="6"/>
  <c r="BH47" s="1"/>
  <c r="BF45"/>
  <c r="BJ41"/>
  <c r="BD39"/>
  <c r="BH39" s="1"/>
  <c r="BF37"/>
  <c r="BD35"/>
  <c r="BH35"/>
  <c r="BJ33"/>
  <c r="BJ29"/>
  <c r="BF29"/>
  <c r="BD27"/>
  <c r="BH27" s="1"/>
  <c r="BD23"/>
  <c r="BJ17"/>
  <c r="BJ13"/>
  <c r="BJ9"/>
  <c r="BJ11"/>
  <c r="L33" i="8"/>
  <c r="I33"/>
  <c r="M33"/>
  <c r="L29"/>
  <c r="I29"/>
  <c r="M29" s="1"/>
  <c r="L27"/>
  <c r="I27"/>
  <c r="M27"/>
  <c r="L25"/>
  <c r="I25"/>
  <c r="M25" s="1"/>
  <c r="L23"/>
  <c r="I23"/>
  <c r="M23" s="1"/>
  <c r="L21"/>
  <c r="I21"/>
  <c r="M21"/>
  <c r="P21" s="1"/>
  <c r="L19"/>
  <c r="I19"/>
  <c r="N19"/>
  <c r="L18"/>
  <c r="I18"/>
  <c r="N18" s="1"/>
  <c r="L17"/>
  <c r="I17"/>
  <c r="M17"/>
  <c r="L16"/>
  <c r="I16"/>
  <c r="N16" s="1"/>
  <c r="L15"/>
  <c r="I15"/>
  <c r="M15"/>
  <c r="O15" s="1"/>
  <c r="L14"/>
  <c r="I14"/>
  <c r="N14"/>
  <c r="L13"/>
  <c r="I13"/>
  <c r="M13" s="1"/>
  <c r="L12"/>
  <c r="I12"/>
  <c r="N12"/>
  <c r="L11"/>
  <c r="I11"/>
  <c r="L10"/>
  <c r="I10"/>
  <c r="N10"/>
  <c r="M10"/>
  <c r="O10" s="1"/>
  <c r="N13"/>
  <c r="BO605" i="7"/>
  <c r="BO613"/>
  <c r="BO617"/>
  <c r="BO621"/>
  <c r="BO625"/>
  <c r="BO629"/>
  <c r="BO633"/>
  <c r="BO637"/>
  <c r="BO552"/>
  <c r="BO556"/>
  <c r="BO560"/>
  <c r="BO564"/>
  <c r="BO568"/>
  <c r="BO572"/>
  <c r="BO576"/>
  <c r="BO580"/>
  <c r="BP483"/>
  <c r="BP493"/>
  <c r="BP497"/>
  <c r="BP501"/>
  <c r="BP505"/>
  <c r="BP509"/>
  <c r="BP513"/>
  <c r="BP517"/>
  <c r="BP521"/>
  <c r="BP2314"/>
  <c r="BO2312"/>
  <c r="BO2255"/>
  <c r="BP2196"/>
  <c r="BO2194"/>
  <c r="BO2137"/>
  <c r="BP2078"/>
  <c r="BO2076"/>
  <c r="BO2019"/>
  <c r="BP1960"/>
  <c r="BO1958"/>
  <c r="BO1901"/>
  <c r="BP1842"/>
  <c r="BO1840"/>
  <c r="BO1783"/>
  <c r="BP1724"/>
  <c r="BO1722"/>
  <c r="BO1665"/>
  <c r="BP1606"/>
  <c r="BO1604"/>
  <c r="BP955"/>
  <c r="BP837"/>
  <c r="BP719"/>
  <c r="BP668"/>
  <c r="BP603"/>
  <c r="BO601"/>
  <c r="BO542"/>
  <c r="BP601"/>
  <c r="BP611"/>
  <c r="BP615"/>
  <c r="BP619"/>
  <c r="BP623"/>
  <c r="BP627"/>
  <c r="BP631"/>
  <c r="BP635"/>
  <c r="BP639"/>
  <c r="BP550"/>
  <c r="BP554"/>
  <c r="BP558"/>
  <c r="BP562"/>
  <c r="BP566"/>
  <c r="BP570"/>
  <c r="BP574"/>
  <c r="BP578"/>
  <c r="BO487"/>
  <c r="BO495"/>
  <c r="BO499"/>
  <c r="BO503"/>
  <c r="BO507"/>
  <c r="BO511"/>
  <c r="BO515"/>
  <c r="BO519"/>
  <c r="BP2879"/>
  <c r="BO2877"/>
  <c r="BP2875"/>
  <c r="BO2873"/>
  <c r="BP2871"/>
  <c r="BO2869"/>
  <c r="BP2867"/>
  <c r="BO2865"/>
  <c r="BP2863"/>
  <c r="BO2861"/>
  <c r="BP2859"/>
  <c r="BO2857"/>
  <c r="BP2855"/>
  <c r="BO2853"/>
  <c r="BO2851"/>
  <c r="BP2849"/>
  <c r="BO2847"/>
  <c r="BP2845"/>
  <c r="BO2843"/>
  <c r="BO2822"/>
  <c r="BP2820"/>
  <c r="BO2818"/>
  <c r="BP2816"/>
  <c r="BO2814"/>
  <c r="BP2812"/>
  <c r="BO2810"/>
  <c r="BP2808"/>
  <c r="BO2806"/>
  <c r="BP2804"/>
  <c r="BO2802"/>
  <c r="BP2800"/>
  <c r="BO2798"/>
  <c r="BP2796"/>
  <c r="BO2794"/>
  <c r="BP2792"/>
  <c r="BO2790"/>
  <c r="BP2788"/>
  <c r="BO2786"/>
  <c r="BP2784"/>
  <c r="BP2763"/>
  <c r="BO2761"/>
  <c r="BP2759"/>
  <c r="BO2757"/>
  <c r="BP2755"/>
  <c r="BO2753"/>
  <c r="BP2751"/>
  <c r="BO2749"/>
  <c r="BP2747"/>
  <c r="BO2745"/>
  <c r="BP2743"/>
  <c r="BO2741"/>
  <c r="BP2739"/>
  <c r="BO2737"/>
  <c r="BP2735"/>
  <c r="BO2733"/>
  <c r="BP2731"/>
  <c r="BO2729"/>
  <c r="BP2727"/>
  <c r="BO2725"/>
  <c r="BO2704"/>
  <c r="BP2702"/>
  <c r="BO2700"/>
  <c r="BP2698"/>
  <c r="BO2696"/>
  <c r="BP2694"/>
  <c r="BO2692"/>
  <c r="BP2690"/>
  <c r="BO2688"/>
  <c r="BP2686"/>
  <c r="BO2684"/>
  <c r="BP2682"/>
  <c r="BO2680"/>
  <c r="BP2678"/>
  <c r="BO2676"/>
  <c r="BP2674"/>
  <c r="BO2672"/>
  <c r="BP2670"/>
  <c r="BO2668"/>
  <c r="BP2666"/>
  <c r="BP2645"/>
  <c r="BO2643"/>
  <c r="BP2641"/>
  <c r="BO2639"/>
  <c r="BP2637"/>
  <c r="BO2635"/>
  <c r="BP2633"/>
  <c r="BO2631"/>
  <c r="BP2629"/>
  <c r="BO2627"/>
  <c r="BP2625"/>
  <c r="BO2623"/>
  <c r="BP2621"/>
  <c r="BO2619"/>
  <c r="BP2617"/>
  <c r="BO2615"/>
  <c r="BP2613"/>
  <c r="BO2611"/>
  <c r="BP2609"/>
  <c r="BO2607"/>
  <c r="BO2586"/>
  <c r="BP2584"/>
  <c r="BO2582"/>
  <c r="BP2580"/>
  <c r="BO2578"/>
  <c r="BP2576"/>
  <c r="BO2574"/>
  <c r="BP2572"/>
  <c r="BO2570"/>
  <c r="BP2568"/>
  <c r="BO2566"/>
  <c r="BP2564"/>
  <c r="BO2562"/>
  <c r="BP2560"/>
  <c r="BO2558"/>
  <c r="BP2556"/>
  <c r="BO2554"/>
  <c r="BP2552"/>
  <c r="BO2550"/>
  <c r="BP2548"/>
  <c r="BP2527"/>
  <c r="BO2525"/>
  <c r="BP2523"/>
  <c r="BO2521"/>
  <c r="BP2519"/>
  <c r="BO2517"/>
  <c r="BP2515"/>
  <c r="BO2513"/>
  <c r="BP2511"/>
  <c r="BO2509"/>
  <c r="BP2507"/>
  <c r="BO2505"/>
  <c r="BP2503"/>
  <c r="BO2501"/>
  <c r="BP2499"/>
  <c r="BO2497"/>
  <c r="BP2495"/>
  <c r="BO2493"/>
  <c r="BP2491"/>
  <c r="BO2489"/>
  <c r="BO2468"/>
  <c r="BP2466"/>
  <c r="BO2464"/>
  <c r="BP2462"/>
  <c r="BO2460"/>
  <c r="BP2458"/>
  <c r="BO2456"/>
  <c r="BP2454"/>
  <c r="BO2452"/>
  <c r="BP2450"/>
  <c r="BO2448"/>
  <c r="BP2446"/>
  <c r="BO2444"/>
  <c r="BP2442"/>
  <c r="BO2440"/>
  <c r="BP2438"/>
  <c r="BO2436"/>
  <c r="BP2434"/>
  <c r="BO2432"/>
  <c r="BP2430"/>
  <c r="BP2409"/>
  <c r="BO2407"/>
  <c r="BP2405"/>
  <c r="BO2403"/>
  <c r="BP2401"/>
  <c r="BO2399"/>
  <c r="BP2397"/>
  <c r="BO2395"/>
  <c r="BP2393"/>
  <c r="BO2391"/>
  <c r="BP2389"/>
  <c r="BO2387"/>
  <c r="BP2385"/>
  <c r="BO2383"/>
  <c r="BP2381"/>
  <c r="BO2379"/>
  <c r="BP2377"/>
  <c r="BO2375"/>
  <c r="BP2373"/>
  <c r="BO2371"/>
  <c r="BO2350"/>
  <c r="BP2348"/>
  <c r="BO2346"/>
  <c r="BP2344"/>
  <c r="BO2342"/>
  <c r="BP2340"/>
  <c r="BO2338"/>
  <c r="BP2336"/>
  <c r="BO2334"/>
  <c r="BP2332"/>
  <c r="BO2330"/>
  <c r="BP2328"/>
  <c r="BO2326"/>
  <c r="BP2324"/>
  <c r="BP2291"/>
  <c r="BO2289"/>
  <c r="BP2287"/>
  <c r="BO2285"/>
  <c r="BP2283"/>
  <c r="BO2281"/>
  <c r="BP2279"/>
  <c r="BO2277"/>
  <c r="BP2275"/>
  <c r="BO2273"/>
  <c r="BP2271"/>
  <c r="BO2269"/>
  <c r="BP2267"/>
  <c r="BO2265"/>
  <c r="BP2263"/>
  <c r="BO2232"/>
  <c r="BP2230"/>
  <c r="BO2228"/>
  <c r="BP2226"/>
  <c r="BO2224"/>
  <c r="BP2222"/>
  <c r="BO2220"/>
  <c r="BP2218"/>
  <c r="BO2216"/>
  <c r="BP2214"/>
  <c r="BO2212"/>
  <c r="BP2210"/>
  <c r="BO2208"/>
  <c r="BP2206"/>
  <c r="BP2173"/>
  <c r="BO2171"/>
  <c r="BP2169"/>
  <c r="BO2167"/>
  <c r="BP2165"/>
  <c r="BO2163"/>
  <c r="BP2161"/>
  <c r="BO2159"/>
  <c r="BP2157"/>
  <c r="BO2155"/>
  <c r="BP2153"/>
  <c r="BO2151"/>
  <c r="BP2149"/>
  <c r="BO2147"/>
  <c r="BP2145"/>
  <c r="BO2114"/>
  <c r="BP2112"/>
  <c r="BO2110"/>
  <c r="BP2108"/>
  <c r="BO2106"/>
  <c r="BP2104"/>
  <c r="BO2102"/>
  <c r="BP2100"/>
  <c r="BO2098"/>
  <c r="BP2096"/>
  <c r="BO2094"/>
  <c r="BP2092"/>
  <c r="BO2090"/>
  <c r="BP2088"/>
  <c r="BP2055"/>
  <c r="BO2053"/>
  <c r="BP2051"/>
  <c r="BO2049"/>
  <c r="BP2047"/>
  <c r="BO2045"/>
  <c r="BP2043"/>
  <c r="BO2041"/>
  <c r="BP2039"/>
  <c r="BO2037"/>
  <c r="BP2035"/>
  <c r="BO2033"/>
  <c r="BP2031"/>
  <c r="BO2029"/>
  <c r="BP2027"/>
  <c r="BO1996"/>
  <c r="BP1994"/>
  <c r="BO1992"/>
  <c r="BP1990"/>
  <c r="BO1988"/>
  <c r="BP1986"/>
  <c r="BO1984"/>
  <c r="BP1982"/>
  <c r="BO1980"/>
  <c r="BP1978"/>
  <c r="BO1976"/>
  <c r="BP1974"/>
  <c r="BO1972"/>
  <c r="BP1970"/>
  <c r="BP1937"/>
  <c r="BO1935"/>
  <c r="BP1933"/>
  <c r="BO1931"/>
  <c r="BP1929"/>
  <c r="BO1927"/>
  <c r="BP1925"/>
  <c r="BO1923"/>
  <c r="BP1921"/>
  <c r="BO1919"/>
  <c r="BP1917"/>
  <c r="BO1915"/>
  <c r="BP1913"/>
  <c r="BO1911"/>
  <c r="BP1909"/>
  <c r="BO1878"/>
  <c r="BP1876"/>
  <c r="BO1874"/>
  <c r="BP1872"/>
  <c r="BO1870"/>
  <c r="BP1868"/>
  <c r="BO1866"/>
  <c r="BP1864"/>
  <c r="BO1862"/>
  <c r="BP1860"/>
  <c r="BO1858"/>
  <c r="BP1856"/>
  <c r="BO1854"/>
  <c r="BP1852"/>
  <c r="BP1819"/>
  <c r="BO1817"/>
  <c r="BP1815"/>
  <c r="BO1813"/>
  <c r="BP1811"/>
  <c r="BO1809"/>
  <c r="BP1807"/>
  <c r="BO1805"/>
  <c r="BP1803"/>
  <c r="BO1801"/>
  <c r="BP1799"/>
  <c r="BO1797"/>
  <c r="BP1795"/>
  <c r="BO1793"/>
  <c r="BP1791"/>
  <c r="BO1760"/>
  <c r="BP1758"/>
  <c r="BO1756"/>
  <c r="BP1754"/>
  <c r="BO1752"/>
  <c r="BP1750"/>
  <c r="BO1748"/>
  <c r="BP1746"/>
  <c r="BO1744"/>
  <c r="BP1742"/>
  <c r="BO1740"/>
  <c r="BP1738"/>
  <c r="BO1736"/>
  <c r="BP1734"/>
  <c r="BP1701"/>
  <c r="BO1699"/>
  <c r="BP1697"/>
  <c r="BO1695"/>
  <c r="BP1693"/>
  <c r="BO1691"/>
  <c r="BP1689"/>
  <c r="BO1687"/>
  <c r="BP1685"/>
  <c r="BO1683"/>
  <c r="BP1681"/>
  <c r="BO1679"/>
  <c r="BP1677"/>
  <c r="BO1675"/>
  <c r="BP1673"/>
  <c r="BO1642"/>
  <c r="BP1640"/>
  <c r="BO1638"/>
  <c r="BP1636"/>
  <c r="BO1634"/>
  <c r="BP1632"/>
  <c r="BO1630"/>
  <c r="BP1628"/>
  <c r="BO1626"/>
  <c r="BP1624"/>
  <c r="BO1622"/>
  <c r="BP1620"/>
  <c r="BO1618"/>
  <c r="BP1616"/>
  <c r="BP995"/>
  <c r="BO963"/>
  <c r="BO936"/>
  <c r="BO902"/>
  <c r="BO898"/>
  <c r="BP877"/>
  <c r="BO845"/>
  <c r="BO818"/>
  <c r="BO784"/>
  <c r="BO780"/>
  <c r="BO727"/>
  <c r="BP660"/>
  <c r="BO670"/>
  <c r="BO660"/>
  <c r="BP485"/>
  <c r="BO483"/>
  <c r="BP424"/>
  <c r="BO424"/>
  <c r="BO365"/>
  <c r="BP306"/>
  <c r="BO306"/>
  <c r="BO247"/>
  <c r="BP188"/>
  <c r="BO188"/>
  <c r="BO129"/>
  <c r="BO21"/>
  <c r="BO462"/>
  <c r="BP460"/>
  <c r="BO458"/>
  <c r="BP456"/>
  <c r="BO454"/>
  <c r="BP452"/>
  <c r="BO450"/>
  <c r="BP448"/>
  <c r="BO446"/>
  <c r="BP444"/>
  <c r="BO442"/>
  <c r="BP440"/>
  <c r="BO438"/>
  <c r="BP436"/>
  <c r="BP403"/>
  <c r="BO401"/>
  <c r="BP399"/>
  <c r="BO397"/>
  <c r="BP395"/>
  <c r="BO393"/>
  <c r="BP391"/>
  <c r="BO389"/>
  <c r="BP387"/>
  <c r="BO385"/>
  <c r="BP383"/>
  <c r="BO381"/>
  <c r="BP379"/>
  <c r="BO377"/>
  <c r="BP375"/>
  <c r="BO344"/>
  <c r="BP342"/>
  <c r="BO340"/>
  <c r="BP338"/>
  <c r="BO336"/>
  <c r="BP334"/>
  <c r="BO332"/>
  <c r="BP330"/>
  <c r="BO328"/>
  <c r="BP326"/>
  <c r="BO324"/>
  <c r="BP322"/>
  <c r="BO320"/>
  <c r="BP318"/>
  <c r="BP285"/>
  <c r="BO283"/>
  <c r="BP281"/>
  <c r="BO279"/>
  <c r="BP277"/>
  <c r="BO275"/>
  <c r="BP273"/>
  <c r="BO271"/>
  <c r="BP269"/>
  <c r="BO267"/>
  <c r="BP265"/>
  <c r="BO263"/>
  <c r="BP261"/>
  <c r="BO259"/>
  <c r="BP257"/>
  <c r="BO226"/>
  <c r="BP224"/>
  <c r="BO222"/>
  <c r="BP220"/>
  <c r="BO218"/>
  <c r="BP216"/>
  <c r="BO214"/>
  <c r="BP212"/>
  <c r="BO210"/>
  <c r="BP208"/>
  <c r="BO206"/>
  <c r="BP204"/>
  <c r="BO202"/>
  <c r="BP200"/>
  <c r="BP167"/>
  <c r="BO165"/>
  <c r="BP163"/>
  <c r="BO161"/>
  <c r="BP159"/>
  <c r="BO157"/>
  <c r="BP155"/>
  <c r="BO153"/>
  <c r="BP151"/>
  <c r="BO149"/>
  <c r="BP147"/>
  <c r="BO145"/>
  <c r="BP143"/>
  <c r="BO141"/>
  <c r="BP139"/>
  <c r="BD51"/>
  <c r="BJ49"/>
  <c r="BF47" i="6"/>
  <c r="BB51"/>
  <c r="AP51"/>
  <c r="BF53" i="7"/>
  <c r="BD51" i="6"/>
  <c r="BH51" s="1"/>
  <c r="AX53" i="7"/>
  <c r="BO906"/>
  <c r="BO910"/>
  <c r="BO914"/>
  <c r="BO918"/>
  <c r="BO922"/>
  <c r="BO926"/>
  <c r="BO930"/>
  <c r="BO934"/>
  <c r="BO788"/>
  <c r="BO792"/>
  <c r="BO796"/>
  <c r="BO800"/>
  <c r="BO804"/>
  <c r="BO808"/>
  <c r="BO812"/>
  <c r="BO816"/>
  <c r="BO723"/>
  <c r="BO731"/>
  <c r="BO735"/>
  <c r="BO739"/>
  <c r="BO743"/>
  <c r="BO747"/>
  <c r="BO751"/>
  <c r="BO755"/>
  <c r="BP672"/>
  <c r="BP676"/>
  <c r="BP680"/>
  <c r="BP684"/>
  <c r="BP688"/>
  <c r="BP692"/>
  <c r="BP696"/>
  <c r="BO662"/>
  <c r="BO666"/>
  <c r="BO674"/>
  <c r="BO678"/>
  <c r="BO682"/>
  <c r="BO686"/>
  <c r="BO690"/>
  <c r="BO694"/>
  <c r="BO698"/>
  <c r="BO544"/>
  <c r="BO548"/>
  <c r="BO582"/>
  <c r="BP1014"/>
  <c r="BO896"/>
  <c r="BO778"/>
  <c r="BO719"/>
  <c r="BP904"/>
  <c r="BP908"/>
  <c r="BP912"/>
  <c r="BP916"/>
  <c r="BP920"/>
  <c r="BP924"/>
  <c r="BP928"/>
  <c r="BP932"/>
  <c r="BP786"/>
  <c r="BP790"/>
  <c r="BP794"/>
  <c r="BP798"/>
  <c r="BP802"/>
  <c r="BP806"/>
  <c r="BP810"/>
  <c r="BP814"/>
  <c r="BP729"/>
  <c r="BP733"/>
  <c r="BP737"/>
  <c r="BP741"/>
  <c r="BP745"/>
  <c r="BP749"/>
  <c r="BP753"/>
  <c r="BP757"/>
  <c r="BP2934"/>
  <c r="BP2930"/>
  <c r="BO2928"/>
  <c r="BP2926"/>
  <c r="BO2924"/>
  <c r="BP2922"/>
  <c r="BO2920"/>
  <c r="BP2918"/>
  <c r="BO2916"/>
  <c r="BP2914"/>
  <c r="BO2912"/>
  <c r="BP2910"/>
  <c r="BO2908"/>
  <c r="BP2906"/>
  <c r="BO2904"/>
  <c r="BP2902"/>
  <c r="BO2881"/>
  <c r="BO2879"/>
  <c r="BP2877"/>
  <c r="BO2875"/>
  <c r="BP2873"/>
  <c r="BO2871"/>
  <c r="BP2869"/>
  <c r="BO2867"/>
  <c r="BP2865"/>
  <c r="BO2863"/>
  <c r="BP2861"/>
  <c r="BO2859"/>
  <c r="BP2857"/>
  <c r="BO2855"/>
  <c r="BP2853"/>
  <c r="BO2318"/>
  <c r="BO2316"/>
  <c r="BO2200"/>
  <c r="BO2198"/>
  <c r="BO2082"/>
  <c r="BO2080"/>
  <c r="BO1964"/>
  <c r="BO1962"/>
  <c r="BO1846"/>
  <c r="BO1844"/>
  <c r="BO1728"/>
  <c r="BO1726"/>
  <c r="BO1610"/>
  <c r="BO1608"/>
  <c r="BP1583"/>
  <c r="BO1581"/>
  <c r="BP1579"/>
  <c r="BO1577"/>
  <c r="BP1575"/>
  <c r="BO1573"/>
  <c r="BP1571"/>
  <c r="BO1569"/>
  <c r="BP1567"/>
  <c r="BO1565"/>
  <c r="BP1563"/>
  <c r="BO1561"/>
  <c r="BP1559"/>
  <c r="BO1557"/>
  <c r="BP1555"/>
  <c r="BO1553"/>
  <c r="BP1551"/>
  <c r="BO1549"/>
  <c r="BO1524"/>
  <c r="BP1522"/>
  <c r="BO1520"/>
  <c r="BP1518"/>
  <c r="BO1516"/>
  <c r="BP1514"/>
  <c r="BO1512"/>
  <c r="BP1510"/>
  <c r="BO1508"/>
  <c r="BP1506"/>
  <c r="BO1504"/>
  <c r="BP1502"/>
  <c r="BO1500"/>
  <c r="BP1498"/>
  <c r="BO1496"/>
  <c r="BP1494"/>
  <c r="BO1492"/>
  <c r="BP1490"/>
  <c r="BP1465"/>
  <c r="BO1463"/>
  <c r="BP1461"/>
  <c r="BO1459"/>
  <c r="BP1457"/>
  <c r="BO1455"/>
  <c r="BP1453"/>
  <c r="BO1451"/>
  <c r="BP1449"/>
  <c r="BO1447"/>
  <c r="BP1445"/>
  <c r="BO1443"/>
  <c r="BP1441"/>
  <c r="BO1439"/>
  <c r="BP1437"/>
  <c r="BO1435"/>
  <c r="BP1433"/>
  <c r="BO1431"/>
  <c r="BO1406"/>
  <c r="BP1404"/>
  <c r="BO1402"/>
  <c r="BP1400"/>
  <c r="BO1398"/>
  <c r="BP1396"/>
  <c r="BO1394"/>
  <c r="BP1392"/>
  <c r="BO1390"/>
  <c r="BP1388"/>
  <c r="BO1386"/>
  <c r="BP1384"/>
  <c r="BO1382"/>
  <c r="BP1380"/>
  <c r="BO1378"/>
  <c r="BP1376"/>
  <c r="BO1374"/>
  <c r="BP1372"/>
  <c r="BP1347"/>
  <c r="BO1345"/>
  <c r="BP1343"/>
  <c r="BO1341"/>
  <c r="BP1339"/>
  <c r="BO1337"/>
  <c r="BP1335"/>
  <c r="BO1333"/>
  <c r="BP1331"/>
  <c r="BO1329"/>
  <c r="BP1327"/>
  <c r="BO1325"/>
  <c r="BP1323"/>
  <c r="BO1321"/>
  <c r="BP1319"/>
  <c r="BO1317"/>
  <c r="BP1315"/>
  <c r="BO1313"/>
  <c r="BO1288"/>
  <c r="BP1286"/>
  <c r="BO1284"/>
  <c r="BP1282"/>
  <c r="BO1280"/>
  <c r="BP1278"/>
  <c r="BO1276"/>
  <c r="BP1274"/>
  <c r="BO1272"/>
  <c r="BP1270"/>
  <c r="BO1268"/>
  <c r="BP1266"/>
  <c r="BO1264"/>
  <c r="BP1262"/>
  <c r="BO1260"/>
  <c r="BP1258"/>
  <c r="BO1256"/>
  <c r="BP1254"/>
  <c r="BP1229"/>
  <c r="BO1227"/>
  <c r="BP1225"/>
  <c r="BO1223"/>
  <c r="BP1221"/>
  <c r="BO1219"/>
  <c r="BP1217"/>
  <c r="BO1215"/>
  <c r="BP1213"/>
  <c r="BO1211"/>
  <c r="BP1209"/>
  <c r="BO1207"/>
  <c r="BP1205"/>
  <c r="BO1203"/>
  <c r="BP1201"/>
  <c r="BO1199"/>
  <c r="BP1197"/>
  <c r="BO1195"/>
  <c r="BO1170"/>
  <c r="BP1168"/>
  <c r="BO1166"/>
  <c r="BP1164"/>
  <c r="BO1162"/>
  <c r="BP1160"/>
  <c r="BO1158"/>
  <c r="BP1156"/>
  <c r="BO1154"/>
  <c r="BP1152"/>
  <c r="BO1150"/>
  <c r="BP1148"/>
  <c r="BO1146"/>
  <c r="BP1144"/>
  <c r="BO1142"/>
  <c r="BP1140"/>
  <c r="BO1138"/>
  <c r="BP1136"/>
  <c r="BP1111"/>
  <c r="BO1109"/>
  <c r="BP1107"/>
  <c r="BO1105"/>
  <c r="BP1103"/>
  <c r="BO1101"/>
  <c r="BP1099"/>
  <c r="BO1097"/>
  <c r="BP1095"/>
  <c r="BO1093"/>
  <c r="BP1091"/>
  <c r="BO1089"/>
  <c r="BP1087"/>
  <c r="BO1085"/>
  <c r="BP1083"/>
  <c r="BO1081"/>
  <c r="BP1079"/>
  <c r="BO1077"/>
  <c r="BO1052"/>
  <c r="BP1050"/>
  <c r="BO1048"/>
  <c r="BP1046"/>
  <c r="BO1044"/>
  <c r="BP1042"/>
  <c r="BO1040"/>
  <c r="BP1038"/>
  <c r="BO1036"/>
  <c r="BP1034"/>
  <c r="BO1032"/>
  <c r="BP1030"/>
  <c r="BO1028"/>
  <c r="BP1026"/>
  <c r="BO1024"/>
  <c r="BP1022"/>
  <c r="BP1018"/>
  <c r="BO1016"/>
  <c r="BO959"/>
  <c r="BO841"/>
  <c r="BO11"/>
  <c r="AR21" i="6"/>
  <c r="AV21" s="1"/>
  <c r="BO464" i="7"/>
  <c r="BO430"/>
  <c r="BO426"/>
  <c r="BP405"/>
  <c r="BO346"/>
  <c r="BO312"/>
  <c r="BO308"/>
  <c r="BP287"/>
  <c r="BO228"/>
  <c r="BO194"/>
  <c r="BO190"/>
  <c r="BP169"/>
  <c r="BP108"/>
  <c r="BO106"/>
  <c r="BP104"/>
  <c r="BO102"/>
  <c r="BP100"/>
  <c r="BO82"/>
  <c r="BP80"/>
  <c r="BO74"/>
  <c r="BP47"/>
  <c r="BO45"/>
  <c r="BP43"/>
  <c r="BO41"/>
  <c r="BP39"/>
  <c r="BO37"/>
  <c r="AL49" i="6"/>
  <c r="AP49" s="1"/>
  <c r="BF39"/>
  <c r="BD33"/>
  <c r="BH33"/>
  <c r="BD31"/>
  <c r="BH31"/>
  <c r="BD29"/>
  <c r="BH29"/>
  <c r="BF27"/>
  <c r="BF25"/>
  <c r="BD21"/>
  <c r="BH21"/>
  <c r="AT15"/>
  <c r="AV51" i="7"/>
  <c r="BH51"/>
  <c r="AT9" i="6"/>
  <c r="BF9"/>
  <c r="AT51" i="7"/>
  <c r="BF51"/>
  <c r="BJ11"/>
  <c r="BP1848"/>
  <c r="BP1844"/>
  <c r="BO1547"/>
  <c r="BO1555"/>
  <c r="BP1486"/>
  <c r="BP1492"/>
  <c r="BP1500"/>
  <c r="BP1508"/>
  <c r="BP1516"/>
  <c r="BP1524"/>
  <c r="BO1490"/>
  <c r="BO1498"/>
  <c r="BO1506"/>
  <c r="BO1514"/>
  <c r="BO1522"/>
  <c r="BP1439"/>
  <c r="BP1447"/>
  <c r="BP1455"/>
  <c r="BP1463"/>
  <c r="BO1433"/>
  <c r="BO1441"/>
  <c r="BO1449"/>
  <c r="BO1457"/>
  <c r="BO1465"/>
  <c r="BP1368"/>
  <c r="BP1370"/>
  <c r="BP1378"/>
  <c r="BP1386"/>
  <c r="BP1394"/>
  <c r="BP1402"/>
  <c r="BO1376"/>
  <c r="BO1384"/>
  <c r="BO1392"/>
  <c r="BO1400"/>
  <c r="BP1317"/>
  <c r="BP1325"/>
  <c r="BP1333"/>
  <c r="BP1341"/>
  <c r="BO1311"/>
  <c r="BO1319"/>
  <c r="BO1327"/>
  <c r="BO1335"/>
  <c r="BO1343"/>
  <c r="BP1250"/>
  <c r="BP1256"/>
  <c r="BP1264"/>
  <c r="BP1272"/>
  <c r="BP1280"/>
  <c r="BP1288"/>
  <c r="BO1254"/>
  <c r="BO1262"/>
  <c r="BO1270"/>
  <c r="BO1278"/>
  <c r="BO1286"/>
  <c r="BP1203"/>
  <c r="BP1211"/>
  <c r="BP1219"/>
  <c r="BP1227"/>
  <c r="BO1197"/>
  <c r="BO1205"/>
  <c r="BO1213"/>
  <c r="BO1221"/>
  <c r="BO1229"/>
  <c r="BP1132"/>
  <c r="BP1134"/>
  <c r="BP1142"/>
  <c r="BP1150"/>
  <c r="BP1158"/>
  <c r="BP1166"/>
  <c r="BP1172"/>
  <c r="BO1140"/>
  <c r="BO1148"/>
  <c r="BO1156"/>
  <c r="BO1164"/>
  <c r="BP1081"/>
  <c r="BP1089"/>
  <c r="BP1097"/>
  <c r="BP1105"/>
  <c r="BO1075"/>
  <c r="BO1083"/>
  <c r="BO1091"/>
  <c r="BO1099"/>
  <c r="BO1107"/>
  <c r="BO1113"/>
  <c r="BP1020"/>
  <c r="BP1028"/>
  <c r="BP1036"/>
  <c r="BP1044"/>
  <c r="BP1052"/>
  <c r="BO1018"/>
  <c r="BO1026"/>
  <c r="BO1034"/>
  <c r="BO1042"/>
  <c r="BO1050"/>
  <c r="BP76"/>
  <c r="BP84"/>
  <c r="BP88"/>
  <c r="BP92"/>
  <c r="BP96"/>
  <c r="BP102"/>
  <c r="BP106"/>
  <c r="BO78"/>
  <c r="BO86"/>
  <c r="BO90"/>
  <c r="BO94"/>
  <c r="BO98"/>
  <c r="BO100"/>
  <c r="BO104"/>
  <c r="BO108"/>
  <c r="BP19"/>
  <c r="BP23"/>
  <c r="BP27"/>
  <c r="BP31"/>
  <c r="BP35"/>
  <c r="BO29"/>
  <c r="BO33"/>
  <c r="BO49"/>
  <c r="AT13" i="6"/>
  <c r="O13"/>
  <c r="U9"/>
  <c r="C33" i="8"/>
  <c r="K33"/>
  <c r="C25"/>
  <c r="K25"/>
  <c r="C17"/>
  <c r="K17"/>
  <c r="BP1730" i="7"/>
  <c r="BO1724"/>
  <c r="BO1663"/>
  <c r="BO1606"/>
  <c r="BJ27" i="6"/>
  <c r="J49"/>
  <c r="BP2908" i="7"/>
  <c r="BP2924"/>
  <c r="BP2940"/>
  <c r="BP2312"/>
  <c r="BO2849"/>
  <c r="BO2845"/>
  <c r="BO2820"/>
  <c r="BO2816"/>
  <c r="BO2812"/>
  <c r="BO2808"/>
  <c r="BO2804"/>
  <c r="BO2800"/>
  <c r="BO2796"/>
  <c r="BO2792"/>
  <c r="C37" i="8"/>
  <c r="C29"/>
  <c r="K29"/>
  <c r="C21"/>
  <c r="K21"/>
  <c r="C13"/>
  <c r="K13"/>
  <c r="M14"/>
  <c r="M12"/>
  <c r="BP2202" i="7"/>
  <c r="BO2135"/>
  <c r="BP2019"/>
  <c r="BO2017"/>
  <c r="BP759"/>
  <c r="AR45" i="6"/>
  <c r="AV45"/>
  <c r="BJ39"/>
  <c r="BO2938" i="7"/>
  <c r="BP1966"/>
  <c r="BP1905"/>
  <c r="BO1899"/>
  <c r="BO1842"/>
  <c r="BO1781"/>
  <c r="BO849"/>
  <c r="BP778"/>
  <c r="BP641"/>
  <c r="BP523"/>
  <c r="BO491"/>
  <c r="BO373"/>
  <c r="BO255"/>
  <c r="BO137"/>
  <c r="BD45" i="6"/>
  <c r="BH45" s="1"/>
  <c r="AT43"/>
  <c r="AR43"/>
  <c r="AV43"/>
  <c r="U41"/>
  <c r="U39"/>
  <c r="O37"/>
  <c r="O33"/>
  <c r="AR27"/>
  <c r="AV27"/>
  <c r="BD19"/>
  <c r="BH19"/>
  <c r="U15"/>
  <c r="AR13"/>
  <c r="AV13" s="1"/>
  <c r="N23" i="8"/>
  <c r="BP2261" i="7"/>
  <c r="BO2261"/>
  <c r="BO2204"/>
  <c r="BP2025"/>
  <c r="BO2025"/>
  <c r="BO1968"/>
  <c r="BP1789"/>
  <c r="BO1789"/>
  <c r="BO1732"/>
  <c r="BO1545"/>
  <c r="BO1427"/>
  <c r="BO1309"/>
  <c r="BO1191"/>
  <c r="BO1073"/>
  <c r="BO1020"/>
  <c r="BP839"/>
  <c r="BO837"/>
  <c r="BO700"/>
  <c r="BO609"/>
  <c r="BP432"/>
  <c r="BO434"/>
  <c r="BP365"/>
  <c r="BP314"/>
  <c r="BO316"/>
  <c r="BP247"/>
  <c r="BP196"/>
  <c r="BO198"/>
  <c r="BP129"/>
  <c r="BO17"/>
  <c r="AR47" i="6"/>
  <c r="AV47" s="1"/>
  <c r="U45"/>
  <c r="AT41"/>
  <c r="AR39"/>
  <c r="AV39" s="1"/>
  <c r="U37"/>
  <c r="AR33"/>
  <c r="AV33"/>
  <c r="U33"/>
  <c r="AP27"/>
  <c r="AT23"/>
  <c r="U21"/>
  <c r="AT19"/>
  <c r="O17"/>
  <c r="BD13"/>
  <c r="BH13"/>
  <c r="U11"/>
  <c r="K18" i="8"/>
  <c r="K16"/>
  <c r="K14"/>
  <c r="K12"/>
  <c r="K10"/>
  <c r="BP1787" i="7"/>
  <c r="BO1960"/>
  <c r="BP2023"/>
  <c r="BO2196"/>
  <c r="BP2259"/>
  <c r="BO2314"/>
  <c r="BO2940"/>
  <c r="BP2936"/>
  <c r="BP2928"/>
  <c r="BP2920"/>
  <c r="BP2912"/>
  <c r="BP2904"/>
  <c r="BP2881"/>
  <c r="BP2320"/>
  <c r="BO2932"/>
  <c r="BO2322"/>
  <c r="BP2198"/>
  <c r="BP2143"/>
  <c r="BO2143"/>
  <c r="BO2086"/>
  <c r="BP1907"/>
  <c r="BO1907"/>
  <c r="BO1850"/>
  <c r="BP1671"/>
  <c r="BO1671"/>
  <c r="BO1614"/>
  <c r="BP1547"/>
  <c r="BO1488"/>
  <c r="BP1429"/>
  <c r="BO1370"/>
  <c r="BP1311"/>
  <c r="BO1252"/>
  <c r="BP1193"/>
  <c r="BO1134"/>
  <c r="BP1075"/>
  <c r="BP957"/>
  <c r="BO955"/>
  <c r="BP896"/>
  <c r="BP875"/>
  <c r="BO873"/>
  <c r="BP871"/>
  <c r="BO869"/>
  <c r="BP867"/>
  <c r="BO865"/>
  <c r="BP863"/>
  <c r="BO861"/>
  <c r="BP859"/>
  <c r="BO857"/>
  <c r="BP855"/>
  <c r="BO853"/>
  <c r="BP851"/>
  <c r="BP847"/>
  <c r="BP721"/>
  <c r="BP542"/>
  <c r="BP367"/>
  <c r="BO369"/>
  <c r="BP249"/>
  <c r="BO251"/>
  <c r="BP131"/>
  <c r="BO133"/>
  <c r="BP72"/>
  <c r="AT37" i="6"/>
  <c r="BF15"/>
  <c r="M11" i="8"/>
  <c r="N11"/>
  <c r="M19"/>
  <c r="O19" s="1"/>
  <c r="BP2253" i="7"/>
  <c r="BO2257"/>
  <c r="BP2135"/>
  <c r="BO2139"/>
  <c r="BP2017"/>
  <c r="BO2021"/>
  <c r="BP1899"/>
  <c r="BO1903"/>
  <c r="BP1781"/>
  <c r="BO1785"/>
  <c r="BP1663"/>
  <c r="BO1667"/>
  <c r="BO70"/>
  <c r="AR35" i="6"/>
  <c r="AV35"/>
  <c r="AR15"/>
  <c r="AV15"/>
  <c r="BD11"/>
  <c r="BH11"/>
  <c r="BP2076" i="7"/>
  <c r="BP2137"/>
  <c r="BP2194"/>
  <c r="BP2255"/>
  <c r="BO2936"/>
  <c r="BO2934"/>
  <c r="BO2930"/>
  <c r="BO2926"/>
  <c r="BO2922"/>
  <c r="BO2918"/>
  <c r="BO2914"/>
  <c r="BO2910"/>
  <c r="BO2906"/>
  <c r="BO2902"/>
  <c r="BO1408"/>
  <c r="BO1290"/>
  <c r="BP1231"/>
  <c r="BO1172"/>
  <c r="BP1113"/>
  <c r="BO1054"/>
  <c r="P19" i="8"/>
  <c r="N33"/>
  <c r="N25"/>
  <c r="N17"/>
  <c r="BO1583" i="7"/>
  <c r="BP1581"/>
  <c r="BO1579"/>
  <c r="BP1577"/>
  <c r="BO1575"/>
  <c r="BP1573"/>
  <c r="BO1571"/>
  <c r="BP1569"/>
  <c r="BO1567"/>
  <c r="BP1565"/>
  <c r="BO1563"/>
  <c r="BP1561"/>
  <c r="BP993"/>
  <c r="BO991"/>
  <c r="BP989"/>
  <c r="BO987"/>
  <c r="BP985"/>
  <c r="BO983"/>
  <c r="BP981"/>
  <c r="BO979"/>
  <c r="BP977"/>
  <c r="BO975"/>
  <c r="BP973"/>
  <c r="BO971"/>
  <c r="BP969"/>
  <c r="AR29" i="6"/>
  <c r="AV29" s="1"/>
  <c r="N27" i="8"/>
  <c r="BP2084" i="7"/>
  <c r="P15" i="8"/>
  <c r="BF21" i="6"/>
  <c r="N15" i="8"/>
  <c r="P10"/>
  <c r="AT47" i="6"/>
  <c r="Q49"/>
  <c r="S51"/>
  <c r="O35"/>
  <c r="AR11"/>
  <c r="K27" i="8"/>
  <c r="K23"/>
  <c r="K19"/>
  <c r="K15"/>
  <c r="K11"/>
  <c r="AB49" i="6"/>
  <c r="H8" i="8"/>
  <c r="C8"/>
  <c r="BE56" i="7"/>
  <c r="BE58"/>
  <c r="BO25"/>
  <c r="BP25"/>
  <c r="AV110"/>
  <c r="BH110"/>
  <c r="P112"/>
  <c r="U23" i="6"/>
  <c r="AX84" i="7"/>
  <c r="AT110"/>
  <c r="BJ84"/>
  <c r="AJ23" i="6"/>
  <c r="H9" i="8"/>
  <c r="BE115" i="7"/>
  <c r="T112"/>
  <c r="N110"/>
  <c r="BB23" i="6"/>
  <c r="BR6" i="7"/>
  <c r="AX51"/>
  <c r="BJ51"/>
  <c r="AP23" i="6"/>
  <c r="AH49"/>
  <c r="BJ23"/>
  <c r="BJ25" i="7"/>
  <c r="AF49" i="6"/>
  <c r="AJ49"/>
  <c r="AX25" i="7"/>
  <c r="L8" i="8"/>
  <c r="BF23" i="6"/>
  <c r="BH23"/>
  <c r="AD23"/>
  <c r="X49"/>
  <c r="W49"/>
  <c r="S49"/>
  <c r="O23"/>
  <c r="H27"/>
  <c r="F17"/>
  <c r="M75"/>
  <c r="O11"/>
  <c r="K49"/>
  <c r="N51" i="7"/>
  <c r="N54"/>
  <c r="O9" i="6"/>
  <c r="H31"/>
  <c r="BQ2361" i="7"/>
  <c r="J107" i="6"/>
  <c r="AD43"/>
  <c r="AJ11"/>
  <c r="AX49"/>
  <c r="BB49"/>
  <c r="BD15"/>
  <c r="BH15"/>
  <c r="AT17"/>
  <c r="AT11"/>
  <c r="AT49" s="1"/>
  <c r="AR23"/>
  <c r="AV23" s="1"/>
  <c r="AT25"/>
  <c r="BJ31"/>
  <c r="AT33"/>
  <c r="AR37"/>
  <c r="AV37"/>
  <c r="BJ19"/>
  <c r="BJ35"/>
  <c r="AR41"/>
  <c r="AV41"/>
  <c r="BJ43"/>
  <c r="AT45"/>
  <c r="BD41"/>
  <c r="BH41"/>
  <c r="Z49"/>
  <c r="AD49"/>
  <c r="AR17"/>
  <c r="AV17"/>
  <c r="BD25"/>
  <c r="BH25"/>
  <c r="M49"/>
  <c r="M52"/>
  <c r="BD9"/>
  <c r="AT31"/>
  <c r="AT21"/>
  <c r="U31"/>
  <c r="Y49"/>
  <c r="AT35"/>
  <c r="O29"/>
  <c r="O27"/>
  <c r="O25"/>
  <c r="U17"/>
  <c r="O17" i="8"/>
  <c r="P17"/>
  <c r="O33"/>
  <c r="P33"/>
  <c r="AX2942" i="7"/>
  <c r="BE2888"/>
  <c r="BE2890"/>
  <c r="N2827"/>
  <c r="BO2824"/>
  <c r="BP2765"/>
  <c r="BP2706"/>
  <c r="BF2706"/>
  <c r="BJ2706"/>
  <c r="H52" i="8"/>
  <c r="BO2647" i="7"/>
  <c r="BO2588"/>
  <c r="BH2529"/>
  <c r="AX2470"/>
  <c r="BE2416"/>
  <c r="BE2418"/>
  <c r="AX2352"/>
  <c r="H46" i="8"/>
  <c r="BO2293" i="7"/>
  <c r="BF2234"/>
  <c r="BJ2234"/>
  <c r="BP2234"/>
  <c r="BE2180"/>
  <c r="BE2182"/>
  <c r="BH2116"/>
  <c r="H42" i="8"/>
  <c r="BO2057" i="7"/>
  <c r="BF1998"/>
  <c r="BJ1998"/>
  <c r="BP1998"/>
  <c r="BF1939"/>
  <c r="BJ1939"/>
  <c r="BP1939"/>
  <c r="BO1880"/>
  <c r="AX1821"/>
  <c r="BH1644"/>
  <c r="BH1585"/>
  <c r="N1529"/>
  <c r="BO1526"/>
  <c r="N2945"/>
  <c r="BP2883"/>
  <c r="AX2824"/>
  <c r="AL105" i="6"/>
  <c r="AP105"/>
  <c r="BE2770" i="7"/>
  <c r="BE2772"/>
  <c r="N2709"/>
  <c r="BP2647"/>
  <c r="AX2588"/>
  <c r="H50" i="8"/>
  <c r="BO2529" i="7"/>
  <c r="BO2470"/>
  <c r="BP2411"/>
  <c r="BO2352"/>
  <c r="N2355"/>
  <c r="BP2293"/>
  <c r="N2237"/>
  <c r="BP2175"/>
  <c r="BO2116"/>
  <c r="BH2057"/>
  <c r="BO1998"/>
  <c r="N1942"/>
  <c r="BH1880"/>
  <c r="N1824"/>
  <c r="BO1762"/>
  <c r="N1765"/>
  <c r="BH1703"/>
  <c r="H34" i="8"/>
  <c r="BE1590" i="7"/>
  <c r="BE1592"/>
  <c r="AX1526"/>
  <c r="T2177"/>
  <c r="AX582"/>
  <c r="BF582"/>
  <c r="BJ582"/>
  <c r="AX346"/>
  <c r="BF346"/>
  <c r="BJ346"/>
  <c r="BF110"/>
  <c r="BJ110"/>
  <c r="BP51"/>
  <c r="P112" i="6"/>
  <c r="K109"/>
  <c r="X107"/>
  <c r="AM112"/>
  <c r="AH109"/>
  <c r="AB107"/>
  <c r="BJ53" i="7"/>
  <c r="BE2947"/>
  <c r="L2945"/>
  <c r="P2767"/>
  <c r="T2767"/>
  <c r="P2649"/>
  <c r="T2649"/>
  <c r="P2531"/>
  <c r="T2531"/>
  <c r="P2413"/>
  <c r="T2413"/>
  <c r="P2295"/>
  <c r="T2295"/>
  <c r="P2177"/>
  <c r="P2118"/>
  <c r="T2118"/>
  <c r="P2059"/>
  <c r="T2059"/>
  <c r="P1882"/>
  <c r="T1882"/>
  <c r="P1705"/>
  <c r="T1705"/>
  <c r="P1646"/>
  <c r="T1646"/>
  <c r="P1587"/>
  <c r="T1587"/>
  <c r="AV1467"/>
  <c r="AV1349"/>
  <c r="BP1349"/>
  <c r="AR51" i="6"/>
  <c r="AV51" s="1"/>
  <c r="F23"/>
  <c r="AF81" s="1"/>
  <c r="F15"/>
  <c r="H73" s="1"/>
  <c r="BQ1771" i="7"/>
  <c r="AM57" i="6"/>
  <c r="AB57"/>
  <c r="T57"/>
  <c r="J57"/>
  <c r="J115"/>
  <c r="F45"/>
  <c r="J103" s="1"/>
  <c r="F41"/>
  <c r="AL99" s="1"/>
  <c r="F37"/>
  <c r="AB95"/>
  <c r="F33"/>
  <c r="Z91"/>
  <c r="AD91" s="1"/>
  <c r="F29"/>
  <c r="AX87" s="1"/>
  <c r="F25"/>
  <c r="AL83"/>
  <c r="AP83" s="1"/>
  <c r="F21"/>
  <c r="H79" s="1"/>
  <c r="T1467" i="7"/>
  <c r="P1469"/>
  <c r="T1469"/>
  <c r="T1349"/>
  <c r="P1351"/>
  <c r="T1351"/>
  <c r="AX1290"/>
  <c r="BF1290"/>
  <c r="BJ1290"/>
  <c r="H28" i="8"/>
  <c r="BE1236" i="7"/>
  <c r="BE1238"/>
  <c r="AX1172"/>
  <c r="BF1172"/>
  <c r="BJ1172"/>
  <c r="H26" i="8"/>
  <c r="BE1118" i="7"/>
  <c r="AX1054"/>
  <c r="BF1054"/>
  <c r="BJ1054"/>
  <c r="H24" i="8"/>
  <c r="BE1000" i="7"/>
  <c r="BE1002"/>
  <c r="AX936"/>
  <c r="BF936"/>
  <c r="BJ936"/>
  <c r="H22" i="8"/>
  <c r="BE882" i="7"/>
  <c r="AX818"/>
  <c r="BF818"/>
  <c r="BJ818"/>
  <c r="H20" i="8"/>
  <c r="BE764" i="7"/>
  <c r="BE766"/>
  <c r="AX700"/>
  <c r="BF700"/>
  <c r="BJ700"/>
  <c r="AX464"/>
  <c r="BF464"/>
  <c r="BJ464"/>
  <c r="AX228"/>
  <c r="BF228"/>
  <c r="BJ228"/>
  <c r="BL1467"/>
  <c r="AT1408"/>
  <c r="BL1349"/>
  <c r="BE1354"/>
  <c r="BR1304"/>
  <c r="AT51" i="6"/>
  <c r="F13"/>
  <c r="AN71"/>
  <c r="AI57"/>
  <c r="Y57"/>
  <c r="P57"/>
  <c r="P115"/>
  <c r="F57"/>
  <c r="F115"/>
  <c r="BF51"/>
  <c r="F43"/>
  <c r="J101" s="1"/>
  <c r="F39"/>
  <c r="H97" s="1"/>
  <c r="F35"/>
  <c r="AB93" s="1"/>
  <c r="F27"/>
  <c r="H85" s="1"/>
  <c r="F19"/>
  <c r="K77" s="1"/>
  <c r="P1233" i="7"/>
  <c r="T1233"/>
  <c r="P1115"/>
  <c r="T1115"/>
  <c r="P997"/>
  <c r="T997"/>
  <c r="P879"/>
  <c r="T879"/>
  <c r="P761"/>
  <c r="T761"/>
  <c r="P643"/>
  <c r="T643"/>
  <c r="P525"/>
  <c r="T525"/>
  <c r="P407"/>
  <c r="T407"/>
  <c r="P289"/>
  <c r="T289"/>
  <c r="P171"/>
  <c r="T171"/>
  <c r="P53"/>
  <c r="T53"/>
  <c r="F11" i="6"/>
  <c r="Q69"/>
  <c r="K52"/>
  <c r="U27"/>
  <c r="U25"/>
  <c r="O19"/>
  <c r="U13"/>
  <c r="F31"/>
  <c r="H89" s="1"/>
  <c r="AT29"/>
  <c r="O21" i="8"/>
  <c r="AX54" i="6"/>
  <c r="AX57"/>
  <c r="K8" i="8"/>
  <c r="N29"/>
  <c r="I8"/>
  <c r="M8" s="1"/>
  <c r="AB105" i="6"/>
  <c r="Z105"/>
  <c r="AD105" s="1"/>
  <c r="AZ105"/>
  <c r="Q105"/>
  <c r="AX105"/>
  <c r="BB105" s="1"/>
  <c r="Y105"/>
  <c r="Q109"/>
  <c r="BJ109"/>
  <c r="BI113" s="1"/>
  <c r="K107"/>
  <c r="AX107"/>
  <c r="W109"/>
  <c r="AN109"/>
  <c r="AB115"/>
  <c r="AX109"/>
  <c r="BB109"/>
  <c r="AR107"/>
  <c r="AV107"/>
  <c r="L9" i="8"/>
  <c r="I9"/>
  <c r="M9" s="1"/>
  <c r="BR65" i="7"/>
  <c r="BE117"/>
  <c r="BD107" i="6"/>
  <c r="N113" i="7"/>
  <c r="BO110"/>
  <c r="W107" i="6"/>
  <c r="J109"/>
  <c r="Z109"/>
  <c r="AD109" s="1"/>
  <c r="AT109"/>
  <c r="T112"/>
  <c r="Y115"/>
  <c r="M107"/>
  <c r="AH107"/>
  <c r="BJ107"/>
  <c r="BE113"/>
  <c r="S109"/>
  <c r="AB109"/>
  <c r="BD109"/>
  <c r="BH109"/>
  <c r="AI112"/>
  <c r="F112"/>
  <c r="AF109"/>
  <c r="AJ109"/>
  <c r="Z107"/>
  <c r="AD107"/>
  <c r="S107"/>
  <c r="M109"/>
  <c r="AM115"/>
  <c r="Y109"/>
  <c r="AX112"/>
  <c r="AZ107"/>
  <c r="BB107"/>
  <c r="Y112"/>
  <c r="AL107"/>
  <c r="AP107"/>
  <c r="BF109"/>
  <c r="Y107"/>
  <c r="BO51" i="7"/>
  <c r="AT112" i="6"/>
  <c r="AR109"/>
  <c r="AV109"/>
  <c r="AT107"/>
  <c r="AI115"/>
  <c r="J112"/>
  <c r="X109"/>
  <c r="AF107"/>
  <c r="AJ107"/>
  <c r="T115"/>
  <c r="AZ109"/>
  <c r="BF107"/>
  <c r="BH107"/>
  <c r="Q107"/>
  <c r="U107"/>
  <c r="AB112"/>
  <c r="AL109"/>
  <c r="AP109" s="1"/>
  <c r="AN107"/>
  <c r="AF97"/>
  <c r="AJ97"/>
  <c r="BO1349" i="7"/>
  <c r="BR714"/>
  <c r="BR832"/>
  <c r="BE884"/>
  <c r="BR950"/>
  <c r="BR1068"/>
  <c r="BE1120"/>
  <c r="BR1186"/>
  <c r="BH1349"/>
  <c r="BH1467"/>
  <c r="BR1540"/>
  <c r="C34" i="8"/>
  <c r="K50"/>
  <c r="BR2012" i="7"/>
  <c r="K46" i="8"/>
  <c r="I46"/>
  <c r="N46" s="1"/>
  <c r="K52"/>
  <c r="AX1408" i="7"/>
  <c r="BF1408"/>
  <c r="BJ1408"/>
  <c r="BP1408"/>
  <c r="C20" i="8"/>
  <c r="L20"/>
  <c r="I20"/>
  <c r="N20"/>
  <c r="K20"/>
  <c r="C22"/>
  <c r="C24"/>
  <c r="L24"/>
  <c r="I24"/>
  <c r="N24"/>
  <c r="K24"/>
  <c r="C26"/>
  <c r="L26"/>
  <c r="C28"/>
  <c r="L28"/>
  <c r="I28"/>
  <c r="N28" s="1"/>
  <c r="K28"/>
  <c r="BR2897" i="7"/>
  <c r="BE2949"/>
  <c r="M110" i="6"/>
  <c r="BR2484" i="7"/>
  <c r="BR2720"/>
  <c r="K42" i="8"/>
  <c r="L42"/>
  <c r="BR2130" i="7"/>
  <c r="BR2248"/>
  <c r="BR2366"/>
  <c r="BR2602"/>
  <c r="BR2838"/>
  <c r="U109" i="6"/>
  <c r="N8" i="8"/>
  <c r="N9"/>
  <c r="M24"/>
  <c r="P24"/>
  <c r="H32"/>
  <c r="BE1472" i="7"/>
  <c r="I22" i="8"/>
  <c r="K22"/>
  <c r="I34"/>
  <c r="K34"/>
  <c r="C50"/>
  <c r="I50"/>
  <c r="I52"/>
  <c r="L52"/>
  <c r="BP110" i="7"/>
  <c r="AX110"/>
  <c r="P14" i="8"/>
  <c r="O14"/>
  <c r="O27"/>
  <c r="P27"/>
  <c r="K55"/>
  <c r="C55"/>
  <c r="I55"/>
  <c r="L55"/>
  <c r="BF2824" i="7"/>
  <c r="BJ2824"/>
  <c r="BP2824"/>
  <c r="H53" i="8"/>
  <c r="BE2711" i="7"/>
  <c r="BO2706"/>
  <c r="BF2588"/>
  <c r="BJ2588"/>
  <c r="BP2588"/>
  <c r="AX2529"/>
  <c r="BF2529"/>
  <c r="BJ2529"/>
  <c r="BP2529"/>
  <c r="H49" i="8"/>
  <c r="BE2475" i="7"/>
  <c r="H48" i="8"/>
  <c r="BO2411" i="7"/>
  <c r="K47" i="8"/>
  <c r="C47"/>
  <c r="L47"/>
  <c r="I47"/>
  <c r="BF2352" i="7"/>
  <c r="BJ2352"/>
  <c r="BP2352"/>
  <c r="H45" i="8"/>
  <c r="BE2239" i="7"/>
  <c r="BO2234"/>
  <c r="H44" i="8"/>
  <c r="BO2175" i="7"/>
  <c r="H43" i="8"/>
  <c r="BE2121" i="7"/>
  <c r="H40" i="8"/>
  <c r="BE1944" i="7"/>
  <c r="BO1939"/>
  <c r="H39" i="8"/>
  <c r="BE1885" i="7"/>
  <c r="BF1821"/>
  <c r="BJ1821"/>
  <c r="BP1821"/>
  <c r="BP1526"/>
  <c r="BF1526"/>
  <c r="BJ1526"/>
  <c r="O49" i="6"/>
  <c r="O52" s="1"/>
  <c r="O107"/>
  <c r="K110"/>
  <c r="I26" i="8"/>
  <c r="K26"/>
  <c r="C42"/>
  <c r="I42"/>
  <c r="C46"/>
  <c r="L46"/>
  <c r="BH9" i="6"/>
  <c r="U49"/>
  <c r="Q51"/>
  <c r="U51"/>
  <c r="C9" i="8"/>
  <c r="K9"/>
  <c r="AV11" i="6"/>
  <c r="O11" i="8"/>
  <c r="P11"/>
  <c r="O12"/>
  <c r="P12"/>
  <c r="K57"/>
  <c r="C57"/>
  <c r="I57"/>
  <c r="L57"/>
  <c r="BP2942" i="7"/>
  <c r="BF2942"/>
  <c r="BJ2942"/>
  <c r="H56" i="8"/>
  <c r="BO2883" i="7"/>
  <c r="H54" i="8"/>
  <c r="BO2765" i="7"/>
  <c r="AX2647"/>
  <c r="BF2647"/>
  <c r="BJ2647"/>
  <c r="H51" i="8"/>
  <c r="BE2593" i="7"/>
  <c r="BP2470"/>
  <c r="BF2470"/>
  <c r="BJ2470"/>
  <c r="AX2411"/>
  <c r="BF2411"/>
  <c r="BJ2411"/>
  <c r="H41" i="8"/>
  <c r="BE2003" i="7"/>
  <c r="H38" i="8"/>
  <c r="BE1826" i="7"/>
  <c r="BO1821"/>
  <c r="I37" i="8"/>
  <c r="L37"/>
  <c r="K37"/>
  <c r="O24"/>
  <c r="BE1356" i="7"/>
  <c r="M20" i="8"/>
  <c r="M28"/>
  <c r="L22"/>
  <c r="C52"/>
  <c r="L50"/>
  <c r="L34"/>
  <c r="BO1467" i="7"/>
  <c r="H30" i="8"/>
  <c r="O109" i="6"/>
  <c r="AT1762" i="7"/>
  <c r="AF1762"/>
  <c r="BP1612"/>
  <c r="AX1612"/>
  <c r="BF1612"/>
  <c r="BJ1612"/>
  <c r="T1526"/>
  <c r="P1528"/>
  <c r="AX1231"/>
  <c r="BF1231"/>
  <c r="BJ1231"/>
  <c r="AX523"/>
  <c r="BF523"/>
  <c r="BJ523"/>
  <c r="AX169"/>
  <c r="BF169"/>
  <c r="BJ169"/>
  <c r="N21" i="8"/>
  <c r="M18"/>
  <c r="M16"/>
  <c r="AF2942" i="7"/>
  <c r="BF2916"/>
  <c r="BJ2916"/>
  <c r="BF2883"/>
  <c r="BJ2883"/>
  <c r="BF2851"/>
  <c r="BJ2851"/>
  <c r="BF2843"/>
  <c r="BJ2843"/>
  <c r="BE2829"/>
  <c r="BH2818"/>
  <c r="BF2810"/>
  <c r="BJ2810"/>
  <c r="BH2802"/>
  <c r="BF2794"/>
  <c r="BJ2794"/>
  <c r="BF2765"/>
  <c r="BJ2765"/>
  <c r="L2709"/>
  <c r="AF2706"/>
  <c r="BQ2774"/>
  <c r="L2591"/>
  <c r="AF2588"/>
  <c r="BQ2479"/>
  <c r="L2473"/>
  <c r="AF2470"/>
  <c r="BE2357"/>
  <c r="BF2293"/>
  <c r="BJ2293"/>
  <c r="L2237"/>
  <c r="AF2234"/>
  <c r="BF2175"/>
  <c r="BJ2175"/>
  <c r="BF2116"/>
  <c r="BJ2116"/>
  <c r="BF2057"/>
  <c r="BJ2057"/>
  <c r="L2001"/>
  <c r="AF1998"/>
  <c r="L1942"/>
  <c r="AF1939"/>
  <c r="BF1880"/>
  <c r="BJ1880"/>
  <c r="L1824"/>
  <c r="AF1821"/>
  <c r="BE1769"/>
  <c r="T1762"/>
  <c r="AT1703"/>
  <c r="BL1703"/>
  <c r="AT1644"/>
  <c r="T348"/>
  <c r="AX1585"/>
  <c r="BF1585"/>
  <c r="BJ1585"/>
  <c r="BP1557"/>
  <c r="BH1557"/>
  <c r="BR1481"/>
  <c r="BE1533"/>
  <c r="H31" i="8"/>
  <c r="BE1413" i="7"/>
  <c r="AX1113"/>
  <c r="BF1113"/>
  <c r="BJ1113"/>
  <c r="AX759"/>
  <c r="BF759"/>
  <c r="BJ759"/>
  <c r="AX641"/>
  <c r="BF641"/>
  <c r="BJ641"/>
  <c r="BL1644"/>
  <c r="T1528"/>
  <c r="AT1467"/>
  <c r="T1410"/>
  <c r="L1411"/>
  <c r="P1410"/>
  <c r="BF1349"/>
  <c r="BJ1349"/>
  <c r="AF1290"/>
  <c r="L1234"/>
  <c r="BE1179"/>
  <c r="AF1172"/>
  <c r="L1116"/>
  <c r="BE1061"/>
  <c r="L1057"/>
  <c r="P1056"/>
  <c r="T1056"/>
  <c r="BF995"/>
  <c r="BJ995"/>
  <c r="BF965"/>
  <c r="BJ965"/>
  <c r="AX965"/>
  <c r="BE941"/>
  <c r="BF877"/>
  <c r="BJ877"/>
  <c r="AF818"/>
  <c r="L762"/>
  <c r="BE707"/>
  <c r="AF700"/>
  <c r="AF582"/>
  <c r="BE469"/>
  <c r="BF405"/>
  <c r="BJ405"/>
  <c r="BE353"/>
  <c r="L349"/>
  <c r="P348"/>
  <c r="BF287"/>
  <c r="BJ287"/>
  <c r="BE235"/>
  <c r="AF228"/>
  <c r="BE176"/>
  <c r="BB43" i="6"/>
  <c r="AJ19"/>
  <c r="H17"/>
  <c r="H21"/>
  <c r="H23"/>
  <c r="H29"/>
  <c r="H35"/>
  <c r="H37"/>
  <c r="H39"/>
  <c r="H43"/>
  <c r="H47"/>
  <c r="H19"/>
  <c r="H33"/>
  <c r="H41"/>
  <c r="H25"/>
  <c r="H45"/>
  <c r="H15"/>
  <c r="H11"/>
  <c r="H9"/>
  <c r="H13"/>
  <c r="AL79"/>
  <c r="AP79" s="1"/>
  <c r="AF87"/>
  <c r="AJ87" s="1"/>
  <c r="AH87"/>
  <c r="AB87"/>
  <c r="AH85"/>
  <c r="Z69"/>
  <c r="AD69"/>
  <c r="AB99"/>
  <c r="AL75"/>
  <c r="AP75" s="1"/>
  <c r="Q73"/>
  <c r="F99"/>
  <c r="F105"/>
  <c r="J105"/>
  <c r="AF105"/>
  <c r="AJ105" s="1"/>
  <c r="M105"/>
  <c r="W105"/>
  <c r="S105"/>
  <c r="U105" s="1"/>
  <c r="X105"/>
  <c r="AH105"/>
  <c r="S91"/>
  <c r="X99"/>
  <c r="AH99"/>
  <c r="AX91"/>
  <c r="BB91" s="1"/>
  <c r="Z99"/>
  <c r="AD99" s="1"/>
  <c r="AX99"/>
  <c r="BB99" s="1"/>
  <c r="AN97"/>
  <c r="AF79"/>
  <c r="AJ79"/>
  <c r="F79"/>
  <c r="X79"/>
  <c r="AN79"/>
  <c r="AN85"/>
  <c r="Q85"/>
  <c r="H75"/>
  <c r="S73"/>
  <c r="M91"/>
  <c r="S99"/>
  <c r="J91"/>
  <c r="Q91"/>
  <c r="K75"/>
  <c r="X85"/>
  <c r="AZ89"/>
  <c r="AF89"/>
  <c r="AJ89"/>
  <c r="M89"/>
  <c r="X69"/>
  <c r="F69"/>
  <c r="AB85"/>
  <c r="BJ85" s="1"/>
  <c r="F89"/>
  <c r="AZ73"/>
  <c r="AN99"/>
  <c r="K99"/>
  <c r="X91"/>
  <c r="J99"/>
  <c r="F91"/>
  <c r="AB91"/>
  <c r="AT91" s="1"/>
  <c r="Q99"/>
  <c r="AF99"/>
  <c r="AJ99" s="1"/>
  <c r="AL91"/>
  <c r="AP91" s="1"/>
  <c r="K105"/>
  <c r="U99"/>
  <c r="H77"/>
  <c r="J73"/>
  <c r="AB73"/>
  <c r="AH73"/>
  <c r="W99"/>
  <c r="M99"/>
  <c r="O99"/>
  <c r="AH91"/>
  <c r="AZ91"/>
  <c r="K91"/>
  <c r="Z97"/>
  <c r="AD97" s="1"/>
  <c r="S87"/>
  <c r="M87"/>
  <c r="S79"/>
  <c r="AZ79"/>
  <c r="J79"/>
  <c r="AB89"/>
  <c r="S69"/>
  <c r="Y69"/>
  <c r="AH89"/>
  <c r="K69"/>
  <c r="K87"/>
  <c r="X89"/>
  <c r="AH69"/>
  <c r="Y99"/>
  <c r="Y91"/>
  <c r="J97"/>
  <c r="AZ99"/>
  <c r="AF91"/>
  <c r="AJ91"/>
  <c r="J85"/>
  <c r="AL97"/>
  <c r="AP97" s="1"/>
  <c r="AX85"/>
  <c r="BB85" s="1"/>
  <c r="J89"/>
  <c r="AH79"/>
  <c r="K97"/>
  <c r="Y97"/>
  <c r="AZ85"/>
  <c r="AX97"/>
  <c r="BB97" s="1"/>
  <c r="AF85"/>
  <c r="AJ85" s="1"/>
  <c r="M85"/>
  <c r="AB97"/>
  <c r="AN91"/>
  <c r="W91"/>
  <c r="H87"/>
  <c r="AZ97"/>
  <c r="H99"/>
  <c r="H91"/>
  <c r="AX95"/>
  <c r="BB95" s="1"/>
  <c r="Z71"/>
  <c r="AD71" s="1"/>
  <c r="Z103"/>
  <c r="AD103" s="1"/>
  <c r="Z101"/>
  <c r="AD101" s="1"/>
  <c r="F77"/>
  <c r="AZ103"/>
  <c r="W83"/>
  <c r="Q83"/>
  <c r="AN81"/>
  <c r="AN93"/>
  <c r="X71"/>
  <c r="H81"/>
  <c r="BF85"/>
  <c r="M83"/>
  <c r="Z81"/>
  <c r="AD81" s="1"/>
  <c r="F81"/>
  <c r="F93"/>
  <c r="AN77"/>
  <c r="K93"/>
  <c r="AX101"/>
  <c r="BB101" s="1"/>
  <c r="M71"/>
  <c r="AF77"/>
  <c r="AJ77"/>
  <c r="AL101"/>
  <c r="AP101"/>
  <c r="AH81"/>
  <c r="AB77"/>
  <c r="S95"/>
  <c r="AH83"/>
  <c r="H101"/>
  <c r="AN75"/>
  <c r="Y75"/>
  <c r="AX83"/>
  <c r="BB83" s="1"/>
  <c r="F83"/>
  <c r="AB81"/>
  <c r="AL81"/>
  <c r="AP81" s="1"/>
  <c r="Q95"/>
  <c r="U95" s="1"/>
  <c r="F95"/>
  <c r="S71"/>
  <c r="AZ93"/>
  <c r="J93"/>
  <c r="M93"/>
  <c r="AZ77"/>
  <c r="J77"/>
  <c r="AF93"/>
  <c r="AJ93"/>
  <c r="X77"/>
  <c r="K101"/>
  <c r="X93"/>
  <c r="W103"/>
  <c r="AZ101"/>
  <c r="W101"/>
  <c r="K83"/>
  <c r="Z83"/>
  <c r="AD83" s="1"/>
  <c r="X83"/>
  <c r="W95"/>
  <c r="AH103"/>
  <c r="X103"/>
  <c r="AZ81"/>
  <c r="X81"/>
  <c r="Y81"/>
  <c r="AN103"/>
  <c r="H103"/>
  <c r="AB83"/>
  <c r="H93"/>
  <c r="AL77"/>
  <c r="AP77" s="1"/>
  <c r="Q75"/>
  <c r="AB75"/>
  <c r="AX75"/>
  <c r="BB75" s="1"/>
  <c r="AH75"/>
  <c r="AF75"/>
  <c r="AJ75"/>
  <c r="AR97"/>
  <c r="AV97" s="1"/>
  <c r="AR105"/>
  <c r="AV105" s="1"/>
  <c r="AF83"/>
  <c r="Y83"/>
  <c r="J83"/>
  <c r="Q97"/>
  <c r="F97"/>
  <c r="M97"/>
  <c r="F85"/>
  <c r="J81"/>
  <c r="K81"/>
  <c r="Q81"/>
  <c r="W81"/>
  <c r="AF95"/>
  <c r="AJ95"/>
  <c r="Y95"/>
  <c r="J95"/>
  <c r="Q79"/>
  <c r="Y79"/>
  <c r="Z79"/>
  <c r="M79"/>
  <c r="S89"/>
  <c r="Z89"/>
  <c r="AX89"/>
  <c r="BB89"/>
  <c r="W89"/>
  <c r="AL89"/>
  <c r="AP89" s="1"/>
  <c r="AX69"/>
  <c r="BB69" s="1"/>
  <c r="AB69"/>
  <c r="AN69"/>
  <c r="AL69"/>
  <c r="AP69" s="1"/>
  <c r="K89"/>
  <c r="O89" s="1"/>
  <c r="Q89"/>
  <c r="J69"/>
  <c r="M69"/>
  <c r="AZ69"/>
  <c r="W79"/>
  <c r="AX79"/>
  <c r="BB79"/>
  <c r="Q103"/>
  <c r="AL103"/>
  <c r="AP103" s="1"/>
  <c r="Y89"/>
  <c r="AF69"/>
  <c r="AJ69"/>
  <c r="AN89"/>
  <c r="W69"/>
  <c r="X97"/>
  <c r="M81"/>
  <c r="S81"/>
  <c r="S97"/>
  <c r="Z85"/>
  <c r="S83"/>
  <c r="W97"/>
  <c r="Y85"/>
  <c r="AZ83"/>
  <c r="AB79"/>
  <c r="Y103"/>
  <c r="M103"/>
  <c r="K79"/>
  <c r="AH95"/>
  <c r="AX81"/>
  <c r="BB81"/>
  <c r="AH97"/>
  <c r="K85"/>
  <c r="AN83"/>
  <c r="AL85"/>
  <c r="AP85" s="1"/>
  <c r="S85"/>
  <c r="U85" s="1"/>
  <c r="W85"/>
  <c r="H95"/>
  <c r="H83"/>
  <c r="Z75"/>
  <c r="X75"/>
  <c r="S75"/>
  <c r="F75"/>
  <c r="J75"/>
  <c r="W75"/>
  <c r="AN105"/>
  <c r="AZ75"/>
  <c r="H69"/>
  <c r="AZ87"/>
  <c r="AL87"/>
  <c r="AP87"/>
  <c r="Z87"/>
  <c r="J87"/>
  <c r="X87"/>
  <c r="F87"/>
  <c r="AF71"/>
  <c r="AJ71"/>
  <c r="Y71"/>
  <c r="K71"/>
  <c r="Y93"/>
  <c r="Z93"/>
  <c r="AH93"/>
  <c r="S93"/>
  <c r="Q93"/>
  <c r="AH77"/>
  <c r="S77"/>
  <c r="Q77"/>
  <c r="Y77"/>
  <c r="Z77"/>
  <c r="M77"/>
  <c r="O77" s="1"/>
  <c r="W71"/>
  <c r="W77"/>
  <c r="AX77"/>
  <c r="BB77" s="1"/>
  <c r="X101"/>
  <c r="F101"/>
  <c r="W93"/>
  <c r="W87"/>
  <c r="K95"/>
  <c r="AX93"/>
  <c r="BB93"/>
  <c r="AB103"/>
  <c r="AZ95"/>
  <c r="AF103"/>
  <c r="AJ103"/>
  <c r="Q101"/>
  <c r="AL95"/>
  <c r="AP95" s="1"/>
  <c r="S103"/>
  <c r="AB101"/>
  <c r="M101"/>
  <c r="Z95"/>
  <c r="AF101"/>
  <c r="AL93"/>
  <c r="AP93"/>
  <c r="AH101"/>
  <c r="Q87"/>
  <c r="X95"/>
  <c r="AX103"/>
  <c r="BB103" s="1"/>
  <c r="M95"/>
  <c r="Y101"/>
  <c r="Y87"/>
  <c r="F103"/>
  <c r="S101"/>
  <c r="AN95"/>
  <c r="AN101"/>
  <c r="K103"/>
  <c r="AN87"/>
  <c r="H71"/>
  <c r="Q71"/>
  <c r="U71" s="1"/>
  <c r="AL71"/>
  <c r="AZ71"/>
  <c r="J71"/>
  <c r="F71"/>
  <c r="AX71"/>
  <c r="BB71" s="1"/>
  <c r="AB71"/>
  <c r="AH71"/>
  <c r="F9"/>
  <c r="J67" s="1"/>
  <c r="BR891" i="7"/>
  <c r="BE943"/>
  <c r="BR1363"/>
  <c r="BE1415"/>
  <c r="BE1708"/>
  <c r="BO1703"/>
  <c r="H36" i="8"/>
  <c r="O18"/>
  <c r="P18"/>
  <c r="BF1762" i="7"/>
  <c r="BJ1762"/>
  <c r="BP1762"/>
  <c r="AX1762"/>
  <c r="C30" i="8"/>
  <c r="L30"/>
  <c r="I30"/>
  <c r="K30"/>
  <c r="P28"/>
  <c r="O28"/>
  <c r="N37"/>
  <c r="M37"/>
  <c r="BR1776" i="7"/>
  <c r="BE1828"/>
  <c r="BR1953"/>
  <c r="BE2005"/>
  <c r="BR2543"/>
  <c r="BE2595"/>
  <c r="M42" i="8"/>
  <c r="N42"/>
  <c r="C39"/>
  <c r="L39"/>
  <c r="K39"/>
  <c r="I39"/>
  <c r="BR1894" i="7"/>
  <c r="BE1946"/>
  <c r="BE2123"/>
  <c r="BR2071"/>
  <c r="I45" i="8"/>
  <c r="L45"/>
  <c r="K45"/>
  <c r="C45"/>
  <c r="I48"/>
  <c r="L48"/>
  <c r="C48"/>
  <c r="K48"/>
  <c r="C49"/>
  <c r="K49"/>
  <c r="I49"/>
  <c r="L49"/>
  <c r="C53"/>
  <c r="K53"/>
  <c r="I53"/>
  <c r="L53"/>
  <c r="N55"/>
  <c r="M55"/>
  <c r="N52"/>
  <c r="M52"/>
  <c r="N34"/>
  <c r="M34"/>
  <c r="N22"/>
  <c r="M22"/>
  <c r="C32"/>
  <c r="K32"/>
  <c r="L32"/>
  <c r="I32"/>
  <c r="BR419" i="7"/>
  <c r="BE471"/>
  <c r="AX1467"/>
  <c r="BF1467"/>
  <c r="BJ1467"/>
  <c r="BP1467"/>
  <c r="H35" i="8"/>
  <c r="BE1649" i="7"/>
  <c r="BO1644"/>
  <c r="C31" i="8"/>
  <c r="I31"/>
  <c r="L31"/>
  <c r="K31"/>
  <c r="AX1644" i="7"/>
  <c r="BF1644"/>
  <c r="BJ1644"/>
  <c r="BP1644"/>
  <c r="AX1703"/>
  <c r="BF1703"/>
  <c r="BJ1703"/>
  <c r="BP1703"/>
  <c r="BR2307"/>
  <c r="BE2359"/>
  <c r="BR2779"/>
  <c r="BE2831"/>
  <c r="O16" i="8"/>
  <c r="P16"/>
  <c r="O20"/>
  <c r="P20"/>
  <c r="C38"/>
  <c r="K38"/>
  <c r="I38"/>
  <c r="L38"/>
  <c r="I41"/>
  <c r="L41"/>
  <c r="K41"/>
  <c r="C41"/>
  <c r="C51"/>
  <c r="K51"/>
  <c r="I51"/>
  <c r="L51"/>
  <c r="C54"/>
  <c r="I54"/>
  <c r="L54"/>
  <c r="K54"/>
  <c r="I56"/>
  <c r="L56"/>
  <c r="C56"/>
  <c r="K56"/>
  <c r="N57"/>
  <c r="M57"/>
  <c r="N26"/>
  <c r="M26"/>
  <c r="BE1887" i="7"/>
  <c r="BR1835"/>
  <c r="I40" i="8"/>
  <c r="K40"/>
  <c r="C40"/>
  <c r="L40"/>
  <c r="C43"/>
  <c r="L43"/>
  <c r="I43"/>
  <c r="K43"/>
  <c r="C44"/>
  <c r="L44"/>
  <c r="I44"/>
  <c r="K44"/>
  <c r="BR2189" i="7"/>
  <c r="BE2241"/>
  <c r="M47" i="8"/>
  <c r="N47"/>
  <c r="BR2425" i="7"/>
  <c r="BE2477"/>
  <c r="BR2661"/>
  <c r="BE2713"/>
  <c r="M50" i="8"/>
  <c r="N50"/>
  <c r="BR1422" i="7"/>
  <c r="BE1474"/>
  <c r="O110" i="6"/>
  <c r="U101"/>
  <c r="AT87"/>
  <c r="BD97"/>
  <c r="BH97"/>
  <c r="AR75"/>
  <c r="AV75"/>
  <c r="BJ83"/>
  <c r="O91"/>
  <c r="AT99"/>
  <c r="U91"/>
  <c r="O105"/>
  <c r="U87"/>
  <c r="BJ105"/>
  <c r="O85"/>
  <c r="U79"/>
  <c r="BJ91"/>
  <c r="BJ99"/>
  <c r="O101"/>
  <c r="U103"/>
  <c r="BF99"/>
  <c r="BF79"/>
  <c r="O97"/>
  <c r="BD105"/>
  <c r="BH105" s="1"/>
  <c r="BF69"/>
  <c r="O83"/>
  <c r="O87"/>
  <c r="BF91"/>
  <c r="BJ81"/>
  <c r="AT69"/>
  <c r="O103"/>
  <c r="AT95"/>
  <c r="AR91"/>
  <c r="AV91" s="1"/>
  <c r="BD91"/>
  <c r="BH91" s="1"/>
  <c r="BD79"/>
  <c r="BH79" s="1"/>
  <c r="U75"/>
  <c r="AT83"/>
  <c r="U81"/>
  <c r="BJ89"/>
  <c r="O69"/>
  <c r="AT81"/>
  <c r="O93"/>
  <c r="BF83"/>
  <c r="AR69"/>
  <c r="AV69" s="1"/>
  <c r="AT77"/>
  <c r="BF89"/>
  <c r="U83"/>
  <c r="O81"/>
  <c r="BD85"/>
  <c r="BH85" s="1"/>
  <c r="O95"/>
  <c r="U77"/>
  <c r="BF105"/>
  <c r="BF81"/>
  <c r="AT75"/>
  <c r="AD75"/>
  <c r="BD75"/>
  <c r="BH75" s="1"/>
  <c r="BJ97"/>
  <c r="AT97"/>
  <c r="AD85"/>
  <c r="AR85"/>
  <c r="AV85"/>
  <c r="AR79"/>
  <c r="AV79"/>
  <c r="AD79"/>
  <c r="AJ83"/>
  <c r="AR83"/>
  <c r="AV83"/>
  <c r="BD83"/>
  <c r="BH83"/>
  <c r="U89"/>
  <c r="AT89"/>
  <c r="AT105"/>
  <c r="BJ75"/>
  <c r="BF75"/>
  <c r="BJ79"/>
  <c r="AT79"/>
  <c r="AD89"/>
  <c r="AR89"/>
  <c r="AV89"/>
  <c r="BD89"/>
  <c r="BH89"/>
  <c r="O79"/>
  <c r="U97"/>
  <c r="BF97"/>
  <c r="AJ101"/>
  <c r="BD101"/>
  <c r="BH101"/>
  <c r="BJ87"/>
  <c r="BF87"/>
  <c r="AR103"/>
  <c r="AV103"/>
  <c r="BJ95"/>
  <c r="AD95"/>
  <c r="AR95"/>
  <c r="AV95"/>
  <c r="BD95"/>
  <c r="BH95"/>
  <c r="AT101"/>
  <c r="BF101"/>
  <c r="BJ101"/>
  <c r="BJ103"/>
  <c r="BF103"/>
  <c r="AT103"/>
  <c r="AR77"/>
  <c r="AV77"/>
  <c r="BD77"/>
  <c r="BH77"/>
  <c r="AD77"/>
  <c r="BD93"/>
  <c r="BH93" s="1"/>
  <c r="AR93"/>
  <c r="AV93" s="1"/>
  <c r="AD93"/>
  <c r="AD87"/>
  <c r="AR87"/>
  <c r="AV87" s="1"/>
  <c r="U93"/>
  <c r="BJ77"/>
  <c r="BD103"/>
  <c r="BH103" s="1"/>
  <c r="AR101"/>
  <c r="AV101" s="1"/>
  <c r="BF95"/>
  <c r="BF77"/>
  <c r="AN67"/>
  <c r="AB67"/>
  <c r="Q67"/>
  <c r="F67"/>
  <c r="Z67"/>
  <c r="AD67" s="1"/>
  <c r="AL67"/>
  <c r="AP67"/>
  <c r="AF67"/>
  <c r="AJ67"/>
  <c r="W67"/>
  <c r="AP71"/>
  <c r="AR71"/>
  <c r="AV71"/>
  <c r="BD71"/>
  <c r="BH71"/>
  <c r="S67"/>
  <c r="U67"/>
  <c r="M67"/>
  <c r="K67"/>
  <c r="X67"/>
  <c r="AX67"/>
  <c r="BB67" s="1"/>
  <c r="Y67"/>
  <c r="AZ67"/>
  <c r="AH67"/>
  <c r="AT67" s="1"/>
  <c r="O26" i="8"/>
  <c r="P26"/>
  <c r="O57"/>
  <c r="P57"/>
  <c r="N54"/>
  <c r="M54"/>
  <c r="M31"/>
  <c r="P31" s="1"/>
  <c r="N31"/>
  <c r="L35"/>
  <c r="K35"/>
  <c r="C35"/>
  <c r="I35"/>
  <c r="N32"/>
  <c r="M32"/>
  <c r="O22"/>
  <c r="P22"/>
  <c r="O34"/>
  <c r="P34"/>
  <c r="O52"/>
  <c r="P52"/>
  <c r="O55"/>
  <c r="P55"/>
  <c r="N39"/>
  <c r="M39"/>
  <c r="O37"/>
  <c r="P37"/>
  <c r="O50"/>
  <c r="P50"/>
  <c r="O47"/>
  <c r="P47"/>
  <c r="M44"/>
  <c r="P44" s="1"/>
  <c r="N44"/>
  <c r="N43"/>
  <c r="M43"/>
  <c r="M40"/>
  <c r="P40" s="1"/>
  <c r="N40"/>
  <c r="N56"/>
  <c r="M56"/>
  <c r="N51"/>
  <c r="M51"/>
  <c r="N41"/>
  <c r="M41"/>
  <c r="N38"/>
  <c r="M38"/>
  <c r="BE1651" i="7"/>
  <c r="BR1599"/>
  <c r="N53" i="8"/>
  <c r="M53"/>
  <c r="N49"/>
  <c r="M49"/>
  <c r="M48"/>
  <c r="O48" s="1"/>
  <c r="N48"/>
  <c r="N45"/>
  <c r="M45"/>
  <c r="P42"/>
  <c r="O42"/>
  <c r="N30"/>
  <c r="M30"/>
  <c r="L36"/>
  <c r="K36"/>
  <c r="I36"/>
  <c r="M36" s="1"/>
  <c r="C36"/>
  <c r="BE1710" i="7"/>
  <c r="BR1658"/>
  <c r="BR2420"/>
  <c r="BR2892"/>
  <c r="O67" i="6"/>
  <c r="N36" i="8"/>
  <c r="P48"/>
  <c r="P38"/>
  <c r="O38"/>
  <c r="P41"/>
  <c r="O41"/>
  <c r="O51"/>
  <c r="P51"/>
  <c r="O56"/>
  <c r="P56"/>
  <c r="O43"/>
  <c r="P43"/>
  <c r="O39"/>
  <c r="P39"/>
  <c r="P32"/>
  <c r="O32"/>
  <c r="M35"/>
  <c r="P35" s="1"/>
  <c r="N35"/>
  <c r="P54"/>
  <c r="O54"/>
  <c r="BR2951" i="7"/>
  <c r="BR2833"/>
  <c r="BR2715"/>
  <c r="BR2479"/>
  <c r="BR1771"/>
  <c r="BR2656"/>
  <c r="P30" i="8"/>
  <c r="O30"/>
  <c r="O45"/>
  <c r="P45"/>
  <c r="O49"/>
  <c r="P49"/>
  <c r="O53"/>
  <c r="P53"/>
  <c r="O40"/>
  <c r="O44"/>
  <c r="O31"/>
  <c r="BR2361" i="7"/>
  <c r="BR2774"/>
  <c r="BR2538"/>
  <c r="BR2597"/>
  <c r="AX115" i="6"/>
  <c r="AT115"/>
  <c r="O35" i="8"/>
  <c r="BF71" i="6"/>
  <c r="BJ69"/>
  <c r="O71"/>
  <c r="U73"/>
  <c r="H67"/>
  <c r="U69"/>
  <c r="O75"/>
  <c r="K73"/>
  <c r="M73"/>
  <c r="F73"/>
  <c r="Z73"/>
  <c r="AR73" s="1"/>
  <c r="AV73" s="1"/>
  <c r="Y73"/>
  <c r="AX73"/>
  <c r="BB73" s="1"/>
  <c r="AN73"/>
  <c r="BJ73" s="1"/>
  <c r="AL73"/>
  <c r="AP73"/>
  <c r="AF73"/>
  <c r="AJ73"/>
  <c r="X73"/>
  <c r="W73"/>
  <c r="BJ71"/>
  <c r="AT71"/>
  <c r="BD69"/>
  <c r="BH69"/>
  <c r="BF67"/>
  <c r="O73"/>
  <c r="BD73"/>
  <c r="BH73" s="1"/>
  <c r="BF73"/>
  <c r="AT73"/>
  <c r="BO1585" i="7"/>
  <c r="BO13"/>
  <c r="BP1958"/>
  <c r="BP1783"/>
  <c r="BP2141"/>
  <c r="BP2080"/>
  <c r="BP1669"/>
  <c r="P36" i="8" l="1"/>
  <c r="O36"/>
  <c r="P9"/>
  <c r="O9"/>
  <c r="BJ93" i="6"/>
  <c r="AT93"/>
  <c r="BF93"/>
  <c r="BB87"/>
  <c r="BD87"/>
  <c r="BH87" s="1"/>
  <c r="AJ81"/>
  <c r="AR81"/>
  <c r="AV81" s="1"/>
  <c r="BD81"/>
  <c r="BH81" s="1"/>
  <c r="O23" i="8"/>
  <c r="P23"/>
  <c r="P25"/>
  <c r="O25"/>
  <c r="BH17" i="6"/>
  <c r="BD49"/>
  <c r="BH49" s="1"/>
  <c r="BJ49"/>
  <c r="BE55" s="1"/>
  <c r="BF49"/>
  <c r="P8" i="8"/>
  <c r="O8"/>
  <c r="AP99" i="6"/>
  <c r="AR99"/>
  <c r="AV99" s="1"/>
  <c r="BD99"/>
  <c r="BH99" s="1"/>
  <c r="P13" i="8"/>
  <c r="O13"/>
  <c r="O29"/>
  <c r="P29"/>
  <c r="AV9" i="6"/>
  <c r="AR49"/>
  <c r="AV49" s="1"/>
  <c r="N58" i="8"/>
  <c r="E5" s="1"/>
  <c r="K5" s="1"/>
  <c r="AD73" i="6"/>
  <c r="BJ67"/>
  <c r="AR67"/>
  <c r="AV67" s="1"/>
  <c r="BD67"/>
  <c r="BH67" s="1"/>
  <c r="AT85"/>
  <c r="M46" i="8"/>
  <c r="O46" l="1"/>
  <c r="P46"/>
  <c r="AT57" i="6"/>
  <c r="AT54"/>
  <c r="P58" i="8"/>
  <c r="I5" s="1"/>
  <c r="O58"/>
  <c r="G5" s="1"/>
</calcChain>
</file>

<file path=xl/comments1.xml><?xml version="1.0" encoding="utf-8"?>
<comments xmlns="http://schemas.openxmlformats.org/spreadsheetml/2006/main">
  <authors>
    <author>Bob Morrison</author>
  </authors>
  <commentList>
    <comment ref="F6" authorId="0">
      <text>
        <r>
          <rPr>
            <b/>
            <sz val="16"/>
            <color indexed="81"/>
            <rFont val="Tahoma"/>
            <family val="2"/>
          </rPr>
          <t>Indicate your STARTERS in this column</t>
        </r>
      </text>
    </comment>
  </commentList>
</comments>
</file>

<file path=xl/sharedStrings.xml><?xml version="1.0" encoding="utf-8"?>
<sst xmlns="http://schemas.openxmlformats.org/spreadsheetml/2006/main" count="7038" uniqueCount="134">
  <si>
    <t>No.</t>
  </si>
  <si>
    <t>NAME</t>
  </si>
  <si>
    <t>TURNOVERS</t>
  </si>
  <si>
    <t>INTERCEPT</t>
  </si>
  <si>
    <t>FREE THROWS</t>
  </si>
  <si>
    <t>%</t>
  </si>
  <si>
    <t>LAYUPS</t>
  </si>
  <si>
    <t>REBOUNDS</t>
  </si>
  <si>
    <t>OFFENSIVE</t>
  </si>
  <si>
    <t>BASKETBALL PLAYING STATISTICS</t>
  </si>
  <si>
    <t>TEAM</t>
  </si>
  <si>
    <t>COMPETITION</t>
  </si>
  <si>
    <t>DATE</t>
  </si>
  <si>
    <t>OPPONENTS</t>
  </si>
  <si>
    <t>TOTAL</t>
  </si>
  <si>
    <t>POINTS</t>
  </si>
  <si>
    <t>/</t>
  </si>
  <si>
    <t>DEF</t>
  </si>
  <si>
    <t>OFF</t>
  </si>
  <si>
    <t>TOT</t>
  </si>
  <si>
    <t>FINAL SCORE</t>
  </si>
  <si>
    <t>VENUE</t>
  </si>
  <si>
    <t>ATP</t>
  </si>
  <si>
    <t>MADE</t>
  </si>
  <si>
    <t>STEAL</t>
  </si>
  <si>
    <t>TOTAL POINTS</t>
  </si>
  <si>
    <t>LOST</t>
  </si>
  <si>
    <t xml:space="preserve">TEAM    </t>
  </si>
  <si>
    <t>PLAY</t>
  </si>
  <si>
    <t>FORNAME</t>
  </si>
  <si>
    <t>SURNAME</t>
  </si>
  <si>
    <t>SEASON</t>
  </si>
  <si>
    <t>AVGE POINTS</t>
  </si>
  <si>
    <t>GAMES</t>
  </si>
  <si>
    <t xml:space="preserve">1st                     Quarter       </t>
  </si>
  <si>
    <t>BLOCKS</t>
  </si>
  <si>
    <t>ASSISTS</t>
  </si>
  <si>
    <t>STEALS</t>
  </si>
  <si>
    <t xml:space="preserve">OPPONENTS   </t>
  </si>
  <si>
    <t xml:space="preserve"> </t>
  </si>
  <si>
    <t>*</t>
  </si>
  <si>
    <t>FOULS</t>
  </si>
  <si>
    <t>DEFENSE</t>
  </si>
  <si>
    <t>OFFENSE</t>
  </si>
  <si>
    <t>CHARGES</t>
  </si>
  <si>
    <r>
      <rPr>
        <b/>
        <sz val="20"/>
        <color indexed="8"/>
        <rFont val="Calibri"/>
        <family val="2"/>
      </rPr>
      <t>2nd</t>
    </r>
    <r>
      <rPr>
        <sz val="18"/>
        <color indexed="8"/>
        <rFont val="Calibri"/>
        <family val="2"/>
      </rPr>
      <t xml:space="preserve"> Quarter Score</t>
    </r>
  </si>
  <si>
    <r>
      <rPr>
        <b/>
        <sz val="20"/>
        <color indexed="8"/>
        <rFont val="Calibri"/>
        <family val="2"/>
      </rPr>
      <t>2nd</t>
    </r>
    <r>
      <rPr>
        <sz val="18"/>
        <color indexed="8"/>
        <rFont val="Calibri"/>
        <family val="2"/>
      </rPr>
      <t xml:space="preserve"> Quarter Points</t>
    </r>
  </si>
  <si>
    <r>
      <rPr>
        <b/>
        <sz val="20"/>
        <color indexed="8"/>
        <rFont val="Calibri"/>
        <family val="2"/>
      </rPr>
      <t>3rd</t>
    </r>
    <r>
      <rPr>
        <sz val="18"/>
        <color indexed="8"/>
        <rFont val="Calibri"/>
        <family val="2"/>
      </rPr>
      <t xml:space="preserve"> Quarter Score</t>
    </r>
  </si>
  <si>
    <r>
      <rPr>
        <b/>
        <sz val="20"/>
        <color indexed="8"/>
        <rFont val="Calibri"/>
        <family val="2"/>
      </rPr>
      <t>3rd</t>
    </r>
    <r>
      <rPr>
        <sz val="18"/>
        <color indexed="8"/>
        <rFont val="Calibri"/>
        <family val="2"/>
      </rPr>
      <t xml:space="preserve"> Quarter Points</t>
    </r>
  </si>
  <si>
    <r>
      <rPr>
        <b/>
        <sz val="20"/>
        <color indexed="8"/>
        <rFont val="Calibri"/>
        <family val="2"/>
      </rPr>
      <t>Overtime</t>
    </r>
    <r>
      <rPr>
        <sz val="18"/>
        <color indexed="8"/>
        <rFont val="Calibri"/>
        <family val="2"/>
      </rPr>
      <t xml:space="preserve"> Points</t>
    </r>
  </si>
  <si>
    <t>Overtime  Points</t>
  </si>
  <si>
    <t>PERIOD POINTS</t>
  </si>
  <si>
    <t>% WON</t>
  </si>
  <si>
    <t>2nd           Quarter    SCORE</t>
  </si>
  <si>
    <t>ATTP</t>
  </si>
  <si>
    <t>3rd     Quarter   SCORE</t>
  </si>
  <si>
    <t xml:space="preserve">3rd     Quarter      POINTS  </t>
  </si>
  <si>
    <t>2nd           Quarter      POINTS</t>
  </si>
  <si>
    <t>4th           Quarter  POINTS</t>
  </si>
  <si>
    <t>4th           Quarter     SCORE</t>
  </si>
  <si>
    <t xml:space="preserve">1st                   Quarter           SCORE           </t>
  </si>
  <si>
    <t xml:space="preserve">1st                   Quarter     POINTS           </t>
  </si>
  <si>
    <t>3rd       Quarter</t>
  </si>
  <si>
    <t>2nd     Quarter</t>
  </si>
  <si>
    <t>For</t>
  </si>
  <si>
    <t>Against</t>
  </si>
  <si>
    <t>AVERAGE    SCORES</t>
  </si>
  <si>
    <t>AVERAGE    POINTS</t>
  </si>
  <si>
    <t>After Overtime</t>
  </si>
  <si>
    <t>Game  End</t>
  </si>
  <si>
    <t>SCORES</t>
  </si>
  <si>
    <t>After  Overtime</t>
  </si>
  <si>
    <t>2 POINT SHOTS</t>
  </si>
  <si>
    <t>3 POINT SHOTS</t>
  </si>
  <si>
    <t>2 PT SHOTS</t>
  </si>
  <si>
    <t>3PT SHOTS</t>
  </si>
  <si>
    <t>TOT. FG  SHOTS</t>
  </si>
  <si>
    <t>TOTAL SHOTS</t>
  </si>
  <si>
    <t>TOT.FG SHOTS</t>
  </si>
  <si>
    <t>AVG FG SHOTS</t>
  </si>
  <si>
    <t>AVGE SHOTS</t>
  </si>
  <si>
    <t>PtsR</t>
  </si>
  <si>
    <t>RebR</t>
  </si>
  <si>
    <t>AstR</t>
  </si>
  <si>
    <t>StlR</t>
  </si>
  <si>
    <t>BlkR</t>
  </si>
  <si>
    <t>ChgR</t>
  </si>
  <si>
    <t>FgmR</t>
  </si>
  <si>
    <t>FtmR</t>
  </si>
  <si>
    <t>FlsR</t>
  </si>
  <si>
    <t>TroR</t>
  </si>
  <si>
    <t>Overtime</t>
  </si>
  <si>
    <t>N</t>
  </si>
  <si>
    <t>D</t>
  </si>
  <si>
    <t>TOTAL         SCORES</t>
  </si>
  <si>
    <t>TOTAL          POINTS</t>
  </si>
  <si>
    <t>MISS</t>
  </si>
  <si>
    <t>L</t>
  </si>
  <si>
    <t>P</t>
  </si>
  <si>
    <t>W</t>
  </si>
  <si>
    <t>SEASONS RESULTS AND PERFORMANCE</t>
  </si>
  <si>
    <t>PERFORMANCE</t>
  </si>
  <si>
    <t>WON</t>
  </si>
  <si>
    <r>
      <rPr>
        <b/>
        <sz val="20"/>
        <color indexed="8"/>
        <rFont val="Calibri"/>
        <family val="2"/>
      </rPr>
      <t>1st</t>
    </r>
    <r>
      <rPr>
        <sz val="18"/>
        <color indexed="8"/>
        <rFont val="Calibri"/>
        <family val="2"/>
      </rPr>
      <t xml:space="preserve">                                 Quarter</t>
    </r>
    <r>
      <rPr>
        <sz val="17"/>
        <color indexed="8"/>
        <rFont val="Calibri"/>
        <family val="2"/>
      </rPr>
      <t xml:space="preserve">                                   </t>
    </r>
    <r>
      <rPr>
        <sz val="18"/>
        <color indexed="8"/>
        <rFont val="Calibri"/>
        <family val="2"/>
      </rPr>
      <t xml:space="preserve"> Points</t>
    </r>
  </si>
  <si>
    <t>Version 4 Designed by BOBBYWONKENOBE</t>
  </si>
  <si>
    <t>Version 4  Designed by BOBBYWONKENOBE</t>
  </si>
  <si>
    <r>
      <rPr>
        <b/>
        <sz val="24"/>
        <rFont val="Calibri"/>
        <family val="2"/>
      </rPr>
      <t>%</t>
    </r>
    <r>
      <rPr>
        <b/>
        <sz val="22"/>
        <rFont val="Calibri"/>
        <family val="2"/>
      </rPr>
      <t xml:space="preserve"> WON</t>
    </r>
  </si>
  <si>
    <t>TEAM  AND  PLAYERS  AVERAGES  PER  GAME</t>
  </si>
  <si>
    <t>BASKETBALL  PLAYING  STATISTICS</t>
  </si>
  <si>
    <t>TEAM  AND  PLAYERS  TOTALS  FOR  SEASON</t>
  </si>
  <si>
    <t>PLAYED</t>
  </si>
  <si>
    <r>
      <rPr>
        <b/>
        <sz val="20"/>
        <color indexed="8"/>
        <rFont val="Calibri"/>
        <family val="2"/>
      </rPr>
      <t>4th</t>
    </r>
    <r>
      <rPr>
        <sz val="18"/>
        <color indexed="8"/>
        <rFont val="Calibri"/>
        <family val="2"/>
      </rPr>
      <t xml:space="preserve">   Quarter Score</t>
    </r>
  </si>
  <si>
    <r>
      <rPr>
        <b/>
        <sz val="20"/>
        <color indexed="8"/>
        <rFont val="Calibri"/>
        <family val="2"/>
      </rPr>
      <t>4th</t>
    </r>
    <r>
      <rPr>
        <sz val="18"/>
        <color indexed="8"/>
        <rFont val="Calibri"/>
        <family val="2"/>
      </rPr>
      <t xml:space="preserve">  Quarter Points</t>
    </r>
  </si>
  <si>
    <r>
      <rPr>
        <b/>
        <sz val="20"/>
        <color indexed="8"/>
        <rFont val="Calibri"/>
        <family val="2"/>
      </rPr>
      <t>1st</t>
    </r>
    <r>
      <rPr>
        <sz val="18"/>
        <color indexed="8"/>
        <rFont val="Calibri"/>
        <family val="2"/>
      </rPr>
      <t xml:space="preserve">                                      Quarter </t>
    </r>
    <r>
      <rPr>
        <sz val="17"/>
        <color indexed="8"/>
        <rFont val="Calibri"/>
        <family val="2"/>
      </rPr>
      <t xml:space="preserve">                                  </t>
    </r>
    <r>
      <rPr>
        <sz val="18"/>
        <color indexed="8"/>
        <rFont val="Calibri"/>
        <family val="2"/>
      </rPr>
      <t>Score</t>
    </r>
  </si>
  <si>
    <t>STARTS</t>
  </si>
  <si>
    <t>Play</t>
  </si>
  <si>
    <t>Start</t>
  </si>
  <si>
    <t>S/Y/N</t>
  </si>
  <si>
    <t>STR</t>
  </si>
  <si>
    <t xml:space="preserve">OPPONENTS    </t>
  </si>
  <si>
    <t>Version 4A  Designed by Bobbywonkenobe</t>
  </si>
  <si>
    <t>4th        Quarter</t>
  </si>
  <si>
    <t>4th       Quarter</t>
  </si>
  <si>
    <t>4th         Quarter</t>
  </si>
  <si>
    <t xml:space="preserve">TEAM  </t>
  </si>
  <si>
    <t xml:space="preserve">SEASON  </t>
  </si>
  <si>
    <t>SQUAD No</t>
  </si>
  <si>
    <t>ADDRESSES</t>
  </si>
  <si>
    <t>PHONE Nos</t>
  </si>
  <si>
    <t>CELL/MOBILE Nos</t>
  </si>
  <si>
    <t>Home :-</t>
  </si>
  <si>
    <t>Email :-</t>
  </si>
  <si>
    <t>COACH</t>
  </si>
  <si>
    <t>Version 4ST Designed by Bobbywonkenobe</t>
  </si>
</sst>
</file>

<file path=xl/styles.xml><?xml version="1.0" encoding="utf-8"?>
<styleSheet xmlns="http://schemas.openxmlformats.org/spreadsheetml/2006/main">
  <numFmts count="9">
    <numFmt numFmtId="41" formatCode="_-* #,##0_-;\-* #,##0_-;_-* &quot;-&quot;_-;_-@_-"/>
    <numFmt numFmtId="164" formatCode="dd/mm/yy"/>
    <numFmt numFmtId="165" formatCode="d/m/yy;@"/>
    <numFmt numFmtId="166" formatCode="0.0"/>
    <numFmt numFmtId="169" formatCode="m/d/yy;@"/>
    <numFmt numFmtId="170" formatCode="0.000"/>
    <numFmt numFmtId="171" formatCode="&quot;&quot;"/>
    <numFmt numFmtId="173" formatCode="#,##0_ ;\-#,##0\ "/>
    <numFmt numFmtId="174" formatCode="#,##0.0_ ;\-#,##0.0\ "/>
  </numFmts>
  <fonts count="89">
    <font>
      <sz val="11"/>
      <color theme="1"/>
      <name val="Calibri"/>
      <family val="2"/>
      <scheme val="minor"/>
    </font>
    <font>
      <sz val="12"/>
      <color indexed="8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  <font>
      <b/>
      <sz val="18"/>
      <color indexed="8"/>
      <name val="Calibri"/>
      <family val="2"/>
    </font>
    <font>
      <sz val="18"/>
      <color indexed="8"/>
      <name val="Calibri"/>
      <family val="2"/>
    </font>
    <font>
      <sz val="16"/>
      <color indexed="8"/>
      <name val="Calibri"/>
      <family val="2"/>
    </font>
    <font>
      <i/>
      <sz val="16"/>
      <color indexed="8"/>
      <name val="Comic Sans MS"/>
      <family val="4"/>
    </font>
    <font>
      <b/>
      <sz val="20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9"/>
      <color indexed="8"/>
      <name val="Calibri"/>
      <family val="2"/>
    </font>
    <font>
      <b/>
      <sz val="15"/>
      <color indexed="8"/>
      <name val="Calibri"/>
      <family val="2"/>
    </font>
    <font>
      <b/>
      <sz val="24"/>
      <color indexed="8"/>
      <name val="Calibri"/>
      <family val="2"/>
    </font>
    <font>
      <b/>
      <sz val="22"/>
      <color indexed="8"/>
      <name val="Calibri"/>
      <family val="2"/>
    </font>
    <font>
      <sz val="17"/>
      <color indexed="8"/>
      <name val="Calibri"/>
      <family val="2"/>
    </font>
    <font>
      <b/>
      <sz val="17"/>
      <color indexed="8"/>
      <name val="Calibri"/>
      <family val="2"/>
    </font>
    <font>
      <sz val="14"/>
      <color indexed="8"/>
      <name val="Calibri"/>
      <family val="2"/>
    </font>
    <font>
      <sz val="16"/>
      <color indexed="8"/>
      <name val="Calibri"/>
      <family val="2"/>
    </font>
    <font>
      <i/>
      <sz val="12"/>
      <color indexed="8"/>
      <name val="Comic Sans MS"/>
      <family val="4"/>
    </font>
    <font>
      <i/>
      <sz val="14"/>
      <color indexed="8"/>
      <name val="Comic Sans MS"/>
      <family val="4"/>
    </font>
    <font>
      <sz val="18"/>
      <color indexed="8"/>
      <name val="Calibri"/>
      <family val="2"/>
    </font>
    <font>
      <i/>
      <sz val="18"/>
      <color indexed="8"/>
      <name val="Comic Sans MS"/>
      <family val="4"/>
    </font>
    <font>
      <b/>
      <sz val="20"/>
      <color indexed="8"/>
      <name val="Calibri"/>
      <family val="2"/>
    </font>
    <font>
      <b/>
      <sz val="18"/>
      <color indexed="8"/>
      <name val="Calibri"/>
      <family val="2"/>
    </font>
    <font>
      <b/>
      <sz val="16"/>
      <color indexed="8"/>
      <name val="Calibri"/>
      <family val="2"/>
    </font>
    <font>
      <i/>
      <sz val="10"/>
      <color indexed="8"/>
      <name val="Comic Sans MS"/>
      <family val="4"/>
    </font>
    <font>
      <sz val="8"/>
      <name val="Calibri"/>
      <family val="2"/>
    </font>
    <font>
      <i/>
      <sz val="20"/>
      <color indexed="8"/>
      <name val="Comic Sans MS"/>
      <family val="4"/>
    </font>
    <font>
      <sz val="15"/>
      <color indexed="8"/>
      <name val="Calibri"/>
      <family val="2"/>
    </font>
    <font>
      <i/>
      <sz val="20"/>
      <color indexed="8"/>
      <name val="Calibri"/>
      <family val="2"/>
    </font>
    <font>
      <b/>
      <i/>
      <sz val="20"/>
      <color indexed="8"/>
      <name val="Calibri"/>
      <family val="2"/>
    </font>
    <font>
      <b/>
      <sz val="28"/>
      <color indexed="8"/>
      <name val="Calibri"/>
      <family val="2"/>
    </font>
    <font>
      <i/>
      <sz val="24"/>
      <color indexed="8"/>
      <name val="Comic Sans MS"/>
      <family val="4"/>
    </font>
    <font>
      <sz val="20"/>
      <name val="Calibri"/>
      <family val="2"/>
    </font>
    <font>
      <sz val="12"/>
      <name val="Calibri"/>
      <family val="2"/>
    </font>
    <font>
      <b/>
      <sz val="26"/>
      <name val="Calibri"/>
      <family val="2"/>
    </font>
    <font>
      <sz val="22"/>
      <name val="Calibri"/>
      <family val="2"/>
    </font>
    <font>
      <i/>
      <sz val="24"/>
      <name val="Comic Sans MS"/>
      <family val="4"/>
    </font>
    <font>
      <i/>
      <sz val="20"/>
      <name val="Comic Sans MS"/>
      <family val="4"/>
    </font>
    <font>
      <sz val="14"/>
      <name val="Calibri"/>
      <family val="2"/>
    </font>
    <font>
      <i/>
      <sz val="14"/>
      <name val="Calibri"/>
      <family val="2"/>
    </font>
    <font>
      <sz val="11"/>
      <name val="Calibri"/>
      <family val="2"/>
    </font>
    <font>
      <b/>
      <sz val="20"/>
      <name val="Calibri"/>
      <family val="2"/>
    </font>
    <font>
      <b/>
      <sz val="14"/>
      <name val="Calibri"/>
      <family val="2"/>
    </font>
    <font>
      <b/>
      <sz val="16"/>
      <name val="Calibri"/>
      <family val="2"/>
    </font>
    <font>
      <b/>
      <sz val="15"/>
      <name val="Calibri"/>
      <family val="2"/>
    </font>
    <font>
      <b/>
      <sz val="18"/>
      <name val="Calibri"/>
      <family val="2"/>
    </font>
    <font>
      <b/>
      <sz val="22"/>
      <name val="Calibri"/>
      <family val="2"/>
    </font>
    <font>
      <sz val="16"/>
      <name val="Calibri"/>
      <family val="2"/>
    </font>
    <font>
      <sz val="18"/>
      <name val="Calibri"/>
      <family val="2"/>
    </font>
    <font>
      <sz val="17"/>
      <name val="Calibri"/>
      <family val="2"/>
    </font>
    <font>
      <b/>
      <sz val="24"/>
      <name val="Calibri"/>
      <family val="2"/>
    </font>
    <font>
      <b/>
      <sz val="17"/>
      <name val="Calibri"/>
      <family val="2"/>
    </font>
    <font>
      <i/>
      <sz val="22"/>
      <name val="Comic Sans MS"/>
      <family val="4"/>
    </font>
    <font>
      <i/>
      <sz val="14"/>
      <name val="Comic Sans MS"/>
      <family val="4"/>
    </font>
    <font>
      <b/>
      <i/>
      <sz val="22"/>
      <name val="Calibri"/>
      <family val="2"/>
    </font>
    <font>
      <b/>
      <i/>
      <sz val="26"/>
      <name val="Calibri"/>
      <family val="2"/>
    </font>
    <font>
      <sz val="26"/>
      <name val="Calibri"/>
      <family val="2"/>
    </font>
    <font>
      <b/>
      <sz val="11"/>
      <name val="Calibri"/>
      <family val="2"/>
    </font>
    <font>
      <i/>
      <sz val="10"/>
      <name val="Comic Sans MS"/>
      <family val="4"/>
    </font>
    <font>
      <b/>
      <sz val="9"/>
      <color indexed="8"/>
      <name val="Calibri"/>
      <family val="2"/>
    </font>
    <font>
      <b/>
      <sz val="16"/>
      <color indexed="81"/>
      <name val="Tahoma"/>
      <family val="2"/>
    </font>
    <font>
      <i/>
      <sz val="11"/>
      <color indexed="8"/>
      <name val="Comic Sans MS"/>
      <family val="4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omic Sans MS"/>
      <family val="4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sz val="26"/>
      <name val="Calibri"/>
      <family val="2"/>
      <scheme val="minor"/>
    </font>
    <font>
      <sz val="20"/>
      <name val="Calibri"/>
      <family val="2"/>
      <scheme val="minor"/>
    </font>
    <font>
      <sz val="16"/>
      <name val="Calibri"/>
      <family val="2"/>
      <scheme val="minor"/>
    </font>
    <font>
      <b/>
      <sz val="22"/>
      <name val="Calibri"/>
      <family val="2"/>
      <scheme val="minor"/>
    </font>
    <font>
      <sz val="22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omic Sans MS"/>
      <family val="4"/>
    </font>
    <font>
      <i/>
      <sz val="10"/>
      <color theme="1"/>
      <name val="Comic Sans MS"/>
      <family val="4"/>
    </font>
    <font>
      <sz val="1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2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i/>
      <sz val="8"/>
      <color theme="1"/>
      <name val="Comic Sans MS"/>
      <family val="4"/>
    </font>
    <font>
      <i/>
      <sz val="20"/>
      <color theme="1"/>
      <name val="Comic Sans MS"/>
      <family val="4"/>
    </font>
    <font>
      <u/>
      <sz val="8.25"/>
      <color theme="10"/>
      <name val="Calibri"/>
      <family val="2"/>
    </font>
    <font>
      <u/>
      <sz val="14"/>
      <color theme="10"/>
      <name val="Calibri"/>
      <family val="2"/>
    </font>
    <font>
      <i/>
      <u/>
      <sz val="14"/>
      <color theme="10"/>
      <name val="Calibri"/>
      <family val="2"/>
    </font>
    <font>
      <i/>
      <sz val="14"/>
      <color theme="1"/>
      <name val="Comic Sans MS"/>
      <family val="4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gray125">
        <bgColor indexed="44"/>
      </patternFill>
    </fill>
    <fill>
      <patternFill patternType="solid">
        <fgColor rgb="FFFF9933"/>
        <bgColor indexed="64"/>
      </patternFill>
    </fill>
    <fill>
      <patternFill patternType="solid">
        <fgColor rgb="FFCC6600"/>
        <bgColor indexed="64"/>
      </patternFill>
    </fill>
    <fill>
      <patternFill patternType="solid">
        <fgColor rgb="FFFFCC99"/>
        <bgColor indexed="64"/>
      </patternFill>
    </fill>
    <fill>
      <patternFill patternType="gray125">
        <bgColor rgb="FFFF9933"/>
      </patternFill>
    </fill>
    <fill>
      <patternFill patternType="solid">
        <fgColor rgb="FFFFCC66"/>
        <bgColor indexed="64"/>
      </patternFill>
    </fill>
    <fill>
      <patternFill patternType="solid">
        <fgColor rgb="FF99CCFF"/>
        <bgColor indexed="64"/>
      </patternFill>
    </fill>
    <fill>
      <patternFill patternType="gray125">
        <bgColor rgb="FFFFCC99"/>
      </patternFill>
    </fill>
    <fill>
      <patternFill patternType="solid">
        <fgColor rgb="FFFF9900"/>
        <bgColor indexed="64"/>
      </patternFill>
    </fill>
    <fill>
      <patternFill patternType="solid">
        <fgColor rgb="FFF2EC74"/>
        <bgColor indexed="64"/>
      </patternFill>
    </fill>
  </fills>
  <borders count="239">
    <border>
      <left/>
      <right/>
      <top/>
      <bottom/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 style="medium">
        <color indexed="64"/>
      </top>
      <bottom/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thin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ashDotDot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ashDotDot">
        <color indexed="64"/>
      </right>
      <top style="thin">
        <color indexed="64"/>
      </top>
      <bottom/>
      <diagonal/>
    </border>
    <border>
      <left style="thin">
        <color indexed="64"/>
      </left>
      <right style="dashDotDot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dotted">
        <color indexed="64"/>
      </left>
      <right/>
      <top style="dashDotDot">
        <color indexed="64"/>
      </top>
      <bottom style="thin">
        <color indexed="64"/>
      </bottom>
      <diagonal/>
    </border>
    <border>
      <left/>
      <right style="dashDotDot">
        <color indexed="64"/>
      </right>
      <top style="dashDotDot">
        <color indexed="64"/>
      </top>
      <bottom style="thin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dashDotDot">
        <color indexed="64"/>
      </left>
      <right/>
      <top style="medium">
        <color indexed="64"/>
      </top>
      <bottom/>
      <diagonal/>
    </border>
    <border>
      <left style="dashDotDot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ashDotDot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ashDotDot">
        <color indexed="64"/>
      </bottom>
      <diagonal/>
    </border>
    <border>
      <left style="thin">
        <color indexed="64"/>
      </left>
      <right/>
      <top style="double">
        <color indexed="64"/>
      </top>
      <bottom style="dashDotDot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ashDotDot">
        <color indexed="64"/>
      </left>
      <right/>
      <top style="dashDotDot">
        <color indexed="64"/>
      </top>
      <bottom style="thin">
        <color indexed="64"/>
      </bottom>
      <diagonal/>
    </border>
    <border>
      <left/>
      <right style="thin">
        <color indexed="64"/>
      </right>
      <top style="dashDotDot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/>
      <right style="dashDotDot">
        <color indexed="64"/>
      </right>
      <top style="thin">
        <color indexed="64"/>
      </top>
      <bottom/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 style="dashDotDot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ashDotDot">
        <color indexed="64"/>
      </left>
      <right/>
      <top style="thin">
        <color indexed="64"/>
      </top>
      <bottom/>
      <diagonal/>
    </border>
    <border>
      <left style="dashDotDot">
        <color indexed="64"/>
      </left>
      <right/>
      <top/>
      <bottom style="thin">
        <color indexed="64"/>
      </bottom>
      <diagonal/>
    </border>
    <border>
      <left/>
      <right style="dashDotDot">
        <color indexed="64"/>
      </right>
      <top/>
      <bottom/>
      <diagonal/>
    </border>
    <border>
      <left style="dashDotDot">
        <color indexed="64"/>
      </left>
      <right/>
      <top/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dashDotDot">
        <color indexed="64"/>
      </right>
      <top style="medium">
        <color indexed="64"/>
      </top>
      <bottom/>
      <diagonal/>
    </border>
    <border>
      <left/>
      <right style="dashDotDot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ashDotDot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dotted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medium">
        <color indexed="64"/>
      </top>
      <bottom/>
      <diagonal/>
    </border>
    <border>
      <left style="dashed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ashed">
        <color indexed="64"/>
      </right>
      <top/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ashDotDot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dashed">
        <color indexed="64"/>
      </right>
      <top style="medium">
        <color indexed="64"/>
      </top>
      <bottom style="double">
        <color indexed="64"/>
      </bottom>
      <diagonal/>
    </border>
    <border>
      <left style="dashed">
        <color indexed="64"/>
      </left>
      <right/>
      <top style="medium">
        <color indexed="64"/>
      </top>
      <bottom style="double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 style="medium">
        <color indexed="64"/>
      </top>
      <bottom/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/>
      <top/>
      <bottom/>
      <diagonal/>
    </border>
    <border>
      <left style="dashed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double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tted">
        <color indexed="64"/>
      </bottom>
      <diagonal/>
    </border>
    <border>
      <left style="thin">
        <color indexed="64"/>
      </left>
      <right/>
      <top style="double">
        <color indexed="64"/>
      </top>
      <bottom style="dotted">
        <color indexed="64"/>
      </bottom>
      <diagonal/>
    </border>
    <border>
      <left/>
      <right/>
      <top style="double">
        <color indexed="64"/>
      </top>
      <bottom style="dotted">
        <color indexed="64"/>
      </bottom>
      <diagonal/>
    </border>
    <border>
      <left/>
      <right style="thin">
        <color indexed="64"/>
      </right>
      <top style="double">
        <color indexed="64"/>
      </top>
      <bottom style="dotted">
        <color indexed="64"/>
      </bottom>
      <diagonal/>
    </border>
    <border>
      <left/>
      <right style="dotted">
        <color indexed="64"/>
      </right>
      <top style="double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uble">
        <color indexed="64"/>
      </top>
      <bottom style="dotted">
        <color indexed="64"/>
      </bottom>
      <diagonal/>
    </border>
    <border>
      <left style="dotted">
        <color indexed="64"/>
      </left>
      <right/>
      <top style="double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uble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uble">
        <color indexed="64"/>
      </top>
      <bottom style="dotted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/>
      <right/>
      <top/>
      <bottom style="dashed">
        <color auto="1"/>
      </bottom>
      <diagonal/>
    </border>
  </borders>
  <cellStyleXfs count="2">
    <xf numFmtId="0" fontId="0" fillId="0" borderId="0"/>
    <xf numFmtId="0" fontId="85" fillId="0" borderId="0" applyNumberFormat="0" applyFill="0" applyBorder="0" applyAlignment="0" applyProtection="0">
      <alignment vertical="top"/>
      <protection locked="0"/>
    </xf>
  </cellStyleXfs>
  <cellXfs count="943">
    <xf numFmtId="0" fontId="0" fillId="0" borderId="0" xfId="0"/>
    <xf numFmtId="0" fontId="0" fillId="0" borderId="1" xfId="0" applyFill="1" applyBorder="1" applyProtection="1">
      <protection locked="0"/>
    </xf>
    <xf numFmtId="0" fontId="0" fillId="0" borderId="2" xfId="0" applyFill="1" applyBorder="1" applyProtection="1">
      <protection locked="0"/>
    </xf>
    <xf numFmtId="0" fontId="0" fillId="0" borderId="3" xfId="0" applyFill="1" applyBorder="1" applyProtection="1">
      <protection locked="0"/>
    </xf>
    <xf numFmtId="0" fontId="0" fillId="0" borderId="4" xfId="0" applyFill="1" applyBorder="1" applyProtection="1">
      <protection locked="0"/>
    </xf>
    <xf numFmtId="0" fontId="0" fillId="0" borderId="5" xfId="0" applyFill="1" applyBorder="1" applyProtection="1">
      <protection locked="0"/>
    </xf>
    <xf numFmtId="0" fontId="0" fillId="0" borderId="6" xfId="0" applyFill="1" applyBorder="1" applyProtection="1">
      <protection locked="0"/>
    </xf>
    <xf numFmtId="0" fontId="0" fillId="0" borderId="7" xfId="0" applyFill="1" applyBorder="1" applyProtection="1">
      <protection locked="0"/>
    </xf>
    <xf numFmtId="0" fontId="0" fillId="0" borderId="8" xfId="0" applyFill="1" applyBorder="1" applyProtection="1">
      <protection locked="0"/>
    </xf>
    <xf numFmtId="0" fontId="0" fillId="0" borderId="9" xfId="0" applyFill="1" applyBorder="1" applyProtection="1">
      <protection locked="0"/>
    </xf>
    <xf numFmtId="0" fontId="0" fillId="0" borderId="10" xfId="0" applyFill="1" applyBorder="1" applyProtection="1">
      <protection locked="0"/>
    </xf>
    <xf numFmtId="0" fontId="0" fillId="0" borderId="11" xfId="0" applyFill="1" applyBorder="1" applyProtection="1">
      <protection locked="0"/>
    </xf>
    <xf numFmtId="0" fontId="0" fillId="0" borderId="12" xfId="0" applyFill="1" applyBorder="1" applyProtection="1">
      <protection locked="0"/>
    </xf>
    <xf numFmtId="0" fontId="0" fillId="0" borderId="13" xfId="0" applyFill="1" applyBorder="1" applyProtection="1">
      <protection locked="0"/>
    </xf>
    <xf numFmtId="0" fontId="0" fillId="0" borderId="14" xfId="0" applyFill="1" applyBorder="1" applyProtection="1">
      <protection locked="0"/>
    </xf>
    <xf numFmtId="0" fontId="0" fillId="0" borderId="15" xfId="0" applyFill="1" applyBorder="1" applyProtection="1">
      <protection locked="0"/>
    </xf>
    <xf numFmtId="0" fontId="0" fillId="0" borderId="16" xfId="0" applyFill="1" applyBorder="1" applyProtection="1">
      <protection locked="0"/>
    </xf>
    <xf numFmtId="0" fontId="0" fillId="0" borderId="17" xfId="0" applyFill="1" applyBorder="1" applyProtection="1">
      <protection locked="0"/>
    </xf>
    <xf numFmtId="0" fontId="0" fillId="0" borderId="18" xfId="0" applyFill="1" applyBorder="1" applyProtection="1">
      <protection locked="0"/>
    </xf>
    <xf numFmtId="0" fontId="0" fillId="0" borderId="0" xfId="0" applyProtection="1"/>
    <xf numFmtId="0" fontId="17" fillId="0" borderId="0" xfId="0" applyFont="1" applyProtection="1"/>
    <xf numFmtId="0" fontId="1" fillId="0" borderId="0" xfId="0" applyFont="1" applyProtection="1"/>
    <xf numFmtId="165" fontId="7" fillId="0" borderId="19" xfId="0" applyNumberFormat="1" applyFont="1" applyFill="1" applyBorder="1" applyAlignment="1" applyProtection="1">
      <alignment horizontal="center" vertical="center"/>
      <protection locked="0"/>
    </xf>
    <xf numFmtId="0" fontId="0" fillId="0" borderId="20" xfId="0" applyFill="1" applyBorder="1" applyProtection="1">
      <protection locked="0"/>
    </xf>
    <xf numFmtId="0" fontId="0" fillId="0" borderId="21" xfId="0" applyFill="1" applyBorder="1" applyProtection="1">
      <protection locked="0"/>
    </xf>
    <xf numFmtId="0" fontId="0" fillId="0" borderId="22" xfId="0" applyFill="1" applyBorder="1" applyProtection="1">
      <protection locked="0"/>
    </xf>
    <xf numFmtId="0" fontId="0" fillId="0" borderId="23" xfId="0" applyFill="1" applyBorder="1" applyProtection="1">
      <protection locked="0"/>
    </xf>
    <xf numFmtId="0" fontId="0" fillId="0" borderId="24" xfId="0" applyFill="1" applyBorder="1" applyProtection="1">
      <protection locked="0"/>
    </xf>
    <xf numFmtId="0" fontId="0" fillId="0" borderId="25" xfId="0" applyFill="1" applyBorder="1" applyProtection="1">
      <protection locked="0"/>
    </xf>
    <xf numFmtId="0" fontId="0" fillId="0" borderId="26" xfId="0" applyFill="1" applyBorder="1" applyProtection="1">
      <protection locked="0"/>
    </xf>
    <xf numFmtId="0" fontId="6" fillId="0" borderId="0" xfId="0" applyFont="1" applyProtection="1"/>
    <xf numFmtId="0" fontId="29" fillId="0" borderId="0" xfId="0" applyFont="1" applyProtection="1"/>
    <xf numFmtId="0" fontId="0" fillId="0" borderId="0" xfId="0" applyProtection="1">
      <protection hidden="1"/>
    </xf>
    <xf numFmtId="0" fontId="13" fillId="0" borderId="0" xfId="0" applyFont="1" applyProtection="1">
      <protection hidden="1"/>
    </xf>
    <xf numFmtId="0" fontId="2" fillId="0" borderId="0" xfId="0" applyFont="1" applyProtection="1">
      <protection hidden="1"/>
    </xf>
    <xf numFmtId="0" fontId="5" fillId="0" borderId="0" xfId="0" applyFont="1" applyAlignment="1" applyProtection="1">
      <alignment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5" fillId="0" borderId="0" xfId="0" applyFont="1" applyProtection="1">
      <protection hidden="1"/>
    </xf>
    <xf numFmtId="0" fontId="64" fillId="0" borderId="0" xfId="0" applyFont="1" applyProtection="1">
      <protection hidden="1"/>
    </xf>
    <xf numFmtId="1" fontId="64" fillId="0" borderId="0" xfId="0" applyNumberFormat="1" applyFont="1" applyProtection="1">
      <protection hidden="1"/>
    </xf>
    <xf numFmtId="0" fontId="1" fillId="0" borderId="0" xfId="0" applyFont="1" applyProtection="1">
      <protection hidden="1"/>
    </xf>
    <xf numFmtId="49" fontId="0" fillId="0" borderId="0" xfId="0" applyNumberFormat="1" applyProtection="1">
      <protection hidden="1"/>
    </xf>
    <xf numFmtId="38" fontId="0" fillId="0" borderId="0" xfId="0" applyNumberFormat="1" applyProtection="1">
      <protection hidden="1"/>
    </xf>
    <xf numFmtId="0" fontId="9" fillId="0" borderId="0" xfId="0" applyFont="1" applyProtection="1">
      <protection hidden="1"/>
    </xf>
    <xf numFmtId="0" fontId="32" fillId="0" borderId="0" xfId="0" applyFont="1" applyProtection="1">
      <protection hidden="1"/>
    </xf>
    <xf numFmtId="0" fontId="65" fillId="0" borderId="0" xfId="0" applyFont="1" applyAlignment="1">
      <alignment horizontal="center" vertical="center"/>
    </xf>
    <xf numFmtId="0" fontId="65" fillId="0" borderId="0" xfId="0" applyFont="1" applyAlignment="1">
      <alignment vertical="center"/>
    </xf>
    <xf numFmtId="0" fontId="65" fillId="0" borderId="0" xfId="0" applyFont="1" applyAlignment="1">
      <alignment horizontal="center"/>
    </xf>
    <xf numFmtId="0" fontId="65" fillId="0" borderId="0" xfId="0" applyFont="1"/>
    <xf numFmtId="170" fontId="65" fillId="0" borderId="0" xfId="0" applyNumberFormat="1" applyFont="1" applyAlignment="1">
      <alignment horizontal="center"/>
    </xf>
    <xf numFmtId="0" fontId="65" fillId="0" borderId="0" xfId="0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27" xfId="0" applyFill="1" applyBorder="1" applyProtection="1">
      <protection locked="0"/>
    </xf>
    <xf numFmtId="0" fontId="0" fillId="0" borderId="28" xfId="0" applyFill="1" applyBorder="1" applyProtection="1">
      <protection locked="0"/>
    </xf>
    <xf numFmtId="0" fontId="0" fillId="0" borderId="29" xfId="0" applyFill="1" applyBorder="1" applyProtection="1">
      <protection locked="0"/>
    </xf>
    <xf numFmtId="0" fontId="0" fillId="0" borderId="30" xfId="0" applyFill="1" applyBorder="1" applyProtection="1">
      <protection locked="0"/>
    </xf>
    <xf numFmtId="0" fontId="0" fillId="0" borderId="31" xfId="0" applyFill="1" applyBorder="1" applyProtection="1">
      <protection locked="0"/>
    </xf>
    <xf numFmtId="0" fontId="0" fillId="0" borderId="32" xfId="0" applyFill="1" applyBorder="1" applyProtection="1">
      <protection locked="0"/>
    </xf>
    <xf numFmtId="0" fontId="0" fillId="0" borderId="33" xfId="0" applyFill="1" applyBorder="1" applyProtection="1">
      <protection locked="0"/>
    </xf>
    <xf numFmtId="0" fontId="0" fillId="0" borderId="34" xfId="0" applyFill="1" applyBorder="1" applyProtection="1">
      <protection locked="0"/>
    </xf>
    <xf numFmtId="0" fontId="0" fillId="0" borderId="35" xfId="0" applyFill="1" applyBorder="1" applyProtection="1">
      <protection locked="0"/>
    </xf>
    <xf numFmtId="0" fontId="66" fillId="0" borderId="0" xfId="0" applyFont="1" applyAlignment="1">
      <alignment horizontal="center"/>
    </xf>
    <xf numFmtId="0" fontId="67" fillId="2" borderId="0" xfId="0" applyFont="1" applyFill="1" applyProtection="1">
      <protection hidden="1"/>
    </xf>
    <xf numFmtId="0" fontId="34" fillId="2" borderId="0" xfId="0" applyFont="1" applyFill="1" applyProtection="1">
      <protection hidden="1"/>
    </xf>
    <xf numFmtId="0" fontId="68" fillId="2" borderId="0" xfId="0" applyFont="1" applyFill="1" applyProtection="1">
      <protection hidden="1"/>
    </xf>
    <xf numFmtId="0" fontId="35" fillId="2" borderId="0" xfId="0" applyFont="1" applyFill="1" applyProtection="1">
      <protection hidden="1"/>
    </xf>
    <xf numFmtId="166" fontId="67" fillId="2" borderId="0" xfId="0" applyNumberFormat="1" applyFont="1" applyFill="1" applyProtection="1">
      <protection hidden="1"/>
    </xf>
    <xf numFmtId="0" fontId="67" fillId="0" borderId="0" xfId="0" applyFont="1" applyProtection="1">
      <protection hidden="1"/>
    </xf>
    <xf numFmtId="0" fontId="36" fillId="2" borderId="0" xfId="0" applyFont="1" applyFill="1" applyProtection="1">
      <protection hidden="1"/>
    </xf>
    <xf numFmtId="0" fontId="69" fillId="0" borderId="0" xfId="0" applyFont="1" applyProtection="1">
      <protection hidden="1"/>
    </xf>
    <xf numFmtId="0" fontId="70" fillId="0" borderId="0" xfId="0" applyFont="1" applyProtection="1">
      <protection hidden="1"/>
    </xf>
    <xf numFmtId="0" fontId="40" fillId="2" borderId="0" xfId="0" applyFont="1" applyFill="1" applyProtection="1">
      <protection hidden="1"/>
    </xf>
    <xf numFmtId="0" fontId="34" fillId="0" borderId="0" xfId="0" applyFont="1" applyFill="1" applyProtection="1">
      <protection hidden="1"/>
    </xf>
    <xf numFmtId="0" fontId="34" fillId="0" borderId="0" xfId="0" applyFont="1" applyProtection="1">
      <protection hidden="1"/>
    </xf>
    <xf numFmtId="0" fontId="34" fillId="2" borderId="0" xfId="0" applyFont="1" applyFill="1" applyAlignment="1" applyProtection="1">
      <alignment vertical="center"/>
      <protection hidden="1"/>
    </xf>
    <xf numFmtId="0" fontId="49" fillId="2" borderId="0" xfId="0" applyFont="1" applyFill="1" applyAlignment="1" applyProtection="1">
      <alignment vertical="center"/>
      <protection hidden="1"/>
    </xf>
    <xf numFmtId="0" fontId="71" fillId="0" borderId="0" xfId="0" applyFont="1" applyProtection="1">
      <protection hidden="1"/>
    </xf>
    <xf numFmtId="0" fontId="50" fillId="2" borderId="0" xfId="0" applyFont="1" applyFill="1" applyProtection="1">
      <protection hidden="1"/>
    </xf>
    <xf numFmtId="0" fontId="68" fillId="0" borderId="0" xfId="0" applyFont="1" applyAlignment="1" applyProtection="1">
      <alignment horizontal="center"/>
      <protection hidden="1"/>
    </xf>
    <xf numFmtId="0" fontId="50" fillId="0" borderId="0" xfId="0" applyFont="1" applyFill="1" applyProtection="1">
      <protection hidden="1"/>
    </xf>
    <xf numFmtId="0" fontId="72" fillId="2" borderId="0" xfId="0" applyFont="1" applyFill="1" applyProtection="1">
      <protection hidden="1"/>
    </xf>
    <xf numFmtId="0" fontId="48" fillId="3" borderId="36" xfId="0" applyFont="1" applyFill="1" applyBorder="1" applyAlignment="1" applyProtection="1">
      <alignment horizontal="center" vertical="center"/>
      <protection hidden="1"/>
    </xf>
    <xf numFmtId="0" fontId="72" fillId="0" borderId="0" xfId="0" applyFont="1" applyProtection="1">
      <protection hidden="1"/>
    </xf>
    <xf numFmtId="0" fontId="48" fillId="3" borderId="37" xfId="0" applyFont="1" applyFill="1" applyBorder="1" applyAlignment="1" applyProtection="1">
      <alignment horizontal="center" vertical="center"/>
      <protection hidden="1"/>
    </xf>
    <xf numFmtId="0" fontId="73" fillId="2" borderId="0" xfId="0" applyFont="1" applyFill="1" applyProtection="1">
      <protection hidden="1"/>
    </xf>
    <xf numFmtId="0" fontId="44" fillId="3" borderId="38" xfId="0" applyFont="1" applyFill="1" applyBorder="1" applyAlignment="1" applyProtection="1">
      <alignment horizontal="center" vertical="center"/>
      <protection hidden="1"/>
    </xf>
    <xf numFmtId="166" fontId="48" fillId="4" borderId="39" xfId="0" applyNumberFormat="1" applyFont="1" applyFill="1" applyBorder="1" applyAlignment="1" applyProtection="1">
      <alignment vertical="center"/>
      <protection hidden="1"/>
    </xf>
    <xf numFmtId="166" fontId="48" fillId="4" borderId="40" xfId="0" applyNumberFormat="1" applyFont="1" applyFill="1" applyBorder="1" applyAlignment="1" applyProtection="1">
      <alignment vertical="center"/>
      <protection hidden="1"/>
    </xf>
    <xf numFmtId="0" fontId="73" fillId="0" borderId="0" xfId="0" applyFont="1" applyProtection="1">
      <protection hidden="1"/>
    </xf>
    <xf numFmtId="0" fontId="44" fillId="3" borderId="41" xfId="0" applyFont="1" applyFill="1" applyBorder="1" applyAlignment="1" applyProtection="1">
      <alignment horizontal="center" vertical="center"/>
      <protection hidden="1"/>
    </xf>
    <xf numFmtId="166" fontId="73" fillId="3" borderId="42" xfId="0" applyNumberFormat="1" applyFont="1" applyFill="1" applyBorder="1" applyProtection="1">
      <protection hidden="1"/>
    </xf>
    <xf numFmtId="0" fontId="68" fillId="3" borderId="43" xfId="0" applyFont="1" applyFill="1" applyBorder="1" applyProtection="1">
      <protection hidden="1"/>
    </xf>
    <xf numFmtId="166" fontId="67" fillId="3" borderId="44" xfId="0" applyNumberFormat="1" applyFont="1" applyFill="1" applyBorder="1" applyProtection="1">
      <protection hidden="1"/>
    </xf>
    <xf numFmtId="0" fontId="44" fillId="0" borderId="45" xfId="0" applyFont="1" applyFill="1" applyBorder="1" applyAlignment="1" applyProtection="1">
      <alignment horizontal="center" vertical="center"/>
      <protection hidden="1"/>
    </xf>
    <xf numFmtId="166" fontId="73" fillId="3" borderId="46" xfId="0" applyNumberFormat="1" applyFont="1" applyFill="1" applyBorder="1" applyProtection="1">
      <protection hidden="1"/>
    </xf>
    <xf numFmtId="0" fontId="44" fillId="3" borderId="0" xfId="0" applyFont="1" applyFill="1" applyBorder="1" applyAlignment="1" applyProtection="1">
      <alignment horizontal="center" vertical="center" wrapText="1"/>
      <protection hidden="1"/>
    </xf>
    <xf numFmtId="166" fontId="67" fillId="3" borderId="46" xfId="0" applyNumberFormat="1" applyFont="1" applyFill="1" applyBorder="1" applyProtection="1">
      <protection hidden="1"/>
    </xf>
    <xf numFmtId="0" fontId="68" fillId="3" borderId="47" xfId="0" applyFont="1" applyFill="1" applyBorder="1" applyProtection="1">
      <protection hidden="1"/>
    </xf>
    <xf numFmtId="166" fontId="60" fillId="3" borderId="42" xfId="0" applyNumberFormat="1" applyFont="1" applyFill="1" applyBorder="1" applyAlignment="1" applyProtection="1">
      <alignment horizontal="center"/>
      <protection hidden="1"/>
    </xf>
    <xf numFmtId="0" fontId="68" fillId="0" borderId="0" xfId="0" applyFont="1" applyProtection="1">
      <protection hidden="1"/>
    </xf>
    <xf numFmtId="166" fontId="67" fillId="0" borderId="0" xfId="0" applyNumberFormat="1" applyFont="1" applyProtection="1">
      <protection hidden="1"/>
    </xf>
    <xf numFmtId="0" fontId="0" fillId="0" borderId="0" xfId="0" applyFill="1" applyProtection="1"/>
    <xf numFmtId="0" fontId="3" fillId="0" borderId="0" xfId="0" applyFont="1" applyFill="1" applyProtection="1"/>
    <xf numFmtId="0" fontId="6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vertical="center"/>
    </xf>
    <xf numFmtId="0" fontId="29" fillId="0" borderId="0" xfId="0" applyFont="1" applyFill="1" applyAlignment="1" applyProtection="1">
      <alignment vertical="center"/>
    </xf>
    <xf numFmtId="0" fontId="29" fillId="0" borderId="0" xfId="0" applyFont="1" applyFill="1" applyProtection="1"/>
    <xf numFmtId="0" fontId="6" fillId="0" borderId="0" xfId="0" applyFont="1" applyFill="1" applyProtection="1"/>
    <xf numFmtId="0" fontId="17" fillId="0" borderId="0" xfId="0" applyFont="1" applyFill="1" applyProtection="1"/>
    <xf numFmtId="0" fontId="1" fillId="0" borderId="0" xfId="0" applyFont="1" applyFill="1" applyProtection="1"/>
    <xf numFmtId="0" fontId="1" fillId="0" borderId="0" xfId="0" applyFont="1" applyFill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48" xfId="0" applyFill="1" applyBorder="1" applyProtection="1">
      <protection locked="0"/>
    </xf>
    <xf numFmtId="0" fontId="0" fillId="0" borderId="43" xfId="0" applyFill="1" applyBorder="1" applyProtection="1"/>
    <xf numFmtId="0" fontId="21" fillId="0" borderId="0" xfId="0" applyFont="1" applyFill="1" applyBorder="1" applyAlignment="1" applyProtection="1">
      <alignment horizontal="center" vertical="center" wrapText="1"/>
    </xf>
    <xf numFmtId="0" fontId="5" fillId="0" borderId="0" xfId="0" applyFont="1" applyFill="1" applyProtection="1"/>
    <xf numFmtId="0" fontId="5" fillId="0" borderId="49" xfId="0" applyFont="1" applyFill="1" applyBorder="1" applyProtection="1"/>
    <xf numFmtId="0" fontId="0" fillId="0" borderId="44" xfId="0" applyFill="1" applyBorder="1" applyProtection="1"/>
    <xf numFmtId="0" fontId="5" fillId="0" borderId="50" xfId="0" applyFont="1" applyFill="1" applyBorder="1" applyProtection="1"/>
    <xf numFmtId="0" fontId="18" fillId="0" borderId="0" xfId="0" applyFont="1" applyFill="1" applyBorder="1" applyAlignment="1" applyProtection="1">
      <alignment horizontal="center" wrapText="1"/>
    </xf>
    <xf numFmtId="0" fontId="18" fillId="0" borderId="46" xfId="0" applyFont="1" applyFill="1" applyBorder="1" applyAlignment="1" applyProtection="1">
      <alignment horizontal="center" wrapText="1"/>
    </xf>
    <xf numFmtId="0" fontId="17" fillId="0" borderId="0" xfId="0" applyFont="1" applyFill="1" applyBorder="1" applyProtection="1"/>
    <xf numFmtId="0" fontId="5" fillId="0" borderId="51" xfId="0" applyFont="1" applyFill="1" applyBorder="1" applyProtection="1"/>
    <xf numFmtId="0" fontId="0" fillId="0" borderId="47" xfId="0" applyFill="1" applyBorder="1" applyProtection="1"/>
    <xf numFmtId="0" fontId="74" fillId="0" borderId="0" xfId="0" applyFont="1" applyAlignment="1">
      <alignment horizontal="center" vertical="center"/>
    </xf>
    <xf numFmtId="0" fontId="74" fillId="0" borderId="0" xfId="0" applyFont="1" applyAlignment="1">
      <alignment vertical="center"/>
    </xf>
    <xf numFmtId="0" fontId="75" fillId="0" borderId="0" xfId="0" applyFont="1" applyAlignment="1">
      <alignment horizontal="center" vertical="top"/>
    </xf>
    <xf numFmtId="0" fontId="75" fillId="0" borderId="0" xfId="0" applyFont="1" applyAlignment="1">
      <alignment vertical="top"/>
    </xf>
    <xf numFmtId="0" fontId="44" fillId="3" borderId="36" xfId="0" applyFont="1" applyFill="1" applyBorder="1" applyAlignment="1" applyProtection="1">
      <alignment horizontal="center" vertical="center"/>
      <protection hidden="1"/>
    </xf>
    <xf numFmtId="0" fontId="0" fillId="0" borderId="52" xfId="0" applyFill="1" applyBorder="1" applyProtection="1">
      <protection locked="0"/>
    </xf>
    <xf numFmtId="0" fontId="0" fillId="5" borderId="43" xfId="0" applyFill="1" applyBorder="1" applyProtection="1">
      <protection hidden="1"/>
    </xf>
    <xf numFmtId="0" fontId="0" fillId="5" borderId="0" xfId="0" applyFill="1" applyBorder="1" applyProtection="1">
      <protection hidden="1"/>
    </xf>
    <xf numFmtId="0" fontId="0" fillId="5" borderId="47" xfId="0" applyFill="1" applyBorder="1" applyProtection="1">
      <protection hidden="1"/>
    </xf>
    <xf numFmtId="0" fontId="0" fillId="5" borderId="44" xfId="0" applyFill="1" applyBorder="1" applyProtection="1">
      <protection hidden="1"/>
    </xf>
    <xf numFmtId="0" fontId="0" fillId="5" borderId="46" xfId="0" applyFill="1" applyBorder="1" applyProtection="1">
      <protection hidden="1"/>
    </xf>
    <xf numFmtId="0" fontId="0" fillId="6" borderId="0" xfId="0" applyFill="1" applyProtection="1">
      <protection hidden="1"/>
    </xf>
    <xf numFmtId="0" fontId="65" fillId="6" borderId="0" xfId="0" applyFont="1" applyFill="1"/>
    <xf numFmtId="0" fontId="65" fillId="6" borderId="0" xfId="0" applyFont="1" applyFill="1" applyAlignment="1">
      <alignment horizontal="center"/>
    </xf>
    <xf numFmtId="170" fontId="65" fillId="6" borderId="0" xfId="0" applyNumberFormat="1" applyFont="1" applyFill="1" applyAlignment="1">
      <alignment horizontal="center"/>
    </xf>
    <xf numFmtId="0" fontId="66" fillId="6" borderId="0" xfId="0" applyFont="1" applyFill="1" applyAlignment="1">
      <alignment horizontal="center"/>
    </xf>
    <xf numFmtId="0" fontId="75" fillId="6" borderId="0" xfId="0" applyFont="1" applyFill="1" applyAlignment="1">
      <alignment horizontal="center" vertical="top"/>
    </xf>
    <xf numFmtId="0" fontId="65" fillId="6" borderId="0" xfId="0" applyFont="1" applyFill="1" applyAlignment="1">
      <alignment horizontal="center" vertical="center"/>
    </xf>
    <xf numFmtId="0" fontId="74" fillId="6" borderId="0" xfId="0" applyFont="1" applyFill="1" applyAlignment="1">
      <alignment horizontal="center" vertical="center"/>
    </xf>
    <xf numFmtId="0" fontId="75" fillId="6" borderId="0" xfId="0" applyFont="1" applyFill="1" applyAlignment="1">
      <alignment vertical="top"/>
    </xf>
    <xf numFmtId="0" fontId="65" fillId="6" borderId="0" xfId="0" applyFont="1" applyFill="1" applyAlignment="1">
      <alignment vertical="center"/>
    </xf>
    <xf numFmtId="0" fontId="74" fillId="6" borderId="0" xfId="0" applyFont="1" applyFill="1" applyAlignment="1">
      <alignment vertical="center"/>
    </xf>
    <xf numFmtId="0" fontId="65" fillId="7" borderId="0" xfId="0" applyFont="1" applyFill="1" applyAlignment="1">
      <alignment horizontal="center" vertical="center"/>
    </xf>
    <xf numFmtId="0" fontId="66" fillId="7" borderId="0" xfId="0" applyFont="1" applyFill="1" applyAlignment="1">
      <alignment horizontal="center" vertical="center"/>
    </xf>
    <xf numFmtId="41" fontId="76" fillId="7" borderId="0" xfId="0" applyNumberFormat="1" applyFont="1" applyFill="1" applyBorder="1" applyAlignment="1">
      <alignment horizontal="center" vertical="center"/>
    </xf>
    <xf numFmtId="41" fontId="65" fillId="7" borderId="0" xfId="0" applyNumberFormat="1" applyFont="1" applyFill="1" applyAlignment="1">
      <alignment horizontal="center" vertical="center"/>
    </xf>
    <xf numFmtId="0" fontId="74" fillId="7" borderId="0" xfId="0" applyFont="1" applyFill="1" applyAlignment="1">
      <alignment horizontal="left" vertical="center"/>
    </xf>
    <xf numFmtId="0" fontId="76" fillId="7" borderId="53" xfId="0" applyFont="1" applyFill="1" applyBorder="1" applyAlignment="1">
      <alignment horizontal="center" vertical="center"/>
    </xf>
    <xf numFmtId="0" fontId="74" fillId="7" borderId="0" xfId="0" applyFont="1" applyFill="1" applyAlignment="1">
      <alignment horizontal="right" vertical="center"/>
    </xf>
    <xf numFmtId="0" fontId="76" fillId="7" borderId="54" xfId="0" applyFont="1" applyFill="1" applyBorder="1" applyAlignment="1">
      <alignment horizontal="center" vertical="center"/>
    </xf>
    <xf numFmtId="2" fontId="76" fillId="7" borderId="53" xfId="0" applyNumberFormat="1" applyFont="1" applyFill="1" applyBorder="1" applyAlignment="1">
      <alignment horizontal="center" vertical="center"/>
    </xf>
    <xf numFmtId="0" fontId="74" fillId="7" borderId="0" xfId="0" applyFont="1" applyFill="1" applyAlignment="1">
      <alignment vertical="center"/>
    </xf>
    <xf numFmtId="0" fontId="76" fillId="7" borderId="0" xfId="0" applyFont="1" applyFill="1" applyAlignment="1">
      <alignment horizontal="center" vertical="center"/>
    </xf>
    <xf numFmtId="0" fontId="65" fillId="7" borderId="0" xfId="0" applyFont="1" applyFill="1" applyAlignment="1">
      <alignment horizontal="left" vertical="center"/>
    </xf>
    <xf numFmtId="0" fontId="66" fillId="7" borderId="0" xfId="0" applyFont="1" applyFill="1" applyBorder="1" applyAlignment="1">
      <alignment horizontal="center" vertical="center"/>
    </xf>
    <xf numFmtId="2" fontId="66" fillId="7" borderId="0" xfId="0" applyNumberFormat="1" applyFont="1" applyFill="1" applyBorder="1" applyAlignment="1">
      <alignment horizontal="center" vertical="center"/>
    </xf>
    <xf numFmtId="0" fontId="65" fillId="7" borderId="0" xfId="0" applyFont="1" applyFill="1" applyAlignment="1">
      <alignment vertical="center"/>
    </xf>
    <xf numFmtId="0" fontId="74" fillId="7" borderId="55" xfId="0" applyFont="1" applyFill="1" applyBorder="1" applyAlignment="1">
      <alignment horizontal="center" vertical="center"/>
    </xf>
    <xf numFmtId="0" fontId="74" fillId="7" borderId="56" xfId="0" applyFont="1" applyFill="1" applyBorder="1" applyAlignment="1">
      <alignment horizontal="center" vertical="center"/>
    </xf>
    <xf numFmtId="0" fontId="76" fillId="7" borderId="57" xfId="0" applyFont="1" applyFill="1" applyBorder="1" applyAlignment="1">
      <alignment horizontal="center" vertical="center"/>
    </xf>
    <xf numFmtId="169" fontId="65" fillId="7" borderId="58" xfId="0" applyNumberFormat="1" applyFont="1" applyFill="1" applyBorder="1" applyAlignment="1">
      <alignment horizontal="center" vertical="center"/>
    </xf>
    <xf numFmtId="0" fontId="66" fillId="7" borderId="59" xfId="0" applyFont="1" applyFill="1" applyBorder="1" applyAlignment="1">
      <alignment horizontal="center" vertical="center"/>
    </xf>
    <xf numFmtId="1" fontId="66" fillId="7" borderId="59" xfId="0" applyNumberFormat="1" applyFont="1" applyFill="1" applyBorder="1" applyAlignment="1">
      <alignment horizontal="center" vertical="center"/>
    </xf>
    <xf numFmtId="171" fontId="77" fillId="7" borderId="59" xfId="0" applyNumberFormat="1" applyFont="1" applyFill="1" applyBorder="1" applyAlignment="1">
      <alignment horizontal="left" vertical="center" indent="2"/>
    </xf>
    <xf numFmtId="0" fontId="66" fillId="7" borderId="60" xfId="0" applyFont="1" applyFill="1" applyBorder="1" applyAlignment="1">
      <alignment horizontal="center" vertical="center"/>
    </xf>
    <xf numFmtId="0" fontId="65" fillId="7" borderId="61" xfId="0" applyFont="1" applyFill="1" applyBorder="1" applyAlignment="1">
      <alignment horizontal="center"/>
    </xf>
    <xf numFmtId="0" fontId="66" fillId="7" borderId="62" xfId="0" applyFont="1" applyFill="1" applyBorder="1" applyAlignment="1">
      <alignment horizontal="center"/>
    </xf>
    <xf numFmtId="0" fontId="66" fillId="7" borderId="62" xfId="0" applyFont="1" applyFill="1" applyBorder="1"/>
    <xf numFmtId="173" fontId="8" fillId="7" borderId="63" xfId="0" applyNumberFormat="1" applyFont="1" applyFill="1" applyBorder="1" applyAlignment="1" applyProtection="1">
      <alignment horizontal="center" vertical="center"/>
      <protection hidden="1"/>
    </xf>
    <xf numFmtId="1" fontId="8" fillId="7" borderId="63" xfId="0" applyNumberFormat="1" applyFont="1" applyFill="1" applyBorder="1" applyAlignment="1" applyProtection="1">
      <alignment horizontal="center" vertical="center"/>
      <protection hidden="1"/>
    </xf>
    <xf numFmtId="0" fontId="1" fillId="5" borderId="0" xfId="0" applyFont="1" applyFill="1" applyAlignment="1" applyProtection="1">
      <alignment horizontal="center"/>
      <protection hidden="1"/>
    </xf>
    <xf numFmtId="49" fontId="0" fillId="5" borderId="0" xfId="0" applyNumberFormat="1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/>
      <protection hidden="1"/>
    </xf>
    <xf numFmtId="38" fontId="0" fillId="5" borderId="0" xfId="0" applyNumberFormat="1" applyFill="1" applyAlignment="1" applyProtection="1">
      <alignment horizontal="center"/>
      <protection hidden="1"/>
    </xf>
    <xf numFmtId="0" fontId="9" fillId="5" borderId="0" xfId="0" applyFont="1" applyFill="1" applyAlignment="1" applyProtection="1">
      <alignment horizontal="center"/>
      <protection hidden="1"/>
    </xf>
    <xf numFmtId="0" fontId="8" fillId="5" borderId="0" xfId="0" applyFont="1" applyFill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/>
      <protection hidden="1"/>
    </xf>
    <xf numFmtId="49" fontId="9" fillId="5" borderId="0" xfId="0" applyNumberFormat="1" applyFont="1" applyFill="1" applyAlignment="1" applyProtection="1">
      <alignment horizontal="center"/>
      <protection hidden="1"/>
    </xf>
    <xf numFmtId="38" fontId="9" fillId="5" borderId="0" xfId="0" applyNumberFormat="1" applyFont="1" applyFill="1" applyAlignment="1" applyProtection="1">
      <alignment horizontal="center"/>
      <protection hidden="1"/>
    </xf>
    <xf numFmtId="0" fontId="10" fillId="5" borderId="0" xfId="0" applyFont="1" applyFill="1" applyBorder="1" applyAlignment="1" applyProtection="1">
      <alignment horizontal="center" vertical="center"/>
      <protection hidden="1"/>
    </xf>
    <xf numFmtId="0" fontId="10" fillId="5" borderId="0" xfId="0" applyFont="1" applyFill="1" applyAlignment="1" applyProtection="1">
      <alignment horizontal="center" vertical="center"/>
      <protection hidden="1"/>
    </xf>
    <xf numFmtId="1" fontId="8" fillId="5" borderId="64" xfId="0" applyNumberFormat="1" applyFont="1" applyFill="1" applyBorder="1" applyProtection="1">
      <protection hidden="1"/>
    </xf>
    <xf numFmtId="1" fontId="8" fillId="5" borderId="41" xfId="0" applyNumberFormat="1" applyFont="1" applyFill="1" applyBorder="1" applyAlignment="1" applyProtection="1">
      <alignment horizontal="center" vertical="center"/>
      <protection hidden="1"/>
    </xf>
    <xf numFmtId="1" fontId="8" fillId="5" borderId="36" xfId="0" applyNumberFormat="1" applyFont="1" applyFill="1" applyBorder="1" applyAlignment="1" applyProtection="1">
      <alignment horizontal="center" vertical="center"/>
      <protection hidden="1"/>
    </xf>
    <xf numFmtId="1" fontId="31" fillId="8" borderId="65" xfId="0" applyNumberFormat="1" applyFont="1" applyFill="1" applyBorder="1" applyAlignment="1" applyProtection="1">
      <alignment horizontal="center" vertical="center"/>
      <protection hidden="1"/>
    </xf>
    <xf numFmtId="1" fontId="8" fillId="5" borderId="41" xfId="0" applyNumberFormat="1" applyFont="1" applyFill="1" applyBorder="1" applyAlignment="1" applyProtection="1">
      <alignment vertical="center"/>
      <protection hidden="1"/>
    </xf>
    <xf numFmtId="0" fontId="1" fillId="5" borderId="49" xfId="0" applyFont="1" applyFill="1" applyBorder="1" applyProtection="1">
      <protection hidden="1"/>
    </xf>
    <xf numFmtId="49" fontId="0" fillId="5" borderId="43" xfId="0" applyNumberFormat="1" applyFill="1" applyBorder="1" applyProtection="1">
      <protection hidden="1"/>
    </xf>
    <xf numFmtId="0" fontId="78" fillId="5" borderId="43" xfId="0" applyFont="1" applyFill="1" applyBorder="1" applyAlignment="1" applyProtection="1">
      <alignment horizontal="center" vertical="center"/>
      <protection hidden="1"/>
    </xf>
    <xf numFmtId="38" fontId="0" fillId="5" borderId="43" xfId="0" applyNumberFormat="1" applyFill="1" applyBorder="1" applyProtection="1">
      <protection hidden="1"/>
    </xf>
    <xf numFmtId="0" fontId="9" fillId="5" borderId="43" xfId="0" applyFont="1" applyFill="1" applyBorder="1" applyProtection="1">
      <protection hidden="1"/>
    </xf>
    <xf numFmtId="0" fontId="8" fillId="5" borderId="0" xfId="0" applyFont="1" applyFill="1" applyBorder="1" applyAlignment="1" applyProtection="1">
      <alignment horizontal="center" vertical="center" wrapText="1"/>
      <protection hidden="1"/>
    </xf>
    <xf numFmtId="0" fontId="18" fillId="5" borderId="0" xfId="0" applyFont="1" applyFill="1" applyBorder="1" applyAlignment="1" applyProtection="1">
      <alignment horizontal="center" vertical="top" wrapText="1"/>
      <protection hidden="1"/>
    </xf>
    <xf numFmtId="0" fontId="18" fillId="5" borderId="46" xfId="0" applyFont="1" applyFill="1" applyBorder="1" applyAlignment="1" applyProtection="1">
      <alignment horizontal="center" vertical="top" wrapText="1"/>
      <protection hidden="1"/>
    </xf>
    <xf numFmtId="0" fontId="8" fillId="5" borderId="50" xfId="0" applyFont="1" applyFill="1" applyBorder="1" applyAlignment="1" applyProtection="1">
      <alignment horizontal="center" vertical="center" wrapText="1"/>
      <protection hidden="1"/>
    </xf>
    <xf numFmtId="0" fontId="8" fillId="5" borderId="0" xfId="0" applyFont="1" applyFill="1" applyBorder="1" applyAlignment="1" applyProtection="1">
      <alignment horizontal="center" vertical="top" wrapText="1"/>
      <protection hidden="1"/>
    </xf>
    <xf numFmtId="0" fontId="1" fillId="5" borderId="50" xfId="0" applyFont="1" applyFill="1" applyBorder="1" applyProtection="1">
      <protection hidden="1"/>
    </xf>
    <xf numFmtId="49" fontId="0" fillId="5" borderId="0" xfId="0" applyNumberFormat="1" applyFill="1" applyBorder="1" applyProtection="1">
      <protection hidden="1"/>
    </xf>
    <xf numFmtId="0" fontId="78" fillId="5" borderId="0" xfId="0" applyFont="1" applyFill="1" applyBorder="1" applyAlignment="1" applyProtection="1">
      <alignment horizontal="center" vertical="center"/>
      <protection hidden="1"/>
    </xf>
    <xf numFmtId="38" fontId="0" fillId="5" borderId="0" xfId="0" applyNumberFormat="1" applyFill="1" applyBorder="1" applyProtection="1">
      <protection hidden="1"/>
    </xf>
    <xf numFmtId="0" fontId="9" fillId="5" borderId="0" xfId="0" applyFont="1" applyFill="1" applyBorder="1" applyProtection="1">
      <protection hidden="1"/>
    </xf>
    <xf numFmtId="0" fontId="1" fillId="5" borderId="51" xfId="0" applyFont="1" applyFill="1" applyBorder="1" applyProtection="1">
      <protection hidden="1"/>
    </xf>
    <xf numFmtId="49" fontId="0" fillId="5" borderId="47" xfId="0" applyNumberFormat="1" applyFill="1" applyBorder="1" applyProtection="1">
      <protection hidden="1"/>
    </xf>
    <xf numFmtId="38" fontId="0" fillId="5" borderId="47" xfId="0" applyNumberFormat="1" applyFill="1" applyBorder="1" applyProtection="1">
      <protection hidden="1"/>
    </xf>
    <xf numFmtId="0" fontId="9" fillId="5" borderId="47" xfId="0" applyFont="1" applyFill="1" applyBorder="1" applyProtection="1">
      <protection hidden="1"/>
    </xf>
    <xf numFmtId="174" fontId="8" fillId="7" borderId="63" xfId="0" applyNumberFormat="1" applyFont="1" applyFill="1" applyBorder="1" applyAlignment="1" applyProtection="1">
      <alignment horizontal="center" vertical="center"/>
      <protection hidden="1"/>
    </xf>
    <xf numFmtId="166" fontId="8" fillId="7" borderId="63" xfId="0" applyNumberFormat="1" applyFont="1" applyFill="1" applyBorder="1" applyAlignment="1" applyProtection="1">
      <alignment horizontal="center" vertical="center"/>
      <protection hidden="1"/>
    </xf>
    <xf numFmtId="0" fontId="32" fillId="6" borderId="0" xfId="0" applyFont="1" applyFill="1" applyProtection="1">
      <protection hidden="1"/>
    </xf>
    <xf numFmtId="0" fontId="13" fillId="6" borderId="0" xfId="0" applyFont="1" applyFill="1" applyProtection="1">
      <protection hidden="1"/>
    </xf>
    <xf numFmtId="0" fontId="2" fillId="6" borderId="0" xfId="0" applyFont="1" applyFill="1" applyProtection="1">
      <protection hidden="1"/>
    </xf>
    <xf numFmtId="0" fontId="5" fillId="6" borderId="0" xfId="0" applyFont="1" applyFill="1" applyAlignment="1" applyProtection="1">
      <alignment vertical="center"/>
      <protection hidden="1"/>
    </xf>
    <xf numFmtId="0" fontId="11" fillId="6" borderId="0" xfId="0" applyFont="1" applyFill="1" applyAlignment="1" applyProtection="1">
      <alignment vertical="center"/>
      <protection hidden="1"/>
    </xf>
    <xf numFmtId="0" fontId="5" fillId="6" borderId="0" xfId="0" applyFont="1" applyFill="1" applyProtection="1">
      <protection hidden="1"/>
    </xf>
    <xf numFmtId="1" fontId="64" fillId="6" borderId="0" xfId="0" applyNumberFormat="1" applyFont="1" applyFill="1" applyProtection="1">
      <protection hidden="1"/>
    </xf>
    <xf numFmtId="0" fontId="64" fillId="6" borderId="0" xfId="0" applyFont="1" applyFill="1" applyProtection="1">
      <protection hidden="1"/>
    </xf>
    <xf numFmtId="0" fontId="1" fillId="6" borderId="0" xfId="0" applyFont="1" applyFill="1" applyProtection="1">
      <protection hidden="1"/>
    </xf>
    <xf numFmtId="49" fontId="0" fillId="6" borderId="0" xfId="0" applyNumberFormat="1" applyFill="1" applyProtection="1">
      <protection hidden="1"/>
    </xf>
    <xf numFmtId="38" fontId="0" fillId="6" borderId="0" xfId="0" applyNumberFormat="1" applyFill="1" applyProtection="1">
      <protection hidden="1"/>
    </xf>
    <xf numFmtId="0" fontId="9" fillId="6" borderId="0" xfId="0" applyFont="1" applyFill="1" applyProtection="1">
      <protection hidden="1"/>
    </xf>
    <xf numFmtId="166" fontId="36" fillId="9" borderId="0" xfId="0" applyNumberFormat="1" applyFont="1" applyFill="1" applyAlignment="1" applyProtection="1">
      <alignment horizontal="center"/>
      <protection hidden="1"/>
    </xf>
    <xf numFmtId="0" fontId="34" fillId="9" borderId="0" xfId="0" applyFont="1" applyFill="1" applyAlignment="1" applyProtection="1">
      <alignment horizontal="center"/>
      <protection hidden="1"/>
    </xf>
    <xf numFmtId="0" fontId="67" fillId="9" borderId="0" xfId="0" applyFont="1" applyFill="1" applyAlignment="1" applyProtection="1">
      <alignment horizontal="center"/>
      <protection hidden="1"/>
    </xf>
    <xf numFmtId="0" fontId="68" fillId="9" borderId="0" xfId="0" applyFont="1" applyFill="1" applyAlignment="1" applyProtection="1">
      <alignment horizontal="center"/>
      <protection hidden="1"/>
    </xf>
    <xf numFmtId="0" fontId="35" fillId="9" borderId="0" xfId="0" applyFont="1" applyFill="1" applyAlignment="1" applyProtection="1">
      <alignment horizontal="center"/>
      <protection hidden="1"/>
    </xf>
    <xf numFmtId="0" fontId="37" fillId="9" borderId="0" xfId="0" applyFont="1" applyFill="1" applyAlignment="1" applyProtection="1">
      <alignment horizontal="right" vertical="center" indent="1"/>
      <protection hidden="1"/>
    </xf>
    <xf numFmtId="0" fontId="39" fillId="9" borderId="0" xfId="0" applyNumberFormat="1" applyFont="1" applyFill="1" applyBorder="1" applyAlignment="1" applyProtection="1">
      <alignment horizontal="center" vertical="center"/>
      <protection hidden="1"/>
    </xf>
    <xf numFmtId="0" fontId="40" fillId="9" borderId="0" xfId="0" applyFont="1" applyFill="1" applyAlignment="1" applyProtection="1">
      <alignment horizontal="center"/>
      <protection hidden="1"/>
    </xf>
    <xf numFmtId="0" fontId="41" fillId="9" borderId="0" xfId="0" applyFont="1" applyFill="1" applyBorder="1" applyAlignment="1" applyProtection="1">
      <alignment horizontal="center" vertical="center"/>
      <protection hidden="1"/>
    </xf>
    <xf numFmtId="0" fontId="42" fillId="9" borderId="0" xfId="0" applyFont="1" applyFill="1" applyBorder="1" applyAlignment="1" applyProtection="1">
      <alignment horizontal="center" vertical="center"/>
      <protection hidden="1"/>
    </xf>
    <xf numFmtId="0" fontId="42" fillId="9" borderId="0" xfId="0" applyFont="1" applyFill="1" applyAlignment="1" applyProtection="1">
      <alignment horizontal="center" vertical="center"/>
      <protection hidden="1"/>
    </xf>
    <xf numFmtId="0" fontId="41" fillId="9" borderId="0" xfId="0" applyFont="1" applyFill="1" applyBorder="1" applyAlignment="1" applyProtection="1">
      <alignment horizontal="center"/>
      <protection hidden="1"/>
    </xf>
    <xf numFmtId="0" fontId="40" fillId="9" borderId="0" xfId="0" applyFont="1" applyFill="1" applyBorder="1" applyAlignment="1" applyProtection="1">
      <alignment horizontal="center"/>
      <protection hidden="1"/>
    </xf>
    <xf numFmtId="166" fontId="40" fillId="9" borderId="0" xfId="0" applyNumberFormat="1" applyFont="1" applyFill="1" applyBorder="1" applyAlignment="1" applyProtection="1">
      <alignment horizontal="center"/>
      <protection hidden="1"/>
    </xf>
    <xf numFmtId="0" fontId="70" fillId="9" borderId="0" xfId="0" applyFont="1" applyFill="1" applyBorder="1" applyAlignment="1" applyProtection="1">
      <alignment horizontal="center"/>
      <protection hidden="1"/>
    </xf>
    <xf numFmtId="166" fontId="70" fillId="9" borderId="0" xfId="0" applyNumberFormat="1" applyFont="1" applyFill="1" applyBorder="1" applyAlignment="1" applyProtection="1">
      <alignment horizontal="center"/>
      <protection hidden="1"/>
    </xf>
    <xf numFmtId="166" fontId="67" fillId="9" borderId="0" xfId="0" applyNumberFormat="1" applyFont="1" applyFill="1" applyAlignment="1" applyProtection="1">
      <alignment horizontal="center"/>
      <protection hidden="1"/>
    </xf>
    <xf numFmtId="0" fontId="34" fillId="9" borderId="0" xfId="0" applyFont="1" applyFill="1" applyProtection="1">
      <protection hidden="1"/>
    </xf>
    <xf numFmtId="0" fontId="67" fillId="9" borderId="0" xfId="0" applyFont="1" applyFill="1" applyProtection="1">
      <protection hidden="1"/>
    </xf>
    <xf numFmtId="0" fontId="68" fillId="9" borderId="0" xfId="0" applyFont="1" applyFill="1" applyProtection="1">
      <protection hidden="1"/>
    </xf>
    <xf numFmtId="0" fontId="35" fillId="9" borderId="0" xfId="0" applyFont="1" applyFill="1" applyProtection="1">
      <protection hidden="1"/>
    </xf>
    <xf numFmtId="166" fontId="67" fillId="9" borderId="0" xfId="0" applyNumberFormat="1" applyFont="1" applyFill="1" applyProtection="1">
      <protection hidden="1"/>
    </xf>
    <xf numFmtId="0" fontId="43" fillId="9" borderId="66" xfId="0" applyFont="1" applyFill="1" applyBorder="1" applyAlignment="1" applyProtection="1">
      <alignment horizontal="center" vertical="center"/>
      <protection hidden="1"/>
    </xf>
    <xf numFmtId="0" fontId="50" fillId="9" borderId="67" xfId="0" applyFont="1" applyFill="1" applyBorder="1" applyAlignment="1" applyProtection="1">
      <alignment horizontal="center" vertical="center"/>
      <protection hidden="1"/>
    </xf>
    <xf numFmtId="0" fontId="34" fillId="9" borderId="64" xfId="0" applyFont="1" applyFill="1" applyBorder="1" applyProtection="1">
      <protection hidden="1"/>
    </xf>
    <xf numFmtId="0" fontId="48" fillId="9" borderId="41" xfId="0" applyFont="1" applyFill="1" applyBorder="1" applyAlignment="1" applyProtection="1">
      <alignment horizontal="center" vertical="center"/>
      <protection hidden="1"/>
    </xf>
    <xf numFmtId="0" fontId="48" fillId="9" borderId="41" xfId="0" applyFont="1" applyFill="1" applyBorder="1" applyAlignment="1" applyProtection="1">
      <alignment horizontal="center" vertical="center"/>
      <protection hidden="1"/>
    </xf>
    <xf numFmtId="0" fontId="34" fillId="9" borderId="49" xfId="0" applyFont="1" applyFill="1" applyBorder="1" applyProtection="1">
      <protection hidden="1"/>
    </xf>
    <xf numFmtId="0" fontId="67" fillId="9" borderId="43" xfId="0" applyFont="1" applyFill="1" applyBorder="1" applyProtection="1">
      <protection hidden="1"/>
    </xf>
    <xf numFmtId="0" fontId="34" fillId="9" borderId="50" xfId="0" applyFont="1" applyFill="1" applyBorder="1" applyProtection="1">
      <protection hidden="1"/>
    </xf>
    <xf numFmtId="0" fontId="45" fillId="9" borderId="0" xfId="0" applyFont="1" applyFill="1" applyBorder="1" applyAlignment="1" applyProtection="1">
      <alignment horizontal="center" vertical="center" wrapText="1"/>
      <protection hidden="1"/>
    </xf>
    <xf numFmtId="0" fontId="34" fillId="9" borderId="51" xfId="0" applyFont="1" applyFill="1" applyBorder="1" applyProtection="1">
      <protection hidden="1"/>
    </xf>
    <xf numFmtId="0" fontId="67" fillId="9" borderId="47" xfId="0" applyFont="1" applyFill="1" applyBorder="1" applyProtection="1">
      <protection hidden="1"/>
    </xf>
    <xf numFmtId="0" fontId="35" fillId="9" borderId="43" xfId="0" applyFont="1" applyFill="1" applyBorder="1" applyProtection="1">
      <protection hidden="1"/>
    </xf>
    <xf numFmtId="0" fontId="67" fillId="9" borderId="44" xfId="0" applyFont="1" applyFill="1" applyBorder="1" applyProtection="1">
      <protection hidden="1"/>
    </xf>
    <xf numFmtId="0" fontId="44" fillId="9" borderId="0" xfId="0" applyFont="1" applyFill="1" applyBorder="1" applyAlignment="1" applyProtection="1">
      <alignment horizontal="center" vertical="center" wrapText="1"/>
      <protection hidden="1"/>
    </xf>
    <xf numFmtId="0" fontId="36" fillId="9" borderId="0" xfId="0" applyFont="1" applyFill="1" applyBorder="1" applyAlignment="1" applyProtection="1">
      <alignment horizontal="center" vertical="top" wrapText="1"/>
      <protection hidden="1"/>
    </xf>
    <xf numFmtId="0" fontId="58" fillId="9" borderId="0" xfId="0" applyFont="1" applyFill="1" applyBorder="1" applyAlignment="1" applyProtection="1">
      <alignment horizontal="center" vertical="top" wrapText="1"/>
      <protection hidden="1"/>
    </xf>
    <xf numFmtId="0" fontId="36" fillId="9" borderId="0" xfId="0" applyFont="1" applyFill="1" applyBorder="1" applyAlignment="1" applyProtection="1">
      <alignment horizontal="center" vertical="center" wrapText="1"/>
      <protection hidden="1"/>
    </xf>
    <xf numFmtId="0" fontId="35" fillId="9" borderId="47" xfId="0" applyFont="1" applyFill="1" applyBorder="1" applyProtection="1">
      <protection hidden="1"/>
    </xf>
    <xf numFmtId="0" fontId="69" fillId="9" borderId="0" xfId="0" applyFont="1" applyFill="1" applyBorder="1" applyProtection="1">
      <protection hidden="1"/>
    </xf>
    <xf numFmtId="0" fontId="48" fillId="9" borderId="0" xfId="0" applyFont="1" applyFill="1" applyBorder="1" applyAlignment="1" applyProtection="1">
      <alignment horizontal="center" vertical="center"/>
      <protection hidden="1"/>
    </xf>
    <xf numFmtId="0" fontId="36" fillId="9" borderId="0" xfId="0" applyFont="1" applyFill="1" applyBorder="1" applyProtection="1">
      <protection hidden="1"/>
    </xf>
    <xf numFmtId="0" fontId="73" fillId="9" borderId="0" xfId="0" applyFont="1" applyFill="1" applyBorder="1" applyProtection="1">
      <protection hidden="1"/>
    </xf>
    <xf numFmtId="0" fontId="73" fillId="9" borderId="46" xfId="0" applyFont="1" applyFill="1" applyBorder="1" applyProtection="1">
      <protection hidden="1"/>
    </xf>
    <xf numFmtId="0" fontId="67" fillId="9" borderId="0" xfId="0" applyFont="1" applyFill="1" applyBorder="1" applyProtection="1">
      <protection hidden="1"/>
    </xf>
    <xf numFmtId="0" fontId="44" fillId="9" borderId="0" xfId="0" applyFont="1" applyFill="1" applyBorder="1" applyAlignment="1" applyProtection="1">
      <alignment horizontal="center" vertical="top" wrapText="1"/>
      <protection hidden="1"/>
    </xf>
    <xf numFmtId="0" fontId="59" fillId="9" borderId="0" xfId="0" applyFont="1" applyFill="1" applyBorder="1" applyAlignment="1" applyProtection="1">
      <alignment horizontal="center" vertical="top" wrapText="1"/>
      <protection hidden="1"/>
    </xf>
    <xf numFmtId="0" fontId="47" fillId="9" borderId="0" xfId="0" applyFont="1" applyFill="1" applyBorder="1" applyAlignment="1" applyProtection="1">
      <alignment horizontal="center" vertical="center"/>
      <protection hidden="1"/>
    </xf>
    <xf numFmtId="0" fontId="58" fillId="9" borderId="47" xfId="0" applyFont="1" applyFill="1" applyBorder="1" applyAlignment="1" applyProtection="1">
      <alignment horizontal="center" vertical="center"/>
      <protection hidden="1"/>
    </xf>
    <xf numFmtId="0" fontId="36" fillId="9" borderId="0" xfId="0" applyFont="1" applyFill="1" applyBorder="1" applyAlignment="1" applyProtection="1">
      <alignment horizontal="center" vertical="center"/>
      <protection hidden="1"/>
    </xf>
    <xf numFmtId="0" fontId="36" fillId="9" borderId="47" xfId="0" applyFont="1" applyFill="1" applyBorder="1" applyAlignment="1" applyProtection="1">
      <alignment horizontal="center" vertical="center"/>
      <protection hidden="1"/>
    </xf>
    <xf numFmtId="0" fontId="67" fillId="9" borderId="46" xfId="0" applyFont="1" applyFill="1" applyBorder="1" applyProtection="1">
      <protection hidden="1"/>
    </xf>
    <xf numFmtId="0" fontId="36" fillId="9" borderId="68" xfId="0" applyFont="1" applyFill="1" applyBorder="1" applyProtection="1">
      <protection hidden="1"/>
    </xf>
    <xf numFmtId="1" fontId="20" fillId="0" borderId="69" xfId="0" applyNumberFormat="1" applyFont="1" applyBorder="1" applyAlignment="1" applyProtection="1">
      <alignment horizontal="center" vertical="center"/>
      <protection locked="0" hidden="1"/>
    </xf>
    <xf numFmtId="0" fontId="0" fillId="12" borderId="0" xfId="0" applyFill="1" applyProtection="1"/>
    <xf numFmtId="0" fontId="78" fillId="12" borderId="0" xfId="0" applyFont="1" applyFill="1" applyProtection="1"/>
    <xf numFmtId="0" fontId="78" fillId="13" borderId="0" xfId="0" applyFont="1" applyFill="1" applyProtection="1"/>
    <xf numFmtId="0" fontId="78" fillId="0" borderId="0" xfId="0" applyFont="1" applyProtection="1"/>
    <xf numFmtId="0" fontId="78" fillId="12" borderId="0" xfId="0" applyFont="1" applyFill="1" applyAlignment="1" applyProtection="1">
      <alignment horizontal="right"/>
    </xf>
    <xf numFmtId="0" fontId="78" fillId="13" borderId="0" xfId="0" applyFont="1" applyFill="1" applyAlignment="1" applyProtection="1">
      <alignment horizontal="right"/>
    </xf>
    <xf numFmtId="0" fontId="78" fillId="0" borderId="0" xfId="0" applyFont="1" applyAlignment="1" applyProtection="1">
      <alignment horizontal="right"/>
    </xf>
    <xf numFmtId="0" fontId="78" fillId="12" borderId="0" xfId="0" applyFont="1" applyFill="1" applyAlignment="1" applyProtection="1">
      <alignment horizontal="center" vertical="center"/>
    </xf>
    <xf numFmtId="0" fontId="78" fillId="13" borderId="184" xfId="0" applyFont="1" applyFill="1" applyBorder="1" applyAlignment="1" applyProtection="1">
      <alignment horizontal="center" vertical="center"/>
    </xf>
    <xf numFmtId="0" fontId="78" fillId="13" borderId="185" xfId="0" applyFont="1" applyFill="1" applyBorder="1" applyAlignment="1" applyProtection="1">
      <alignment horizontal="center" vertical="center"/>
    </xf>
    <xf numFmtId="0" fontId="78" fillId="13" borderId="186" xfId="0" applyFont="1" applyFill="1" applyBorder="1" applyAlignment="1" applyProtection="1">
      <alignment horizontal="center" vertical="center"/>
    </xf>
    <xf numFmtId="0" fontId="78" fillId="0" borderId="0" xfId="0" applyFont="1" applyAlignment="1" applyProtection="1">
      <alignment horizontal="center" vertical="center"/>
    </xf>
    <xf numFmtId="0" fontId="19" fillId="13" borderId="189" xfId="0" applyFont="1" applyFill="1" applyBorder="1" applyAlignment="1" applyProtection="1">
      <alignment horizontal="center" vertical="center"/>
      <protection hidden="1"/>
    </xf>
    <xf numFmtId="0" fontId="20" fillId="0" borderId="190" xfId="0" applyFont="1" applyBorder="1" applyAlignment="1" applyProtection="1">
      <alignment horizontal="left" vertical="center"/>
      <protection locked="0" hidden="1"/>
    </xf>
    <xf numFmtId="1" fontId="20" fillId="0" borderId="191" xfId="0" applyNumberFormat="1" applyFont="1" applyBorder="1" applyAlignment="1" applyProtection="1">
      <alignment horizontal="center" vertical="center"/>
      <protection locked="0" hidden="1"/>
    </xf>
    <xf numFmtId="0" fontId="20" fillId="0" borderId="192" xfId="0" applyFont="1" applyBorder="1" applyAlignment="1" applyProtection="1">
      <alignment horizontal="center" vertical="center"/>
      <protection locked="0" hidden="1"/>
    </xf>
    <xf numFmtId="0" fontId="19" fillId="13" borderId="194" xfId="0" applyFont="1" applyFill="1" applyBorder="1" applyAlignment="1" applyProtection="1">
      <alignment vertical="center" wrapText="1"/>
      <protection hidden="1"/>
    </xf>
    <xf numFmtId="0" fontId="86" fillId="0" borderId="195" xfId="1" applyFont="1" applyBorder="1" applyAlignment="1" applyProtection="1">
      <alignment horizontal="left" vertical="center" wrapText="1"/>
      <protection locked="0" hidden="1"/>
    </xf>
    <xf numFmtId="1" fontId="20" fillId="0" borderId="196" xfId="0" applyNumberFormat="1" applyFont="1" applyBorder="1" applyAlignment="1" applyProtection="1">
      <alignment horizontal="center" vertical="center"/>
      <protection locked="0" hidden="1"/>
    </xf>
    <xf numFmtId="0" fontId="20" fillId="0" borderId="197" xfId="0" applyFont="1" applyBorder="1" applyAlignment="1" applyProtection="1">
      <alignment horizontal="center" vertical="center"/>
      <protection locked="0" hidden="1"/>
    </xf>
    <xf numFmtId="0" fontId="19" fillId="13" borderId="198" xfId="0" applyFont="1" applyFill="1" applyBorder="1" applyAlignment="1" applyProtection="1">
      <alignment horizontal="center" vertical="center"/>
      <protection hidden="1"/>
    </xf>
    <xf numFmtId="0" fontId="20" fillId="0" borderId="199" xfId="0" applyFont="1" applyBorder="1" applyAlignment="1" applyProtection="1">
      <alignment horizontal="left" vertical="center"/>
      <protection locked="0" hidden="1"/>
    </xf>
    <xf numFmtId="0" fontId="20" fillId="0" borderId="200" xfId="0" applyFont="1" applyBorder="1" applyAlignment="1" applyProtection="1">
      <alignment horizontal="center" vertical="center"/>
      <protection locked="0" hidden="1"/>
    </xf>
    <xf numFmtId="0" fontId="87" fillId="0" borderId="201" xfId="1" applyFont="1" applyBorder="1" applyAlignment="1" applyProtection="1">
      <alignment vertical="center" wrapText="1"/>
      <protection locked="0" hidden="1"/>
    </xf>
    <xf numFmtId="49" fontId="22" fillId="0" borderId="51" xfId="0" applyNumberFormat="1" applyFont="1" applyBorder="1" applyAlignment="1" applyProtection="1">
      <alignment horizontal="center" vertical="center" wrapText="1"/>
      <protection hidden="1"/>
    </xf>
    <xf numFmtId="0" fontId="22" fillId="0" borderId="41" xfId="0" applyFont="1" applyBorder="1" applyAlignment="1" applyProtection="1">
      <alignment horizontal="center" vertical="center" wrapText="1"/>
      <protection hidden="1"/>
    </xf>
    <xf numFmtId="0" fontId="0" fillId="1" borderId="75" xfId="0" applyFill="1" applyBorder="1" applyProtection="1">
      <protection locked="0"/>
    </xf>
    <xf numFmtId="0" fontId="6" fillId="1" borderId="206" xfId="0" applyFont="1" applyFill="1" applyBorder="1" applyAlignment="1" applyProtection="1">
      <alignment horizontal="center" vertical="top"/>
    </xf>
    <xf numFmtId="0" fontId="0" fillId="1" borderId="207" xfId="0" applyFill="1" applyBorder="1" applyProtection="1">
      <protection locked="0"/>
    </xf>
    <xf numFmtId="0" fontId="0" fillId="1" borderId="208" xfId="0" applyFill="1" applyBorder="1" applyProtection="1">
      <protection locked="0"/>
    </xf>
    <xf numFmtId="0" fontId="0" fillId="1" borderId="209" xfId="0" applyFill="1" applyBorder="1" applyProtection="1">
      <protection locked="0"/>
    </xf>
    <xf numFmtId="0" fontId="0" fillId="1" borderId="210" xfId="0" applyFill="1" applyBorder="1" applyProtection="1">
      <protection locked="0"/>
    </xf>
    <xf numFmtId="0" fontId="0" fillId="1" borderId="211" xfId="0" applyFill="1" applyBorder="1" applyProtection="1">
      <protection locked="0"/>
    </xf>
    <xf numFmtId="0" fontId="0" fillId="1" borderId="52" xfId="0" applyFill="1" applyBorder="1" applyProtection="1">
      <protection locked="0"/>
    </xf>
    <xf numFmtId="0" fontId="6" fillId="1" borderId="213" xfId="0" applyFont="1" applyFill="1" applyBorder="1" applyAlignment="1" applyProtection="1">
      <alignment horizontal="center" vertical="top"/>
    </xf>
    <xf numFmtId="0" fontId="0" fillId="1" borderId="1" xfId="0" applyFill="1" applyBorder="1" applyProtection="1">
      <protection locked="0"/>
    </xf>
    <xf numFmtId="0" fontId="0" fillId="1" borderId="2" xfId="0" applyFill="1" applyBorder="1" applyProtection="1">
      <protection locked="0"/>
    </xf>
    <xf numFmtId="0" fontId="0" fillId="1" borderId="3" xfId="0" applyFill="1" applyBorder="1" applyProtection="1">
      <protection locked="0"/>
    </xf>
    <xf numFmtId="0" fontId="0" fillId="1" borderId="5" xfId="0" applyFill="1" applyBorder="1" applyProtection="1">
      <protection locked="0"/>
    </xf>
    <xf numFmtId="0" fontId="0" fillId="1" borderId="4" xfId="0" applyFill="1" applyBorder="1" applyProtection="1">
      <protection locked="0"/>
    </xf>
    <xf numFmtId="0" fontId="29" fillId="1" borderId="214" xfId="0" applyFont="1" applyFill="1" applyBorder="1" applyAlignment="1" applyProtection="1">
      <alignment horizontal="center" vertical="top"/>
    </xf>
    <xf numFmtId="0" fontId="12" fillId="1" borderId="220" xfId="0" applyFont="1" applyFill="1" applyBorder="1" applyProtection="1"/>
    <xf numFmtId="0" fontId="6" fillId="1" borderId="222" xfId="0" applyFont="1" applyFill="1" applyBorder="1" applyAlignment="1" applyProtection="1">
      <alignment horizontal="center" vertical="top"/>
    </xf>
    <xf numFmtId="0" fontId="3" fillId="1" borderId="225" xfId="0" applyFont="1" applyFill="1" applyBorder="1" applyProtection="1"/>
    <xf numFmtId="0" fontId="6" fillId="1" borderId="226" xfId="0" applyFont="1" applyFill="1" applyBorder="1" applyAlignment="1" applyProtection="1">
      <alignment horizontal="center" vertical="center"/>
    </xf>
    <xf numFmtId="0" fontId="3" fillId="1" borderId="235" xfId="0" applyFont="1" applyFill="1" applyBorder="1" applyAlignment="1" applyProtection="1">
      <alignment horizontal="center" vertical="center"/>
    </xf>
    <xf numFmtId="0" fontId="29" fillId="1" borderId="213" xfId="0" applyFont="1" applyFill="1" applyBorder="1" applyAlignment="1" applyProtection="1">
      <alignment horizontal="center" vertical="center"/>
    </xf>
    <xf numFmtId="0" fontId="12" fillId="1" borderId="81" xfId="0" applyFont="1" applyFill="1" applyBorder="1" applyAlignment="1" applyProtection="1">
      <alignment horizontal="center" vertical="center"/>
    </xf>
    <xf numFmtId="0" fontId="6" fillId="0" borderId="206" xfId="0" applyFont="1" applyFill="1" applyBorder="1" applyAlignment="1" applyProtection="1">
      <alignment horizontal="center" vertical="top"/>
    </xf>
    <xf numFmtId="0" fontId="6" fillId="0" borderId="213" xfId="0" applyFont="1" applyFill="1" applyBorder="1" applyAlignment="1" applyProtection="1">
      <alignment horizontal="center" vertical="top"/>
    </xf>
    <xf numFmtId="0" fontId="6" fillId="0" borderId="63" xfId="0" applyFont="1" applyFill="1" applyBorder="1" applyAlignment="1" applyProtection="1">
      <alignment horizontal="center" vertical="top"/>
    </xf>
    <xf numFmtId="0" fontId="6" fillId="0" borderId="236" xfId="0" applyFont="1" applyFill="1" applyBorder="1" applyAlignment="1" applyProtection="1">
      <alignment horizontal="center" vertical="top"/>
    </xf>
    <xf numFmtId="0" fontId="6" fillId="0" borderId="237" xfId="0" applyFont="1" applyFill="1" applyBorder="1" applyAlignment="1" applyProtection="1">
      <alignment horizontal="center" vertical="top"/>
    </xf>
    <xf numFmtId="0" fontId="0" fillId="1" borderId="105" xfId="0" applyFill="1" applyBorder="1" applyProtection="1">
      <protection locked="0"/>
    </xf>
    <xf numFmtId="0" fontId="0" fillId="1" borderId="36" xfId="0" applyFill="1" applyBorder="1" applyProtection="1">
      <protection locked="0"/>
    </xf>
    <xf numFmtId="0" fontId="0" fillId="1" borderId="71" xfId="0" applyFill="1" applyBorder="1" applyProtection="1">
      <protection locked="0"/>
    </xf>
    <xf numFmtId="0" fontId="0" fillId="1" borderId="48" xfId="0" applyFill="1" applyBorder="1" applyProtection="1">
      <protection locked="0"/>
    </xf>
    <xf numFmtId="0" fontId="0" fillId="1" borderId="0" xfId="0" applyFill="1" applyBorder="1" applyProtection="1">
      <protection locked="0"/>
    </xf>
    <xf numFmtId="0" fontId="0" fillId="1" borderId="72" xfId="0" applyFill="1" applyBorder="1" applyProtection="1">
      <protection locked="0"/>
    </xf>
    <xf numFmtId="0" fontId="0" fillId="1" borderId="106" xfId="0" applyFill="1" applyBorder="1" applyProtection="1">
      <protection locked="0"/>
    </xf>
    <xf numFmtId="0" fontId="0" fillId="1" borderId="37" xfId="0" applyFill="1" applyBorder="1" applyProtection="1">
      <protection locked="0"/>
    </xf>
    <xf numFmtId="0" fontId="0" fillId="1" borderId="74" xfId="0" applyFill="1" applyBorder="1" applyProtection="1">
      <protection locked="0"/>
    </xf>
    <xf numFmtId="0" fontId="17" fillId="0" borderId="90" xfId="0" applyFont="1" applyFill="1" applyBorder="1" applyAlignment="1" applyProtection="1">
      <alignment horizontal="center" vertical="center"/>
      <protection locked="0"/>
    </xf>
    <xf numFmtId="0" fontId="17" fillId="0" borderId="45" xfId="0" applyFont="1" applyFill="1" applyBorder="1" applyAlignment="1" applyProtection="1">
      <alignment horizontal="center" vertical="center"/>
      <protection locked="0"/>
    </xf>
    <xf numFmtId="0" fontId="17" fillId="0" borderId="91" xfId="0" applyFont="1" applyFill="1" applyBorder="1" applyAlignment="1" applyProtection="1">
      <alignment horizontal="center" vertical="center"/>
      <protection locked="0"/>
    </xf>
    <xf numFmtId="0" fontId="21" fillId="0" borderId="50" xfId="0" applyFont="1" applyFill="1" applyBorder="1" applyAlignment="1" applyProtection="1">
      <alignment horizontal="center" wrapText="1"/>
    </xf>
    <xf numFmtId="0" fontId="21" fillId="0" borderId="0" xfId="0" applyFont="1" applyFill="1" applyBorder="1" applyAlignment="1" applyProtection="1">
      <alignment horizontal="center" wrapText="1"/>
    </xf>
    <xf numFmtId="0" fontId="21" fillId="0" borderId="46" xfId="0" applyFont="1" applyFill="1" applyBorder="1" applyAlignment="1" applyProtection="1">
      <alignment horizontal="center" wrapText="1"/>
    </xf>
    <xf numFmtId="0" fontId="5" fillId="0" borderId="50" xfId="0" applyFont="1" applyFill="1" applyBorder="1" applyAlignment="1" applyProtection="1">
      <alignment horizontal="center" wrapText="1"/>
    </xf>
    <xf numFmtId="0" fontId="3" fillId="1" borderId="223" xfId="0" applyFont="1" applyFill="1" applyBorder="1" applyAlignment="1" applyProtection="1">
      <alignment horizontal="center" vertical="center"/>
    </xf>
    <xf numFmtId="0" fontId="3" fillId="1" borderId="224" xfId="0" applyFont="1" applyFill="1" applyBorder="1" applyAlignment="1" applyProtection="1">
      <alignment horizontal="center" vertical="center"/>
    </xf>
    <xf numFmtId="0" fontId="3" fillId="1" borderId="165" xfId="0" applyFont="1" applyFill="1" applyBorder="1" applyAlignment="1" applyProtection="1">
      <alignment horizontal="center" vertical="center"/>
    </xf>
    <xf numFmtId="0" fontId="29" fillId="1" borderId="5" xfId="0" applyFont="1" applyFill="1" applyBorder="1" applyAlignment="1" applyProtection="1">
      <alignment horizontal="center" vertical="center"/>
    </xf>
    <xf numFmtId="0" fontId="29" fillId="1" borderId="2" xfId="0" applyFont="1" applyFill="1" applyBorder="1" applyAlignment="1" applyProtection="1">
      <alignment horizontal="center" vertical="center"/>
    </xf>
    <xf numFmtId="0" fontId="29" fillId="1" borderId="3" xfId="0" applyFont="1" applyFill="1" applyBorder="1" applyAlignment="1" applyProtection="1">
      <alignment horizontal="center" vertical="center"/>
    </xf>
    <xf numFmtId="0" fontId="29" fillId="1" borderId="4" xfId="0" applyFont="1" applyFill="1" applyBorder="1" applyAlignment="1" applyProtection="1">
      <alignment horizontal="center" vertical="center"/>
    </xf>
    <xf numFmtId="0" fontId="29" fillId="1" borderId="1" xfId="0" applyFont="1" applyFill="1" applyBorder="1" applyAlignment="1" applyProtection="1">
      <alignment horizontal="center" vertical="center"/>
    </xf>
    <xf numFmtId="0" fontId="29" fillId="1" borderId="218" xfId="0" applyFont="1" applyFill="1" applyBorder="1" applyAlignment="1" applyProtection="1">
      <alignment horizontal="center" vertical="center"/>
    </xf>
    <xf numFmtId="0" fontId="29" fillId="1" borderId="217" xfId="0" applyFont="1" applyFill="1" applyBorder="1" applyAlignment="1" applyProtection="1">
      <alignment horizontal="center" vertical="center"/>
    </xf>
    <xf numFmtId="0" fontId="29" fillId="1" borderId="219" xfId="0" applyFont="1" applyFill="1" applyBorder="1" applyAlignment="1" applyProtection="1">
      <alignment horizontal="center" vertical="center"/>
    </xf>
    <xf numFmtId="0" fontId="3" fillId="1" borderId="98" xfId="0" applyFont="1" applyFill="1" applyBorder="1" applyAlignment="1" applyProtection="1">
      <alignment horizontal="center" vertical="center"/>
    </xf>
    <xf numFmtId="0" fontId="3" fillId="1" borderId="41" xfId="0" applyFont="1" applyFill="1" applyBorder="1" applyAlignment="1" applyProtection="1">
      <alignment horizontal="center" vertical="center"/>
    </xf>
    <xf numFmtId="0" fontId="3" fillId="1" borderId="148" xfId="0" applyFont="1" applyFill="1" applyBorder="1" applyAlignment="1" applyProtection="1">
      <alignment horizontal="center" vertical="center"/>
    </xf>
    <xf numFmtId="0" fontId="29" fillId="1" borderId="38" xfId="0" applyFont="1" applyFill="1" applyBorder="1" applyAlignment="1" applyProtection="1">
      <alignment horizontal="center" vertical="center"/>
    </xf>
    <xf numFmtId="0" fontId="29" fillId="1" borderId="146" xfId="0" applyFont="1" applyFill="1" applyBorder="1" applyAlignment="1" applyProtection="1">
      <alignment horizontal="center" vertical="center"/>
    </xf>
    <xf numFmtId="0" fontId="29" fillId="1" borderId="65" xfId="0" applyFont="1" applyFill="1" applyBorder="1" applyAlignment="1" applyProtection="1">
      <alignment horizontal="center" vertical="center"/>
    </xf>
    <xf numFmtId="0" fontId="29" fillId="1" borderId="147" xfId="0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>
      <alignment horizontal="center" vertical="center"/>
    </xf>
    <xf numFmtId="0" fontId="0" fillId="0" borderId="83" xfId="0" applyFill="1" applyBorder="1" applyAlignment="1" applyProtection="1">
      <alignment horizontal="center"/>
      <protection locked="0"/>
    </xf>
    <xf numFmtId="0" fontId="0" fillId="0" borderId="81" xfId="0" applyFill="1" applyBorder="1" applyAlignment="1" applyProtection="1">
      <alignment horizontal="center"/>
      <protection locked="0"/>
    </xf>
    <xf numFmtId="0" fontId="0" fillId="1" borderId="212" xfId="0" applyFill="1" applyBorder="1" applyAlignment="1" applyProtection="1">
      <alignment horizontal="center"/>
      <protection locked="0"/>
    </xf>
    <xf numFmtId="0" fontId="0" fillId="1" borderId="81" xfId="0" applyFill="1" applyBorder="1" applyAlignment="1" applyProtection="1">
      <alignment horizontal="center"/>
      <protection locked="0"/>
    </xf>
    <xf numFmtId="0" fontId="23" fillId="0" borderId="50" xfId="0" applyFont="1" applyFill="1" applyBorder="1" applyAlignment="1" applyProtection="1">
      <alignment horizontal="center" vertical="center" wrapText="1"/>
    </xf>
    <xf numFmtId="0" fontId="23" fillId="0" borderId="0" xfId="0" applyFont="1" applyFill="1" applyBorder="1" applyAlignment="1" applyProtection="1">
      <alignment horizontal="center" vertical="center" wrapText="1"/>
    </xf>
    <xf numFmtId="0" fontId="23" fillId="0" borderId="46" xfId="0" applyFont="1" applyFill="1" applyBorder="1" applyAlignment="1" applyProtection="1">
      <alignment horizontal="center" vertical="center" wrapText="1"/>
    </xf>
    <xf numFmtId="0" fontId="21" fillId="0" borderId="50" xfId="0" applyFont="1" applyFill="1" applyBorder="1" applyAlignment="1" applyProtection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wrapText="1"/>
    </xf>
    <xf numFmtId="0" fontId="21" fillId="0" borderId="46" xfId="0" applyFont="1" applyFill="1" applyBorder="1" applyAlignment="1" applyProtection="1">
      <alignment horizontal="center" vertical="center" wrapText="1"/>
    </xf>
    <xf numFmtId="0" fontId="0" fillId="1" borderId="205" xfId="0" applyFill="1" applyBorder="1" applyAlignment="1" applyProtection="1">
      <alignment horizontal="center" vertical="center"/>
      <protection locked="0"/>
    </xf>
    <xf numFmtId="0" fontId="0" fillId="1" borderId="86" xfId="0" applyFill="1" applyBorder="1" applyAlignment="1" applyProtection="1">
      <alignment horizontal="center" vertical="center"/>
      <protection locked="0"/>
    </xf>
    <xf numFmtId="0" fontId="0" fillId="0" borderId="28" xfId="0" applyFill="1" applyBorder="1" applyAlignment="1" applyProtection="1">
      <alignment horizontal="center" vertical="center"/>
      <protection locked="0"/>
    </xf>
    <xf numFmtId="0" fontId="0" fillId="0" borderId="80" xfId="0" applyFill="1" applyBorder="1" applyAlignment="1" applyProtection="1">
      <alignment horizontal="center" vertical="center"/>
      <protection locked="0"/>
    </xf>
    <xf numFmtId="0" fontId="0" fillId="0" borderId="89" xfId="0" applyFill="1" applyBorder="1" applyAlignment="1" applyProtection="1">
      <alignment horizontal="center" vertical="center"/>
      <protection locked="0"/>
    </xf>
    <xf numFmtId="0" fontId="0" fillId="0" borderId="86" xfId="0" applyFill="1" applyBorder="1" applyAlignment="1" applyProtection="1">
      <alignment horizontal="center" vertical="center"/>
      <protection locked="0"/>
    </xf>
    <xf numFmtId="0" fontId="29" fillId="1" borderId="144" xfId="0" applyFont="1" applyFill="1" applyBorder="1" applyAlignment="1" applyProtection="1">
      <alignment horizontal="center" vertical="center"/>
    </xf>
    <xf numFmtId="0" fontId="0" fillId="1" borderId="204" xfId="0" applyFill="1" applyBorder="1" applyAlignment="1" applyProtection="1">
      <alignment horizontal="center" vertical="center"/>
      <protection locked="0"/>
    </xf>
    <xf numFmtId="0" fontId="0" fillId="1" borderId="80" xfId="0" applyFill="1" applyBorder="1" applyAlignment="1" applyProtection="1">
      <alignment horizontal="center" vertical="center"/>
      <protection locked="0"/>
    </xf>
    <xf numFmtId="0" fontId="0" fillId="0" borderId="30" xfId="0" applyFill="1" applyBorder="1" applyAlignment="1" applyProtection="1">
      <alignment horizontal="center" vertical="center"/>
      <protection locked="0"/>
    </xf>
    <xf numFmtId="0" fontId="0" fillId="0" borderId="88" xfId="0" applyFill="1" applyBorder="1" applyAlignment="1" applyProtection="1">
      <alignment horizontal="center" vertical="center"/>
      <protection locked="0"/>
    </xf>
    <xf numFmtId="0" fontId="0" fillId="1" borderId="203" xfId="0" applyFill="1" applyBorder="1" applyAlignment="1" applyProtection="1">
      <alignment horizontal="center" vertical="center"/>
      <protection locked="0"/>
    </xf>
    <xf numFmtId="0" fontId="0" fillId="1" borderId="88" xfId="0" applyFill="1" applyBorder="1" applyAlignment="1" applyProtection="1">
      <alignment horizontal="center" vertical="center"/>
      <protection locked="0"/>
    </xf>
    <xf numFmtId="0" fontId="29" fillId="1" borderId="215" xfId="0" applyFont="1" applyFill="1" applyBorder="1" applyAlignment="1" applyProtection="1">
      <alignment horizontal="center" vertical="center"/>
    </xf>
    <xf numFmtId="0" fontId="29" fillId="1" borderId="216" xfId="0" applyFont="1" applyFill="1" applyBorder="1" applyAlignment="1" applyProtection="1">
      <alignment horizontal="center" vertical="center"/>
    </xf>
    <xf numFmtId="0" fontId="29" fillId="1" borderId="20" xfId="0" applyFont="1" applyFill="1" applyBorder="1" applyAlignment="1" applyProtection="1">
      <alignment horizontal="center" vertical="center"/>
    </xf>
    <xf numFmtId="0" fontId="29" fillId="1" borderId="12" xfId="0" applyFont="1" applyFill="1" applyBorder="1" applyAlignment="1" applyProtection="1">
      <alignment horizontal="center" vertical="center"/>
    </xf>
    <xf numFmtId="0" fontId="29" fillId="1" borderId="14" xfId="0" applyFont="1" applyFill="1" applyBorder="1" applyAlignment="1" applyProtection="1">
      <alignment horizontal="center" vertical="center"/>
    </xf>
    <xf numFmtId="0" fontId="3" fillId="1" borderId="228" xfId="0" applyFont="1" applyFill="1" applyBorder="1" applyAlignment="1" applyProtection="1">
      <alignment horizontal="center" vertical="center"/>
    </xf>
    <xf numFmtId="0" fontId="3" fillId="1" borderId="229" xfId="0" applyFont="1" applyFill="1" applyBorder="1" applyAlignment="1" applyProtection="1">
      <alignment horizontal="center" vertical="center"/>
    </xf>
    <xf numFmtId="0" fontId="3" fillId="1" borderId="233" xfId="0" applyFont="1" applyFill="1" applyBorder="1" applyAlignment="1" applyProtection="1">
      <alignment horizontal="center" vertical="center"/>
    </xf>
    <xf numFmtId="0" fontId="3" fillId="1" borderId="231" xfId="0" applyFont="1" applyFill="1" applyBorder="1" applyAlignment="1" applyProtection="1">
      <alignment horizontal="center" vertical="center"/>
    </xf>
    <xf numFmtId="0" fontId="3" fillId="1" borderId="232" xfId="0" applyFont="1" applyFill="1" applyBorder="1" applyAlignment="1" applyProtection="1">
      <alignment horizontal="center" vertical="center"/>
    </xf>
    <xf numFmtId="0" fontId="4" fillId="1" borderId="94" xfId="0" applyFont="1" applyFill="1" applyBorder="1" applyAlignment="1" applyProtection="1">
      <alignment horizontal="center" vertical="center"/>
    </xf>
    <xf numFmtId="0" fontId="4" fillId="1" borderId="43" xfId="0" applyFont="1" applyFill="1" applyBorder="1" applyAlignment="1" applyProtection="1">
      <alignment horizontal="center" vertical="center"/>
    </xf>
    <xf numFmtId="0" fontId="4" fillId="1" borderId="95" xfId="0" applyFont="1" applyFill="1" applyBorder="1" applyAlignment="1" applyProtection="1">
      <alignment horizontal="center" vertical="center"/>
    </xf>
    <xf numFmtId="0" fontId="4" fillId="1" borderId="52" xfId="0" applyFont="1" applyFill="1" applyBorder="1" applyAlignment="1" applyProtection="1">
      <alignment horizontal="center" vertical="center"/>
    </xf>
    <xf numFmtId="0" fontId="4" fillId="1" borderId="78" xfId="0" applyFont="1" applyFill="1" applyBorder="1" applyAlignment="1" applyProtection="1">
      <alignment horizontal="center" vertical="center"/>
    </xf>
    <xf numFmtId="0" fontId="4" fillId="1" borderId="79" xfId="0" applyFont="1" applyFill="1" applyBorder="1" applyAlignment="1" applyProtection="1">
      <alignment horizontal="center" vertical="center"/>
    </xf>
    <xf numFmtId="0" fontId="3" fillId="1" borderId="227" xfId="0" applyFont="1" applyFill="1" applyBorder="1" applyAlignment="1" applyProtection="1">
      <alignment horizontal="center" vertical="center"/>
    </xf>
    <xf numFmtId="0" fontId="1" fillId="0" borderId="87" xfId="0" applyFont="1" applyFill="1" applyBorder="1" applyAlignment="1" applyProtection="1">
      <alignment horizontal="center" vertical="center"/>
      <protection locked="0"/>
    </xf>
    <xf numFmtId="0" fontId="1" fillId="0" borderId="85" xfId="0" applyFont="1" applyFill="1" applyBorder="1" applyAlignment="1" applyProtection="1">
      <alignment horizontal="center" vertical="center"/>
      <protection locked="0"/>
    </xf>
    <xf numFmtId="0" fontId="1" fillId="1" borderId="128" xfId="0" applyFont="1" applyFill="1" applyBorder="1" applyAlignment="1" applyProtection="1">
      <alignment horizontal="center" vertical="center"/>
      <protection locked="0"/>
    </xf>
    <xf numFmtId="0" fontId="1" fillId="1" borderId="85" xfId="0" applyFont="1" applyFill="1" applyBorder="1" applyAlignment="1" applyProtection="1">
      <alignment horizontal="center" vertical="center"/>
      <protection locked="0"/>
    </xf>
    <xf numFmtId="0" fontId="14" fillId="0" borderId="0" xfId="0" applyFont="1" applyFill="1" applyAlignment="1" applyProtection="1">
      <alignment horizontal="center"/>
    </xf>
    <xf numFmtId="0" fontId="3" fillId="1" borderId="234" xfId="0" applyFont="1" applyFill="1" applyBorder="1" applyAlignment="1" applyProtection="1">
      <alignment horizontal="center" vertical="center"/>
    </xf>
    <xf numFmtId="0" fontId="24" fillId="0" borderId="0" xfId="0" applyFont="1" applyFill="1" applyAlignment="1" applyProtection="1">
      <alignment horizontal="center"/>
    </xf>
    <xf numFmtId="0" fontId="18" fillId="0" borderId="19" xfId="0" applyFont="1" applyFill="1" applyBorder="1" applyAlignment="1" applyProtection="1">
      <alignment horizontal="center" vertical="center"/>
    </xf>
    <xf numFmtId="0" fontId="3" fillId="1" borderId="230" xfId="0" applyFont="1" applyFill="1" applyBorder="1" applyAlignment="1" applyProtection="1">
      <alignment horizontal="center" vertical="center"/>
    </xf>
    <xf numFmtId="0" fontId="4" fillId="1" borderId="127" xfId="0" applyFont="1" applyFill="1" applyBorder="1" applyAlignment="1" applyProtection="1">
      <alignment horizontal="center" vertical="center"/>
    </xf>
    <xf numFmtId="0" fontId="4" fillId="1" borderId="85" xfId="0" applyFont="1" applyFill="1" applyBorder="1" applyAlignment="1" applyProtection="1">
      <alignment horizontal="center" vertical="center"/>
    </xf>
    <xf numFmtId="0" fontId="79" fillId="0" borderId="47" xfId="0" applyFont="1" applyFill="1" applyBorder="1" applyAlignment="1" applyProtection="1">
      <alignment horizontal="center"/>
    </xf>
    <xf numFmtId="0" fontId="79" fillId="0" borderId="42" xfId="0" applyFont="1" applyFill="1" applyBorder="1" applyAlignment="1" applyProtection="1">
      <alignment horizontal="center"/>
    </xf>
    <xf numFmtId="0" fontId="0" fillId="0" borderId="82" xfId="0" applyFill="1" applyBorder="1" applyAlignment="1" applyProtection="1">
      <alignment horizontal="center" vertical="center"/>
      <protection locked="0"/>
    </xf>
    <xf numFmtId="0" fontId="0" fillId="0" borderId="83" xfId="0" applyFill="1" applyBorder="1" applyAlignment="1" applyProtection="1">
      <alignment horizontal="center" vertical="center"/>
      <protection locked="0"/>
    </xf>
    <xf numFmtId="0" fontId="0" fillId="0" borderId="84" xfId="0" applyFill="1" applyBorder="1" applyAlignment="1" applyProtection="1">
      <alignment horizontal="center" vertical="center"/>
      <protection locked="0"/>
    </xf>
    <xf numFmtId="0" fontId="61" fillId="1" borderId="66" xfId="0" applyFont="1" applyFill="1" applyBorder="1" applyAlignment="1" applyProtection="1">
      <alignment horizontal="center" vertical="center" textRotation="255"/>
    </xf>
    <xf numFmtId="0" fontId="61" fillId="1" borderId="92" xfId="0" applyFont="1" applyFill="1" applyBorder="1" applyAlignment="1" applyProtection="1">
      <alignment horizontal="center" vertical="center" textRotation="255"/>
    </xf>
    <xf numFmtId="0" fontId="15" fillId="0" borderId="0" xfId="0" applyFont="1" applyFill="1" applyBorder="1" applyAlignment="1" applyProtection="1">
      <alignment horizontal="center" vertical="center" wrapText="1"/>
    </xf>
    <xf numFmtId="0" fontId="15" fillId="0" borderId="46" xfId="0" applyFont="1" applyFill="1" applyBorder="1" applyAlignment="1" applyProtection="1">
      <alignment horizontal="center" vertical="center" wrapText="1"/>
    </xf>
    <xf numFmtId="0" fontId="0" fillId="0" borderId="75" xfId="0" applyFill="1" applyBorder="1" applyAlignment="1" applyProtection="1">
      <alignment horizontal="center"/>
      <protection locked="0"/>
    </xf>
    <xf numFmtId="0" fontId="0" fillId="0" borderId="76" xfId="0" applyFill="1" applyBorder="1" applyAlignment="1" applyProtection="1">
      <alignment horizontal="center"/>
      <protection locked="0"/>
    </xf>
    <xf numFmtId="0" fontId="0" fillId="0" borderId="77" xfId="0" applyFill="1" applyBorder="1" applyAlignment="1" applyProtection="1">
      <alignment horizontal="center"/>
      <protection locked="0"/>
    </xf>
    <xf numFmtId="0" fontId="0" fillId="0" borderId="52" xfId="0" applyFill="1" applyBorder="1" applyAlignment="1" applyProtection="1">
      <alignment horizontal="center"/>
      <protection locked="0"/>
    </xf>
    <xf numFmtId="0" fontId="0" fillId="0" borderId="78" xfId="0" applyFill="1" applyBorder="1" applyAlignment="1" applyProtection="1">
      <alignment horizontal="center"/>
      <protection locked="0"/>
    </xf>
    <xf numFmtId="0" fontId="0" fillId="0" borderId="79" xfId="0" applyFill="1" applyBorder="1" applyAlignment="1" applyProtection="1">
      <alignment horizontal="center"/>
      <protection locked="0"/>
    </xf>
    <xf numFmtId="0" fontId="0" fillId="1" borderId="75" xfId="0" applyFill="1" applyBorder="1" applyAlignment="1" applyProtection="1">
      <alignment horizontal="center"/>
      <protection locked="0"/>
    </xf>
    <xf numFmtId="0" fontId="0" fillId="1" borderId="76" xfId="0" applyFill="1" applyBorder="1" applyAlignment="1" applyProtection="1">
      <alignment horizontal="center"/>
      <protection locked="0"/>
    </xf>
    <xf numFmtId="0" fontId="0" fillId="1" borderId="77" xfId="0" applyFill="1" applyBorder="1" applyAlignment="1" applyProtection="1">
      <alignment horizontal="center"/>
      <protection locked="0"/>
    </xf>
    <xf numFmtId="0" fontId="0" fillId="1" borderId="52" xfId="0" applyFill="1" applyBorder="1" applyAlignment="1" applyProtection="1">
      <alignment horizontal="center"/>
      <protection locked="0"/>
    </xf>
    <xf numFmtId="0" fontId="0" fillId="1" borderId="78" xfId="0" applyFill="1" applyBorder="1" applyAlignment="1" applyProtection="1">
      <alignment horizontal="center"/>
      <protection locked="0"/>
    </xf>
    <xf numFmtId="0" fontId="0" fillId="1" borderId="79" xfId="0" applyFill="1" applyBorder="1" applyAlignment="1" applyProtection="1">
      <alignment horizontal="center"/>
      <protection locked="0"/>
    </xf>
    <xf numFmtId="0" fontId="4" fillId="0" borderId="70" xfId="0" applyFont="1" applyFill="1" applyBorder="1" applyAlignment="1" applyProtection="1">
      <alignment horizontal="right" vertical="center"/>
    </xf>
    <xf numFmtId="0" fontId="4" fillId="0" borderId="36" xfId="0" applyFont="1" applyFill="1" applyBorder="1" applyAlignment="1" applyProtection="1">
      <alignment horizontal="right" vertical="center"/>
    </xf>
    <xf numFmtId="0" fontId="4" fillId="0" borderId="71" xfId="0" applyFont="1" applyFill="1" applyBorder="1" applyAlignment="1" applyProtection="1">
      <alignment horizontal="right" vertical="center"/>
    </xf>
    <xf numFmtId="0" fontId="4" fillId="0" borderId="50" xfId="0" applyFont="1" applyFill="1" applyBorder="1" applyAlignment="1" applyProtection="1">
      <alignment horizontal="right" vertical="center"/>
    </xf>
    <xf numFmtId="0" fontId="4" fillId="0" borderId="0" xfId="0" applyFont="1" applyFill="1" applyBorder="1" applyAlignment="1" applyProtection="1">
      <alignment horizontal="right" vertical="center"/>
    </xf>
    <xf numFmtId="0" fontId="4" fillId="0" borderId="72" xfId="0" applyFont="1" applyFill="1" applyBorder="1" applyAlignment="1" applyProtection="1">
      <alignment horizontal="right" vertical="center"/>
    </xf>
    <xf numFmtId="0" fontId="4" fillId="0" borderId="73" xfId="0" applyFont="1" applyFill="1" applyBorder="1" applyAlignment="1" applyProtection="1">
      <alignment horizontal="right" vertical="center"/>
    </xf>
    <xf numFmtId="0" fontId="4" fillId="0" borderId="37" xfId="0" applyFont="1" applyFill="1" applyBorder="1" applyAlignment="1" applyProtection="1">
      <alignment horizontal="right" vertical="center"/>
    </xf>
    <xf numFmtId="0" fontId="4" fillId="0" borderId="74" xfId="0" applyFont="1" applyFill="1" applyBorder="1" applyAlignment="1" applyProtection="1">
      <alignment horizontal="right" vertical="center"/>
    </xf>
    <xf numFmtId="0" fontId="25" fillId="1" borderId="70" xfId="0" applyFont="1" applyFill="1" applyBorder="1" applyAlignment="1" applyProtection="1">
      <alignment horizontal="center" vertical="center"/>
    </xf>
    <xf numFmtId="0" fontId="25" fillId="1" borderId="36" xfId="0" applyFont="1" applyFill="1" applyBorder="1" applyAlignment="1" applyProtection="1">
      <alignment horizontal="center" vertical="center"/>
    </xf>
    <xf numFmtId="0" fontId="25" fillId="1" borderId="71" xfId="0" applyFont="1" applyFill="1" applyBorder="1" applyAlignment="1" applyProtection="1">
      <alignment horizontal="center" vertical="center"/>
    </xf>
    <xf numFmtId="0" fontId="25" fillId="1" borderId="51" xfId="0" applyFont="1" applyFill="1" applyBorder="1" applyAlignment="1" applyProtection="1">
      <alignment horizontal="center" vertical="center"/>
    </xf>
    <xf numFmtId="0" fontId="25" fillId="1" borderId="47" xfId="0" applyFont="1" applyFill="1" applyBorder="1" applyAlignment="1" applyProtection="1">
      <alignment horizontal="center" vertical="center"/>
    </xf>
    <xf numFmtId="0" fontId="25" fillId="1" borderId="221" xfId="0" applyFont="1" applyFill="1" applyBorder="1" applyAlignment="1" applyProtection="1">
      <alignment horizontal="center" vertical="center"/>
    </xf>
    <xf numFmtId="0" fontId="19" fillId="0" borderId="41" xfId="0" applyFont="1" applyBorder="1" applyAlignment="1" applyProtection="1">
      <alignment horizontal="center" vertical="center"/>
      <protection hidden="1"/>
    </xf>
    <xf numFmtId="1" fontId="63" fillId="0" borderId="41" xfId="0" applyNumberFormat="1" applyFont="1" applyBorder="1" applyAlignment="1" applyProtection="1">
      <alignment horizontal="center" vertical="center"/>
      <protection hidden="1"/>
    </xf>
    <xf numFmtId="1" fontId="63" fillId="0" borderId="107" xfId="0" applyNumberFormat="1" applyFont="1" applyBorder="1" applyAlignment="1" applyProtection="1">
      <alignment horizontal="center" vertical="center"/>
      <protection hidden="1"/>
    </xf>
    <xf numFmtId="49" fontId="22" fillId="13" borderId="193" xfId="0" applyNumberFormat="1" applyFont="1" applyFill="1" applyBorder="1" applyAlignment="1" applyProtection="1">
      <alignment horizontal="center" vertical="center" wrapText="1"/>
      <protection locked="0" hidden="1"/>
    </xf>
    <xf numFmtId="0" fontId="22" fillId="0" borderId="53" xfId="0" applyFont="1" applyBorder="1" applyAlignment="1" applyProtection="1">
      <alignment horizontal="center" vertical="center" wrapText="1"/>
      <protection locked="0" hidden="1"/>
    </xf>
    <xf numFmtId="49" fontId="22" fillId="0" borderId="193" xfId="0" applyNumberFormat="1" applyFont="1" applyBorder="1" applyAlignment="1" applyProtection="1">
      <alignment horizontal="center" vertical="center" wrapText="1"/>
      <protection locked="0" hidden="1"/>
    </xf>
    <xf numFmtId="49" fontId="22" fillId="0" borderId="53" xfId="0" applyNumberFormat="1" applyFont="1" applyBorder="1" applyAlignment="1" applyProtection="1">
      <alignment horizontal="center" vertical="center" wrapText="1"/>
      <protection locked="0" hidden="1"/>
    </xf>
    <xf numFmtId="49" fontId="22" fillId="0" borderId="202" xfId="0" applyNumberFormat="1" applyFont="1" applyBorder="1" applyAlignment="1" applyProtection="1">
      <alignment horizontal="center" vertical="center"/>
      <protection locked="0" hidden="1"/>
    </xf>
    <xf numFmtId="49" fontId="22" fillId="0" borderId="193" xfId="0" applyNumberFormat="1" applyFont="1" applyBorder="1" applyAlignment="1" applyProtection="1">
      <alignment horizontal="center" vertical="center"/>
      <protection locked="0" hidden="1"/>
    </xf>
    <xf numFmtId="0" fontId="84" fillId="0" borderId="19" xfId="0" applyFont="1" applyFill="1" applyBorder="1" applyAlignment="1" applyProtection="1">
      <alignment horizontal="center" vertical="center"/>
      <protection locked="0"/>
    </xf>
    <xf numFmtId="0" fontId="78" fillId="13" borderId="185" xfId="0" applyFont="1" applyFill="1" applyBorder="1" applyAlignment="1" applyProtection="1">
      <alignment horizontal="center" vertical="center"/>
    </xf>
    <xf numFmtId="49" fontId="22" fillId="0" borderId="187" xfId="0" applyNumberFormat="1" applyFont="1" applyBorder="1" applyAlignment="1" applyProtection="1">
      <alignment horizontal="center" vertical="center"/>
      <protection locked="0" hidden="1"/>
    </xf>
    <xf numFmtId="0" fontId="22" fillId="0" borderId="188" xfId="0" applyFont="1" applyBorder="1" applyAlignment="1" applyProtection="1">
      <alignment horizontal="center" vertical="center"/>
      <protection locked="0" hidden="1"/>
    </xf>
    <xf numFmtId="0" fontId="22" fillId="0" borderId="53" xfId="0" applyFont="1" applyBorder="1" applyAlignment="1" applyProtection="1">
      <alignment horizontal="center" vertical="center"/>
      <protection locked="0" hidden="1"/>
    </xf>
    <xf numFmtId="49" fontId="22" fillId="0" borderId="188" xfId="0" applyNumberFormat="1" applyFont="1" applyBorder="1" applyAlignment="1" applyProtection="1">
      <alignment horizontal="center" vertical="center"/>
      <protection locked="0" hidden="1"/>
    </xf>
    <xf numFmtId="49" fontId="22" fillId="0" borderId="53" xfId="0" applyNumberFormat="1" applyFont="1" applyBorder="1" applyAlignment="1" applyProtection="1">
      <alignment horizontal="center" vertical="center"/>
      <protection locked="0" hidden="1"/>
    </xf>
    <xf numFmtId="0" fontId="36" fillId="7" borderId="90" xfId="0" applyFont="1" applyFill="1" applyBorder="1" applyAlignment="1" applyProtection="1">
      <alignment horizontal="center" vertical="center"/>
      <protection hidden="1"/>
    </xf>
    <xf numFmtId="0" fontId="36" fillId="7" borderId="45" xfId="0" applyFont="1" applyFill="1" applyBorder="1" applyAlignment="1" applyProtection="1">
      <alignment horizontal="center" vertical="center"/>
      <protection hidden="1"/>
    </xf>
    <xf numFmtId="0" fontId="36" fillId="7" borderId="91" xfId="0" applyFont="1" applyFill="1" applyBorder="1" applyAlignment="1" applyProtection="1">
      <alignment horizontal="center" vertical="center"/>
      <protection hidden="1"/>
    </xf>
    <xf numFmtId="0" fontId="48" fillId="9" borderId="0" xfId="0" applyFont="1" applyFill="1" applyBorder="1" applyAlignment="1" applyProtection="1">
      <alignment horizontal="center" vertical="center" wrapText="1"/>
      <protection hidden="1"/>
    </xf>
    <xf numFmtId="0" fontId="48" fillId="9" borderId="46" xfId="0" applyFont="1" applyFill="1" applyBorder="1" applyAlignment="1" applyProtection="1">
      <alignment horizontal="center" vertical="center" wrapText="1"/>
      <protection hidden="1"/>
    </xf>
    <xf numFmtId="0" fontId="60" fillId="9" borderId="47" xfId="0" applyFont="1" applyFill="1" applyBorder="1" applyAlignment="1" applyProtection="1">
      <alignment horizontal="center"/>
      <protection hidden="1"/>
    </xf>
    <xf numFmtId="0" fontId="60" fillId="9" borderId="42" xfId="0" applyFont="1" applyFill="1" applyBorder="1" applyAlignment="1" applyProtection="1">
      <alignment horizontal="center"/>
      <protection hidden="1"/>
    </xf>
    <xf numFmtId="0" fontId="43" fillId="9" borderId="50" xfId="0" applyFont="1" applyFill="1" applyBorder="1" applyAlignment="1" applyProtection="1">
      <alignment horizontal="center" vertical="top" wrapText="1"/>
      <protection hidden="1"/>
    </xf>
    <xf numFmtId="0" fontId="43" fillId="9" borderId="0" xfId="0" applyFont="1" applyFill="1" applyBorder="1" applyAlignment="1" applyProtection="1">
      <alignment horizontal="center" vertical="top" wrapText="1"/>
      <protection hidden="1"/>
    </xf>
    <xf numFmtId="0" fontId="43" fillId="9" borderId="46" xfId="0" applyFont="1" applyFill="1" applyBorder="1" applyAlignment="1" applyProtection="1">
      <alignment horizontal="center" vertical="top" wrapText="1"/>
      <protection hidden="1"/>
    </xf>
    <xf numFmtId="0" fontId="36" fillId="0" borderId="90" xfId="0" applyFont="1" applyFill="1" applyBorder="1" applyAlignment="1" applyProtection="1">
      <alignment horizontal="center" vertical="center"/>
      <protection locked="0" hidden="1"/>
    </xf>
    <xf numFmtId="0" fontId="36" fillId="0" borderId="45" xfId="0" applyFont="1" applyFill="1" applyBorder="1" applyAlignment="1" applyProtection="1">
      <alignment horizontal="center" vertical="center"/>
      <protection locked="0" hidden="1"/>
    </xf>
    <xf numFmtId="0" fontId="36" fillId="0" borderId="91" xfId="0" applyFont="1" applyFill="1" applyBorder="1" applyAlignment="1" applyProtection="1">
      <alignment horizontal="center" vertical="center"/>
      <protection locked="0" hidden="1"/>
    </xf>
    <xf numFmtId="0" fontId="48" fillId="9" borderId="50" xfId="0" applyFont="1" applyFill="1" applyBorder="1" applyAlignment="1" applyProtection="1">
      <alignment horizontal="center" vertical="center" wrapText="1"/>
      <protection hidden="1"/>
    </xf>
    <xf numFmtId="0" fontId="43" fillId="9" borderId="0" xfId="0" applyFont="1" applyFill="1" applyBorder="1" applyAlignment="1" applyProtection="1">
      <alignment horizontal="center" vertical="center" wrapText="1"/>
      <protection hidden="1"/>
    </xf>
    <xf numFmtId="0" fontId="73" fillId="9" borderId="41" xfId="0" applyFont="1" applyFill="1" applyBorder="1" applyAlignment="1" applyProtection="1">
      <alignment horizontal="center"/>
      <protection hidden="1"/>
    </xf>
    <xf numFmtId="0" fontId="73" fillId="9" borderId="107" xfId="0" applyFont="1" applyFill="1" applyBorder="1" applyAlignment="1" applyProtection="1">
      <alignment horizontal="center"/>
      <protection hidden="1"/>
    </xf>
    <xf numFmtId="0" fontId="48" fillId="9" borderId="50" xfId="0" applyFont="1" applyFill="1" applyBorder="1" applyAlignment="1" applyProtection="1">
      <alignment horizontal="center" vertical="center"/>
      <protection hidden="1"/>
    </xf>
    <xf numFmtId="0" fontId="48" fillId="9" borderId="0" xfId="0" applyFont="1" applyFill="1" applyBorder="1" applyAlignment="1" applyProtection="1">
      <alignment horizontal="center" vertical="center"/>
      <protection hidden="1"/>
    </xf>
    <xf numFmtId="0" fontId="48" fillId="9" borderId="41" xfId="0" applyFont="1" applyFill="1" applyBorder="1" applyAlignment="1" applyProtection="1">
      <alignment horizontal="center" vertical="center"/>
      <protection hidden="1"/>
    </xf>
    <xf numFmtId="0" fontId="48" fillId="9" borderId="148" xfId="0" applyFont="1" applyFill="1" applyBorder="1" applyAlignment="1" applyProtection="1">
      <alignment horizontal="center" vertical="center"/>
      <protection hidden="1"/>
    </xf>
    <xf numFmtId="1" fontId="48" fillId="7" borderId="98" xfId="0" applyNumberFormat="1" applyFont="1" applyFill="1" applyBorder="1" applyAlignment="1" applyProtection="1">
      <alignment horizontal="center" vertical="center"/>
      <protection hidden="1"/>
    </xf>
    <xf numFmtId="1" fontId="48" fillId="7" borderId="149" xfId="0" applyNumberFormat="1" applyFont="1" applyFill="1" applyBorder="1" applyAlignment="1" applyProtection="1">
      <alignment horizontal="center" vertical="center"/>
      <protection hidden="1"/>
    </xf>
    <xf numFmtId="1" fontId="48" fillId="7" borderId="148" xfId="0" applyNumberFormat="1" applyFont="1" applyFill="1" applyBorder="1" applyAlignment="1" applyProtection="1">
      <alignment horizontal="center" vertical="center"/>
      <protection hidden="1"/>
    </xf>
    <xf numFmtId="1" fontId="56" fillId="0" borderId="147" xfId="0" applyNumberFormat="1" applyFont="1" applyFill="1" applyBorder="1" applyAlignment="1" applyProtection="1">
      <alignment horizontal="center" vertical="center"/>
      <protection locked="0" hidden="1"/>
    </xf>
    <xf numFmtId="1" fontId="56" fillId="0" borderId="38" xfId="0" applyNumberFormat="1" applyFont="1" applyFill="1" applyBorder="1" applyAlignment="1" applyProtection="1">
      <alignment horizontal="center" vertical="center"/>
      <protection locked="0" hidden="1"/>
    </xf>
    <xf numFmtId="1" fontId="48" fillId="7" borderId="103" xfId="0" applyNumberFormat="1" applyFont="1" applyFill="1" applyBorder="1" applyAlignment="1" applyProtection="1">
      <alignment horizontal="center" vertical="center"/>
      <protection hidden="1"/>
    </xf>
    <xf numFmtId="1" fontId="48" fillId="7" borderId="71" xfId="0" applyNumberFormat="1" applyFont="1" applyFill="1" applyBorder="1" applyAlignment="1" applyProtection="1">
      <alignment horizontal="center" vertical="center"/>
      <protection hidden="1"/>
    </xf>
    <xf numFmtId="1" fontId="48" fillId="7" borderId="65" xfId="0" applyNumberFormat="1" applyFont="1" applyFill="1" applyBorder="1" applyAlignment="1" applyProtection="1">
      <alignment horizontal="center" vertical="center"/>
      <protection hidden="1"/>
    </xf>
    <xf numFmtId="1" fontId="48" fillId="7" borderId="144" xfId="0" applyNumberFormat="1" applyFont="1" applyFill="1" applyBorder="1" applyAlignment="1" applyProtection="1">
      <alignment horizontal="center" vertical="center"/>
      <protection hidden="1"/>
    </xf>
    <xf numFmtId="1" fontId="48" fillId="7" borderId="147" xfId="0" applyNumberFormat="1" applyFont="1" applyFill="1" applyBorder="1" applyAlignment="1" applyProtection="1">
      <alignment horizontal="center" vertical="center"/>
      <protection hidden="1"/>
    </xf>
    <xf numFmtId="1" fontId="48" fillId="7" borderId="38" xfId="0" applyNumberFormat="1" applyFont="1" applyFill="1" applyBorder="1" applyAlignment="1" applyProtection="1">
      <alignment horizontal="center" vertical="center"/>
      <protection hidden="1"/>
    </xf>
    <xf numFmtId="0" fontId="57" fillId="0" borderId="111" xfId="0" applyFont="1" applyFill="1" applyBorder="1" applyAlignment="1" applyProtection="1">
      <alignment horizontal="center" vertical="center"/>
      <protection locked="0" hidden="1"/>
    </xf>
    <xf numFmtId="0" fontId="57" fillId="0" borderId="38" xfId="0" applyFont="1" applyFill="1" applyBorder="1" applyAlignment="1" applyProtection="1">
      <alignment horizontal="center" vertical="center"/>
      <protection locked="0" hidden="1"/>
    </xf>
    <xf numFmtId="0" fontId="57" fillId="0" borderId="112" xfId="0" applyFont="1" applyFill="1" applyBorder="1" applyAlignment="1" applyProtection="1">
      <alignment horizontal="center" vertical="center"/>
      <protection locked="0" hidden="1"/>
    </xf>
    <xf numFmtId="1" fontId="56" fillId="0" borderId="65" xfId="0" applyNumberFormat="1" applyFont="1" applyFill="1" applyBorder="1" applyAlignment="1" applyProtection="1">
      <alignment horizontal="center" vertical="center"/>
      <protection locked="0" hidden="1"/>
    </xf>
    <xf numFmtId="1" fontId="56" fillId="0" borderId="144" xfId="0" applyNumberFormat="1" applyFont="1" applyFill="1" applyBorder="1" applyAlignment="1" applyProtection="1">
      <alignment horizontal="center" vertical="center"/>
      <protection locked="0" hidden="1"/>
    </xf>
    <xf numFmtId="1" fontId="48" fillId="7" borderId="145" xfId="0" applyNumberFormat="1" applyFont="1" applyFill="1" applyBorder="1" applyAlignment="1" applyProtection="1">
      <alignment horizontal="center" vertical="center"/>
      <protection hidden="1"/>
    </xf>
    <xf numFmtId="1" fontId="48" fillId="7" borderId="146" xfId="0" applyNumberFormat="1" applyFont="1" applyFill="1" applyBorder="1" applyAlignment="1" applyProtection="1">
      <alignment horizontal="center" vertical="center"/>
      <protection hidden="1"/>
    </xf>
    <xf numFmtId="1" fontId="56" fillId="0" borderId="146" xfId="0" applyNumberFormat="1" applyFont="1" applyFill="1" applyBorder="1" applyAlignment="1" applyProtection="1">
      <alignment horizontal="center" vertical="center"/>
      <protection locked="0" hidden="1"/>
    </xf>
    <xf numFmtId="1" fontId="48" fillId="9" borderId="105" xfId="0" applyNumberFormat="1" applyFont="1" applyFill="1" applyBorder="1" applyAlignment="1" applyProtection="1">
      <alignment horizontal="center" vertical="center"/>
      <protection hidden="1"/>
    </xf>
    <xf numFmtId="1" fontId="48" fillId="9" borderId="71" xfId="0" applyNumberFormat="1" applyFont="1" applyFill="1" applyBorder="1" applyAlignment="1" applyProtection="1">
      <alignment horizontal="center" vertical="center"/>
      <protection hidden="1"/>
    </xf>
    <xf numFmtId="0" fontId="52" fillId="7" borderId="119" xfId="0" applyFont="1" applyFill="1" applyBorder="1" applyAlignment="1" applyProtection="1">
      <alignment horizontal="center" vertical="center"/>
      <protection hidden="1"/>
    </xf>
    <xf numFmtId="0" fontId="52" fillId="7" borderId="36" xfId="0" applyFont="1" applyFill="1" applyBorder="1" applyAlignment="1" applyProtection="1">
      <alignment horizontal="center" vertical="center"/>
      <protection hidden="1"/>
    </xf>
    <xf numFmtId="0" fontId="52" fillId="7" borderId="120" xfId="0" applyFont="1" applyFill="1" applyBorder="1" applyAlignment="1" applyProtection="1">
      <alignment horizontal="center" vertical="center"/>
      <protection hidden="1"/>
    </xf>
    <xf numFmtId="0" fontId="52" fillId="7" borderId="121" xfId="0" applyFont="1" applyFill="1" applyBorder="1" applyAlignment="1" applyProtection="1">
      <alignment horizontal="center" vertical="center"/>
      <protection hidden="1"/>
    </xf>
    <xf numFmtId="0" fontId="52" fillId="7" borderId="37" xfId="0" applyFont="1" applyFill="1" applyBorder="1" applyAlignment="1" applyProtection="1">
      <alignment horizontal="center" vertical="center"/>
      <protection hidden="1"/>
    </xf>
    <xf numFmtId="0" fontId="52" fillId="7" borderId="39" xfId="0" applyFont="1" applyFill="1" applyBorder="1" applyAlignment="1" applyProtection="1">
      <alignment horizontal="center" vertical="center"/>
      <protection hidden="1"/>
    </xf>
    <xf numFmtId="166" fontId="48" fillId="3" borderId="116" xfId="0" applyNumberFormat="1" applyFont="1" applyFill="1" applyBorder="1" applyAlignment="1" applyProtection="1">
      <alignment horizontal="center" vertical="center"/>
      <protection hidden="1"/>
    </xf>
    <xf numFmtId="166" fontId="48" fillId="3" borderId="110" xfId="0" applyNumberFormat="1" applyFont="1" applyFill="1" applyBorder="1" applyAlignment="1" applyProtection="1">
      <alignment horizontal="center" vertical="center"/>
      <protection hidden="1"/>
    </xf>
    <xf numFmtId="166" fontId="48" fillId="3" borderId="117" xfId="0" applyNumberFormat="1" applyFont="1" applyFill="1" applyBorder="1" applyAlignment="1" applyProtection="1">
      <alignment horizontal="center" vertical="center"/>
      <protection hidden="1"/>
    </xf>
    <xf numFmtId="166" fontId="48" fillId="3" borderId="118" xfId="0" applyNumberFormat="1" applyFont="1" applyFill="1" applyBorder="1" applyAlignment="1" applyProtection="1">
      <alignment horizontal="center" vertical="center"/>
      <protection hidden="1"/>
    </xf>
    <xf numFmtId="0" fontId="48" fillId="9" borderId="139" xfId="0" applyFont="1" applyFill="1" applyBorder="1" applyAlignment="1" applyProtection="1">
      <alignment horizontal="center" vertical="center"/>
      <protection hidden="1"/>
    </xf>
    <xf numFmtId="0" fontId="48" fillId="9" borderId="38" xfId="0" applyFont="1" applyFill="1" applyBorder="1" applyAlignment="1" applyProtection="1">
      <alignment horizontal="center" vertical="center"/>
      <protection hidden="1"/>
    </xf>
    <xf numFmtId="0" fontId="48" fillId="9" borderId="146" xfId="0" applyFont="1" applyFill="1" applyBorder="1" applyAlignment="1" applyProtection="1">
      <alignment horizontal="center" vertical="center"/>
      <protection hidden="1"/>
    </xf>
    <xf numFmtId="1" fontId="48" fillId="7" borderId="31" xfId="0" applyNumberFormat="1" applyFont="1" applyFill="1" applyBorder="1" applyAlignment="1" applyProtection="1">
      <alignment horizontal="center" vertical="center"/>
      <protection hidden="1"/>
    </xf>
    <xf numFmtId="1" fontId="48" fillId="7" borderId="32" xfId="0" applyNumberFormat="1" applyFont="1" applyFill="1" applyBorder="1" applyAlignment="1" applyProtection="1">
      <alignment horizontal="center" vertical="center"/>
      <protection hidden="1"/>
    </xf>
    <xf numFmtId="1" fontId="48" fillId="7" borderId="101" xfId="0" applyNumberFormat="1" applyFont="1" applyFill="1" applyBorder="1" applyAlignment="1" applyProtection="1">
      <alignment horizontal="center" vertical="center"/>
      <protection hidden="1"/>
    </xf>
    <xf numFmtId="1" fontId="48" fillId="7" borderId="102" xfId="0" applyNumberFormat="1" applyFont="1" applyFill="1" applyBorder="1" applyAlignment="1" applyProtection="1">
      <alignment horizontal="center" vertical="center"/>
      <protection hidden="1"/>
    </xf>
    <xf numFmtId="1" fontId="48" fillId="7" borderId="36" xfId="0" applyNumberFormat="1" applyFont="1" applyFill="1" applyBorder="1" applyAlignment="1" applyProtection="1">
      <alignment horizontal="center" vertical="center"/>
      <protection hidden="1"/>
    </xf>
    <xf numFmtId="1" fontId="48" fillId="7" borderId="37" xfId="0" applyNumberFormat="1" applyFont="1" applyFill="1" applyBorder="1" applyAlignment="1" applyProtection="1">
      <alignment horizontal="center" vertical="center"/>
      <protection hidden="1"/>
    </xf>
    <xf numFmtId="1" fontId="48" fillId="7" borderId="104" xfId="0" applyNumberFormat="1" applyFont="1" applyFill="1" applyBorder="1" applyAlignment="1" applyProtection="1">
      <alignment horizontal="center" vertical="center"/>
      <protection hidden="1"/>
    </xf>
    <xf numFmtId="1" fontId="48" fillId="7" borderId="74" xfId="0" applyNumberFormat="1" applyFont="1" applyFill="1" applyBorder="1" applyAlignment="1" applyProtection="1">
      <alignment horizontal="center" vertical="center"/>
      <protection hidden="1"/>
    </xf>
    <xf numFmtId="1" fontId="48" fillId="7" borderId="105" xfId="0" applyNumberFormat="1" applyFont="1" applyFill="1" applyBorder="1" applyAlignment="1" applyProtection="1">
      <alignment horizontal="center" vertical="center"/>
      <protection hidden="1"/>
    </xf>
    <xf numFmtId="1" fontId="48" fillId="7" borderId="106" xfId="0" applyNumberFormat="1" applyFont="1" applyFill="1" applyBorder="1" applyAlignment="1" applyProtection="1">
      <alignment horizontal="center" vertical="center"/>
      <protection hidden="1"/>
    </xf>
    <xf numFmtId="1" fontId="48" fillId="7" borderId="142" xfId="0" applyNumberFormat="1" applyFont="1" applyFill="1" applyBorder="1" applyAlignment="1" applyProtection="1">
      <alignment horizontal="center" vertical="center"/>
      <protection hidden="1"/>
    </xf>
    <xf numFmtId="1" fontId="48" fillId="7" borderId="143" xfId="0" applyNumberFormat="1" applyFont="1" applyFill="1" applyBorder="1" applyAlignment="1" applyProtection="1">
      <alignment horizontal="center" vertical="center"/>
      <protection hidden="1"/>
    </xf>
    <xf numFmtId="1" fontId="48" fillId="7" borderId="140" xfId="0" applyNumberFormat="1" applyFont="1" applyFill="1" applyBorder="1" applyAlignment="1" applyProtection="1">
      <alignment horizontal="center" vertical="center"/>
      <protection hidden="1"/>
    </xf>
    <xf numFmtId="1" fontId="48" fillId="7" borderId="141" xfId="0" applyNumberFormat="1" applyFont="1" applyFill="1" applyBorder="1" applyAlignment="1" applyProtection="1">
      <alignment horizontal="center" vertical="center"/>
      <protection hidden="1"/>
    </xf>
    <xf numFmtId="0" fontId="48" fillId="9" borderId="70" xfId="0" applyFont="1" applyFill="1" applyBorder="1" applyAlignment="1" applyProtection="1">
      <alignment horizontal="center" vertical="center"/>
      <protection hidden="1"/>
    </xf>
    <xf numFmtId="0" fontId="48" fillId="9" borderId="36" xfId="0" applyFont="1" applyFill="1" applyBorder="1" applyAlignment="1" applyProtection="1">
      <alignment horizontal="center" vertical="center"/>
      <protection hidden="1"/>
    </xf>
    <xf numFmtId="0" fontId="48" fillId="9" borderId="73" xfId="0" applyFont="1" applyFill="1" applyBorder="1" applyAlignment="1" applyProtection="1">
      <alignment horizontal="center" vertical="center"/>
      <protection hidden="1"/>
    </xf>
    <xf numFmtId="0" fontId="48" fillId="9" borderId="37" xfId="0" applyFont="1" applyFill="1" applyBorder="1" applyAlignment="1" applyProtection="1">
      <alignment horizontal="center" vertical="center"/>
      <protection hidden="1"/>
    </xf>
    <xf numFmtId="0" fontId="48" fillId="9" borderId="71" xfId="0" applyFont="1" applyFill="1" applyBorder="1" applyAlignment="1" applyProtection="1">
      <alignment horizontal="center" vertical="center"/>
      <protection hidden="1"/>
    </xf>
    <xf numFmtId="0" fontId="48" fillId="9" borderId="74" xfId="0" applyFont="1" applyFill="1" applyBorder="1" applyAlignment="1" applyProtection="1">
      <alignment horizontal="center" vertical="center"/>
      <protection hidden="1"/>
    </xf>
    <xf numFmtId="1" fontId="37" fillId="7" borderId="129" xfId="0" applyNumberFormat="1" applyFont="1" applyFill="1" applyBorder="1" applyAlignment="1" applyProtection="1">
      <alignment horizontal="center" vertical="center"/>
      <protection hidden="1"/>
    </xf>
    <xf numFmtId="1" fontId="37" fillId="7" borderId="130" xfId="0" applyNumberFormat="1" applyFont="1" applyFill="1" applyBorder="1" applyAlignment="1" applyProtection="1">
      <alignment horizontal="center" vertical="center"/>
      <protection hidden="1"/>
    </xf>
    <xf numFmtId="1" fontId="37" fillId="7" borderId="29" xfId="0" applyNumberFormat="1" applyFont="1" applyFill="1" applyBorder="1" applyAlignment="1" applyProtection="1">
      <alignment horizontal="center" vertical="center"/>
      <protection hidden="1"/>
    </xf>
    <xf numFmtId="1" fontId="37" fillId="7" borderId="137" xfId="0" applyNumberFormat="1" applyFont="1" applyFill="1" applyBorder="1" applyAlignment="1" applyProtection="1">
      <alignment horizontal="center" vertical="center"/>
      <protection hidden="1"/>
    </xf>
    <xf numFmtId="1" fontId="48" fillId="7" borderId="135" xfId="0" applyNumberFormat="1" applyFont="1" applyFill="1" applyBorder="1" applyAlignment="1" applyProtection="1">
      <alignment horizontal="center" vertical="center"/>
      <protection hidden="1"/>
    </xf>
    <xf numFmtId="1" fontId="48" fillId="7" borderId="77" xfId="0" applyNumberFormat="1" applyFont="1" applyFill="1" applyBorder="1" applyAlignment="1" applyProtection="1">
      <alignment horizontal="center" vertical="center"/>
      <protection hidden="1"/>
    </xf>
    <xf numFmtId="1" fontId="48" fillId="7" borderId="138" xfId="0" applyNumberFormat="1" applyFont="1" applyFill="1" applyBorder="1" applyAlignment="1" applyProtection="1">
      <alignment horizontal="center" vertical="center"/>
      <protection hidden="1"/>
    </xf>
    <xf numFmtId="1" fontId="48" fillId="7" borderId="72" xfId="0" applyNumberFormat="1" applyFont="1" applyFill="1" applyBorder="1" applyAlignment="1" applyProtection="1">
      <alignment horizontal="center" vertical="center"/>
      <protection hidden="1"/>
    </xf>
    <xf numFmtId="0" fontId="52" fillId="7" borderId="125" xfId="0" applyFont="1" applyFill="1" applyBorder="1" applyAlignment="1" applyProtection="1">
      <alignment horizontal="center" vertical="center"/>
      <protection hidden="1"/>
    </xf>
    <xf numFmtId="0" fontId="52" fillId="7" borderId="76" xfId="0" applyFont="1" applyFill="1" applyBorder="1" applyAlignment="1" applyProtection="1">
      <alignment horizontal="center" vertical="center"/>
      <protection hidden="1"/>
    </xf>
    <xf numFmtId="0" fontId="52" fillId="7" borderId="116" xfId="0" applyFont="1" applyFill="1" applyBorder="1" applyAlignment="1" applyProtection="1">
      <alignment horizontal="center" vertical="center"/>
      <protection hidden="1"/>
    </xf>
    <xf numFmtId="0" fontId="52" fillId="7" borderId="126" xfId="0" applyFont="1" applyFill="1" applyBorder="1" applyAlignment="1" applyProtection="1">
      <alignment horizontal="center" vertical="center"/>
      <protection hidden="1"/>
    </xf>
    <xf numFmtId="0" fontId="52" fillId="7" borderId="0" xfId="0" applyFont="1" applyFill="1" applyBorder="1" applyAlignment="1" applyProtection="1">
      <alignment horizontal="center" vertical="center"/>
      <protection hidden="1"/>
    </xf>
    <xf numFmtId="0" fontId="52" fillId="7" borderId="46" xfId="0" applyFont="1" applyFill="1" applyBorder="1" applyAlignment="1" applyProtection="1">
      <alignment horizontal="center" vertical="center"/>
      <protection hidden="1"/>
    </xf>
    <xf numFmtId="166" fontId="52" fillId="3" borderId="116" xfId="0" applyNumberFormat="1" applyFont="1" applyFill="1" applyBorder="1" applyAlignment="1" applyProtection="1">
      <alignment horizontal="center" vertical="center"/>
      <protection hidden="1"/>
    </xf>
    <xf numFmtId="166" fontId="52" fillId="3" borderId="110" xfId="0" applyNumberFormat="1" applyFont="1" applyFill="1" applyBorder="1" applyAlignment="1" applyProtection="1">
      <alignment horizontal="center" vertical="center"/>
      <protection hidden="1"/>
    </xf>
    <xf numFmtId="166" fontId="52" fillId="3" borderId="117" xfId="0" applyNumberFormat="1" applyFont="1" applyFill="1" applyBorder="1" applyAlignment="1" applyProtection="1">
      <alignment horizontal="center" vertical="center"/>
      <protection hidden="1"/>
    </xf>
    <xf numFmtId="166" fontId="52" fillId="3" borderId="118" xfId="0" applyNumberFormat="1" applyFont="1" applyFill="1" applyBorder="1" applyAlignment="1" applyProtection="1">
      <alignment horizontal="center" vertical="center"/>
      <protection hidden="1"/>
    </xf>
    <xf numFmtId="0" fontId="39" fillId="7" borderId="52" xfId="0" applyFont="1" applyFill="1" applyBorder="1" applyAlignment="1" applyProtection="1">
      <alignment horizontal="center" vertical="center"/>
      <protection hidden="1"/>
    </xf>
    <xf numFmtId="0" fontId="39" fillId="7" borderId="79" xfId="0" applyFont="1" applyFill="1" applyBorder="1" applyAlignment="1" applyProtection="1">
      <alignment horizontal="center" vertical="center"/>
      <protection hidden="1"/>
    </xf>
    <xf numFmtId="1" fontId="54" fillId="0" borderId="75" xfId="0" applyNumberFormat="1" applyFont="1" applyFill="1" applyBorder="1" applyAlignment="1" applyProtection="1">
      <alignment horizontal="center" vertical="center"/>
      <protection locked="0" hidden="1"/>
    </xf>
    <xf numFmtId="1" fontId="54" fillId="0" borderId="133" xfId="0" applyNumberFormat="1" applyFont="1" applyFill="1" applyBorder="1" applyAlignment="1" applyProtection="1">
      <alignment horizontal="center" vertical="center"/>
      <protection locked="0" hidden="1"/>
    </xf>
    <xf numFmtId="1" fontId="54" fillId="0" borderId="52" xfId="0" applyNumberFormat="1" applyFont="1" applyFill="1" applyBorder="1" applyAlignment="1" applyProtection="1">
      <alignment horizontal="center" vertical="center"/>
      <protection locked="0" hidden="1"/>
    </xf>
    <xf numFmtId="1" fontId="54" fillId="0" borderId="134" xfId="0" applyNumberFormat="1" applyFont="1" applyFill="1" applyBorder="1" applyAlignment="1" applyProtection="1">
      <alignment horizontal="center" vertical="center"/>
      <protection locked="0" hidden="1"/>
    </xf>
    <xf numFmtId="1" fontId="54" fillId="0" borderId="129" xfId="0" applyNumberFormat="1" applyFont="1" applyFill="1" applyBorder="1" applyAlignment="1" applyProtection="1">
      <alignment horizontal="center" vertical="center"/>
      <protection locked="0" hidden="1"/>
    </xf>
    <xf numFmtId="1" fontId="54" fillId="0" borderId="130" xfId="0" applyNumberFormat="1" applyFont="1" applyFill="1" applyBorder="1" applyAlignment="1" applyProtection="1">
      <alignment horizontal="center" vertical="center"/>
      <protection locked="0" hidden="1"/>
    </xf>
    <xf numFmtId="1" fontId="54" fillId="0" borderId="131" xfId="0" applyNumberFormat="1" applyFont="1" applyFill="1" applyBorder="1" applyAlignment="1" applyProtection="1">
      <alignment horizontal="center" vertical="center"/>
      <protection locked="0" hidden="1"/>
    </xf>
    <xf numFmtId="1" fontId="54" fillId="0" borderId="132" xfId="0" applyNumberFormat="1" applyFont="1" applyFill="1" applyBorder="1" applyAlignment="1" applyProtection="1">
      <alignment horizontal="center" vertical="center"/>
      <protection locked="0" hidden="1"/>
    </xf>
    <xf numFmtId="1" fontId="37" fillId="7" borderId="75" xfId="0" applyNumberFormat="1" applyFont="1" applyFill="1" applyBorder="1" applyAlignment="1" applyProtection="1">
      <alignment horizontal="center" vertical="center"/>
      <protection hidden="1"/>
    </xf>
    <xf numFmtId="1" fontId="37" fillId="7" borderId="133" xfId="0" applyNumberFormat="1" applyFont="1" applyFill="1" applyBorder="1" applyAlignment="1" applyProtection="1">
      <alignment horizontal="center" vertical="center"/>
      <protection hidden="1"/>
    </xf>
    <xf numFmtId="1" fontId="37" fillId="7" borderId="48" xfId="0" applyNumberFormat="1" applyFont="1" applyFill="1" applyBorder="1" applyAlignment="1" applyProtection="1">
      <alignment horizontal="center" vertical="center"/>
      <protection hidden="1"/>
    </xf>
    <xf numFmtId="1" fontId="37" fillId="7" borderId="27" xfId="0" applyNumberFormat="1" applyFont="1" applyFill="1" applyBorder="1" applyAlignment="1" applyProtection="1">
      <alignment horizontal="center" vertical="center"/>
      <protection hidden="1"/>
    </xf>
    <xf numFmtId="1" fontId="54" fillId="0" borderId="77" xfId="0" applyNumberFormat="1" applyFont="1" applyFill="1" applyBorder="1" applyAlignment="1" applyProtection="1">
      <alignment horizontal="center" vertical="center"/>
      <protection locked="0" hidden="1"/>
    </xf>
    <xf numFmtId="1" fontId="54" fillId="0" borderId="79" xfId="0" applyNumberFormat="1" applyFont="1" applyFill="1" applyBorder="1" applyAlignment="1" applyProtection="1">
      <alignment horizontal="center" vertical="center"/>
      <protection locked="0" hidden="1"/>
    </xf>
    <xf numFmtId="1" fontId="48" fillId="7" borderId="76" xfId="0" applyNumberFormat="1" applyFont="1" applyFill="1" applyBorder="1" applyAlignment="1" applyProtection="1">
      <alignment horizontal="center" vertical="center"/>
      <protection hidden="1"/>
    </xf>
    <xf numFmtId="1" fontId="48" fillId="7" borderId="130" xfId="0" applyNumberFormat="1" applyFont="1" applyFill="1" applyBorder="1" applyAlignment="1" applyProtection="1">
      <alignment horizontal="center" vertical="center"/>
      <protection hidden="1"/>
    </xf>
    <xf numFmtId="1" fontId="48" fillId="7" borderId="0" xfId="0" applyNumberFormat="1" applyFont="1" applyFill="1" applyBorder="1" applyAlignment="1" applyProtection="1">
      <alignment horizontal="center" vertical="center"/>
      <protection hidden="1"/>
    </xf>
    <xf numFmtId="1" fontId="48" fillId="7" borderId="137" xfId="0" applyNumberFormat="1" applyFont="1" applyFill="1" applyBorder="1" applyAlignment="1" applyProtection="1">
      <alignment horizontal="center" vertical="center"/>
      <protection hidden="1"/>
    </xf>
    <xf numFmtId="1" fontId="48" fillId="7" borderId="78" xfId="0" applyNumberFormat="1" applyFont="1" applyFill="1" applyBorder="1" applyAlignment="1" applyProtection="1">
      <alignment horizontal="center" vertical="center"/>
      <protection hidden="1"/>
    </xf>
    <xf numFmtId="1" fontId="48" fillId="7" borderId="132" xfId="0" applyNumberFormat="1" applyFont="1" applyFill="1" applyBorder="1" applyAlignment="1" applyProtection="1">
      <alignment horizontal="center" vertical="center"/>
      <protection hidden="1"/>
    </xf>
    <xf numFmtId="1" fontId="54" fillId="0" borderId="135" xfId="0" applyNumberFormat="1" applyFont="1" applyFill="1" applyBorder="1" applyAlignment="1" applyProtection="1">
      <alignment horizontal="center" vertical="center"/>
      <protection locked="0" hidden="1"/>
    </xf>
    <xf numFmtId="1" fontId="54" fillId="0" borderId="136" xfId="0" applyNumberFormat="1" applyFont="1" applyFill="1" applyBorder="1" applyAlignment="1" applyProtection="1">
      <alignment horizontal="center" vertical="center"/>
      <protection locked="0" hidden="1"/>
    </xf>
    <xf numFmtId="49" fontId="39" fillId="7" borderId="128" xfId="0" applyNumberFormat="1" applyFont="1" applyFill="1" applyBorder="1" applyAlignment="1" applyProtection="1">
      <alignment horizontal="center" vertical="center"/>
      <protection hidden="1"/>
    </xf>
    <xf numFmtId="49" fontId="39" fillId="7" borderId="85" xfId="0" applyNumberFormat="1" applyFont="1" applyFill="1" applyBorder="1" applyAlignment="1" applyProtection="1">
      <alignment horizontal="center" vertical="center"/>
      <protection hidden="1"/>
    </xf>
    <xf numFmtId="0" fontId="39" fillId="7" borderId="75" xfId="0" applyFont="1" applyFill="1" applyBorder="1" applyAlignment="1" applyProtection="1">
      <alignment horizontal="center" vertical="center"/>
      <protection hidden="1"/>
    </xf>
    <xf numFmtId="0" fontId="39" fillId="7" borderId="77" xfId="0" applyFont="1" applyFill="1" applyBorder="1" applyAlignment="1" applyProtection="1">
      <alignment horizontal="center" vertical="center"/>
      <protection hidden="1"/>
    </xf>
    <xf numFmtId="0" fontId="54" fillId="0" borderId="93" xfId="0" applyFont="1" applyFill="1" applyBorder="1" applyAlignment="1" applyProtection="1">
      <alignment horizontal="center" vertical="center"/>
      <protection locked="0" hidden="1"/>
    </xf>
    <xf numFmtId="0" fontId="54" fillId="0" borderId="92" xfId="0" applyFont="1" applyFill="1" applyBorder="1" applyAlignment="1" applyProtection="1">
      <alignment horizontal="center" vertical="center"/>
      <protection locked="0" hidden="1"/>
    </xf>
    <xf numFmtId="0" fontId="55" fillId="10" borderId="93" xfId="0" applyFont="1" applyFill="1" applyBorder="1" applyAlignment="1" applyProtection="1">
      <alignment horizontal="center" vertical="center"/>
      <protection hidden="1"/>
    </xf>
    <xf numFmtId="0" fontId="55" fillId="10" borderId="92" xfId="0" applyFont="1" applyFill="1" applyBorder="1" applyAlignment="1" applyProtection="1">
      <alignment horizontal="center" vertical="center"/>
      <protection hidden="1"/>
    </xf>
    <xf numFmtId="0" fontId="55" fillId="10" borderId="96" xfId="0" applyFont="1" applyFill="1" applyBorder="1" applyAlignment="1" applyProtection="1">
      <alignment horizontal="center" vertical="center"/>
      <protection hidden="1"/>
    </xf>
    <xf numFmtId="0" fontId="55" fillId="10" borderId="97" xfId="0" applyFont="1" applyFill="1" applyBorder="1" applyAlignment="1" applyProtection="1">
      <alignment horizontal="center" vertical="center"/>
      <protection hidden="1"/>
    </xf>
    <xf numFmtId="1" fontId="37" fillId="7" borderId="131" xfId="0" applyNumberFormat="1" applyFont="1" applyFill="1" applyBorder="1" applyAlignment="1" applyProtection="1">
      <alignment horizontal="center" vertical="center"/>
      <protection hidden="1"/>
    </xf>
    <xf numFmtId="1" fontId="37" fillId="7" borderId="132" xfId="0" applyNumberFormat="1" applyFont="1" applyFill="1" applyBorder="1" applyAlignment="1" applyProtection="1">
      <alignment horizontal="center" vertical="center"/>
      <protection hidden="1"/>
    </xf>
    <xf numFmtId="1" fontId="48" fillId="7" borderId="136" xfId="0" applyNumberFormat="1" applyFont="1" applyFill="1" applyBorder="1" applyAlignment="1" applyProtection="1">
      <alignment horizontal="center" vertical="center"/>
      <protection hidden="1"/>
    </xf>
    <xf numFmtId="1" fontId="48" fillId="7" borderId="79" xfId="0" applyNumberFormat="1" applyFont="1" applyFill="1" applyBorder="1" applyAlignment="1" applyProtection="1">
      <alignment horizontal="center" vertical="center"/>
      <protection hidden="1"/>
    </xf>
    <xf numFmtId="0" fontId="52" fillId="7" borderId="109" xfId="0" applyFont="1" applyFill="1" applyBorder="1" applyAlignment="1" applyProtection="1">
      <alignment horizontal="center" vertical="center"/>
      <protection hidden="1"/>
    </xf>
    <xf numFmtId="0" fontId="52" fillId="7" borderId="78" xfId="0" applyFont="1" applyFill="1" applyBorder="1" applyAlignment="1" applyProtection="1">
      <alignment horizontal="center" vertical="center"/>
      <protection hidden="1"/>
    </xf>
    <xf numFmtId="0" fontId="52" fillId="7" borderId="110" xfId="0" applyFont="1" applyFill="1" applyBorder="1" applyAlignment="1" applyProtection="1">
      <alignment horizontal="center" vertical="center"/>
      <protection hidden="1"/>
    </xf>
    <xf numFmtId="1" fontId="37" fillId="7" borderId="52" xfId="0" applyNumberFormat="1" applyFont="1" applyFill="1" applyBorder="1" applyAlignment="1" applyProtection="1">
      <alignment horizontal="center" vertical="center"/>
      <protection hidden="1"/>
    </xf>
    <xf numFmtId="1" fontId="37" fillId="7" borderId="134" xfId="0" applyNumberFormat="1" applyFont="1" applyFill="1" applyBorder="1" applyAlignment="1" applyProtection="1">
      <alignment horizontal="center" vertical="center"/>
      <protection hidden="1"/>
    </xf>
    <xf numFmtId="0" fontId="39" fillId="7" borderId="128" xfId="0" applyNumberFormat="1" applyFont="1" applyFill="1" applyBorder="1" applyAlignment="1" applyProtection="1">
      <alignment horizontal="center" vertical="center"/>
      <protection hidden="1"/>
    </xf>
    <xf numFmtId="0" fontId="39" fillId="7" borderId="85" xfId="0" applyNumberFormat="1" applyFont="1" applyFill="1" applyBorder="1" applyAlignment="1" applyProtection="1">
      <alignment horizontal="center" vertical="center"/>
      <protection hidden="1"/>
    </xf>
    <xf numFmtId="0" fontId="51" fillId="9" borderId="52" xfId="0" applyFont="1" applyFill="1" applyBorder="1" applyAlignment="1" applyProtection="1">
      <alignment horizontal="center" vertical="center"/>
      <protection hidden="1"/>
    </xf>
    <xf numFmtId="0" fontId="51" fillId="9" borderId="78" xfId="0" applyFont="1" applyFill="1" applyBorder="1" applyAlignment="1" applyProtection="1">
      <alignment horizontal="center" vertical="center"/>
      <protection hidden="1"/>
    </xf>
    <xf numFmtId="0" fontId="51" fillId="9" borderId="99" xfId="0" applyFont="1" applyFill="1" applyBorder="1" applyAlignment="1" applyProtection="1">
      <alignment horizontal="center" vertical="center"/>
      <protection hidden="1"/>
    </xf>
    <xf numFmtId="0" fontId="51" fillId="9" borderId="100" xfId="0" applyFont="1" applyFill="1" applyBorder="1" applyAlignment="1" applyProtection="1">
      <alignment horizontal="center" vertical="center"/>
      <protection hidden="1"/>
    </xf>
    <xf numFmtId="0" fontId="52" fillId="9" borderId="123" xfId="0" applyFont="1" applyFill="1" applyBorder="1" applyAlignment="1" applyProtection="1">
      <alignment horizontal="center" vertical="center"/>
      <protection hidden="1"/>
    </xf>
    <xf numFmtId="0" fontId="52" fillId="9" borderId="124" xfId="0" applyFont="1" applyFill="1" applyBorder="1" applyAlignment="1" applyProtection="1">
      <alignment horizontal="center" vertical="center"/>
      <protection hidden="1"/>
    </xf>
    <xf numFmtId="0" fontId="53" fillId="9" borderId="52" xfId="0" applyFont="1" applyFill="1" applyBorder="1" applyAlignment="1" applyProtection="1">
      <alignment horizontal="center" vertical="center"/>
      <protection hidden="1"/>
    </xf>
    <xf numFmtId="0" fontId="53" fillId="9" borderId="78" xfId="0" applyFont="1" applyFill="1" applyBorder="1" applyAlignment="1" applyProtection="1">
      <alignment horizontal="center" vertical="center"/>
      <protection hidden="1"/>
    </xf>
    <xf numFmtId="166" fontId="47" fillId="9" borderId="122" xfId="0" applyNumberFormat="1" applyFont="1" applyFill="1" applyBorder="1" applyAlignment="1" applyProtection="1">
      <alignment horizontal="center" vertical="center" wrapText="1"/>
      <protection hidden="1"/>
    </xf>
    <xf numFmtId="166" fontId="47" fillId="9" borderId="118" xfId="0" applyNumberFormat="1" applyFont="1" applyFill="1" applyBorder="1" applyAlignment="1" applyProtection="1">
      <alignment horizontal="center" vertical="center" wrapText="1"/>
      <protection hidden="1"/>
    </xf>
    <xf numFmtId="0" fontId="47" fillId="9" borderId="123" xfId="0" applyFont="1" applyFill="1" applyBorder="1" applyAlignment="1" applyProtection="1">
      <alignment horizontal="center" vertical="center"/>
      <protection hidden="1"/>
    </xf>
    <xf numFmtId="0" fontId="47" fillId="9" borderId="124" xfId="0" applyFont="1" applyFill="1" applyBorder="1" applyAlignment="1" applyProtection="1">
      <alignment horizontal="center" vertical="center"/>
      <protection hidden="1"/>
    </xf>
    <xf numFmtId="0" fontId="43" fillId="9" borderId="113" xfId="0" applyFont="1" applyFill="1" applyBorder="1" applyAlignment="1" applyProtection="1">
      <alignment horizontal="center" vertical="center"/>
      <protection hidden="1"/>
    </xf>
    <xf numFmtId="0" fontId="43" fillId="9" borderId="115" xfId="0" applyFont="1" applyFill="1" applyBorder="1" applyAlignment="1" applyProtection="1">
      <alignment horizontal="center" vertical="center"/>
      <protection hidden="1"/>
    </xf>
    <xf numFmtId="0" fontId="43" fillId="9" borderId="114" xfId="0" applyFont="1" applyFill="1" applyBorder="1" applyAlignment="1" applyProtection="1">
      <alignment horizontal="center" vertical="center"/>
      <protection hidden="1"/>
    </xf>
    <xf numFmtId="0" fontId="47" fillId="9" borderId="108" xfId="0" applyFont="1" applyFill="1" applyBorder="1" applyAlignment="1" applyProtection="1">
      <alignment horizontal="center" vertical="center" wrapText="1"/>
      <protection hidden="1"/>
    </xf>
    <xf numFmtId="0" fontId="47" fillId="9" borderId="43" xfId="0" applyFont="1" applyFill="1" applyBorder="1" applyAlignment="1" applyProtection="1">
      <alignment horizontal="center" vertical="center" wrapText="1"/>
      <protection hidden="1"/>
    </xf>
    <xf numFmtId="0" fontId="47" fillId="9" borderId="44" xfId="0" applyFont="1" applyFill="1" applyBorder="1" applyAlignment="1" applyProtection="1">
      <alignment horizontal="center" vertical="center" wrapText="1"/>
      <protection hidden="1"/>
    </xf>
    <xf numFmtId="0" fontId="47" fillId="9" borderId="109" xfId="0" applyFont="1" applyFill="1" applyBorder="1" applyAlignment="1" applyProtection="1">
      <alignment horizontal="center" vertical="center" wrapText="1"/>
      <protection hidden="1"/>
    </xf>
    <xf numFmtId="0" fontId="47" fillId="9" borderId="78" xfId="0" applyFont="1" applyFill="1" applyBorder="1" applyAlignment="1" applyProtection="1">
      <alignment horizontal="center" vertical="center" wrapText="1"/>
      <protection hidden="1"/>
    </xf>
    <xf numFmtId="0" fontId="47" fillId="9" borderId="110" xfId="0" applyFont="1" applyFill="1" applyBorder="1" applyAlignment="1" applyProtection="1">
      <alignment horizontal="center" vertical="center" wrapText="1"/>
      <protection hidden="1"/>
    </xf>
    <xf numFmtId="0" fontId="53" fillId="9" borderId="99" xfId="0" applyFont="1" applyFill="1" applyBorder="1" applyAlignment="1" applyProtection="1">
      <alignment horizontal="center" vertical="center"/>
      <protection hidden="1"/>
    </xf>
    <xf numFmtId="0" fontId="53" fillId="9" borderId="100" xfId="0" applyFont="1" applyFill="1" applyBorder="1" applyAlignment="1" applyProtection="1">
      <alignment horizontal="center" vertical="center"/>
      <protection hidden="1"/>
    </xf>
    <xf numFmtId="0" fontId="46" fillId="9" borderId="94" xfId="0" applyFont="1" applyFill="1" applyBorder="1" applyAlignment="1" applyProtection="1">
      <alignment horizontal="center" vertical="center" textRotation="59"/>
      <protection hidden="1"/>
    </xf>
    <xf numFmtId="0" fontId="46" fillId="9" borderId="95" xfId="0" applyFont="1" applyFill="1" applyBorder="1" applyAlignment="1" applyProtection="1">
      <alignment horizontal="center" vertical="center" textRotation="59"/>
      <protection hidden="1"/>
    </xf>
    <xf numFmtId="0" fontId="46" fillId="9" borderId="52" xfId="0" applyFont="1" applyFill="1" applyBorder="1" applyAlignment="1" applyProtection="1">
      <alignment horizontal="center" vertical="center" textRotation="59"/>
      <protection hidden="1"/>
    </xf>
    <xf numFmtId="0" fontId="46" fillId="9" borderId="79" xfId="0" applyFont="1" applyFill="1" applyBorder="1" applyAlignment="1" applyProtection="1">
      <alignment horizontal="center" vertical="center" textRotation="59"/>
      <protection hidden="1"/>
    </xf>
    <xf numFmtId="0" fontId="43" fillId="9" borderId="127" xfId="0" applyFont="1" applyFill="1" applyBorder="1" applyAlignment="1" applyProtection="1">
      <alignment horizontal="center" vertical="center"/>
      <protection hidden="1"/>
    </xf>
    <xf numFmtId="0" fontId="43" fillId="9" borderId="85" xfId="0" applyFont="1" applyFill="1" applyBorder="1" applyAlignment="1" applyProtection="1">
      <alignment horizontal="center" vertical="center"/>
      <protection hidden="1"/>
    </xf>
    <xf numFmtId="0" fontId="43" fillId="9" borderId="94" xfId="0" applyFont="1" applyFill="1" applyBorder="1" applyAlignment="1" applyProtection="1">
      <alignment horizontal="center" vertical="center"/>
      <protection hidden="1"/>
    </xf>
    <xf numFmtId="0" fontId="43" fillId="9" borderId="95" xfId="0" applyFont="1" applyFill="1" applyBorder="1" applyAlignment="1" applyProtection="1">
      <alignment horizontal="center" vertical="center"/>
      <protection hidden="1"/>
    </xf>
    <xf numFmtId="0" fontId="43" fillId="9" borderId="52" xfId="0" applyFont="1" applyFill="1" applyBorder="1" applyAlignment="1" applyProtection="1">
      <alignment horizontal="center" vertical="center"/>
      <protection hidden="1"/>
    </xf>
    <xf numFmtId="0" fontId="43" fillId="9" borderId="79" xfId="0" applyFont="1" applyFill="1" applyBorder="1" applyAlignment="1" applyProtection="1">
      <alignment horizontal="center" vertical="center"/>
      <protection hidden="1"/>
    </xf>
    <xf numFmtId="0" fontId="45" fillId="9" borderId="94" xfId="0" applyFont="1" applyFill="1" applyBorder="1" applyAlignment="1" applyProtection="1">
      <alignment horizontal="center" vertical="center" textRotation="60"/>
      <protection hidden="1"/>
    </xf>
    <xf numFmtId="0" fontId="45" fillId="9" borderId="95" xfId="0" applyFont="1" applyFill="1" applyBorder="1" applyAlignment="1" applyProtection="1">
      <alignment horizontal="center" vertical="center" textRotation="60"/>
      <protection hidden="1"/>
    </xf>
    <xf numFmtId="0" fontId="45" fillId="9" borderId="52" xfId="0" applyFont="1" applyFill="1" applyBorder="1" applyAlignment="1" applyProtection="1">
      <alignment horizontal="center" vertical="center" textRotation="60"/>
      <protection hidden="1"/>
    </xf>
    <xf numFmtId="0" fontId="45" fillId="9" borderId="79" xfId="0" applyFont="1" applyFill="1" applyBorder="1" applyAlignment="1" applyProtection="1">
      <alignment horizontal="center" vertical="center" textRotation="60"/>
      <protection hidden="1"/>
    </xf>
    <xf numFmtId="0" fontId="44" fillId="9" borderId="66" xfId="0" applyFont="1" applyFill="1" applyBorder="1" applyAlignment="1" applyProtection="1">
      <alignment horizontal="center" vertical="center"/>
      <protection hidden="1"/>
    </xf>
    <xf numFmtId="0" fontId="44" fillId="9" borderId="92" xfId="0" applyFont="1" applyFill="1" applyBorder="1" applyAlignment="1" applyProtection="1">
      <alignment horizontal="center" vertical="center"/>
      <protection hidden="1"/>
    </xf>
    <xf numFmtId="0" fontId="37" fillId="9" borderId="0" xfId="0" applyFont="1" applyFill="1" applyAlignment="1" applyProtection="1">
      <alignment horizontal="right" vertical="center"/>
      <protection hidden="1"/>
    </xf>
    <xf numFmtId="0" fontId="38" fillId="0" borderId="19" xfId="0" applyFont="1" applyFill="1" applyBorder="1" applyAlignment="1" applyProtection="1">
      <alignment horizontal="center" vertical="center"/>
      <protection locked="0" hidden="1"/>
    </xf>
    <xf numFmtId="0" fontId="37" fillId="9" borderId="0" xfId="0" applyFont="1" applyFill="1" applyAlignment="1" applyProtection="1">
      <alignment horizontal="center" vertical="center"/>
      <protection hidden="1"/>
    </xf>
    <xf numFmtId="0" fontId="37" fillId="9" borderId="0" xfId="0" applyFont="1" applyFill="1" applyBorder="1" applyAlignment="1" applyProtection="1">
      <alignment horizontal="center" vertical="center"/>
      <protection hidden="1"/>
    </xf>
    <xf numFmtId="164" fontId="38" fillId="0" borderId="19" xfId="0" applyNumberFormat="1" applyFont="1" applyFill="1" applyBorder="1" applyAlignment="1" applyProtection="1">
      <alignment horizontal="center" vertical="center"/>
      <protection locked="0" hidden="1"/>
    </xf>
    <xf numFmtId="0" fontId="36" fillId="9" borderId="0" xfId="0" applyFont="1" applyFill="1" applyAlignment="1" applyProtection="1">
      <alignment horizontal="center"/>
      <protection hidden="1"/>
    </xf>
    <xf numFmtId="0" fontId="80" fillId="9" borderId="0" xfId="0" applyFont="1" applyFill="1" applyBorder="1" applyAlignment="1" applyProtection="1">
      <alignment horizontal="center" vertical="center" wrapText="1"/>
      <protection hidden="1"/>
    </xf>
    <xf numFmtId="0" fontId="38" fillId="9" borderId="19" xfId="0" applyNumberFormat="1" applyFont="1" applyFill="1" applyBorder="1" applyAlignment="1" applyProtection="1">
      <alignment horizontal="center" vertical="center"/>
      <protection hidden="1"/>
    </xf>
    <xf numFmtId="0" fontId="73" fillId="9" borderId="98" xfId="0" applyFont="1" applyFill="1" applyBorder="1" applyAlignment="1" applyProtection="1">
      <alignment horizontal="center"/>
      <protection hidden="1"/>
    </xf>
    <xf numFmtId="0" fontId="37" fillId="9" borderId="41" xfId="0" applyFont="1" applyFill="1" applyBorder="1" applyAlignment="1" applyProtection="1">
      <alignment horizontal="center"/>
      <protection hidden="1"/>
    </xf>
    <xf numFmtId="1" fontId="8" fillId="5" borderId="41" xfId="0" applyNumberFormat="1" applyFont="1" applyFill="1" applyBorder="1" applyAlignment="1" applyProtection="1">
      <alignment horizontal="center" vertical="center"/>
      <protection hidden="1"/>
    </xf>
    <xf numFmtId="1" fontId="8" fillId="7" borderId="155" xfId="0" applyNumberFormat="1" applyFont="1" applyFill="1" applyBorder="1" applyAlignment="1" applyProtection="1">
      <alignment horizontal="center" vertical="center"/>
      <protection hidden="1"/>
    </xf>
    <xf numFmtId="1" fontId="8" fillId="7" borderId="71" xfId="0" applyNumberFormat="1" applyFont="1" applyFill="1" applyBorder="1" applyAlignment="1" applyProtection="1">
      <alignment horizontal="center" vertical="center"/>
      <protection hidden="1"/>
    </xf>
    <xf numFmtId="1" fontId="30" fillId="7" borderId="29" xfId="0" applyNumberFormat="1" applyFont="1" applyFill="1" applyBorder="1" applyAlignment="1" applyProtection="1">
      <alignment horizontal="center" vertical="center"/>
      <protection hidden="1"/>
    </xf>
    <xf numFmtId="1" fontId="30" fillId="7" borderId="159" xfId="0" applyNumberFormat="1" applyFont="1" applyFill="1" applyBorder="1" applyAlignment="1" applyProtection="1">
      <alignment horizontal="center" vertical="center"/>
      <protection hidden="1"/>
    </xf>
    <xf numFmtId="1" fontId="30" fillId="7" borderId="131" xfId="0" applyNumberFormat="1" applyFont="1" applyFill="1" applyBorder="1" applyAlignment="1" applyProtection="1">
      <alignment horizontal="center" vertical="center"/>
      <protection hidden="1"/>
    </xf>
    <xf numFmtId="1" fontId="30" fillId="7" borderId="160" xfId="0" applyNumberFormat="1" applyFont="1" applyFill="1" applyBorder="1" applyAlignment="1" applyProtection="1">
      <alignment horizontal="center" vertical="center"/>
      <protection hidden="1"/>
    </xf>
    <xf numFmtId="38" fontId="8" fillId="7" borderId="0" xfId="0" applyNumberFormat="1" applyFont="1" applyFill="1" applyBorder="1" applyAlignment="1" applyProtection="1">
      <alignment horizontal="center" vertical="center"/>
      <protection hidden="1"/>
    </xf>
    <xf numFmtId="38" fontId="8" fillId="7" borderId="137" xfId="0" applyNumberFormat="1" applyFont="1" applyFill="1" applyBorder="1" applyAlignment="1" applyProtection="1">
      <alignment horizontal="center" vertical="center"/>
      <protection hidden="1"/>
    </xf>
    <xf numFmtId="38" fontId="8" fillId="7" borderId="78" xfId="0" applyNumberFormat="1" applyFont="1" applyFill="1" applyBorder="1" applyAlignment="1" applyProtection="1">
      <alignment horizontal="center" vertical="center"/>
      <protection hidden="1"/>
    </xf>
    <xf numFmtId="38" fontId="8" fillId="7" borderId="132" xfId="0" applyNumberFormat="1" applyFont="1" applyFill="1" applyBorder="1" applyAlignment="1" applyProtection="1">
      <alignment horizontal="center" vertical="center"/>
      <protection hidden="1"/>
    </xf>
    <xf numFmtId="1" fontId="30" fillId="7" borderId="48" xfId="0" applyNumberFormat="1" applyFont="1" applyFill="1" applyBorder="1" applyAlignment="1" applyProtection="1">
      <alignment horizontal="center" vertical="center"/>
      <protection hidden="1"/>
    </xf>
    <xf numFmtId="1" fontId="30" fillId="7" borderId="0" xfId="0" applyNumberFormat="1" applyFont="1" applyFill="1" applyBorder="1" applyAlignment="1" applyProtection="1">
      <alignment horizontal="center" vertical="center"/>
      <protection hidden="1"/>
    </xf>
    <xf numFmtId="1" fontId="30" fillId="7" borderId="52" xfId="0" applyNumberFormat="1" applyFont="1" applyFill="1" applyBorder="1" applyAlignment="1" applyProtection="1">
      <alignment horizontal="center" vertical="center"/>
      <protection hidden="1"/>
    </xf>
    <xf numFmtId="1" fontId="30" fillId="7" borderId="78" xfId="0" applyNumberFormat="1" applyFont="1" applyFill="1" applyBorder="1" applyAlignment="1" applyProtection="1">
      <alignment horizontal="center" vertical="center"/>
      <protection hidden="1"/>
    </xf>
    <xf numFmtId="1" fontId="81" fillId="5" borderId="41" xfId="0" applyNumberFormat="1" applyFont="1" applyFill="1" applyBorder="1" applyAlignment="1" applyProtection="1">
      <alignment horizontal="center" vertical="center"/>
      <protection hidden="1"/>
    </xf>
    <xf numFmtId="1" fontId="8" fillId="7" borderId="31" xfId="0" applyNumberFormat="1" applyFont="1" applyFill="1" applyBorder="1" applyAlignment="1" applyProtection="1">
      <alignment horizontal="center" vertical="center"/>
      <protection hidden="1"/>
    </xf>
    <xf numFmtId="1" fontId="8" fillId="7" borderId="36" xfId="0" applyNumberFormat="1" applyFont="1" applyFill="1" applyBorder="1" applyAlignment="1" applyProtection="1">
      <alignment horizontal="center" vertical="center"/>
      <protection hidden="1"/>
    </xf>
    <xf numFmtId="1" fontId="64" fillId="5" borderId="41" xfId="0" applyNumberFormat="1" applyFont="1" applyFill="1" applyBorder="1" applyAlignment="1" applyProtection="1">
      <alignment horizontal="center" vertical="center"/>
      <protection hidden="1"/>
    </xf>
    <xf numFmtId="1" fontId="64" fillId="5" borderId="107" xfId="0" applyNumberFormat="1" applyFont="1" applyFill="1" applyBorder="1" applyAlignment="1" applyProtection="1">
      <alignment horizontal="center" vertical="center"/>
      <protection hidden="1"/>
    </xf>
    <xf numFmtId="1" fontId="81" fillId="5" borderId="98" xfId="0" applyNumberFormat="1" applyFont="1" applyFill="1" applyBorder="1" applyAlignment="1" applyProtection="1">
      <alignment horizontal="center" vertical="center"/>
      <protection hidden="1"/>
    </xf>
    <xf numFmtId="166" fontId="8" fillId="7" borderId="31" xfId="0" applyNumberFormat="1" applyFont="1" applyFill="1" applyBorder="1" applyAlignment="1" applyProtection="1">
      <alignment horizontal="center" vertical="center"/>
      <protection hidden="1"/>
    </xf>
    <xf numFmtId="166" fontId="8" fillId="7" borderId="36" xfId="0" applyNumberFormat="1" applyFont="1" applyFill="1" applyBorder="1" applyAlignment="1" applyProtection="1">
      <alignment horizontal="center" vertical="center"/>
      <protection hidden="1"/>
    </xf>
    <xf numFmtId="166" fontId="8" fillId="7" borderId="105" xfId="0" applyNumberFormat="1" applyFont="1" applyFill="1" applyBorder="1" applyAlignment="1" applyProtection="1">
      <alignment horizontal="center" vertical="center"/>
      <protection hidden="1"/>
    </xf>
    <xf numFmtId="166" fontId="8" fillId="7" borderId="106" xfId="0" applyNumberFormat="1" applyFont="1" applyFill="1" applyBorder="1" applyAlignment="1" applyProtection="1">
      <alignment horizontal="center" vertical="center"/>
      <protection hidden="1"/>
    </xf>
    <xf numFmtId="166" fontId="8" fillId="7" borderId="37" xfId="0" applyNumberFormat="1" applyFont="1" applyFill="1" applyBorder="1" applyAlignment="1" applyProtection="1">
      <alignment horizontal="center" vertical="center"/>
      <protection hidden="1"/>
    </xf>
    <xf numFmtId="166" fontId="8" fillId="7" borderId="101" xfId="0" applyNumberFormat="1" applyFont="1" applyFill="1" applyBorder="1" applyAlignment="1" applyProtection="1">
      <alignment horizontal="center" vertical="center"/>
      <protection hidden="1"/>
    </xf>
    <xf numFmtId="1" fontId="8" fillId="7" borderId="156" xfId="0" applyNumberFormat="1" applyFont="1" applyFill="1" applyBorder="1" applyAlignment="1" applyProtection="1">
      <alignment horizontal="center" vertical="center"/>
      <protection hidden="1"/>
    </xf>
    <xf numFmtId="1" fontId="8" fillId="7" borderId="74" xfId="0" applyNumberFormat="1" applyFont="1" applyFill="1" applyBorder="1" applyAlignment="1" applyProtection="1">
      <alignment horizontal="center" vertical="center"/>
      <protection hidden="1"/>
    </xf>
    <xf numFmtId="166" fontId="30" fillId="7" borderId="153" xfId="0" applyNumberFormat="1" applyFont="1" applyFill="1" applyBorder="1" applyAlignment="1" applyProtection="1">
      <alignment horizontal="center" vertical="center"/>
      <protection hidden="1"/>
    </xf>
    <xf numFmtId="166" fontId="30" fillId="7" borderId="151" xfId="0" applyNumberFormat="1" applyFont="1" applyFill="1" applyBorder="1" applyAlignment="1" applyProtection="1">
      <alignment horizontal="center" vertical="center"/>
      <protection hidden="1"/>
    </xf>
    <xf numFmtId="166" fontId="30" fillId="7" borderId="161" xfId="0" applyNumberFormat="1" applyFont="1" applyFill="1" applyBorder="1" applyAlignment="1" applyProtection="1">
      <alignment horizontal="center" vertical="center"/>
      <protection hidden="1"/>
    </xf>
    <xf numFmtId="166" fontId="30" fillId="7" borderId="162" xfId="0" applyNumberFormat="1" applyFont="1" applyFill="1" applyBorder="1" applyAlignment="1" applyProtection="1">
      <alignment horizontal="center" vertical="center"/>
      <protection hidden="1"/>
    </xf>
    <xf numFmtId="0" fontId="78" fillId="5" borderId="45" xfId="0" applyFont="1" applyFill="1" applyBorder="1" applyAlignment="1" applyProtection="1">
      <alignment horizontal="center" vertical="center"/>
      <protection hidden="1"/>
    </xf>
    <xf numFmtId="1" fontId="8" fillId="7" borderId="151" xfId="0" applyNumberFormat="1" applyFont="1" applyFill="1" applyBorder="1" applyAlignment="1" applyProtection="1">
      <alignment horizontal="center" vertical="center"/>
      <protection hidden="1"/>
    </xf>
    <xf numFmtId="1" fontId="8" fillId="7" borderId="164" xfId="0" applyNumberFormat="1" applyFont="1" applyFill="1" applyBorder="1" applyAlignment="1" applyProtection="1">
      <alignment horizontal="center" vertical="center"/>
      <protection hidden="1"/>
    </xf>
    <xf numFmtId="0" fontId="8" fillId="5" borderId="50" xfId="0" applyFont="1" applyFill="1" applyBorder="1" applyAlignment="1" applyProtection="1">
      <alignment horizontal="center" vertical="top" wrapText="1"/>
      <protection hidden="1"/>
    </xf>
    <xf numFmtId="0" fontId="8" fillId="5" borderId="0" xfId="0" applyFont="1" applyFill="1" applyBorder="1" applyAlignment="1" applyProtection="1">
      <alignment horizontal="center" vertical="top" wrapText="1"/>
      <protection hidden="1"/>
    </xf>
    <xf numFmtId="0" fontId="8" fillId="5" borderId="46" xfId="0" applyFont="1" applyFill="1" applyBorder="1" applyAlignment="1" applyProtection="1">
      <alignment horizontal="center" vertical="top" wrapText="1"/>
      <protection hidden="1"/>
    </xf>
    <xf numFmtId="1" fontId="30" fillId="7" borderId="161" xfId="0" applyNumberFormat="1" applyFont="1" applyFill="1" applyBorder="1" applyAlignment="1" applyProtection="1">
      <alignment horizontal="center" vertical="center"/>
      <protection hidden="1"/>
    </xf>
    <xf numFmtId="1" fontId="30" fillId="7" borderId="162" xfId="0" applyNumberFormat="1" applyFont="1" applyFill="1" applyBorder="1" applyAlignment="1" applyProtection="1">
      <alignment horizontal="center" vertical="center"/>
      <protection hidden="1"/>
    </xf>
    <xf numFmtId="1" fontId="30" fillId="7" borderId="153" xfId="0" applyNumberFormat="1" applyFont="1" applyFill="1" applyBorder="1" applyAlignment="1" applyProtection="1">
      <alignment horizontal="center" vertical="center"/>
      <protection hidden="1"/>
    </xf>
    <xf numFmtId="1" fontId="30" fillId="7" borderId="151" xfId="0" applyNumberFormat="1" applyFont="1" applyFill="1" applyBorder="1" applyAlignment="1" applyProtection="1">
      <alignment horizontal="center" vertical="center"/>
      <protection hidden="1"/>
    </xf>
    <xf numFmtId="0" fontId="78" fillId="5" borderId="47" xfId="0" applyFont="1" applyFill="1" applyBorder="1" applyAlignment="1" applyProtection="1">
      <alignment horizontal="center" vertical="center"/>
      <protection hidden="1"/>
    </xf>
    <xf numFmtId="1" fontId="30" fillId="7" borderId="59" xfId="0" applyNumberFormat="1" applyFont="1" applyFill="1" applyBorder="1" applyAlignment="1" applyProtection="1">
      <alignment horizontal="center" vertical="center"/>
      <protection hidden="1"/>
    </xf>
    <xf numFmtId="0" fontId="4" fillId="5" borderId="66" xfId="0" applyFont="1" applyFill="1" applyBorder="1" applyAlignment="1" applyProtection="1">
      <alignment horizontal="center" vertical="center" textRotation="58"/>
      <protection hidden="1"/>
    </xf>
    <xf numFmtId="0" fontId="4" fillId="5" borderId="158" xfId="0" applyFont="1" applyFill="1" applyBorder="1" applyAlignment="1" applyProtection="1">
      <alignment horizontal="center" vertical="center" textRotation="58"/>
      <protection hidden="1"/>
    </xf>
    <xf numFmtId="1" fontId="30" fillId="7" borderId="93" xfId="0" applyNumberFormat="1" applyFont="1" applyFill="1" applyBorder="1" applyAlignment="1" applyProtection="1">
      <alignment horizontal="center" vertical="center"/>
      <protection hidden="1"/>
    </xf>
    <xf numFmtId="1" fontId="30" fillId="7" borderId="158" xfId="0" applyNumberFormat="1" applyFont="1" applyFill="1" applyBorder="1" applyAlignment="1" applyProtection="1">
      <alignment horizontal="center" vertical="center"/>
      <protection hidden="1"/>
    </xf>
    <xf numFmtId="1" fontId="8" fillId="7" borderId="63" xfId="0" applyNumberFormat="1" applyFont="1" applyFill="1" applyBorder="1" applyAlignment="1" applyProtection="1">
      <alignment horizontal="center" vertical="center"/>
      <protection hidden="1"/>
    </xf>
    <xf numFmtId="1" fontId="8" fillId="7" borderId="157" xfId="0" applyNumberFormat="1" applyFont="1" applyFill="1" applyBorder="1" applyAlignment="1" applyProtection="1">
      <alignment horizontal="center" vertical="center"/>
      <protection hidden="1"/>
    </xf>
    <xf numFmtId="0" fontId="16" fillId="5" borderId="94" xfId="0" applyFont="1" applyFill="1" applyBorder="1" applyAlignment="1" applyProtection="1">
      <alignment horizontal="center" vertical="center" textRotation="60"/>
      <protection hidden="1"/>
    </xf>
    <xf numFmtId="0" fontId="16" fillId="5" borderId="48" xfId="0" applyFont="1" applyFill="1" applyBorder="1" applyAlignment="1" applyProtection="1">
      <alignment horizontal="center" vertical="center" textRotation="60"/>
      <protection hidden="1"/>
    </xf>
    <xf numFmtId="0" fontId="16" fillId="5" borderId="66" xfId="0" applyFont="1" applyFill="1" applyBorder="1" applyAlignment="1" applyProtection="1">
      <alignment horizontal="center" vertical="center" textRotation="59"/>
      <protection hidden="1"/>
    </xf>
    <xf numFmtId="0" fontId="16" fillId="5" borderId="158" xfId="0" applyFont="1" applyFill="1" applyBorder="1" applyAlignment="1" applyProtection="1">
      <alignment horizontal="center" vertical="center" textRotation="59"/>
      <protection hidden="1"/>
    </xf>
    <xf numFmtId="0" fontId="16" fillId="5" borderId="182" xfId="0" applyFont="1" applyFill="1" applyBorder="1" applyAlignment="1" applyProtection="1">
      <alignment horizontal="center" vertical="center"/>
      <protection hidden="1"/>
    </xf>
    <xf numFmtId="0" fontId="16" fillId="5" borderId="180" xfId="0" applyFont="1" applyFill="1" applyBorder="1" applyAlignment="1" applyProtection="1">
      <alignment horizontal="center" vertical="center"/>
      <protection hidden="1"/>
    </xf>
    <xf numFmtId="0" fontId="16" fillId="5" borderId="176" xfId="0" applyFont="1" applyFill="1" applyBorder="1" applyAlignment="1" applyProtection="1">
      <alignment horizontal="center" vertical="center"/>
      <protection hidden="1"/>
    </xf>
    <xf numFmtId="0" fontId="16" fillId="5" borderId="177" xfId="0" applyFont="1" applyFill="1" applyBorder="1" applyAlignment="1" applyProtection="1">
      <alignment horizontal="center" vertical="center"/>
      <protection hidden="1"/>
    </xf>
    <xf numFmtId="1" fontId="30" fillId="7" borderId="63" xfId="0" applyNumberFormat="1" applyFont="1" applyFill="1" applyBorder="1" applyAlignment="1" applyProtection="1">
      <alignment horizontal="center" vertical="center"/>
      <protection hidden="1"/>
    </xf>
    <xf numFmtId="0" fontId="16" fillId="5" borderId="95" xfId="0" applyFont="1" applyFill="1" applyBorder="1" applyAlignment="1" applyProtection="1">
      <alignment horizontal="center" vertical="center" textRotation="58"/>
      <protection hidden="1"/>
    </xf>
    <xf numFmtId="0" fontId="16" fillId="5" borderId="72" xfId="0" applyFont="1" applyFill="1" applyBorder="1" applyAlignment="1" applyProtection="1">
      <alignment horizontal="center" vertical="center" textRotation="58"/>
      <protection hidden="1"/>
    </xf>
    <xf numFmtId="41" fontId="33" fillId="7" borderId="19" xfId="0" applyNumberFormat="1" applyFont="1" applyFill="1" applyBorder="1" applyAlignment="1" applyProtection="1">
      <alignment horizontal="center" vertical="center"/>
      <protection hidden="1"/>
    </xf>
    <xf numFmtId="166" fontId="30" fillId="7" borderId="63" xfId="0" applyNumberFormat="1" applyFont="1" applyFill="1" applyBorder="1" applyAlignment="1" applyProtection="1">
      <alignment horizontal="center" vertical="center"/>
      <protection hidden="1"/>
    </xf>
    <xf numFmtId="166" fontId="30" fillId="7" borderId="158" xfId="0" applyNumberFormat="1" applyFont="1" applyFill="1" applyBorder="1" applyAlignment="1" applyProtection="1">
      <alignment horizontal="center" vertical="center"/>
      <protection hidden="1"/>
    </xf>
    <xf numFmtId="0" fontId="16" fillId="5" borderId="178" xfId="0" applyFont="1" applyFill="1" applyBorder="1" applyAlignment="1" applyProtection="1">
      <alignment horizontal="center" vertical="center"/>
      <protection hidden="1"/>
    </xf>
    <xf numFmtId="0" fontId="16" fillId="5" borderId="179" xfId="0" applyFont="1" applyFill="1" applyBorder="1" applyAlignment="1" applyProtection="1">
      <alignment horizontal="center" vertical="center"/>
      <protection hidden="1"/>
    </xf>
    <xf numFmtId="0" fontId="13" fillId="5" borderId="177" xfId="0" applyFont="1" applyFill="1" applyBorder="1" applyAlignment="1" applyProtection="1">
      <alignment horizontal="center" vertical="center"/>
      <protection hidden="1"/>
    </xf>
    <xf numFmtId="0" fontId="13" fillId="5" borderId="180" xfId="0" applyFont="1" applyFill="1" applyBorder="1" applyAlignment="1" applyProtection="1">
      <alignment horizontal="center" vertical="center"/>
      <protection hidden="1"/>
    </xf>
    <xf numFmtId="41" fontId="33" fillId="7" borderId="19" xfId="0" applyNumberFormat="1" applyFont="1" applyFill="1" applyBorder="1" applyAlignment="1" applyProtection="1">
      <alignment horizontal="center"/>
      <protection hidden="1"/>
    </xf>
    <xf numFmtId="0" fontId="33" fillId="7" borderId="19" xfId="0" applyFont="1" applyFill="1" applyBorder="1" applyAlignment="1" applyProtection="1">
      <alignment horizontal="center"/>
      <protection hidden="1"/>
    </xf>
    <xf numFmtId="0" fontId="4" fillId="5" borderId="94" xfId="0" applyFont="1" applyFill="1" applyBorder="1" applyAlignment="1" applyProtection="1">
      <alignment horizontal="center" vertical="center"/>
      <protection hidden="1"/>
    </xf>
    <xf numFmtId="0" fontId="4" fillId="5" borderId="43" xfId="0" applyFont="1" applyFill="1" applyBorder="1" applyAlignment="1" applyProtection="1">
      <alignment horizontal="center" vertical="center"/>
      <protection hidden="1"/>
    </xf>
    <xf numFmtId="0" fontId="4" fillId="5" borderId="95" xfId="0" applyFont="1" applyFill="1" applyBorder="1" applyAlignment="1" applyProtection="1">
      <alignment horizontal="center" vertical="center"/>
      <protection hidden="1"/>
    </xf>
    <xf numFmtId="1" fontId="8" fillId="7" borderId="142" xfId="0" applyNumberFormat="1" applyFont="1" applyFill="1" applyBorder="1" applyAlignment="1" applyProtection="1">
      <alignment horizontal="center" vertical="center"/>
      <protection hidden="1"/>
    </xf>
    <xf numFmtId="1" fontId="8" fillId="7" borderId="0" xfId="0" applyNumberFormat="1" applyFont="1" applyFill="1" applyBorder="1" applyAlignment="1" applyProtection="1">
      <alignment horizontal="center" vertical="center"/>
      <protection hidden="1"/>
    </xf>
    <xf numFmtId="1" fontId="8" fillId="7" borderId="137" xfId="0" applyNumberFormat="1" applyFont="1" applyFill="1" applyBorder="1" applyAlignment="1" applyProtection="1">
      <alignment horizontal="center" vertical="center"/>
      <protection hidden="1"/>
    </xf>
    <xf numFmtId="1" fontId="8" fillId="7" borderId="105" xfId="0" applyNumberFormat="1" applyFont="1" applyFill="1" applyBorder="1" applyAlignment="1" applyProtection="1">
      <alignment horizontal="center" vertical="center"/>
      <protection hidden="1"/>
    </xf>
    <xf numFmtId="1" fontId="8" fillId="7" borderId="106" xfId="0" applyNumberFormat="1" applyFont="1" applyFill="1" applyBorder="1" applyAlignment="1" applyProtection="1">
      <alignment horizontal="center" vertical="center"/>
      <protection hidden="1"/>
    </xf>
    <xf numFmtId="1" fontId="8" fillId="7" borderId="37" xfId="0" applyNumberFormat="1" applyFont="1" applyFill="1" applyBorder="1" applyAlignment="1" applyProtection="1">
      <alignment horizontal="center" vertical="center"/>
      <protection hidden="1"/>
    </xf>
    <xf numFmtId="1" fontId="8" fillId="7" borderId="101" xfId="0" applyNumberFormat="1" applyFont="1" applyFill="1" applyBorder="1" applyAlignment="1" applyProtection="1">
      <alignment horizontal="center" vertical="center"/>
      <protection hidden="1"/>
    </xf>
    <xf numFmtId="1" fontId="8" fillId="7" borderId="78" xfId="0" applyNumberFormat="1" applyFont="1" applyFill="1" applyBorder="1" applyAlignment="1" applyProtection="1">
      <alignment horizontal="center" vertical="center"/>
      <protection hidden="1"/>
    </xf>
    <xf numFmtId="1" fontId="8" fillId="7" borderId="132" xfId="0" applyNumberFormat="1" applyFont="1" applyFill="1" applyBorder="1" applyAlignment="1" applyProtection="1">
      <alignment horizontal="center" vertical="center"/>
      <protection hidden="1"/>
    </xf>
    <xf numFmtId="0" fontId="4" fillId="5" borderId="66" xfId="0" applyFont="1" applyFill="1" applyBorder="1" applyAlignment="1" applyProtection="1">
      <alignment horizontal="center" vertical="center"/>
      <protection hidden="1"/>
    </xf>
    <xf numFmtId="0" fontId="13" fillId="5" borderId="181" xfId="0" applyFont="1" applyFill="1" applyBorder="1" applyAlignment="1" applyProtection="1">
      <alignment horizontal="center" vertical="center"/>
      <protection hidden="1"/>
    </xf>
    <xf numFmtId="0" fontId="4" fillId="5" borderId="108" xfId="0" applyFont="1" applyFill="1" applyBorder="1" applyAlignment="1" applyProtection="1">
      <alignment horizontal="center" vertical="center" wrapText="1"/>
      <protection hidden="1"/>
    </xf>
    <xf numFmtId="0" fontId="4" fillId="5" borderId="43" xfId="0" applyFont="1" applyFill="1" applyBorder="1" applyAlignment="1" applyProtection="1">
      <alignment horizontal="center" vertical="center" wrapText="1"/>
      <protection hidden="1"/>
    </xf>
    <xf numFmtId="0" fontId="4" fillId="5" borderId="44" xfId="0" applyFont="1" applyFill="1" applyBorder="1" applyAlignment="1" applyProtection="1">
      <alignment horizontal="center" vertical="center" wrapText="1"/>
      <protection hidden="1"/>
    </xf>
    <xf numFmtId="0" fontId="4" fillId="5" borderId="126" xfId="0" applyFont="1" applyFill="1" applyBorder="1" applyAlignment="1" applyProtection="1">
      <alignment horizontal="center" vertical="center" wrapText="1"/>
      <protection hidden="1"/>
    </xf>
    <xf numFmtId="0" fontId="4" fillId="5" borderId="0" xfId="0" applyFont="1" applyFill="1" applyBorder="1" applyAlignment="1" applyProtection="1">
      <alignment horizontal="center" vertical="center" wrapText="1"/>
      <protection hidden="1"/>
    </xf>
    <xf numFmtId="0" fontId="4" fillId="5" borderId="46" xfId="0" applyFont="1" applyFill="1" applyBorder="1" applyAlignment="1" applyProtection="1">
      <alignment horizontal="center" vertical="center" wrapText="1"/>
      <protection hidden="1"/>
    </xf>
    <xf numFmtId="0" fontId="4" fillId="5" borderId="175" xfId="0" applyFont="1" applyFill="1" applyBorder="1" applyAlignment="1" applyProtection="1">
      <alignment horizontal="center" vertical="center"/>
      <protection hidden="1"/>
    </xf>
    <xf numFmtId="0" fontId="32" fillId="5" borderId="0" xfId="0" applyFont="1" applyFill="1" applyAlignment="1" applyProtection="1">
      <alignment horizontal="center"/>
      <protection hidden="1"/>
    </xf>
    <xf numFmtId="0" fontId="13" fillId="5" borderId="0" xfId="0" applyFont="1" applyFill="1" applyBorder="1" applyAlignment="1" applyProtection="1">
      <alignment horizontal="center" vertical="center"/>
      <protection hidden="1"/>
    </xf>
    <xf numFmtId="0" fontId="13" fillId="5" borderId="0" xfId="0" applyFont="1" applyFill="1" applyAlignment="1" applyProtection="1">
      <alignment horizontal="center" vertical="center"/>
      <protection hidden="1"/>
    </xf>
    <xf numFmtId="0" fontId="13" fillId="5" borderId="127" xfId="0" applyFont="1" applyFill="1" applyBorder="1" applyAlignment="1" applyProtection="1">
      <alignment horizontal="center" vertical="center"/>
      <protection hidden="1"/>
    </xf>
    <xf numFmtId="0" fontId="13" fillId="5" borderId="87" xfId="0" applyFont="1" applyFill="1" applyBorder="1" applyAlignment="1" applyProtection="1">
      <alignment horizontal="center" vertical="center"/>
      <protection hidden="1"/>
    </xf>
    <xf numFmtId="1" fontId="30" fillId="7" borderId="105" xfId="0" applyNumberFormat="1" applyFont="1" applyFill="1" applyBorder="1" applyAlignment="1" applyProtection="1">
      <alignment horizontal="center" vertical="center"/>
      <protection hidden="1"/>
    </xf>
    <xf numFmtId="1" fontId="30" fillId="7" borderId="32" xfId="0" applyNumberFormat="1" applyFont="1" applyFill="1" applyBorder="1" applyAlignment="1" applyProtection="1">
      <alignment horizontal="center" vertical="center"/>
      <protection hidden="1"/>
    </xf>
    <xf numFmtId="1" fontId="30" fillId="7" borderId="27" xfId="0" applyNumberFormat="1" applyFont="1" applyFill="1" applyBorder="1" applyAlignment="1" applyProtection="1">
      <alignment horizontal="center" vertical="center"/>
      <protection hidden="1"/>
    </xf>
    <xf numFmtId="1" fontId="30" fillId="7" borderId="31" xfId="0" applyNumberFormat="1" applyFont="1" applyFill="1" applyBorder="1" applyAlignment="1" applyProtection="1">
      <alignment horizontal="center" vertical="center"/>
      <protection hidden="1"/>
    </xf>
    <xf numFmtId="1" fontId="30" fillId="7" borderId="170" xfId="0" applyNumberFormat="1" applyFont="1" applyFill="1" applyBorder="1" applyAlignment="1" applyProtection="1">
      <alignment horizontal="center" vertical="center"/>
      <protection hidden="1"/>
    </xf>
    <xf numFmtId="49" fontId="28" fillId="7" borderId="174" xfId="0" applyNumberFormat="1" applyFont="1" applyFill="1" applyBorder="1" applyAlignment="1" applyProtection="1">
      <alignment horizontal="center" vertical="center"/>
      <protection hidden="1"/>
    </xf>
    <xf numFmtId="49" fontId="28" fillId="7" borderId="85" xfId="0" applyNumberFormat="1" applyFont="1" applyFill="1" applyBorder="1" applyAlignment="1" applyProtection="1">
      <alignment horizontal="center" vertical="center"/>
      <protection hidden="1"/>
    </xf>
    <xf numFmtId="1" fontId="8" fillId="7" borderId="172" xfId="0" applyNumberFormat="1" applyFont="1" applyFill="1" applyBorder="1" applyAlignment="1" applyProtection="1">
      <alignment horizontal="center" vertical="center"/>
      <protection hidden="1"/>
    </xf>
    <xf numFmtId="1" fontId="8" fillId="7" borderId="72" xfId="0" applyNumberFormat="1" applyFont="1" applyFill="1" applyBorder="1" applyAlignment="1" applyProtection="1">
      <alignment horizontal="center" vertical="center"/>
      <protection hidden="1"/>
    </xf>
    <xf numFmtId="1" fontId="30" fillId="7" borderId="71" xfId="0" applyNumberFormat="1" applyFont="1" applyFill="1" applyBorder="1" applyAlignment="1" applyProtection="1">
      <alignment horizontal="center" vertical="center"/>
      <protection hidden="1"/>
    </xf>
    <xf numFmtId="1" fontId="30" fillId="7" borderId="72" xfId="0" applyNumberFormat="1" applyFont="1" applyFill="1" applyBorder="1" applyAlignment="1" applyProtection="1">
      <alignment horizontal="center" vertical="center"/>
      <protection hidden="1"/>
    </xf>
    <xf numFmtId="38" fontId="16" fillId="5" borderId="177" xfId="0" applyNumberFormat="1" applyFont="1" applyFill="1" applyBorder="1" applyAlignment="1" applyProtection="1">
      <alignment horizontal="center" vertical="center"/>
      <protection hidden="1"/>
    </xf>
    <xf numFmtId="38" fontId="16" fillId="5" borderId="180" xfId="0" applyNumberFormat="1" applyFont="1" applyFill="1" applyBorder="1" applyAlignment="1" applyProtection="1">
      <alignment horizontal="center" vertical="center"/>
      <protection hidden="1"/>
    </xf>
    <xf numFmtId="38" fontId="8" fillId="7" borderId="36" xfId="0" applyNumberFormat="1" applyFont="1" applyFill="1" applyBorder="1" applyAlignment="1" applyProtection="1">
      <alignment horizontal="center" vertical="center"/>
      <protection hidden="1"/>
    </xf>
    <xf numFmtId="38" fontId="8" fillId="7" borderId="142" xfId="0" applyNumberFormat="1" applyFont="1" applyFill="1" applyBorder="1" applyAlignment="1" applyProtection="1">
      <alignment horizontal="center" vertical="center"/>
      <protection hidden="1"/>
    </xf>
    <xf numFmtId="49" fontId="28" fillId="7" borderId="128" xfId="0" applyNumberFormat="1" applyFont="1" applyFill="1" applyBorder="1" applyAlignment="1" applyProtection="1">
      <alignment horizontal="center" vertical="center"/>
      <protection hidden="1"/>
    </xf>
    <xf numFmtId="1" fontId="8" fillId="7" borderId="163" xfId="0" applyNumberFormat="1" applyFont="1" applyFill="1" applyBorder="1" applyAlignment="1" applyProtection="1">
      <alignment horizontal="center" vertical="center"/>
      <protection hidden="1"/>
    </xf>
    <xf numFmtId="1" fontId="8" fillId="7" borderId="154" xfId="0" applyNumberFormat="1" applyFont="1" applyFill="1" applyBorder="1" applyAlignment="1" applyProtection="1">
      <alignment horizontal="center" vertical="center"/>
      <protection hidden="1"/>
    </xf>
    <xf numFmtId="38" fontId="8" fillId="7" borderId="151" xfId="0" applyNumberFormat="1" applyFont="1" applyFill="1" applyBorder="1" applyAlignment="1" applyProtection="1">
      <alignment horizontal="center" vertical="center"/>
      <protection hidden="1"/>
    </xf>
    <xf numFmtId="38" fontId="8" fillId="7" borderId="164" xfId="0" applyNumberFormat="1" applyFont="1" applyFill="1" applyBorder="1" applyAlignment="1" applyProtection="1">
      <alignment horizontal="center" vertical="center"/>
      <protection hidden="1"/>
    </xf>
    <xf numFmtId="1" fontId="30" fillId="7" borderId="75" xfId="0" applyNumberFormat="1" applyFont="1" applyFill="1" applyBorder="1" applyAlignment="1" applyProtection="1">
      <alignment horizontal="center" vertical="center"/>
      <protection hidden="1"/>
    </xf>
    <xf numFmtId="1" fontId="30" fillId="7" borderId="77" xfId="0" applyNumberFormat="1" applyFont="1" applyFill="1" applyBorder="1" applyAlignment="1" applyProtection="1">
      <alignment horizontal="center" vertical="center"/>
      <protection hidden="1"/>
    </xf>
    <xf numFmtId="0" fontId="8" fillId="7" borderId="119" xfId="0" applyFont="1" applyFill="1" applyBorder="1" applyAlignment="1" applyProtection="1">
      <alignment horizontal="center" vertical="center"/>
      <protection hidden="1"/>
    </xf>
    <xf numFmtId="0" fontId="8" fillId="7" borderId="36" xfId="0" applyFont="1" applyFill="1" applyBorder="1" applyAlignment="1" applyProtection="1">
      <alignment horizontal="center" vertical="center"/>
      <protection hidden="1"/>
    </xf>
    <xf numFmtId="0" fontId="8" fillId="7" borderId="120" xfId="0" applyFont="1" applyFill="1" applyBorder="1" applyAlignment="1" applyProtection="1">
      <alignment horizontal="center" vertical="center"/>
      <protection hidden="1"/>
    </xf>
    <xf numFmtId="0" fontId="8" fillId="7" borderId="126" xfId="0" applyFont="1" applyFill="1" applyBorder="1" applyAlignment="1" applyProtection="1">
      <alignment horizontal="center" vertical="center"/>
      <protection hidden="1"/>
    </xf>
    <xf numFmtId="0" fontId="8" fillId="7" borderId="0" xfId="0" applyFont="1" applyFill="1" applyBorder="1" applyAlignment="1" applyProtection="1">
      <alignment horizontal="center" vertical="center"/>
      <protection hidden="1"/>
    </xf>
    <xf numFmtId="0" fontId="8" fillId="7" borderId="46" xfId="0" applyFont="1" applyFill="1" applyBorder="1" applyAlignment="1" applyProtection="1">
      <alignment horizontal="center" vertical="center"/>
      <protection hidden="1"/>
    </xf>
    <xf numFmtId="0" fontId="8" fillId="7" borderId="150" xfId="0" applyFont="1" applyFill="1" applyBorder="1" applyAlignment="1" applyProtection="1">
      <alignment horizontal="center" vertical="center"/>
      <protection hidden="1"/>
    </xf>
    <xf numFmtId="0" fontId="8" fillId="7" borderId="151" xfId="0" applyFont="1" applyFill="1" applyBorder="1" applyAlignment="1" applyProtection="1">
      <alignment horizontal="center" vertical="center"/>
      <protection hidden="1"/>
    </xf>
    <xf numFmtId="0" fontId="8" fillId="7" borderId="152" xfId="0" applyFont="1" applyFill="1" applyBorder="1" applyAlignment="1" applyProtection="1">
      <alignment horizontal="center" vertical="center"/>
      <protection hidden="1"/>
    </xf>
    <xf numFmtId="1" fontId="30" fillId="7" borderId="154" xfId="0" applyNumberFormat="1" applyFont="1" applyFill="1" applyBorder="1" applyAlignment="1" applyProtection="1">
      <alignment horizontal="center" vertical="center"/>
      <protection hidden="1"/>
    </xf>
    <xf numFmtId="0" fontId="28" fillId="7" borderId="52" xfId="0" applyFont="1" applyFill="1" applyBorder="1" applyAlignment="1" applyProtection="1">
      <alignment horizontal="center" vertical="center"/>
      <protection hidden="1"/>
    </xf>
    <xf numFmtId="0" fontId="28" fillId="7" borderId="78" xfId="0" applyFont="1" applyFill="1" applyBorder="1" applyAlignment="1" applyProtection="1">
      <alignment horizontal="center" vertical="center"/>
      <protection hidden="1"/>
    </xf>
    <xf numFmtId="0" fontId="28" fillId="7" borderId="79" xfId="0" applyFont="1" applyFill="1" applyBorder="1" applyAlignment="1" applyProtection="1">
      <alignment horizontal="center" vertical="center"/>
      <protection hidden="1"/>
    </xf>
    <xf numFmtId="1" fontId="30" fillId="7" borderId="79" xfId="0" applyNumberFormat="1" applyFont="1" applyFill="1" applyBorder="1" applyAlignment="1" applyProtection="1">
      <alignment horizontal="center" vertical="center"/>
      <protection hidden="1"/>
    </xf>
    <xf numFmtId="0" fontId="28" fillId="7" borderId="75" xfId="0" applyFont="1" applyFill="1" applyBorder="1" applyAlignment="1" applyProtection="1">
      <alignment horizontal="center" vertical="center"/>
      <protection hidden="1"/>
    </xf>
    <xf numFmtId="0" fontId="28" fillId="7" borderId="76" xfId="0" applyFont="1" applyFill="1" applyBorder="1" applyAlignment="1" applyProtection="1">
      <alignment horizontal="center" vertical="center"/>
      <protection hidden="1"/>
    </xf>
    <xf numFmtId="0" fontId="28" fillId="7" borderId="77" xfId="0" applyFont="1" applyFill="1" applyBorder="1" applyAlignment="1" applyProtection="1">
      <alignment horizontal="center" vertical="center"/>
      <protection hidden="1"/>
    </xf>
    <xf numFmtId="1" fontId="30" fillId="7" borderId="157" xfId="0" applyNumberFormat="1" applyFont="1" applyFill="1" applyBorder="1" applyAlignment="1" applyProtection="1">
      <alignment horizontal="center" vertical="center"/>
      <protection hidden="1"/>
    </xf>
    <xf numFmtId="1" fontId="30" fillId="7" borderId="92" xfId="0" applyNumberFormat="1" applyFont="1" applyFill="1" applyBorder="1" applyAlignment="1" applyProtection="1">
      <alignment horizontal="center" vertical="center"/>
      <protection hidden="1"/>
    </xf>
    <xf numFmtId="1" fontId="8" fillId="7" borderId="70" xfId="0" applyNumberFormat="1" applyFont="1" applyFill="1" applyBorder="1" applyAlignment="1" applyProtection="1">
      <alignment horizontal="center" vertical="center"/>
      <protection hidden="1"/>
    </xf>
    <xf numFmtId="1" fontId="8" fillId="7" borderId="73" xfId="0" applyNumberFormat="1" applyFont="1" applyFill="1" applyBorder="1" applyAlignment="1" applyProtection="1">
      <alignment horizontal="center" vertical="center"/>
      <protection hidden="1"/>
    </xf>
    <xf numFmtId="0" fontId="8" fillId="7" borderId="109" xfId="0" applyFont="1" applyFill="1" applyBorder="1" applyAlignment="1" applyProtection="1">
      <alignment horizontal="center" vertical="center"/>
      <protection hidden="1"/>
    </xf>
    <xf numFmtId="0" fontId="8" fillId="7" borderId="78" xfId="0" applyFont="1" applyFill="1" applyBorder="1" applyAlignment="1" applyProtection="1">
      <alignment horizontal="center" vertical="center"/>
      <protection hidden="1"/>
    </xf>
    <xf numFmtId="0" fontId="8" fillId="7" borderId="110" xfId="0" applyFont="1" applyFill="1" applyBorder="1" applyAlignment="1" applyProtection="1">
      <alignment horizontal="center" vertical="center"/>
      <protection hidden="1"/>
    </xf>
    <xf numFmtId="1" fontId="8" fillId="7" borderId="173" xfId="0" applyNumberFormat="1" applyFont="1" applyFill="1" applyBorder="1" applyAlignment="1" applyProtection="1">
      <alignment horizontal="center" vertical="center"/>
      <protection hidden="1"/>
    </xf>
    <xf numFmtId="1" fontId="8" fillId="7" borderId="79" xfId="0" applyNumberFormat="1" applyFont="1" applyFill="1" applyBorder="1" applyAlignment="1" applyProtection="1">
      <alignment horizontal="center" vertical="center"/>
      <protection hidden="1"/>
    </xf>
    <xf numFmtId="1" fontId="8" fillId="7" borderId="170" xfId="0" applyNumberFormat="1" applyFont="1" applyFill="1" applyBorder="1" applyAlignment="1" applyProtection="1">
      <alignment horizontal="center" vertical="center"/>
      <protection hidden="1"/>
    </xf>
    <xf numFmtId="1" fontId="8" fillId="7" borderId="171" xfId="0" applyNumberFormat="1" applyFont="1" applyFill="1" applyBorder="1" applyAlignment="1" applyProtection="1">
      <alignment horizontal="center" vertical="center"/>
      <protection hidden="1"/>
    </xf>
    <xf numFmtId="1" fontId="8" fillId="7" borderId="119" xfId="0" applyNumberFormat="1" applyFont="1" applyFill="1" applyBorder="1" applyAlignment="1" applyProtection="1">
      <alignment horizontal="center" vertical="center"/>
      <protection hidden="1"/>
    </xf>
    <xf numFmtId="1" fontId="8" fillId="7" borderId="120" xfId="0" applyNumberFormat="1" applyFont="1" applyFill="1" applyBorder="1" applyAlignment="1" applyProtection="1">
      <alignment horizontal="center" vertical="center"/>
      <protection hidden="1"/>
    </xf>
    <xf numFmtId="1" fontId="8" fillId="7" borderId="121" xfId="0" applyNumberFormat="1" applyFont="1" applyFill="1" applyBorder="1" applyAlignment="1" applyProtection="1">
      <alignment horizontal="center" vertical="center"/>
      <protection hidden="1"/>
    </xf>
    <xf numFmtId="1" fontId="8" fillId="7" borderId="39" xfId="0" applyNumberFormat="1" applyFont="1" applyFill="1" applyBorder="1" applyAlignment="1" applyProtection="1">
      <alignment horizontal="center" vertical="center"/>
      <protection hidden="1"/>
    </xf>
    <xf numFmtId="0" fontId="8" fillId="7" borderId="139" xfId="0" applyFont="1" applyFill="1" applyBorder="1" applyAlignment="1" applyProtection="1">
      <alignment horizontal="center" vertical="center"/>
      <protection hidden="1"/>
    </xf>
    <xf numFmtId="0" fontId="8" fillId="7" borderId="38" xfId="0" applyFont="1" applyFill="1" applyBorder="1" applyAlignment="1" applyProtection="1">
      <alignment horizontal="center" vertical="center"/>
      <protection hidden="1"/>
    </xf>
    <xf numFmtId="0" fontId="8" fillId="7" borderId="146" xfId="0" applyFont="1" applyFill="1" applyBorder="1" applyAlignment="1" applyProtection="1">
      <alignment horizontal="center" vertical="center"/>
      <protection hidden="1"/>
    </xf>
    <xf numFmtId="1" fontId="8" fillId="7" borderId="168" xfId="0" applyNumberFormat="1" applyFont="1" applyFill="1" applyBorder="1" applyAlignment="1" applyProtection="1">
      <alignment horizontal="center" vertical="center"/>
      <protection hidden="1"/>
    </xf>
    <xf numFmtId="1" fontId="8" fillId="7" borderId="146" xfId="0" applyNumberFormat="1" applyFont="1" applyFill="1" applyBorder="1" applyAlignment="1" applyProtection="1">
      <alignment horizontal="center" vertical="center"/>
      <protection hidden="1"/>
    </xf>
    <xf numFmtId="1" fontId="8" fillId="7" borderId="140" xfId="0" applyNumberFormat="1" applyFont="1" applyFill="1" applyBorder="1" applyAlignment="1" applyProtection="1">
      <alignment horizontal="center" vertical="center"/>
      <protection hidden="1"/>
    </xf>
    <xf numFmtId="1" fontId="8" fillId="7" borderId="141" xfId="0" applyNumberFormat="1" applyFont="1" applyFill="1" applyBorder="1" applyAlignment="1" applyProtection="1">
      <alignment horizontal="center" vertical="center"/>
      <protection hidden="1"/>
    </xf>
    <xf numFmtId="1" fontId="8" fillId="5" borderId="148" xfId="0" applyNumberFormat="1" applyFont="1" applyFill="1" applyBorder="1" applyAlignment="1" applyProtection="1">
      <alignment horizontal="center" vertical="center"/>
      <protection hidden="1"/>
    </xf>
    <xf numFmtId="1" fontId="8" fillId="7" borderId="147" xfId="0" applyNumberFormat="1" applyFont="1" applyFill="1" applyBorder="1" applyAlignment="1" applyProtection="1">
      <alignment horizontal="center" vertical="center"/>
      <protection hidden="1"/>
    </xf>
    <xf numFmtId="1" fontId="8" fillId="7" borderId="38" xfId="0" applyNumberFormat="1" applyFont="1" applyFill="1" applyBorder="1" applyAlignment="1" applyProtection="1">
      <alignment horizontal="center" vertical="center"/>
      <protection hidden="1"/>
    </xf>
    <xf numFmtId="1" fontId="8" fillId="7" borderId="169" xfId="0" applyNumberFormat="1" applyFont="1" applyFill="1" applyBorder="1" applyAlignment="1" applyProtection="1">
      <alignment horizontal="center" vertical="center"/>
      <protection hidden="1"/>
    </xf>
    <xf numFmtId="1" fontId="8" fillId="7" borderId="98" xfId="0" applyNumberFormat="1" applyFont="1" applyFill="1" applyBorder="1" applyAlignment="1" applyProtection="1">
      <alignment horizontal="center" vertical="center"/>
      <protection hidden="1"/>
    </xf>
    <xf numFmtId="1" fontId="8" fillId="7" borderId="41" xfId="0" applyNumberFormat="1" applyFont="1" applyFill="1" applyBorder="1" applyAlignment="1" applyProtection="1">
      <alignment horizontal="center" vertical="center"/>
      <protection hidden="1"/>
    </xf>
    <xf numFmtId="1" fontId="8" fillId="7" borderId="165" xfId="0" applyNumberFormat="1" applyFont="1" applyFill="1" applyBorder="1" applyAlignment="1" applyProtection="1">
      <alignment horizontal="center" vertical="center"/>
      <protection hidden="1"/>
    </xf>
    <xf numFmtId="1" fontId="8" fillId="7" borderId="166" xfId="0" applyNumberFormat="1" applyFont="1" applyFill="1" applyBorder="1" applyAlignment="1" applyProtection="1">
      <alignment horizontal="center" vertical="center"/>
      <protection hidden="1"/>
    </xf>
    <xf numFmtId="1" fontId="8" fillId="7" borderId="167" xfId="0" applyNumberFormat="1" applyFont="1" applyFill="1" applyBorder="1" applyAlignment="1" applyProtection="1">
      <alignment horizontal="center" vertical="center"/>
      <protection hidden="1"/>
    </xf>
    <xf numFmtId="1" fontId="8" fillId="7" borderId="148" xfId="0" applyNumberFormat="1" applyFont="1" applyFill="1" applyBorder="1" applyAlignment="1" applyProtection="1">
      <alignment horizontal="center" vertical="center"/>
      <protection hidden="1"/>
    </xf>
    <xf numFmtId="166" fontId="30" fillId="7" borderId="31" xfId="0" applyNumberFormat="1" applyFont="1" applyFill="1" applyBorder="1" applyAlignment="1" applyProtection="1">
      <alignment horizontal="center" vertical="center"/>
      <protection hidden="1"/>
    </xf>
    <xf numFmtId="166" fontId="30" fillId="7" borderId="170" xfId="0" applyNumberFormat="1" applyFont="1" applyFill="1" applyBorder="1" applyAlignment="1" applyProtection="1">
      <alignment horizontal="center" vertical="center"/>
      <protection hidden="1"/>
    </xf>
    <xf numFmtId="166" fontId="30" fillId="7" borderId="29" xfId="0" applyNumberFormat="1" applyFont="1" applyFill="1" applyBorder="1" applyAlignment="1" applyProtection="1">
      <alignment horizontal="center" vertical="center"/>
      <protection hidden="1"/>
    </xf>
    <xf numFmtId="166" fontId="30" fillId="7" borderId="159" xfId="0" applyNumberFormat="1" applyFont="1" applyFill="1" applyBorder="1" applyAlignment="1" applyProtection="1">
      <alignment horizontal="center" vertical="center"/>
      <protection hidden="1"/>
    </xf>
    <xf numFmtId="166" fontId="30" fillId="7" borderId="105" xfId="0" applyNumberFormat="1" applyFont="1" applyFill="1" applyBorder="1" applyAlignment="1" applyProtection="1">
      <alignment horizontal="center" vertical="center"/>
      <protection hidden="1"/>
    </xf>
    <xf numFmtId="166" fontId="30" fillId="7" borderId="32" xfId="0" applyNumberFormat="1" applyFont="1" applyFill="1" applyBorder="1" applyAlignment="1" applyProtection="1">
      <alignment horizontal="center" vertical="center"/>
      <protection hidden="1"/>
    </xf>
    <xf numFmtId="166" fontId="30" fillId="7" borderId="48" xfId="0" applyNumberFormat="1" applyFont="1" applyFill="1" applyBorder="1" applyAlignment="1" applyProtection="1">
      <alignment horizontal="center" vertical="center"/>
      <protection hidden="1"/>
    </xf>
    <xf numFmtId="166" fontId="30" fillId="7" borderId="27" xfId="0" applyNumberFormat="1" applyFont="1" applyFill="1" applyBorder="1" applyAlignment="1" applyProtection="1">
      <alignment horizontal="center" vertical="center"/>
      <protection hidden="1"/>
    </xf>
    <xf numFmtId="166" fontId="8" fillId="7" borderId="155" xfId="0" applyNumberFormat="1" applyFont="1" applyFill="1" applyBorder="1" applyAlignment="1" applyProtection="1">
      <alignment horizontal="center" vertical="center"/>
      <protection hidden="1"/>
    </xf>
    <xf numFmtId="166" fontId="8" fillId="7" borderId="71" xfId="0" applyNumberFormat="1" applyFont="1" applyFill="1" applyBorder="1" applyAlignment="1" applyProtection="1">
      <alignment horizontal="center" vertical="center"/>
      <protection hidden="1"/>
    </xf>
    <xf numFmtId="166" fontId="8" fillId="7" borderId="172" xfId="0" applyNumberFormat="1" applyFont="1" applyFill="1" applyBorder="1" applyAlignment="1" applyProtection="1">
      <alignment horizontal="center" vertical="center"/>
      <protection hidden="1"/>
    </xf>
    <xf numFmtId="166" fontId="8" fillId="7" borderId="72" xfId="0" applyNumberFormat="1" applyFont="1" applyFill="1" applyBorder="1" applyAlignment="1" applyProtection="1">
      <alignment horizontal="center" vertical="center"/>
      <protection hidden="1"/>
    </xf>
    <xf numFmtId="166" fontId="8" fillId="7" borderId="142" xfId="0" applyNumberFormat="1" applyFont="1" applyFill="1" applyBorder="1" applyAlignment="1" applyProtection="1">
      <alignment horizontal="center" vertical="center"/>
      <protection hidden="1"/>
    </xf>
    <xf numFmtId="166" fontId="8" fillId="7" borderId="0" xfId="0" applyNumberFormat="1" applyFont="1" applyFill="1" applyBorder="1" applyAlignment="1" applyProtection="1">
      <alignment horizontal="center" vertical="center"/>
      <protection hidden="1"/>
    </xf>
    <xf numFmtId="166" fontId="8" fillId="7" borderId="137" xfId="0" applyNumberFormat="1" applyFont="1" applyFill="1" applyBorder="1" applyAlignment="1" applyProtection="1">
      <alignment horizontal="center" vertical="center"/>
      <protection hidden="1"/>
    </xf>
    <xf numFmtId="166" fontId="8" fillId="7" borderId="150" xfId="0" applyNumberFormat="1" applyFont="1" applyFill="1" applyBorder="1" applyAlignment="1" applyProtection="1">
      <alignment horizontal="center" vertical="center"/>
      <protection hidden="1"/>
    </xf>
    <xf numFmtId="166" fontId="8" fillId="7" borderId="151" xfId="0" applyNumberFormat="1" applyFont="1" applyFill="1" applyBorder="1" applyAlignment="1" applyProtection="1">
      <alignment horizontal="center" vertical="center"/>
      <protection hidden="1"/>
    </xf>
    <xf numFmtId="166" fontId="8" fillId="7" borderId="152" xfId="0" applyNumberFormat="1" applyFont="1" applyFill="1" applyBorder="1" applyAlignment="1" applyProtection="1">
      <alignment horizontal="center" vertical="center"/>
      <protection hidden="1"/>
    </xf>
    <xf numFmtId="166" fontId="8" fillId="7" borderId="164" xfId="0" applyNumberFormat="1" applyFont="1" applyFill="1" applyBorder="1" applyAlignment="1" applyProtection="1">
      <alignment horizontal="center" vertical="center"/>
      <protection hidden="1"/>
    </xf>
    <xf numFmtId="166" fontId="8" fillId="7" borderId="163" xfId="0" applyNumberFormat="1" applyFont="1" applyFill="1" applyBorder="1" applyAlignment="1" applyProtection="1">
      <alignment horizontal="center" vertical="center"/>
      <protection hidden="1"/>
    </xf>
    <xf numFmtId="166" fontId="8" fillId="7" borderId="154" xfId="0" applyNumberFormat="1" applyFont="1" applyFill="1" applyBorder="1" applyAlignment="1" applyProtection="1">
      <alignment horizontal="center" vertical="center"/>
      <protection hidden="1"/>
    </xf>
    <xf numFmtId="166" fontId="30" fillId="7" borderId="59" xfId="0" applyNumberFormat="1" applyFont="1" applyFill="1" applyBorder="1" applyAlignment="1" applyProtection="1">
      <alignment horizontal="center" vertical="center"/>
      <protection hidden="1"/>
    </xf>
    <xf numFmtId="1" fontId="14" fillId="7" borderId="90" xfId="0" applyNumberFormat="1" applyFont="1" applyFill="1" applyBorder="1" applyAlignment="1" applyProtection="1">
      <alignment horizontal="center" vertical="center" wrapText="1"/>
      <protection hidden="1"/>
    </xf>
    <xf numFmtId="1" fontId="14" fillId="7" borderId="45" xfId="0" applyNumberFormat="1" applyFont="1" applyFill="1" applyBorder="1" applyAlignment="1" applyProtection="1">
      <alignment horizontal="center" vertical="center" wrapText="1"/>
      <protection hidden="1"/>
    </xf>
    <xf numFmtId="1" fontId="14" fillId="7" borderId="91" xfId="0" applyNumberFormat="1" applyFont="1" applyFill="1" applyBorder="1" applyAlignment="1" applyProtection="1">
      <alignment horizontal="center" vertical="center" wrapText="1"/>
      <protection hidden="1"/>
    </xf>
    <xf numFmtId="0" fontId="8" fillId="5" borderId="50" xfId="0" applyFont="1" applyFill="1" applyBorder="1" applyAlignment="1" applyProtection="1">
      <alignment horizontal="center" vertical="center" wrapText="1"/>
      <protection hidden="1"/>
    </xf>
    <xf numFmtId="0" fontId="8" fillId="5" borderId="0" xfId="0" applyFont="1" applyFill="1" applyBorder="1" applyAlignment="1" applyProtection="1">
      <alignment horizontal="center" vertical="center" wrapText="1"/>
      <protection hidden="1"/>
    </xf>
    <xf numFmtId="0" fontId="8" fillId="5" borderId="46" xfId="0" applyFont="1" applyFill="1" applyBorder="1" applyAlignment="1" applyProtection="1">
      <alignment horizontal="center" vertical="center" wrapText="1"/>
      <protection hidden="1"/>
    </xf>
    <xf numFmtId="0" fontId="14" fillId="7" borderId="90" xfId="0" applyFont="1" applyFill="1" applyBorder="1" applyAlignment="1" applyProtection="1">
      <alignment horizontal="center" vertical="center" wrapText="1"/>
      <protection hidden="1"/>
    </xf>
    <xf numFmtId="0" fontId="14" fillId="7" borderId="45" xfId="0" applyFont="1" applyFill="1" applyBorder="1" applyAlignment="1" applyProtection="1">
      <alignment horizontal="center" vertical="center" wrapText="1"/>
      <protection hidden="1"/>
    </xf>
    <xf numFmtId="0" fontId="14" fillId="7" borderId="91" xfId="0" applyFont="1" applyFill="1" applyBorder="1" applyAlignment="1" applyProtection="1">
      <alignment horizontal="center" vertical="center" wrapText="1"/>
      <protection hidden="1"/>
    </xf>
    <xf numFmtId="166" fontId="30" fillId="7" borderId="92" xfId="0" applyNumberFormat="1" applyFont="1" applyFill="1" applyBorder="1" applyAlignment="1" applyProtection="1">
      <alignment horizontal="center" vertical="center"/>
      <protection hidden="1"/>
    </xf>
    <xf numFmtId="166" fontId="30" fillId="7" borderId="0" xfId="0" applyNumberFormat="1" applyFont="1" applyFill="1" applyBorder="1" applyAlignment="1" applyProtection="1">
      <alignment horizontal="center" vertical="center"/>
      <protection hidden="1"/>
    </xf>
    <xf numFmtId="166" fontId="30" fillId="7" borderId="52" xfId="0" applyNumberFormat="1" applyFont="1" applyFill="1" applyBorder="1" applyAlignment="1" applyProtection="1">
      <alignment horizontal="center" vertical="center"/>
      <protection hidden="1"/>
    </xf>
    <xf numFmtId="166" fontId="30" fillId="7" borderId="78" xfId="0" applyNumberFormat="1" applyFont="1" applyFill="1" applyBorder="1" applyAlignment="1" applyProtection="1">
      <alignment horizontal="center" vertical="center"/>
      <protection hidden="1"/>
    </xf>
    <xf numFmtId="166" fontId="30" fillId="7" borderId="131" xfId="0" applyNumberFormat="1" applyFont="1" applyFill="1" applyBorder="1" applyAlignment="1" applyProtection="1">
      <alignment horizontal="center" vertical="center"/>
      <protection hidden="1"/>
    </xf>
    <xf numFmtId="166" fontId="30" fillId="7" borderId="160" xfId="0" applyNumberFormat="1" applyFont="1" applyFill="1" applyBorder="1" applyAlignment="1" applyProtection="1">
      <alignment horizontal="center" vertical="center"/>
      <protection hidden="1"/>
    </xf>
    <xf numFmtId="166" fontId="8" fillId="7" borderId="173" xfId="0" applyNumberFormat="1" applyFont="1" applyFill="1" applyBorder="1" applyAlignment="1" applyProtection="1">
      <alignment horizontal="center" vertical="center"/>
      <protection hidden="1"/>
    </xf>
    <xf numFmtId="166" fontId="8" fillId="7" borderId="79" xfId="0" applyNumberFormat="1" applyFont="1" applyFill="1" applyBorder="1" applyAlignment="1" applyProtection="1">
      <alignment horizontal="center" vertical="center"/>
      <protection hidden="1"/>
    </xf>
    <xf numFmtId="166" fontId="8" fillId="7" borderId="168" xfId="0" applyNumberFormat="1" applyFont="1" applyFill="1" applyBorder="1" applyAlignment="1" applyProtection="1">
      <alignment horizontal="center" vertical="center"/>
      <protection hidden="1"/>
    </xf>
    <xf numFmtId="166" fontId="8" fillId="7" borderId="146" xfId="0" applyNumberFormat="1" applyFont="1" applyFill="1" applyBorder="1" applyAlignment="1" applyProtection="1">
      <alignment horizontal="center" vertical="center"/>
      <protection hidden="1"/>
    </xf>
    <xf numFmtId="166" fontId="8" fillId="7" borderId="63" xfId="0" applyNumberFormat="1" applyFont="1" applyFill="1" applyBorder="1" applyAlignment="1" applyProtection="1">
      <alignment horizontal="center" vertical="center"/>
      <protection hidden="1"/>
    </xf>
    <xf numFmtId="166" fontId="8" fillId="7" borderId="157" xfId="0" applyNumberFormat="1" applyFont="1" applyFill="1" applyBorder="1" applyAlignment="1" applyProtection="1">
      <alignment horizontal="center" vertical="center"/>
      <protection hidden="1"/>
    </xf>
    <xf numFmtId="166" fontId="8" fillId="7" borderId="156" xfId="0" applyNumberFormat="1" applyFont="1" applyFill="1" applyBorder="1" applyAlignment="1" applyProtection="1">
      <alignment horizontal="center" vertical="center"/>
      <protection hidden="1"/>
    </xf>
    <xf numFmtId="166" fontId="8" fillId="7" borderId="74" xfId="0" applyNumberFormat="1" applyFont="1" applyFill="1" applyBorder="1" applyAlignment="1" applyProtection="1">
      <alignment horizontal="center" vertical="center"/>
      <protection hidden="1"/>
    </xf>
    <xf numFmtId="166" fontId="8" fillId="7" borderId="170" xfId="0" applyNumberFormat="1" applyFont="1" applyFill="1" applyBorder="1" applyAlignment="1" applyProtection="1">
      <alignment horizontal="center" vertical="center"/>
      <protection hidden="1"/>
    </xf>
    <xf numFmtId="166" fontId="8" fillId="7" borderId="171" xfId="0" applyNumberFormat="1" applyFont="1" applyFill="1" applyBorder="1" applyAlignment="1" applyProtection="1">
      <alignment horizontal="center" vertical="center"/>
      <protection hidden="1"/>
    </xf>
    <xf numFmtId="166" fontId="8" fillId="7" borderId="147" xfId="0" applyNumberFormat="1" applyFont="1" applyFill="1" applyBorder="1" applyAlignment="1" applyProtection="1">
      <alignment horizontal="center" vertical="center"/>
      <protection hidden="1"/>
    </xf>
    <xf numFmtId="166" fontId="8" fillId="7" borderId="38" xfId="0" applyNumberFormat="1" applyFont="1" applyFill="1" applyBorder="1" applyAlignment="1" applyProtection="1">
      <alignment horizontal="center" vertical="center"/>
      <protection hidden="1"/>
    </xf>
    <xf numFmtId="166" fontId="8" fillId="7" borderId="169" xfId="0" applyNumberFormat="1" applyFont="1" applyFill="1" applyBorder="1" applyAlignment="1" applyProtection="1">
      <alignment horizontal="center" vertical="center"/>
      <protection hidden="1"/>
    </xf>
    <xf numFmtId="166" fontId="30" fillId="7" borderId="93" xfId="0" applyNumberFormat="1" applyFont="1" applyFill="1" applyBorder="1" applyAlignment="1" applyProtection="1">
      <alignment horizontal="center" vertical="center"/>
      <protection hidden="1"/>
    </xf>
    <xf numFmtId="0" fontId="13" fillId="5" borderId="0" xfId="0" applyFont="1" applyFill="1" applyAlignment="1" applyProtection="1">
      <alignment horizontal="center"/>
      <protection hidden="1"/>
    </xf>
    <xf numFmtId="0" fontId="4" fillId="5" borderId="94" xfId="0" applyFont="1" applyFill="1" applyBorder="1" applyAlignment="1" applyProtection="1">
      <alignment horizontal="center" vertical="center" textRotation="59"/>
      <protection hidden="1"/>
    </xf>
    <xf numFmtId="0" fontId="4" fillId="5" borderId="95" xfId="0" applyFont="1" applyFill="1" applyBorder="1" applyAlignment="1" applyProtection="1">
      <alignment horizontal="center" vertical="center" textRotation="59"/>
      <protection hidden="1"/>
    </xf>
    <xf numFmtId="0" fontId="4" fillId="5" borderId="48" xfId="0" applyFont="1" applyFill="1" applyBorder="1" applyAlignment="1" applyProtection="1">
      <alignment horizontal="center" vertical="center" textRotation="59"/>
      <protection hidden="1"/>
    </xf>
    <xf numFmtId="0" fontId="4" fillId="5" borderId="72" xfId="0" applyFont="1" applyFill="1" applyBorder="1" applyAlignment="1" applyProtection="1">
      <alignment horizontal="center" vertical="center" textRotation="59"/>
      <protection hidden="1"/>
    </xf>
    <xf numFmtId="166" fontId="30" fillId="7" borderId="157" xfId="0" applyNumberFormat="1" applyFont="1" applyFill="1" applyBorder="1" applyAlignment="1" applyProtection="1">
      <alignment horizontal="center" vertical="center"/>
      <protection hidden="1"/>
    </xf>
    <xf numFmtId="166" fontId="8" fillId="7" borderId="78" xfId="0" applyNumberFormat="1" applyFont="1" applyFill="1" applyBorder="1" applyAlignment="1" applyProtection="1">
      <alignment horizontal="center" vertical="center"/>
      <protection hidden="1"/>
    </xf>
    <xf numFmtId="166" fontId="8" fillId="7" borderId="132" xfId="0" applyNumberFormat="1" applyFont="1" applyFill="1" applyBorder="1" applyAlignment="1" applyProtection="1">
      <alignment horizontal="center" vertical="center"/>
      <protection hidden="1"/>
    </xf>
    <xf numFmtId="0" fontId="26" fillId="5" borderId="47" xfId="0" applyFont="1" applyFill="1" applyBorder="1" applyAlignment="1" applyProtection="1">
      <alignment horizontal="center"/>
      <protection hidden="1"/>
    </xf>
    <xf numFmtId="0" fontId="26" fillId="5" borderId="42" xfId="0" applyFont="1" applyFill="1" applyBorder="1" applyAlignment="1" applyProtection="1">
      <alignment horizontal="center"/>
      <protection hidden="1"/>
    </xf>
    <xf numFmtId="166" fontId="8" fillId="7" borderId="126" xfId="0" applyNumberFormat="1" applyFont="1" applyFill="1" applyBorder="1" applyAlignment="1" applyProtection="1">
      <alignment horizontal="center" vertical="center"/>
      <protection hidden="1"/>
    </xf>
    <xf numFmtId="166" fontId="8" fillId="7" borderId="46" xfId="0" applyNumberFormat="1" applyFont="1" applyFill="1" applyBorder="1" applyAlignment="1" applyProtection="1">
      <alignment horizontal="center" vertical="center"/>
      <protection hidden="1"/>
    </xf>
    <xf numFmtId="166" fontId="8" fillId="7" borderId="109" xfId="0" applyNumberFormat="1" applyFont="1" applyFill="1" applyBorder="1" applyAlignment="1" applyProtection="1">
      <alignment horizontal="center" vertical="center"/>
      <protection hidden="1"/>
    </xf>
    <xf numFmtId="166" fontId="8" fillId="7" borderId="110" xfId="0" applyNumberFormat="1" applyFont="1" applyFill="1" applyBorder="1" applyAlignment="1" applyProtection="1">
      <alignment horizontal="center" vertical="center"/>
      <protection hidden="1"/>
    </xf>
    <xf numFmtId="0" fontId="5" fillId="5" borderId="47" xfId="0" applyFont="1" applyFill="1" applyBorder="1" applyAlignment="1" applyProtection="1">
      <alignment horizontal="center" wrapText="1"/>
      <protection hidden="1"/>
    </xf>
    <xf numFmtId="0" fontId="4" fillId="5" borderId="47" xfId="0" applyFont="1" applyFill="1" applyBorder="1" applyAlignment="1" applyProtection="1">
      <alignment horizontal="center" wrapText="1"/>
      <protection hidden="1"/>
    </xf>
    <xf numFmtId="166" fontId="8" fillId="7" borderId="119" xfId="0" applyNumberFormat="1" applyFont="1" applyFill="1" applyBorder="1" applyAlignment="1" applyProtection="1">
      <alignment horizontal="center" vertical="center"/>
      <protection hidden="1"/>
    </xf>
    <xf numFmtId="166" fontId="8" fillId="7" borderId="120" xfId="0" applyNumberFormat="1" applyFont="1" applyFill="1" applyBorder="1" applyAlignment="1" applyProtection="1">
      <alignment horizontal="center" vertical="center"/>
      <protection hidden="1"/>
    </xf>
    <xf numFmtId="0" fontId="28" fillId="7" borderId="105" xfId="0" applyFont="1" applyFill="1" applyBorder="1" applyAlignment="1" applyProtection="1">
      <alignment horizontal="center" vertical="center"/>
      <protection hidden="1"/>
    </xf>
    <xf numFmtId="0" fontId="28" fillId="7" borderId="36" xfId="0" applyFont="1" applyFill="1" applyBorder="1" applyAlignment="1" applyProtection="1">
      <alignment horizontal="center" vertical="center"/>
      <protection hidden="1"/>
    </xf>
    <xf numFmtId="0" fontId="28" fillId="7" borderId="71" xfId="0" applyFont="1" applyFill="1" applyBorder="1" applyAlignment="1" applyProtection="1">
      <alignment horizontal="center" vertical="center"/>
      <protection hidden="1"/>
    </xf>
    <xf numFmtId="0" fontId="13" fillId="5" borderId="94" xfId="0" applyFont="1" applyFill="1" applyBorder="1" applyAlignment="1" applyProtection="1">
      <alignment horizontal="center" vertical="center"/>
      <protection hidden="1"/>
    </xf>
    <xf numFmtId="0" fontId="13" fillId="5" borderId="43" xfId="0" applyFont="1" applyFill="1" applyBorder="1" applyAlignment="1" applyProtection="1">
      <alignment horizontal="center" vertical="center"/>
      <protection hidden="1"/>
    </xf>
    <xf numFmtId="0" fontId="13" fillId="5" borderId="95" xfId="0" applyFont="1" applyFill="1" applyBorder="1" applyAlignment="1" applyProtection="1">
      <alignment horizontal="center" vertical="center"/>
      <protection hidden="1"/>
    </xf>
    <xf numFmtId="0" fontId="13" fillId="5" borderId="48" xfId="0" applyFont="1" applyFill="1" applyBorder="1" applyAlignment="1" applyProtection="1">
      <alignment horizontal="center" vertical="center"/>
      <protection hidden="1"/>
    </xf>
    <xf numFmtId="0" fontId="13" fillId="5" borderId="72" xfId="0" applyFont="1" applyFill="1" applyBorder="1" applyAlignment="1" applyProtection="1">
      <alignment horizontal="center" vertical="center"/>
      <protection hidden="1"/>
    </xf>
    <xf numFmtId="0" fontId="78" fillId="5" borderId="43" xfId="0" applyFont="1" applyFill="1" applyBorder="1" applyAlignment="1" applyProtection="1">
      <alignment horizontal="center" vertical="center"/>
      <protection hidden="1"/>
    </xf>
    <xf numFmtId="0" fontId="14" fillId="7" borderId="49" xfId="0" applyFont="1" applyFill="1" applyBorder="1" applyAlignment="1" applyProtection="1">
      <alignment horizontal="center" vertical="center" wrapText="1"/>
      <protection hidden="1"/>
    </xf>
    <xf numFmtId="0" fontId="14" fillId="7" borderId="43" xfId="0" applyFont="1" applyFill="1" applyBorder="1" applyAlignment="1" applyProtection="1">
      <alignment horizontal="center" vertical="center" wrapText="1"/>
      <protection hidden="1"/>
    </xf>
    <xf numFmtId="0" fontId="14" fillId="7" borderId="44" xfId="0" applyFont="1" applyFill="1" applyBorder="1" applyAlignment="1" applyProtection="1">
      <alignment horizontal="center" vertical="center" wrapText="1"/>
      <protection hidden="1"/>
    </xf>
    <xf numFmtId="0" fontId="14" fillId="7" borderId="51" xfId="0" applyFont="1" applyFill="1" applyBorder="1" applyAlignment="1" applyProtection="1">
      <alignment horizontal="center" vertical="center" wrapText="1"/>
      <protection hidden="1"/>
    </xf>
    <xf numFmtId="0" fontId="14" fillId="7" borderId="47" xfId="0" applyFont="1" applyFill="1" applyBorder="1" applyAlignment="1" applyProtection="1">
      <alignment horizontal="center" vertical="center" wrapText="1"/>
      <protection hidden="1"/>
    </xf>
    <xf numFmtId="0" fontId="14" fillId="7" borderId="42" xfId="0" applyFont="1" applyFill="1" applyBorder="1" applyAlignment="1" applyProtection="1">
      <alignment horizontal="center" vertical="center" wrapText="1"/>
      <protection hidden="1"/>
    </xf>
    <xf numFmtId="1" fontId="14" fillId="7" borderId="49" xfId="0" applyNumberFormat="1" applyFont="1" applyFill="1" applyBorder="1" applyAlignment="1" applyProtection="1">
      <alignment horizontal="center" vertical="center" wrapText="1"/>
      <protection hidden="1"/>
    </xf>
    <xf numFmtId="1" fontId="14" fillId="7" borderId="43" xfId="0" applyNumberFormat="1" applyFont="1" applyFill="1" applyBorder="1" applyAlignment="1" applyProtection="1">
      <alignment horizontal="center" vertical="center" wrapText="1"/>
      <protection hidden="1"/>
    </xf>
    <xf numFmtId="1" fontId="14" fillId="7" borderId="44" xfId="0" applyNumberFormat="1" applyFont="1" applyFill="1" applyBorder="1" applyAlignment="1" applyProtection="1">
      <alignment horizontal="center" vertical="center" wrapText="1"/>
      <protection hidden="1"/>
    </xf>
    <xf numFmtId="1" fontId="14" fillId="7" borderId="51" xfId="0" applyNumberFormat="1" applyFont="1" applyFill="1" applyBorder="1" applyAlignment="1" applyProtection="1">
      <alignment horizontal="center" vertical="center" wrapText="1"/>
      <protection hidden="1"/>
    </xf>
    <xf numFmtId="1" fontId="14" fillId="7" borderId="47" xfId="0" applyNumberFormat="1" applyFont="1" applyFill="1" applyBorder="1" applyAlignment="1" applyProtection="1">
      <alignment horizontal="center" vertical="center" wrapText="1"/>
      <protection hidden="1"/>
    </xf>
    <xf numFmtId="1" fontId="14" fillId="7" borderId="42" xfId="0" applyNumberFormat="1" applyFont="1" applyFill="1" applyBorder="1" applyAlignment="1" applyProtection="1">
      <alignment horizontal="center" vertical="center" wrapText="1"/>
      <protection hidden="1"/>
    </xf>
    <xf numFmtId="0" fontId="4" fillId="5" borderId="106" xfId="0" applyFont="1" applyFill="1" applyBorder="1" applyAlignment="1" applyProtection="1">
      <alignment horizontal="center" vertical="center" textRotation="59"/>
      <protection hidden="1"/>
    </xf>
    <xf numFmtId="0" fontId="4" fillId="5" borderId="74" xfId="0" applyFont="1" applyFill="1" applyBorder="1" applyAlignment="1" applyProtection="1">
      <alignment horizontal="center" vertical="center" textRotation="59"/>
      <protection hidden="1"/>
    </xf>
    <xf numFmtId="0" fontId="14" fillId="5" borderId="106" xfId="0" applyFont="1" applyFill="1" applyBorder="1" applyAlignment="1" applyProtection="1">
      <alignment horizontal="center" vertical="center"/>
      <protection hidden="1"/>
    </xf>
    <xf numFmtId="0" fontId="14" fillId="5" borderId="74" xfId="0" applyFont="1" applyFill="1" applyBorder="1" applyAlignment="1" applyProtection="1">
      <alignment horizontal="center" vertical="center"/>
      <protection hidden="1"/>
    </xf>
    <xf numFmtId="1" fontId="31" fillId="11" borderId="105" xfId="0" applyNumberFormat="1" applyFont="1" applyFill="1" applyBorder="1" applyAlignment="1" applyProtection="1">
      <alignment horizontal="center" vertical="center"/>
      <protection hidden="1"/>
    </xf>
    <xf numFmtId="1" fontId="31" fillId="11" borderId="71" xfId="0" applyNumberFormat="1" applyFont="1" applyFill="1" applyBorder="1" applyAlignment="1" applyProtection="1">
      <alignment horizontal="center" vertical="center"/>
      <protection hidden="1"/>
    </xf>
    <xf numFmtId="1" fontId="31" fillId="11" borderId="106" xfId="0" applyNumberFormat="1" applyFont="1" applyFill="1" applyBorder="1" applyAlignment="1" applyProtection="1">
      <alignment horizontal="center" vertical="center"/>
      <protection hidden="1"/>
    </xf>
    <xf numFmtId="1" fontId="31" fillId="11" borderId="74" xfId="0" applyNumberFormat="1" applyFont="1" applyFill="1" applyBorder="1" applyAlignment="1" applyProtection="1">
      <alignment horizontal="center" vertical="center"/>
      <protection hidden="1"/>
    </xf>
    <xf numFmtId="1" fontId="31" fillId="11" borderId="65" xfId="0" applyNumberFormat="1" applyFont="1" applyFill="1" applyBorder="1" applyAlignment="1" applyProtection="1">
      <alignment horizontal="center" vertical="center"/>
      <protection hidden="1"/>
    </xf>
    <xf numFmtId="1" fontId="31" fillId="11" borderId="146" xfId="0" applyNumberFormat="1" applyFont="1" applyFill="1" applyBorder="1" applyAlignment="1" applyProtection="1">
      <alignment horizontal="center" vertical="center"/>
      <protection hidden="1"/>
    </xf>
    <xf numFmtId="170" fontId="65" fillId="7" borderId="153" xfId="0" applyNumberFormat="1" applyFont="1" applyFill="1" applyBorder="1" applyAlignment="1">
      <alignment horizontal="center" vertical="center"/>
    </xf>
    <xf numFmtId="170" fontId="65" fillId="7" borderId="154" xfId="0" applyNumberFormat="1" applyFont="1" applyFill="1" applyBorder="1" applyAlignment="1">
      <alignment horizontal="center" vertical="center"/>
    </xf>
    <xf numFmtId="0" fontId="77" fillId="7" borderId="59" xfId="0" applyFont="1" applyFill="1" applyBorder="1" applyAlignment="1">
      <alignment horizontal="right" vertical="center" indent="2"/>
    </xf>
    <xf numFmtId="41" fontId="88" fillId="7" borderId="90" xfId="0" applyNumberFormat="1" applyFont="1" applyFill="1" applyBorder="1" applyAlignment="1">
      <alignment horizontal="center" vertical="center"/>
    </xf>
    <xf numFmtId="41" fontId="88" fillId="7" borderId="45" xfId="0" applyNumberFormat="1" applyFont="1" applyFill="1" applyBorder="1" applyAlignment="1">
      <alignment horizontal="center" vertical="center"/>
    </xf>
    <xf numFmtId="41" fontId="88" fillId="7" borderId="91" xfId="0" applyNumberFormat="1" applyFont="1" applyFill="1" applyBorder="1" applyAlignment="1">
      <alignment horizontal="center" vertical="center"/>
    </xf>
    <xf numFmtId="170" fontId="65" fillId="7" borderId="62" xfId="0" applyNumberFormat="1" applyFont="1" applyFill="1" applyBorder="1" applyAlignment="1">
      <alignment horizontal="center" vertical="center"/>
    </xf>
    <xf numFmtId="0" fontId="65" fillId="7" borderId="62" xfId="0" applyFont="1" applyFill="1" applyBorder="1" applyAlignment="1">
      <alignment horizontal="center"/>
    </xf>
    <xf numFmtId="0" fontId="83" fillId="7" borderId="62" xfId="0" applyFont="1" applyFill="1" applyBorder="1" applyAlignment="1">
      <alignment horizontal="center"/>
    </xf>
    <xf numFmtId="0" fontId="83" fillId="7" borderId="183" xfId="0" applyFont="1" applyFill="1" applyBorder="1" applyAlignment="1">
      <alignment horizontal="center"/>
    </xf>
    <xf numFmtId="0" fontId="82" fillId="7" borderId="0" xfId="0" applyFont="1" applyFill="1" applyAlignment="1">
      <alignment horizontal="center" vertical="top"/>
    </xf>
    <xf numFmtId="0" fontId="74" fillId="7" borderId="0" xfId="0" applyFont="1" applyFill="1" applyAlignment="1">
      <alignment horizontal="left" vertical="center"/>
    </xf>
    <xf numFmtId="0" fontId="74" fillId="7" borderId="56" xfId="0" applyFont="1" applyFill="1" applyBorder="1" applyAlignment="1">
      <alignment horizontal="center" vertical="center"/>
    </xf>
    <xf numFmtId="170" fontId="74" fillId="7" borderId="94" xfId="0" applyNumberFormat="1" applyFont="1" applyFill="1" applyBorder="1" applyAlignment="1">
      <alignment horizontal="center" vertical="center"/>
    </xf>
    <xf numFmtId="170" fontId="74" fillId="7" borderId="95" xfId="0" applyNumberFormat="1" applyFont="1" applyFill="1" applyBorder="1" applyAlignment="1">
      <alignment horizontal="center"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238" xfId="0" applyFont="1" applyFill="1" applyBorder="1" applyAlignment="1" applyProtection="1">
      <alignment horizontal="center" vertical="center"/>
    </xf>
    <xf numFmtId="0" fontId="4" fillId="0" borderId="238" xfId="0" applyFont="1" applyFill="1" applyBorder="1" applyAlignment="1" applyProtection="1">
      <alignment vertical="center"/>
    </xf>
    <xf numFmtId="0" fontId="4" fillId="0" borderId="0" xfId="0" applyFont="1" applyFill="1" applyAlignment="1" applyProtection="1">
      <alignment horizontal="right" vertical="center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CS42"/>
  <sheetViews>
    <sheetView showGridLines="0" showRowColHeaders="0" zoomScale="75" zoomScaleNormal="75" workbookViewId="0">
      <selection activeCell="C3" sqref="C3"/>
    </sheetView>
  </sheetViews>
  <sheetFormatPr defaultColWidth="9" defaultRowHeight="15.75"/>
  <cols>
    <col min="1" max="1" width="1.5703125" style="101" customWidth="1"/>
    <col min="2" max="2" width="7" style="21" customWidth="1"/>
    <col min="3" max="3" width="26.85546875" style="19" customWidth="1"/>
    <col min="4" max="5" width="2.5703125" style="19" customWidth="1"/>
    <col min="6" max="6" width="3.5703125" style="19" customWidth="1"/>
    <col min="7" max="22" width="2.42578125" style="19" customWidth="1"/>
    <col min="23" max="23" width="2" style="19" customWidth="1"/>
    <col min="24" max="33" width="2.42578125" style="19" customWidth="1"/>
    <col min="34" max="34" width="2" style="19" customWidth="1"/>
    <col min="35" max="39" width="2.42578125" style="19" customWidth="1"/>
    <col min="40" max="40" width="2" style="19" customWidth="1"/>
    <col min="41" max="45" width="2.42578125" style="19" customWidth="1"/>
    <col min="46" max="46" width="2" style="19" customWidth="1"/>
    <col min="47" max="48" width="2.42578125" style="19" customWidth="1"/>
    <col min="49" max="49" width="1.85546875" style="19" customWidth="1"/>
    <col min="50" max="51" width="2.42578125" style="19" customWidth="1"/>
    <col min="52" max="52" width="2" style="19" customWidth="1"/>
    <col min="53" max="62" width="2.42578125" style="19" customWidth="1"/>
    <col min="63" max="63" width="2" style="19" customWidth="1"/>
    <col min="64" max="73" width="2.42578125" style="19" customWidth="1"/>
    <col min="74" max="74" width="2" style="19" customWidth="1"/>
    <col min="75" max="84" width="2.42578125" style="19" customWidth="1"/>
    <col min="85" max="85" width="2" style="19" customWidth="1"/>
    <col min="86" max="95" width="2.42578125" style="19" customWidth="1"/>
    <col min="96" max="96" width="11.7109375" style="19" customWidth="1"/>
    <col min="97" max="97" width="1.5703125" style="101" customWidth="1"/>
    <col min="98" max="16384" width="9" style="19"/>
  </cols>
  <sheetData>
    <row r="1" spans="2:96" s="101" customFormat="1" ht="13.15" customHeight="1">
      <c r="B1" s="109"/>
    </row>
    <row r="2" spans="2:96" s="102" customFormat="1" ht="28.5">
      <c r="B2" s="410" t="s">
        <v>9</v>
      </c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410"/>
      <c r="Q2" s="410"/>
      <c r="R2" s="410"/>
      <c r="S2" s="410"/>
      <c r="T2" s="410"/>
      <c r="U2" s="410"/>
      <c r="V2" s="410"/>
      <c r="W2" s="410"/>
      <c r="X2" s="410"/>
      <c r="Y2" s="410"/>
      <c r="Z2" s="410"/>
      <c r="AA2" s="410"/>
      <c r="AB2" s="410"/>
      <c r="AC2" s="410"/>
      <c r="AD2" s="410"/>
      <c r="AE2" s="410"/>
      <c r="AF2" s="410"/>
      <c r="AG2" s="410"/>
      <c r="AH2" s="410"/>
      <c r="AI2" s="410"/>
      <c r="AJ2" s="410"/>
      <c r="AK2" s="410"/>
      <c r="AL2" s="410"/>
      <c r="AM2" s="410"/>
      <c r="AN2" s="410"/>
      <c r="AO2" s="410"/>
      <c r="AP2" s="410"/>
      <c r="AQ2" s="410"/>
      <c r="AR2" s="410"/>
      <c r="AS2" s="410"/>
      <c r="AT2" s="410"/>
      <c r="AU2" s="410"/>
      <c r="AV2" s="410"/>
      <c r="AW2" s="410"/>
      <c r="AX2" s="410"/>
      <c r="AY2" s="410"/>
      <c r="AZ2" s="410"/>
      <c r="BA2" s="410"/>
      <c r="BB2" s="410"/>
      <c r="BC2" s="410"/>
      <c r="BD2" s="410"/>
      <c r="BE2" s="410"/>
      <c r="BF2" s="410"/>
      <c r="BG2" s="410"/>
      <c r="BH2" s="410"/>
      <c r="BI2" s="410"/>
      <c r="BJ2" s="410"/>
      <c r="BK2" s="410"/>
      <c r="BL2" s="410"/>
      <c r="BM2" s="410"/>
      <c r="BN2" s="410"/>
      <c r="BO2" s="410"/>
      <c r="BP2" s="410"/>
      <c r="BQ2" s="410"/>
      <c r="BR2" s="410"/>
      <c r="BS2" s="410"/>
      <c r="BT2" s="410"/>
      <c r="BU2" s="410"/>
      <c r="BV2" s="410"/>
      <c r="BW2" s="410"/>
      <c r="BX2" s="410"/>
      <c r="BY2" s="410"/>
      <c r="BZ2" s="410"/>
      <c r="CA2" s="410"/>
      <c r="CB2" s="410"/>
      <c r="CC2" s="410"/>
      <c r="CD2" s="410"/>
      <c r="CE2" s="410"/>
      <c r="CF2" s="410"/>
      <c r="CG2" s="410"/>
      <c r="CH2" s="410"/>
      <c r="CI2" s="410"/>
      <c r="CJ2" s="410"/>
      <c r="CK2" s="410"/>
      <c r="CL2" s="410"/>
      <c r="CM2" s="410"/>
      <c r="CN2" s="410"/>
      <c r="CO2" s="410"/>
      <c r="CP2" s="410"/>
      <c r="CQ2" s="410"/>
    </row>
    <row r="3" spans="2:96" s="101" customFormat="1" ht="8.1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L3" s="111"/>
      <c r="BM3" s="111"/>
      <c r="BN3" s="111"/>
      <c r="BO3" s="111"/>
      <c r="BP3" s="111"/>
      <c r="BQ3" s="111"/>
      <c r="BR3" s="111"/>
      <c r="BS3" s="111"/>
      <c r="BT3" s="111"/>
      <c r="BU3" s="111"/>
      <c r="BV3" s="111"/>
      <c r="BW3" s="111"/>
      <c r="BX3" s="111"/>
      <c r="BY3" s="111"/>
      <c r="BZ3" s="111"/>
      <c r="CA3" s="111"/>
      <c r="CB3" s="111"/>
      <c r="CC3" s="111"/>
      <c r="CD3" s="111"/>
      <c r="CE3" s="111"/>
      <c r="CF3" s="111"/>
      <c r="CG3" s="111"/>
      <c r="CH3" s="111"/>
      <c r="CI3" s="111"/>
      <c r="CJ3" s="111"/>
      <c r="CK3" s="111"/>
      <c r="CL3" s="111"/>
      <c r="CM3" s="111"/>
      <c r="CN3" s="111"/>
      <c r="CO3" s="111"/>
      <c r="CP3" s="111"/>
      <c r="CQ3" s="111"/>
    </row>
    <row r="4" spans="2:96" s="103" customFormat="1" ht="24">
      <c r="C4" s="942" t="s">
        <v>27</v>
      </c>
      <c r="D4" s="942"/>
      <c r="E4" s="942"/>
      <c r="F4" s="940"/>
      <c r="G4" s="940"/>
      <c r="H4" s="940"/>
      <c r="I4" s="940"/>
      <c r="J4" s="940"/>
      <c r="K4" s="940"/>
      <c r="L4" s="940"/>
      <c r="M4" s="940"/>
      <c r="N4" s="940"/>
      <c r="O4" s="940"/>
      <c r="P4" s="940"/>
      <c r="Q4" s="940"/>
      <c r="R4" s="940"/>
      <c r="S4" s="940"/>
      <c r="T4" s="940"/>
      <c r="U4" s="940"/>
      <c r="V4" s="940"/>
      <c r="W4" s="940"/>
      <c r="X4" s="940"/>
      <c r="Y4" s="940"/>
      <c r="Z4" s="940"/>
      <c r="AA4" s="940"/>
      <c r="AB4" s="940"/>
      <c r="AC4" s="940"/>
      <c r="AD4" s="940"/>
      <c r="AE4" s="940"/>
      <c r="AF4" s="940"/>
      <c r="AG4" s="940"/>
      <c r="AH4" s="365" t="s">
        <v>13</v>
      </c>
      <c r="AI4" s="365"/>
      <c r="AJ4" s="365"/>
      <c r="AK4" s="365"/>
      <c r="AL4" s="365"/>
      <c r="AM4" s="365"/>
      <c r="AN4" s="365"/>
      <c r="AO4" s="365"/>
      <c r="AP4" s="365"/>
      <c r="AQ4" s="941"/>
      <c r="AR4" s="939"/>
      <c r="AS4" s="939"/>
      <c r="AT4" s="939"/>
      <c r="AU4" s="939"/>
      <c r="AV4" s="939"/>
      <c r="AW4" s="939"/>
      <c r="AX4" s="939"/>
      <c r="AY4" s="939"/>
      <c r="AZ4" s="939"/>
      <c r="BA4" s="939"/>
      <c r="BB4" s="939"/>
      <c r="BC4" s="939"/>
      <c r="BD4" s="939"/>
      <c r="BE4" s="939"/>
      <c r="BF4" s="939"/>
      <c r="BG4" s="939"/>
      <c r="BH4" s="939"/>
      <c r="BI4" s="939"/>
      <c r="BJ4" s="939"/>
      <c r="BK4" s="939"/>
      <c r="BL4" s="939"/>
      <c r="BM4" s="939"/>
      <c r="BN4" s="939"/>
      <c r="BO4" s="939"/>
      <c r="BP4" s="412" t="s">
        <v>11</v>
      </c>
      <c r="BQ4" s="412"/>
      <c r="BR4" s="412"/>
      <c r="BS4" s="412"/>
      <c r="BT4" s="412"/>
      <c r="BU4" s="412"/>
      <c r="BV4" s="412"/>
      <c r="BW4" s="412"/>
      <c r="BX4" s="412"/>
      <c r="BY4" s="413"/>
      <c r="BZ4" s="413"/>
      <c r="CA4" s="413"/>
      <c r="CB4" s="413"/>
      <c r="CC4" s="413"/>
      <c r="CD4" s="413"/>
      <c r="CE4" s="413"/>
      <c r="CF4" s="413"/>
      <c r="CG4" s="413"/>
      <c r="CH4" s="413"/>
      <c r="CI4" s="413"/>
      <c r="CJ4" s="413"/>
      <c r="CK4" s="413"/>
      <c r="CL4" s="413"/>
      <c r="CM4" s="413"/>
      <c r="CN4" s="365" t="s">
        <v>12</v>
      </c>
      <c r="CO4" s="365"/>
      <c r="CP4" s="365"/>
      <c r="CQ4" s="365"/>
      <c r="CR4" s="22"/>
    </row>
    <row r="5" spans="2:96" s="101" customFormat="1" ht="13.15" customHeight="1" thickBot="1">
      <c r="B5" s="109"/>
    </row>
    <row r="6" spans="2:96" s="104" customFormat="1" ht="21.2" customHeight="1" thickTop="1">
      <c r="B6" s="415" t="s">
        <v>0</v>
      </c>
      <c r="C6" s="399" t="s">
        <v>1</v>
      </c>
      <c r="D6" s="400"/>
      <c r="E6" s="401"/>
      <c r="F6" s="422" t="s">
        <v>118</v>
      </c>
      <c r="G6" s="399" t="s">
        <v>41</v>
      </c>
      <c r="H6" s="400"/>
      <c r="I6" s="400"/>
      <c r="J6" s="400"/>
      <c r="K6" s="401"/>
      <c r="L6" s="322" t="s">
        <v>40</v>
      </c>
      <c r="M6" s="405" t="s">
        <v>7</v>
      </c>
      <c r="N6" s="394"/>
      <c r="O6" s="394"/>
      <c r="P6" s="394"/>
      <c r="Q6" s="394"/>
      <c r="R6" s="394"/>
      <c r="S6" s="394"/>
      <c r="T6" s="394"/>
      <c r="U6" s="394"/>
      <c r="V6" s="395"/>
      <c r="W6" s="322" t="s">
        <v>40</v>
      </c>
      <c r="X6" s="414" t="s">
        <v>2</v>
      </c>
      <c r="Y6" s="397"/>
      <c r="Z6" s="397"/>
      <c r="AA6" s="397"/>
      <c r="AB6" s="397"/>
      <c r="AC6" s="397"/>
      <c r="AD6" s="397"/>
      <c r="AE6" s="397"/>
      <c r="AF6" s="397"/>
      <c r="AG6" s="398"/>
      <c r="AH6" s="322" t="s">
        <v>40</v>
      </c>
      <c r="AI6" s="394" t="s">
        <v>35</v>
      </c>
      <c r="AJ6" s="394"/>
      <c r="AK6" s="394"/>
      <c r="AL6" s="394"/>
      <c r="AM6" s="395"/>
      <c r="AN6" s="322" t="s">
        <v>40</v>
      </c>
      <c r="AO6" s="394" t="s">
        <v>36</v>
      </c>
      <c r="AP6" s="394"/>
      <c r="AQ6" s="394"/>
      <c r="AR6" s="394"/>
      <c r="AS6" s="395"/>
      <c r="AT6" s="322" t="s">
        <v>40</v>
      </c>
      <c r="AU6" s="394" t="s">
        <v>44</v>
      </c>
      <c r="AV6" s="394"/>
      <c r="AW6" s="394"/>
      <c r="AX6" s="394"/>
      <c r="AY6" s="394"/>
      <c r="AZ6" s="322" t="s">
        <v>40</v>
      </c>
      <c r="BA6" s="396" t="s">
        <v>6</v>
      </c>
      <c r="BB6" s="397"/>
      <c r="BC6" s="397"/>
      <c r="BD6" s="397"/>
      <c r="BE6" s="397"/>
      <c r="BF6" s="397"/>
      <c r="BG6" s="397"/>
      <c r="BH6" s="397"/>
      <c r="BI6" s="397"/>
      <c r="BJ6" s="398"/>
      <c r="BK6" s="322" t="s">
        <v>40</v>
      </c>
      <c r="BL6" s="396" t="s">
        <v>72</v>
      </c>
      <c r="BM6" s="397"/>
      <c r="BN6" s="397"/>
      <c r="BO6" s="397"/>
      <c r="BP6" s="397"/>
      <c r="BQ6" s="397"/>
      <c r="BR6" s="397"/>
      <c r="BS6" s="397"/>
      <c r="BT6" s="397"/>
      <c r="BU6" s="398"/>
      <c r="BV6" s="322" t="s">
        <v>40</v>
      </c>
      <c r="BW6" s="396" t="s">
        <v>73</v>
      </c>
      <c r="BX6" s="397"/>
      <c r="BY6" s="397"/>
      <c r="BZ6" s="397"/>
      <c r="CA6" s="397"/>
      <c r="CB6" s="397"/>
      <c r="CC6" s="397"/>
      <c r="CD6" s="397"/>
      <c r="CE6" s="397"/>
      <c r="CF6" s="398"/>
      <c r="CG6" s="322" t="s">
        <v>40</v>
      </c>
      <c r="CH6" s="396" t="s">
        <v>4</v>
      </c>
      <c r="CI6" s="397"/>
      <c r="CJ6" s="397"/>
      <c r="CK6" s="397"/>
      <c r="CL6" s="397"/>
      <c r="CM6" s="397"/>
      <c r="CN6" s="397"/>
      <c r="CO6" s="397"/>
      <c r="CP6" s="397"/>
      <c r="CQ6" s="411"/>
      <c r="CR6" s="323" t="s">
        <v>14</v>
      </c>
    </row>
    <row r="7" spans="2:96" s="105" customFormat="1" ht="21.75" customHeight="1">
      <c r="B7" s="416"/>
      <c r="C7" s="402"/>
      <c r="D7" s="403"/>
      <c r="E7" s="404"/>
      <c r="F7" s="423"/>
      <c r="G7" s="402"/>
      <c r="H7" s="403"/>
      <c r="I7" s="403"/>
      <c r="J7" s="403"/>
      <c r="K7" s="404"/>
      <c r="L7" s="324" t="s">
        <v>40</v>
      </c>
      <c r="M7" s="389" t="s">
        <v>42</v>
      </c>
      <c r="N7" s="390"/>
      <c r="O7" s="390"/>
      <c r="P7" s="390"/>
      <c r="Q7" s="390"/>
      <c r="R7" s="350" t="s">
        <v>43</v>
      </c>
      <c r="S7" s="351"/>
      <c r="T7" s="351"/>
      <c r="U7" s="351"/>
      <c r="V7" s="353"/>
      <c r="W7" s="324" t="s">
        <v>40</v>
      </c>
      <c r="X7" s="354" t="s">
        <v>26</v>
      </c>
      <c r="Y7" s="351"/>
      <c r="Z7" s="351"/>
      <c r="AA7" s="351"/>
      <c r="AB7" s="352"/>
      <c r="AC7" s="350" t="s">
        <v>37</v>
      </c>
      <c r="AD7" s="351"/>
      <c r="AE7" s="351"/>
      <c r="AF7" s="351"/>
      <c r="AG7" s="353"/>
      <c r="AH7" s="324" t="s">
        <v>40</v>
      </c>
      <c r="AI7" s="354" t="s">
        <v>23</v>
      </c>
      <c r="AJ7" s="351"/>
      <c r="AK7" s="351"/>
      <c r="AL7" s="351"/>
      <c r="AM7" s="353"/>
      <c r="AN7" s="324" t="s">
        <v>40</v>
      </c>
      <c r="AO7" s="354" t="s">
        <v>23</v>
      </c>
      <c r="AP7" s="351"/>
      <c r="AQ7" s="351"/>
      <c r="AR7" s="351"/>
      <c r="AS7" s="353"/>
      <c r="AT7" s="324" t="s">
        <v>40</v>
      </c>
      <c r="AU7" s="354" t="s">
        <v>23</v>
      </c>
      <c r="AV7" s="351"/>
      <c r="AW7" s="351"/>
      <c r="AX7" s="351"/>
      <c r="AY7" s="352"/>
      <c r="AZ7" s="324" t="s">
        <v>40</v>
      </c>
      <c r="BA7" s="350" t="s">
        <v>96</v>
      </c>
      <c r="BB7" s="351"/>
      <c r="BC7" s="351"/>
      <c r="BD7" s="351"/>
      <c r="BE7" s="352"/>
      <c r="BF7" s="350" t="s">
        <v>23</v>
      </c>
      <c r="BG7" s="351"/>
      <c r="BH7" s="351"/>
      <c r="BI7" s="351"/>
      <c r="BJ7" s="353"/>
      <c r="BK7" s="324" t="s">
        <v>40</v>
      </c>
      <c r="BL7" s="350" t="s">
        <v>96</v>
      </c>
      <c r="BM7" s="351"/>
      <c r="BN7" s="351"/>
      <c r="BO7" s="351"/>
      <c r="BP7" s="352"/>
      <c r="BQ7" s="350" t="s">
        <v>23</v>
      </c>
      <c r="BR7" s="351"/>
      <c r="BS7" s="351"/>
      <c r="BT7" s="351"/>
      <c r="BU7" s="353"/>
      <c r="BV7" s="324" t="s">
        <v>40</v>
      </c>
      <c r="BW7" s="350" t="s">
        <v>96</v>
      </c>
      <c r="BX7" s="351"/>
      <c r="BY7" s="351"/>
      <c r="BZ7" s="351"/>
      <c r="CA7" s="352"/>
      <c r="CB7" s="350" t="s">
        <v>23</v>
      </c>
      <c r="CC7" s="351"/>
      <c r="CD7" s="351"/>
      <c r="CE7" s="351"/>
      <c r="CF7" s="353"/>
      <c r="CG7" s="324" t="s">
        <v>40</v>
      </c>
      <c r="CH7" s="350" t="s">
        <v>96</v>
      </c>
      <c r="CI7" s="351"/>
      <c r="CJ7" s="351"/>
      <c r="CK7" s="351"/>
      <c r="CL7" s="352"/>
      <c r="CM7" s="350" t="s">
        <v>23</v>
      </c>
      <c r="CN7" s="351"/>
      <c r="CO7" s="351"/>
      <c r="CP7" s="351"/>
      <c r="CQ7" s="353"/>
      <c r="CR7" s="325" t="s">
        <v>15</v>
      </c>
    </row>
    <row r="8" spans="2:96" ht="24.95" customHeight="1">
      <c r="B8" s="406"/>
      <c r="C8" s="426"/>
      <c r="D8" s="427"/>
      <c r="E8" s="428"/>
      <c r="F8" s="112"/>
      <c r="G8" s="385">
        <v>1</v>
      </c>
      <c r="H8" s="378">
        <v>2</v>
      </c>
      <c r="I8" s="378">
        <v>3</v>
      </c>
      <c r="J8" s="378">
        <v>4</v>
      </c>
      <c r="K8" s="380">
        <v>5</v>
      </c>
      <c r="L8" s="326" t="s">
        <v>40</v>
      </c>
      <c r="M8" s="24"/>
      <c r="N8" s="25"/>
      <c r="O8" s="25"/>
      <c r="P8" s="25"/>
      <c r="Q8" s="26"/>
      <c r="R8" s="28"/>
      <c r="S8" s="25"/>
      <c r="T8" s="25"/>
      <c r="U8" s="25"/>
      <c r="V8" s="27"/>
      <c r="W8" s="326" t="s">
        <v>40</v>
      </c>
      <c r="X8" s="24"/>
      <c r="Y8" s="25"/>
      <c r="Z8" s="25"/>
      <c r="AA8" s="25"/>
      <c r="AB8" s="26"/>
      <c r="AC8" s="28"/>
      <c r="AD8" s="25"/>
      <c r="AE8" s="25"/>
      <c r="AF8" s="25"/>
      <c r="AG8" s="27"/>
      <c r="AH8" s="326" t="s">
        <v>40</v>
      </c>
      <c r="AI8" s="24"/>
      <c r="AJ8" s="25"/>
      <c r="AK8" s="25"/>
      <c r="AL8" s="25"/>
      <c r="AM8" s="27"/>
      <c r="AN8" s="326" t="s">
        <v>40</v>
      </c>
      <c r="AO8" s="24"/>
      <c r="AP8" s="25"/>
      <c r="AQ8" s="25"/>
      <c r="AR8" s="25"/>
      <c r="AS8" s="27"/>
      <c r="AT8" s="326" t="s">
        <v>40</v>
      </c>
      <c r="AU8" s="24"/>
      <c r="AV8" s="25"/>
      <c r="AW8" s="25"/>
      <c r="AX8" s="25"/>
      <c r="AY8" s="26"/>
      <c r="AZ8" s="326" t="s">
        <v>40</v>
      </c>
      <c r="BA8" s="28"/>
      <c r="BB8" s="25"/>
      <c r="BC8" s="25"/>
      <c r="BD8" s="25"/>
      <c r="BE8" s="26"/>
      <c r="BF8" s="28"/>
      <c r="BG8" s="25"/>
      <c r="BH8" s="25"/>
      <c r="BI8" s="25"/>
      <c r="BJ8" s="27"/>
      <c r="BK8" s="326" t="s">
        <v>40</v>
      </c>
      <c r="BL8" s="28"/>
      <c r="BM8" s="25"/>
      <c r="BN8" s="25"/>
      <c r="BO8" s="25"/>
      <c r="BP8" s="26"/>
      <c r="BQ8" s="28"/>
      <c r="BR8" s="25"/>
      <c r="BS8" s="25"/>
      <c r="BT8" s="25"/>
      <c r="BU8" s="27"/>
      <c r="BV8" s="326" t="s">
        <v>40</v>
      </c>
      <c r="BW8" s="28"/>
      <c r="BX8" s="25"/>
      <c r="BY8" s="25"/>
      <c r="BZ8" s="25"/>
      <c r="CA8" s="26"/>
      <c r="CB8" s="28"/>
      <c r="CC8" s="25"/>
      <c r="CD8" s="25"/>
      <c r="CE8" s="25"/>
      <c r="CF8" s="27"/>
      <c r="CG8" s="326" t="s">
        <v>40</v>
      </c>
      <c r="CH8" s="28"/>
      <c r="CI8" s="25"/>
      <c r="CJ8" s="25"/>
      <c r="CK8" s="25"/>
      <c r="CL8" s="26"/>
      <c r="CM8" s="28"/>
      <c r="CN8" s="25"/>
      <c r="CO8" s="25"/>
      <c r="CP8" s="25"/>
      <c r="CQ8" s="27"/>
      <c r="CR8" s="366"/>
    </row>
    <row r="9" spans="2:96" ht="24.95" customHeight="1">
      <c r="B9" s="407"/>
      <c r="C9" s="429"/>
      <c r="D9" s="430"/>
      <c r="E9" s="431"/>
      <c r="F9" s="129"/>
      <c r="G9" s="386"/>
      <c r="H9" s="379"/>
      <c r="I9" s="379"/>
      <c r="J9" s="379"/>
      <c r="K9" s="381"/>
      <c r="L9" s="327" t="s">
        <v>40</v>
      </c>
      <c r="M9" s="1"/>
      <c r="N9" s="2"/>
      <c r="O9" s="2"/>
      <c r="P9" s="2"/>
      <c r="Q9" s="3"/>
      <c r="R9" s="5"/>
      <c r="S9" s="2"/>
      <c r="T9" s="2"/>
      <c r="U9" s="2"/>
      <c r="V9" s="4"/>
      <c r="W9" s="327" t="s">
        <v>40</v>
      </c>
      <c r="X9" s="5"/>
      <c r="Y9" s="2"/>
      <c r="Z9" s="2"/>
      <c r="AA9" s="2"/>
      <c r="AB9" s="3"/>
      <c r="AC9" s="5"/>
      <c r="AD9" s="2"/>
      <c r="AE9" s="2"/>
      <c r="AF9" s="2"/>
      <c r="AG9" s="4"/>
      <c r="AH9" s="327" t="s">
        <v>40</v>
      </c>
      <c r="AI9" s="1"/>
      <c r="AJ9" s="2"/>
      <c r="AK9" s="2"/>
      <c r="AL9" s="2"/>
      <c r="AM9" s="4"/>
      <c r="AN9" s="327" t="s">
        <v>40</v>
      </c>
      <c r="AO9" s="1"/>
      <c r="AP9" s="2"/>
      <c r="AQ9" s="2"/>
      <c r="AR9" s="2"/>
      <c r="AS9" s="4"/>
      <c r="AT9" s="327" t="s">
        <v>40</v>
      </c>
      <c r="AU9" s="1"/>
      <c r="AV9" s="2"/>
      <c r="AW9" s="2"/>
      <c r="AX9" s="2"/>
      <c r="AY9" s="3"/>
      <c r="AZ9" s="327" t="s">
        <v>40</v>
      </c>
      <c r="BA9" s="5"/>
      <c r="BB9" s="2"/>
      <c r="BC9" s="2"/>
      <c r="BD9" s="2"/>
      <c r="BE9" s="3"/>
      <c r="BF9" s="5"/>
      <c r="BG9" s="2"/>
      <c r="BH9" s="2"/>
      <c r="BI9" s="2"/>
      <c r="BJ9" s="4"/>
      <c r="BK9" s="327" t="s">
        <v>40</v>
      </c>
      <c r="BL9" s="5"/>
      <c r="BM9" s="2"/>
      <c r="BN9" s="2"/>
      <c r="BO9" s="2"/>
      <c r="BP9" s="3"/>
      <c r="BQ9" s="5"/>
      <c r="BR9" s="2"/>
      <c r="BS9" s="2"/>
      <c r="BT9" s="2"/>
      <c r="BU9" s="4"/>
      <c r="BV9" s="327" t="s">
        <v>40</v>
      </c>
      <c r="BW9" s="5"/>
      <c r="BX9" s="2"/>
      <c r="BY9" s="2"/>
      <c r="BZ9" s="2"/>
      <c r="CA9" s="3"/>
      <c r="CB9" s="5"/>
      <c r="CC9" s="2"/>
      <c r="CD9" s="2"/>
      <c r="CE9" s="2"/>
      <c r="CF9" s="4"/>
      <c r="CG9" s="327" t="s">
        <v>40</v>
      </c>
      <c r="CH9" s="5"/>
      <c r="CI9" s="2"/>
      <c r="CJ9" s="2"/>
      <c r="CK9" s="2"/>
      <c r="CL9" s="3"/>
      <c r="CM9" s="5"/>
      <c r="CN9" s="2"/>
      <c r="CO9" s="2"/>
      <c r="CP9" s="2"/>
      <c r="CQ9" s="4"/>
      <c r="CR9" s="367"/>
    </row>
    <row r="10" spans="2:96" ht="24.95" customHeight="1">
      <c r="B10" s="408"/>
      <c r="C10" s="432"/>
      <c r="D10" s="433"/>
      <c r="E10" s="434"/>
      <c r="F10" s="304"/>
      <c r="G10" s="387">
        <v>1</v>
      </c>
      <c r="H10" s="383">
        <v>2</v>
      </c>
      <c r="I10" s="383">
        <v>3</v>
      </c>
      <c r="J10" s="383">
        <v>4</v>
      </c>
      <c r="K10" s="376">
        <v>5</v>
      </c>
      <c r="L10" s="305" t="s">
        <v>40</v>
      </c>
      <c r="M10" s="306"/>
      <c r="N10" s="307"/>
      <c r="O10" s="307"/>
      <c r="P10" s="307"/>
      <c r="Q10" s="308"/>
      <c r="R10" s="309"/>
      <c r="S10" s="307"/>
      <c r="T10" s="307"/>
      <c r="U10" s="307"/>
      <c r="V10" s="310"/>
      <c r="W10" s="305" t="s">
        <v>40</v>
      </c>
      <c r="X10" s="309"/>
      <c r="Y10" s="307"/>
      <c r="Z10" s="307"/>
      <c r="AA10" s="307"/>
      <c r="AB10" s="308"/>
      <c r="AC10" s="309"/>
      <c r="AD10" s="307"/>
      <c r="AE10" s="307"/>
      <c r="AF10" s="307"/>
      <c r="AG10" s="310"/>
      <c r="AH10" s="305" t="s">
        <v>40</v>
      </c>
      <c r="AI10" s="306"/>
      <c r="AJ10" s="307"/>
      <c r="AK10" s="307"/>
      <c r="AL10" s="307"/>
      <c r="AM10" s="310"/>
      <c r="AN10" s="305" t="s">
        <v>40</v>
      </c>
      <c r="AO10" s="306"/>
      <c r="AP10" s="307"/>
      <c r="AQ10" s="307"/>
      <c r="AR10" s="307"/>
      <c r="AS10" s="310"/>
      <c r="AT10" s="305" t="s">
        <v>40</v>
      </c>
      <c r="AU10" s="306"/>
      <c r="AV10" s="307"/>
      <c r="AW10" s="307"/>
      <c r="AX10" s="307"/>
      <c r="AY10" s="308"/>
      <c r="AZ10" s="305" t="s">
        <v>40</v>
      </c>
      <c r="BA10" s="309"/>
      <c r="BB10" s="307"/>
      <c r="BC10" s="307"/>
      <c r="BD10" s="307"/>
      <c r="BE10" s="308"/>
      <c r="BF10" s="309"/>
      <c r="BG10" s="307"/>
      <c r="BH10" s="307"/>
      <c r="BI10" s="307"/>
      <c r="BJ10" s="310"/>
      <c r="BK10" s="305" t="s">
        <v>40</v>
      </c>
      <c r="BL10" s="309"/>
      <c r="BM10" s="307"/>
      <c r="BN10" s="307"/>
      <c r="BO10" s="307"/>
      <c r="BP10" s="308"/>
      <c r="BQ10" s="309"/>
      <c r="BR10" s="307"/>
      <c r="BS10" s="307"/>
      <c r="BT10" s="307"/>
      <c r="BU10" s="310"/>
      <c r="BV10" s="305" t="s">
        <v>40</v>
      </c>
      <c r="BW10" s="309"/>
      <c r="BX10" s="307"/>
      <c r="BY10" s="307"/>
      <c r="BZ10" s="307"/>
      <c r="CA10" s="308"/>
      <c r="CB10" s="309"/>
      <c r="CC10" s="307"/>
      <c r="CD10" s="307"/>
      <c r="CE10" s="307"/>
      <c r="CF10" s="310"/>
      <c r="CG10" s="305" t="s">
        <v>40</v>
      </c>
      <c r="CH10" s="309"/>
      <c r="CI10" s="307"/>
      <c r="CJ10" s="307"/>
      <c r="CK10" s="307"/>
      <c r="CL10" s="308"/>
      <c r="CM10" s="309"/>
      <c r="CN10" s="307"/>
      <c r="CO10" s="307"/>
      <c r="CP10" s="307"/>
      <c r="CQ10" s="310"/>
      <c r="CR10" s="368"/>
    </row>
    <row r="11" spans="2:96" ht="24.95" customHeight="1">
      <c r="B11" s="409"/>
      <c r="C11" s="435"/>
      <c r="D11" s="436"/>
      <c r="E11" s="437"/>
      <c r="F11" s="311"/>
      <c r="G11" s="388"/>
      <c r="H11" s="384"/>
      <c r="I11" s="384"/>
      <c r="J11" s="384"/>
      <c r="K11" s="377"/>
      <c r="L11" s="312" t="s">
        <v>40</v>
      </c>
      <c r="M11" s="313"/>
      <c r="N11" s="314"/>
      <c r="O11" s="314"/>
      <c r="P11" s="314"/>
      <c r="Q11" s="315"/>
      <c r="R11" s="316"/>
      <c r="S11" s="314"/>
      <c r="T11" s="314"/>
      <c r="U11" s="314"/>
      <c r="V11" s="317"/>
      <c r="W11" s="312" t="s">
        <v>40</v>
      </c>
      <c r="X11" s="316"/>
      <c r="Y11" s="314"/>
      <c r="Z11" s="314"/>
      <c r="AA11" s="314"/>
      <c r="AB11" s="315"/>
      <c r="AC11" s="316"/>
      <c r="AD11" s="314"/>
      <c r="AE11" s="314"/>
      <c r="AF11" s="314"/>
      <c r="AG11" s="317"/>
      <c r="AH11" s="312" t="s">
        <v>40</v>
      </c>
      <c r="AI11" s="313"/>
      <c r="AJ11" s="314"/>
      <c r="AK11" s="314"/>
      <c r="AL11" s="314"/>
      <c r="AM11" s="317"/>
      <c r="AN11" s="312" t="s">
        <v>40</v>
      </c>
      <c r="AO11" s="313"/>
      <c r="AP11" s="314"/>
      <c r="AQ11" s="314"/>
      <c r="AR11" s="314"/>
      <c r="AS11" s="317"/>
      <c r="AT11" s="312" t="s">
        <v>40</v>
      </c>
      <c r="AU11" s="313"/>
      <c r="AV11" s="314"/>
      <c r="AW11" s="314"/>
      <c r="AX11" s="314"/>
      <c r="AY11" s="315"/>
      <c r="AZ11" s="312" t="s">
        <v>40</v>
      </c>
      <c r="BA11" s="316"/>
      <c r="BB11" s="314"/>
      <c r="BC11" s="314"/>
      <c r="BD11" s="314"/>
      <c r="BE11" s="315"/>
      <c r="BF11" s="316"/>
      <c r="BG11" s="314"/>
      <c r="BH11" s="314"/>
      <c r="BI11" s="314"/>
      <c r="BJ11" s="317"/>
      <c r="BK11" s="312" t="s">
        <v>40</v>
      </c>
      <c r="BL11" s="316"/>
      <c r="BM11" s="314"/>
      <c r="BN11" s="314"/>
      <c r="BO11" s="314"/>
      <c r="BP11" s="315"/>
      <c r="BQ11" s="316"/>
      <c r="BR11" s="314"/>
      <c r="BS11" s="314"/>
      <c r="BT11" s="314"/>
      <c r="BU11" s="317"/>
      <c r="BV11" s="312" t="s">
        <v>40</v>
      </c>
      <c r="BW11" s="316"/>
      <c r="BX11" s="314"/>
      <c r="BY11" s="314"/>
      <c r="BZ11" s="314"/>
      <c r="CA11" s="315"/>
      <c r="CB11" s="316"/>
      <c r="CC11" s="314"/>
      <c r="CD11" s="314"/>
      <c r="CE11" s="314"/>
      <c r="CF11" s="317"/>
      <c r="CG11" s="312" t="s">
        <v>40</v>
      </c>
      <c r="CH11" s="316"/>
      <c r="CI11" s="314"/>
      <c r="CJ11" s="314"/>
      <c r="CK11" s="314"/>
      <c r="CL11" s="315"/>
      <c r="CM11" s="316"/>
      <c r="CN11" s="314"/>
      <c r="CO11" s="314"/>
      <c r="CP11" s="314"/>
      <c r="CQ11" s="317"/>
      <c r="CR11" s="369"/>
    </row>
    <row r="12" spans="2:96" ht="24.95" customHeight="1">
      <c r="B12" s="406"/>
      <c r="C12" s="426"/>
      <c r="D12" s="427"/>
      <c r="E12" s="428"/>
      <c r="F12" s="112"/>
      <c r="G12" s="385">
        <v>1</v>
      </c>
      <c r="H12" s="378">
        <v>2</v>
      </c>
      <c r="I12" s="378">
        <v>3</v>
      </c>
      <c r="J12" s="378">
        <v>4</v>
      </c>
      <c r="K12" s="380">
        <v>5</v>
      </c>
      <c r="L12" s="326" t="s">
        <v>40</v>
      </c>
      <c r="M12" s="24"/>
      <c r="N12" s="25"/>
      <c r="O12" s="25"/>
      <c r="P12" s="25"/>
      <c r="Q12" s="26"/>
      <c r="R12" s="28"/>
      <c r="S12" s="25"/>
      <c r="T12" s="25"/>
      <c r="U12" s="25"/>
      <c r="V12" s="27"/>
      <c r="W12" s="326" t="s">
        <v>40</v>
      </c>
      <c r="X12" s="24"/>
      <c r="Y12" s="25"/>
      <c r="Z12" s="25"/>
      <c r="AA12" s="25"/>
      <c r="AB12" s="26"/>
      <c r="AC12" s="28"/>
      <c r="AD12" s="25"/>
      <c r="AE12" s="25"/>
      <c r="AF12" s="25"/>
      <c r="AG12" s="27"/>
      <c r="AH12" s="326" t="s">
        <v>40</v>
      </c>
      <c r="AI12" s="24"/>
      <c r="AJ12" s="25"/>
      <c r="AK12" s="25"/>
      <c r="AL12" s="25"/>
      <c r="AM12" s="27"/>
      <c r="AN12" s="326" t="s">
        <v>40</v>
      </c>
      <c r="AO12" s="24"/>
      <c r="AP12" s="25"/>
      <c r="AQ12" s="25"/>
      <c r="AR12" s="25"/>
      <c r="AS12" s="27"/>
      <c r="AT12" s="326" t="s">
        <v>40</v>
      </c>
      <c r="AU12" s="24"/>
      <c r="AV12" s="25"/>
      <c r="AW12" s="25"/>
      <c r="AX12" s="25"/>
      <c r="AY12" s="26"/>
      <c r="AZ12" s="326" t="s">
        <v>40</v>
      </c>
      <c r="BA12" s="28"/>
      <c r="BB12" s="25"/>
      <c r="BC12" s="25"/>
      <c r="BD12" s="25"/>
      <c r="BE12" s="26"/>
      <c r="BF12" s="28"/>
      <c r="BG12" s="25"/>
      <c r="BH12" s="25"/>
      <c r="BI12" s="25"/>
      <c r="BJ12" s="27"/>
      <c r="BK12" s="326" t="s">
        <v>40</v>
      </c>
      <c r="BL12" s="28"/>
      <c r="BM12" s="25"/>
      <c r="BN12" s="25"/>
      <c r="BO12" s="25"/>
      <c r="BP12" s="26"/>
      <c r="BQ12" s="28"/>
      <c r="BR12" s="25"/>
      <c r="BS12" s="25"/>
      <c r="BT12" s="25"/>
      <c r="BU12" s="27"/>
      <c r="BV12" s="326" t="s">
        <v>40</v>
      </c>
      <c r="BW12" s="28"/>
      <c r="BX12" s="25"/>
      <c r="BY12" s="25"/>
      <c r="BZ12" s="25"/>
      <c r="CA12" s="26"/>
      <c r="CB12" s="28"/>
      <c r="CC12" s="25"/>
      <c r="CD12" s="25"/>
      <c r="CE12" s="25"/>
      <c r="CF12" s="27"/>
      <c r="CG12" s="326" t="s">
        <v>40</v>
      </c>
      <c r="CH12" s="28"/>
      <c r="CI12" s="25"/>
      <c r="CJ12" s="25"/>
      <c r="CK12" s="25"/>
      <c r="CL12" s="26"/>
      <c r="CM12" s="28"/>
      <c r="CN12" s="25"/>
      <c r="CO12" s="25"/>
      <c r="CP12" s="25"/>
      <c r="CQ12" s="27"/>
      <c r="CR12" s="366"/>
    </row>
    <row r="13" spans="2:96" ht="24.95" customHeight="1">
      <c r="B13" s="407"/>
      <c r="C13" s="429"/>
      <c r="D13" s="430"/>
      <c r="E13" s="431"/>
      <c r="F13" s="129"/>
      <c r="G13" s="386"/>
      <c r="H13" s="379"/>
      <c r="I13" s="379"/>
      <c r="J13" s="379"/>
      <c r="K13" s="381"/>
      <c r="L13" s="327" t="s">
        <v>40</v>
      </c>
      <c r="M13" s="1"/>
      <c r="N13" s="2"/>
      <c r="O13" s="2"/>
      <c r="P13" s="2"/>
      <c r="Q13" s="3"/>
      <c r="R13" s="5"/>
      <c r="S13" s="2"/>
      <c r="T13" s="2"/>
      <c r="U13" s="2"/>
      <c r="V13" s="4"/>
      <c r="W13" s="327" t="s">
        <v>40</v>
      </c>
      <c r="X13" s="5"/>
      <c r="Y13" s="2"/>
      <c r="Z13" s="2"/>
      <c r="AA13" s="2"/>
      <c r="AB13" s="3"/>
      <c r="AC13" s="5"/>
      <c r="AD13" s="2"/>
      <c r="AE13" s="2"/>
      <c r="AF13" s="2"/>
      <c r="AG13" s="4"/>
      <c r="AH13" s="327" t="s">
        <v>40</v>
      </c>
      <c r="AI13" s="1"/>
      <c r="AJ13" s="2"/>
      <c r="AK13" s="2"/>
      <c r="AL13" s="2"/>
      <c r="AM13" s="4"/>
      <c r="AN13" s="327" t="s">
        <v>40</v>
      </c>
      <c r="AO13" s="1"/>
      <c r="AP13" s="2"/>
      <c r="AQ13" s="2"/>
      <c r="AR13" s="2"/>
      <c r="AS13" s="4"/>
      <c r="AT13" s="327" t="s">
        <v>40</v>
      </c>
      <c r="AU13" s="1"/>
      <c r="AV13" s="2"/>
      <c r="AW13" s="2"/>
      <c r="AX13" s="2"/>
      <c r="AY13" s="3"/>
      <c r="AZ13" s="327" t="s">
        <v>40</v>
      </c>
      <c r="BA13" s="5"/>
      <c r="BB13" s="2"/>
      <c r="BC13" s="2"/>
      <c r="BD13" s="2"/>
      <c r="BE13" s="3"/>
      <c r="BF13" s="5"/>
      <c r="BG13" s="2"/>
      <c r="BH13" s="2"/>
      <c r="BI13" s="2"/>
      <c r="BJ13" s="4"/>
      <c r="BK13" s="327" t="s">
        <v>40</v>
      </c>
      <c r="BL13" s="5"/>
      <c r="BM13" s="2"/>
      <c r="BN13" s="2"/>
      <c r="BO13" s="2"/>
      <c r="BP13" s="3"/>
      <c r="BQ13" s="5"/>
      <c r="BR13" s="2"/>
      <c r="BS13" s="2"/>
      <c r="BT13" s="2"/>
      <c r="BU13" s="4"/>
      <c r="BV13" s="327" t="s">
        <v>40</v>
      </c>
      <c r="BW13" s="5"/>
      <c r="BX13" s="2"/>
      <c r="BY13" s="2"/>
      <c r="BZ13" s="2"/>
      <c r="CA13" s="3"/>
      <c r="CB13" s="5"/>
      <c r="CC13" s="2"/>
      <c r="CD13" s="2"/>
      <c r="CE13" s="2"/>
      <c r="CF13" s="4"/>
      <c r="CG13" s="327" t="s">
        <v>40</v>
      </c>
      <c r="CH13" s="5"/>
      <c r="CI13" s="2"/>
      <c r="CJ13" s="2"/>
      <c r="CK13" s="2"/>
      <c r="CL13" s="3"/>
      <c r="CM13" s="5"/>
      <c r="CN13" s="2"/>
      <c r="CO13" s="2"/>
      <c r="CP13" s="2"/>
      <c r="CQ13" s="4"/>
      <c r="CR13" s="367"/>
    </row>
    <row r="14" spans="2:96" ht="24.95" customHeight="1">
      <c r="B14" s="408"/>
      <c r="C14" s="432"/>
      <c r="D14" s="433"/>
      <c r="E14" s="434"/>
      <c r="F14" s="304"/>
      <c r="G14" s="387">
        <v>1</v>
      </c>
      <c r="H14" s="383">
        <v>2</v>
      </c>
      <c r="I14" s="383">
        <v>3</v>
      </c>
      <c r="J14" s="383">
        <v>4</v>
      </c>
      <c r="K14" s="376">
        <v>5</v>
      </c>
      <c r="L14" s="305" t="s">
        <v>40</v>
      </c>
      <c r="M14" s="306"/>
      <c r="N14" s="307"/>
      <c r="O14" s="307"/>
      <c r="P14" s="307"/>
      <c r="Q14" s="308"/>
      <c r="R14" s="309"/>
      <c r="S14" s="307"/>
      <c r="T14" s="307"/>
      <c r="U14" s="307"/>
      <c r="V14" s="310"/>
      <c r="W14" s="305" t="s">
        <v>40</v>
      </c>
      <c r="X14" s="309"/>
      <c r="Y14" s="307"/>
      <c r="Z14" s="307"/>
      <c r="AA14" s="307"/>
      <c r="AB14" s="308"/>
      <c r="AC14" s="309"/>
      <c r="AD14" s="307"/>
      <c r="AE14" s="307"/>
      <c r="AF14" s="307"/>
      <c r="AG14" s="310"/>
      <c r="AH14" s="305" t="s">
        <v>40</v>
      </c>
      <c r="AI14" s="306"/>
      <c r="AJ14" s="307"/>
      <c r="AK14" s="307"/>
      <c r="AL14" s="307"/>
      <c r="AM14" s="310"/>
      <c r="AN14" s="305" t="s">
        <v>40</v>
      </c>
      <c r="AO14" s="306"/>
      <c r="AP14" s="307"/>
      <c r="AQ14" s="307"/>
      <c r="AR14" s="307"/>
      <c r="AS14" s="310"/>
      <c r="AT14" s="305" t="s">
        <v>40</v>
      </c>
      <c r="AU14" s="306"/>
      <c r="AV14" s="307"/>
      <c r="AW14" s="307"/>
      <c r="AX14" s="307"/>
      <c r="AY14" s="308"/>
      <c r="AZ14" s="305" t="s">
        <v>40</v>
      </c>
      <c r="BA14" s="309"/>
      <c r="BB14" s="307"/>
      <c r="BC14" s="307"/>
      <c r="BD14" s="307"/>
      <c r="BE14" s="308"/>
      <c r="BF14" s="309"/>
      <c r="BG14" s="307"/>
      <c r="BH14" s="307"/>
      <c r="BI14" s="307"/>
      <c r="BJ14" s="310"/>
      <c r="BK14" s="305" t="s">
        <v>40</v>
      </c>
      <c r="BL14" s="309"/>
      <c r="BM14" s="307"/>
      <c r="BN14" s="307"/>
      <c r="BO14" s="307"/>
      <c r="BP14" s="308"/>
      <c r="BQ14" s="309"/>
      <c r="BR14" s="307"/>
      <c r="BS14" s="307"/>
      <c r="BT14" s="307"/>
      <c r="BU14" s="310"/>
      <c r="BV14" s="305" t="s">
        <v>40</v>
      </c>
      <c r="BW14" s="309"/>
      <c r="BX14" s="307"/>
      <c r="BY14" s="307"/>
      <c r="BZ14" s="307"/>
      <c r="CA14" s="308"/>
      <c r="CB14" s="309"/>
      <c r="CC14" s="307"/>
      <c r="CD14" s="307"/>
      <c r="CE14" s="307"/>
      <c r="CF14" s="310"/>
      <c r="CG14" s="305" t="s">
        <v>40</v>
      </c>
      <c r="CH14" s="309"/>
      <c r="CI14" s="307"/>
      <c r="CJ14" s="307"/>
      <c r="CK14" s="307"/>
      <c r="CL14" s="308"/>
      <c r="CM14" s="309"/>
      <c r="CN14" s="307"/>
      <c r="CO14" s="307"/>
      <c r="CP14" s="307"/>
      <c r="CQ14" s="310"/>
      <c r="CR14" s="368"/>
    </row>
    <row r="15" spans="2:96" ht="39.4" customHeight="1">
      <c r="B15" s="409"/>
      <c r="C15" s="435"/>
      <c r="D15" s="436"/>
      <c r="E15" s="437"/>
      <c r="F15" s="311"/>
      <c r="G15" s="388"/>
      <c r="H15" s="384"/>
      <c r="I15" s="384"/>
      <c r="J15" s="384"/>
      <c r="K15" s="377"/>
      <c r="L15" s="312" t="s">
        <v>40</v>
      </c>
      <c r="M15" s="313"/>
      <c r="N15" s="314"/>
      <c r="O15" s="314"/>
      <c r="P15" s="314"/>
      <c r="Q15" s="315"/>
      <c r="R15" s="316"/>
      <c r="S15" s="314"/>
      <c r="T15" s="314"/>
      <c r="U15" s="314"/>
      <c r="V15" s="317"/>
      <c r="W15" s="312" t="s">
        <v>40</v>
      </c>
      <c r="X15" s="316"/>
      <c r="Y15" s="314"/>
      <c r="Z15" s="314"/>
      <c r="AA15" s="314"/>
      <c r="AB15" s="315"/>
      <c r="AC15" s="316"/>
      <c r="AD15" s="314"/>
      <c r="AE15" s="314"/>
      <c r="AF15" s="314"/>
      <c r="AG15" s="317"/>
      <c r="AH15" s="312" t="s">
        <v>40</v>
      </c>
      <c r="AI15" s="313"/>
      <c r="AJ15" s="314"/>
      <c r="AK15" s="314"/>
      <c r="AL15" s="314"/>
      <c r="AM15" s="317"/>
      <c r="AN15" s="312" t="s">
        <v>40</v>
      </c>
      <c r="AO15" s="313"/>
      <c r="AP15" s="314"/>
      <c r="AQ15" s="314"/>
      <c r="AR15" s="314"/>
      <c r="AS15" s="317"/>
      <c r="AT15" s="312" t="s">
        <v>40</v>
      </c>
      <c r="AU15" s="313"/>
      <c r="AV15" s="314"/>
      <c r="AW15" s="314"/>
      <c r="AX15" s="314"/>
      <c r="AY15" s="315"/>
      <c r="AZ15" s="312" t="s">
        <v>40</v>
      </c>
      <c r="BA15" s="316"/>
      <c r="BB15" s="314"/>
      <c r="BC15" s="314"/>
      <c r="BD15" s="314"/>
      <c r="BE15" s="315"/>
      <c r="BF15" s="316"/>
      <c r="BG15" s="314"/>
      <c r="BH15" s="314"/>
      <c r="BI15" s="314"/>
      <c r="BJ15" s="317"/>
      <c r="BK15" s="312" t="s">
        <v>40</v>
      </c>
      <c r="BL15" s="316"/>
      <c r="BM15" s="314"/>
      <c r="BN15" s="314"/>
      <c r="BO15" s="314"/>
      <c r="BP15" s="315"/>
      <c r="BQ15" s="316"/>
      <c r="BR15" s="314"/>
      <c r="BS15" s="314"/>
      <c r="BT15" s="314"/>
      <c r="BU15" s="317"/>
      <c r="BV15" s="312" t="s">
        <v>40</v>
      </c>
      <c r="BW15" s="316"/>
      <c r="BX15" s="314"/>
      <c r="BY15" s="314"/>
      <c r="BZ15" s="314"/>
      <c r="CA15" s="315"/>
      <c r="CB15" s="316"/>
      <c r="CC15" s="314"/>
      <c r="CD15" s="314"/>
      <c r="CE15" s="314"/>
      <c r="CF15" s="317"/>
      <c r="CG15" s="312" t="s">
        <v>40</v>
      </c>
      <c r="CH15" s="316"/>
      <c r="CI15" s="314"/>
      <c r="CJ15" s="314"/>
      <c r="CK15" s="314"/>
      <c r="CL15" s="315"/>
      <c r="CM15" s="316"/>
      <c r="CN15" s="314"/>
      <c r="CO15" s="314"/>
      <c r="CP15" s="314"/>
      <c r="CQ15" s="317"/>
      <c r="CR15" s="369"/>
    </row>
    <row r="16" spans="2:96" ht="24.95" customHeight="1">
      <c r="B16" s="406"/>
      <c r="C16" s="426"/>
      <c r="D16" s="427"/>
      <c r="E16" s="428"/>
      <c r="F16" s="112"/>
      <c r="G16" s="385">
        <v>1</v>
      </c>
      <c r="H16" s="378">
        <v>2</v>
      </c>
      <c r="I16" s="378">
        <v>3</v>
      </c>
      <c r="J16" s="378">
        <v>4</v>
      </c>
      <c r="K16" s="380">
        <v>5</v>
      </c>
      <c r="L16" s="326" t="s">
        <v>40</v>
      </c>
      <c r="M16" s="24"/>
      <c r="N16" s="25"/>
      <c r="O16" s="25"/>
      <c r="P16" s="25"/>
      <c r="Q16" s="26"/>
      <c r="R16" s="28"/>
      <c r="S16" s="25"/>
      <c r="T16" s="25"/>
      <c r="U16" s="25"/>
      <c r="V16" s="27"/>
      <c r="W16" s="326" t="s">
        <v>40</v>
      </c>
      <c r="X16" s="24"/>
      <c r="Y16" s="25"/>
      <c r="Z16" s="25"/>
      <c r="AA16" s="25"/>
      <c r="AB16" s="26"/>
      <c r="AC16" s="28"/>
      <c r="AD16" s="25"/>
      <c r="AE16" s="25"/>
      <c r="AF16" s="25"/>
      <c r="AG16" s="27"/>
      <c r="AH16" s="326" t="s">
        <v>40</v>
      </c>
      <c r="AI16" s="24"/>
      <c r="AJ16" s="25"/>
      <c r="AK16" s="25"/>
      <c r="AL16" s="25"/>
      <c r="AM16" s="27"/>
      <c r="AN16" s="326" t="s">
        <v>40</v>
      </c>
      <c r="AO16" s="24"/>
      <c r="AP16" s="25"/>
      <c r="AQ16" s="25"/>
      <c r="AR16" s="25"/>
      <c r="AS16" s="27"/>
      <c r="AT16" s="326" t="s">
        <v>40</v>
      </c>
      <c r="AU16" s="24"/>
      <c r="AV16" s="25"/>
      <c r="AW16" s="25"/>
      <c r="AX16" s="25"/>
      <c r="AY16" s="26"/>
      <c r="AZ16" s="326" t="s">
        <v>40</v>
      </c>
      <c r="BA16" s="28"/>
      <c r="BB16" s="25"/>
      <c r="BC16" s="25"/>
      <c r="BD16" s="25"/>
      <c r="BE16" s="26"/>
      <c r="BF16" s="28"/>
      <c r="BG16" s="25"/>
      <c r="BH16" s="25"/>
      <c r="BI16" s="25"/>
      <c r="BJ16" s="27"/>
      <c r="BK16" s="326" t="s">
        <v>40</v>
      </c>
      <c r="BL16" s="28"/>
      <c r="BM16" s="25"/>
      <c r="BN16" s="25"/>
      <c r="BO16" s="25"/>
      <c r="BP16" s="26"/>
      <c r="BQ16" s="28"/>
      <c r="BR16" s="25"/>
      <c r="BS16" s="25"/>
      <c r="BT16" s="25"/>
      <c r="BU16" s="27"/>
      <c r="BV16" s="326" t="s">
        <v>40</v>
      </c>
      <c r="BW16" s="28"/>
      <c r="BX16" s="25"/>
      <c r="BY16" s="25"/>
      <c r="BZ16" s="25"/>
      <c r="CA16" s="26"/>
      <c r="CB16" s="28"/>
      <c r="CC16" s="25"/>
      <c r="CD16" s="25"/>
      <c r="CE16" s="25"/>
      <c r="CF16" s="27"/>
      <c r="CG16" s="326" t="s">
        <v>40</v>
      </c>
      <c r="CH16" s="28"/>
      <c r="CI16" s="25"/>
      <c r="CJ16" s="25"/>
      <c r="CK16" s="25"/>
      <c r="CL16" s="26"/>
      <c r="CM16" s="28"/>
      <c r="CN16" s="25"/>
      <c r="CO16" s="25"/>
      <c r="CP16" s="25"/>
      <c r="CQ16" s="27"/>
      <c r="CR16" s="366"/>
    </row>
    <row r="17" spans="2:96" ht="24.95" customHeight="1">
      <c r="B17" s="407"/>
      <c r="C17" s="429"/>
      <c r="D17" s="430"/>
      <c r="E17" s="431"/>
      <c r="F17" s="129"/>
      <c r="G17" s="386"/>
      <c r="H17" s="379"/>
      <c r="I17" s="379"/>
      <c r="J17" s="379"/>
      <c r="K17" s="381"/>
      <c r="L17" s="327" t="s">
        <v>40</v>
      </c>
      <c r="M17" s="1"/>
      <c r="N17" s="2"/>
      <c r="O17" s="2"/>
      <c r="P17" s="2"/>
      <c r="Q17" s="3"/>
      <c r="R17" s="5"/>
      <c r="S17" s="2"/>
      <c r="T17" s="2"/>
      <c r="U17" s="2"/>
      <c r="V17" s="4"/>
      <c r="W17" s="327" t="s">
        <v>40</v>
      </c>
      <c r="X17" s="5"/>
      <c r="Y17" s="2"/>
      <c r="Z17" s="2"/>
      <c r="AA17" s="2"/>
      <c r="AB17" s="3"/>
      <c r="AC17" s="5"/>
      <c r="AD17" s="2"/>
      <c r="AE17" s="2"/>
      <c r="AF17" s="2"/>
      <c r="AG17" s="4"/>
      <c r="AH17" s="327" t="s">
        <v>40</v>
      </c>
      <c r="AI17" s="1"/>
      <c r="AJ17" s="2"/>
      <c r="AK17" s="2"/>
      <c r="AL17" s="2"/>
      <c r="AM17" s="4"/>
      <c r="AN17" s="327" t="s">
        <v>40</v>
      </c>
      <c r="AO17" s="1"/>
      <c r="AP17" s="2"/>
      <c r="AQ17" s="2"/>
      <c r="AR17" s="2"/>
      <c r="AS17" s="4"/>
      <c r="AT17" s="327" t="s">
        <v>40</v>
      </c>
      <c r="AU17" s="1"/>
      <c r="AV17" s="2"/>
      <c r="AW17" s="2"/>
      <c r="AX17" s="2"/>
      <c r="AY17" s="3"/>
      <c r="AZ17" s="327" t="s">
        <v>40</v>
      </c>
      <c r="BA17" s="5"/>
      <c r="BB17" s="2"/>
      <c r="BC17" s="2"/>
      <c r="BD17" s="2"/>
      <c r="BE17" s="3"/>
      <c r="BF17" s="5"/>
      <c r="BG17" s="2"/>
      <c r="BH17" s="2"/>
      <c r="BI17" s="2"/>
      <c r="BJ17" s="4"/>
      <c r="BK17" s="327" t="s">
        <v>40</v>
      </c>
      <c r="BL17" s="5"/>
      <c r="BM17" s="2"/>
      <c r="BN17" s="2"/>
      <c r="BO17" s="2"/>
      <c r="BP17" s="3"/>
      <c r="BQ17" s="5"/>
      <c r="BR17" s="2"/>
      <c r="BS17" s="2"/>
      <c r="BT17" s="2"/>
      <c r="BU17" s="4"/>
      <c r="BV17" s="327" t="s">
        <v>40</v>
      </c>
      <c r="BW17" s="5"/>
      <c r="BX17" s="2"/>
      <c r="BY17" s="2"/>
      <c r="BZ17" s="2"/>
      <c r="CA17" s="3"/>
      <c r="CB17" s="5"/>
      <c r="CC17" s="2"/>
      <c r="CD17" s="2"/>
      <c r="CE17" s="2"/>
      <c r="CF17" s="4"/>
      <c r="CG17" s="327" t="s">
        <v>40</v>
      </c>
      <c r="CH17" s="5"/>
      <c r="CI17" s="2"/>
      <c r="CJ17" s="2"/>
      <c r="CK17" s="2"/>
      <c r="CL17" s="3"/>
      <c r="CM17" s="5"/>
      <c r="CN17" s="2"/>
      <c r="CO17" s="2"/>
      <c r="CP17" s="2"/>
      <c r="CQ17" s="4"/>
      <c r="CR17" s="367"/>
    </row>
    <row r="18" spans="2:96" ht="24.95" customHeight="1">
      <c r="B18" s="408"/>
      <c r="C18" s="432"/>
      <c r="D18" s="433"/>
      <c r="E18" s="434"/>
      <c r="F18" s="304"/>
      <c r="G18" s="387">
        <v>1</v>
      </c>
      <c r="H18" s="383">
        <v>2</v>
      </c>
      <c r="I18" s="383">
        <v>3</v>
      </c>
      <c r="J18" s="383">
        <v>4</v>
      </c>
      <c r="K18" s="376">
        <v>5</v>
      </c>
      <c r="L18" s="305" t="s">
        <v>40</v>
      </c>
      <c r="M18" s="306"/>
      <c r="N18" s="307"/>
      <c r="O18" s="307"/>
      <c r="P18" s="307"/>
      <c r="Q18" s="308"/>
      <c r="R18" s="309"/>
      <c r="S18" s="307"/>
      <c r="T18" s="307"/>
      <c r="U18" s="307"/>
      <c r="V18" s="310"/>
      <c r="W18" s="305" t="s">
        <v>40</v>
      </c>
      <c r="X18" s="309"/>
      <c r="Y18" s="307"/>
      <c r="Z18" s="307"/>
      <c r="AA18" s="307"/>
      <c r="AB18" s="308"/>
      <c r="AC18" s="309"/>
      <c r="AD18" s="307"/>
      <c r="AE18" s="307"/>
      <c r="AF18" s="307"/>
      <c r="AG18" s="310"/>
      <c r="AH18" s="305" t="s">
        <v>40</v>
      </c>
      <c r="AI18" s="306"/>
      <c r="AJ18" s="307"/>
      <c r="AK18" s="307"/>
      <c r="AL18" s="307"/>
      <c r="AM18" s="310"/>
      <c r="AN18" s="305" t="s">
        <v>40</v>
      </c>
      <c r="AO18" s="306"/>
      <c r="AP18" s="307"/>
      <c r="AQ18" s="307"/>
      <c r="AR18" s="307"/>
      <c r="AS18" s="310"/>
      <c r="AT18" s="305" t="s">
        <v>40</v>
      </c>
      <c r="AU18" s="306"/>
      <c r="AV18" s="307"/>
      <c r="AW18" s="307"/>
      <c r="AX18" s="307"/>
      <c r="AY18" s="308"/>
      <c r="AZ18" s="305" t="s">
        <v>40</v>
      </c>
      <c r="BA18" s="309"/>
      <c r="BB18" s="307"/>
      <c r="BC18" s="307"/>
      <c r="BD18" s="307"/>
      <c r="BE18" s="308"/>
      <c r="BF18" s="309"/>
      <c r="BG18" s="307"/>
      <c r="BH18" s="307"/>
      <c r="BI18" s="307"/>
      <c r="BJ18" s="310"/>
      <c r="BK18" s="305" t="s">
        <v>40</v>
      </c>
      <c r="BL18" s="309"/>
      <c r="BM18" s="307"/>
      <c r="BN18" s="307"/>
      <c r="BO18" s="307"/>
      <c r="BP18" s="308"/>
      <c r="BQ18" s="309"/>
      <c r="BR18" s="307"/>
      <c r="BS18" s="307"/>
      <c r="BT18" s="307"/>
      <c r="BU18" s="310"/>
      <c r="BV18" s="305" t="s">
        <v>40</v>
      </c>
      <c r="BW18" s="309"/>
      <c r="BX18" s="307"/>
      <c r="BY18" s="307"/>
      <c r="BZ18" s="307"/>
      <c r="CA18" s="308"/>
      <c r="CB18" s="309"/>
      <c r="CC18" s="307"/>
      <c r="CD18" s="307"/>
      <c r="CE18" s="307"/>
      <c r="CF18" s="310"/>
      <c r="CG18" s="305" t="s">
        <v>40</v>
      </c>
      <c r="CH18" s="309"/>
      <c r="CI18" s="307"/>
      <c r="CJ18" s="307"/>
      <c r="CK18" s="307"/>
      <c r="CL18" s="308"/>
      <c r="CM18" s="309"/>
      <c r="CN18" s="307"/>
      <c r="CO18" s="307"/>
      <c r="CP18" s="307"/>
      <c r="CQ18" s="310"/>
      <c r="CR18" s="368"/>
    </row>
    <row r="19" spans="2:96" ht="24.95" customHeight="1">
      <c r="B19" s="409"/>
      <c r="C19" s="435"/>
      <c r="D19" s="436"/>
      <c r="E19" s="437"/>
      <c r="F19" s="311"/>
      <c r="G19" s="388"/>
      <c r="H19" s="384"/>
      <c r="I19" s="384"/>
      <c r="J19" s="384"/>
      <c r="K19" s="377"/>
      <c r="L19" s="312" t="s">
        <v>40</v>
      </c>
      <c r="M19" s="313"/>
      <c r="N19" s="314"/>
      <c r="O19" s="314"/>
      <c r="P19" s="314"/>
      <c r="Q19" s="315"/>
      <c r="R19" s="316"/>
      <c r="S19" s="314"/>
      <c r="T19" s="314"/>
      <c r="U19" s="314"/>
      <c r="V19" s="317"/>
      <c r="W19" s="312" t="s">
        <v>40</v>
      </c>
      <c r="X19" s="316"/>
      <c r="Y19" s="314"/>
      <c r="Z19" s="314"/>
      <c r="AA19" s="314"/>
      <c r="AB19" s="315"/>
      <c r="AC19" s="316"/>
      <c r="AD19" s="314"/>
      <c r="AE19" s="314"/>
      <c r="AF19" s="314"/>
      <c r="AG19" s="317"/>
      <c r="AH19" s="312" t="s">
        <v>40</v>
      </c>
      <c r="AI19" s="313"/>
      <c r="AJ19" s="314"/>
      <c r="AK19" s="314"/>
      <c r="AL19" s="314"/>
      <c r="AM19" s="317"/>
      <c r="AN19" s="312" t="s">
        <v>40</v>
      </c>
      <c r="AO19" s="313"/>
      <c r="AP19" s="314"/>
      <c r="AQ19" s="314"/>
      <c r="AR19" s="314"/>
      <c r="AS19" s="317"/>
      <c r="AT19" s="312" t="s">
        <v>40</v>
      </c>
      <c r="AU19" s="313"/>
      <c r="AV19" s="314"/>
      <c r="AW19" s="314"/>
      <c r="AX19" s="314"/>
      <c r="AY19" s="315"/>
      <c r="AZ19" s="312" t="s">
        <v>40</v>
      </c>
      <c r="BA19" s="316"/>
      <c r="BB19" s="314"/>
      <c r="BC19" s="314"/>
      <c r="BD19" s="314"/>
      <c r="BE19" s="315"/>
      <c r="BF19" s="316"/>
      <c r="BG19" s="314"/>
      <c r="BH19" s="314"/>
      <c r="BI19" s="314"/>
      <c r="BJ19" s="317"/>
      <c r="BK19" s="312" t="s">
        <v>40</v>
      </c>
      <c r="BL19" s="316"/>
      <c r="BM19" s="314"/>
      <c r="BN19" s="314"/>
      <c r="BO19" s="314"/>
      <c r="BP19" s="315"/>
      <c r="BQ19" s="316"/>
      <c r="BR19" s="314"/>
      <c r="BS19" s="314"/>
      <c r="BT19" s="314"/>
      <c r="BU19" s="317"/>
      <c r="BV19" s="312" t="s">
        <v>40</v>
      </c>
      <c r="BW19" s="316"/>
      <c r="BX19" s="314"/>
      <c r="BY19" s="314"/>
      <c r="BZ19" s="314"/>
      <c r="CA19" s="315"/>
      <c r="CB19" s="316"/>
      <c r="CC19" s="314"/>
      <c r="CD19" s="314"/>
      <c r="CE19" s="314"/>
      <c r="CF19" s="317"/>
      <c r="CG19" s="312" t="s">
        <v>40</v>
      </c>
      <c r="CH19" s="316"/>
      <c r="CI19" s="314"/>
      <c r="CJ19" s="314"/>
      <c r="CK19" s="314"/>
      <c r="CL19" s="315"/>
      <c r="CM19" s="316"/>
      <c r="CN19" s="314"/>
      <c r="CO19" s="314"/>
      <c r="CP19" s="314"/>
      <c r="CQ19" s="317"/>
      <c r="CR19" s="369"/>
    </row>
    <row r="20" spans="2:96" ht="24.95" customHeight="1">
      <c r="B20" s="406"/>
      <c r="C20" s="426"/>
      <c r="D20" s="427"/>
      <c r="E20" s="428"/>
      <c r="F20" s="112"/>
      <c r="G20" s="385">
        <v>1</v>
      </c>
      <c r="H20" s="378">
        <v>2</v>
      </c>
      <c r="I20" s="378">
        <v>3</v>
      </c>
      <c r="J20" s="378">
        <v>4</v>
      </c>
      <c r="K20" s="380">
        <v>5</v>
      </c>
      <c r="L20" s="326" t="s">
        <v>40</v>
      </c>
      <c r="M20" s="24"/>
      <c r="N20" s="25"/>
      <c r="O20" s="25"/>
      <c r="P20" s="25"/>
      <c r="Q20" s="26"/>
      <c r="R20" s="28"/>
      <c r="S20" s="25"/>
      <c r="T20" s="25"/>
      <c r="U20" s="25"/>
      <c r="V20" s="27"/>
      <c r="W20" s="326" t="s">
        <v>40</v>
      </c>
      <c r="X20" s="24"/>
      <c r="Y20" s="25"/>
      <c r="Z20" s="25"/>
      <c r="AA20" s="25"/>
      <c r="AB20" s="26"/>
      <c r="AC20" s="28"/>
      <c r="AD20" s="25"/>
      <c r="AE20" s="25"/>
      <c r="AF20" s="25"/>
      <c r="AG20" s="27"/>
      <c r="AH20" s="326" t="s">
        <v>40</v>
      </c>
      <c r="AI20" s="24"/>
      <c r="AJ20" s="25"/>
      <c r="AK20" s="25"/>
      <c r="AL20" s="25"/>
      <c r="AM20" s="27"/>
      <c r="AN20" s="326" t="s">
        <v>40</v>
      </c>
      <c r="AO20" s="24"/>
      <c r="AP20" s="25"/>
      <c r="AQ20" s="25"/>
      <c r="AR20" s="25"/>
      <c r="AS20" s="27"/>
      <c r="AT20" s="326" t="s">
        <v>40</v>
      </c>
      <c r="AU20" s="24"/>
      <c r="AV20" s="25"/>
      <c r="AW20" s="25"/>
      <c r="AX20" s="25"/>
      <c r="AY20" s="26"/>
      <c r="AZ20" s="326" t="s">
        <v>40</v>
      </c>
      <c r="BA20" s="28"/>
      <c r="BB20" s="25"/>
      <c r="BC20" s="25"/>
      <c r="BD20" s="25"/>
      <c r="BE20" s="26"/>
      <c r="BF20" s="28"/>
      <c r="BG20" s="25"/>
      <c r="BH20" s="25"/>
      <c r="BI20" s="25"/>
      <c r="BJ20" s="27"/>
      <c r="BK20" s="326" t="s">
        <v>40</v>
      </c>
      <c r="BL20" s="28"/>
      <c r="BM20" s="25"/>
      <c r="BN20" s="25"/>
      <c r="BO20" s="25"/>
      <c r="BP20" s="26"/>
      <c r="BQ20" s="28"/>
      <c r="BR20" s="25"/>
      <c r="BS20" s="25"/>
      <c r="BT20" s="25"/>
      <c r="BU20" s="27"/>
      <c r="BV20" s="326" t="s">
        <v>40</v>
      </c>
      <c r="BW20" s="28"/>
      <c r="BX20" s="25"/>
      <c r="BY20" s="25"/>
      <c r="BZ20" s="25"/>
      <c r="CA20" s="26"/>
      <c r="CB20" s="28"/>
      <c r="CC20" s="25"/>
      <c r="CD20" s="25"/>
      <c r="CE20" s="25"/>
      <c r="CF20" s="27"/>
      <c r="CG20" s="326" t="s">
        <v>40</v>
      </c>
      <c r="CH20" s="28"/>
      <c r="CI20" s="25"/>
      <c r="CJ20" s="25"/>
      <c r="CK20" s="25"/>
      <c r="CL20" s="26"/>
      <c r="CM20" s="28"/>
      <c r="CN20" s="25"/>
      <c r="CO20" s="25"/>
      <c r="CP20" s="25"/>
      <c r="CQ20" s="27"/>
      <c r="CR20" s="366"/>
    </row>
    <row r="21" spans="2:96" ht="24.95" customHeight="1">
      <c r="B21" s="407"/>
      <c r="C21" s="429"/>
      <c r="D21" s="430"/>
      <c r="E21" s="431"/>
      <c r="F21" s="129"/>
      <c r="G21" s="386"/>
      <c r="H21" s="379"/>
      <c r="I21" s="379"/>
      <c r="J21" s="379"/>
      <c r="K21" s="381"/>
      <c r="L21" s="327" t="s">
        <v>40</v>
      </c>
      <c r="M21" s="1"/>
      <c r="N21" s="2"/>
      <c r="O21" s="2"/>
      <c r="P21" s="2"/>
      <c r="Q21" s="3"/>
      <c r="R21" s="5"/>
      <c r="S21" s="2"/>
      <c r="T21" s="2"/>
      <c r="U21" s="2"/>
      <c r="V21" s="4"/>
      <c r="W21" s="327" t="s">
        <v>40</v>
      </c>
      <c r="X21" s="5"/>
      <c r="Y21" s="2"/>
      <c r="Z21" s="2"/>
      <c r="AA21" s="2"/>
      <c r="AB21" s="3"/>
      <c r="AC21" s="5"/>
      <c r="AD21" s="2"/>
      <c r="AE21" s="2"/>
      <c r="AF21" s="2"/>
      <c r="AG21" s="4"/>
      <c r="AH21" s="327" t="s">
        <v>40</v>
      </c>
      <c r="AI21" s="1"/>
      <c r="AJ21" s="2"/>
      <c r="AK21" s="2"/>
      <c r="AL21" s="2"/>
      <c r="AM21" s="4"/>
      <c r="AN21" s="327" t="s">
        <v>40</v>
      </c>
      <c r="AO21" s="1"/>
      <c r="AP21" s="2"/>
      <c r="AQ21" s="2"/>
      <c r="AR21" s="2"/>
      <c r="AS21" s="4"/>
      <c r="AT21" s="327" t="s">
        <v>40</v>
      </c>
      <c r="AU21" s="1"/>
      <c r="AV21" s="2"/>
      <c r="AW21" s="2"/>
      <c r="AX21" s="2"/>
      <c r="AY21" s="3"/>
      <c r="AZ21" s="327" t="s">
        <v>40</v>
      </c>
      <c r="BA21" s="5"/>
      <c r="BB21" s="2"/>
      <c r="BC21" s="2"/>
      <c r="BD21" s="2"/>
      <c r="BE21" s="3"/>
      <c r="BF21" s="5"/>
      <c r="BG21" s="2"/>
      <c r="BH21" s="2"/>
      <c r="BI21" s="2"/>
      <c r="BJ21" s="4"/>
      <c r="BK21" s="327" t="s">
        <v>40</v>
      </c>
      <c r="BL21" s="5"/>
      <c r="BM21" s="2"/>
      <c r="BN21" s="2"/>
      <c r="BO21" s="2"/>
      <c r="BP21" s="3"/>
      <c r="BQ21" s="5"/>
      <c r="BR21" s="2"/>
      <c r="BS21" s="2"/>
      <c r="BT21" s="2"/>
      <c r="BU21" s="4"/>
      <c r="BV21" s="327" t="s">
        <v>40</v>
      </c>
      <c r="BW21" s="5"/>
      <c r="BX21" s="2"/>
      <c r="BY21" s="2"/>
      <c r="BZ21" s="2"/>
      <c r="CA21" s="3"/>
      <c r="CB21" s="5"/>
      <c r="CC21" s="2"/>
      <c r="CD21" s="2"/>
      <c r="CE21" s="2"/>
      <c r="CF21" s="4"/>
      <c r="CG21" s="327" t="s">
        <v>40</v>
      </c>
      <c r="CH21" s="5"/>
      <c r="CI21" s="2"/>
      <c r="CJ21" s="2"/>
      <c r="CK21" s="2"/>
      <c r="CL21" s="3"/>
      <c r="CM21" s="5"/>
      <c r="CN21" s="2"/>
      <c r="CO21" s="2"/>
      <c r="CP21" s="2"/>
      <c r="CQ21" s="4"/>
      <c r="CR21" s="367"/>
    </row>
    <row r="22" spans="2:96" ht="24.95" customHeight="1">
      <c r="B22" s="408"/>
      <c r="C22" s="432"/>
      <c r="D22" s="433"/>
      <c r="E22" s="434"/>
      <c r="F22" s="304"/>
      <c r="G22" s="387">
        <v>1</v>
      </c>
      <c r="H22" s="383">
        <v>2</v>
      </c>
      <c r="I22" s="383">
        <v>3</v>
      </c>
      <c r="J22" s="383">
        <v>4</v>
      </c>
      <c r="K22" s="376">
        <v>5</v>
      </c>
      <c r="L22" s="305" t="s">
        <v>40</v>
      </c>
      <c r="M22" s="306"/>
      <c r="N22" s="307"/>
      <c r="O22" s="307"/>
      <c r="P22" s="307"/>
      <c r="Q22" s="308"/>
      <c r="R22" s="309"/>
      <c r="S22" s="307"/>
      <c r="T22" s="307"/>
      <c r="U22" s="307"/>
      <c r="V22" s="310"/>
      <c r="W22" s="305" t="s">
        <v>40</v>
      </c>
      <c r="X22" s="309"/>
      <c r="Y22" s="307"/>
      <c r="Z22" s="307"/>
      <c r="AA22" s="307"/>
      <c r="AB22" s="308"/>
      <c r="AC22" s="309"/>
      <c r="AD22" s="307"/>
      <c r="AE22" s="307"/>
      <c r="AF22" s="307"/>
      <c r="AG22" s="310"/>
      <c r="AH22" s="305" t="s">
        <v>40</v>
      </c>
      <c r="AI22" s="306"/>
      <c r="AJ22" s="307"/>
      <c r="AK22" s="307"/>
      <c r="AL22" s="307"/>
      <c r="AM22" s="310"/>
      <c r="AN22" s="305" t="s">
        <v>40</v>
      </c>
      <c r="AO22" s="306"/>
      <c r="AP22" s="307"/>
      <c r="AQ22" s="307"/>
      <c r="AR22" s="307"/>
      <c r="AS22" s="310"/>
      <c r="AT22" s="305" t="s">
        <v>40</v>
      </c>
      <c r="AU22" s="306"/>
      <c r="AV22" s="307"/>
      <c r="AW22" s="307"/>
      <c r="AX22" s="307"/>
      <c r="AY22" s="308"/>
      <c r="AZ22" s="305" t="s">
        <v>40</v>
      </c>
      <c r="BA22" s="309"/>
      <c r="BB22" s="307"/>
      <c r="BC22" s="307"/>
      <c r="BD22" s="307"/>
      <c r="BE22" s="308"/>
      <c r="BF22" s="309"/>
      <c r="BG22" s="307"/>
      <c r="BH22" s="307"/>
      <c r="BI22" s="307"/>
      <c r="BJ22" s="310"/>
      <c r="BK22" s="305" t="s">
        <v>40</v>
      </c>
      <c r="BL22" s="309"/>
      <c r="BM22" s="307"/>
      <c r="BN22" s="307"/>
      <c r="BO22" s="307"/>
      <c r="BP22" s="308"/>
      <c r="BQ22" s="309"/>
      <c r="BR22" s="307"/>
      <c r="BS22" s="307"/>
      <c r="BT22" s="307"/>
      <c r="BU22" s="310"/>
      <c r="BV22" s="305" t="s">
        <v>40</v>
      </c>
      <c r="BW22" s="309"/>
      <c r="BX22" s="307"/>
      <c r="BY22" s="307"/>
      <c r="BZ22" s="307"/>
      <c r="CA22" s="308"/>
      <c r="CB22" s="309"/>
      <c r="CC22" s="307"/>
      <c r="CD22" s="307"/>
      <c r="CE22" s="307"/>
      <c r="CF22" s="310"/>
      <c r="CG22" s="305" t="s">
        <v>40</v>
      </c>
      <c r="CH22" s="309"/>
      <c r="CI22" s="307"/>
      <c r="CJ22" s="307"/>
      <c r="CK22" s="307"/>
      <c r="CL22" s="308"/>
      <c r="CM22" s="309"/>
      <c r="CN22" s="307"/>
      <c r="CO22" s="307"/>
      <c r="CP22" s="307"/>
      <c r="CQ22" s="310"/>
      <c r="CR22" s="368"/>
    </row>
    <row r="23" spans="2:96" ht="24.95" customHeight="1">
      <c r="B23" s="409"/>
      <c r="C23" s="435"/>
      <c r="D23" s="436"/>
      <c r="E23" s="437"/>
      <c r="F23" s="311"/>
      <c r="G23" s="388"/>
      <c r="H23" s="384"/>
      <c r="I23" s="384"/>
      <c r="J23" s="384"/>
      <c r="K23" s="377"/>
      <c r="L23" s="312" t="s">
        <v>40</v>
      </c>
      <c r="M23" s="313"/>
      <c r="N23" s="314"/>
      <c r="O23" s="314"/>
      <c r="P23" s="314"/>
      <c r="Q23" s="315"/>
      <c r="R23" s="316"/>
      <c r="S23" s="314"/>
      <c r="T23" s="314"/>
      <c r="U23" s="314"/>
      <c r="V23" s="317"/>
      <c r="W23" s="312" t="s">
        <v>40</v>
      </c>
      <c r="X23" s="316"/>
      <c r="Y23" s="314"/>
      <c r="Z23" s="314"/>
      <c r="AA23" s="314"/>
      <c r="AB23" s="315"/>
      <c r="AC23" s="316"/>
      <c r="AD23" s="314"/>
      <c r="AE23" s="314"/>
      <c r="AF23" s="314"/>
      <c r="AG23" s="317"/>
      <c r="AH23" s="312" t="s">
        <v>40</v>
      </c>
      <c r="AI23" s="313"/>
      <c r="AJ23" s="314"/>
      <c r="AK23" s="314"/>
      <c r="AL23" s="314"/>
      <c r="AM23" s="317"/>
      <c r="AN23" s="312" t="s">
        <v>40</v>
      </c>
      <c r="AO23" s="313"/>
      <c r="AP23" s="314"/>
      <c r="AQ23" s="314"/>
      <c r="AR23" s="314"/>
      <c r="AS23" s="317"/>
      <c r="AT23" s="312" t="s">
        <v>40</v>
      </c>
      <c r="AU23" s="313"/>
      <c r="AV23" s="314"/>
      <c r="AW23" s="314"/>
      <c r="AX23" s="314"/>
      <c r="AY23" s="315"/>
      <c r="AZ23" s="312" t="s">
        <v>40</v>
      </c>
      <c r="BA23" s="316"/>
      <c r="BB23" s="314"/>
      <c r="BC23" s="314"/>
      <c r="BD23" s="314"/>
      <c r="BE23" s="315"/>
      <c r="BF23" s="316"/>
      <c r="BG23" s="314"/>
      <c r="BH23" s="314"/>
      <c r="BI23" s="314"/>
      <c r="BJ23" s="317"/>
      <c r="BK23" s="312" t="s">
        <v>40</v>
      </c>
      <c r="BL23" s="316"/>
      <c r="BM23" s="314"/>
      <c r="BN23" s="314"/>
      <c r="BO23" s="314"/>
      <c r="BP23" s="315"/>
      <c r="BQ23" s="316"/>
      <c r="BR23" s="314"/>
      <c r="BS23" s="314"/>
      <c r="BT23" s="314"/>
      <c r="BU23" s="317"/>
      <c r="BV23" s="312" t="s">
        <v>40</v>
      </c>
      <c r="BW23" s="316"/>
      <c r="BX23" s="314"/>
      <c r="BY23" s="314"/>
      <c r="BZ23" s="314"/>
      <c r="CA23" s="315"/>
      <c r="CB23" s="316"/>
      <c r="CC23" s="314"/>
      <c r="CD23" s="314"/>
      <c r="CE23" s="314"/>
      <c r="CF23" s="317"/>
      <c r="CG23" s="312" t="s">
        <v>40</v>
      </c>
      <c r="CH23" s="316"/>
      <c r="CI23" s="314"/>
      <c r="CJ23" s="314"/>
      <c r="CK23" s="314"/>
      <c r="CL23" s="315"/>
      <c r="CM23" s="316"/>
      <c r="CN23" s="314"/>
      <c r="CO23" s="314"/>
      <c r="CP23" s="314"/>
      <c r="CQ23" s="317"/>
      <c r="CR23" s="369"/>
    </row>
    <row r="24" spans="2:96" ht="24.95" customHeight="1">
      <c r="B24" s="406"/>
      <c r="C24" s="426"/>
      <c r="D24" s="427"/>
      <c r="E24" s="428"/>
      <c r="F24" s="112"/>
      <c r="G24" s="385">
        <v>1</v>
      </c>
      <c r="H24" s="378">
        <v>2</v>
      </c>
      <c r="I24" s="378">
        <v>3</v>
      </c>
      <c r="J24" s="378">
        <v>4</v>
      </c>
      <c r="K24" s="380">
        <v>5</v>
      </c>
      <c r="L24" s="326" t="s">
        <v>40</v>
      </c>
      <c r="M24" s="24"/>
      <c r="N24" s="25"/>
      <c r="O24" s="25"/>
      <c r="P24" s="25"/>
      <c r="Q24" s="26"/>
      <c r="R24" s="28"/>
      <c r="S24" s="25"/>
      <c r="T24" s="25"/>
      <c r="U24" s="25"/>
      <c r="V24" s="27"/>
      <c r="W24" s="326" t="s">
        <v>40</v>
      </c>
      <c r="X24" s="24"/>
      <c r="Y24" s="25"/>
      <c r="Z24" s="25"/>
      <c r="AA24" s="25"/>
      <c r="AB24" s="26"/>
      <c r="AC24" s="28"/>
      <c r="AD24" s="25"/>
      <c r="AE24" s="25"/>
      <c r="AF24" s="25"/>
      <c r="AG24" s="27"/>
      <c r="AH24" s="326" t="s">
        <v>40</v>
      </c>
      <c r="AI24" s="24"/>
      <c r="AJ24" s="25"/>
      <c r="AK24" s="25"/>
      <c r="AL24" s="25"/>
      <c r="AM24" s="27"/>
      <c r="AN24" s="326" t="s">
        <v>40</v>
      </c>
      <c r="AO24" s="24"/>
      <c r="AP24" s="25"/>
      <c r="AQ24" s="25"/>
      <c r="AR24" s="25"/>
      <c r="AS24" s="27"/>
      <c r="AT24" s="326" t="s">
        <v>40</v>
      </c>
      <c r="AU24" s="24"/>
      <c r="AV24" s="25"/>
      <c r="AW24" s="25"/>
      <c r="AX24" s="25"/>
      <c r="AY24" s="26"/>
      <c r="AZ24" s="326" t="s">
        <v>40</v>
      </c>
      <c r="BA24" s="28"/>
      <c r="BB24" s="25"/>
      <c r="BC24" s="25"/>
      <c r="BD24" s="25"/>
      <c r="BE24" s="26"/>
      <c r="BF24" s="28"/>
      <c r="BG24" s="25"/>
      <c r="BH24" s="25"/>
      <c r="BI24" s="25"/>
      <c r="BJ24" s="27"/>
      <c r="BK24" s="326" t="s">
        <v>40</v>
      </c>
      <c r="BL24" s="28"/>
      <c r="BM24" s="25"/>
      <c r="BN24" s="25"/>
      <c r="BO24" s="25"/>
      <c r="BP24" s="26"/>
      <c r="BQ24" s="28"/>
      <c r="BR24" s="25"/>
      <c r="BS24" s="25"/>
      <c r="BT24" s="25"/>
      <c r="BU24" s="27"/>
      <c r="BV24" s="326" t="s">
        <v>40</v>
      </c>
      <c r="BW24" s="28"/>
      <c r="BX24" s="25"/>
      <c r="BY24" s="25"/>
      <c r="BZ24" s="25"/>
      <c r="CA24" s="26"/>
      <c r="CB24" s="28"/>
      <c r="CC24" s="25"/>
      <c r="CD24" s="25"/>
      <c r="CE24" s="25"/>
      <c r="CF24" s="27"/>
      <c r="CG24" s="326" t="s">
        <v>40</v>
      </c>
      <c r="CH24" s="28"/>
      <c r="CI24" s="25"/>
      <c r="CJ24" s="25"/>
      <c r="CK24" s="25"/>
      <c r="CL24" s="26"/>
      <c r="CM24" s="28"/>
      <c r="CN24" s="25"/>
      <c r="CO24" s="25"/>
      <c r="CP24" s="25"/>
      <c r="CQ24" s="27"/>
      <c r="CR24" s="366"/>
    </row>
    <row r="25" spans="2:96" ht="24.95" customHeight="1">
      <c r="B25" s="407"/>
      <c r="C25" s="429"/>
      <c r="D25" s="430"/>
      <c r="E25" s="431"/>
      <c r="F25" s="129"/>
      <c r="G25" s="386"/>
      <c r="H25" s="379"/>
      <c r="I25" s="379"/>
      <c r="J25" s="379"/>
      <c r="K25" s="381"/>
      <c r="L25" s="327" t="s">
        <v>40</v>
      </c>
      <c r="M25" s="1"/>
      <c r="N25" s="2"/>
      <c r="O25" s="2"/>
      <c r="P25" s="2"/>
      <c r="Q25" s="3"/>
      <c r="R25" s="5"/>
      <c r="S25" s="2"/>
      <c r="T25" s="2"/>
      <c r="U25" s="2"/>
      <c r="V25" s="4"/>
      <c r="W25" s="327" t="s">
        <v>40</v>
      </c>
      <c r="X25" s="5"/>
      <c r="Y25" s="2"/>
      <c r="Z25" s="2"/>
      <c r="AA25" s="2"/>
      <c r="AB25" s="3"/>
      <c r="AC25" s="5"/>
      <c r="AD25" s="2"/>
      <c r="AE25" s="2"/>
      <c r="AF25" s="2"/>
      <c r="AG25" s="4"/>
      <c r="AH25" s="327" t="s">
        <v>40</v>
      </c>
      <c r="AI25" s="1"/>
      <c r="AJ25" s="2"/>
      <c r="AK25" s="2"/>
      <c r="AL25" s="2"/>
      <c r="AM25" s="4"/>
      <c r="AN25" s="327" t="s">
        <v>40</v>
      </c>
      <c r="AO25" s="1"/>
      <c r="AP25" s="2"/>
      <c r="AQ25" s="2"/>
      <c r="AR25" s="2"/>
      <c r="AS25" s="4"/>
      <c r="AT25" s="327" t="s">
        <v>40</v>
      </c>
      <c r="AU25" s="1"/>
      <c r="AV25" s="2"/>
      <c r="AW25" s="2"/>
      <c r="AX25" s="2"/>
      <c r="AY25" s="3"/>
      <c r="AZ25" s="327" t="s">
        <v>40</v>
      </c>
      <c r="BA25" s="5"/>
      <c r="BB25" s="2"/>
      <c r="BC25" s="2"/>
      <c r="BD25" s="2"/>
      <c r="BE25" s="3"/>
      <c r="BF25" s="5"/>
      <c r="BG25" s="2"/>
      <c r="BH25" s="2"/>
      <c r="BI25" s="2"/>
      <c r="BJ25" s="4"/>
      <c r="BK25" s="327" t="s">
        <v>40</v>
      </c>
      <c r="BL25" s="5"/>
      <c r="BM25" s="2"/>
      <c r="BN25" s="2"/>
      <c r="BO25" s="2"/>
      <c r="BP25" s="3"/>
      <c r="BQ25" s="5"/>
      <c r="BR25" s="2"/>
      <c r="BS25" s="2"/>
      <c r="BT25" s="2"/>
      <c r="BU25" s="4"/>
      <c r="BV25" s="327" t="s">
        <v>40</v>
      </c>
      <c r="BW25" s="5"/>
      <c r="BX25" s="2"/>
      <c r="BY25" s="2"/>
      <c r="BZ25" s="2"/>
      <c r="CA25" s="3"/>
      <c r="CB25" s="5"/>
      <c r="CC25" s="2"/>
      <c r="CD25" s="2"/>
      <c r="CE25" s="2"/>
      <c r="CF25" s="4"/>
      <c r="CG25" s="327" t="s">
        <v>40</v>
      </c>
      <c r="CH25" s="5"/>
      <c r="CI25" s="2"/>
      <c r="CJ25" s="2"/>
      <c r="CK25" s="2"/>
      <c r="CL25" s="3"/>
      <c r="CM25" s="5"/>
      <c r="CN25" s="2"/>
      <c r="CO25" s="2"/>
      <c r="CP25" s="2"/>
      <c r="CQ25" s="4"/>
      <c r="CR25" s="367"/>
    </row>
    <row r="26" spans="2:96" ht="24.95" customHeight="1">
      <c r="B26" s="408"/>
      <c r="C26" s="432"/>
      <c r="D26" s="433"/>
      <c r="E26" s="434"/>
      <c r="F26" s="304"/>
      <c r="G26" s="387">
        <v>1</v>
      </c>
      <c r="H26" s="383">
        <v>2</v>
      </c>
      <c r="I26" s="383">
        <v>3</v>
      </c>
      <c r="J26" s="383">
        <v>4</v>
      </c>
      <c r="K26" s="376">
        <v>5</v>
      </c>
      <c r="L26" s="305" t="s">
        <v>40</v>
      </c>
      <c r="M26" s="306"/>
      <c r="N26" s="307"/>
      <c r="O26" s="307"/>
      <c r="P26" s="307"/>
      <c r="Q26" s="308"/>
      <c r="R26" s="309"/>
      <c r="S26" s="307"/>
      <c r="T26" s="307"/>
      <c r="U26" s="307"/>
      <c r="V26" s="310"/>
      <c r="W26" s="305" t="s">
        <v>40</v>
      </c>
      <c r="X26" s="309"/>
      <c r="Y26" s="307"/>
      <c r="Z26" s="307"/>
      <c r="AA26" s="307"/>
      <c r="AB26" s="308"/>
      <c r="AC26" s="309"/>
      <c r="AD26" s="307"/>
      <c r="AE26" s="307"/>
      <c r="AF26" s="307"/>
      <c r="AG26" s="310"/>
      <c r="AH26" s="305" t="s">
        <v>40</v>
      </c>
      <c r="AI26" s="306"/>
      <c r="AJ26" s="307"/>
      <c r="AK26" s="307"/>
      <c r="AL26" s="307"/>
      <c r="AM26" s="310"/>
      <c r="AN26" s="305" t="s">
        <v>40</v>
      </c>
      <c r="AO26" s="306"/>
      <c r="AP26" s="307"/>
      <c r="AQ26" s="307"/>
      <c r="AR26" s="307"/>
      <c r="AS26" s="310"/>
      <c r="AT26" s="305" t="s">
        <v>40</v>
      </c>
      <c r="AU26" s="306"/>
      <c r="AV26" s="307"/>
      <c r="AW26" s="307"/>
      <c r="AX26" s="307"/>
      <c r="AY26" s="308"/>
      <c r="AZ26" s="305" t="s">
        <v>40</v>
      </c>
      <c r="BA26" s="309"/>
      <c r="BB26" s="307"/>
      <c r="BC26" s="307"/>
      <c r="BD26" s="307"/>
      <c r="BE26" s="308"/>
      <c r="BF26" s="309"/>
      <c r="BG26" s="307"/>
      <c r="BH26" s="307"/>
      <c r="BI26" s="307"/>
      <c r="BJ26" s="310"/>
      <c r="BK26" s="305" t="s">
        <v>40</v>
      </c>
      <c r="BL26" s="309"/>
      <c r="BM26" s="307"/>
      <c r="BN26" s="307"/>
      <c r="BO26" s="307"/>
      <c r="BP26" s="308"/>
      <c r="BQ26" s="309"/>
      <c r="BR26" s="307"/>
      <c r="BS26" s="307"/>
      <c r="BT26" s="307"/>
      <c r="BU26" s="310"/>
      <c r="BV26" s="305" t="s">
        <v>40</v>
      </c>
      <c r="BW26" s="309"/>
      <c r="BX26" s="307"/>
      <c r="BY26" s="307"/>
      <c r="BZ26" s="307"/>
      <c r="CA26" s="308"/>
      <c r="CB26" s="309"/>
      <c r="CC26" s="307"/>
      <c r="CD26" s="307"/>
      <c r="CE26" s="307"/>
      <c r="CF26" s="310"/>
      <c r="CG26" s="305" t="s">
        <v>40</v>
      </c>
      <c r="CH26" s="309"/>
      <c r="CI26" s="307"/>
      <c r="CJ26" s="307"/>
      <c r="CK26" s="307"/>
      <c r="CL26" s="308"/>
      <c r="CM26" s="309"/>
      <c r="CN26" s="307"/>
      <c r="CO26" s="307"/>
      <c r="CP26" s="307"/>
      <c r="CQ26" s="310"/>
      <c r="CR26" s="368"/>
    </row>
    <row r="27" spans="2:96" ht="24.95" customHeight="1">
      <c r="B27" s="409"/>
      <c r="C27" s="435"/>
      <c r="D27" s="436"/>
      <c r="E27" s="437"/>
      <c r="F27" s="311"/>
      <c r="G27" s="388"/>
      <c r="H27" s="384"/>
      <c r="I27" s="384"/>
      <c r="J27" s="384"/>
      <c r="K27" s="377"/>
      <c r="L27" s="312" t="s">
        <v>40</v>
      </c>
      <c r="M27" s="313"/>
      <c r="N27" s="314"/>
      <c r="O27" s="314"/>
      <c r="P27" s="314"/>
      <c r="Q27" s="315"/>
      <c r="R27" s="316"/>
      <c r="S27" s="314"/>
      <c r="T27" s="314"/>
      <c r="U27" s="314"/>
      <c r="V27" s="317"/>
      <c r="W27" s="312" t="s">
        <v>40</v>
      </c>
      <c r="X27" s="316"/>
      <c r="Y27" s="314"/>
      <c r="Z27" s="314"/>
      <c r="AA27" s="314"/>
      <c r="AB27" s="315"/>
      <c r="AC27" s="316"/>
      <c r="AD27" s="314"/>
      <c r="AE27" s="314"/>
      <c r="AF27" s="314"/>
      <c r="AG27" s="317"/>
      <c r="AH27" s="312" t="s">
        <v>40</v>
      </c>
      <c r="AI27" s="313"/>
      <c r="AJ27" s="314"/>
      <c r="AK27" s="314"/>
      <c r="AL27" s="314"/>
      <c r="AM27" s="317"/>
      <c r="AN27" s="312" t="s">
        <v>40</v>
      </c>
      <c r="AO27" s="313"/>
      <c r="AP27" s="314"/>
      <c r="AQ27" s="314"/>
      <c r="AR27" s="314"/>
      <c r="AS27" s="317"/>
      <c r="AT27" s="312" t="s">
        <v>40</v>
      </c>
      <c r="AU27" s="313"/>
      <c r="AV27" s="314"/>
      <c r="AW27" s="314"/>
      <c r="AX27" s="314"/>
      <c r="AY27" s="315"/>
      <c r="AZ27" s="312" t="s">
        <v>40</v>
      </c>
      <c r="BA27" s="316"/>
      <c r="BB27" s="314"/>
      <c r="BC27" s="314"/>
      <c r="BD27" s="314"/>
      <c r="BE27" s="315"/>
      <c r="BF27" s="316"/>
      <c r="BG27" s="314"/>
      <c r="BH27" s="314"/>
      <c r="BI27" s="314"/>
      <c r="BJ27" s="317"/>
      <c r="BK27" s="312" t="s">
        <v>40</v>
      </c>
      <c r="BL27" s="316"/>
      <c r="BM27" s="314"/>
      <c r="BN27" s="314"/>
      <c r="BO27" s="314"/>
      <c r="BP27" s="315"/>
      <c r="BQ27" s="316"/>
      <c r="BR27" s="314"/>
      <c r="BS27" s="314"/>
      <c r="BT27" s="314"/>
      <c r="BU27" s="317"/>
      <c r="BV27" s="312" t="s">
        <v>40</v>
      </c>
      <c r="BW27" s="316"/>
      <c r="BX27" s="314"/>
      <c r="BY27" s="314"/>
      <c r="BZ27" s="314"/>
      <c r="CA27" s="315"/>
      <c r="CB27" s="316"/>
      <c r="CC27" s="314"/>
      <c r="CD27" s="314"/>
      <c r="CE27" s="314"/>
      <c r="CF27" s="317"/>
      <c r="CG27" s="312" t="s">
        <v>40</v>
      </c>
      <c r="CH27" s="316"/>
      <c r="CI27" s="314"/>
      <c r="CJ27" s="314"/>
      <c r="CK27" s="314"/>
      <c r="CL27" s="315"/>
      <c r="CM27" s="316"/>
      <c r="CN27" s="314"/>
      <c r="CO27" s="314"/>
      <c r="CP27" s="314"/>
      <c r="CQ27" s="317"/>
      <c r="CR27" s="369"/>
    </row>
    <row r="28" spans="2:96" ht="24.95" customHeight="1">
      <c r="B28" s="406"/>
      <c r="C28" s="426"/>
      <c r="D28" s="427"/>
      <c r="E28" s="428"/>
      <c r="F28" s="112"/>
      <c r="G28" s="385">
        <v>1</v>
      </c>
      <c r="H28" s="378">
        <v>2</v>
      </c>
      <c r="I28" s="378">
        <v>3</v>
      </c>
      <c r="J28" s="378">
        <v>4</v>
      </c>
      <c r="K28" s="380">
        <v>5</v>
      </c>
      <c r="L28" s="326" t="s">
        <v>40</v>
      </c>
      <c r="M28" s="24"/>
      <c r="N28" s="25"/>
      <c r="O28" s="25"/>
      <c r="P28" s="25"/>
      <c r="Q28" s="26"/>
      <c r="R28" s="28"/>
      <c r="S28" s="25"/>
      <c r="T28" s="25"/>
      <c r="U28" s="25"/>
      <c r="V28" s="27"/>
      <c r="W28" s="326" t="s">
        <v>40</v>
      </c>
      <c r="X28" s="24"/>
      <c r="Y28" s="25"/>
      <c r="Z28" s="25"/>
      <c r="AA28" s="25"/>
      <c r="AB28" s="26"/>
      <c r="AC28" s="28"/>
      <c r="AD28" s="25"/>
      <c r="AE28" s="25"/>
      <c r="AF28" s="25"/>
      <c r="AG28" s="27"/>
      <c r="AH28" s="326" t="s">
        <v>40</v>
      </c>
      <c r="AI28" s="24"/>
      <c r="AJ28" s="25"/>
      <c r="AK28" s="25"/>
      <c r="AL28" s="25"/>
      <c r="AM28" s="27"/>
      <c r="AN28" s="326" t="s">
        <v>40</v>
      </c>
      <c r="AO28" s="24"/>
      <c r="AP28" s="25"/>
      <c r="AQ28" s="25"/>
      <c r="AR28" s="25"/>
      <c r="AS28" s="27"/>
      <c r="AT28" s="326" t="s">
        <v>40</v>
      </c>
      <c r="AU28" s="24"/>
      <c r="AV28" s="25"/>
      <c r="AW28" s="25"/>
      <c r="AX28" s="25"/>
      <c r="AY28" s="26"/>
      <c r="AZ28" s="326" t="s">
        <v>40</v>
      </c>
      <c r="BA28" s="28"/>
      <c r="BB28" s="25"/>
      <c r="BC28" s="25"/>
      <c r="BD28" s="25"/>
      <c r="BE28" s="26"/>
      <c r="BF28" s="28"/>
      <c r="BG28" s="25"/>
      <c r="BH28" s="25"/>
      <c r="BI28" s="25"/>
      <c r="BJ28" s="27"/>
      <c r="BK28" s="326" t="s">
        <v>40</v>
      </c>
      <c r="BL28" s="28"/>
      <c r="BM28" s="25"/>
      <c r="BN28" s="25"/>
      <c r="BO28" s="25"/>
      <c r="BP28" s="26"/>
      <c r="BQ28" s="28"/>
      <c r="BR28" s="25"/>
      <c r="BS28" s="25"/>
      <c r="BT28" s="25"/>
      <c r="BU28" s="27"/>
      <c r="BV28" s="326" t="s">
        <v>40</v>
      </c>
      <c r="BW28" s="28"/>
      <c r="BX28" s="25"/>
      <c r="BY28" s="25"/>
      <c r="BZ28" s="25"/>
      <c r="CA28" s="26"/>
      <c r="CB28" s="28"/>
      <c r="CC28" s="25"/>
      <c r="CD28" s="25"/>
      <c r="CE28" s="25"/>
      <c r="CF28" s="27"/>
      <c r="CG28" s="326" t="s">
        <v>40</v>
      </c>
      <c r="CH28" s="28"/>
      <c r="CI28" s="25"/>
      <c r="CJ28" s="25"/>
      <c r="CK28" s="25"/>
      <c r="CL28" s="26"/>
      <c r="CM28" s="28"/>
      <c r="CN28" s="25"/>
      <c r="CO28" s="25"/>
      <c r="CP28" s="25"/>
      <c r="CQ28" s="27"/>
      <c r="CR28" s="366"/>
    </row>
    <row r="29" spans="2:96" ht="24.95" customHeight="1">
      <c r="B29" s="407"/>
      <c r="C29" s="429"/>
      <c r="D29" s="430"/>
      <c r="E29" s="431"/>
      <c r="F29" s="129"/>
      <c r="G29" s="386"/>
      <c r="H29" s="379"/>
      <c r="I29" s="379"/>
      <c r="J29" s="379"/>
      <c r="K29" s="381"/>
      <c r="L29" s="327" t="s">
        <v>40</v>
      </c>
      <c r="M29" s="1"/>
      <c r="N29" s="2"/>
      <c r="O29" s="2"/>
      <c r="P29" s="2"/>
      <c r="Q29" s="3"/>
      <c r="R29" s="5"/>
      <c r="S29" s="2"/>
      <c r="T29" s="2"/>
      <c r="U29" s="2"/>
      <c r="V29" s="4"/>
      <c r="W29" s="327" t="s">
        <v>40</v>
      </c>
      <c r="X29" s="5"/>
      <c r="Y29" s="2"/>
      <c r="Z29" s="2"/>
      <c r="AA29" s="2"/>
      <c r="AB29" s="3"/>
      <c r="AC29" s="5"/>
      <c r="AD29" s="2"/>
      <c r="AE29" s="2"/>
      <c r="AF29" s="2"/>
      <c r="AG29" s="4"/>
      <c r="AH29" s="327" t="s">
        <v>40</v>
      </c>
      <c r="AI29" s="1"/>
      <c r="AJ29" s="2"/>
      <c r="AK29" s="2"/>
      <c r="AL29" s="2"/>
      <c r="AM29" s="4"/>
      <c r="AN29" s="327" t="s">
        <v>40</v>
      </c>
      <c r="AO29" s="1"/>
      <c r="AP29" s="2"/>
      <c r="AQ29" s="2"/>
      <c r="AR29" s="2"/>
      <c r="AS29" s="4"/>
      <c r="AT29" s="327" t="s">
        <v>40</v>
      </c>
      <c r="AU29" s="1"/>
      <c r="AV29" s="2"/>
      <c r="AW29" s="2"/>
      <c r="AX29" s="2"/>
      <c r="AY29" s="3"/>
      <c r="AZ29" s="327" t="s">
        <v>40</v>
      </c>
      <c r="BA29" s="5"/>
      <c r="BB29" s="2"/>
      <c r="BC29" s="2"/>
      <c r="BD29" s="2"/>
      <c r="BE29" s="3"/>
      <c r="BF29" s="5"/>
      <c r="BG29" s="2"/>
      <c r="BH29" s="2"/>
      <c r="BI29" s="2"/>
      <c r="BJ29" s="4"/>
      <c r="BK29" s="327" t="s">
        <v>40</v>
      </c>
      <c r="BL29" s="5"/>
      <c r="BM29" s="2"/>
      <c r="BN29" s="2"/>
      <c r="BO29" s="2"/>
      <c r="BP29" s="3"/>
      <c r="BQ29" s="5"/>
      <c r="BR29" s="2"/>
      <c r="BS29" s="2"/>
      <c r="BT29" s="2"/>
      <c r="BU29" s="4"/>
      <c r="BV29" s="327" t="s">
        <v>40</v>
      </c>
      <c r="BW29" s="5"/>
      <c r="BX29" s="2"/>
      <c r="BY29" s="2"/>
      <c r="BZ29" s="2"/>
      <c r="CA29" s="3"/>
      <c r="CB29" s="5"/>
      <c r="CC29" s="2"/>
      <c r="CD29" s="2"/>
      <c r="CE29" s="2"/>
      <c r="CF29" s="4"/>
      <c r="CG29" s="327" t="s">
        <v>40</v>
      </c>
      <c r="CH29" s="5"/>
      <c r="CI29" s="2"/>
      <c r="CJ29" s="2"/>
      <c r="CK29" s="2"/>
      <c r="CL29" s="3"/>
      <c r="CM29" s="5"/>
      <c r="CN29" s="2"/>
      <c r="CO29" s="2"/>
      <c r="CP29" s="2"/>
      <c r="CQ29" s="4"/>
      <c r="CR29" s="367"/>
    </row>
    <row r="30" spans="2:96" ht="24.95" customHeight="1">
      <c r="B30" s="408"/>
      <c r="C30" s="432"/>
      <c r="D30" s="433"/>
      <c r="E30" s="434"/>
      <c r="F30" s="304"/>
      <c r="G30" s="387">
        <v>1</v>
      </c>
      <c r="H30" s="383">
        <v>2</v>
      </c>
      <c r="I30" s="383">
        <v>3</v>
      </c>
      <c r="J30" s="383">
        <v>4</v>
      </c>
      <c r="K30" s="376">
        <v>5</v>
      </c>
      <c r="L30" s="305" t="s">
        <v>40</v>
      </c>
      <c r="M30" s="306"/>
      <c r="N30" s="307"/>
      <c r="O30" s="307"/>
      <c r="P30" s="307"/>
      <c r="Q30" s="308"/>
      <c r="R30" s="309"/>
      <c r="S30" s="307"/>
      <c r="T30" s="307"/>
      <c r="U30" s="307"/>
      <c r="V30" s="310"/>
      <c r="W30" s="305" t="s">
        <v>40</v>
      </c>
      <c r="X30" s="309"/>
      <c r="Y30" s="307"/>
      <c r="Z30" s="307"/>
      <c r="AA30" s="307"/>
      <c r="AB30" s="308"/>
      <c r="AC30" s="309"/>
      <c r="AD30" s="307"/>
      <c r="AE30" s="307"/>
      <c r="AF30" s="307"/>
      <c r="AG30" s="310"/>
      <c r="AH30" s="305" t="s">
        <v>40</v>
      </c>
      <c r="AI30" s="306"/>
      <c r="AJ30" s="307"/>
      <c r="AK30" s="307"/>
      <c r="AL30" s="307"/>
      <c r="AM30" s="310"/>
      <c r="AN30" s="305" t="s">
        <v>40</v>
      </c>
      <c r="AO30" s="306"/>
      <c r="AP30" s="307"/>
      <c r="AQ30" s="307"/>
      <c r="AR30" s="307"/>
      <c r="AS30" s="310"/>
      <c r="AT30" s="305" t="s">
        <v>40</v>
      </c>
      <c r="AU30" s="306"/>
      <c r="AV30" s="307"/>
      <c r="AW30" s="307"/>
      <c r="AX30" s="307"/>
      <c r="AY30" s="308"/>
      <c r="AZ30" s="305" t="s">
        <v>40</v>
      </c>
      <c r="BA30" s="309"/>
      <c r="BB30" s="307"/>
      <c r="BC30" s="307"/>
      <c r="BD30" s="307"/>
      <c r="BE30" s="308"/>
      <c r="BF30" s="309"/>
      <c r="BG30" s="307"/>
      <c r="BH30" s="307"/>
      <c r="BI30" s="307"/>
      <c r="BJ30" s="310"/>
      <c r="BK30" s="305" t="s">
        <v>40</v>
      </c>
      <c r="BL30" s="309"/>
      <c r="BM30" s="307"/>
      <c r="BN30" s="307"/>
      <c r="BO30" s="307"/>
      <c r="BP30" s="308"/>
      <c r="BQ30" s="309"/>
      <c r="BR30" s="307"/>
      <c r="BS30" s="307"/>
      <c r="BT30" s="307"/>
      <c r="BU30" s="310"/>
      <c r="BV30" s="305" t="s">
        <v>40</v>
      </c>
      <c r="BW30" s="309"/>
      <c r="BX30" s="307"/>
      <c r="BY30" s="307"/>
      <c r="BZ30" s="307"/>
      <c r="CA30" s="308"/>
      <c r="CB30" s="309"/>
      <c r="CC30" s="307"/>
      <c r="CD30" s="307"/>
      <c r="CE30" s="307"/>
      <c r="CF30" s="310"/>
      <c r="CG30" s="305" t="s">
        <v>40</v>
      </c>
      <c r="CH30" s="309"/>
      <c r="CI30" s="307"/>
      <c r="CJ30" s="307"/>
      <c r="CK30" s="307"/>
      <c r="CL30" s="308"/>
      <c r="CM30" s="309"/>
      <c r="CN30" s="307"/>
      <c r="CO30" s="307"/>
      <c r="CP30" s="307"/>
      <c r="CQ30" s="310"/>
      <c r="CR30" s="368"/>
    </row>
    <row r="31" spans="2:96" ht="24.95" customHeight="1" thickBot="1">
      <c r="B31" s="409"/>
      <c r="C31" s="435"/>
      <c r="D31" s="436"/>
      <c r="E31" s="437"/>
      <c r="F31" s="311"/>
      <c r="G31" s="388"/>
      <c r="H31" s="384"/>
      <c r="I31" s="384"/>
      <c r="J31" s="384"/>
      <c r="K31" s="377"/>
      <c r="L31" s="312" t="s">
        <v>40</v>
      </c>
      <c r="M31" s="313"/>
      <c r="N31" s="314"/>
      <c r="O31" s="314"/>
      <c r="P31" s="314"/>
      <c r="Q31" s="315"/>
      <c r="R31" s="316"/>
      <c r="S31" s="314"/>
      <c r="T31" s="314"/>
      <c r="U31" s="314"/>
      <c r="V31" s="317"/>
      <c r="W31" s="312" t="s">
        <v>40</v>
      </c>
      <c r="X31" s="316"/>
      <c r="Y31" s="314"/>
      <c r="Z31" s="314"/>
      <c r="AA31" s="314"/>
      <c r="AB31" s="315"/>
      <c r="AC31" s="316"/>
      <c r="AD31" s="314"/>
      <c r="AE31" s="314"/>
      <c r="AF31" s="314"/>
      <c r="AG31" s="317"/>
      <c r="AH31" s="312" t="s">
        <v>40</v>
      </c>
      <c r="AI31" s="313"/>
      <c r="AJ31" s="314"/>
      <c r="AK31" s="314"/>
      <c r="AL31" s="314"/>
      <c r="AM31" s="317"/>
      <c r="AN31" s="312" t="s">
        <v>40</v>
      </c>
      <c r="AO31" s="313"/>
      <c r="AP31" s="314"/>
      <c r="AQ31" s="314"/>
      <c r="AR31" s="314"/>
      <c r="AS31" s="317"/>
      <c r="AT31" s="312" t="s">
        <v>40</v>
      </c>
      <c r="AU31" s="313"/>
      <c r="AV31" s="314"/>
      <c r="AW31" s="314"/>
      <c r="AX31" s="314"/>
      <c r="AY31" s="315"/>
      <c r="AZ31" s="312" t="s">
        <v>40</v>
      </c>
      <c r="BA31" s="316"/>
      <c r="BB31" s="314"/>
      <c r="BC31" s="314"/>
      <c r="BD31" s="314"/>
      <c r="BE31" s="315"/>
      <c r="BF31" s="316"/>
      <c r="BG31" s="314"/>
      <c r="BH31" s="314"/>
      <c r="BI31" s="314"/>
      <c r="BJ31" s="317"/>
      <c r="BK31" s="312" t="s">
        <v>40</v>
      </c>
      <c r="BL31" s="316"/>
      <c r="BM31" s="314"/>
      <c r="BN31" s="314"/>
      <c r="BO31" s="314"/>
      <c r="BP31" s="315"/>
      <c r="BQ31" s="316"/>
      <c r="BR31" s="314"/>
      <c r="BS31" s="314"/>
      <c r="BT31" s="314"/>
      <c r="BU31" s="317"/>
      <c r="BV31" s="312" t="s">
        <v>40</v>
      </c>
      <c r="BW31" s="316"/>
      <c r="BX31" s="314"/>
      <c r="BY31" s="314"/>
      <c r="BZ31" s="314"/>
      <c r="CA31" s="315"/>
      <c r="CB31" s="316"/>
      <c r="CC31" s="314"/>
      <c r="CD31" s="314"/>
      <c r="CE31" s="314"/>
      <c r="CF31" s="317"/>
      <c r="CG31" s="312" t="s">
        <v>40</v>
      </c>
      <c r="CH31" s="316"/>
      <c r="CI31" s="314"/>
      <c r="CJ31" s="314"/>
      <c r="CK31" s="314"/>
      <c r="CL31" s="315"/>
      <c r="CM31" s="316"/>
      <c r="CN31" s="314"/>
      <c r="CO31" s="314"/>
      <c r="CP31" s="314"/>
      <c r="CQ31" s="317"/>
      <c r="CR31" s="369"/>
    </row>
    <row r="32" spans="2:96" ht="24.95" customHeight="1">
      <c r="B32" s="438" t="s">
        <v>119</v>
      </c>
      <c r="C32" s="439"/>
      <c r="D32" s="439"/>
      <c r="E32" s="439"/>
      <c r="F32" s="439"/>
      <c r="G32" s="439"/>
      <c r="H32" s="439"/>
      <c r="I32" s="439"/>
      <c r="J32" s="439"/>
      <c r="K32" s="440"/>
      <c r="L32" s="328" t="s">
        <v>40</v>
      </c>
      <c r="M32" s="57"/>
      <c r="N32" s="58"/>
      <c r="O32" s="58"/>
      <c r="P32" s="58"/>
      <c r="Q32" s="56"/>
      <c r="R32" s="59"/>
      <c r="S32" s="58"/>
      <c r="T32" s="58"/>
      <c r="U32" s="58"/>
      <c r="V32" s="60"/>
      <c r="W32" s="328" t="s">
        <v>40</v>
      </c>
      <c r="X32" s="57"/>
      <c r="Y32" s="58"/>
      <c r="Z32" s="58"/>
      <c r="AA32" s="58"/>
      <c r="AB32" s="56"/>
      <c r="AC32" s="59"/>
      <c r="AD32" s="58"/>
      <c r="AE32" s="58"/>
      <c r="AF32" s="58"/>
      <c r="AG32" s="60"/>
      <c r="AH32" s="328" t="s">
        <v>40</v>
      </c>
      <c r="AI32" s="57"/>
      <c r="AJ32" s="58"/>
      <c r="AK32" s="58"/>
      <c r="AL32" s="58"/>
      <c r="AM32" s="56"/>
      <c r="AN32" s="328" t="s">
        <v>40</v>
      </c>
      <c r="AO32" s="331"/>
      <c r="AP32" s="332"/>
      <c r="AQ32" s="332"/>
      <c r="AR32" s="332"/>
      <c r="AS32" s="333"/>
      <c r="AT32" s="328" t="s">
        <v>40</v>
      </c>
      <c r="AU32" s="57"/>
      <c r="AV32" s="58"/>
      <c r="AW32" s="58"/>
      <c r="AX32" s="58"/>
      <c r="AY32" s="56"/>
      <c r="AZ32" s="328" t="s">
        <v>40</v>
      </c>
      <c r="BA32" s="57"/>
      <c r="BB32" s="58"/>
      <c r="BC32" s="58"/>
      <c r="BD32" s="58"/>
      <c r="BE32" s="56"/>
      <c r="BF32" s="59"/>
      <c r="BG32" s="58"/>
      <c r="BH32" s="58"/>
      <c r="BI32" s="58"/>
      <c r="BJ32" s="56"/>
      <c r="BK32" s="328" t="s">
        <v>40</v>
      </c>
      <c r="BL32" s="57"/>
      <c r="BM32" s="58"/>
      <c r="BN32" s="58"/>
      <c r="BO32" s="58"/>
      <c r="BP32" s="56"/>
      <c r="BQ32" s="59"/>
      <c r="BR32" s="58"/>
      <c r="BS32" s="58"/>
      <c r="BT32" s="58"/>
      <c r="BU32" s="56"/>
      <c r="BV32" s="328" t="s">
        <v>40</v>
      </c>
      <c r="BW32" s="57"/>
      <c r="BX32" s="58"/>
      <c r="BY32" s="58"/>
      <c r="BZ32" s="58"/>
      <c r="CA32" s="56"/>
      <c r="CB32" s="59"/>
      <c r="CC32" s="58"/>
      <c r="CD32" s="58"/>
      <c r="CE32" s="58"/>
      <c r="CF32" s="56"/>
      <c r="CG32" s="328" t="s">
        <v>40</v>
      </c>
      <c r="CH32" s="15"/>
      <c r="CI32" s="16"/>
      <c r="CJ32" s="16"/>
      <c r="CK32" s="16"/>
      <c r="CL32" s="17"/>
      <c r="CM32" s="29"/>
      <c r="CN32" s="16"/>
      <c r="CO32" s="16"/>
      <c r="CP32" s="16"/>
      <c r="CQ32" s="18"/>
      <c r="CR32" s="419"/>
    </row>
    <row r="33" spans="1:97" ht="24.95" customHeight="1">
      <c r="B33" s="441"/>
      <c r="C33" s="442"/>
      <c r="D33" s="442"/>
      <c r="E33" s="442"/>
      <c r="F33" s="442"/>
      <c r="G33" s="442"/>
      <c r="H33" s="442"/>
      <c r="I33" s="442"/>
      <c r="J33" s="442"/>
      <c r="K33" s="443"/>
      <c r="L33" s="329" t="s">
        <v>40</v>
      </c>
      <c r="M33" s="6"/>
      <c r="N33" s="7"/>
      <c r="O33" s="7"/>
      <c r="P33" s="7"/>
      <c r="Q33" s="8"/>
      <c r="R33" s="10"/>
      <c r="S33" s="7"/>
      <c r="T33" s="7"/>
      <c r="U33" s="7"/>
      <c r="V33" s="9"/>
      <c r="W33" s="329" t="s">
        <v>40</v>
      </c>
      <c r="X33" s="6"/>
      <c r="Y33" s="7"/>
      <c r="Z33" s="7"/>
      <c r="AA33" s="7"/>
      <c r="AB33" s="8"/>
      <c r="AC33" s="10"/>
      <c r="AD33" s="7"/>
      <c r="AE33" s="7"/>
      <c r="AF33" s="7"/>
      <c r="AG33" s="9"/>
      <c r="AH33" s="329" t="s">
        <v>40</v>
      </c>
      <c r="AI33" s="6"/>
      <c r="AJ33" s="7"/>
      <c r="AK33" s="7"/>
      <c r="AL33" s="7"/>
      <c r="AM33" s="8"/>
      <c r="AN33" s="329" t="s">
        <v>40</v>
      </c>
      <c r="AO33" s="334"/>
      <c r="AP33" s="335"/>
      <c r="AQ33" s="335"/>
      <c r="AR33" s="335"/>
      <c r="AS33" s="336"/>
      <c r="AT33" s="329" t="s">
        <v>40</v>
      </c>
      <c r="AU33" s="6"/>
      <c r="AV33" s="7"/>
      <c r="AW33" s="7"/>
      <c r="AX33" s="7"/>
      <c r="AY33" s="8"/>
      <c r="AZ33" s="329" t="s">
        <v>40</v>
      </c>
      <c r="BA33" s="6"/>
      <c r="BB33" s="7"/>
      <c r="BC33" s="7"/>
      <c r="BD33" s="7"/>
      <c r="BE33" s="8"/>
      <c r="BF33" s="10"/>
      <c r="BG33" s="7"/>
      <c r="BH33" s="7"/>
      <c r="BI33" s="7"/>
      <c r="BJ33" s="8"/>
      <c r="BK33" s="329" t="s">
        <v>40</v>
      </c>
      <c r="BL33" s="6"/>
      <c r="BM33" s="7"/>
      <c r="BN33" s="7"/>
      <c r="BO33" s="7"/>
      <c r="BP33" s="8"/>
      <c r="BQ33" s="10"/>
      <c r="BR33" s="7"/>
      <c r="BS33" s="7"/>
      <c r="BT33" s="7"/>
      <c r="BU33" s="8"/>
      <c r="BV33" s="329" t="s">
        <v>40</v>
      </c>
      <c r="BW33" s="6"/>
      <c r="BX33" s="7"/>
      <c r="BY33" s="7"/>
      <c r="BZ33" s="7"/>
      <c r="CA33" s="8"/>
      <c r="CB33" s="10"/>
      <c r="CC33" s="7"/>
      <c r="CD33" s="7"/>
      <c r="CE33" s="7"/>
      <c r="CF33" s="8"/>
      <c r="CG33" s="329" t="s">
        <v>40</v>
      </c>
      <c r="CH33" s="52"/>
      <c r="CI33" s="53"/>
      <c r="CJ33" s="53"/>
      <c r="CK33" s="53"/>
      <c r="CL33" s="54"/>
      <c r="CM33" s="55"/>
      <c r="CN33" s="53"/>
      <c r="CO33" s="53"/>
      <c r="CP33" s="53"/>
      <c r="CQ33" s="54"/>
      <c r="CR33" s="420"/>
    </row>
    <row r="34" spans="1:97" ht="24.95" customHeight="1" thickBot="1">
      <c r="B34" s="444"/>
      <c r="C34" s="445"/>
      <c r="D34" s="445"/>
      <c r="E34" s="445"/>
      <c r="F34" s="445"/>
      <c r="G34" s="445"/>
      <c r="H34" s="445"/>
      <c r="I34" s="445"/>
      <c r="J34" s="445"/>
      <c r="K34" s="446"/>
      <c r="L34" s="330" t="s">
        <v>40</v>
      </c>
      <c r="M34" s="11"/>
      <c r="N34" s="12"/>
      <c r="O34" s="12"/>
      <c r="P34" s="12"/>
      <c r="Q34" s="13"/>
      <c r="R34" s="23"/>
      <c r="S34" s="12"/>
      <c r="T34" s="12"/>
      <c r="U34" s="12"/>
      <c r="V34" s="14"/>
      <c r="W34" s="330" t="s">
        <v>40</v>
      </c>
      <c r="X34" s="11"/>
      <c r="Y34" s="12"/>
      <c r="Z34" s="12"/>
      <c r="AA34" s="12"/>
      <c r="AB34" s="13"/>
      <c r="AC34" s="23"/>
      <c r="AD34" s="12"/>
      <c r="AE34" s="12"/>
      <c r="AF34" s="12"/>
      <c r="AG34" s="14"/>
      <c r="AH34" s="330" t="s">
        <v>40</v>
      </c>
      <c r="AI34" s="11"/>
      <c r="AJ34" s="12"/>
      <c r="AK34" s="12"/>
      <c r="AL34" s="12"/>
      <c r="AM34" s="13"/>
      <c r="AN34" s="330" t="s">
        <v>40</v>
      </c>
      <c r="AO34" s="337"/>
      <c r="AP34" s="338"/>
      <c r="AQ34" s="338"/>
      <c r="AR34" s="338"/>
      <c r="AS34" s="339"/>
      <c r="AT34" s="330" t="s">
        <v>40</v>
      </c>
      <c r="AU34" s="11"/>
      <c r="AV34" s="12"/>
      <c r="AW34" s="12"/>
      <c r="AX34" s="12"/>
      <c r="AY34" s="13"/>
      <c r="AZ34" s="330" t="s">
        <v>40</v>
      </c>
      <c r="BA34" s="11"/>
      <c r="BB34" s="12"/>
      <c r="BC34" s="12"/>
      <c r="BD34" s="12"/>
      <c r="BE34" s="13"/>
      <c r="BF34" s="23"/>
      <c r="BG34" s="12"/>
      <c r="BH34" s="12"/>
      <c r="BI34" s="12"/>
      <c r="BJ34" s="13"/>
      <c r="BK34" s="330" t="s">
        <v>40</v>
      </c>
      <c r="BL34" s="11"/>
      <c r="BM34" s="12"/>
      <c r="BN34" s="12"/>
      <c r="BO34" s="12"/>
      <c r="BP34" s="13"/>
      <c r="BQ34" s="23"/>
      <c r="BR34" s="12"/>
      <c r="BS34" s="12"/>
      <c r="BT34" s="12"/>
      <c r="BU34" s="13"/>
      <c r="BV34" s="330" t="s">
        <v>40</v>
      </c>
      <c r="BW34" s="11"/>
      <c r="BX34" s="12"/>
      <c r="BY34" s="12"/>
      <c r="BZ34" s="12"/>
      <c r="CA34" s="13"/>
      <c r="CB34" s="23"/>
      <c r="CC34" s="12"/>
      <c r="CD34" s="12"/>
      <c r="CE34" s="12"/>
      <c r="CF34" s="13"/>
      <c r="CG34" s="330" t="s">
        <v>40</v>
      </c>
      <c r="CH34" s="11"/>
      <c r="CI34" s="12"/>
      <c r="CJ34" s="12"/>
      <c r="CK34" s="12"/>
      <c r="CL34" s="13"/>
      <c r="CM34" s="23"/>
      <c r="CN34" s="12"/>
      <c r="CO34" s="12"/>
      <c r="CP34" s="12"/>
      <c r="CQ34" s="13"/>
      <c r="CR34" s="421"/>
    </row>
    <row r="35" spans="1:97" s="31" customFormat="1" ht="29.25" customHeight="1" thickBot="1">
      <c r="A35" s="106"/>
      <c r="B35" s="447"/>
      <c r="C35" s="448"/>
      <c r="D35" s="448"/>
      <c r="E35" s="448"/>
      <c r="F35" s="448"/>
      <c r="G35" s="448"/>
      <c r="H35" s="448"/>
      <c r="I35" s="448"/>
      <c r="J35" s="448"/>
      <c r="K35" s="449"/>
      <c r="L35" s="318" t="s">
        <v>40</v>
      </c>
      <c r="M35" s="389" t="s">
        <v>42</v>
      </c>
      <c r="N35" s="390"/>
      <c r="O35" s="390"/>
      <c r="P35" s="390"/>
      <c r="Q35" s="390"/>
      <c r="R35" s="391" t="s">
        <v>43</v>
      </c>
      <c r="S35" s="392"/>
      <c r="T35" s="392"/>
      <c r="U35" s="392"/>
      <c r="V35" s="393"/>
      <c r="W35" s="318" t="s">
        <v>40</v>
      </c>
      <c r="X35" s="382" t="s">
        <v>26</v>
      </c>
      <c r="Y35" s="356"/>
      <c r="Z35" s="356"/>
      <c r="AA35" s="356"/>
      <c r="AB35" s="364"/>
      <c r="AC35" s="355" t="s">
        <v>37</v>
      </c>
      <c r="AD35" s="356"/>
      <c r="AE35" s="356"/>
      <c r="AF35" s="356"/>
      <c r="AG35" s="357"/>
      <c r="AH35" s="318" t="s">
        <v>40</v>
      </c>
      <c r="AI35" s="361" t="s">
        <v>23</v>
      </c>
      <c r="AJ35" s="361"/>
      <c r="AK35" s="361"/>
      <c r="AL35" s="361"/>
      <c r="AM35" s="362"/>
      <c r="AN35" s="318" t="s">
        <v>40</v>
      </c>
      <c r="AO35" s="361" t="s">
        <v>23</v>
      </c>
      <c r="AP35" s="361"/>
      <c r="AQ35" s="361"/>
      <c r="AR35" s="361"/>
      <c r="AS35" s="362"/>
      <c r="AT35" s="318" t="s">
        <v>40</v>
      </c>
      <c r="AU35" s="363" t="s">
        <v>23</v>
      </c>
      <c r="AV35" s="361"/>
      <c r="AW35" s="361"/>
      <c r="AX35" s="361"/>
      <c r="AY35" s="361"/>
      <c r="AZ35" s="318" t="s">
        <v>40</v>
      </c>
      <c r="BA35" s="355" t="s">
        <v>96</v>
      </c>
      <c r="BB35" s="356"/>
      <c r="BC35" s="356"/>
      <c r="BD35" s="356"/>
      <c r="BE35" s="364"/>
      <c r="BF35" s="355" t="s">
        <v>23</v>
      </c>
      <c r="BG35" s="356"/>
      <c r="BH35" s="356"/>
      <c r="BI35" s="356"/>
      <c r="BJ35" s="357"/>
      <c r="BK35" s="318" t="s">
        <v>40</v>
      </c>
      <c r="BL35" s="355" t="s">
        <v>96</v>
      </c>
      <c r="BM35" s="356"/>
      <c r="BN35" s="356"/>
      <c r="BO35" s="356"/>
      <c r="BP35" s="364"/>
      <c r="BQ35" s="355" t="s">
        <v>23</v>
      </c>
      <c r="BR35" s="356"/>
      <c r="BS35" s="356"/>
      <c r="BT35" s="356"/>
      <c r="BU35" s="357"/>
      <c r="BV35" s="318" t="s">
        <v>40</v>
      </c>
      <c r="BW35" s="355" t="s">
        <v>96</v>
      </c>
      <c r="BX35" s="356"/>
      <c r="BY35" s="356"/>
      <c r="BZ35" s="356"/>
      <c r="CA35" s="364"/>
      <c r="CB35" s="355" t="s">
        <v>23</v>
      </c>
      <c r="CC35" s="356"/>
      <c r="CD35" s="356"/>
      <c r="CE35" s="356"/>
      <c r="CF35" s="357"/>
      <c r="CG35" s="318" t="s">
        <v>40</v>
      </c>
      <c r="CH35" s="355" t="s">
        <v>96</v>
      </c>
      <c r="CI35" s="356"/>
      <c r="CJ35" s="356"/>
      <c r="CK35" s="356"/>
      <c r="CL35" s="364"/>
      <c r="CM35" s="355" t="s">
        <v>23</v>
      </c>
      <c r="CN35" s="356"/>
      <c r="CO35" s="356"/>
      <c r="CP35" s="356"/>
      <c r="CQ35" s="357"/>
      <c r="CR35" s="319"/>
      <c r="CS35" s="106"/>
    </row>
    <row r="36" spans="1:97" s="30" customFormat="1" ht="24.4" customHeight="1" thickBot="1">
      <c r="A36" s="107"/>
      <c r="B36" s="450"/>
      <c r="C36" s="451"/>
      <c r="D36" s="451"/>
      <c r="E36" s="451"/>
      <c r="F36" s="451"/>
      <c r="G36" s="451"/>
      <c r="H36" s="451"/>
      <c r="I36" s="451"/>
      <c r="J36" s="451"/>
      <c r="K36" s="452"/>
      <c r="L36" s="320" t="s">
        <v>40</v>
      </c>
      <c r="M36" s="358" t="s">
        <v>7</v>
      </c>
      <c r="N36" s="359"/>
      <c r="O36" s="359"/>
      <c r="P36" s="359"/>
      <c r="Q36" s="359"/>
      <c r="R36" s="359"/>
      <c r="S36" s="359"/>
      <c r="T36" s="359"/>
      <c r="U36" s="359"/>
      <c r="V36" s="360"/>
      <c r="W36" s="320" t="s">
        <v>40</v>
      </c>
      <c r="X36" s="347" t="s">
        <v>2</v>
      </c>
      <c r="Y36" s="348"/>
      <c r="Z36" s="348"/>
      <c r="AA36" s="348"/>
      <c r="AB36" s="348"/>
      <c r="AC36" s="348"/>
      <c r="AD36" s="348"/>
      <c r="AE36" s="348"/>
      <c r="AF36" s="348"/>
      <c r="AG36" s="349"/>
      <c r="AH36" s="320" t="s">
        <v>40</v>
      </c>
      <c r="AI36" s="358" t="s">
        <v>35</v>
      </c>
      <c r="AJ36" s="359"/>
      <c r="AK36" s="359"/>
      <c r="AL36" s="359"/>
      <c r="AM36" s="359"/>
      <c r="AN36" s="320" t="s">
        <v>40</v>
      </c>
      <c r="AO36" s="358" t="s">
        <v>36</v>
      </c>
      <c r="AP36" s="359"/>
      <c r="AQ36" s="359"/>
      <c r="AR36" s="359"/>
      <c r="AS36" s="359"/>
      <c r="AT36" s="320" t="s">
        <v>40</v>
      </c>
      <c r="AU36" s="358" t="s">
        <v>44</v>
      </c>
      <c r="AV36" s="359"/>
      <c r="AW36" s="359"/>
      <c r="AX36" s="359"/>
      <c r="AY36" s="360"/>
      <c r="AZ36" s="320" t="s">
        <v>40</v>
      </c>
      <c r="BA36" s="347" t="s">
        <v>6</v>
      </c>
      <c r="BB36" s="348"/>
      <c r="BC36" s="348"/>
      <c r="BD36" s="348"/>
      <c r="BE36" s="348"/>
      <c r="BF36" s="348"/>
      <c r="BG36" s="348"/>
      <c r="BH36" s="348"/>
      <c r="BI36" s="348"/>
      <c r="BJ36" s="349"/>
      <c r="BK36" s="320" t="s">
        <v>40</v>
      </c>
      <c r="BL36" s="347" t="s">
        <v>72</v>
      </c>
      <c r="BM36" s="348"/>
      <c r="BN36" s="348"/>
      <c r="BO36" s="348"/>
      <c r="BP36" s="348"/>
      <c r="BQ36" s="348"/>
      <c r="BR36" s="348"/>
      <c r="BS36" s="348"/>
      <c r="BT36" s="348"/>
      <c r="BU36" s="349"/>
      <c r="BV36" s="320" t="s">
        <v>40</v>
      </c>
      <c r="BW36" s="358" t="s">
        <v>73</v>
      </c>
      <c r="BX36" s="359"/>
      <c r="BY36" s="359"/>
      <c r="BZ36" s="359"/>
      <c r="CA36" s="359"/>
      <c r="CB36" s="359"/>
      <c r="CC36" s="359"/>
      <c r="CD36" s="359"/>
      <c r="CE36" s="359"/>
      <c r="CF36" s="360"/>
      <c r="CG36" s="320" t="s">
        <v>40</v>
      </c>
      <c r="CH36" s="347" t="s">
        <v>4</v>
      </c>
      <c r="CI36" s="348"/>
      <c r="CJ36" s="348"/>
      <c r="CK36" s="348"/>
      <c r="CL36" s="348"/>
      <c r="CM36" s="348"/>
      <c r="CN36" s="348"/>
      <c r="CO36" s="348"/>
      <c r="CP36" s="348"/>
      <c r="CQ36" s="349"/>
      <c r="CR36" s="321"/>
      <c r="CS36" s="107"/>
    </row>
    <row r="37" spans="1:97" ht="12.95" customHeight="1" thickTop="1" thickBot="1">
      <c r="B37" s="116"/>
      <c r="C37" s="113"/>
      <c r="D37" s="113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  <c r="AO37" s="113"/>
      <c r="AP37" s="113"/>
      <c r="AQ37" s="113"/>
      <c r="AR37" s="113"/>
      <c r="AS37" s="113"/>
      <c r="AT37" s="113"/>
      <c r="AU37" s="113"/>
      <c r="AV37" s="113"/>
      <c r="AW37" s="113"/>
      <c r="AX37" s="113"/>
      <c r="AY37" s="113"/>
      <c r="AZ37" s="113"/>
      <c r="BA37" s="113"/>
      <c r="BB37" s="113"/>
      <c r="BC37" s="113"/>
      <c r="BD37" s="113"/>
      <c r="BE37" s="113"/>
      <c r="BF37" s="113"/>
      <c r="BG37" s="113"/>
      <c r="BH37" s="113"/>
      <c r="BI37" s="113"/>
      <c r="BJ37" s="113"/>
      <c r="BK37" s="113"/>
      <c r="BL37" s="113"/>
      <c r="BM37" s="113"/>
      <c r="BN37" s="113"/>
      <c r="BO37" s="113"/>
      <c r="BP37" s="113"/>
      <c r="BQ37" s="113"/>
      <c r="BR37" s="113"/>
      <c r="BS37" s="113"/>
      <c r="BT37" s="113"/>
      <c r="BU37" s="113"/>
      <c r="BV37" s="113"/>
      <c r="BW37" s="113"/>
      <c r="BX37" s="113"/>
      <c r="BY37" s="113"/>
      <c r="BZ37" s="113"/>
      <c r="CA37" s="113"/>
      <c r="CB37" s="113"/>
      <c r="CC37" s="113"/>
      <c r="CD37" s="113"/>
      <c r="CE37" s="113"/>
      <c r="CF37" s="113"/>
      <c r="CG37" s="113"/>
      <c r="CH37" s="113"/>
      <c r="CI37" s="113"/>
      <c r="CJ37" s="113"/>
      <c r="CK37" s="113"/>
      <c r="CL37" s="113"/>
      <c r="CM37" s="113"/>
      <c r="CN37" s="113"/>
      <c r="CO37" s="113"/>
      <c r="CP37" s="113"/>
      <c r="CQ37" s="113"/>
      <c r="CR37" s="117"/>
    </row>
    <row r="38" spans="1:97" s="20" customFormat="1" ht="71.45" customHeight="1" thickTop="1" thickBot="1">
      <c r="A38" s="108"/>
      <c r="B38" s="118"/>
      <c r="D38" s="424" t="s">
        <v>113</v>
      </c>
      <c r="E38" s="424"/>
      <c r="F38" s="424"/>
      <c r="G38" s="424"/>
      <c r="H38" s="424"/>
      <c r="I38" s="424"/>
      <c r="J38" s="425"/>
      <c r="K38" s="340"/>
      <c r="L38" s="341"/>
      <c r="M38" s="341"/>
      <c r="N38" s="341"/>
      <c r="O38" s="342"/>
      <c r="P38" s="114"/>
      <c r="Q38" s="340"/>
      <c r="R38" s="341"/>
      <c r="S38" s="341"/>
      <c r="T38" s="341"/>
      <c r="U38" s="342"/>
      <c r="V38" s="346" t="s">
        <v>45</v>
      </c>
      <c r="W38" s="344"/>
      <c r="X38" s="344"/>
      <c r="Y38" s="344"/>
      <c r="Z38" s="344"/>
      <c r="AA38" s="344"/>
      <c r="AB38" s="345"/>
      <c r="AC38" s="340"/>
      <c r="AD38" s="341"/>
      <c r="AE38" s="341"/>
      <c r="AF38" s="341"/>
      <c r="AG38" s="342"/>
      <c r="AH38" s="114"/>
      <c r="AI38" s="340"/>
      <c r="AJ38" s="341"/>
      <c r="AK38" s="341"/>
      <c r="AL38" s="341"/>
      <c r="AM38" s="342"/>
      <c r="AN38" s="343" t="s">
        <v>47</v>
      </c>
      <c r="AO38" s="344"/>
      <c r="AP38" s="344"/>
      <c r="AQ38" s="344"/>
      <c r="AR38" s="344"/>
      <c r="AS38" s="344"/>
      <c r="AT38" s="345"/>
      <c r="AU38" s="340"/>
      <c r="AV38" s="341"/>
      <c r="AW38" s="341"/>
      <c r="AX38" s="341"/>
      <c r="AY38" s="342"/>
      <c r="AZ38" s="114"/>
      <c r="BA38" s="340"/>
      <c r="BB38" s="341"/>
      <c r="BC38" s="341"/>
      <c r="BD38" s="341"/>
      <c r="BE38" s="342"/>
      <c r="BF38" s="346" t="s">
        <v>111</v>
      </c>
      <c r="BG38" s="344"/>
      <c r="BH38" s="344"/>
      <c r="BI38" s="344"/>
      <c r="BJ38" s="344"/>
      <c r="BK38" s="344"/>
      <c r="BL38" s="345"/>
      <c r="BM38" s="340"/>
      <c r="BN38" s="341"/>
      <c r="BO38" s="341"/>
      <c r="BP38" s="341"/>
      <c r="BQ38" s="342"/>
      <c r="BR38" s="114"/>
      <c r="BS38" s="340"/>
      <c r="BT38" s="341"/>
      <c r="BU38" s="341"/>
      <c r="BV38" s="341"/>
      <c r="BW38" s="342"/>
      <c r="BX38" s="370" t="s">
        <v>20</v>
      </c>
      <c r="BY38" s="371"/>
      <c r="BZ38" s="371"/>
      <c r="CA38" s="371"/>
      <c r="CB38" s="371"/>
      <c r="CC38" s="371"/>
      <c r="CD38" s="372"/>
      <c r="CE38" s="340"/>
      <c r="CF38" s="341"/>
      <c r="CG38" s="341"/>
      <c r="CH38" s="341"/>
      <c r="CI38" s="342"/>
      <c r="CJ38" s="114"/>
      <c r="CK38" s="340"/>
      <c r="CL38" s="341"/>
      <c r="CM38" s="341"/>
      <c r="CN38" s="341"/>
      <c r="CO38" s="342"/>
      <c r="CP38" s="119"/>
      <c r="CQ38" s="119"/>
      <c r="CR38" s="120"/>
      <c r="CS38" s="108"/>
    </row>
    <row r="39" spans="1:97" s="20" customFormat="1" ht="13.7" customHeight="1" thickTop="1" thickBot="1">
      <c r="A39" s="108"/>
      <c r="B39" s="118"/>
      <c r="C39" s="114"/>
      <c r="D39" s="114"/>
      <c r="E39" s="114"/>
      <c r="F39" s="114"/>
      <c r="G39" s="121"/>
      <c r="H39" s="121"/>
      <c r="I39" s="121"/>
      <c r="J39" s="121"/>
      <c r="K39" s="119"/>
      <c r="L39" s="119"/>
      <c r="M39" s="119"/>
      <c r="N39" s="119"/>
      <c r="O39" s="119"/>
      <c r="P39" s="119"/>
      <c r="Q39" s="119"/>
      <c r="R39" s="119"/>
      <c r="S39" s="119"/>
      <c r="T39" s="119"/>
      <c r="U39" s="119"/>
      <c r="V39" s="119"/>
      <c r="W39" s="119"/>
      <c r="X39" s="119"/>
      <c r="Y39" s="119"/>
      <c r="Z39" s="119"/>
      <c r="AA39" s="119"/>
      <c r="AB39" s="119"/>
      <c r="AC39" s="119"/>
      <c r="AD39" s="119"/>
      <c r="AE39" s="119"/>
      <c r="AF39" s="119"/>
      <c r="AG39" s="119"/>
      <c r="AH39" s="119"/>
      <c r="AI39" s="119"/>
      <c r="AJ39" s="119"/>
      <c r="AK39" s="119"/>
      <c r="AL39" s="119"/>
      <c r="AM39" s="119"/>
      <c r="AN39" s="119"/>
      <c r="AO39" s="119"/>
      <c r="AP39" s="119"/>
      <c r="AQ39" s="119"/>
      <c r="AR39" s="119"/>
      <c r="AS39" s="119"/>
      <c r="AT39" s="119"/>
      <c r="AU39" s="119"/>
      <c r="AV39" s="119"/>
      <c r="AW39" s="119"/>
      <c r="AX39" s="119"/>
      <c r="AY39" s="119"/>
      <c r="AZ39" s="119"/>
      <c r="BA39" s="119"/>
      <c r="BB39" s="119"/>
      <c r="BC39" s="119"/>
      <c r="BD39" s="119"/>
      <c r="BE39" s="119"/>
      <c r="BF39" s="119"/>
      <c r="BG39" s="119"/>
      <c r="BH39" s="119"/>
      <c r="BI39" s="119"/>
      <c r="BJ39" s="119"/>
      <c r="BK39" s="119"/>
      <c r="BL39" s="119"/>
      <c r="BM39" s="119"/>
      <c r="BN39" s="119"/>
      <c r="BO39" s="119"/>
      <c r="BP39" s="119"/>
      <c r="BQ39" s="119"/>
      <c r="BR39" s="119"/>
      <c r="BS39" s="119"/>
      <c r="BT39" s="119"/>
      <c r="BU39" s="119"/>
      <c r="BV39" s="119"/>
      <c r="BW39" s="119"/>
      <c r="BX39" s="119"/>
      <c r="BY39" s="119"/>
      <c r="BZ39" s="119"/>
      <c r="CA39" s="119"/>
      <c r="CB39" s="119"/>
      <c r="CC39" s="119"/>
      <c r="CD39" s="119"/>
      <c r="CE39" s="119"/>
      <c r="CF39" s="119"/>
      <c r="CG39" s="119"/>
      <c r="CH39" s="119"/>
      <c r="CI39" s="119"/>
      <c r="CJ39" s="119"/>
      <c r="CK39" s="119"/>
      <c r="CL39" s="119"/>
      <c r="CM39" s="119"/>
      <c r="CN39" s="119"/>
      <c r="CO39" s="119"/>
      <c r="CP39" s="119"/>
      <c r="CQ39" s="119"/>
      <c r="CR39" s="120"/>
      <c r="CS39" s="108"/>
    </row>
    <row r="40" spans="1:97" s="20" customFormat="1" ht="73.349999999999994" customHeight="1" thickTop="1" thickBot="1">
      <c r="A40" s="108"/>
      <c r="B40" s="118"/>
      <c r="D40" s="424" t="s">
        <v>103</v>
      </c>
      <c r="E40" s="424"/>
      <c r="F40" s="424"/>
      <c r="G40" s="424"/>
      <c r="H40" s="424"/>
      <c r="I40" s="424"/>
      <c r="J40" s="425"/>
      <c r="K40" s="340"/>
      <c r="L40" s="341"/>
      <c r="M40" s="341"/>
      <c r="N40" s="341"/>
      <c r="O40" s="342"/>
      <c r="P40" s="114"/>
      <c r="Q40" s="340"/>
      <c r="R40" s="341"/>
      <c r="S40" s="341"/>
      <c r="T40" s="341"/>
      <c r="U40" s="342"/>
      <c r="V40" s="343" t="s">
        <v>46</v>
      </c>
      <c r="W40" s="344"/>
      <c r="X40" s="344"/>
      <c r="Y40" s="344"/>
      <c r="Z40" s="344"/>
      <c r="AA40" s="344"/>
      <c r="AB40" s="345"/>
      <c r="AC40" s="340"/>
      <c r="AD40" s="341"/>
      <c r="AE40" s="341"/>
      <c r="AF40" s="341"/>
      <c r="AG40" s="342"/>
      <c r="AH40" s="114"/>
      <c r="AI40" s="340"/>
      <c r="AJ40" s="341"/>
      <c r="AK40" s="341"/>
      <c r="AL40" s="341"/>
      <c r="AM40" s="342"/>
      <c r="AN40" s="343" t="s">
        <v>48</v>
      </c>
      <c r="AO40" s="344"/>
      <c r="AP40" s="344"/>
      <c r="AQ40" s="344"/>
      <c r="AR40" s="344"/>
      <c r="AS40" s="344"/>
      <c r="AT40" s="345"/>
      <c r="AU40" s="340"/>
      <c r="AV40" s="341"/>
      <c r="AW40" s="341"/>
      <c r="AX40" s="341"/>
      <c r="AY40" s="342"/>
      <c r="AZ40" s="114"/>
      <c r="BA40" s="340"/>
      <c r="BB40" s="341"/>
      <c r="BC40" s="341"/>
      <c r="BD40" s="341"/>
      <c r="BE40" s="342"/>
      <c r="BF40" s="346" t="s">
        <v>112</v>
      </c>
      <c r="BG40" s="344"/>
      <c r="BH40" s="344"/>
      <c r="BI40" s="344"/>
      <c r="BJ40" s="344"/>
      <c r="BK40" s="344"/>
      <c r="BL40" s="345"/>
      <c r="BM40" s="340"/>
      <c r="BN40" s="341"/>
      <c r="BO40" s="341"/>
      <c r="BP40" s="341"/>
      <c r="BQ40" s="342"/>
      <c r="BR40" s="114"/>
      <c r="BS40" s="340"/>
      <c r="BT40" s="341"/>
      <c r="BU40" s="341"/>
      <c r="BV40" s="341"/>
      <c r="BW40" s="342"/>
      <c r="BX40" s="373" t="s">
        <v>49</v>
      </c>
      <c r="BY40" s="374"/>
      <c r="BZ40" s="374"/>
      <c r="CA40" s="374"/>
      <c r="CB40" s="374"/>
      <c r="CC40" s="374"/>
      <c r="CD40" s="375"/>
      <c r="CE40" s="340"/>
      <c r="CF40" s="341"/>
      <c r="CG40" s="341"/>
      <c r="CH40" s="341"/>
      <c r="CI40" s="342"/>
      <c r="CJ40" s="114"/>
      <c r="CK40" s="340"/>
      <c r="CL40" s="341"/>
      <c r="CM40" s="341"/>
      <c r="CN40" s="341"/>
      <c r="CO40" s="342"/>
      <c r="CP40" s="119"/>
      <c r="CQ40" s="119"/>
      <c r="CR40" s="120"/>
      <c r="CS40" s="108"/>
    </row>
    <row r="41" spans="1:97" ht="17.649999999999999" customHeight="1" thickTop="1" thickBot="1">
      <c r="B41" s="122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  <c r="X41" s="123"/>
      <c r="Y41" s="123"/>
      <c r="Z41" s="123"/>
      <c r="AA41" s="123"/>
      <c r="AB41" s="123"/>
      <c r="AC41" s="123"/>
      <c r="AD41" s="123"/>
      <c r="AE41" s="123"/>
      <c r="AF41" s="123"/>
      <c r="AG41" s="123"/>
      <c r="AH41" s="123"/>
      <c r="AI41" s="123"/>
      <c r="AJ41" s="123"/>
      <c r="AK41" s="123"/>
      <c r="AL41" s="123"/>
      <c r="AM41" s="123"/>
      <c r="AN41" s="123"/>
      <c r="AO41" s="123"/>
      <c r="AP41" s="123"/>
      <c r="AQ41" s="123"/>
      <c r="AR41" s="123"/>
      <c r="AS41" s="123"/>
      <c r="AT41" s="123"/>
      <c r="AU41" s="123"/>
      <c r="AV41" s="123"/>
      <c r="AW41" s="123"/>
      <c r="AX41" s="123"/>
      <c r="AY41" s="123"/>
      <c r="AZ41" s="123"/>
      <c r="BA41" s="123"/>
      <c r="BB41" s="123"/>
      <c r="BC41" s="123"/>
      <c r="BD41" s="123"/>
      <c r="BE41" s="123"/>
      <c r="BF41" s="123"/>
      <c r="BG41" s="123"/>
      <c r="BH41" s="123"/>
      <c r="BI41" s="123"/>
      <c r="BJ41" s="123"/>
      <c r="BK41" s="123"/>
      <c r="BL41" s="123"/>
      <c r="BM41" s="123"/>
      <c r="BN41" s="123"/>
      <c r="BO41" s="123"/>
      <c r="BP41" s="123"/>
      <c r="BQ41" s="123"/>
      <c r="BR41" s="123"/>
      <c r="BS41" s="123"/>
      <c r="BT41" s="123"/>
      <c r="BU41" s="123"/>
      <c r="BV41" s="123"/>
      <c r="BW41" s="123"/>
      <c r="BX41" s="123"/>
      <c r="BY41" s="123"/>
      <c r="BZ41" s="123"/>
      <c r="CA41" s="123"/>
      <c r="CB41" s="123"/>
      <c r="CC41" s="123"/>
      <c r="CD41" s="123"/>
      <c r="CE41" s="123"/>
      <c r="CF41" s="417" t="s">
        <v>120</v>
      </c>
      <c r="CG41" s="417"/>
      <c r="CH41" s="417"/>
      <c r="CI41" s="417"/>
      <c r="CJ41" s="417"/>
      <c r="CK41" s="417"/>
      <c r="CL41" s="417"/>
      <c r="CM41" s="417"/>
      <c r="CN41" s="417"/>
      <c r="CO41" s="417"/>
      <c r="CP41" s="417"/>
      <c r="CQ41" s="417"/>
      <c r="CR41" s="418"/>
    </row>
    <row r="42" spans="1:97" ht="8.85" customHeight="1" thickTop="1">
      <c r="B42" s="115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1"/>
      <c r="CM42" s="101"/>
      <c r="CN42" s="101"/>
      <c r="CO42" s="101"/>
      <c r="CP42" s="101"/>
      <c r="CQ42" s="101"/>
      <c r="CR42" s="101"/>
    </row>
  </sheetData>
  <sheetProtection selectLockedCells="1"/>
  <mergeCells count="189">
    <mergeCell ref="F4:AG4"/>
    <mergeCell ref="AH4:AP4"/>
    <mergeCell ref="BP4:BX4"/>
    <mergeCell ref="C4:E4"/>
    <mergeCell ref="B32:K34"/>
    <mergeCell ref="B35:K36"/>
    <mergeCell ref="C20:E21"/>
    <mergeCell ref="C22:E23"/>
    <mergeCell ref="C24:E25"/>
    <mergeCell ref="C26:E27"/>
    <mergeCell ref="C28:E29"/>
    <mergeCell ref="C30:E31"/>
    <mergeCell ref="B26:B27"/>
    <mergeCell ref="H24:H25"/>
    <mergeCell ref="F6:F7"/>
    <mergeCell ref="D38:J38"/>
    <mergeCell ref="D40:J40"/>
    <mergeCell ref="C6:E7"/>
    <mergeCell ref="C8:E9"/>
    <mergeCell ref="C10:E11"/>
    <mergeCell ref="C12:E13"/>
    <mergeCell ref="C14:E15"/>
    <mergeCell ref="C16:E17"/>
    <mergeCell ref="C18:E19"/>
    <mergeCell ref="CF41:CR41"/>
    <mergeCell ref="CM35:CQ35"/>
    <mergeCell ref="CR14:CR15"/>
    <mergeCell ref="CR16:CR17"/>
    <mergeCell ref="CR18:CR19"/>
    <mergeCell ref="CR32:CR34"/>
    <mergeCell ref="CR26:CR27"/>
    <mergeCell ref="CR28:CR29"/>
    <mergeCell ref="CR30:CR31"/>
    <mergeCell ref="CR22:CR23"/>
    <mergeCell ref="CR24:CR25"/>
    <mergeCell ref="AO7:AS7"/>
    <mergeCell ref="H10:H11"/>
    <mergeCell ref="BL36:BU36"/>
    <mergeCell ref="BL35:BP35"/>
    <mergeCell ref="J16:J17"/>
    <mergeCell ref="K14:K15"/>
    <mergeCell ref="K26:K27"/>
    <mergeCell ref="K30:K31"/>
    <mergeCell ref="M7:Q7"/>
    <mergeCell ref="B16:B17"/>
    <mergeCell ref="B30:B31"/>
    <mergeCell ref="B28:B29"/>
    <mergeCell ref="B20:B21"/>
    <mergeCell ref="B24:B25"/>
    <mergeCell ref="B22:B23"/>
    <mergeCell ref="X6:AG6"/>
    <mergeCell ref="X7:AB7"/>
    <mergeCell ref="AC7:AG7"/>
    <mergeCell ref="K18:K19"/>
    <mergeCell ref="B12:B13"/>
    <mergeCell ref="B14:B15"/>
    <mergeCell ref="K16:K17"/>
    <mergeCell ref="B18:B19"/>
    <mergeCell ref="B6:B7"/>
    <mergeCell ref="B8:B9"/>
    <mergeCell ref="B10:B11"/>
    <mergeCell ref="B2:CQ2"/>
    <mergeCell ref="BA6:BJ6"/>
    <mergeCell ref="CH6:CQ6"/>
    <mergeCell ref="AI6:AM6"/>
    <mergeCell ref="AU6:AY6"/>
    <mergeCell ref="BW6:CF6"/>
    <mergeCell ref="BY4:CM4"/>
    <mergeCell ref="AO6:AS6"/>
    <mergeCell ref="BL6:BU6"/>
    <mergeCell ref="CH35:CL35"/>
    <mergeCell ref="BA36:BJ36"/>
    <mergeCell ref="G10:G11"/>
    <mergeCell ref="G6:K7"/>
    <mergeCell ref="M6:V6"/>
    <mergeCell ref="H8:H9"/>
    <mergeCell ref="I8:I9"/>
    <mergeCell ref="J10:J11"/>
    <mergeCell ref="R7:V7"/>
    <mergeCell ref="G8:G9"/>
    <mergeCell ref="K8:K9"/>
    <mergeCell ref="J8:J9"/>
    <mergeCell ref="M36:V36"/>
    <mergeCell ref="K10:K11"/>
    <mergeCell ref="G12:G13"/>
    <mergeCell ref="H12:H13"/>
    <mergeCell ref="I12:I13"/>
    <mergeCell ref="J12:J13"/>
    <mergeCell ref="J14:J15"/>
    <mergeCell ref="K12:K13"/>
    <mergeCell ref="I16:I17"/>
    <mergeCell ref="R35:V35"/>
    <mergeCell ref="G30:G31"/>
    <mergeCell ref="H30:H31"/>
    <mergeCell ref="I18:I19"/>
    <mergeCell ref="J18:J19"/>
    <mergeCell ref="I20:I21"/>
    <mergeCell ref="J20:J21"/>
    <mergeCell ref="M35:Q35"/>
    <mergeCell ref="G18:G19"/>
    <mergeCell ref="H18:H19"/>
    <mergeCell ref="G20:G21"/>
    <mergeCell ref="H20:H21"/>
    <mergeCell ref="G16:G17"/>
    <mergeCell ref="I26:I27"/>
    <mergeCell ref="J26:J27"/>
    <mergeCell ref="I22:I23"/>
    <mergeCell ref="G24:G25"/>
    <mergeCell ref="I10:I11"/>
    <mergeCell ref="G14:G15"/>
    <mergeCell ref="H14:H15"/>
    <mergeCell ref="I14:I15"/>
    <mergeCell ref="H16:H17"/>
    <mergeCell ref="X36:AG36"/>
    <mergeCell ref="K20:K21"/>
    <mergeCell ref="G22:G23"/>
    <mergeCell ref="H22:H23"/>
    <mergeCell ref="I30:I31"/>
    <mergeCell ref="X35:AB35"/>
    <mergeCell ref="AC35:AG35"/>
    <mergeCell ref="J22:J23"/>
    <mergeCell ref="J30:J31"/>
    <mergeCell ref="G28:G29"/>
    <mergeCell ref="H28:H29"/>
    <mergeCell ref="I28:I29"/>
    <mergeCell ref="J28:J29"/>
    <mergeCell ref="G26:G27"/>
    <mergeCell ref="H26:H27"/>
    <mergeCell ref="AO35:AS35"/>
    <mergeCell ref="AO36:AS36"/>
    <mergeCell ref="BW36:CF36"/>
    <mergeCell ref="BF35:BJ35"/>
    <mergeCell ref="K22:K23"/>
    <mergeCell ref="I24:I25"/>
    <mergeCell ref="J24:J25"/>
    <mergeCell ref="AI36:AM36"/>
    <mergeCell ref="K24:K25"/>
    <mergeCell ref="K28:K29"/>
    <mergeCell ref="CN4:CQ4"/>
    <mergeCell ref="BL7:BP7"/>
    <mergeCell ref="BX38:CD38"/>
    <mergeCell ref="BX40:CD40"/>
    <mergeCell ref="BW7:CA7"/>
    <mergeCell ref="CB7:CF7"/>
    <mergeCell ref="BQ7:BU7"/>
    <mergeCell ref="BQ35:BU35"/>
    <mergeCell ref="BW35:CA35"/>
    <mergeCell ref="BM38:BQ38"/>
    <mergeCell ref="BF38:BL38"/>
    <mergeCell ref="BF40:BL40"/>
    <mergeCell ref="CR20:CR21"/>
    <mergeCell ref="CH7:CL7"/>
    <mergeCell ref="CM7:CQ7"/>
    <mergeCell ref="CR8:CR9"/>
    <mergeCell ref="CR10:CR11"/>
    <mergeCell ref="CR12:CR13"/>
    <mergeCell ref="CH36:CQ36"/>
    <mergeCell ref="BA7:BE7"/>
    <mergeCell ref="BF7:BJ7"/>
    <mergeCell ref="AI7:AM7"/>
    <mergeCell ref="AU7:AY7"/>
    <mergeCell ref="CB35:CF35"/>
    <mergeCell ref="AU36:AY36"/>
    <mergeCell ref="AI35:AM35"/>
    <mergeCell ref="AU35:AY35"/>
    <mergeCell ref="BA35:BE35"/>
    <mergeCell ref="K38:O38"/>
    <mergeCell ref="Q38:U38"/>
    <mergeCell ref="K40:O40"/>
    <mergeCell ref="Q40:U40"/>
    <mergeCell ref="AC38:AG38"/>
    <mergeCell ref="AC40:AG40"/>
    <mergeCell ref="V40:AB40"/>
    <mergeCell ref="V38:AB38"/>
    <mergeCell ref="AI38:AM38"/>
    <mergeCell ref="AI40:AM40"/>
    <mergeCell ref="AU38:AY38"/>
    <mergeCell ref="AU40:AY40"/>
    <mergeCell ref="BA38:BE38"/>
    <mergeCell ref="BA40:BE40"/>
    <mergeCell ref="AN38:AT38"/>
    <mergeCell ref="AN40:AT40"/>
    <mergeCell ref="BM40:BQ40"/>
    <mergeCell ref="BS40:BW40"/>
    <mergeCell ref="CE38:CI38"/>
    <mergeCell ref="CK38:CO38"/>
    <mergeCell ref="CE40:CI40"/>
    <mergeCell ref="CK40:CO40"/>
    <mergeCell ref="BS38:BW38"/>
  </mergeCells>
  <phoneticPr fontId="0" type="noConversion"/>
  <printOptions horizontalCentered="1" verticalCentered="1"/>
  <pageMargins left="0.15748031496062992" right="0.11811023622047245" top="0.23622047244094491" bottom="0.11811023622047245" header="0.15748031496062992" footer="0.11811023622047245"/>
  <pageSetup scale="50" orientation="landscape" horizontalDpi="360" verticalDpi="36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I55"/>
  <sheetViews>
    <sheetView showRowColHeaders="0" tabSelected="1" zoomScale="72" zoomScaleNormal="72" workbookViewId="0">
      <selection activeCell="D3" sqref="D3:F3"/>
    </sheetView>
  </sheetViews>
  <sheetFormatPr defaultRowHeight="15"/>
  <cols>
    <col min="1" max="1" width="1.7109375" style="19" customWidth="1"/>
    <col min="2" max="2" width="17.85546875" style="19" customWidth="1"/>
    <col min="3" max="3" width="31.42578125" style="19" customWidth="1"/>
    <col min="4" max="4" width="37.5703125" style="19" customWidth="1"/>
    <col min="5" max="5" width="9.28515625" style="19" customWidth="1"/>
    <col min="6" max="6" width="95.140625" style="19" customWidth="1"/>
    <col min="7" max="7" width="26.7109375" style="19" customWidth="1"/>
    <col min="8" max="8" width="27" style="19" customWidth="1"/>
    <col min="9" max="9" width="1.5703125" style="19" customWidth="1"/>
    <col min="10" max="16384" width="9.140625" style="19"/>
  </cols>
  <sheetData>
    <row r="1" spans="1:9" ht="9" customHeight="1">
      <c r="A1" s="278"/>
      <c r="B1" s="278"/>
      <c r="C1" s="278"/>
      <c r="D1" s="278"/>
      <c r="E1" s="278"/>
      <c r="F1" s="278"/>
      <c r="G1" s="278"/>
      <c r="H1" s="278"/>
      <c r="I1" s="278"/>
    </row>
    <row r="2" spans="1:9" s="281" customFormat="1" ht="12" customHeight="1">
      <c r="A2" s="279"/>
      <c r="B2" s="280"/>
      <c r="C2" s="280"/>
      <c r="D2" s="280"/>
      <c r="E2" s="280"/>
      <c r="F2" s="280"/>
      <c r="G2" s="280"/>
      <c r="H2" s="280"/>
      <c r="I2" s="279"/>
    </row>
    <row r="3" spans="1:9" s="284" customFormat="1" ht="26.25" customHeight="1">
      <c r="A3" s="282"/>
      <c r="B3" s="283"/>
      <c r="C3" s="283" t="s">
        <v>124</v>
      </c>
      <c r="D3" s="462"/>
      <c r="E3" s="462"/>
      <c r="F3" s="462"/>
      <c r="G3" s="283"/>
      <c r="H3" s="283"/>
      <c r="I3" s="282"/>
    </row>
    <row r="4" spans="1:9" s="281" customFormat="1" ht="6.75" customHeight="1">
      <c r="A4" s="279"/>
      <c r="B4" s="280"/>
      <c r="C4" s="280"/>
      <c r="D4" s="280"/>
      <c r="E4" s="280"/>
      <c r="F4" s="280"/>
      <c r="G4" s="280"/>
      <c r="H4" s="280"/>
      <c r="I4" s="279"/>
    </row>
    <row r="5" spans="1:9" s="281" customFormat="1" ht="23.25" customHeight="1">
      <c r="A5" s="279"/>
      <c r="B5" s="280"/>
      <c r="C5" s="280"/>
      <c r="D5" s="283" t="s">
        <v>125</v>
      </c>
      <c r="E5" s="462"/>
      <c r="F5" s="462"/>
      <c r="G5" s="280"/>
      <c r="H5" s="280"/>
      <c r="I5" s="279"/>
    </row>
    <row r="6" spans="1:9" s="281" customFormat="1" ht="9.75" customHeight="1" thickBot="1">
      <c r="A6" s="279"/>
      <c r="B6" s="280"/>
      <c r="C6" s="280"/>
      <c r="D6" s="280"/>
      <c r="E6" s="280"/>
      <c r="F6" s="280"/>
      <c r="G6" s="280"/>
      <c r="H6" s="280"/>
      <c r="I6" s="279"/>
    </row>
    <row r="7" spans="1:9" s="289" customFormat="1" ht="30.75" customHeight="1" thickTop="1" thickBot="1">
      <c r="A7" s="285"/>
      <c r="B7" s="286" t="s">
        <v>126</v>
      </c>
      <c r="C7" s="287" t="s">
        <v>29</v>
      </c>
      <c r="D7" s="287" t="s">
        <v>30</v>
      </c>
      <c r="E7" s="463" t="s">
        <v>127</v>
      </c>
      <c r="F7" s="463"/>
      <c r="G7" s="287" t="s">
        <v>128</v>
      </c>
      <c r="H7" s="288" t="s">
        <v>129</v>
      </c>
      <c r="I7" s="285"/>
    </row>
    <row r="8" spans="1:9" ht="21" customHeight="1" thickTop="1" thickBot="1">
      <c r="A8" s="278"/>
      <c r="B8" s="464"/>
      <c r="C8" s="465"/>
      <c r="D8" s="467"/>
      <c r="E8" s="290" t="s">
        <v>130</v>
      </c>
      <c r="F8" s="291"/>
      <c r="G8" s="292"/>
      <c r="H8" s="293"/>
      <c r="I8" s="278"/>
    </row>
    <row r="9" spans="1:9" ht="20.25" customHeight="1" thickBot="1">
      <c r="A9" s="278"/>
      <c r="B9" s="461"/>
      <c r="C9" s="466"/>
      <c r="D9" s="468"/>
      <c r="E9" s="294" t="s">
        <v>131</v>
      </c>
      <c r="F9" s="295"/>
      <c r="G9" s="296"/>
      <c r="H9" s="297"/>
      <c r="I9" s="278"/>
    </row>
    <row r="10" spans="1:9" ht="20.25" customHeight="1" thickBot="1">
      <c r="A10" s="278"/>
      <c r="B10" s="460"/>
      <c r="C10" s="457"/>
      <c r="D10" s="459"/>
      <c r="E10" s="298" t="s">
        <v>130</v>
      </c>
      <c r="F10" s="299"/>
      <c r="G10" s="277"/>
      <c r="H10" s="300"/>
      <c r="I10" s="278"/>
    </row>
    <row r="11" spans="1:9" ht="20.25" customHeight="1" thickBot="1">
      <c r="A11" s="278"/>
      <c r="B11" s="461"/>
      <c r="C11" s="457"/>
      <c r="D11" s="459"/>
      <c r="E11" s="294" t="s">
        <v>131</v>
      </c>
      <c r="F11" s="301"/>
      <c r="G11" s="296"/>
      <c r="H11" s="297"/>
      <c r="I11" s="278"/>
    </row>
    <row r="12" spans="1:9" ht="20.25" customHeight="1" thickBot="1">
      <c r="A12" s="278"/>
      <c r="B12" s="458"/>
      <c r="C12" s="457"/>
      <c r="D12" s="459"/>
      <c r="E12" s="298" t="s">
        <v>130</v>
      </c>
      <c r="F12" s="299"/>
      <c r="G12" s="277"/>
      <c r="H12" s="300"/>
      <c r="I12" s="278"/>
    </row>
    <row r="13" spans="1:9" ht="20.25" customHeight="1" thickBot="1">
      <c r="A13" s="278"/>
      <c r="B13" s="458"/>
      <c r="C13" s="457"/>
      <c r="D13" s="459"/>
      <c r="E13" s="294" t="s">
        <v>131</v>
      </c>
      <c r="F13" s="301"/>
      <c r="G13" s="296"/>
      <c r="H13" s="297"/>
      <c r="I13" s="278"/>
    </row>
    <row r="14" spans="1:9" ht="20.25" customHeight="1" thickBot="1">
      <c r="A14" s="278"/>
      <c r="B14" s="458"/>
      <c r="C14" s="457"/>
      <c r="D14" s="459"/>
      <c r="E14" s="298" t="s">
        <v>130</v>
      </c>
      <c r="F14" s="299"/>
      <c r="G14" s="277"/>
      <c r="H14" s="300"/>
      <c r="I14" s="278"/>
    </row>
    <row r="15" spans="1:9" ht="20.25" customHeight="1" thickBot="1">
      <c r="A15" s="278"/>
      <c r="B15" s="458"/>
      <c r="C15" s="457"/>
      <c r="D15" s="459"/>
      <c r="E15" s="294" t="s">
        <v>131</v>
      </c>
      <c r="F15" s="301"/>
      <c r="G15" s="296"/>
      <c r="H15" s="297"/>
      <c r="I15" s="278"/>
    </row>
    <row r="16" spans="1:9" ht="20.25" customHeight="1" thickBot="1">
      <c r="A16" s="278"/>
      <c r="B16" s="458"/>
      <c r="C16" s="457"/>
      <c r="D16" s="459"/>
      <c r="E16" s="298" t="s">
        <v>130</v>
      </c>
      <c r="F16" s="299"/>
      <c r="G16" s="277"/>
      <c r="H16" s="300"/>
      <c r="I16" s="278"/>
    </row>
    <row r="17" spans="1:9" ht="20.25" customHeight="1" thickBot="1">
      <c r="A17" s="278"/>
      <c r="B17" s="458"/>
      <c r="C17" s="457"/>
      <c r="D17" s="459"/>
      <c r="E17" s="294" t="s">
        <v>131</v>
      </c>
      <c r="F17" s="301"/>
      <c r="G17" s="296"/>
      <c r="H17" s="297"/>
      <c r="I17" s="278"/>
    </row>
    <row r="18" spans="1:9" ht="20.25" customHeight="1" thickBot="1">
      <c r="A18" s="278"/>
      <c r="B18" s="458"/>
      <c r="C18" s="457"/>
      <c r="D18" s="459"/>
      <c r="E18" s="298" t="s">
        <v>130</v>
      </c>
      <c r="F18" s="299"/>
      <c r="G18" s="277"/>
      <c r="H18" s="300"/>
      <c r="I18" s="278"/>
    </row>
    <row r="19" spans="1:9" ht="20.25" customHeight="1" thickBot="1">
      <c r="A19" s="278"/>
      <c r="B19" s="458"/>
      <c r="C19" s="457"/>
      <c r="D19" s="459"/>
      <c r="E19" s="294" t="s">
        <v>131</v>
      </c>
      <c r="F19" s="301"/>
      <c r="G19" s="296"/>
      <c r="H19" s="297"/>
      <c r="I19" s="278"/>
    </row>
    <row r="20" spans="1:9" ht="20.25" customHeight="1" thickBot="1">
      <c r="A20" s="278"/>
      <c r="B20" s="458"/>
      <c r="C20" s="457"/>
      <c r="D20" s="457"/>
      <c r="E20" s="298" t="s">
        <v>130</v>
      </c>
      <c r="F20" s="299"/>
      <c r="G20" s="277"/>
      <c r="H20" s="300"/>
      <c r="I20" s="278"/>
    </row>
    <row r="21" spans="1:9" ht="20.25" customHeight="1" thickBot="1">
      <c r="A21" s="278"/>
      <c r="B21" s="458"/>
      <c r="C21" s="457"/>
      <c r="D21" s="457"/>
      <c r="E21" s="294" t="s">
        <v>131</v>
      </c>
      <c r="F21" s="301"/>
      <c r="G21" s="296"/>
      <c r="H21" s="297"/>
      <c r="I21" s="278"/>
    </row>
    <row r="22" spans="1:9" ht="20.25" customHeight="1" thickBot="1">
      <c r="A22" s="278"/>
      <c r="B22" s="458"/>
      <c r="C22" s="457"/>
      <c r="D22" s="457"/>
      <c r="E22" s="298" t="s">
        <v>130</v>
      </c>
      <c r="F22" s="299"/>
      <c r="G22" s="277"/>
      <c r="H22" s="300"/>
      <c r="I22" s="278"/>
    </row>
    <row r="23" spans="1:9" ht="20.25" customHeight="1" thickBot="1">
      <c r="A23" s="278"/>
      <c r="B23" s="458"/>
      <c r="C23" s="457"/>
      <c r="D23" s="457"/>
      <c r="E23" s="294" t="s">
        <v>131</v>
      </c>
      <c r="F23" s="301"/>
      <c r="G23" s="296"/>
      <c r="H23" s="297"/>
      <c r="I23" s="278"/>
    </row>
    <row r="24" spans="1:9" ht="20.25" customHeight="1" thickBot="1">
      <c r="A24" s="278"/>
      <c r="B24" s="458"/>
      <c r="C24" s="457"/>
      <c r="D24" s="457"/>
      <c r="E24" s="298" t="s">
        <v>130</v>
      </c>
      <c r="F24" s="299"/>
      <c r="G24" s="277"/>
      <c r="H24" s="300"/>
      <c r="I24" s="278"/>
    </row>
    <row r="25" spans="1:9" ht="20.25" customHeight="1" thickBot="1">
      <c r="A25" s="278"/>
      <c r="B25" s="458"/>
      <c r="C25" s="457"/>
      <c r="D25" s="457"/>
      <c r="E25" s="294" t="s">
        <v>131</v>
      </c>
      <c r="F25" s="301"/>
      <c r="G25" s="296"/>
      <c r="H25" s="297"/>
      <c r="I25" s="278"/>
    </row>
    <row r="26" spans="1:9" ht="20.25" customHeight="1" thickBot="1">
      <c r="A26" s="278"/>
      <c r="B26" s="458"/>
      <c r="C26" s="457"/>
      <c r="D26" s="457"/>
      <c r="E26" s="298" t="s">
        <v>130</v>
      </c>
      <c r="F26" s="299"/>
      <c r="G26" s="277"/>
      <c r="H26" s="300"/>
      <c r="I26" s="278"/>
    </row>
    <row r="27" spans="1:9" ht="20.25" customHeight="1" thickBot="1">
      <c r="A27" s="278"/>
      <c r="B27" s="458"/>
      <c r="C27" s="457"/>
      <c r="D27" s="457"/>
      <c r="E27" s="294" t="s">
        <v>131</v>
      </c>
      <c r="F27" s="301"/>
      <c r="G27" s="296"/>
      <c r="H27" s="297"/>
      <c r="I27" s="278"/>
    </row>
    <row r="28" spans="1:9" ht="20.25" customHeight="1" thickBot="1">
      <c r="A28" s="278"/>
      <c r="B28" s="458"/>
      <c r="C28" s="457"/>
      <c r="D28" s="457"/>
      <c r="E28" s="298" t="s">
        <v>130</v>
      </c>
      <c r="F28" s="299"/>
      <c r="G28" s="277"/>
      <c r="H28" s="300"/>
      <c r="I28" s="278"/>
    </row>
    <row r="29" spans="1:9" ht="20.25" customHeight="1" thickBot="1">
      <c r="A29" s="278"/>
      <c r="B29" s="458"/>
      <c r="C29" s="457"/>
      <c r="D29" s="457"/>
      <c r="E29" s="294" t="s">
        <v>131</v>
      </c>
      <c r="F29" s="301"/>
      <c r="G29" s="296"/>
      <c r="H29" s="297"/>
      <c r="I29" s="278"/>
    </row>
    <row r="30" spans="1:9" ht="20.25" customHeight="1" thickBot="1">
      <c r="A30" s="278"/>
      <c r="B30" s="458"/>
      <c r="C30" s="457"/>
      <c r="D30" s="457"/>
      <c r="E30" s="298" t="s">
        <v>130</v>
      </c>
      <c r="F30" s="299"/>
      <c r="G30" s="277"/>
      <c r="H30" s="300"/>
      <c r="I30" s="278"/>
    </row>
    <row r="31" spans="1:9" ht="20.25" customHeight="1" thickBot="1">
      <c r="A31" s="278"/>
      <c r="B31" s="458"/>
      <c r="C31" s="457"/>
      <c r="D31" s="457"/>
      <c r="E31" s="294" t="s">
        <v>131</v>
      </c>
      <c r="F31" s="301"/>
      <c r="G31" s="296"/>
      <c r="H31" s="297"/>
      <c r="I31" s="278"/>
    </row>
    <row r="32" spans="1:9" ht="20.25" customHeight="1" thickBot="1">
      <c r="A32" s="278"/>
      <c r="B32" s="458"/>
      <c r="C32" s="457"/>
      <c r="D32" s="457"/>
      <c r="E32" s="298" t="s">
        <v>130</v>
      </c>
      <c r="F32" s="299"/>
      <c r="G32" s="277"/>
      <c r="H32" s="300"/>
      <c r="I32" s="278"/>
    </row>
    <row r="33" spans="1:9" ht="20.25" customHeight="1" thickBot="1">
      <c r="A33" s="278"/>
      <c r="B33" s="458"/>
      <c r="C33" s="457"/>
      <c r="D33" s="457"/>
      <c r="E33" s="294" t="s">
        <v>131</v>
      </c>
      <c r="F33" s="301"/>
      <c r="G33" s="296"/>
      <c r="H33" s="297"/>
      <c r="I33" s="278"/>
    </row>
    <row r="34" spans="1:9" ht="20.25" customHeight="1" thickBot="1">
      <c r="A34" s="278"/>
      <c r="B34" s="458"/>
      <c r="C34" s="457"/>
      <c r="D34" s="457"/>
      <c r="E34" s="298" t="s">
        <v>130</v>
      </c>
      <c r="F34" s="299"/>
      <c r="G34" s="277"/>
      <c r="H34" s="300"/>
      <c r="I34" s="278"/>
    </row>
    <row r="35" spans="1:9" ht="20.25" customHeight="1" thickBot="1">
      <c r="A35" s="278"/>
      <c r="B35" s="458"/>
      <c r="C35" s="457"/>
      <c r="D35" s="457"/>
      <c r="E35" s="294" t="s">
        <v>131</v>
      </c>
      <c r="F35" s="301"/>
      <c r="G35" s="296"/>
      <c r="H35" s="297"/>
      <c r="I35" s="278"/>
    </row>
    <row r="36" spans="1:9" ht="20.25" customHeight="1" thickBot="1">
      <c r="A36" s="278"/>
      <c r="B36" s="458"/>
      <c r="C36" s="457"/>
      <c r="D36" s="457"/>
      <c r="E36" s="298" t="s">
        <v>130</v>
      </c>
      <c r="F36" s="299"/>
      <c r="G36" s="277"/>
      <c r="H36" s="300"/>
      <c r="I36" s="278"/>
    </row>
    <row r="37" spans="1:9" ht="20.25" customHeight="1" thickBot="1">
      <c r="A37" s="278"/>
      <c r="B37" s="458"/>
      <c r="C37" s="457"/>
      <c r="D37" s="457"/>
      <c r="E37" s="294" t="s">
        <v>131</v>
      </c>
      <c r="F37" s="301"/>
      <c r="G37" s="296"/>
      <c r="H37" s="297"/>
      <c r="I37" s="278"/>
    </row>
    <row r="38" spans="1:9" ht="20.25" customHeight="1" thickBot="1">
      <c r="A38" s="278"/>
      <c r="B38" s="458"/>
      <c r="C38" s="457"/>
      <c r="D38" s="457"/>
      <c r="E38" s="298" t="s">
        <v>130</v>
      </c>
      <c r="F38" s="299"/>
      <c r="G38" s="277"/>
      <c r="H38" s="300"/>
      <c r="I38" s="278"/>
    </row>
    <row r="39" spans="1:9" ht="20.25" customHeight="1" thickBot="1">
      <c r="A39" s="278"/>
      <c r="B39" s="458"/>
      <c r="C39" s="457"/>
      <c r="D39" s="457"/>
      <c r="E39" s="294" t="s">
        <v>131</v>
      </c>
      <c r="F39" s="301"/>
      <c r="G39" s="296"/>
      <c r="H39" s="297"/>
      <c r="I39" s="278"/>
    </row>
    <row r="40" spans="1:9" ht="20.25" customHeight="1" thickBot="1">
      <c r="A40" s="278"/>
      <c r="B40" s="458"/>
      <c r="C40" s="457"/>
      <c r="D40" s="457"/>
      <c r="E40" s="298" t="s">
        <v>130</v>
      </c>
      <c r="F40" s="299"/>
      <c r="G40" s="277"/>
      <c r="H40" s="300"/>
      <c r="I40" s="278"/>
    </row>
    <row r="41" spans="1:9" ht="20.25" customHeight="1" thickBot="1">
      <c r="A41" s="278"/>
      <c r="B41" s="458"/>
      <c r="C41" s="457"/>
      <c r="D41" s="457"/>
      <c r="E41" s="294" t="s">
        <v>131</v>
      </c>
      <c r="F41" s="301"/>
      <c r="G41" s="296"/>
      <c r="H41" s="297"/>
      <c r="I41" s="278"/>
    </row>
    <row r="42" spans="1:9" ht="20.25" customHeight="1" thickBot="1">
      <c r="A42" s="278"/>
      <c r="B42" s="458"/>
      <c r="C42" s="457"/>
      <c r="D42" s="457"/>
      <c r="E42" s="298" t="s">
        <v>130</v>
      </c>
      <c r="F42" s="299"/>
      <c r="G42" s="277"/>
      <c r="H42" s="300"/>
      <c r="I42" s="278"/>
    </row>
    <row r="43" spans="1:9" ht="20.25" customHeight="1" thickBot="1">
      <c r="A43" s="278"/>
      <c r="B43" s="458"/>
      <c r="C43" s="457"/>
      <c r="D43" s="457"/>
      <c r="E43" s="294" t="s">
        <v>131</v>
      </c>
      <c r="F43" s="301"/>
      <c r="G43" s="296"/>
      <c r="H43" s="297"/>
      <c r="I43" s="278"/>
    </row>
    <row r="44" spans="1:9" ht="20.25" customHeight="1" thickBot="1">
      <c r="A44" s="278"/>
      <c r="B44" s="458"/>
      <c r="C44" s="457"/>
      <c r="D44" s="457"/>
      <c r="E44" s="298" t="s">
        <v>130</v>
      </c>
      <c r="F44" s="299"/>
      <c r="G44" s="277"/>
      <c r="H44" s="300"/>
      <c r="I44" s="278"/>
    </row>
    <row r="45" spans="1:9" ht="20.25" customHeight="1" thickBot="1">
      <c r="A45" s="278"/>
      <c r="B45" s="458"/>
      <c r="C45" s="457"/>
      <c r="D45" s="457"/>
      <c r="E45" s="294" t="s">
        <v>131</v>
      </c>
      <c r="F45" s="301"/>
      <c r="G45" s="296"/>
      <c r="H45" s="297"/>
      <c r="I45" s="278"/>
    </row>
    <row r="46" spans="1:9" ht="20.25" customHeight="1" thickBot="1">
      <c r="A46" s="278"/>
      <c r="B46" s="458"/>
      <c r="C46" s="457"/>
      <c r="D46" s="457"/>
      <c r="E46" s="298" t="s">
        <v>130</v>
      </c>
      <c r="F46" s="299"/>
      <c r="G46" s="277"/>
      <c r="H46" s="300"/>
      <c r="I46" s="278"/>
    </row>
    <row r="47" spans="1:9" ht="20.25" customHeight="1" thickBot="1">
      <c r="A47" s="278"/>
      <c r="B47" s="458"/>
      <c r="C47" s="457"/>
      <c r="D47" s="457"/>
      <c r="E47" s="294" t="s">
        <v>131</v>
      </c>
      <c r="F47" s="301"/>
      <c r="G47" s="296"/>
      <c r="H47" s="297"/>
      <c r="I47" s="278"/>
    </row>
    <row r="48" spans="1:9" ht="20.25" customHeight="1" thickBot="1">
      <c r="A48" s="278"/>
      <c r="B48" s="456" t="s">
        <v>132</v>
      </c>
      <c r="C48" s="457"/>
      <c r="D48" s="457"/>
      <c r="E48" s="298" t="s">
        <v>130</v>
      </c>
      <c r="F48" s="299"/>
      <c r="G48" s="277"/>
      <c r="H48" s="300"/>
      <c r="I48" s="278"/>
    </row>
    <row r="49" spans="1:9" ht="20.25" customHeight="1" thickBot="1">
      <c r="A49" s="278"/>
      <c r="B49" s="456"/>
      <c r="C49" s="457"/>
      <c r="D49" s="457"/>
      <c r="E49" s="294" t="s">
        <v>131</v>
      </c>
      <c r="F49" s="301"/>
      <c r="G49" s="296"/>
      <c r="H49" s="297"/>
      <c r="I49" s="278"/>
    </row>
    <row r="50" spans="1:9" ht="20.25" customHeight="1" thickBot="1">
      <c r="A50" s="278"/>
      <c r="B50" s="456" t="s">
        <v>132</v>
      </c>
      <c r="C50" s="457"/>
      <c r="D50" s="457"/>
      <c r="E50" s="298" t="s">
        <v>130</v>
      </c>
      <c r="F50" s="299"/>
      <c r="G50" s="277"/>
      <c r="H50" s="300"/>
      <c r="I50" s="278"/>
    </row>
    <row r="51" spans="1:9" ht="20.25" customHeight="1" thickBot="1">
      <c r="A51" s="278"/>
      <c r="B51" s="456"/>
      <c r="C51" s="457"/>
      <c r="D51" s="457"/>
      <c r="E51" s="294" t="s">
        <v>131</v>
      </c>
      <c r="F51" s="301"/>
      <c r="G51" s="296"/>
      <c r="H51" s="297"/>
      <c r="I51" s="278"/>
    </row>
    <row r="52" spans="1:9" ht="20.25" customHeight="1" thickBot="1">
      <c r="A52" s="278"/>
      <c r="B52" s="456" t="s">
        <v>132</v>
      </c>
      <c r="C52" s="457"/>
      <c r="D52" s="457"/>
      <c r="E52" s="298" t="s">
        <v>130</v>
      </c>
      <c r="F52" s="299"/>
      <c r="G52" s="277"/>
      <c r="H52" s="300"/>
      <c r="I52" s="278"/>
    </row>
    <row r="53" spans="1:9" ht="20.25" customHeight="1" thickBot="1">
      <c r="A53" s="278"/>
      <c r="B53" s="456"/>
      <c r="C53" s="457"/>
      <c r="D53" s="457"/>
      <c r="E53" s="294" t="s">
        <v>131</v>
      </c>
      <c r="F53" s="301"/>
      <c r="G53" s="296"/>
      <c r="H53" s="297"/>
      <c r="I53" s="278"/>
    </row>
    <row r="54" spans="1:9" ht="12.75" customHeight="1" thickBot="1">
      <c r="A54" s="278"/>
      <c r="B54" s="302"/>
      <c r="C54" s="303"/>
      <c r="D54" s="303"/>
      <c r="E54" s="453"/>
      <c r="F54" s="453"/>
      <c r="G54" s="454" t="s">
        <v>133</v>
      </c>
      <c r="H54" s="455"/>
      <c r="I54" s="278"/>
    </row>
    <row r="55" spans="1:9" ht="7.5" customHeight="1" thickTop="1">
      <c r="A55" s="278"/>
      <c r="B55" s="278"/>
      <c r="C55" s="278"/>
      <c r="D55" s="278"/>
      <c r="E55" s="278"/>
      <c r="F55" s="278"/>
      <c r="G55" s="278"/>
      <c r="H55" s="278"/>
      <c r="I55" s="278"/>
    </row>
  </sheetData>
  <sheetProtection password="8FC0" sheet="1" objects="1" scenarios="1" selectLockedCells="1"/>
  <mergeCells count="74">
    <mergeCell ref="D3:F3"/>
    <mergeCell ref="E5:F5"/>
    <mergeCell ref="E7:F7"/>
    <mergeCell ref="B8:B9"/>
    <mergeCell ref="C8:C9"/>
    <mergeCell ref="D8:D9"/>
    <mergeCell ref="B10:B11"/>
    <mergeCell ref="C10:C11"/>
    <mergeCell ref="D10:D11"/>
    <mergeCell ref="B12:B13"/>
    <mergeCell ref="C12:C13"/>
    <mergeCell ref="D12:D13"/>
    <mergeCell ref="B14:B15"/>
    <mergeCell ref="C14:C15"/>
    <mergeCell ref="D14:D15"/>
    <mergeCell ref="B16:B17"/>
    <mergeCell ref="C16:C17"/>
    <mergeCell ref="D16:D17"/>
    <mergeCell ref="B18:B19"/>
    <mergeCell ref="C18:C19"/>
    <mergeCell ref="D18:D19"/>
    <mergeCell ref="B20:B21"/>
    <mergeCell ref="C20:C21"/>
    <mergeCell ref="D20:D21"/>
    <mergeCell ref="B22:B23"/>
    <mergeCell ref="C22:C23"/>
    <mergeCell ref="D22:D23"/>
    <mergeCell ref="B24:B25"/>
    <mergeCell ref="C24:C25"/>
    <mergeCell ref="D24:D25"/>
    <mergeCell ref="B26:B27"/>
    <mergeCell ref="C26:C27"/>
    <mergeCell ref="D26:D27"/>
    <mergeCell ref="B28:B29"/>
    <mergeCell ref="C28:C29"/>
    <mergeCell ref="D28:D29"/>
    <mergeCell ref="B30:B31"/>
    <mergeCell ref="C30:C31"/>
    <mergeCell ref="D30:D31"/>
    <mergeCell ref="B32:B33"/>
    <mergeCell ref="C32:C33"/>
    <mergeCell ref="D32:D33"/>
    <mergeCell ref="B34:B35"/>
    <mergeCell ref="C34:C35"/>
    <mergeCell ref="D34:D35"/>
    <mergeCell ref="B36:B37"/>
    <mergeCell ref="C36:C37"/>
    <mergeCell ref="D36:D37"/>
    <mergeCell ref="B38:B39"/>
    <mergeCell ref="C38:C39"/>
    <mergeCell ref="D38:D39"/>
    <mergeCell ref="B40:B41"/>
    <mergeCell ref="C40:C41"/>
    <mergeCell ref="D40:D41"/>
    <mergeCell ref="B42:B43"/>
    <mergeCell ref="C42:C43"/>
    <mergeCell ref="D42:D43"/>
    <mergeCell ref="B44:B45"/>
    <mergeCell ref="C44:C45"/>
    <mergeCell ref="D44:D45"/>
    <mergeCell ref="B46:B47"/>
    <mergeCell ref="C46:C47"/>
    <mergeCell ref="D46:D47"/>
    <mergeCell ref="B48:B49"/>
    <mergeCell ref="C48:C49"/>
    <mergeCell ref="D48:D49"/>
    <mergeCell ref="E54:F54"/>
    <mergeCell ref="G54:H54"/>
    <mergeCell ref="B50:B51"/>
    <mergeCell ref="C50:C51"/>
    <mergeCell ref="D50:D51"/>
    <mergeCell ref="B52:B53"/>
    <mergeCell ref="C52:C53"/>
    <mergeCell ref="D52:D53"/>
  </mergeCells>
  <printOptions horizontalCentered="1" verticalCentered="1"/>
  <pageMargins left="0.47244094488188981" right="0.31496062992125984" top="0.43307086614173229" bottom="0.23" header="0.31496062992125984" footer="0.18"/>
  <pageSetup paperSize="9" scale="53" orientation="landscape" blackAndWhite="1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BX2951"/>
  <sheetViews>
    <sheetView showGridLines="0" showRowColHeaders="0" zoomScale="60" zoomScaleNormal="60" workbookViewId="0">
      <selection activeCell="E6" sqref="E6:AC6"/>
    </sheetView>
  </sheetViews>
  <sheetFormatPr defaultColWidth="9" defaultRowHeight="26.25"/>
  <cols>
    <col min="1" max="1" width="1.42578125" style="67" customWidth="1"/>
    <col min="2" max="2" width="12.42578125" style="70" customWidth="1"/>
    <col min="3" max="3" width="19" style="67" customWidth="1"/>
    <col min="4" max="4" width="18.85546875" style="67" customWidth="1"/>
    <col min="5" max="5" width="8.5703125" style="67" customWidth="1"/>
    <col min="6" max="7" width="8.7109375" style="99" hidden="1" customWidth="1"/>
    <col min="8" max="43" width="4.7109375" style="67" customWidth="1"/>
    <col min="44" max="51" width="4.5703125" style="67" customWidth="1"/>
    <col min="52" max="57" width="4.7109375" style="67" customWidth="1"/>
    <col min="58" max="63" width="4.5703125" style="67" customWidth="1"/>
    <col min="64" max="64" width="4.42578125" style="67" customWidth="1"/>
    <col min="65" max="66" width="4.140625" style="67" customWidth="1"/>
    <col min="67" max="68" width="11" style="100" hidden="1" customWidth="1"/>
    <col min="69" max="69" width="7.140625" style="67" hidden="1" customWidth="1"/>
    <col min="70" max="70" width="6.85546875" style="67" hidden="1" customWidth="1"/>
    <col min="71" max="71" width="1.85546875" style="67" customWidth="1"/>
    <col min="72" max="16384" width="9" style="67"/>
  </cols>
  <sheetData>
    <row r="1" spans="1:71" ht="10.9" customHeight="1">
      <c r="A1" s="62"/>
      <c r="B1" s="63"/>
      <c r="C1" s="62"/>
      <c r="D1" s="62"/>
      <c r="E1" s="62"/>
      <c r="F1" s="64"/>
      <c r="G1" s="64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5"/>
      <c r="AG1" s="65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6"/>
      <c r="BP1" s="66"/>
      <c r="BQ1" s="62"/>
      <c r="BR1" s="62"/>
      <c r="BS1" s="62"/>
    </row>
    <row r="2" spans="1:71" s="69" customFormat="1" ht="33.75">
      <c r="A2" s="68"/>
      <c r="B2" s="651" t="s">
        <v>9</v>
      </c>
      <c r="C2" s="651"/>
      <c r="D2" s="651"/>
      <c r="E2" s="651"/>
      <c r="F2" s="651"/>
      <c r="G2" s="651"/>
      <c r="H2" s="651"/>
      <c r="I2" s="651"/>
      <c r="J2" s="651"/>
      <c r="K2" s="651"/>
      <c r="L2" s="651"/>
      <c r="M2" s="651"/>
      <c r="N2" s="651"/>
      <c r="O2" s="651"/>
      <c r="P2" s="651"/>
      <c r="Q2" s="651"/>
      <c r="R2" s="651"/>
      <c r="S2" s="651"/>
      <c r="T2" s="651"/>
      <c r="U2" s="651"/>
      <c r="V2" s="651"/>
      <c r="W2" s="651"/>
      <c r="X2" s="651"/>
      <c r="Y2" s="651"/>
      <c r="Z2" s="651"/>
      <c r="AA2" s="651"/>
      <c r="AB2" s="651"/>
      <c r="AC2" s="651"/>
      <c r="AD2" s="651"/>
      <c r="AE2" s="651"/>
      <c r="AF2" s="651"/>
      <c r="AG2" s="651"/>
      <c r="AH2" s="651"/>
      <c r="AI2" s="651"/>
      <c r="AJ2" s="651"/>
      <c r="AK2" s="651"/>
      <c r="AL2" s="651"/>
      <c r="AM2" s="651"/>
      <c r="AN2" s="651"/>
      <c r="AO2" s="651"/>
      <c r="AP2" s="651"/>
      <c r="AQ2" s="651"/>
      <c r="AR2" s="651"/>
      <c r="AS2" s="651"/>
      <c r="AT2" s="651"/>
      <c r="AU2" s="651"/>
      <c r="AV2" s="651"/>
      <c r="AW2" s="651"/>
      <c r="AX2" s="651"/>
      <c r="AY2" s="651"/>
      <c r="AZ2" s="651"/>
      <c r="BA2" s="651"/>
      <c r="BB2" s="651"/>
      <c r="BC2" s="651"/>
      <c r="BD2" s="651"/>
      <c r="BE2" s="651"/>
      <c r="BF2" s="651"/>
      <c r="BG2" s="651"/>
      <c r="BH2" s="651"/>
      <c r="BI2" s="651"/>
      <c r="BJ2" s="651"/>
      <c r="BK2" s="651"/>
      <c r="BL2" s="651"/>
      <c r="BM2" s="651"/>
      <c r="BN2" s="651"/>
      <c r="BO2" s="223"/>
      <c r="BP2" s="223"/>
      <c r="BQ2" s="68"/>
      <c r="BR2" s="68"/>
      <c r="BS2" s="68"/>
    </row>
    <row r="3" spans="1:71" ht="10.9" customHeight="1">
      <c r="A3" s="62"/>
      <c r="B3" s="224"/>
      <c r="C3" s="225"/>
      <c r="D3" s="225"/>
      <c r="E3" s="225"/>
      <c r="F3" s="226"/>
      <c r="G3" s="226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25"/>
      <c r="AE3" s="225"/>
      <c r="AF3" s="227"/>
      <c r="AG3" s="227"/>
      <c r="AH3" s="225"/>
      <c r="AI3" s="225"/>
      <c r="AJ3" s="225"/>
      <c r="AK3" s="225"/>
      <c r="AL3" s="225"/>
      <c r="AM3" s="225"/>
      <c r="AN3" s="225"/>
      <c r="AO3" s="225"/>
      <c r="AP3" s="225"/>
      <c r="AQ3" s="225"/>
      <c r="AR3" s="225"/>
      <c r="AS3" s="225"/>
      <c r="AT3" s="225"/>
      <c r="AU3" s="225"/>
      <c r="AV3" s="225"/>
      <c r="AW3" s="225"/>
      <c r="AX3" s="225"/>
      <c r="AY3" s="225"/>
      <c r="AZ3" s="225"/>
      <c r="BA3" s="225"/>
      <c r="BB3" s="225"/>
      <c r="BC3" s="225"/>
      <c r="BD3" s="225"/>
      <c r="BE3" s="225"/>
      <c r="BF3" s="225"/>
      <c r="BG3" s="225"/>
      <c r="BH3" s="225"/>
      <c r="BI3" s="225"/>
      <c r="BJ3" s="225"/>
      <c r="BK3" s="225"/>
      <c r="BL3" s="225"/>
      <c r="BM3" s="225"/>
      <c r="BN3" s="652"/>
      <c r="BO3" s="652"/>
      <c r="BP3" s="652"/>
      <c r="BQ3" s="62"/>
      <c r="BR3" s="62"/>
      <c r="BS3" s="62"/>
    </row>
    <row r="4" spans="1:71" s="70" customFormat="1" ht="36.75" customHeight="1">
      <c r="A4" s="63"/>
      <c r="B4" s="224"/>
      <c r="C4" s="224"/>
      <c r="D4" s="228" t="s">
        <v>10</v>
      </c>
      <c r="E4" s="653" t="str">
        <f>IF(ROSTER!D$3="","",ROSTER!D$3)</f>
        <v/>
      </c>
      <c r="F4" s="653"/>
      <c r="G4" s="653"/>
      <c r="H4" s="653"/>
      <c r="I4" s="653"/>
      <c r="J4" s="653"/>
      <c r="K4" s="653"/>
      <c r="L4" s="653"/>
      <c r="M4" s="653"/>
      <c r="N4" s="653"/>
      <c r="O4" s="653"/>
      <c r="P4" s="653"/>
      <c r="Q4" s="653"/>
      <c r="R4" s="653"/>
      <c r="S4" s="653"/>
      <c r="T4" s="653"/>
      <c r="U4" s="653"/>
      <c r="V4" s="653"/>
      <c r="W4" s="653"/>
      <c r="X4" s="653"/>
      <c r="Y4" s="653"/>
      <c r="Z4" s="653"/>
      <c r="AA4" s="653"/>
      <c r="AB4" s="653"/>
      <c r="AC4" s="653"/>
      <c r="AD4" s="229"/>
      <c r="AE4" s="649" t="s">
        <v>11</v>
      </c>
      <c r="AF4" s="649"/>
      <c r="AG4" s="649"/>
      <c r="AH4" s="649"/>
      <c r="AI4" s="649"/>
      <c r="AJ4" s="649"/>
      <c r="AK4" s="649"/>
      <c r="AL4" s="647"/>
      <c r="AM4" s="647"/>
      <c r="AN4" s="647"/>
      <c r="AO4" s="647"/>
      <c r="AP4" s="647"/>
      <c r="AQ4" s="647"/>
      <c r="AR4" s="647"/>
      <c r="AS4" s="647"/>
      <c r="AT4" s="647"/>
      <c r="AU4" s="647"/>
      <c r="AV4" s="647"/>
      <c r="AW4" s="647"/>
      <c r="AX4" s="647"/>
      <c r="AY4" s="647"/>
      <c r="AZ4" s="647"/>
      <c r="BA4" s="647"/>
      <c r="BB4" s="647"/>
      <c r="BC4" s="647"/>
      <c r="BD4" s="647"/>
      <c r="BE4" s="647"/>
      <c r="BF4" s="647"/>
      <c r="BG4" s="647"/>
      <c r="BH4" s="647"/>
      <c r="BI4" s="647"/>
      <c r="BJ4" s="647"/>
      <c r="BK4" s="647"/>
      <c r="BL4" s="647"/>
      <c r="BM4" s="647"/>
      <c r="BN4" s="652"/>
      <c r="BO4" s="652"/>
      <c r="BP4" s="652"/>
      <c r="BQ4" s="63"/>
      <c r="BR4" s="63"/>
      <c r="BS4" s="63"/>
    </row>
    <row r="5" spans="1:71" ht="8.85" customHeight="1">
      <c r="A5" s="71"/>
      <c r="B5" s="224"/>
      <c r="C5" s="227" t="s">
        <v>39</v>
      </c>
      <c r="D5" s="227"/>
      <c r="E5" s="227"/>
      <c r="F5" s="230"/>
      <c r="G5" s="230"/>
      <c r="H5" s="227"/>
      <c r="I5" s="227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  <c r="AF5" s="231"/>
      <c r="AG5" s="227"/>
      <c r="AH5" s="232"/>
      <c r="AI5" s="233"/>
      <c r="AJ5" s="233"/>
      <c r="AK5" s="233"/>
      <c r="AL5" s="233"/>
      <c r="AM5" s="233"/>
      <c r="AN5" s="233"/>
      <c r="AO5" s="234"/>
      <c r="AP5" s="235"/>
      <c r="AQ5" s="235"/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5"/>
      <c r="BF5" s="235"/>
      <c r="BG5" s="235"/>
      <c r="BH5" s="235"/>
      <c r="BI5" s="235"/>
      <c r="BJ5" s="235"/>
      <c r="BK5" s="235"/>
      <c r="BL5" s="235"/>
      <c r="BM5" s="235"/>
      <c r="BN5" s="235"/>
      <c r="BO5" s="236"/>
      <c r="BP5" s="236"/>
      <c r="BQ5" s="71"/>
      <c r="BR5" s="71"/>
      <c r="BS5" s="71"/>
    </row>
    <row r="6" spans="1:71" s="70" customFormat="1" ht="37.5">
      <c r="A6" s="63"/>
      <c r="B6" s="224"/>
      <c r="C6" s="646" t="s">
        <v>38</v>
      </c>
      <c r="D6" s="646"/>
      <c r="E6" s="647"/>
      <c r="F6" s="647"/>
      <c r="G6" s="647"/>
      <c r="H6" s="647"/>
      <c r="I6" s="647"/>
      <c r="J6" s="647"/>
      <c r="K6" s="647"/>
      <c r="L6" s="647"/>
      <c r="M6" s="647"/>
      <c r="N6" s="647"/>
      <c r="O6" s="647"/>
      <c r="P6" s="647"/>
      <c r="Q6" s="647"/>
      <c r="R6" s="647"/>
      <c r="S6" s="647"/>
      <c r="T6" s="647"/>
      <c r="U6" s="647"/>
      <c r="V6" s="647"/>
      <c r="W6" s="647"/>
      <c r="X6" s="647"/>
      <c r="Y6" s="647"/>
      <c r="Z6" s="647"/>
      <c r="AA6" s="647"/>
      <c r="AB6" s="647"/>
      <c r="AC6" s="647"/>
      <c r="AD6" s="229"/>
      <c r="AE6" s="648" t="s">
        <v>21</v>
      </c>
      <c r="AF6" s="648"/>
      <c r="AG6" s="648"/>
      <c r="AH6" s="648"/>
      <c r="AI6" s="647"/>
      <c r="AJ6" s="647"/>
      <c r="AK6" s="647"/>
      <c r="AL6" s="647"/>
      <c r="AM6" s="647"/>
      <c r="AN6" s="647"/>
      <c r="AO6" s="647"/>
      <c r="AP6" s="647"/>
      <c r="AQ6" s="647"/>
      <c r="AR6" s="647"/>
      <c r="AS6" s="647"/>
      <c r="AT6" s="647"/>
      <c r="AU6" s="647"/>
      <c r="AV6" s="647"/>
      <c r="AW6" s="647"/>
      <c r="AX6" s="647"/>
      <c r="AY6" s="647"/>
      <c r="AZ6" s="647"/>
      <c r="BA6" s="649" t="s">
        <v>12</v>
      </c>
      <c r="BB6" s="649"/>
      <c r="BC6" s="649"/>
      <c r="BD6" s="650"/>
      <c r="BE6" s="650"/>
      <c r="BF6" s="650"/>
      <c r="BG6" s="650"/>
      <c r="BH6" s="650"/>
      <c r="BI6" s="650"/>
      <c r="BJ6" s="650"/>
      <c r="BK6" s="650"/>
      <c r="BL6" s="650"/>
      <c r="BM6" s="650"/>
      <c r="BN6" s="237"/>
      <c r="BO6" s="238"/>
      <c r="BP6" s="238"/>
      <c r="BQ6" s="72">
        <f>IF(BD6=0,0,1)</f>
        <v>0</v>
      </c>
      <c r="BR6" s="73">
        <f>IF((BE56+BI56)&gt;(AO56+AS56),1,0)</f>
        <v>0</v>
      </c>
      <c r="BS6" s="74"/>
    </row>
    <row r="7" spans="1:71" ht="9.6" customHeight="1">
      <c r="A7" s="62"/>
      <c r="B7" s="224"/>
      <c r="C7" s="225"/>
      <c r="D7" s="225"/>
      <c r="E7" s="225"/>
      <c r="F7" s="226"/>
      <c r="G7" s="226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7"/>
      <c r="AG7" s="227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5"/>
      <c r="BB7" s="225"/>
      <c r="BC7" s="225"/>
      <c r="BD7" s="225"/>
      <c r="BE7" s="225"/>
      <c r="BF7" s="225"/>
      <c r="BG7" s="225"/>
      <c r="BH7" s="225"/>
      <c r="BI7" s="225"/>
      <c r="BJ7" s="225"/>
      <c r="BK7" s="225"/>
      <c r="BL7" s="225"/>
      <c r="BM7" s="225"/>
      <c r="BN7" s="225"/>
      <c r="BO7" s="239"/>
      <c r="BP7" s="239"/>
      <c r="BQ7" s="62"/>
      <c r="BR7" s="62"/>
      <c r="BS7" s="62"/>
    </row>
    <row r="8" spans="1:71" ht="8.85" customHeight="1" thickBot="1">
      <c r="A8" s="62"/>
      <c r="B8" s="240"/>
      <c r="C8" s="241"/>
      <c r="D8" s="241"/>
      <c r="E8" s="241"/>
      <c r="F8" s="242"/>
      <c r="G8" s="242"/>
      <c r="H8" s="241"/>
      <c r="I8" s="241"/>
      <c r="J8" s="241"/>
      <c r="K8" s="241"/>
      <c r="L8" s="241"/>
      <c r="M8" s="241"/>
      <c r="N8" s="241"/>
      <c r="O8" s="241"/>
      <c r="P8" s="241"/>
      <c r="Q8" s="241"/>
      <c r="R8" s="241"/>
      <c r="S8" s="241"/>
      <c r="T8" s="241"/>
      <c r="U8" s="241"/>
      <c r="V8" s="241"/>
      <c r="W8" s="241"/>
      <c r="X8" s="241"/>
      <c r="Y8" s="241"/>
      <c r="Z8" s="241"/>
      <c r="AA8" s="241"/>
      <c r="AB8" s="241"/>
      <c r="AC8" s="241"/>
      <c r="AD8" s="241"/>
      <c r="AE8" s="241"/>
      <c r="AF8" s="243"/>
      <c r="AG8" s="243"/>
      <c r="AH8" s="241"/>
      <c r="AI8" s="241"/>
      <c r="AJ8" s="241"/>
      <c r="AK8" s="241"/>
      <c r="AL8" s="241"/>
      <c r="AM8" s="241"/>
      <c r="AN8" s="241"/>
      <c r="AO8" s="241"/>
      <c r="AP8" s="241"/>
      <c r="AQ8" s="241"/>
      <c r="AR8" s="241"/>
      <c r="AS8" s="241"/>
      <c r="AT8" s="241"/>
      <c r="AU8" s="241"/>
      <c r="AV8" s="241"/>
      <c r="AW8" s="241"/>
      <c r="AX8" s="241"/>
      <c r="AY8" s="241"/>
      <c r="AZ8" s="241"/>
      <c r="BA8" s="241"/>
      <c r="BB8" s="241"/>
      <c r="BC8" s="241"/>
      <c r="BD8" s="241"/>
      <c r="BE8" s="241"/>
      <c r="BF8" s="241"/>
      <c r="BG8" s="241"/>
      <c r="BH8" s="241"/>
      <c r="BI8" s="241"/>
      <c r="BJ8" s="241"/>
      <c r="BK8" s="241"/>
      <c r="BL8" s="241"/>
      <c r="BM8" s="241"/>
      <c r="BN8" s="241"/>
      <c r="BO8" s="244"/>
      <c r="BP8" s="244"/>
      <c r="BQ8" s="62"/>
      <c r="BR8" s="62"/>
      <c r="BS8" s="62"/>
    </row>
    <row r="9" spans="1:71" s="70" customFormat="1" ht="33.4" customHeight="1" thickTop="1">
      <c r="A9" s="74"/>
      <c r="B9" s="634" t="s">
        <v>0</v>
      </c>
      <c r="C9" s="636" t="s">
        <v>1</v>
      </c>
      <c r="D9" s="637"/>
      <c r="E9" s="245" t="s">
        <v>28</v>
      </c>
      <c r="F9" s="644" t="s">
        <v>115</v>
      </c>
      <c r="G9" s="644" t="s">
        <v>116</v>
      </c>
      <c r="H9" s="640" t="s">
        <v>41</v>
      </c>
      <c r="I9" s="641"/>
      <c r="J9" s="619" t="s">
        <v>7</v>
      </c>
      <c r="K9" s="619"/>
      <c r="L9" s="619"/>
      <c r="M9" s="619"/>
      <c r="N9" s="619"/>
      <c r="O9" s="619"/>
      <c r="P9" s="619" t="s">
        <v>2</v>
      </c>
      <c r="Q9" s="619"/>
      <c r="R9" s="619"/>
      <c r="S9" s="619"/>
      <c r="T9" s="619"/>
      <c r="U9" s="619"/>
      <c r="V9" s="630" t="s">
        <v>35</v>
      </c>
      <c r="W9" s="631"/>
      <c r="X9" s="630" t="s">
        <v>36</v>
      </c>
      <c r="Y9" s="631"/>
      <c r="Z9" s="630" t="s">
        <v>44</v>
      </c>
      <c r="AA9" s="631"/>
      <c r="AB9" s="619" t="s">
        <v>6</v>
      </c>
      <c r="AC9" s="619"/>
      <c r="AD9" s="619"/>
      <c r="AE9" s="619"/>
      <c r="AF9" s="619"/>
      <c r="AG9" s="619"/>
      <c r="AH9" s="619" t="s">
        <v>74</v>
      </c>
      <c r="AI9" s="619"/>
      <c r="AJ9" s="619"/>
      <c r="AK9" s="619"/>
      <c r="AL9" s="619"/>
      <c r="AM9" s="619"/>
      <c r="AN9" s="619" t="s">
        <v>75</v>
      </c>
      <c r="AO9" s="619"/>
      <c r="AP9" s="619"/>
      <c r="AQ9" s="619"/>
      <c r="AR9" s="619"/>
      <c r="AS9" s="619"/>
      <c r="AT9" s="619" t="s">
        <v>76</v>
      </c>
      <c r="AU9" s="619"/>
      <c r="AV9" s="619"/>
      <c r="AW9" s="619"/>
      <c r="AX9" s="619"/>
      <c r="AY9" s="621"/>
      <c r="AZ9" s="619" t="s">
        <v>4</v>
      </c>
      <c r="BA9" s="619"/>
      <c r="BB9" s="619"/>
      <c r="BC9" s="619"/>
      <c r="BD9" s="619"/>
      <c r="BE9" s="620"/>
      <c r="BF9" s="619" t="s">
        <v>77</v>
      </c>
      <c r="BG9" s="619"/>
      <c r="BH9" s="619"/>
      <c r="BI9" s="619"/>
      <c r="BJ9" s="619"/>
      <c r="BK9" s="621"/>
      <c r="BL9" s="622" t="s">
        <v>25</v>
      </c>
      <c r="BM9" s="623"/>
      <c r="BN9" s="624"/>
      <c r="BO9" s="615" t="s">
        <v>92</v>
      </c>
      <c r="BP9" s="615" t="s">
        <v>93</v>
      </c>
      <c r="BQ9" s="74"/>
      <c r="BR9" s="74"/>
      <c r="BS9" s="74"/>
    </row>
    <row r="10" spans="1:71" s="76" customFormat="1" ht="31.9" customHeight="1">
      <c r="A10" s="75"/>
      <c r="B10" s="635"/>
      <c r="C10" s="638"/>
      <c r="D10" s="639"/>
      <c r="E10" s="246" t="s">
        <v>117</v>
      </c>
      <c r="F10" s="645"/>
      <c r="G10" s="645"/>
      <c r="H10" s="642"/>
      <c r="I10" s="643"/>
      <c r="J10" s="607" t="s">
        <v>17</v>
      </c>
      <c r="K10" s="608"/>
      <c r="L10" s="609" t="s">
        <v>18</v>
      </c>
      <c r="M10" s="610"/>
      <c r="N10" s="617" t="s">
        <v>19</v>
      </c>
      <c r="O10" s="618" t="s">
        <v>8</v>
      </c>
      <c r="P10" s="607" t="s">
        <v>26</v>
      </c>
      <c r="Q10" s="608"/>
      <c r="R10" s="609" t="s">
        <v>24</v>
      </c>
      <c r="S10" s="610"/>
      <c r="T10" s="617" t="s">
        <v>19</v>
      </c>
      <c r="U10" s="618"/>
      <c r="V10" s="632"/>
      <c r="W10" s="633"/>
      <c r="X10" s="632"/>
      <c r="Y10" s="633"/>
      <c r="Z10" s="632"/>
      <c r="AA10" s="633"/>
      <c r="AB10" s="607" t="s">
        <v>54</v>
      </c>
      <c r="AC10" s="608"/>
      <c r="AD10" s="609" t="s">
        <v>23</v>
      </c>
      <c r="AE10" s="610" t="s">
        <v>3</v>
      </c>
      <c r="AF10" s="611" t="s">
        <v>5</v>
      </c>
      <c r="AG10" s="612"/>
      <c r="AH10" s="607" t="s">
        <v>54</v>
      </c>
      <c r="AI10" s="608"/>
      <c r="AJ10" s="609" t="s">
        <v>23</v>
      </c>
      <c r="AK10" s="610" t="s">
        <v>3</v>
      </c>
      <c r="AL10" s="611" t="s">
        <v>5</v>
      </c>
      <c r="AM10" s="612"/>
      <c r="AN10" s="607" t="s">
        <v>54</v>
      </c>
      <c r="AO10" s="608"/>
      <c r="AP10" s="609" t="s">
        <v>23</v>
      </c>
      <c r="AQ10" s="610" t="s">
        <v>3</v>
      </c>
      <c r="AR10" s="611" t="s">
        <v>5</v>
      </c>
      <c r="AS10" s="612"/>
      <c r="AT10" s="613" t="s">
        <v>54</v>
      </c>
      <c r="AU10" s="614"/>
      <c r="AV10" s="628" t="s">
        <v>23</v>
      </c>
      <c r="AW10" s="629" t="s">
        <v>3</v>
      </c>
      <c r="AX10" s="611" t="s">
        <v>5</v>
      </c>
      <c r="AY10" s="612"/>
      <c r="AZ10" s="607" t="s">
        <v>54</v>
      </c>
      <c r="BA10" s="608"/>
      <c r="BB10" s="609" t="s">
        <v>23</v>
      </c>
      <c r="BC10" s="610" t="s">
        <v>3</v>
      </c>
      <c r="BD10" s="611" t="s">
        <v>5</v>
      </c>
      <c r="BE10" s="612"/>
      <c r="BF10" s="613" t="s">
        <v>54</v>
      </c>
      <c r="BG10" s="614"/>
      <c r="BH10" s="628" t="s">
        <v>23</v>
      </c>
      <c r="BI10" s="629" t="s">
        <v>3</v>
      </c>
      <c r="BJ10" s="611" t="s">
        <v>5</v>
      </c>
      <c r="BK10" s="612"/>
      <c r="BL10" s="625"/>
      <c r="BM10" s="626"/>
      <c r="BN10" s="627"/>
      <c r="BO10" s="616"/>
      <c r="BP10" s="616"/>
      <c r="BQ10" s="75"/>
      <c r="BR10" s="75"/>
      <c r="BS10" s="75"/>
    </row>
    <row r="11" spans="1:71" ht="23.85" customHeight="1">
      <c r="A11" s="77"/>
      <c r="B11" s="605" t="str">
        <f>IF(ROSTER!B$8="","",ROSTER!B$8)</f>
        <v/>
      </c>
      <c r="C11" s="588" t="str">
        <f>IF(ROSTER!C$8="","",ROSTER!C$8)</f>
        <v/>
      </c>
      <c r="D11" s="589"/>
      <c r="E11" s="590"/>
      <c r="F11" s="592">
        <f>IF(E11="y",1,IF(E11="S",1,0))</f>
        <v>0</v>
      </c>
      <c r="G11" s="594">
        <f>IF(E11="S",1,0)</f>
        <v>0</v>
      </c>
      <c r="H11" s="584"/>
      <c r="I11" s="576"/>
      <c r="J11" s="564"/>
      <c r="K11" s="565"/>
      <c r="L11" s="568"/>
      <c r="M11" s="569"/>
      <c r="N11" s="578">
        <f>L11+J11</f>
        <v>0</v>
      </c>
      <c r="O11" s="579"/>
      <c r="P11" s="564"/>
      <c r="Q11" s="565"/>
      <c r="R11" s="568"/>
      <c r="S11" s="569"/>
      <c r="T11" s="578">
        <f>R11-P11</f>
        <v>0</v>
      </c>
      <c r="U11" s="579"/>
      <c r="V11" s="584"/>
      <c r="W11" s="576"/>
      <c r="X11" s="564"/>
      <c r="Y11" s="576"/>
      <c r="Z11" s="564"/>
      <c r="AA11" s="576"/>
      <c r="AB11" s="564"/>
      <c r="AC11" s="565"/>
      <c r="AD11" s="568"/>
      <c r="AE11" s="569"/>
      <c r="AF11" s="548">
        <f>IF(AB11=0,0,(AD11/AB11)*100)</f>
        <v>0</v>
      </c>
      <c r="AG11" s="549"/>
      <c r="AH11" s="564"/>
      <c r="AI11" s="565"/>
      <c r="AJ11" s="568"/>
      <c r="AK11" s="569"/>
      <c r="AL11" s="548">
        <f>IF(AH11=0,0,(AJ11/AH11)*100)</f>
        <v>0</v>
      </c>
      <c r="AM11" s="549"/>
      <c r="AN11" s="564"/>
      <c r="AO11" s="565"/>
      <c r="AP11" s="568"/>
      <c r="AQ11" s="569"/>
      <c r="AR11" s="548">
        <f>IF(AN11=0,0,(AP11/AN11)*100)</f>
        <v>0</v>
      </c>
      <c r="AS11" s="549"/>
      <c r="AT11" s="572">
        <f>AB11+AH11+AN11</f>
        <v>0</v>
      </c>
      <c r="AU11" s="573"/>
      <c r="AV11" s="544">
        <f>AD11+AJ11+AP11</f>
        <v>0</v>
      </c>
      <c r="AW11" s="545"/>
      <c r="AX11" s="548">
        <f>IF(AT11=0,0,(AV11/AT11)*100)</f>
        <v>0</v>
      </c>
      <c r="AY11" s="549"/>
      <c r="AZ11" s="564"/>
      <c r="BA11" s="565"/>
      <c r="BB11" s="568"/>
      <c r="BC11" s="569"/>
      <c r="BD11" s="548">
        <f>IF(AZ11=0,0,(BB11/AZ11)*100)</f>
        <v>0</v>
      </c>
      <c r="BE11" s="549"/>
      <c r="BF11" s="572">
        <f>AT11+AZ11</f>
        <v>0</v>
      </c>
      <c r="BG11" s="573"/>
      <c r="BH11" s="544">
        <f>AV11+BB11</f>
        <v>0</v>
      </c>
      <c r="BI11" s="545"/>
      <c r="BJ11" s="548">
        <f>IF(BF11=0,0,(BH11/BF11)*100)</f>
        <v>0</v>
      </c>
      <c r="BK11" s="549"/>
      <c r="BL11" s="552">
        <f>(AD11*2)+(AJ11*2)+(AP11*3)+BB11</f>
        <v>0</v>
      </c>
      <c r="BM11" s="553"/>
      <c r="BN11" s="554"/>
      <c r="BO11" s="560" t="e">
        <f>(BL11*BR$11)+(N11*BR$12)+(X11*BR$13)+(R11*BR$14)+(V11*BR$15)+(Z11*BR$16)</f>
        <v>#REF!</v>
      </c>
      <c r="BP11" s="560" t="e">
        <f>((AZ11-BB11)*BR$18)+((AT11-AV11)*BR$17)+(H11*BR$19)+(P11*BR$20)</f>
        <v>#REF!</v>
      </c>
      <c r="BQ11" s="78" t="s">
        <v>81</v>
      </c>
      <c r="BR11" s="79" t="e">
        <f>IF(#REF!="B",#REF!,IF(#REF!="C",#REF!,#REF!))</f>
        <v>#REF!</v>
      </c>
      <c r="BS11" s="75"/>
    </row>
    <row r="12" spans="1:71" ht="23.85" customHeight="1">
      <c r="A12" s="77"/>
      <c r="B12" s="606"/>
      <c r="C12" s="562" t="str">
        <f>IF(ROSTER!D$8="","",ROSTER!D$8)</f>
        <v/>
      </c>
      <c r="D12" s="563"/>
      <c r="E12" s="591"/>
      <c r="F12" s="593"/>
      <c r="G12" s="595"/>
      <c r="H12" s="585"/>
      <c r="I12" s="577"/>
      <c r="J12" s="566"/>
      <c r="K12" s="567"/>
      <c r="L12" s="570"/>
      <c r="M12" s="571"/>
      <c r="N12" s="582" t="s">
        <v>16</v>
      </c>
      <c r="O12" s="583"/>
      <c r="P12" s="566"/>
      <c r="Q12" s="567"/>
      <c r="R12" s="570"/>
      <c r="S12" s="571"/>
      <c r="T12" s="582" t="s">
        <v>16</v>
      </c>
      <c r="U12" s="583"/>
      <c r="V12" s="585"/>
      <c r="W12" s="577"/>
      <c r="X12" s="566"/>
      <c r="Y12" s="577"/>
      <c r="Z12" s="566"/>
      <c r="AA12" s="577"/>
      <c r="AB12" s="566"/>
      <c r="AC12" s="567"/>
      <c r="AD12" s="570"/>
      <c r="AE12" s="571"/>
      <c r="AF12" s="598"/>
      <c r="AG12" s="599"/>
      <c r="AH12" s="566"/>
      <c r="AI12" s="567"/>
      <c r="AJ12" s="570"/>
      <c r="AK12" s="571"/>
      <c r="AL12" s="598"/>
      <c r="AM12" s="599"/>
      <c r="AN12" s="566"/>
      <c r="AO12" s="567"/>
      <c r="AP12" s="570"/>
      <c r="AQ12" s="571"/>
      <c r="AR12" s="598"/>
      <c r="AS12" s="599"/>
      <c r="AT12" s="603"/>
      <c r="AU12" s="604"/>
      <c r="AV12" s="596"/>
      <c r="AW12" s="597"/>
      <c r="AX12" s="598"/>
      <c r="AY12" s="599"/>
      <c r="AZ12" s="566"/>
      <c r="BA12" s="567"/>
      <c r="BB12" s="570"/>
      <c r="BC12" s="571"/>
      <c r="BD12" s="598"/>
      <c r="BE12" s="599"/>
      <c r="BF12" s="603"/>
      <c r="BG12" s="604"/>
      <c r="BH12" s="596"/>
      <c r="BI12" s="597"/>
      <c r="BJ12" s="598"/>
      <c r="BK12" s="599"/>
      <c r="BL12" s="600"/>
      <c r="BM12" s="601"/>
      <c r="BN12" s="602"/>
      <c r="BO12" s="561"/>
      <c r="BP12" s="561"/>
      <c r="BQ12" s="78" t="s">
        <v>82</v>
      </c>
      <c r="BR12" s="79" t="e">
        <f>IF(#REF!="B",#REF!,IF(#REF!="C",#REF!,#REF!))</f>
        <v>#REF!</v>
      </c>
      <c r="BS12" s="75"/>
    </row>
    <row r="13" spans="1:71" ht="21.75" customHeight="1">
      <c r="A13" s="62"/>
      <c r="B13" s="605" t="str">
        <f>IF(ROSTER!B$10="","",ROSTER!B$10)</f>
        <v/>
      </c>
      <c r="C13" s="588" t="str">
        <f>IF(ROSTER!C$10="","",ROSTER!C$10)</f>
        <v/>
      </c>
      <c r="D13" s="589"/>
      <c r="E13" s="590"/>
      <c r="F13" s="592">
        <f>IF(E13="y",1,IF(E13="S",1,0))</f>
        <v>0</v>
      </c>
      <c r="G13" s="594">
        <f>IF(E13="S",1,0)</f>
        <v>0</v>
      </c>
      <c r="H13" s="584"/>
      <c r="I13" s="576"/>
      <c r="J13" s="564"/>
      <c r="K13" s="565"/>
      <c r="L13" s="568"/>
      <c r="M13" s="569"/>
      <c r="N13" s="578">
        <f>L13+J13</f>
        <v>0</v>
      </c>
      <c r="O13" s="579"/>
      <c r="P13" s="564"/>
      <c r="Q13" s="565"/>
      <c r="R13" s="568"/>
      <c r="S13" s="569"/>
      <c r="T13" s="578">
        <f>R13-P13</f>
        <v>0</v>
      </c>
      <c r="U13" s="579"/>
      <c r="V13" s="584"/>
      <c r="W13" s="576"/>
      <c r="X13" s="564"/>
      <c r="Y13" s="576"/>
      <c r="Z13" s="564"/>
      <c r="AA13" s="576"/>
      <c r="AB13" s="564"/>
      <c r="AC13" s="565"/>
      <c r="AD13" s="568"/>
      <c r="AE13" s="569"/>
      <c r="AF13" s="548">
        <f>IF(AB13=0,0,(AD13/AB13)*100)</f>
        <v>0</v>
      </c>
      <c r="AG13" s="549"/>
      <c r="AH13" s="564"/>
      <c r="AI13" s="565"/>
      <c r="AJ13" s="568"/>
      <c r="AK13" s="569"/>
      <c r="AL13" s="548">
        <f>IF(AH13=0,0,(AJ13/AH13)*100)</f>
        <v>0</v>
      </c>
      <c r="AM13" s="549"/>
      <c r="AN13" s="564"/>
      <c r="AO13" s="565"/>
      <c r="AP13" s="568"/>
      <c r="AQ13" s="569"/>
      <c r="AR13" s="548">
        <f>IF(AN13=0,0,(AP13/AN13)*100)</f>
        <v>0</v>
      </c>
      <c r="AS13" s="549"/>
      <c r="AT13" s="572">
        <f>AB13+AH13+AN13</f>
        <v>0</v>
      </c>
      <c r="AU13" s="573"/>
      <c r="AV13" s="544">
        <f>AD13+AJ13+AP13</f>
        <v>0</v>
      </c>
      <c r="AW13" s="545"/>
      <c r="AX13" s="548">
        <f>IF(AT13=0,0,(AV13/AT13)*100)</f>
        <v>0</v>
      </c>
      <c r="AY13" s="549"/>
      <c r="AZ13" s="564"/>
      <c r="BA13" s="565"/>
      <c r="BB13" s="568"/>
      <c r="BC13" s="569"/>
      <c r="BD13" s="548">
        <f>IF(AZ13=0,0,(BB13/AZ13)*100)</f>
        <v>0</v>
      </c>
      <c r="BE13" s="549"/>
      <c r="BF13" s="572">
        <f>AT13+AZ13</f>
        <v>0</v>
      </c>
      <c r="BG13" s="573"/>
      <c r="BH13" s="544">
        <f>AV13+BB13</f>
        <v>0</v>
      </c>
      <c r="BI13" s="545"/>
      <c r="BJ13" s="548">
        <f>IF(BF13=0,0,(BH13/BF13)*100)</f>
        <v>0</v>
      </c>
      <c r="BK13" s="549"/>
      <c r="BL13" s="552">
        <f>(AD13*2)+(AJ13*2)+(AP13*3)+BB13</f>
        <v>0</v>
      </c>
      <c r="BM13" s="553"/>
      <c r="BN13" s="554"/>
      <c r="BO13" s="560" t="e">
        <f>(BL13*BR$11)+(N13*BR$12)+(X13*BR$13)+(R13*BR$14)+(V13*BR$15)+(Z13*BR$16)</f>
        <v>#REF!</v>
      </c>
      <c r="BP13" s="560" t="e">
        <f>((AZ13-BB13)*BR$18)+((AT13-AV13)*BR$17)+(H13*BR$19)+(P13*BR$20)</f>
        <v>#REF!</v>
      </c>
      <c r="BQ13" s="78" t="s">
        <v>83</v>
      </c>
      <c r="BR13" s="79" t="e">
        <f>IF(#REF!="B",#REF!,IF(#REF!="C",#REF!,#REF!))</f>
        <v>#REF!</v>
      </c>
      <c r="BS13" s="75"/>
    </row>
    <row r="14" spans="1:71" ht="21.75" customHeight="1">
      <c r="A14" s="62"/>
      <c r="B14" s="606"/>
      <c r="C14" s="562" t="str">
        <f>IF(ROSTER!D$10="","",ROSTER!D$10)</f>
        <v/>
      </c>
      <c r="D14" s="563"/>
      <c r="E14" s="591"/>
      <c r="F14" s="593"/>
      <c r="G14" s="595"/>
      <c r="H14" s="585"/>
      <c r="I14" s="577"/>
      <c r="J14" s="566"/>
      <c r="K14" s="567"/>
      <c r="L14" s="570"/>
      <c r="M14" s="571"/>
      <c r="N14" s="582" t="s">
        <v>16</v>
      </c>
      <c r="O14" s="583"/>
      <c r="P14" s="566"/>
      <c r="Q14" s="567"/>
      <c r="R14" s="570"/>
      <c r="S14" s="571"/>
      <c r="T14" s="582" t="s">
        <v>16</v>
      </c>
      <c r="U14" s="583"/>
      <c r="V14" s="585"/>
      <c r="W14" s="577"/>
      <c r="X14" s="566"/>
      <c r="Y14" s="577"/>
      <c r="Z14" s="566"/>
      <c r="AA14" s="577"/>
      <c r="AB14" s="566"/>
      <c r="AC14" s="567"/>
      <c r="AD14" s="570"/>
      <c r="AE14" s="571"/>
      <c r="AF14" s="598"/>
      <c r="AG14" s="599"/>
      <c r="AH14" s="566"/>
      <c r="AI14" s="567"/>
      <c r="AJ14" s="570"/>
      <c r="AK14" s="571"/>
      <c r="AL14" s="598"/>
      <c r="AM14" s="599"/>
      <c r="AN14" s="566"/>
      <c r="AO14" s="567"/>
      <c r="AP14" s="570"/>
      <c r="AQ14" s="571"/>
      <c r="AR14" s="598"/>
      <c r="AS14" s="599"/>
      <c r="AT14" s="603"/>
      <c r="AU14" s="604"/>
      <c r="AV14" s="596"/>
      <c r="AW14" s="597"/>
      <c r="AX14" s="598"/>
      <c r="AY14" s="599"/>
      <c r="AZ14" s="566"/>
      <c r="BA14" s="567"/>
      <c r="BB14" s="570"/>
      <c r="BC14" s="571"/>
      <c r="BD14" s="598"/>
      <c r="BE14" s="599"/>
      <c r="BF14" s="603"/>
      <c r="BG14" s="604"/>
      <c r="BH14" s="596"/>
      <c r="BI14" s="597"/>
      <c r="BJ14" s="598"/>
      <c r="BK14" s="599"/>
      <c r="BL14" s="600"/>
      <c r="BM14" s="601"/>
      <c r="BN14" s="602"/>
      <c r="BO14" s="561"/>
      <c r="BP14" s="561"/>
      <c r="BQ14" s="78" t="s">
        <v>84</v>
      </c>
      <c r="BR14" s="79" t="e">
        <f>IF(#REF!="B",#REF!,IF(#REF!="C",#REF!,#REF!))</f>
        <v>#REF!</v>
      </c>
      <c r="BS14" s="75"/>
    </row>
    <row r="15" spans="1:71" ht="21.75" customHeight="1">
      <c r="A15" s="62"/>
      <c r="B15" s="586" t="str">
        <f>IF(ROSTER!B12="","",ROSTER!B12)</f>
        <v/>
      </c>
      <c r="C15" s="588" t="str">
        <f>IF(ROSTER!C$12="","",ROSTER!C$12)</f>
        <v/>
      </c>
      <c r="D15" s="589"/>
      <c r="E15" s="590"/>
      <c r="F15" s="592">
        <f>IF(E15="y",1,IF(E15="S",1,0))</f>
        <v>0</v>
      </c>
      <c r="G15" s="594">
        <f>IF(E15="S",1,0)</f>
        <v>0</v>
      </c>
      <c r="H15" s="584"/>
      <c r="I15" s="576"/>
      <c r="J15" s="564"/>
      <c r="K15" s="565"/>
      <c r="L15" s="568"/>
      <c r="M15" s="569"/>
      <c r="N15" s="578">
        <f>L15+J15</f>
        <v>0</v>
      </c>
      <c r="O15" s="579"/>
      <c r="P15" s="564"/>
      <c r="Q15" s="565"/>
      <c r="R15" s="568"/>
      <c r="S15" s="569"/>
      <c r="T15" s="578">
        <f>R15-P15</f>
        <v>0</v>
      </c>
      <c r="U15" s="579"/>
      <c r="V15" s="584"/>
      <c r="W15" s="576"/>
      <c r="X15" s="564"/>
      <c r="Y15" s="576"/>
      <c r="Z15" s="564"/>
      <c r="AA15" s="576"/>
      <c r="AB15" s="564"/>
      <c r="AC15" s="565"/>
      <c r="AD15" s="568"/>
      <c r="AE15" s="569"/>
      <c r="AF15" s="548">
        <f>IF(AB15=0,0,(AD15/AB15)*100)</f>
        <v>0</v>
      </c>
      <c r="AG15" s="549"/>
      <c r="AH15" s="564"/>
      <c r="AI15" s="565"/>
      <c r="AJ15" s="568"/>
      <c r="AK15" s="569"/>
      <c r="AL15" s="548">
        <f>IF(AH15=0,0,(AJ15/AH15)*100)</f>
        <v>0</v>
      </c>
      <c r="AM15" s="549"/>
      <c r="AN15" s="564"/>
      <c r="AO15" s="565"/>
      <c r="AP15" s="568"/>
      <c r="AQ15" s="569"/>
      <c r="AR15" s="548">
        <f>IF(AN15=0,0,(AP15/AN15)*100)</f>
        <v>0</v>
      </c>
      <c r="AS15" s="549"/>
      <c r="AT15" s="572">
        <f>AB15+AH15+AN15</f>
        <v>0</v>
      </c>
      <c r="AU15" s="573"/>
      <c r="AV15" s="544">
        <f>AD15+AJ15+AP15</f>
        <v>0</v>
      </c>
      <c r="AW15" s="545"/>
      <c r="AX15" s="548">
        <f>IF(AT15=0,0,(AV15/AT15)*100)</f>
        <v>0</v>
      </c>
      <c r="AY15" s="549"/>
      <c r="AZ15" s="564"/>
      <c r="BA15" s="565"/>
      <c r="BB15" s="568"/>
      <c r="BC15" s="569"/>
      <c r="BD15" s="548">
        <f>IF(AZ15=0,0,(BB15/AZ15)*100)</f>
        <v>0</v>
      </c>
      <c r="BE15" s="549"/>
      <c r="BF15" s="572">
        <f>AT15+AZ15</f>
        <v>0</v>
      </c>
      <c r="BG15" s="573"/>
      <c r="BH15" s="544">
        <f>AV15+BB15</f>
        <v>0</v>
      </c>
      <c r="BI15" s="545"/>
      <c r="BJ15" s="548">
        <f>IF(BF15=0,0,(BH15/BF15)*100)</f>
        <v>0</v>
      </c>
      <c r="BK15" s="549"/>
      <c r="BL15" s="552">
        <f>(AD15*2)+(AJ15*2)+(AP15*3)+BB15</f>
        <v>0</v>
      </c>
      <c r="BM15" s="553"/>
      <c r="BN15" s="554"/>
      <c r="BO15" s="560" t="e">
        <f>(BL15*BR$11)+(N15*BR$12)+(X15*BR$13)+(R15*BR$14)+(V15*BR$15)+(Z15*BR$16)</f>
        <v>#REF!</v>
      </c>
      <c r="BP15" s="560" t="e">
        <f>((AZ15-BB15)*BR$18)+((AT15-AV15)*BR$17)+(H15*BR$19)+(P15*BR$20)</f>
        <v>#REF!</v>
      </c>
      <c r="BQ15" s="78" t="s">
        <v>85</v>
      </c>
      <c r="BR15" s="79" t="e">
        <f>IF(#REF!="B",#REF!,IF(#REF!="C",#REF!,#REF!))</f>
        <v>#REF!</v>
      </c>
      <c r="BS15" s="75"/>
    </row>
    <row r="16" spans="1:71" ht="21.75" customHeight="1">
      <c r="A16" s="62"/>
      <c r="B16" s="587"/>
      <c r="C16" s="562" t="str">
        <f>IF(ROSTER!D$12="","",ROSTER!D$12)</f>
        <v/>
      </c>
      <c r="D16" s="563"/>
      <c r="E16" s="591"/>
      <c r="F16" s="593"/>
      <c r="G16" s="595"/>
      <c r="H16" s="585"/>
      <c r="I16" s="577"/>
      <c r="J16" s="566"/>
      <c r="K16" s="567"/>
      <c r="L16" s="570"/>
      <c r="M16" s="571"/>
      <c r="N16" s="582" t="s">
        <v>16</v>
      </c>
      <c r="O16" s="583"/>
      <c r="P16" s="566"/>
      <c r="Q16" s="567"/>
      <c r="R16" s="570"/>
      <c r="S16" s="571"/>
      <c r="T16" s="582" t="s">
        <v>16</v>
      </c>
      <c r="U16" s="583"/>
      <c r="V16" s="585"/>
      <c r="W16" s="577"/>
      <c r="X16" s="566"/>
      <c r="Y16" s="577"/>
      <c r="Z16" s="566"/>
      <c r="AA16" s="577"/>
      <c r="AB16" s="566"/>
      <c r="AC16" s="567"/>
      <c r="AD16" s="570"/>
      <c r="AE16" s="571"/>
      <c r="AF16" s="598"/>
      <c r="AG16" s="599"/>
      <c r="AH16" s="566"/>
      <c r="AI16" s="567"/>
      <c r="AJ16" s="570"/>
      <c r="AK16" s="571"/>
      <c r="AL16" s="598"/>
      <c r="AM16" s="599"/>
      <c r="AN16" s="566"/>
      <c r="AO16" s="567"/>
      <c r="AP16" s="570"/>
      <c r="AQ16" s="571"/>
      <c r="AR16" s="598"/>
      <c r="AS16" s="599"/>
      <c r="AT16" s="603"/>
      <c r="AU16" s="604"/>
      <c r="AV16" s="596"/>
      <c r="AW16" s="597"/>
      <c r="AX16" s="598"/>
      <c r="AY16" s="599"/>
      <c r="AZ16" s="566"/>
      <c r="BA16" s="567"/>
      <c r="BB16" s="570"/>
      <c r="BC16" s="571"/>
      <c r="BD16" s="598"/>
      <c r="BE16" s="599"/>
      <c r="BF16" s="603"/>
      <c r="BG16" s="604"/>
      <c r="BH16" s="596"/>
      <c r="BI16" s="597"/>
      <c r="BJ16" s="598"/>
      <c r="BK16" s="599"/>
      <c r="BL16" s="600"/>
      <c r="BM16" s="601"/>
      <c r="BN16" s="602"/>
      <c r="BO16" s="561"/>
      <c r="BP16" s="561"/>
      <c r="BQ16" s="78" t="s">
        <v>86</v>
      </c>
      <c r="BR16" s="79" t="e">
        <f>IF(#REF!="B",#REF!,IF(#REF!="C",#REF!,#REF!))</f>
        <v>#REF!</v>
      </c>
      <c r="BS16" s="75"/>
    </row>
    <row r="17" spans="1:76" ht="21.75" customHeight="1">
      <c r="A17" s="62"/>
      <c r="B17" s="586" t="str">
        <f>IF(ROSTER!B14="","",ROSTER!B14)</f>
        <v/>
      </c>
      <c r="C17" s="588" t="str">
        <f>IF(ROSTER!C$14="","",ROSTER!C$14)</f>
        <v/>
      </c>
      <c r="D17" s="589"/>
      <c r="E17" s="590"/>
      <c r="F17" s="592">
        <f>IF(E17="y",1,IF(E17="S",1,0))</f>
        <v>0</v>
      </c>
      <c r="G17" s="594">
        <f>IF(E17="S",1,0)</f>
        <v>0</v>
      </c>
      <c r="H17" s="584"/>
      <c r="I17" s="576"/>
      <c r="J17" s="564"/>
      <c r="K17" s="565"/>
      <c r="L17" s="568"/>
      <c r="M17" s="569"/>
      <c r="N17" s="578">
        <f>L17+J17</f>
        <v>0</v>
      </c>
      <c r="O17" s="579"/>
      <c r="P17" s="564"/>
      <c r="Q17" s="565"/>
      <c r="R17" s="568"/>
      <c r="S17" s="569"/>
      <c r="T17" s="578">
        <f>R17-P17</f>
        <v>0</v>
      </c>
      <c r="U17" s="579"/>
      <c r="V17" s="584"/>
      <c r="W17" s="576"/>
      <c r="X17" s="564"/>
      <c r="Y17" s="576"/>
      <c r="Z17" s="564"/>
      <c r="AA17" s="576"/>
      <c r="AB17" s="564"/>
      <c r="AC17" s="565"/>
      <c r="AD17" s="568"/>
      <c r="AE17" s="569"/>
      <c r="AF17" s="548">
        <f>IF(AB17=0,0,(AD17/AB17)*100)</f>
        <v>0</v>
      </c>
      <c r="AG17" s="549"/>
      <c r="AH17" s="564"/>
      <c r="AI17" s="565"/>
      <c r="AJ17" s="568"/>
      <c r="AK17" s="569"/>
      <c r="AL17" s="548">
        <f>IF(AH17=0,0,(AJ17/AH17)*100)</f>
        <v>0</v>
      </c>
      <c r="AM17" s="549"/>
      <c r="AN17" s="564"/>
      <c r="AO17" s="565"/>
      <c r="AP17" s="568"/>
      <c r="AQ17" s="569"/>
      <c r="AR17" s="548">
        <f>IF(AN17=0,0,(AP17/AN17)*100)</f>
        <v>0</v>
      </c>
      <c r="AS17" s="549"/>
      <c r="AT17" s="572">
        <f>AB17+AH17+AN17</f>
        <v>0</v>
      </c>
      <c r="AU17" s="573"/>
      <c r="AV17" s="544">
        <f>AD17+AJ17+AP17</f>
        <v>0</v>
      </c>
      <c r="AW17" s="545"/>
      <c r="AX17" s="548">
        <f>IF(AT17=0,0,(AV17/AT17)*100)</f>
        <v>0</v>
      </c>
      <c r="AY17" s="549"/>
      <c r="AZ17" s="564"/>
      <c r="BA17" s="565"/>
      <c r="BB17" s="568"/>
      <c r="BC17" s="569"/>
      <c r="BD17" s="548">
        <f>IF(AZ17=0,0,(BB17/AZ17)*100)</f>
        <v>0</v>
      </c>
      <c r="BE17" s="549"/>
      <c r="BF17" s="572">
        <f>AT17+AZ17</f>
        <v>0</v>
      </c>
      <c r="BG17" s="573"/>
      <c r="BH17" s="544">
        <f>AV17+BB17</f>
        <v>0</v>
      </c>
      <c r="BI17" s="545"/>
      <c r="BJ17" s="548">
        <f>IF(BF17=0,0,(BH17/BF17)*100)</f>
        <v>0</v>
      </c>
      <c r="BK17" s="549"/>
      <c r="BL17" s="552">
        <f>(AD17*2)+(AJ17*2)+(AP17*3)+BB17</f>
        <v>0</v>
      </c>
      <c r="BM17" s="553"/>
      <c r="BN17" s="554"/>
      <c r="BO17" s="560" t="e">
        <f>(BL17*BR$11)+(N17*BR$12)+(X17*BR$13)+(R17*BR$14)+(V17*BR$15)+(Z17*BR$16)</f>
        <v>#REF!</v>
      </c>
      <c r="BP17" s="560" t="e">
        <f>((AZ17-BB17)*BR$18)+((AT17-AV17)*BR$17)+(H17*BR$19)+(P17*BR$20)</f>
        <v>#REF!</v>
      </c>
      <c r="BQ17" s="78" t="s">
        <v>87</v>
      </c>
      <c r="BR17" s="79" t="e">
        <f>IF(#REF!="B",#REF!,IF(#REF!="C",#REF!,#REF!))</f>
        <v>#REF!</v>
      </c>
      <c r="BS17" s="75"/>
    </row>
    <row r="18" spans="1:76" ht="21.75" customHeight="1">
      <c r="A18" s="62"/>
      <c r="B18" s="587"/>
      <c r="C18" s="562" t="str">
        <f>IF(ROSTER!D$14="","",ROSTER!D$14)</f>
        <v/>
      </c>
      <c r="D18" s="563"/>
      <c r="E18" s="591"/>
      <c r="F18" s="593"/>
      <c r="G18" s="595"/>
      <c r="H18" s="585"/>
      <c r="I18" s="577"/>
      <c r="J18" s="566"/>
      <c r="K18" s="567"/>
      <c r="L18" s="570"/>
      <c r="M18" s="571"/>
      <c r="N18" s="582" t="s">
        <v>16</v>
      </c>
      <c r="O18" s="583"/>
      <c r="P18" s="566"/>
      <c r="Q18" s="567"/>
      <c r="R18" s="570"/>
      <c r="S18" s="571"/>
      <c r="T18" s="582" t="s">
        <v>16</v>
      </c>
      <c r="U18" s="583"/>
      <c r="V18" s="585"/>
      <c r="W18" s="577"/>
      <c r="X18" s="566"/>
      <c r="Y18" s="577"/>
      <c r="Z18" s="566"/>
      <c r="AA18" s="577"/>
      <c r="AB18" s="566"/>
      <c r="AC18" s="567"/>
      <c r="AD18" s="570"/>
      <c r="AE18" s="571"/>
      <c r="AF18" s="598"/>
      <c r="AG18" s="599"/>
      <c r="AH18" s="566"/>
      <c r="AI18" s="567"/>
      <c r="AJ18" s="570"/>
      <c r="AK18" s="571"/>
      <c r="AL18" s="598"/>
      <c r="AM18" s="599"/>
      <c r="AN18" s="566"/>
      <c r="AO18" s="567"/>
      <c r="AP18" s="570"/>
      <c r="AQ18" s="571"/>
      <c r="AR18" s="598"/>
      <c r="AS18" s="599"/>
      <c r="AT18" s="603"/>
      <c r="AU18" s="604"/>
      <c r="AV18" s="596"/>
      <c r="AW18" s="597"/>
      <c r="AX18" s="598"/>
      <c r="AY18" s="599"/>
      <c r="AZ18" s="566"/>
      <c r="BA18" s="567"/>
      <c r="BB18" s="570"/>
      <c r="BC18" s="571"/>
      <c r="BD18" s="598"/>
      <c r="BE18" s="599"/>
      <c r="BF18" s="603"/>
      <c r="BG18" s="604"/>
      <c r="BH18" s="596"/>
      <c r="BI18" s="597"/>
      <c r="BJ18" s="598"/>
      <c r="BK18" s="599"/>
      <c r="BL18" s="600"/>
      <c r="BM18" s="601"/>
      <c r="BN18" s="602"/>
      <c r="BO18" s="561"/>
      <c r="BP18" s="561"/>
      <c r="BQ18" s="78" t="s">
        <v>88</v>
      </c>
      <c r="BR18" s="79" t="e">
        <f>IF(#REF!="B",#REF!,IF(#REF!="C",#REF!,#REF!))</f>
        <v>#REF!</v>
      </c>
      <c r="BS18" s="75"/>
    </row>
    <row r="19" spans="1:76" ht="21.75" customHeight="1">
      <c r="A19" s="62"/>
      <c r="B19" s="586" t="str">
        <f>IF(ROSTER!B16="","",ROSTER!B16)</f>
        <v/>
      </c>
      <c r="C19" s="588" t="str">
        <f>IF(ROSTER!C$16="","",ROSTER!C$16)</f>
        <v/>
      </c>
      <c r="D19" s="589"/>
      <c r="E19" s="590"/>
      <c r="F19" s="592">
        <f>IF(E19="y",1,IF(E19="S",1,0))</f>
        <v>0</v>
      </c>
      <c r="G19" s="594">
        <f>IF(E19="S",1,0)</f>
        <v>0</v>
      </c>
      <c r="H19" s="584"/>
      <c r="I19" s="576"/>
      <c r="J19" s="564"/>
      <c r="K19" s="565"/>
      <c r="L19" s="568"/>
      <c r="M19" s="569"/>
      <c r="N19" s="578">
        <f>L19+J19</f>
        <v>0</v>
      </c>
      <c r="O19" s="579"/>
      <c r="P19" s="564"/>
      <c r="Q19" s="565"/>
      <c r="R19" s="568"/>
      <c r="S19" s="569"/>
      <c r="T19" s="578">
        <f>R19-P19</f>
        <v>0</v>
      </c>
      <c r="U19" s="579"/>
      <c r="V19" s="584"/>
      <c r="W19" s="576"/>
      <c r="X19" s="564"/>
      <c r="Y19" s="576"/>
      <c r="Z19" s="564"/>
      <c r="AA19" s="576"/>
      <c r="AB19" s="564"/>
      <c r="AC19" s="565"/>
      <c r="AD19" s="568"/>
      <c r="AE19" s="569"/>
      <c r="AF19" s="548">
        <f>IF(AB19=0,0,(AD19/AB19)*100)</f>
        <v>0</v>
      </c>
      <c r="AG19" s="549"/>
      <c r="AH19" s="564"/>
      <c r="AI19" s="565"/>
      <c r="AJ19" s="568"/>
      <c r="AK19" s="569"/>
      <c r="AL19" s="548">
        <f>IF(AH19=0,0,(AJ19/AH19)*100)</f>
        <v>0</v>
      </c>
      <c r="AM19" s="549"/>
      <c r="AN19" s="564"/>
      <c r="AO19" s="565"/>
      <c r="AP19" s="568"/>
      <c r="AQ19" s="569"/>
      <c r="AR19" s="548">
        <f>IF(AN19=0,0,(AP19/AN19)*100)</f>
        <v>0</v>
      </c>
      <c r="AS19" s="549"/>
      <c r="AT19" s="572">
        <f>AB19+AH19+AN19</f>
        <v>0</v>
      </c>
      <c r="AU19" s="573"/>
      <c r="AV19" s="544">
        <f>AD19+AJ19+AP19</f>
        <v>0</v>
      </c>
      <c r="AW19" s="545"/>
      <c r="AX19" s="548">
        <f>IF(AT19=0,0,(AV19/AT19)*100)</f>
        <v>0</v>
      </c>
      <c r="AY19" s="549"/>
      <c r="AZ19" s="564"/>
      <c r="BA19" s="565"/>
      <c r="BB19" s="568"/>
      <c r="BC19" s="569"/>
      <c r="BD19" s="548">
        <f>IF(AZ19=0,0,(BB19/AZ19)*100)</f>
        <v>0</v>
      </c>
      <c r="BE19" s="549"/>
      <c r="BF19" s="572">
        <f>AT19+AZ19</f>
        <v>0</v>
      </c>
      <c r="BG19" s="573"/>
      <c r="BH19" s="544">
        <f>AV19+BB19</f>
        <v>0</v>
      </c>
      <c r="BI19" s="545"/>
      <c r="BJ19" s="548">
        <f>IF(BF19=0,0,(BH19/BF19)*100)</f>
        <v>0</v>
      </c>
      <c r="BK19" s="549"/>
      <c r="BL19" s="552">
        <f>(AD19*2)+(AJ19*2)+(AP19*3)+BB19</f>
        <v>0</v>
      </c>
      <c r="BM19" s="553"/>
      <c r="BN19" s="554"/>
      <c r="BO19" s="560" t="e">
        <f>(BL19*BR$11)+(N19*BR$12)+(X19*BR$13)+(R19*BR$14)+(V19*BR$15)+(Z19*BR$16)</f>
        <v>#REF!</v>
      </c>
      <c r="BP19" s="560" t="e">
        <f>((AZ19-BB19)*BR$18)+((AT19-AV19)*BR$17)+(H19*BR$19)+(P19*BR$20)</f>
        <v>#REF!</v>
      </c>
      <c r="BQ19" s="78" t="s">
        <v>89</v>
      </c>
      <c r="BR19" s="79" t="e">
        <f>IF(#REF!="B",#REF!,IF(#REF!="C",#REF!,#REF!))</f>
        <v>#REF!</v>
      </c>
      <c r="BS19" s="75"/>
    </row>
    <row r="20" spans="1:76" ht="21.75" customHeight="1">
      <c r="A20" s="62"/>
      <c r="B20" s="587"/>
      <c r="C20" s="562" t="str">
        <f>IF(ROSTER!D$16="","",ROSTER!D$16)</f>
        <v/>
      </c>
      <c r="D20" s="563"/>
      <c r="E20" s="591"/>
      <c r="F20" s="593"/>
      <c r="G20" s="595"/>
      <c r="H20" s="585"/>
      <c r="I20" s="577"/>
      <c r="J20" s="566"/>
      <c r="K20" s="567"/>
      <c r="L20" s="570"/>
      <c r="M20" s="571"/>
      <c r="N20" s="582" t="s">
        <v>16</v>
      </c>
      <c r="O20" s="583"/>
      <c r="P20" s="566"/>
      <c r="Q20" s="567"/>
      <c r="R20" s="570"/>
      <c r="S20" s="571"/>
      <c r="T20" s="582" t="s">
        <v>16</v>
      </c>
      <c r="U20" s="583"/>
      <c r="V20" s="585"/>
      <c r="W20" s="577"/>
      <c r="X20" s="566"/>
      <c r="Y20" s="577"/>
      <c r="Z20" s="566"/>
      <c r="AA20" s="577"/>
      <c r="AB20" s="566"/>
      <c r="AC20" s="567"/>
      <c r="AD20" s="570"/>
      <c r="AE20" s="571"/>
      <c r="AF20" s="598"/>
      <c r="AG20" s="599"/>
      <c r="AH20" s="566"/>
      <c r="AI20" s="567"/>
      <c r="AJ20" s="570"/>
      <c r="AK20" s="571"/>
      <c r="AL20" s="598"/>
      <c r="AM20" s="599"/>
      <c r="AN20" s="566"/>
      <c r="AO20" s="567"/>
      <c r="AP20" s="570"/>
      <c r="AQ20" s="571"/>
      <c r="AR20" s="598"/>
      <c r="AS20" s="599"/>
      <c r="AT20" s="603"/>
      <c r="AU20" s="604"/>
      <c r="AV20" s="596"/>
      <c r="AW20" s="597"/>
      <c r="AX20" s="598"/>
      <c r="AY20" s="599"/>
      <c r="AZ20" s="566"/>
      <c r="BA20" s="567"/>
      <c r="BB20" s="570"/>
      <c r="BC20" s="571"/>
      <c r="BD20" s="598"/>
      <c r="BE20" s="599"/>
      <c r="BF20" s="603"/>
      <c r="BG20" s="604"/>
      <c r="BH20" s="596"/>
      <c r="BI20" s="597"/>
      <c r="BJ20" s="598"/>
      <c r="BK20" s="599"/>
      <c r="BL20" s="600"/>
      <c r="BM20" s="601"/>
      <c r="BN20" s="602"/>
      <c r="BO20" s="561"/>
      <c r="BP20" s="561"/>
      <c r="BQ20" s="78" t="s">
        <v>90</v>
      </c>
      <c r="BR20" s="79" t="e">
        <f>IF(#REF!="B",#REF!,IF(#REF!="C",#REF!,#REF!))</f>
        <v>#REF!</v>
      </c>
      <c r="BS20" s="75"/>
    </row>
    <row r="21" spans="1:76" ht="21.75" customHeight="1">
      <c r="A21" s="62"/>
      <c r="B21" s="586" t="str">
        <f>IF(ROSTER!B18="","",ROSTER!B18)</f>
        <v/>
      </c>
      <c r="C21" s="588" t="str">
        <f>IF(ROSTER!C$18="","",ROSTER!C$18)</f>
        <v/>
      </c>
      <c r="D21" s="589"/>
      <c r="E21" s="590"/>
      <c r="F21" s="592">
        <f>IF(E21="y",1,IF(E21="S",1,0))</f>
        <v>0</v>
      </c>
      <c r="G21" s="594">
        <f>IF(E21="S",1,0)</f>
        <v>0</v>
      </c>
      <c r="H21" s="584"/>
      <c r="I21" s="576"/>
      <c r="J21" s="564"/>
      <c r="K21" s="565"/>
      <c r="L21" s="568"/>
      <c r="M21" s="569"/>
      <c r="N21" s="578">
        <f>L21+J21</f>
        <v>0</v>
      </c>
      <c r="O21" s="579"/>
      <c r="P21" s="564"/>
      <c r="Q21" s="565"/>
      <c r="R21" s="568"/>
      <c r="S21" s="569"/>
      <c r="T21" s="578">
        <f>R21-P21</f>
        <v>0</v>
      </c>
      <c r="U21" s="579"/>
      <c r="V21" s="584"/>
      <c r="W21" s="576"/>
      <c r="X21" s="564"/>
      <c r="Y21" s="576"/>
      <c r="Z21" s="564"/>
      <c r="AA21" s="576"/>
      <c r="AB21" s="564"/>
      <c r="AC21" s="565"/>
      <c r="AD21" s="568"/>
      <c r="AE21" s="569"/>
      <c r="AF21" s="548">
        <f>IF(AB21=0,0,(AD21/AB21)*100)</f>
        <v>0</v>
      </c>
      <c r="AG21" s="549"/>
      <c r="AH21" s="564"/>
      <c r="AI21" s="565"/>
      <c r="AJ21" s="568"/>
      <c r="AK21" s="569"/>
      <c r="AL21" s="548">
        <f>IF(AH21=0,0,(AJ21/AH21)*100)</f>
        <v>0</v>
      </c>
      <c r="AM21" s="549"/>
      <c r="AN21" s="564"/>
      <c r="AO21" s="565"/>
      <c r="AP21" s="568"/>
      <c r="AQ21" s="569"/>
      <c r="AR21" s="548">
        <f>IF(AN21=0,0,(AP21/AN21)*100)</f>
        <v>0</v>
      </c>
      <c r="AS21" s="549"/>
      <c r="AT21" s="572">
        <f>AB21+AH21+AN21</f>
        <v>0</v>
      </c>
      <c r="AU21" s="573"/>
      <c r="AV21" s="544">
        <f>AD21+AJ21+AP21</f>
        <v>0</v>
      </c>
      <c r="AW21" s="545"/>
      <c r="AX21" s="548">
        <f>IF(AT21=0,0,(AV21/AT21)*100)</f>
        <v>0</v>
      </c>
      <c r="AY21" s="549"/>
      <c r="AZ21" s="564"/>
      <c r="BA21" s="565"/>
      <c r="BB21" s="568"/>
      <c r="BC21" s="569"/>
      <c r="BD21" s="548">
        <f>IF(AZ21=0,0,(BB21/AZ21)*100)</f>
        <v>0</v>
      </c>
      <c r="BE21" s="549"/>
      <c r="BF21" s="572">
        <f>AT21+AZ21</f>
        <v>0</v>
      </c>
      <c r="BG21" s="573"/>
      <c r="BH21" s="544">
        <f>AV21+BB21</f>
        <v>0</v>
      </c>
      <c r="BI21" s="545"/>
      <c r="BJ21" s="548">
        <f>IF(BF21=0,0,(BH21/BF21)*100)</f>
        <v>0</v>
      </c>
      <c r="BK21" s="549"/>
      <c r="BL21" s="552">
        <f>(AD21*2)+(AJ21*2)+(AP21*3)+BB21</f>
        <v>0</v>
      </c>
      <c r="BM21" s="553"/>
      <c r="BN21" s="554"/>
      <c r="BO21" s="560" t="e">
        <f>(BL21*BR$11)+(N21*BR$12)+(X21*BR$13)+(R21*BR$14)+(V21*BR$15)+(Z21*BR$16)</f>
        <v>#REF!</v>
      </c>
      <c r="BP21" s="560" t="e">
        <f>((AZ21-BB21)*BR$18)+((AT21-AV21)*BR$17)+(H21*BR$19)+(P21*BR$20)</f>
        <v>#REF!</v>
      </c>
      <c r="BQ21" s="62"/>
      <c r="BR21" s="62"/>
      <c r="BS21" s="75"/>
    </row>
    <row r="22" spans="1:76" ht="21.75" customHeight="1">
      <c r="A22" s="62"/>
      <c r="B22" s="587"/>
      <c r="C22" s="562" t="str">
        <f>IF(ROSTER!D$18="","",ROSTER!D$18)</f>
        <v/>
      </c>
      <c r="D22" s="563"/>
      <c r="E22" s="591"/>
      <c r="F22" s="593"/>
      <c r="G22" s="595"/>
      <c r="H22" s="585"/>
      <c r="I22" s="577"/>
      <c r="J22" s="566"/>
      <c r="K22" s="567"/>
      <c r="L22" s="570"/>
      <c r="M22" s="571"/>
      <c r="N22" s="582" t="s">
        <v>16</v>
      </c>
      <c r="O22" s="583"/>
      <c r="P22" s="566"/>
      <c r="Q22" s="567"/>
      <c r="R22" s="570"/>
      <c r="S22" s="571"/>
      <c r="T22" s="582" t="s">
        <v>16</v>
      </c>
      <c r="U22" s="583"/>
      <c r="V22" s="585"/>
      <c r="W22" s="577"/>
      <c r="X22" s="566"/>
      <c r="Y22" s="577"/>
      <c r="Z22" s="566"/>
      <c r="AA22" s="577"/>
      <c r="AB22" s="566"/>
      <c r="AC22" s="567"/>
      <c r="AD22" s="570"/>
      <c r="AE22" s="571"/>
      <c r="AF22" s="598"/>
      <c r="AG22" s="599"/>
      <c r="AH22" s="566"/>
      <c r="AI22" s="567"/>
      <c r="AJ22" s="570"/>
      <c r="AK22" s="571"/>
      <c r="AL22" s="598"/>
      <c r="AM22" s="599"/>
      <c r="AN22" s="566"/>
      <c r="AO22" s="567"/>
      <c r="AP22" s="570"/>
      <c r="AQ22" s="571"/>
      <c r="AR22" s="598"/>
      <c r="AS22" s="599"/>
      <c r="AT22" s="603"/>
      <c r="AU22" s="604"/>
      <c r="AV22" s="596"/>
      <c r="AW22" s="597"/>
      <c r="AX22" s="598"/>
      <c r="AY22" s="599"/>
      <c r="AZ22" s="566"/>
      <c r="BA22" s="567"/>
      <c r="BB22" s="570"/>
      <c r="BC22" s="571"/>
      <c r="BD22" s="598"/>
      <c r="BE22" s="599"/>
      <c r="BF22" s="603"/>
      <c r="BG22" s="604"/>
      <c r="BH22" s="596"/>
      <c r="BI22" s="597"/>
      <c r="BJ22" s="598"/>
      <c r="BK22" s="599"/>
      <c r="BL22" s="600"/>
      <c r="BM22" s="601"/>
      <c r="BN22" s="602"/>
      <c r="BO22" s="561"/>
      <c r="BP22" s="561"/>
      <c r="BQ22" s="62"/>
      <c r="BR22" s="62"/>
      <c r="BS22" s="62"/>
    </row>
    <row r="23" spans="1:76" ht="21.75" customHeight="1">
      <c r="A23" s="62"/>
      <c r="B23" s="586" t="str">
        <f>IF(ROSTER!B20="","",ROSTER!B20)</f>
        <v/>
      </c>
      <c r="C23" s="588" t="str">
        <f>IF(ROSTER!C$20="","",ROSTER!C$20)</f>
        <v/>
      </c>
      <c r="D23" s="589"/>
      <c r="E23" s="590"/>
      <c r="F23" s="592">
        <f>IF(E23="y",1,IF(E23="S",1,0))</f>
        <v>0</v>
      </c>
      <c r="G23" s="594">
        <f>IF(E23="S",1,0)</f>
        <v>0</v>
      </c>
      <c r="H23" s="584"/>
      <c r="I23" s="576"/>
      <c r="J23" s="564"/>
      <c r="K23" s="565"/>
      <c r="L23" s="568"/>
      <c r="M23" s="569"/>
      <c r="N23" s="578">
        <f>L23+J23</f>
        <v>0</v>
      </c>
      <c r="O23" s="579"/>
      <c r="P23" s="564"/>
      <c r="Q23" s="565"/>
      <c r="R23" s="568"/>
      <c r="S23" s="569"/>
      <c r="T23" s="578">
        <f>R23-P23</f>
        <v>0</v>
      </c>
      <c r="U23" s="579"/>
      <c r="V23" s="584"/>
      <c r="W23" s="576"/>
      <c r="X23" s="564"/>
      <c r="Y23" s="576"/>
      <c r="Z23" s="564"/>
      <c r="AA23" s="576"/>
      <c r="AB23" s="564"/>
      <c r="AC23" s="565"/>
      <c r="AD23" s="568"/>
      <c r="AE23" s="569"/>
      <c r="AF23" s="548">
        <f>IF(AB23=0,0,(AD23/AB23)*100)</f>
        <v>0</v>
      </c>
      <c r="AG23" s="549"/>
      <c r="AH23" s="564"/>
      <c r="AI23" s="565"/>
      <c r="AJ23" s="568"/>
      <c r="AK23" s="569"/>
      <c r="AL23" s="548">
        <f>IF(AH23=0,0,(AJ23/AH23)*100)</f>
        <v>0</v>
      </c>
      <c r="AM23" s="549"/>
      <c r="AN23" s="564"/>
      <c r="AO23" s="565"/>
      <c r="AP23" s="568"/>
      <c r="AQ23" s="569"/>
      <c r="AR23" s="548">
        <f>IF(AN23=0,0,(AP23/AN23)*100)</f>
        <v>0</v>
      </c>
      <c r="AS23" s="549"/>
      <c r="AT23" s="572">
        <f>AB23+AH23+AN23</f>
        <v>0</v>
      </c>
      <c r="AU23" s="573"/>
      <c r="AV23" s="544">
        <f>AD23+AJ23+AP23</f>
        <v>0</v>
      </c>
      <c r="AW23" s="545"/>
      <c r="AX23" s="548">
        <f>IF(AT23=0,0,(AV23/AT23)*100)</f>
        <v>0</v>
      </c>
      <c r="AY23" s="549"/>
      <c r="AZ23" s="564"/>
      <c r="BA23" s="565"/>
      <c r="BB23" s="568"/>
      <c r="BC23" s="569"/>
      <c r="BD23" s="548">
        <f>IF(AZ23=0,0,(BB23/AZ23)*100)</f>
        <v>0</v>
      </c>
      <c r="BE23" s="549"/>
      <c r="BF23" s="572">
        <f>AT23+AZ23</f>
        <v>0</v>
      </c>
      <c r="BG23" s="573"/>
      <c r="BH23" s="544">
        <f>AV23+BB23</f>
        <v>0</v>
      </c>
      <c r="BI23" s="545"/>
      <c r="BJ23" s="548">
        <f>IF(BF23=0,0,(BH23/BF23)*100)</f>
        <v>0</v>
      </c>
      <c r="BK23" s="549"/>
      <c r="BL23" s="552">
        <f>(AD23*2)+(AJ23*2)+(AP23*3)+BB23</f>
        <v>0</v>
      </c>
      <c r="BM23" s="553"/>
      <c r="BN23" s="554"/>
      <c r="BO23" s="560" t="e">
        <f>(BL23*BR$11)+(N23*BR$12)+(X23*BR$13)+(R23*BR$14)+(V23*BR$15)+(Z23*BR$16)</f>
        <v>#REF!</v>
      </c>
      <c r="BP23" s="560" t="e">
        <f>((AZ23-BB23)*BR$18)+((AT23-AV23)*BR$17)+(H23*BR$19)+(P23*BR$20)</f>
        <v>#REF!</v>
      </c>
      <c r="BQ23" s="62"/>
      <c r="BR23" s="62"/>
      <c r="BS23" s="62"/>
    </row>
    <row r="24" spans="1:76" ht="21.75" customHeight="1">
      <c r="A24" s="62"/>
      <c r="B24" s="587"/>
      <c r="C24" s="562" t="str">
        <f>IF(ROSTER!D$20="","",ROSTER!D$20)</f>
        <v/>
      </c>
      <c r="D24" s="563"/>
      <c r="E24" s="591"/>
      <c r="F24" s="593"/>
      <c r="G24" s="595"/>
      <c r="H24" s="585"/>
      <c r="I24" s="577"/>
      <c r="J24" s="566"/>
      <c r="K24" s="567"/>
      <c r="L24" s="570"/>
      <c r="M24" s="571"/>
      <c r="N24" s="582" t="s">
        <v>16</v>
      </c>
      <c r="O24" s="583"/>
      <c r="P24" s="566"/>
      <c r="Q24" s="567"/>
      <c r="R24" s="570"/>
      <c r="S24" s="571"/>
      <c r="T24" s="582" t="s">
        <v>16</v>
      </c>
      <c r="U24" s="583"/>
      <c r="V24" s="585"/>
      <c r="W24" s="577"/>
      <c r="X24" s="566"/>
      <c r="Y24" s="577"/>
      <c r="Z24" s="566"/>
      <c r="AA24" s="577"/>
      <c r="AB24" s="566"/>
      <c r="AC24" s="567"/>
      <c r="AD24" s="570"/>
      <c r="AE24" s="571"/>
      <c r="AF24" s="598"/>
      <c r="AG24" s="599"/>
      <c r="AH24" s="566"/>
      <c r="AI24" s="567"/>
      <c r="AJ24" s="570"/>
      <c r="AK24" s="571"/>
      <c r="AL24" s="598"/>
      <c r="AM24" s="599"/>
      <c r="AN24" s="566"/>
      <c r="AO24" s="567"/>
      <c r="AP24" s="570"/>
      <c r="AQ24" s="571"/>
      <c r="AR24" s="598"/>
      <c r="AS24" s="599"/>
      <c r="AT24" s="603"/>
      <c r="AU24" s="604"/>
      <c r="AV24" s="596"/>
      <c r="AW24" s="597"/>
      <c r="AX24" s="598"/>
      <c r="AY24" s="599"/>
      <c r="AZ24" s="566"/>
      <c r="BA24" s="567"/>
      <c r="BB24" s="570"/>
      <c r="BC24" s="571"/>
      <c r="BD24" s="598"/>
      <c r="BE24" s="599"/>
      <c r="BF24" s="603"/>
      <c r="BG24" s="604"/>
      <c r="BH24" s="596"/>
      <c r="BI24" s="597"/>
      <c r="BJ24" s="598"/>
      <c r="BK24" s="599"/>
      <c r="BL24" s="600"/>
      <c r="BM24" s="601"/>
      <c r="BN24" s="602"/>
      <c r="BO24" s="561"/>
      <c r="BP24" s="561"/>
      <c r="BQ24" s="62"/>
      <c r="BR24" s="62"/>
      <c r="BS24" s="62"/>
    </row>
    <row r="25" spans="1:76" ht="21.75" customHeight="1">
      <c r="A25" s="62"/>
      <c r="B25" s="586" t="str">
        <f>IF(ROSTER!B22="","",ROSTER!B22)</f>
        <v/>
      </c>
      <c r="C25" s="588" t="str">
        <f>IF(ROSTER!C$22="","",ROSTER!C$22)</f>
        <v/>
      </c>
      <c r="D25" s="589"/>
      <c r="E25" s="590"/>
      <c r="F25" s="592">
        <f>IF(E25="y",1,IF(E25="S",1,0))</f>
        <v>0</v>
      </c>
      <c r="G25" s="594">
        <f>IF(E25="S",1,0)</f>
        <v>0</v>
      </c>
      <c r="H25" s="584"/>
      <c r="I25" s="576"/>
      <c r="J25" s="564"/>
      <c r="K25" s="565"/>
      <c r="L25" s="568"/>
      <c r="M25" s="569"/>
      <c r="N25" s="578">
        <f>L25+J25</f>
        <v>0</v>
      </c>
      <c r="O25" s="579"/>
      <c r="P25" s="564"/>
      <c r="Q25" s="565"/>
      <c r="R25" s="568"/>
      <c r="S25" s="569"/>
      <c r="T25" s="578">
        <f>R25-P25</f>
        <v>0</v>
      </c>
      <c r="U25" s="579"/>
      <c r="V25" s="584"/>
      <c r="W25" s="576"/>
      <c r="X25" s="564"/>
      <c r="Y25" s="576"/>
      <c r="Z25" s="564"/>
      <c r="AA25" s="576"/>
      <c r="AB25" s="564"/>
      <c r="AC25" s="565"/>
      <c r="AD25" s="568"/>
      <c r="AE25" s="569"/>
      <c r="AF25" s="548">
        <f>IF(AB25=0,0,(AD25/AB25)*100)</f>
        <v>0</v>
      </c>
      <c r="AG25" s="549"/>
      <c r="AH25" s="564"/>
      <c r="AI25" s="565"/>
      <c r="AJ25" s="568"/>
      <c r="AK25" s="569"/>
      <c r="AL25" s="548">
        <f>IF(AH25=0,0,(AJ25/AH25)*100)</f>
        <v>0</v>
      </c>
      <c r="AM25" s="549"/>
      <c r="AN25" s="564"/>
      <c r="AO25" s="565"/>
      <c r="AP25" s="568"/>
      <c r="AQ25" s="569"/>
      <c r="AR25" s="548">
        <f>IF(AN25=0,0,(AP25/AN25)*100)</f>
        <v>0</v>
      </c>
      <c r="AS25" s="549"/>
      <c r="AT25" s="572">
        <f>AB25+AH25+AN25</f>
        <v>0</v>
      </c>
      <c r="AU25" s="573"/>
      <c r="AV25" s="544">
        <f>AD25+AJ25+AP25</f>
        <v>0</v>
      </c>
      <c r="AW25" s="545"/>
      <c r="AX25" s="548">
        <f>IF(AT25=0,0,(AV25/AT25)*100)</f>
        <v>0</v>
      </c>
      <c r="AY25" s="549"/>
      <c r="AZ25" s="564"/>
      <c r="BA25" s="565"/>
      <c r="BB25" s="568"/>
      <c r="BC25" s="569"/>
      <c r="BD25" s="548">
        <f>IF(AZ25=0,0,(BB25/AZ25)*100)</f>
        <v>0</v>
      </c>
      <c r="BE25" s="549"/>
      <c r="BF25" s="572">
        <f>AT25+AZ25</f>
        <v>0</v>
      </c>
      <c r="BG25" s="573"/>
      <c r="BH25" s="544">
        <f>AV25+BB25</f>
        <v>0</v>
      </c>
      <c r="BI25" s="545"/>
      <c r="BJ25" s="548">
        <f>IF(BF25=0,0,(BH25/BF25)*100)</f>
        <v>0</v>
      </c>
      <c r="BK25" s="549"/>
      <c r="BL25" s="552">
        <f>(AD25*2)+(AJ25*2)+(AP25*3)+BB25</f>
        <v>0</v>
      </c>
      <c r="BM25" s="553"/>
      <c r="BN25" s="554"/>
      <c r="BO25" s="560" t="e">
        <f>(BL25*BR$11)+(N25*BR$12)+(X25*BR$13)+(R25*BR$14)+(V25*BR$15)+(Z25*BR$16)</f>
        <v>#REF!</v>
      </c>
      <c r="BP25" s="560" t="e">
        <f>((AZ25-BB25)*BR$18)+((AT25-AV25)*BR$17)+(H25*BR$19)+(P25*BR$20)</f>
        <v>#REF!</v>
      </c>
      <c r="BQ25" s="62"/>
      <c r="BR25" s="62"/>
      <c r="BS25" s="62"/>
    </row>
    <row r="26" spans="1:76" ht="21.75" customHeight="1">
      <c r="A26" s="62"/>
      <c r="B26" s="587"/>
      <c r="C26" s="562" t="str">
        <f>IF(ROSTER!D$22="","",ROSTER!D$22)</f>
        <v/>
      </c>
      <c r="D26" s="563"/>
      <c r="E26" s="591"/>
      <c r="F26" s="593"/>
      <c r="G26" s="595"/>
      <c r="H26" s="585"/>
      <c r="I26" s="577"/>
      <c r="J26" s="566"/>
      <c r="K26" s="567"/>
      <c r="L26" s="570"/>
      <c r="M26" s="571"/>
      <c r="N26" s="582" t="s">
        <v>16</v>
      </c>
      <c r="O26" s="583"/>
      <c r="P26" s="566"/>
      <c r="Q26" s="567"/>
      <c r="R26" s="570"/>
      <c r="S26" s="571"/>
      <c r="T26" s="582" t="s">
        <v>16</v>
      </c>
      <c r="U26" s="583"/>
      <c r="V26" s="585"/>
      <c r="W26" s="577"/>
      <c r="X26" s="566"/>
      <c r="Y26" s="577"/>
      <c r="Z26" s="566"/>
      <c r="AA26" s="577"/>
      <c r="AB26" s="566"/>
      <c r="AC26" s="567"/>
      <c r="AD26" s="570"/>
      <c r="AE26" s="571"/>
      <c r="AF26" s="598"/>
      <c r="AG26" s="599"/>
      <c r="AH26" s="566"/>
      <c r="AI26" s="567"/>
      <c r="AJ26" s="570"/>
      <c r="AK26" s="571"/>
      <c r="AL26" s="598"/>
      <c r="AM26" s="599"/>
      <c r="AN26" s="566"/>
      <c r="AO26" s="567"/>
      <c r="AP26" s="570"/>
      <c r="AQ26" s="571"/>
      <c r="AR26" s="598"/>
      <c r="AS26" s="599"/>
      <c r="AT26" s="603"/>
      <c r="AU26" s="604"/>
      <c r="AV26" s="596"/>
      <c r="AW26" s="597"/>
      <c r="AX26" s="598"/>
      <c r="AY26" s="599"/>
      <c r="AZ26" s="566"/>
      <c r="BA26" s="567"/>
      <c r="BB26" s="570"/>
      <c r="BC26" s="571"/>
      <c r="BD26" s="598"/>
      <c r="BE26" s="599"/>
      <c r="BF26" s="603"/>
      <c r="BG26" s="604"/>
      <c r="BH26" s="596"/>
      <c r="BI26" s="597"/>
      <c r="BJ26" s="598"/>
      <c r="BK26" s="599"/>
      <c r="BL26" s="600"/>
      <c r="BM26" s="601"/>
      <c r="BN26" s="602"/>
      <c r="BO26" s="561"/>
      <c r="BP26" s="561"/>
      <c r="BQ26" s="62"/>
      <c r="BR26" s="62"/>
      <c r="BS26" s="62"/>
    </row>
    <row r="27" spans="1:76" ht="21.75" customHeight="1">
      <c r="A27" s="62"/>
      <c r="B27" s="586" t="str">
        <f>IF(ROSTER!B24="","",ROSTER!B24)</f>
        <v/>
      </c>
      <c r="C27" s="588" t="str">
        <f>IF(ROSTER!C$24="","",ROSTER!C$24)</f>
        <v/>
      </c>
      <c r="D27" s="589"/>
      <c r="E27" s="590"/>
      <c r="F27" s="592">
        <f>IF(E27="y",1,IF(E27="S",1,0))</f>
        <v>0</v>
      </c>
      <c r="G27" s="594">
        <f>IF(E27="S",1,0)</f>
        <v>0</v>
      </c>
      <c r="H27" s="584"/>
      <c r="I27" s="576"/>
      <c r="J27" s="564"/>
      <c r="K27" s="565"/>
      <c r="L27" s="568"/>
      <c r="M27" s="569"/>
      <c r="N27" s="578">
        <f>L27+J27</f>
        <v>0</v>
      </c>
      <c r="O27" s="579"/>
      <c r="P27" s="564"/>
      <c r="Q27" s="565"/>
      <c r="R27" s="568"/>
      <c r="S27" s="569"/>
      <c r="T27" s="578">
        <f>R27-P27</f>
        <v>0</v>
      </c>
      <c r="U27" s="579"/>
      <c r="V27" s="584"/>
      <c r="W27" s="576"/>
      <c r="X27" s="564"/>
      <c r="Y27" s="576"/>
      <c r="Z27" s="564"/>
      <c r="AA27" s="576"/>
      <c r="AB27" s="564"/>
      <c r="AC27" s="565"/>
      <c r="AD27" s="568"/>
      <c r="AE27" s="569"/>
      <c r="AF27" s="548">
        <f>IF(AB27=0,0,(AD27/AB27)*100)</f>
        <v>0</v>
      </c>
      <c r="AG27" s="549"/>
      <c r="AH27" s="564"/>
      <c r="AI27" s="565"/>
      <c r="AJ27" s="568"/>
      <c r="AK27" s="569"/>
      <c r="AL27" s="548">
        <f>IF(AH27=0,0,(AJ27/AH27)*100)</f>
        <v>0</v>
      </c>
      <c r="AM27" s="549"/>
      <c r="AN27" s="564"/>
      <c r="AO27" s="565"/>
      <c r="AP27" s="568"/>
      <c r="AQ27" s="569"/>
      <c r="AR27" s="548">
        <f>IF(AN27=0,0,(AP27/AN27)*100)</f>
        <v>0</v>
      </c>
      <c r="AS27" s="549"/>
      <c r="AT27" s="572">
        <f>AB27+AH27+AN27</f>
        <v>0</v>
      </c>
      <c r="AU27" s="573"/>
      <c r="AV27" s="544">
        <f>AD27+AJ27+AP27</f>
        <v>0</v>
      </c>
      <c r="AW27" s="545"/>
      <c r="AX27" s="548">
        <f>IF(AT27=0,0,(AV27/AT27)*100)</f>
        <v>0</v>
      </c>
      <c r="AY27" s="549"/>
      <c r="AZ27" s="564"/>
      <c r="BA27" s="565"/>
      <c r="BB27" s="568"/>
      <c r="BC27" s="569"/>
      <c r="BD27" s="548">
        <f>IF(AZ27=0,0,(BB27/AZ27)*100)</f>
        <v>0</v>
      </c>
      <c r="BE27" s="549"/>
      <c r="BF27" s="572">
        <f>AT27+AZ27</f>
        <v>0</v>
      </c>
      <c r="BG27" s="573"/>
      <c r="BH27" s="544">
        <f>AV27+BB27</f>
        <v>0</v>
      </c>
      <c r="BI27" s="545"/>
      <c r="BJ27" s="548">
        <f>IF(BF27=0,0,(BH27/BF27)*100)</f>
        <v>0</v>
      </c>
      <c r="BK27" s="549"/>
      <c r="BL27" s="552">
        <f>(AD27*2)+(AJ27*2)+(AP27*3)+BB27</f>
        <v>0</v>
      </c>
      <c r="BM27" s="553"/>
      <c r="BN27" s="554"/>
      <c r="BO27" s="560" t="e">
        <f>(BL27*BR$11)+(N27*BR$12)+(X27*BR$13)+(R27*BR$14)+(V27*BR$15)+(Z27*BR$16)</f>
        <v>#REF!</v>
      </c>
      <c r="BP27" s="560" t="e">
        <f>((AZ27-BB27)*BR$18)+((AT27-AV27)*BR$17)+(H27*BR$19)+(P27*BR$20)</f>
        <v>#REF!</v>
      </c>
      <c r="BQ27" s="62"/>
      <c r="BR27" s="62"/>
      <c r="BS27" s="62"/>
    </row>
    <row r="28" spans="1:76" ht="21.75" customHeight="1">
      <c r="A28" s="62"/>
      <c r="B28" s="587"/>
      <c r="C28" s="562" t="str">
        <f>IF(ROSTER!D$24="","",ROSTER!D$24)</f>
        <v/>
      </c>
      <c r="D28" s="563"/>
      <c r="E28" s="591"/>
      <c r="F28" s="593"/>
      <c r="G28" s="595"/>
      <c r="H28" s="585"/>
      <c r="I28" s="577"/>
      <c r="J28" s="566"/>
      <c r="K28" s="567"/>
      <c r="L28" s="570"/>
      <c r="M28" s="571"/>
      <c r="N28" s="582" t="s">
        <v>16</v>
      </c>
      <c r="O28" s="583"/>
      <c r="P28" s="566"/>
      <c r="Q28" s="567"/>
      <c r="R28" s="570"/>
      <c r="S28" s="571"/>
      <c r="T28" s="582" t="s">
        <v>16</v>
      </c>
      <c r="U28" s="583"/>
      <c r="V28" s="585"/>
      <c r="W28" s="577"/>
      <c r="X28" s="566"/>
      <c r="Y28" s="577"/>
      <c r="Z28" s="566"/>
      <c r="AA28" s="577"/>
      <c r="AB28" s="566"/>
      <c r="AC28" s="567"/>
      <c r="AD28" s="570"/>
      <c r="AE28" s="571"/>
      <c r="AF28" s="598"/>
      <c r="AG28" s="599"/>
      <c r="AH28" s="566"/>
      <c r="AI28" s="567"/>
      <c r="AJ28" s="570"/>
      <c r="AK28" s="571"/>
      <c r="AL28" s="598"/>
      <c r="AM28" s="599"/>
      <c r="AN28" s="566"/>
      <c r="AO28" s="567"/>
      <c r="AP28" s="570"/>
      <c r="AQ28" s="571"/>
      <c r="AR28" s="598"/>
      <c r="AS28" s="599"/>
      <c r="AT28" s="603"/>
      <c r="AU28" s="604"/>
      <c r="AV28" s="596"/>
      <c r="AW28" s="597"/>
      <c r="AX28" s="598"/>
      <c r="AY28" s="599"/>
      <c r="AZ28" s="566"/>
      <c r="BA28" s="567"/>
      <c r="BB28" s="570"/>
      <c r="BC28" s="571"/>
      <c r="BD28" s="598"/>
      <c r="BE28" s="599"/>
      <c r="BF28" s="603"/>
      <c r="BG28" s="604"/>
      <c r="BH28" s="596"/>
      <c r="BI28" s="597"/>
      <c r="BJ28" s="598"/>
      <c r="BK28" s="599"/>
      <c r="BL28" s="600"/>
      <c r="BM28" s="601"/>
      <c r="BN28" s="602"/>
      <c r="BO28" s="561"/>
      <c r="BP28" s="561"/>
      <c r="BQ28" s="62"/>
      <c r="BR28" s="62"/>
      <c r="BS28" s="62"/>
      <c r="BX28" s="82"/>
    </row>
    <row r="29" spans="1:76" ht="21.75" customHeight="1">
      <c r="A29" s="62"/>
      <c r="B29" s="586" t="str">
        <f>IF(ROSTER!B26="","",ROSTER!B26)</f>
        <v/>
      </c>
      <c r="C29" s="588" t="str">
        <f>IF(ROSTER!C$26="","",ROSTER!C$26)</f>
        <v/>
      </c>
      <c r="D29" s="589"/>
      <c r="E29" s="590"/>
      <c r="F29" s="592">
        <f>IF(E29="y",1,IF(E29="S",1,0))</f>
        <v>0</v>
      </c>
      <c r="G29" s="594">
        <f>IF(E29="S",1,0)</f>
        <v>0</v>
      </c>
      <c r="H29" s="584"/>
      <c r="I29" s="576"/>
      <c r="J29" s="564"/>
      <c r="K29" s="565"/>
      <c r="L29" s="568"/>
      <c r="M29" s="569"/>
      <c r="N29" s="578">
        <f>L29+J29</f>
        <v>0</v>
      </c>
      <c r="O29" s="579"/>
      <c r="P29" s="564"/>
      <c r="Q29" s="565"/>
      <c r="R29" s="568"/>
      <c r="S29" s="569"/>
      <c r="T29" s="578">
        <f>R29-P29</f>
        <v>0</v>
      </c>
      <c r="U29" s="579"/>
      <c r="V29" s="584"/>
      <c r="W29" s="576"/>
      <c r="X29" s="564"/>
      <c r="Y29" s="576"/>
      <c r="Z29" s="564"/>
      <c r="AA29" s="576"/>
      <c r="AB29" s="564"/>
      <c r="AC29" s="565"/>
      <c r="AD29" s="568"/>
      <c r="AE29" s="569"/>
      <c r="AF29" s="548">
        <f>IF(AB29=0,0,(AD29/AB29)*100)</f>
        <v>0</v>
      </c>
      <c r="AG29" s="549"/>
      <c r="AH29" s="564"/>
      <c r="AI29" s="565"/>
      <c r="AJ29" s="568"/>
      <c r="AK29" s="569"/>
      <c r="AL29" s="548">
        <f>IF(AH29=0,0,(AJ29/AH29)*100)</f>
        <v>0</v>
      </c>
      <c r="AM29" s="549"/>
      <c r="AN29" s="564"/>
      <c r="AO29" s="565"/>
      <c r="AP29" s="568"/>
      <c r="AQ29" s="569"/>
      <c r="AR29" s="548">
        <f>IF(AN29=0,0,(AP29/AN29)*100)</f>
        <v>0</v>
      </c>
      <c r="AS29" s="549"/>
      <c r="AT29" s="572">
        <f>AB29+AH29+AN29</f>
        <v>0</v>
      </c>
      <c r="AU29" s="573"/>
      <c r="AV29" s="544">
        <f>AD29+AJ29+AP29</f>
        <v>0</v>
      </c>
      <c r="AW29" s="545"/>
      <c r="AX29" s="548">
        <f>IF(AT29=0,0,(AV29/AT29)*100)</f>
        <v>0</v>
      </c>
      <c r="AY29" s="549"/>
      <c r="AZ29" s="564"/>
      <c r="BA29" s="565"/>
      <c r="BB29" s="568"/>
      <c r="BC29" s="569"/>
      <c r="BD29" s="548">
        <f>IF(AZ29=0,0,(BB29/AZ29)*100)</f>
        <v>0</v>
      </c>
      <c r="BE29" s="549"/>
      <c r="BF29" s="572">
        <f>AT29+AZ29</f>
        <v>0</v>
      </c>
      <c r="BG29" s="573"/>
      <c r="BH29" s="544">
        <f>AV29+BB29</f>
        <v>0</v>
      </c>
      <c r="BI29" s="545"/>
      <c r="BJ29" s="548">
        <f>IF(BF29=0,0,(BH29/BF29)*100)</f>
        <v>0</v>
      </c>
      <c r="BK29" s="549"/>
      <c r="BL29" s="552">
        <f>(AD29*2)+(AJ29*2)+(AP29*3)+BB29</f>
        <v>0</v>
      </c>
      <c r="BM29" s="553"/>
      <c r="BN29" s="554"/>
      <c r="BO29" s="560" t="e">
        <f>(BL29*BR$11)+(N29*BR$12)+(X29*BR$13)+(R29*BR$14)+(V29*BR$15)+(Z29*BR$16)</f>
        <v>#REF!</v>
      </c>
      <c r="BP29" s="560" t="e">
        <f>((AZ29-BB29)*BR$18)+((AT29-AV29)*BR$17)+(H29*BR$19)+(P29*BR$20)</f>
        <v>#REF!</v>
      </c>
      <c r="BQ29" s="62"/>
      <c r="BR29" s="62"/>
      <c r="BS29" s="62"/>
    </row>
    <row r="30" spans="1:76" ht="21.75" customHeight="1">
      <c r="A30" s="62"/>
      <c r="B30" s="587"/>
      <c r="C30" s="562" t="str">
        <f>IF(ROSTER!D$26="","",ROSTER!D$26)</f>
        <v/>
      </c>
      <c r="D30" s="563"/>
      <c r="E30" s="591"/>
      <c r="F30" s="593"/>
      <c r="G30" s="595"/>
      <c r="H30" s="585"/>
      <c r="I30" s="577"/>
      <c r="J30" s="566"/>
      <c r="K30" s="567"/>
      <c r="L30" s="570"/>
      <c r="M30" s="571"/>
      <c r="N30" s="582" t="s">
        <v>16</v>
      </c>
      <c r="O30" s="583"/>
      <c r="P30" s="566"/>
      <c r="Q30" s="567"/>
      <c r="R30" s="570"/>
      <c r="S30" s="571"/>
      <c r="T30" s="582" t="s">
        <v>16</v>
      </c>
      <c r="U30" s="583"/>
      <c r="V30" s="585"/>
      <c r="W30" s="577"/>
      <c r="X30" s="566"/>
      <c r="Y30" s="577"/>
      <c r="Z30" s="566"/>
      <c r="AA30" s="577"/>
      <c r="AB30" s="566"/>
      <c r="AC30" s="567"/>
      <c r="AD30" s="570"/>
      <c r="AE30" s="571"/>
      <c r="AF30" s="598"/>
      <c r="AG30" s="599"/>
      <c r="AH30" s="566"/>
      <c r="AI30" s="567"/>
      <c r="AJ30" s="570"/>
      <c r="AK30" s="571"/>
      <c r="AL30" s="598"/>
      <c r="AM30" s="599"/>
      <c r="AN30" s="566"/>
      <c r="AO30" s="567"/>
      <c r="AP30" s="570"/>
      <c r="AQ30" s="571"/>
      <c r="AR30" s="598"/>
      <c r="AS30" s="599"/>
      <c r="AT30" s="603"/>
      <c r="AU30" s="604"/>
      <c r="AV30" s="596"/>
      <c r="AW30" s="597"/>
      <c r="AX30" s="598"/>
      <c r="AY30" s="599"/>
      <c r="AZ30" s="566"/>
      <c r="BA30" s="567"/>
      <c r="BB30" s="570"/>
      <c r="BC30" s="571"/>
      <c r="BD30" s="598"/>
      <c r="BE30" s="599"/>
      <c r="BF30" s="603"/>
      <c r="BG30" s="604"/>
      <c r="BH30" s="596"/>
      <c r="BI30" s="597"/>
      <c r="BJ30" s="598"/>
      <c r="BK30" s="599"/>
      <c r="BL30" s="600"/>
      <c r="BM30" s="601"/>
      <c r="BN30" s="602"/>
      <c r="BO30" s="561"/>
      <c r="BP30" s="561"/>
      <c r="BQ30" s="62"/>
      <c r="BR30" s="62"/>
      <c r="BS30" s="62"/>
    </row>
    <row r="31" spans="1:76" ht="21.75" customHeight="1">
      <c r="A31" s="62"/>
      <c r="B31" s="586" t="str">
        <f>IF(ROSTER!B28="","",ROSTER!B28)</f>
        <v/>
      </c>
      <c r="C31" s="588" t="str">
        <f>IF(ROSTER!C$28="","",ROSTER!C$28)</f>
        <v/>
      </c>
      <c r="D31" s="589"/>
      <c r="E31" s="590"/>
      <c r="F31" s="592">
        <f>IF(E31="y",1,IF(E31="S",1,0))</f>
        <v>0</v>
      </c>
      <c r="G31" s="594">
        <f>IF(E31="S",1,0)</f>
        <v>0</v>
      </c>
      <c r="H31" s="584"/>
      <c r="I31" s="576"/>
      <c r="J31" s="564"/>
      <c r="K31" s="565"/>
      <c r="L31" s="568"/>
      <c r="M31" s="569"/>
      <c r="N31" s="578">
        <f>L31+J31</f>
        <v>0</v>
      </c>
      <c r="O31" s="579"/>
      <c r="P31" s="564"/>
      <c r="Q31" s="565"/>
      <c r="R31" s="568"/>
      <c r="S31" s="569"/>
      <c r="T31" s="578">
        <f>R31-P31</f>
        <v>0</v>
      </c>
      <c r="U31" s="579"/>
      <c r="V31" s="584"/>
      <c r="W31" s="576"/>
      <c r="X31" s="564"/>
      <c r="Y31" s="576"/>
      <c r="Z31" s="564"/>
      <c r="AA31" s="576"/>
      <c r="AB31" s="564"/>
      <c r="AC31" s="565"/>
      <c r="AD31" s="568"/>
      <c r="AE31" s="569"/>
      <c r="AF31" s="548">
        <f>IF(AB31=0,0,(AD31/AB31)*100)</f>
        <v>0</v>
      </c>
      <c r="AG31" s="549"/>
      <c r="AH31" s="564"/>
      <c r="AI31" s="565"/>
      <c r="AJ31" s="568"/>
      <c r="AK31" s="569"/>
      <c r="AL31" s="548">
        <f>IF(AH31=0,0,(AJ31/AH31)*100)</f>
        <v>0</v>
      </c>
      <c r="AM31" s="549"/>
      <c r="AN31" s="564"/>
      <c r="AO31" s="565"/>
      <c r="AP31" s="568"/>
      <c r="AQ31" s="569"/>
      <c r="AR31" s="548">
        <f>IF(AN31=0,0,(AP31/AN31)*100)</f>
        <v>0</v>
      </c>
      <c r="AS31" s="549"/>
      <c r="AT31" s="572">
        <f>AB31+AH31+AN31</f>
        <v>0</v>
      </c>
      <c r="AU31" s="573"/>
      <c r="AV31" s="544">
        <f>AD31+AJ31+AP31</f>
        <v>0</v>
      </c>
      <c r="AW31" s="545"/>
      <c r="AX31" s="548">
        <f>IF(AT31=0,0,(AV31/AT31)*100)</f>
        <v>0</v>
      </c>
      <c r="AY31" s="549"/>
      <c r="AZ31" s="564"/>
      <c r="BA31" s="565"/>
      <c r="BB31" s="568"/>
      <c r="BC31" s="569"/>
      <c r="BD31" s="548">
        <f>IF(AZ31=0,0,(BB31/AZ31)*100)</f>
        <v>0</v>
      </c>
      <c r="BE31" s="549"/>
      <c r="BF31" s="572">
        <f>AT31+AZ31</f>
        <v>0</v>
      </c>
      <c r="BG31" s="573"/>
      <c r="BH31" s="544">
        <f>AV31+BB31</f>
        <v>0</v>
      </c>
      <c r="BI31" s="545"/>
      <c r="BJ31" s="548">
        <f>IF(BF31=0,0,(BH31/BF31)*100)</f>
        <v>0</v>
      </c>
      <c r="BK31" s="549"/>
      <c r="BL31" s="552">
        <f>(AD31*2)+(AJ31*2)+(AP31*3)+BB31</f>
        <v>0</v>
      </c>
      <c r="BM31" s="553"/>
      <c r="BN31" s="554"/>
      <c r="BO31" s="560" t="e">
        <f>(BL31*BR$11)+(N31*BR$12)+(X31*BR$13)+(R31*BR$14)+(V31*BR$15)+(Z31*BR$16)</f>
        <v>#REF!</v>
      </c>
      <c r="BP31" s="560" t="e">
        <f>((AZ31-BB31)*BR$18)+((AT31-AV31)*BR$17)+(H31*BR$19)+(P31*BR$20)</f>
        <v>#REF!</v>
      </c>
      <c r="BQ31" s="62"/>
      <c r="BR31" s="62"/>
      <c r="BS31" s="62"/>
    </row>
    <row r="32" spans="1:76" ht="21.75" customHeight="1">
      <c r="A32" s="62"/>
      <c r="B32" s="587"/>
      <c r="C32" s="562" t="str">
        <f>IF(ROSTER!D$28="","",ROSTER!D$28)</f>
        <v/>
      </c>
      <c r="D32" s="563"/>
      <c r="E32" s="591"/>
      <c r="F32" s="593"/>
      <c r="G32" s="595"/>
      <c r="H32" s="585"/>
      <c r="I32" s="577"/>
      <c r="J32" s="566"/>
      <c r="K32" s="567"/>
      <c r="L32" s="570"/>
      <c r="M32" s="571"/>
      <c r="N32" s="582" t="s">
        <v>16</v>
      </c>
      <c r="O32" s="583"/>
      <c r="P32" s="566"/>
      <c r="Q32" s="567"/>
      <c r="R32" s="570"/>
      <c r="S32" s="571"/>
      <c r="T32" s="582" t="s">
        <v>16</v>
      </c>
      <c r="U32" s="583"/>
      <c r="V32" s="585"/>
      <c r="W32" s="577"/>
      <c r="X32" s="566"/>
      <c r="Y32" s="577"/>
      <c r="Z32" s="566"/>
      <c r="AA32" s="577"/>
      <c r="AB32" s="566"/>
      <c r="AC32" s="567"/>
      <c r="AD32" s="570"/>
      <c r="AE32" s="571"/>
      <c r="AF32" s="598"/>
      <c r="AG32" s="599"/>
      <c r="AH32" s="566"/>
      <c r="AI32" s="567"/>
      <c r="AJ32" s="570"/>
      <c r="AK32" s="571"/>
      <c r="AL32" s="598"/>
      <c r="AM32" s="599"/>
      <c r="AN32" s="566"/>
      <c r="AO32" s="567"/>
      <c r="AP32" s="570"/>
      <c r="AQ32" s="571"/>
      <c r="AR32" s="598"/>
      <c r="AS32" s="599"/>
      <c r="AT32" s="603"/>
      <c r="AU32" s="604"/>
      <c r="AV32" s="596"/>
      <c r="AW32" s="597"/>
      <c r="AX32" s="598"/>
      <c r="AY32" s="599"/>
      <c r="AZ32" s="566"/>
      <c r="BA32" s="567"/>
      <c r="BB32" s="570"/>
      <c r="BC32" s="571"/>
      <c r="BD32" s="598"/>
      <c r="BE32" s="599"/>
      <c r="BF32" s="603"/>
      <c r="BG32" s="604"/>
      <c r="BH32" s="596"/>
      <c r="BI32" s="597"/>
      <c r="BJ32" s="598"/>
      <c r="BK32" s="599"/>
      <c r="BL32" s="600"/>
      <c r="BM32" s="601"/>
      <c r="BN32" s="602"/>
      <c r="BO32" s="561"/>
      <c r="BP32" s="561"/>
      <c r="BQ32" s="62"/>
      <c r="BR32" s="62"/>
      <c r="BS32" s="62"/>
    </row>
    <row r="33" spans="1:71" ht="21.75" customHeight="1">
      <c r="A33" s="62"/>
      <c r="B33" s="586" t="str">
        <f>IF(ROSTER!B30="","",ROSTER!B30)</f>
        <v/>
      </c>
      <c r="C33" s="588" t="str">
        <f>IF(ROSTER!C$30="","",ROSTER!C$30)</f>
        <v/>
      </c>
      <c r="D33" s="589"/>
      <c r="E33" s="590"/>
      <c r="F33" s="592">
        <f>IF(E33="y",1,IF(E33="S",1,0))</f>
        <v>0</v>
      </c>
      <c r="G33" s="594">
        <f>IF(E33="S",1,0)</f>
        <v>0</v>
      </c>
      <c r="H33" s="584"/>
      <c r="I33" s="576"/>
      <c r="J33" s="564"/>
      <c r="K33" s="565"/>
      <c r="L33" s="568"/>
      <c r="M33" s="569"/>
      <c r="N33" s="578">
        <f>L33+J33</f>
        <v>0</v>
      </c>
      <c r="O33" s="579"/>
      <c r="P33" s="564"/>
      <c r="Q33" s="565"/>
      <c r="R33" s="568"/>
      <c r="S33" s="569"/>
      <c r="T33" s="578">
        <f>R33-P33</f>
        <v>0</v>
      </c>
      <c r="U33" s="579"/>
      <c r="V33" s="584"/>
      <c r="W33" s="576"/>
      <c r="X33" s="564"/>
      <c r="Y33" s="576"/>
      <c r="Z33" s="564"/>
      <c r="AA33" s="576"/>
      <c r="AB33" s="564"/>
      <c r="AC33" s="565"/>
      <c r="AD33" s="568"/>
      <c r="AE33" s="569"/>
      <c r="AF33" s="548">
        <f>IF(AB33=0,0,(AD33/AB33)*100)</f>
        <v>0</v>
      </c>
      <c r="AG33" s="549"/>
      <c r="AH33" s="564"/>
      <c r="AI33" s="565"/>
      <c r="AJ33" s="568"/>
      <c r="AK33" s="569"/>
      <c r="AL33" s="548">
        <f>IF(AH33=0,0,(AJ33/AH33)*100)</f>
        <v>0</v>
      </c>
      <c r="AM33" s="549"/>
      <c r="AN33" s="564"/>
      <c r="AO33" s="565"/>
      <c r="AP33" s="568"/>
      <c r="AQ33" s="569"/>
      <c r="AR33" s="548">
        <f>IF(AN33=0,0,(AP33/AN33)*100)</f>
        <v>0</v>
      </c>
      <c r="AS33" s="549"/>
      <c r="AT33" s="572">
        <f>AB33+AH33+AN33</f>
        <v>0</v>
      </c>
      <c r="AU33" s="573"/>
      <c r="AV33" s="544">
        <f>AD33+AJ33+AP33</f>
        <v>0</v>
      </c>
      <c r="AW33" s="545"/>
      <c r="AX33" s="548">
        <f>IF(AT33=0,0,(AV33/AT33)*100)</f>
        <v>0</v>
      </c>
      <c r="AY33" s="549"/>
      <c r="AZ33" s="564"/>
      <c r="BA33" s="565"/>
      <c r="BB33" s="568"/>
      <c r="BC33" s="569"/>
      <c r="BD33" s="548">
        <f>IF(AZ33=0,0,(BB33/AZ33)*100)</f>
        <v>0</v>
      </c>
      <c r="BE33" s="549"/>
      <c r="BF33" s="572">
        <f>AT33+AZ33</f>
        <v>0</v>
      </c>
      <c r="BG33" s="573"/>
      <c r="BH33" s="544">
        <f>AV33+BB33</f>
        <v>0</v>
      </c>
      <c r="BI33" s="545"/>
      <c r="BJ33" s="548">
        <f>IF(BF33=0,0,(BH33/BF33)*100)</f>
        <v>0</v>
      </c>
      <c r="BK33" s="549"/>
      <c r="BL33" s="552">
        <f>(AD33*2)+(AJ33*2)+(AP33*3)+BB33</f>
        <v>0</v>
      </c>
      <c r="BM33" s="553"/>
      <c r="BN33" s="554"/>
      <c r="BO33" s="560" t="e">
        <f>(BL33*BR$11)+(N33*BR$12)+(X33*BR$13)+(R33*BR$14)+(V33*BR$15)+(Z33*BR$16)</f>
        <v>#REF!</v>
      </c>
      <c r="BP33" s="560" t="e">
        <f>((AZ33-BB33)*BR$18)+((AT33-AV33)*BR$17)+(H33*BR$19)+(P33*BR$20)</f>
        <v>#REF!</v>
      </c>
      <c r="BQ33" s="62"/>
      <c r="BR33" s="62"/>
      <c r="BS33" s="62"/>
    </row>
    <row r="34" spans="1:71" ht="21.75" customHeight="1">
      <c r="A34" s="62"/>
      <c r="B34" s="587"/>
      <c r="C34" s="562" t="str">
        <f>IF(ROSTER!D$30="","",ROSTER!D$30)</f>
        <v/>
      </c>
      <c r="D34" s="563"/>
      <c r="E34" s="591"/>
      <c r="F34" s="593"/>
      <c r="G34" s="595"/>
      <c r="H34" s="585"/>
      <c r="I34" s="577"/>
      <c r="J34" s="566"/>
      <c r="K34" s="567"/>
      <c r="L34" s="570"/>
      <c r="M34" s="571"/>
      <c r="N34" s="582" t="s">
        <v>16</v>
      </c>
      <c r="O34" s="583"/>
      <c r="P34" s="566"/>
      <c r="Q34" s="567"/>
      <c r="R34" s="570"/>
      <c r="S34" s="571"/>
      <c r="T34" s="582" t="s">
        <v>16</v>
      </c>
      <c r="U34" s="583"/>
      <c r="V34" s="585"/>
      <c r="W34" s="577"/>
      <c r="X34" s="566"/>
      <c r="Y34" s="577"/>
      <c r="Z34" s="566"/>
      <c r="AA34" s="577"/>
      <c r="AB34" s="566"/>
      <c r="AC34" s="567"/>
      <c r="AD34" s="570"/>
      <c r="AE34" s="571"/>
      <c r="AF34" s="598"/>
      <c r="AG34" s="599"/>
      <c r="AH34" s="566"/>
      <c r="AI34" s="567"/>
      <c r="AJ34" s="570"/>
      <c r="AK34" s="571"/>
      <c r="AL34" s="598"/>
      <c r="AM34" s="599"/>
      <c r="AN34" s="566"/>
      <c r="AO34" s="567"/>
      <c r="AP34" s="570"/>
      <c r="AQ34" s="571"/>
      <c r="AR34" s="598"/>
      <c r="AS34" s="599"/>
      <c r="AT34" s="603"/>
      <c r="AU34" s="604"/>
      <c r="AV34" s="596"/>
      <c r="AW34" s="597"/>
      <c r="AX34" s="598"/>
      <c r="AY34" s="599"/>
      <c r="AZ34" s="566"/>
      <c r="BA34" s="567"/>
      <c r="BB34" s="570"/>
      <c r="BC34" s="571"/>
      <c r="BD34" s="598"/>
      <c r="BE34" s="599"/>
      <c r="BF34" s="603"/>
      <c r="BG34" s="604"/>
      <c r="BH34" s="596"/>
      <c r="BI34" s="597"/>
      <c r="BJ34" s="598"/>
      <c r="BK34" s="599"/>
      <c r="BL34" s="600"/>
      <c r="BM34" s="601"/>
      <c r="BN34" s="602"/>
      <c r="BO34" s="561"/>
      <c r="BP34" s="561"/>
      <c r="BQ34" s="62"/>
      <c r="BR34" s="62"/>
      <c r="BS34" s="62"/>
    </row>
    <row r="35" spans="1:71" ht="21.75" customHeight="1">
      <c r="A35" s="62"/>
      <c r="B35" s="586" t="str">
        <f>IF(ROSTER!B32="","",ROSTER!B32)</f>
        <v/>
      </c>
      <c r="C35" s="588" t="str">
        <f>IF(ROSTER!C$32="","",ROSTER!C$32)</f>
        <v/>
      </c>
      <c r="D35" s="589"/>
      <c r="E35" s="590"/>
      <c r="F35" s="592">
        <f>IF(E35="y",1,IF(E35="S",1,0))</f>
        <v>0</v>
      </c>
      <c r="G35" s="594">
        <f>IF(E35="S",1,0)</f>
        <v>0</v>
      </c>
      <c r="H35" s="584"/>
      <c r="I35" s="576"/>
      <c r="J35" s="564"/>
      <c r="K35" s="565"/>
      <c r="L35" s="568"/>
      <c r="M35" s="569"/>
      <c r="N35" s="578">
        <f>L35+J35</f>
        <v>0</v>
      </c>
      <c r="O35" s="579"/>
      <c r="P35" s="564"/>
      <c r="Q35" s="565"/>
      <c r="R35" s="568"/>
      <c r="S35" s="569"/>
      <c r="T35" s="578">
        <f>R35-P35</f>
        <v>0</v>
      </c>
      <c r="U35" s="579"/>
      <c r="V35" s="584"/>
      <c r="W35" s="576"/>
      <c r="X35" s="564"/>
      <c r="Y35" s="576"/>
      <c r="Z35" s="564"/>
      <c r="AA35" s="576"/>
      <c r="AB35" s="564"/>
      <c r="AC35" s="565"/>
      <c r="AD35" s="568"/>
      <c r="AE35" s="569"/>
      <c r="AF35" s="548">
        <f>IF(AB35=0,0,(AD35/AB35)*100)</f>
        <v>0</v>
      </c>
      <c r="AG35" s="549"/>
      <c r="AH35" s="564"/>
      <c r="AI35" s="565"/>
      <c r="AJ35" s="568"/>
      <c r="AK35" s="569"/>
      <c r="AL35" s="548">
        <f>IF(AH35=0,0,(AJ35/AH35)*100)</f>
        <v>0</v>
      </c>
      <c r="AM35" s="549"/>
      <c r="AN35" s="564"/>
      <c r="AO35" s="565"/>
      <c r="AP35" s="568"/>
      <c r="AQ35" s="569"/>
      <c r="AR35" s="548">
        <f>IF(AN35=0,0,(AP35/AN35)*100)</f>
        <v>0</v>
      </c>
      <c r="AS35" s="549"/>
      <c r="AT35" s="572">
        <f>AB35+AH35+AN35</f>
        <v>0</v>
      </c>
      <c r="AU35" s="573"/>
      <c r="AV35" s="544">
        <f>AD35+AJ35+AP35</f>
        <v>0</v>
      </c>
      <c r="AW35" s="545"/>
      <c r="AX35" s="548">
        <f>IF(AT35=0,0,(AV35/AT35)*100)</f>
        <v>0</v>
      </c>
      <c r="AY35" s="549"/>
      <c r="AZ35" s="564"/>
      <c r="BA35" s="565"/>
      <c r="BB35" s="568"/>
      <c r="BC35" s="569"/>
      <c r="BD35" s="548">
        <f>IF(AZ35=0,0,(BB35/AZ35)*100)</f>
        <v>0</v>
      </c>
      <c r="BE35" s="549"/>
      <c r="BF35" s="572">
        <f>AT35+AZ35</f>
        <v>0</v>
      </c>
      <c r="BG35" s="573"/>
      <c r="BH35" s="544">
        <f>AV35+BB35</f>
        <v>0</v>
      </c>
      <c r="BI35" s="545"/>
      <c r="BJ35" s="548">
        <f>IF(BF35=0,0,(BH35/BF35)*100)</f>
        <v>0</v>
      </c>
      <c r="BK35" s="549"/>
      <c r="BL35" s="552">
        <f>(AD35*2)+(AJ35*2)+(AP35*3)+BB35</f>
        <v>0</v>
      </c>
      <c r="BM35" s="553"/>
      <c r="BN35" s="554"/>
      <c r="BO35" s="560" t="e">
        <f>(BL35*BR$11)+(N35*BR$12)+(X35*BR$13)+(R35*BR$14)+(V35*BR$15)+(Z35*BR$16)</f>
        <v>#REF!</v>
      </c>
      <c r="BP35" s="560" t="e">
        <f>((AZ35-BB35)*BR$18)+((AT35-AV35)*BR$17)+(H35*BR$19)+(P35*BR$20)</f>
        <v>#REF!</v>
      </c>
      <c r="BQ35" s="62"/>
      <c r="BR35" s="62"/>
      <c r="BS35" s="62"/>
    </row>
    <row r="36" spans="1:71" ht="21.75" customHeight="1">
      <c r="A36" s="62"/>
      <c r="B36" s="587"/>
      <c r="C36" s="562" t="str">
        <f>IF(ROSTER!D$32="","",ROSTER!D$32)</f>
        <v/>
      </c>
      <c r="D36" s="563"/>
      <c r="E36" s="591"/>
      <c r="F36" s="593"/>
      <c r="G36" s="595"/>
      <c r="H36" s="585"/>
      <c r="I36" s="577"/>
      <c r="J36" s="566"/>
      <c r="K36" s="567"/>
      <c r="L36" s="570"/>
      <c r="M36" s="571"/>
      <c r="N36" s="582" t="s">
        <v>16</v>
      </c>
      <c r="O36" s="583"/>
      <c r="P36" s="566"/>
      <c r="Q36" s="567"/>
      <c r="R36" s="570"/>
      <c r="S36" s="571"/>
      <c r="T36" s="582" t="s">
        <v>16</v>
      </c>
      <c r="U36" s="583"/>
      <c r="V36" s="585"/>
      <c r="W36" s="577"/>
      <c r="X36" s="566"/>
      <c r="Y36" s="577"/>
      <c r="Z36" s="566"/>
      <c r="AA36" s="577"/>
      <c r="AB36" s="566"/>
      <c r="AC36" s="567"/>
      <c r="AD36" s="570"/>
      <c r="AE36" s="571"/>
      <c r="AF36" s="598"/>
      <c r="AG36" s="599"/>
      <c r="AH36" s="566"/>
      <c r="AI36" s="567"/>
      <c r="AJ36" s="570"/>
      <c r="AK36" s="571"/>
      <c r="AL36" s="598"/>
      <c r="AM36" s="599"/>
      <c r="AN36" s="566"/>
      <c r="AO36" s="567"/>
      <c r="AP36" s="570"/>
      <c r="AQ36" s="571"/>
      <c r="AR36" s="598"/>
      <c r="AS36" s="599"/>
      <c r="AT36" s="603"/>
      <c r="AU36" s="604"/>
      <c r="AV36" s="596"/>
      <c r="AW36" s="597"/>
      <c r="AX36" s="598"/>
      <c r="AY36" s="599"/>
      <c r="AZ36" s="566"/>
      <c r="BA36" s="567"/>
      <c r="BB36" s="570"/>
      <c r="BC36" s="571"/>
      <c r="BD36" s="598"/>
      <c r="BE36" s="599"/>
      <c r="BF36" s="603"/>
      <c r="BG36" s="604"/>
      <c r="BH36" s="596"/>
      <c r="BI36" s="597"/>
      <c r="BJ36" s="598"/>
      <c r="BK36" s="599"/>
      <c r="BL36" s="600"/>
      <c r="BM36" s="601"/>
      <c r="BN36" s="602"/>
      <c r="BO36" s="561"/>
      <c r="BP36" s="561"/>
      <c r="BQ36" s="62"/>
      <c r="BR36" s="62"/>
      <c r="BS36" s="62"/>
    </row>
    <row r="37" spans="1:71" ht="21.75" customHeight="1">
      <c r="A37" s="62"/>
      <c r="B37" s="586" t="str">
        <f>IF(ROSTER!B34="","",ROSTER!B34)</f>
        <v/>
      </c>
      <c r="C37" s="588" t="str">
        <f>IF(ROSTER!C$34="","",ROSTER!C$34)</f>
        <v/>
      </c>
      <c r="D37" s="589"/>
      <c r="E37" s="590"/>
      <c r="F37" s="592">
        <f>IF(E37="y",1,IF(E37="S",1,0))</f>
        <v>0</v>
      </c>
      <c r="G37" s="594">
        <f>IF(E37="S",1,0)</f>
        <v>0</v>
      </c>
      <c r="H37" s="584"/>
      <c r="I37" s="576"/>
      <c r="J37" s="564"/>
      <c r="K37" s="565"/>
      <c r="L37" s="568"/>
      <c r="M37" s="569"/>
      <c r="N37" s="578">
        <f>L37+J37</f>
        <v>0</v>
      </c>
      <c r="O37" s="579"/>
      <c r="P37" s="564"/>
      <c r="Q37" s="565"/>
      <c r="R37" s="568"/>
      <c r="S37" s="569"/>
      <c r="T37" s="578">
        <f>R37-P37</f>
        <v>0</v>
      </c>
      <c r="U37" s="579"/>
      <c r="V37" s="584"/>
      <c r="W37" s="576"/>
      <c r="X37" s="564"/>
      <c r="Y37" s="576"/>
      <c r="Z37" s="564"/>
      <c r="AA37" s="576"/>
      <c r="AB37" s="564"/>
      <c r="AC37" s="565"/>
      <c r="AD37" s="568"/>
      <c r="AE37" s="569"/>
      <c r="AF37" s="548">
        <f>IF(AB37=0,0,(AD37/AB37)*100)</f>
        <v>0</v>
      </c>
      <c r="AG37" s="549"/>
      <c r="AH37" s="564"/>
      <c r="AI37" s="565"/>
      <c r="AJ37" s="568"/>
      <c r="AK37" s="569"/>
      <c r="AL37" s="548">
        <f>IF(AH37=0,0,(AJ37/AH37)*100)</f>
        <v>0</v>
      </c>
      <c r="AM37" s="549"/>
      <c r="AN37" s="564"/>
      <c r="AO37" s="565"/>
      <c r="AP37" s="568"/>
      <c r="AQ37" s="569"/>
      <c r="AR37" s="548">
        <f>IF(AN37=0,0,(AP37/AN37)*100)</f>
        <v>0</v>
      </c>
      <c r="AS37" s="549"/>
      <c r="AT37" s="572">
        <f>AB37+AH37+AN37</f>
        <v>0</v>
      </c>
      <c r="AU37" s="573"/>
      <c r="AV37" s="544">
        <f>AD37+AJ37+AP37</f>
        <v>0</v>
      </c>
      <c r="AW37" s="545"/>
      <c r="AX37" s="548">
        <f>IF(AT37=0,0,(AV37/AT37)*100)</f>
        <v>0</v>
      </c>
      <c r="AY37" s="549"/>
      <c r="AZ37" s="564"/>
      <c r="BA37" s="565"/>
      <c r="BB37" s="568"/>
      <c r="BC37" s="569"/>
      <c r="BD37" s="548">
        <f>IF(AZ37=0,0,(BB37/AZ37)*100)</f>
        <v>0</v>
      </c>
      <c r="BE37" s="549"/>
      <c r="BF37" s="572">
        <f>AT37+AZ37</f>
        <v>0</v>
      </c>
      <c r="BG37" s="573"/>
      <c r="BH37" s="544">
        <f>AV37+BB37</f>
        <v>0</v>
      </c>
      <c r="BI37" s="545"/>
      <c r="BJ37" s="548">
        <f>IF(BF37=0,0,(BH37/BF37)*100)</f>
        <v>0</v>
      </c>
      <c r="BK37" s="549"/>
      <c r="BL37" s="552">
        <f>(AD37*2)+(AJ37*2)+(AP37*3)+BB37</f>
        <v>0</v>
      </c>
      <c r="BM37" s="553"/>
      <c r="BN37" s="554"/>
      <c r="BO37" s="560" t="e">
        <f>(BL37*BR$11)+(N37*BR$12)+(X37*BR$13)+(R37*BR$14)+(V37*BR$15)+(Z37*BR$16)</f>
        <v>#REF!</v>
      </c>
      <c r="BP37" s="560" t="e">
        <f>((AZ37-BB37)*BR$18)+((AT37-AV37)*BR$17)+(H37*BR$19)+(P37*BR$20)</f>
        <v>#REF!</v>
      </c>
      <c r="BQ37" s="62"/>
      <c r="BR37" s="62"/>
      <c r="BS37" s="62"/>
    </row>
    <row r="38" spans="1:71" ht="21.75" customHeight="1">
      <c r="A38" s="62"/>
      <c r="B38" s="587"/>
      <c r="C38" s="562" t="str">
        <f>IF(ROSTER!D$34="","",ROSTER!D$34)</f>
        <v/>
      </c>
      <c r="D38" s="563"/>
      <c r="E38" s="591"/>
      <c r="F38" s="593"/>
      <c r="G38" s="595"/>
      <c r="H38" s="585"/>
      <c r="I38" s="577"/>
      <c r="J38" s="566"/>
      <c r="K38" s="567"/>
      <c r="L38" s="570"/>
      <c r="M38" s="571"/>
      <c r="N38" s="582" t="s">
        <v>16</v>
      </c>
      <c r="O38" s="583"/>
      <c r="P38" s="566"/>
      <c r="Q38" s="567"/>
      <c r="R38" s="570"/>
      <c r="S38" s="571"/>
      <c r="T38" s="582" t="s">
        <v>16</v>
      </c>
      <c r="U38" s="583"/>
      <c r="V38" s="585"/>
      <c r="W38" s="577"/>
      <c r="X38" s="566"/>
      <c r="Y38" s="577"/>
      <c r="Z38" s="566"/>
      <c r="AA38" s="577"/>
      <c r="AB38" s="566"/>
      <c r="AC38" s="567"/>
      <c r="AD38" s="570"/>
      <c r="AE38" s="571"/>
      <c r="AF38" s="598"/>
      <c r="AG38" s="599"/>
      <c r="AH38" s="566"/>
      <c r="AI38" s="567"/>
      <c r="AJ38" s="570"/>
      <c r="AK38" s="571"/>
      <c r="AL38" s="598"/>
      <c r="AM38" s="599"/>
      <c r="AN38" s="566"/>
      <c r="AO38" s="567"/>
      <c r="AP38" s="570"/>
      <c r="AQ38" s="571"/>
      <c r="AR38" s="598"/>
      <c r="AS38" s="599"/>
      <c r="AT38" s="603"/>
      <c r="AU38" s="604"/>
      <c r="AV38" s="596"/>
      <c r="AW38" s="597"/>
      <c r="AX38" s="598"/>
      <c r="AY38" s="599"/>
      <c r="AZ38" s="566"/>
      <c r="BA38" s="567"/>
      <c r="BB38" s="570"/>
      <c r="BC38" s="571"/>
      <c r="BD38" s="598"/>
      <c r="BE38" s="599"/>
      <c r="BF38" s="603"/>
      <c r="BG38" s="604"/>
      <c r="BH38" s="596"/>
      <c r="BI38" s="597"/>
      <c r="BJ38" s="598"/>
      <c r="BK38" s="599"/>
      <c r="BL38" s="600"/>
      <c r="BM38" s="601"/>
      <c r="BN38" s="602"/>
      <c r="BO38" s="561"/>
      <c r="BP38" s="561"/>
      <c r="BQ38" s="62"/>
      <c r="BR38" s="62"/>
      <c r="BS38" s="62"/>
    </row>
    <row r="39" spans="1:71" ht="21.75" customHeight="1">
      <c r="A39" s="62"/>
      <c r="B39" s="586" t="str">
        <f>IF(ROSTER!B36="","",ROSTER!B36)</f>
        <v/>
      </c>
      <c r="C39" s="588" t="str">
        <f>IF(ROSTER!C$36="","",ROSTER!C$36)</f>
        <v/>
      </c>
      <c r="D39" s="589"/>
      <c r="E39" s="590"/>
      <c r="F39" s="592">
        <f>IF(E39="y",1,IF(E39="S",1,0))</f>
        <v>0</v>
      </c>
      <c r="G39" s="594">
        <f>IF(E39="S",1,0)</f>
        <v>0</v>
      </c>
      <c r="H39" s="584"/>
      <c r="I39" s="576"/>
      <c r="J39" s="564"/>
      <c r="K39" s="565"/>
      <c r="L39" s="568"/>
      <c r="M39" s="569"/>
      <c r="N39" s="578">
        <f>L39+J39</f>
        <v>0</v>
      </c>
      <c r="O39" s="579"/>
      <c r="P39" s="564"/>
      <c r="Q39" s="565"/>
      <c r="R39" s="568"/>
      <c r="S39" s="569"/>
      <c r="T39" s="578">
        <f>R39-P39</f>
        <v>0</v>
      </c>
      <c r="U39" s="579"/>
      <c r="V39" s="584"/>
      <c r="W39" s="576"/>
      <c r="X39" s="564"/>
      <c r="Y39" s="576"/>
      <c r="Z39" s="564"/>
      <c r="AA39" s="576"/>
      <c r="AB39" s="564"/>
      <c r="AC39" s="565"/>
      <c r="AD39" s="568"/>
      <c r="AE39" s="569"/>
      <c r="AF39" s="548">
        <f>IF(AB39=0,0,(AD39/AB39)*100)</f>
        <v>0</v>
      </c>
      <c r="AG39" s="549"/>
      <c r="AH39" s="564"/>
      <c r="AI39" s="565"/>
      <c r="AJ39" s="568"/>
      <c r="AK39" s="569"/>
      <c r="AL39" s="548">
        <f>IF(AH39=0,0,(AJ39/AH39)*100)</f>
        <v>0</v>
      </c>
      <c r="AM39" s="549"/>
      <c r="AN39" s="564"/>
      <c r="AO39" s="565"/>
      <c r="AP39" s="568"/>
      <c r="AQ39" s="569"/>
      <c r="AR39" s="548">
        <f>IF(AN39=0,0,(AP39/AN39)*100)</f>
        <v>0</v>
      </c>
      <c r="AS39" s="549"/>
      <c r="AT39" s="572">
        <f>AB39+AH39+AN39</f>
        <v>0</v>
      </c>
      <c r="AU39" s="573"/>
      <c r="AV39" s="544">
        <f>AD39+AJ39+AP39</f>
        <v>0</v>
      </c>
      <c r="AW39" s="545"/>
      <c r="AX39" s="548">
        <f>IF(AT39=0,0,(AV39/AT39)*100)</f>
        <v>0</v>
      </c>
      <c r="AY39" s="549"/>
      <c r="AZ39" s="564"/>
      <c r="BA39" s="565"/>
      <c r="BB39" s="568"/>
      <c r="BC39" s="569"/>
      <c r="BD39" s="548">
        <f>IF(AZ39=0,0,(BB39/AZ39)*100)</f>
        <v>0</v>
      </c>
      <c r="BE39" s="549"/>
      <c r="BF39" s="572">
        <f>AT39+AZ39</f>
        <v>0</v>
      </c>
      <c r="BG39" s="573"/>
      <c r="BH39" s="544">
        <f>AV39+BB39</f>
        <v>0</v>
      </c>
      <c r="BI39" s="545"/>
      <c r="BJ39" s="548">
        <f>IF(BF39=0,0,(BH39/BF39)*100)</f>
        <v>0</v>
      </c>
      <c r="BK39" s="549"/>
      <c r="BL39" s="552">
        <f>(AD39*2)+(AJ39*2)+(AP39*3)+BB39</f>
        <v>0</v>
      </c>
      <c r="BM39" s="553"/>
      <c r="BN39" s="554"/>
      <c r="BO39" s="560" t="e">
        <f>(BL39*BR$11)+(N39*BR$12)+(X39*BR$13)+(R39*BR$14)+(V39*BR$15)+(Z39*BR$16)</f>
        <v>#REF!</v>
      </c>
      <c r="BP39" s="560" t="e">
        <f>((AZ39-BB39)*BR$18)+((AT39-AV39)*BR$17)+(H39*BR$19)+(P39*BR$20)</f>
        <v>#REF!</v>
      </c>
      <c r="BQ39" s="62"/>
      <c r="BR39" s="62"/>
      <c r="BS39" s="62"/>
    </row>
    <row r="40" spans="1:71" ht="21.75" customHeight="1">
      <c r="A40" s="62"/>
      <c r="B40" s="587"/>
      <c r="C40" s="562" t="str">
        <f>IF(ROSTER!D$36="","",ROSTER!D$36)</f>
        <v/>
      </c>
      <c r="D40" s="563"/>
      <c r="E40" s="591"/>
      <c r="F40" s="593"/>
      <c r="G40" s="595"/>
      <c r="H40" s="585"/>
      <c r="I40" s="577"/>
      <c r="J40" s="566"/>
      <c r="K40" s="567"/>
      <c r="L40" s="570"/>
      <c r="M40" s="571"/>
      <c r="N40" s="582" t="s">
        <v>16</v>
      </c>
      <c r="O40" s="583"/>
      <c r="P40" s="566"/>
      <c r="Q40" s="567"/>
      <c r="R40" s="570"/>
      <c r="S40" s="571"/>
      <c r="T40" s="582" t="s">
        <v>16</v>
      </c>
      <c r="U40" s="583"/>
      <c r="V40" s="585"/>
      <c r="W40" s="577"/>
      <c r="X40" s="566"/>
      <c r="Y40" s="577"/>
      <c r="Z40" s="566"/>
      <c r="AA40" s="577"/>
      <c r="AB40" s="566"/>
      <c r="AC40" s="567"/>
      <c r="AD40" s="570"/>
      <c r="AE40" s="571"/>
      <c r="AF40" s="598"/>
      <c r="AG40" s="599"/>
      <c r="AH40" s="566"/>
      <c r="AI40" s="567"/>
      <c r="AJ40" s="570"/>
      <c r="AK40" s="571"/>
      <c r="AL40" s="598"/>
      <c r="AM40" s="599"/>
      <c r="AN40" s="566"/>
      <c r="AO40" s="567"/>
      <c r="AP40" s="570"/>
      <c r="AQ40" s="571"/>
      <c r="AR40" s="598"/>
      <c r="AS40" s="599"/>
      <c r="AT40" s="603"/>
      <c r="AU40" s="604"/>
      <c r="AV40" s="596"/>
      <c r="AW40" s="597"/>
      <c r="AX40" s="598"/>
      <c r="AY40" s="599"/>
      <c r="AZ40" s="566"/>
      <c r="BA40" s="567"/>
      <c r="BB40" s="570"/>
      <c r="BC40" s="571"/>
      <c r="BD40" s="598"/>
      <c r="BE40" s="599"/>
      <c r="BF40" s="603"/>
      <c r="BG40" s="604"/>
      <c r="BH40" s="596"/>
      <c r="BI40" s="597"/>
      <c r="BJ40" s="598"/>
      <c r="BK40" s="599"/>
      <c r="BL40" s="600"/>
      <c r="BM40" s="601"/>
      <c r="BN40" s="602"/>
      <c r="BO40" s="561"/>
      <c r="BP40" s="561"/>
      <c r="BQ40" s="62"/>
      <c r="BR40" s="62"/>
      <c r="BS40" s="62"/>
    </row>
    <row r="41" spans="1:71" ht="21.75" customHeight="1">
      <c r="A41" s="62"/>
      <c r="B41" s="586" t="str">
        <f>IF(ROSTER!B38="","",ROSTER!B38)</f>
        <v/>
      </c>
      <c r="C41" s="588" t="str">
        <f>IF(ROSTER!C$38="","",ROSTER!C$38)</f>
        <v/>
      </c>
      <c r="D41" s="589"/>
      <c r="E41" s="590"/>
      <c r="F41" s="592">
        <f>IF(E41="y",1,IF(E41="S",1,0))</f>
        <v>0</v>
      </c>
      <c r="G41" s="594">
        <f>IF(E41="S",1,0)</f>
        <v>0</v>
      </c>
      <c r="H41" s="584"/>
      <c r="I41" s="576"/>
      <c r="J41" s="564"/>
      <c r="K41" s="565"/>
      <c r="L41" s="568"/>
      <c r="M41" s="569"/>
      <c r="N41" s="578">
        <f>L41+J41</f>
        <v>0</v>
      </c>
      <c r="O41" s="579"/>
      <c r="P41" s="564"/>
      <c r="Q41" s="565"/>
      <c r="R41" s="568"/>
      <c r="S41" s="569"/>
      <c r="T41" s="578">
        <f>R41-P41</f>
        <v>0</v>
      </c>
      <c r="U41" s="579"/>
      <c r="V41" s="584"/>
      <c r="W41" s="576"/>
      <c r="X41" s="564"/>
      <c r="Y41" s="576"/>
      <c r="Z41" s="564"/>
      <c r="AA41" s="576"/>
      <c r="AB41" s="564"/>
      <c r="AC41" s="565"/>
      <c r="AD41" s="568"/>
      <c r="AE41" s="569"/>
      <c r="AF41" s="548">
        <f>IF(AB41=0,0,(AD41/AB41)*100)</f>
        <v>0</v>
      </c>
      <c r="AG41" s="549"/>
      <c r="AH41" s="564"/>
      <c r="AI41" s="565"/>
      <c r="AJ41" s="568"/>
      <c r="AK41" s="569"/>
      <c r="AL41" s="548">
        <f>IF(AH41=0,0,(AJ41/AH41)*100)</f>
        <v>0</v>
      </c>
      <c r="AM41" s="549"/>
      <c r="AN41" s="564"/>
      <c r="AO41" s="565"/>
      <c r="AP41" s="568"/>
      <c r="AQ41" s="569"/>
      <c r="AR41" s="548">
        <f>IF(AN41=0,0,(AP41/AN41)*100)</f>
        <v>0</v>
      </c>
      <c r="AS41" s="549"/>
      <c r="AT41" s="572">
        <f>AB41+AH41+AN41</f>
        <v>0</v>
      </c>
      <c r="AU41" s="573"/>
      <c r="AV41" s="544">
        <f>AD41+AJ41+AP41</f>
        <v>0</v>
      </c>
      <c r="AW41" s="545"/>
      <c r="AX41" s="548">
        <f>IF(AT41=0,0,(AV41/AT41)*100)</f>
        <v>0</v>
      </c>
      <c r="AY41" s="549"/>
      <c r="AZ41" s="564"/>
      <c r="BA41" s="565"/>
      <c r="BB41" s="568"/>
      <c r="BC41" s="569"/>
      <c r="BD41" s="548">
        <f>IF(AZ41=0,0,(BB41/AZ41)*100)</f>
        <v>0</v>
      </c>
      <c r="BE41" s="549"/>
      <c r="BF41" s="572">
        <f>AT41+AZ41</f>
        <v>0</v>
      </c>
      <c r="BG41" s="573"/>
      <c r="BH41" s="544">
        <f>AV41+BB41</f>
        <v>0</v>
      </c>
      <c r="BI41" s="545"/>
      <c r="BJ41" s="548">
        <f>IF(BF41=0,0,(BH41/BF41)*100)</f>
        <v>0</v>
      </c>
      <c r="BK41" s="549"/>
      <c r="BL41" s="552">
        <f>(AD41*2)+(AJ41*2)+(AP41*3)+BB41</f>
        <v>0</v>
      </c>
      <c r="BM41" s="553"/>
      <c r="BN41" s="554"/>
      <c r="BO41" s="560" t="e">
        <f>(BL41*BR$11)+(N41*BR$12)+(X41*BR$13)+(R41*BR$14)+(V41*BR$15)+(Z41*BR$16)</f>
        <v>#REF!</v>
      </c>
      <c r="BP41" s="560" t="e">
        <f>((AZ41-BB41)*BR$18)+((AT41-AV41)*BR$17)+(H41*BR$19)+(P41*BR$20)</f>
        <v>#REF!</v>
      </c>
      <c r="BQ41" s="62"/>
      <c r="BR41" s="62"/>
      <c r="BS41" s="62"/>
    </row>
    <row r="42" spans="1:71" ht="21.75" customHeight="1">
      <c r="A42" s="62"/>
      <c r="B42" s="587"/>
      <c r="C42" s="562" t="str">
        <f>IF(ROSTER!D$38="","",ROSTER!D$38)</f>
        <v/>
      </c>
      <c r="D42" s="563"/>
      <c r="E42" s="591"/>
      <c r="F42" s="593"/>
      <c r="G42" s="595"/>
      <c r="H42" s="585"/>
      <c r="I42" s="577"/>
      <c r="J42" s="566"/>
      <c r="K42" s="567"/>
      <c r="L42" s="570"/>
      <c r="M42" s="571"/>
      <c r="N42" s="582" t="s">
        <v>16</v>
      </c>
      <c r="O42" s="583"/>
      <c r="P42" s="566"/>
      <c r="Q42" s="567"/>
      <c r="R42" s="570"/>
      <c r="S42" s="571"/>
      <c r="T42" s="582" t="s">
        <v>16</v>
      </c>
      <c r="U42" s="583"/>
      <c r="V42" s="585"/>
      <c r="W42" s="577"/>
      <c r="X42" s="566"/>
      <c r="Y42" s="577"/>
      <c r="Z42" s="566"/>
      <c r="AA42" s="577"/>
      <c r="AB42" s="566"/>
      <c r="AC42" s="567"/>
      <c r="AD42" s="570"/>
      <c r="AE42" s="571"/>
      <c r="AF42" s="598"/>
      <c r="AG42" s="599"/>
      <c r="AH42" s="566"/>
      <c r="AI42" s="567"/>
      <c r="AJ42" s="570"/>
      <c r="AK42" s="571"/>
      <c r="AL42" s="598"/>
      <c r="AM42" s="599"/>
      <c r="AN42" s="566"/>
      <c r="AO42" s="567"/>
      <c r="AP42" s="570"/>
      <c r="AQ42" s="571"/>
      <c r="AR42" s="598"/>
      <c r="AS42" s="599"/>
      <c r="AT42" s="603"/>
      <c r="AU42" s="604"/>
      <c r="AV42" s="596"/>
      <c r="AW42" s="597"/>
      <c r="AX42" s="598"/>
      <c r="AY42" s="599"/>
      <c r="AZ42" s="566"/>
      <c r="BA42" s="567"/>
      <c r="BB42" s="570"/>
      <c r="BC42" s="571"/>
      <c r="BD42" s="598"/>
      <c r="BE42" s="599"/>
      <c r="BF42" s="603"/>
      <c r="BG42" s="604"/>
      <c r="BH42" s="596"/>
      <c r="BI42" s="597"/>
      <c r="BJ42" s="598"/>
      <c r="BK42" s="599"/>
      <c r="BL42" s="600"/>
      <c r="BM42" s="601"/>
      <c r="BN42" s="602"/>
      <c r="BO42" s="561"/>
      <c r="BP42" s="561"/>
      <c r="BQ42" s="62"/>
      <c r="BR42" s="62"/>
      <c r="BS42" s="62"/>
    </row>
    <row r="43" spans="1:71" ht="21.75" customHeight="1">
      <c r="A43" s="62"/>
      <c r="B43" s="586" t="str">
        <f>IF(ROSTER!B40="","",ROSTER!B40)</f>
        <v/>
      </c>
      <c r="C43" s="588" t="str">
        <f>IF(ROSTER!C$40="","",ROSTER!C$40)</f>
        <v/>
      </c>
      <c r="D43" s="589"/>
      <c r="E43" s="590"/>
      <c r="F43" s="592">
        <f>IF(E43="y",1,IF(E43="S",1,0))</f>
        <v>0</v>
      </c>
      <c r="G43" s="594">
        <f>IF(E43="S",1,0)</f>
        <v>0</v>
      </c>
      <c r="H43" s="584"/>
      <c r="I43" s="576"/>
      <c r="J43" s="564"/>
      <c r="K43" s="565"/>
      <c r="L43" s="568"/>
      <c r="M43" s="569"/>
      <c r="N43" s="578">
        <f>L43+J43</f>
        <v>0</v>
      </c>
      <c r="O43" s="579"/>
      <c r="P43" s="564"/>
      <c r="Q43" s="565"/>
      <c r="R43" s="568"/>
      <c r="S43" s="569"/>
      <c r="T43" s="578">
        <f>R43-P43</f>
        <v>0</v>
      </c>
      <c r="U43" s="579"/>
      <c r="V43" s="584"/>
      <c r="W43" s="576"/>
      <c r="X43" s="564"/>
      <c r="Y43" s="576"/>
      <c r="Z43" s="564"/>
      <c r="AA43" s="576"/>
      <c r="AB43" s="564"/>
      <c r="AC43" s="565"/>
      <c r="AD43" s="568"/>
      <c r="AE43" s="569"/>
      <c r="AF43" s="548">
        <f>IF(AB43=0,0,(AD43/AB43)*100)</f>
        <v>0</v>
      </c>
      <c r="AG43" s="549"/>
      <c r="AH43" s="564"/>
      <c r="AI43" s="565"/>
      <c r="AJ43" s="568"/>
      <c r="AK43" s="569"/>
      <c r="AL43" s="548">
        <f>IF(AH43=0,0,(AJ43/AH43)*100)</f>
        <v>0</v>
      </c>
      <c r="AM43" s="549"/>
      <c r="AN43" s="564"/>
      <c r="AO43" s="565"/>
      <c r="AP43" s="568"/>
      <c r="AQ43" s="569"/>
      <c r="AR43" s="548">
        <f>IF(AN43=0,0,(AP43/AN43)*100)</f>
        <v>0</v>
      </c>
      <c r="AS43" s="549"/>
      <c r="AT43" s="572">
        <f>AB43+AH43+AN43</f>
        <v>0</v>
      </c>
      <c r="AU43" s="573"/>
      <c r="AV43" s="544">
        <f>AD43+AJ43+AP43</f>
        <v>0</v>
      </c>
      <c r="AW43" s="545"/>
      <c r="AX43" s="548">
        <f>IF(AT43=0,0,(AV43/AT43)*100)</f>
        <v>0</v>
      </c>
      <c r="AY43" s="549"/>
      <c r="AZ43" s="564"/>
      <c r="BA43" s="565"/>
      <c r="BB43" s="568"/>
      <c r="BC43" s="569"/>
      <c r="BD43" s="548">
        <f>IF(AZ43=0,0,(BB43/AZ43)*100)</f>
        <v>0</v>
      </c>
      <c r="BE43" s="549"/>
      <c r="BF43" s="572">
        <f>AT43+AZ43</f>
        <v>0</v>
      </c>
      <c r="BG43" s="573"/>
      <c r="BH43" s="544">
        <f>AV43+BB43</f>
        <v>0</v>
      </c>
      <c r="BI43" s="545"/>
      <c r="BJ43" s="548">
        <f>IF(BF43=0,0,(BH43/BF43)*100)</f>
        <v>0</v>
      </c>
      <c r="BK43" s="549"/>
      <c r="BL43" s="552">
        <f>(AD43*2)+(AJ43*2)+(AP43*3)+BB43</f>
        <v>0</v>
      </c>
      <c r="BM43" s="553"/>
      <c r="BN43" s="554"/>
      <c r="BO43" s="560" t="e">
        <f>(BL43*BR$11)+(N43*BR$12)+(X43*BR$13)+(R43*BR$14)+(V43*BR$15)+(Z43*BR$16)</f>
        <v>#REF!</v>
      </c>
      <c r="BP43" s="560" t="e">
        <f>((AZ43-BB43)*BR$18)+((AT43-AV43)*BR$17)+(H43*BR$19)+(P43*BR$20)</f>
        <v>#REF!</v>
      </c>
      <c r="BQ43" s="62"/>
      <c r="BR43" s="62"/>
      <c r="BS43" s="62"/>
    </row>
    <row r="44" spans="1:71" ht="21.75" customHeight="1">
      <c r="A44" s="62"/>
      <c r="B44" s="587"/>
      <c r="C44" s="562" t="str">
        <f>IF(ROSTER!D$40="","",ROSTER!D$40)</f>
        <v/>
      </c>
      <c r="D44" s="563"/>
      <c r="E44" s="591"/>
      <c r="F44" s="593"/>
      <c r="G44" s="595"/>
      <c r="H44" s="585"/>
      <c r="I44" s="577"/>
      <c r="J44" s="566"/>
      <c r="K44" s="567"/>
      <c r="L44" s="570"/>
      <c r="M44" s="571"/>
      <c r="N44" s="582" t="s">
        <v>16</v>
      </c>
      <c r="O44" s="583"/>
      <c r="P44" s="566"/>
      <c r="Q44" s="567"/>
      <c r="R44" s="570"/>
      <c r="S44" s="571"/>
      <c r="T44" s="582" t="s">
        <v>16</v>
      </c>
      <c r="U44" s="583"/>
      <c r="V44" s="585"/>
      <c r="W44" s="577"/>
      <c r="X44" s="566"/>
      <c r="Y44" s="577"/>
      <c r="Z44" s="566"/>
      <c r="AA44" s="577"/>
      <c r="AB44" s="566"/>
      <c r="AC44" s="567"/>
      <c r="AD44" s="570"/>
      <c r="AE44" s="571"/>
      <c r="AF44" s="598"/>
      <c r="AG44" s="599"/>
      <c r="AH44" s="566"/>
      <c r="AI44" s="567"/>
      <c r="AJ44" s="570"/>
      <c r="AK44" s="571"/>
      <c r="AL44" s="598"/>
      <c r="AM44" s="599"/>
      <c r="AN44" s="566"/>
      <c r="AO44" s="567"/>
      <c r="AP44" s="570"/>
      <c r="AQ44" s="571"/>
      <c r="AR44" s="598"/>
      <c r="AS44" s="599"/>
      <c r="AT44" s="603"/>
      <c r="AU44" s="604"/>
      <c r="AV44" s="596"/>
      <c r="AW44" s="597"/>
      <c r="AX44" s="598"/>
      <c r="AY44" s="599"/>
      <c r="AZ44" s="566"/>
      <c r="BA44" s="567"/>
      <c r="BB44" s="570"/>
      <c r="BC44" s="571"/>
      <c r="BD44" s="598"/>
      <c r="BE44" s="599"/>
      <c r="BF44" s="603"/>
      <c r="BG44" s="604"/>
      <c r="BH44" s="596"/>
      <c r="BI44" s="597"/>
      <c r="BJ44" s="598"/>
      <c r="BK44" s="599"/>
      <c r="BL44" s="600"/>
      <c r="BM44" s="601"/>
      <c r="BN44" s="602"/>
      <c r="BO44" s="561"/>
      <c r="BP44" s="561"/>
      <c r="BQ44" s="62"/>
      <c r="BR44" s="62"/>
      <c r="BS44" s="62"/>
    </row>
    <row r="45" spans="1:71" ht="21.75" customHeight="1">
      <c r="A45" s="62"/>
      <c r="B45" s="586" t="str">
        <f>IF(ROSTER!B42="","",ROSTER!B42)</f>
        <v/>
      </c>
      <c r="C45" s="588" t="str">
        <f>IF(ROSTER!C$42="","",ROSTER!C$42)</f>
        <v/>
      </c>
      <c r="D45" s="589"/>
      <c r="E45" s="590"/>
      <c r="F45" s="592">
        <f>IF(E45="y",1,IF(E45="S",1,0))</f>
        <v>0</v>
      </c>
      <c r="G45" s="594">
        <f>IF(E45="S",1,0)</f>
        <v>0</v>
      </c>
      <c r="H45" s="584"/>
      <c r="I45" s="576"/>
      <c r="J45" s="564"/>
      <c r="K45" s="565"/>
      <c r="L45" s="568"/>
      <c r="M45" s="569"/>
      <c r="N45" s="578">
        <f>L45+J45</f>
        <v>0</v>
      </c>
      <c r="O45" s="579"/>
      <c r="P45" s="564"/>
      <c r="Q45" s="565"/>
      <c r="R45" s="568"/>
      <c r="S45" s="569"/>
      <c r="T45" s="578">
        <f>R45-P45</f>
        <v>0</v>
      </c>
      <c r="U45" s="579"/>
      <c r="V45" s="584"/>
      <c r="W45" s="576"/>
      <c r="X45" s="564"/>
      <c r="Y45" s="576"/>
      <c r="Z45" s="564"/>
      <c r="AA45" s="576"/>
      <c r="AB45" s="564"/>
      <c r="AC45" s="565"/>
      <c r="AD45" s="568"/>
      <c r="AE45" s="569"/>
      <c r="AF45" s="548">
        <f>IF(AB45=0,0,(AD45/AB45)*100)</f>
        <v>0</v>
      </c>
      <c r="AG45" s="549"/>
      <c r="AH45" s="564"/>
      <c r="AI45" s="565"/>
      <c r="AJ45" s="568"/>
      <c r="AK45" s="569"/>
      <c r="AL45" s="548">
        <f>IF(AH45=0,0,(AJ45/AH45)*100)</f>
        <v>0</v>
      </c>
      <c r="AM45" s="549"/>
      <c r="AN45" s="564"/>
      <c r="AO45" s="565"/>
      <c r="AP45" s="568"/>
      <c r="AQ45" s="569"/>
      <c r="AR45" s="548">
        <f>IF(AN45=0,0,(AP45/AN45)*100)</f>
        <v>0</v>
      </c>
      <c r="AS45" s="549"/>
      <c r="AT45" s="572">
        <f>AB45+AH45+AN45</f>
        <v>0</v>
      </c>
      <c r="AU45" s="573"/>
      <c r="AV45" s="544">
        <f>AD45+AJ45+AP45</f>
        <v>0</v>
      </c>
      <c r="AW45" s="545"/>
      <c r="AX45" s="548">
        <f>IF(AT45=0,0,(AV45/AT45)*100)</f>
        <v>0</v>
      </c>
      <c r="AY45" s="549"/>
      <c r="AZ45" s="564"/>
      <c r="BA45" s="565"/>
      <c r="BB45" s="568"/>
      <c r="BC45" s="569"/>
      <c r="BD45" s="548">
        <f>IF(AZ45=0,0,(BB45/AZ45)*100)</f>
        <v>0</v>
      </c>
      <c r="BE45" s="549"/>
      <c r="BF45" s="572">
        <f>AT45+AZ45</f>
        <v>0</v>
      </c>
      <c r="BG45" s="573"/>
      <c r="BH45" s="544">
        <f>AV45+BB45</f>
        <v>0</v>
      </c>
      <c r="BI45" s="545"/>
      <c r="BJ45" s="548">
        <f>IF(BF45=0,0,(BH45/BF45)*100)</f>
        <v>0</v>
      </c>
      <c r="BK45" s="549"/>
      <c r="BL45" s="552">
        <f>(AD45*2)+(AJ45*2)+(AP45*3)+BB45</f>
        <v>0</v>
      </c>
      <c r="BM45" s="553"/>
      <c r="BN45" s="554"/>
      <c r="BO45" s="560" t="e">
        <f>(BL45*BR$11)+(N45*BR$12)+(X45*BR$13)+(R45*BR$14)+(V45*BR$15)+(Z45*BR$16)</f>
        <v>#REF!</v>
      </c>
      <c r="BP45" s="560" t="e">
        <f>((AZ45-BB45)*BR$18)+((AT45-AV45)*BR$17)+(H45*BR$19)+(P45*BR$20)</f>
        <v>#REF!</v>
      </c>
      <c r="BQ45" s="62"/>
      <c r="BR45" s="62"/>
      <c r="BS45" s="62"/>
    </row>
    <row r="46" spans="1:71" ht="21.75" customHeight="1">
      <c r="A46" s="62"/>
      <c r="B46" s="587"/>
      <c r="C46" s="562" t="str">
        <f>IF(ROSTER!D$42="","",ROSTER!D$42)</f>
        <v/>
      </c>
      <c r="D46" s="563"/>
      <c r="E46" s="591"/>
      <c r="F46" s="593"/>
      <c r="G46" s="595"/>
      <c r="H46" s="585"/>
      <c r="I46" s="577"/>
      <c r="J46" s="566"/>
      <c r="K46" s="567"/>
      <c r="L46" s="570"/>
      <c r="M46" s="571"/>
      <c r="N46" s="582" t="s">
        <v>16</v>
      </c>
      <c r="O46" s="583"/>
      <c r="P46" s="566"/>
      <c r="Q46" s="567"/>
      <c r="R46" s="570"/>
      <c r="S46" s="571"/>
      <c r="T46" s="582" t="s">
        <v>16</v>
      </c>
      <c r="U46" s="583"/>
      <c r="V46" s="585"/>
      <c r="W46" s="577"/>
      <c r="X46" s="566"/>
      <c r="Y46" s="577"/>
      <c r="Z46" s="566"/>
      <c r="AA46" s="577"/>
      <c r="AB46" s="566"/>
      <c r="AC46" s="567"/>
      <c r="AD46" s="570"/>
      <c r="AE46" s="571"/>
      <c r="AF46" s="598"/>
      <c r="AG46" s="599"/>
      <c r="AH46" s="566"/>
      <c r="AI46" s="567"/>
      <c r="AJ46" s="570"/>
      <c r="AK46" s="571"/>
      <c r="AL46" s="598"/>
      <c r="AM46" s="599"/>
      <c r="AN46" s="566"/>
      <c r="AO46" s="567"/>
      <c r="AP46" s="570"/>
      <c r="AQ46" s="571"/>
      <c r="AR46" s="598"/>
      <c r="AS46" s="599"/>
      <c r="AT46" s="603"/>
      <c r="AU46" s="604"/>
      <c r="AV46" s="596"/>
      <c r="AW46" s="597"/>
      <c r="AX46" s="598"/>
      <c r="AY46" s="599"/>
      <c r="AZ46" s="566"/>
      <c r="BA46" s="567"/>
      <c r="BB46" s="570"/>
      <c r="BC46" s="571"/>
      <c r="BD46" s="598"/>
      <c r="BE46" s="599"/>
      <c r="BF46" s="603"/>
      <c r="BG46" s="604"/>
      <c r="BH46" s="596"/>
      <c r="BI46" s="597"/>
      <c r="BJ46" s="598"/>
      <c r="BK46" s="599"/>
      <c r="BL46" s="600"/>
      <c r="BM46" s="601"/>
      <c r="BN46" s="602"/>
      <c r="BO46" s="561"/>
      <c r="BP46" s="561"/>
      <c r="BQ46" s="62"/>
      <c r="BR46" s="62"/>
      <c r="BS46" s="62"/>
    </row>
    <row r="47" spans="1:71" ht="21.75" customHeight="1">
      <c r="A47" s="62"/>
      <c r="B47" s="586" t="str">
        <f>IF(ROSTER!B44="","",ROSTER!B44)</f>
        <v/>
      </c>
      <c r="C47" s="588" t="str">
        <f>IF(ROSTER!C$44="","",ROSTER!C$44)</f>
        <v/>
      </c>
      <c r="D47" s="589"/>
      <c r="E47" s="590"/>
      <c r="F47" s="592">
        <f>IF(E47="y",1,IF(E47="S",1,0))</f>
        <v>0</v>
      </c>
      <c r="G47" s="594">
        <f>IF(E47="S",1,0)</f>
        <v>0</v>
      </c>
      <c r="H47" s="584"/>
      <c r="I47" s="576"/>
      <c r="J47" s="564"/>
      <c r="K47" s="565"/>
      <c r="L47" s="568"/>
      <c r="M47" s="569"/>
      <c r="N47" s="578">
        <f>L47+J47</f>
        <v>0</v>
      </c>
      <c r="O47" s="579"/>
      <c r="P47" s="564"/>
      <c r="Q47" s="565"/>
      <c r="R47" s="568"/>
      <c r="S47" s="569"/>
      <c r="T47" s="578">
        <f>R47-P47</f>
        <v>0</v>
      </c>
      <c r="U47" s="579"/>
      <c r="V47" s="584"/>
      <c r="W47" s="576"/>
      <c r="X47" s="564"/>
      <c r="Y47" s="576"/>
      <c r="Z47" s="564"/>
      <c r="AA47" s="576"/>
      <c r="AB47" s="564"/>
      <c r="AC47" s="565"/>
      <c r="AD47" s="568"/>
      <c r="AE47" s="569"/>
      <c r="AF47" s="548">
        <f>IF(AB47=0,0,(AD47/AB47)*100)</f>
        <v>0</v>
      </c>
      <c r="AG47" s="549"/>
      <c r="AH47" s="564"/>
      <c r="AI47" s="565"/>
      <c r="AJ47" s="568"/>
      <c r="AK47" s="569"/>
      <c r="AL47" s="548">
        <f>IF(AH47=0,0,(AJ47/AH47)*100)</f>
        <v>0</v>
      </c>
      <c r="AM47" s="549"/>
      <c r="AN47" s="564"/>
      <c r="AO47" s="565"/>
      <c r="AP47" s="568"/>
      <c r="AQ47" s="569"/>
      <c r="AR47" s="548">
        <f>IF(AN47=0,0,(AP47/AN47)*100)</f>
        <v>0</v>
      </c>
      <c r="AS47" s="549"/>
      <c r="AT47" s="572">
        <f>AB47+AH47+AN47</f>
        <v>0</v>
      </c>
      <c r="AU47" s="573"/>
      <c r="AV47" s="544">
        <f>AD47+AJ47+AP47</f>
        <v>0</v>
      </c>
      <c r="AW47" s="545"/>
      <c r="AX47" s="548">
        <f>IF(AT47=0,0,(AV47/AT47)*100)</f>
        <v>0</v>
      </c>
      <c r="AY47" s="549"/>
      <c r="AZ47" s="564"/>
      <c r="BA47" s="565"/>
      <c r="BB47" s="568"/>
      <c r="BC47" s="569"/>
      <c r="BD47" s="548">
        <f>IF(AZ47=0,0,(BB47/AZ47)*100)</f>
        <v>0</v>
      </c>
      <c r="BE47" s="549"/>
      <c r="BF47" s="572">
        <f>AT47+AZ47</f>
        <v>0</v>
      </c>
      <c r="BG47" s="573"/>
      <c r="BH47" s="544">
        <f>AV47+BB47</f>
        <v>0</v>
      </c>
      <c r="BI47" s="545"/>
      <c r="BJ47" s="548">
        <f>IF(BF47=0,0,(BH47/BF47)*100)</f>
        <v>0</v>
      </c>
      <c r="BK47" s="549"/>
      <c r="BL47" s="552">
        <f>(AD47*2)+(AJ47*2)+(AP47*3)+BB47</f>
        <v>0</v>
      </c>
      <c r="BM47" s="553"/>
      <c r="BN47" s="554"/>
      <c r="BO47" s="560" t="e">
        <f>(BL47*BR$11)+(N47*BR$12)+(X47*BR$13)+(R47*BR$14)+(V47*BR$15)+(Z47*BR$16)</f>
        <v>#REF!</v>
      </c>
      <c r="BP47" s="560" t="e">
        <f>((AZ47-BB47)*BR$18)+((AT47-AV47)*BR$17)+(H47*BR$19)+(P47*BR$20)</f>
        <v>#REF!</v>
      </c>
      <c r="BQ47" s="62"/>
      <c r="BR47" s="62"/>
      <c r="BS47" s="62"/>
    </row>
    <row r="48" spans="1:71" ht="21.75" customHeight="1">
      <c r="A48" s="62"/>
      <c r="B48" s="587"/>
      <c r="C48" s="562" t="str">
        <f>IF(ROSTER!D$44="","",ROSTER!D$44)</f>
        <v/>
      </c>
      <c r="D48" s="563"/>
      <c r="E48" s="591"/>
      <c r="F48" s="593"/>
      <c r="G48" s="595"/>
      <c r="H48" s="585"/>
      <c r="I48" s="577"/>
      <c r="J48" s="566"/>
      <c r="K48" s="567"/>
      <c r="L48" s="570"/>
      <c r="M48" s="571"/>
      <c r="N48" s="582" t="s">
        <v>16</v>
      </c>
      <c r="O48" s="583"/>
      <c r="P48" s="566"/>
      <c r="Q48" s="567"/>
      <c r="R48" s="570"/>
      <c r="S48" s="571"/>
      <c r="T48" s="582" t="s">
        <v>16</v>
      </c>
      <c r="U48" s="583"/>
      <c r="V48" s="585"/>
      <c r="W48" s="577"/>
      <c r="X48" s="566"/>
      <c r="Y48" s="577"/>
      <c r="Z48" s="566"/>
      <c r="AA48" s="577"/>
      <c r="AB48" s="566"/>
      <c r="AC48" s="567"/>
      <c r="AD48" s="570"/>
      <c r="AE48" s="571"/>
      <c r="AF48" s="598"/>
      <c r="AG48" s="599"/>
      <c r="AH48" s="566"/>
      <c r="AI48" s="567"/>
      <c r="AJ48" s="570"/>
      <c r="AK48" s="571"/>
      <c r="AL48" s="598"/>
      <c r="AM48" s="599"/>
      <c r="AN48" s="566"/>
      <c r="AO48" s="567"/>
      <c r="AP48" s="570"/>
      <c r="AQ48" s="571"/>
      <c r="AR48" s="598"/>
      <c r="AS48" s="599"/>
      <c r="AT48" s="603"/>
      <c r="AU48" s="604"/>
      <c r="AV48" s="596"/>
      <c r="AW48" s="597"/>
      <c r="AX48" s="598"/>
      <c r="AY48" s="599"/>
      <c r="AZ48" s="566"/>
      <c r="BA48" s="567"/>
      <c r="BB48" s="570"/>
      <c r="BC48" s="571"/>
      <c r="BD48" s="598"/>
      <c r="BE48" s="599"/>
      <c r="BF48" s="603"/>
      <c r="BG48" s="604"/>
      <c r="BH48" s="596"/>
      <c r="BI48" s="597"/>
      <c r="BJ48" s="598"/>
      <c r="BK48" s="599"/>
      <c r="BL48" s="600"/>
      <c r="BM48" s="601"/>
      <c r="BN48" s="602"/>
      <c r="BO48" s="561"/>
      <c r="BP48" s="561"/>
      <c r="BQ48" s="62"/>
      <c r="BR48" s="62"/>
      <c r="BS48" s="62"/>
    </row>
    <row r="49" spans="1:73" ht="21.75" customHeight="1">
      <c r="A49" s="62"/>
      <c r="B49" s="586" t="str">
        <f>IF(ROSTER!B46="","",ROSTER!B46)</f>
        <v/>
      </c>
      <c r="C49" s="588" t="str">
        <f>IF(ROSTER!C$46="","",ROSTER!C$46)</f>
        <v/>
      </c>
      <c r="D49" s="589"/>
      <c r="E49" s="590"/>
      <c r="F49" s="592">
        <f>IF(E49="y",1,IF(E49="S",1,0))</f>
        <v>0</v>
      </c>
      <c r="G49" s="594">
        <f>IF(E49="S",1,0)</f>
        <v>0</v>
      </c>
      <c r="H49" s="584"/>
      <c r="I49" s="576"/>
      <c r="J49" s="564"/>
      <c r="K49" s="565"/>
      <c r="L49" s="568"/>
      <c r="M49" s="569"/>
      <c r="N49" s="578">
        <f>L49+J49</f>
        <v>0</v>
      </c>
      <c r="O49" s="579"/>
      <c r="P49" s="564"/>
      <c r="Q49" s="565"/>
      <c r="R49" s="568"/>
      <c r="S49" s="569"/>
      <c r="T49" s="578">
        <f>R49-P49</f>
        <v>0</v>
      </c>
      <c r="U49" s="579"/>
      <c r="V49" s="584"/>
      <c r="W49" s="576"/>
      <c r="X49" s="564"/>
      <c r="Y49" s="576"/>
      <c r="Z49" s="564"/>
      <c r="AA49" s="576"/>
      <c r="AB49" s="564"/>
      <c r="AC49" s="565"/>
      <c r="AD49" s="568"/>
      <c r="AE49" s="569"/>
      <c r="AF49" s="548">
        <f>IF(AB49=0,0,(AD49/AB49)*100)</f>
        <v>0</v>
      </c>
      <c r="AG49" s="549"/>
      <c r="AH49" s="564"/>
      <c r="AI49" s="565"/>
      <c r="AJ49" s="568"/>
      <c r="AK49" s="569"/>
      <c r="AL49" s="548">
        <f>IF(AH49=0,0,(AJ49/AH49)*100)</f>
        <v>0</v>
      </c>
      <c r="AM49" s="549"/>
      <c r="AN49" s="564"/>
      <c r="AO49" s="565"/>
      <c r="AP49" s="568"/>
      <c r="AQ49" s="569"/>
      <c r="AR49" s="548">
        <f>IF(AN49=0,0,(AP49/AN49)*100)</f>
        <v>0</v>
      </c>
      <c r="AS49" s="549"/>
      <c r="AT49" s="572">
        <f>AB49+AH49+AN49</f>
        <v>0</v>
      </c>
      <c r="AU49" s="573"/>
      <c r="AV49" s="544">
        <f>AD49+AJ49+AP49</f>
        <v>0</v>
      </c>
      <c r="AW49" s="545"/>
      <c r="AX49" s="548">
        <f>IF(AT49=0,0,(AV49/AT49)*100)</f>
        <v>0</v>
      </c>
      <c r="AY49" s="549"/>
      <c r="AZ49" s="564"/>
      <c r="BA49" s="565"/>
      <c r="BB49" s="568"/>
      <c r="BC49" s="569"/>
      <c r="BD49" s="548">
        <f>IF(AZ49=0,0,(BB49/AZ49)*100)</f>
        <v>0</v>
      </c>
      <c r="BE49" s="549"/>
      <c r="BF49" s="572">
        <f>AT49+AZ49</f>
        <v>0</v>
      </c>
      <c r="BG49" s="573"/>
      <c r="BH49" s="544">
        <f>AV49+BB49</f>
        <v>0</v>
      </c>
      <c r="BI49" s="545"/>
      <c r="BJ49" s="548">
        <f>IF(BF49=0,0,(BH49/BF49)*100)</f>
        <v>0</v>
      </c>
      <c r="BK49" s="549"/>
      <c r="BL49" s="552">
        <f>(AD49*2)+(AJ49*2)+(AP49*3)+BB49</f>
        <v>0</v>
      </c>
      <c r="BM49" s="553"/>
      <c r="BN49" s="554"/>
      <c r="BO49" s="558" t="e">
        <f>(BL49*BR$11)+(N49*BR$12)+(X49*BR$13)+(R49*BR$14)+(V49*BR$15)+(Z49*BR$16)</f>
        <v>#REF!</v>
      </c>
      <c r="BP49" s="560" t="e">
        <f>((AZ49-BB49)*BR$18)+((AT49-AV49)*BR$17)+(H49*BR$19)+(P49*BR$20)</f>
        <v>#REF!</v>
      </c>
      <c r="BQ49" s="62"/>
      <c r="BR49" s="62"/>
      <c r="BS49" s="62"/>
      <c r="BU49" s="82"/>
    </row>
    <row r="50" spans="1:73" ht="22.5" customHeight="1" thickBot="1">
      <c r="A50" s="62"/>
      <c r="B50" s="587"/>
      <c r="C50" s="562" t="str">
        <f>IF(ROSTER!D$46="","",ROSTER!D$46)</f>
        <v/>
      </c>
      <c r="D50" s="563"/>
      <c r="E50" s="591"/>
      <c r="F50" s="593"/>
      <c r="G50" s="595"/>
      <c r="H50" s="585"/>
      <c r="I50" s="577"/>
      <c r="J50" s="566"/>
      <c r="K50" s="567"/>
      <c r="L50" s="570"/>
      <c r="M50" s="571"/>
      <c r="N50" s="580" t="s">
        <v>16</v>
      </c>
      <c r="O50" s="581"/>
      <c r="P50" s="566"/>
      <c r="Q50" s="567"/>
      <c r="R50" s="570"/>
      <c r="S50" s="571"/>
      <c r="T50" s="582" t="s">
        <v>16</v>
      </c>
      <c r="U50" s="583"/>
      <c r="V50" s="585"/>
      <c r="W50" s="577"/>
      <c r="X50" s="566"/>
      <c r="Y50" s="577"/>
      <c r="Z50" s="566"/>
      <c r="AA50" s="577"/>
      <c r="AB50" s="566"/>
      <c r="AC50" s="567"/>
      <c r="AD50" s="570"/>
      <c r="AE50" s="571"/>
      <c r="AF50" s="550"/>
      <c r="AG50" s="551"/>
      <c r="AH50" s="566"/>
      <c r="AI50" s="567"/>
      <c r="AJ50" s="570"/>
      <c r="AK50" s="571"/>
      <c r="AL50" s="550"/>
      <c r="AM50" s="551"/>
      <c r="AN50" s="566"/>
      <c r="AO50" s="567"/>
      <c r="AP50" s="570"/>
      <c r="AQ50" s="571"/>
      <c r="AR50" s="550"/>
      <c r="AS50" s="551"/>
      <c r="AT50" s="574"/>
      <c r="AU50" s="575"/>
      <c r="AV50" s="546"/>
      <c r="AW50" s="547"/>
      <c r="AX50" s="550"/>
      <c r="AY50" s="551"/>
      <c r="AZ50" s="566"/>
      <c r="BA50" s="567"/>
      <c r="BB50" s="570"/>
      <c r="BC50" s="571"/>
      <c r="BD50" s="550"/>
      <c r="BE50" s="551"/>
      <c r="BF50" s="574"/>
      <c r="BG50" s="575"/>
      <c r="BH50" s="546"/>
      <c r="BI50" s="547"/>
      <c r="BJ50" s="550"/>
      <c r="BK50" s="551"/>
      <c r="BL50" s="555"/>
      <c r="BM50" s="556"/>
      <c r="BN50" s="557"/>
      <c r="BO50" s="559"/>
      <c r="BP50" s="561"/>
      <c r="BQ50" s="62"/>
      <c r="BR50" s="62"/>
      <c r="BS50" s="62"/>
    </row>
    <row r="51" spans="1:73" s="82" customFormat="1" ht="33.4" customHeight="1">
      <c r="A51" s="80"/>
      <c r="B51" s="538"/>
      <c r="C51" s="539"/>
      <c r="D51" s="539" t="s">
        <v>10</v>
      </c>
      <c r="E51" s="542"/>
      <c r="F51" s="81"/>
      <c r="G51" s="81"/>
      <c r="H51" s="532">
        <f>SUM(H11:I50)</f>
        <v>0</v>
      </c>
      <c r="I51" s="525"/>
      <c r="J51" s="532">
        <f>SUM(J11:K50)</f>
        <v>0</v>
      </c>
      <c r="K51" s="525"/>
      <c r="L51" s="524">
        <f>SUM(L11:M50)</f>
        <v>0</v>
      </c>
      <c r="M51" s="528"/>
      <c r="N51" s="495">
        <f>L51+J51</f>
        <v>0</v>
      </c>
      <c r="O51" s="496"/>
      <c r="P51" s="524">
        <f>SUM(P11:Q50)</f>
        <v>0</v>
      </c>
      <c r="Q51" s="525"/>
      <c r="R51" s="524">
        <f>SUM(R11:S50)</f>
        <v>0</v>
      </c>
      <c r="S51" s="528"/>
      <c r="T51" s="495">
        <f>R51-P51</f>
        <v>0</v>
      </c>
      <c r="U51" s="496"/>
      <c r="V51" s="524">
        <f>SUM(V11:W50)</f>
        <v>0</v>
      </c>
      <c r="W51" s="528"/>
      <c r="X51" s="532">
        <f>SUM(X11:Y50)</f>
        <v>0</v>
      </c>
      <c r="Y51" s="496"/>
      <c r="Z51" s="532">
        <f>SUM(Z11:AA50)</f>
        <v>0</v>
      </c>
      <c r="AA51" s="496"/>
      <c r="AB51" s="528">
        <f>SUM(AB11:AC50)</f>
        <v>0</v>
      </c>
      <c r="AC51" s="525"/>
      <c r="AD51" s="524">
        <f>SUM(AD11:AE50)</f>
        <v>0</v>
      </c>
      <c r="AE51" s="528"/>
      <c r="AF51" s="495">
        <f>IF(AB51=0,0,(AD51/AB51)*100)</f>
        <v>0</v>
      </c>
      <c r="AG51" s="496"/>
      <c r="AH51" s="524">
        <f>SUM(AH11:AI50)</f>
        <v>0</v>
      </c>
      <c r="AI51" s="525"/>
      <c r="AJ51" s="524">
        <f>SUM(AJ11:AK50)</f>
        <v>0</v>
      </c>
      <c r="AK51" s="528"/>
      <c r="AL51" s="495">
        <f>IF(AH51=0,0,(AJ51/AH51)*100)</f>
        <v>0</v>
      </c>
      <c r="AM51" s="496"/>
      <c r="AN51" s="524">
        <f>SUM(AN11:AO50)</f>
        <v>0</v>
      </c>
      <c r="AO51" s="525"/>
      <c r="AP51" s="524">
        <f>SUM(AP11:AQ50)</f>
        <v>0</v>
      </c>
      <c r="AQ51" s="528"/>
      <c r="AR51" s="495">
        <f>IF(AN51=0,0,(AP51/AN51)*100)</f>
        <v>0</v>
      </c>
      <c r="AS51" s="496"/>
      <c r="AT51" s="532">
        <f>AB51+AH51+AN51</f>
        <v>0</v>
      </c>
      <c r="AU51" s="525"/>
      <c r="AV51" s="524">
        <f>AD51+AJ51+AP51</f>
        <v>0</v>
      </c>
      <c r="AW51" s="534"/>
      <c r="AX51" s="495">
        <f>IF(AT51=0,0,(AV51/AT51)*100)</f>
        <v>0</v>
      </c>
      <c r="AY51" s="496"/>
      <c r="AZ51" s="524">
        <f>SUM(AZ11:BA50)</f>
        <v>0</v>
      </c>
      <c r="BA51" s="525"/>
      <c r="BB51" s="524">
        <f>SUM(BB11:BC50)</f>
        <v>0</v>
      </c>
      <c r="BC51" s="528"/>
      <c r="BD51" s="495">
        <f>IF(AZ51=0,0,(BB51/AZ51)*100)</f>
        <v>0</v>
      </c>
      <c r="BE51" s="496"/>
      <c r="BF51" s="532">
        <f>AT51+AZ51</f>
        <v>0</v>
      </c>
      <c r="BG51" s="525"/>
      <c r="BH51" s="524">
        <f>AV51+BB51</f>
        <v>0</v>
      </c>
      <c r="BI51" s="534"/>
      <c r="BJ51" s="495">
        <f>IF(BF51=0,0,(BH51/BF51)*100)</f>
        <v>0</v>
      </c>
      <c r="BK51" s="536"/>
      <c r="BL51" s="511">
        <f>SUM(BL11:BN50)</f>
        <v>0</v>
      </c>
      <c r="BM51" s="512"/>
      <c r="BN51" s="513"/>
      <c r="BO51" s="517" t="e">
        <f>(BL51*BR$11)+(N51*BR$12)+(X51*BR$13)+(R51*BR$14)+(V51*BR$15)+(Z51*BR$16)</f>
        <v>#REF!</v>
      </c>
      <c r="BP51" s="519" t="e">
        <f>((AZ51-BB51)*BR$18)+((AT51-AV51)*BR$17)+(H51*BR$19)+(P51*BR$20)</f>
        <v>#REF!</v>
      </c>
      <c r="BQ51" s="80"/>
      <c r="BR51" s="80"/>
      <c r="BS51" s="80"/>
    </row>
    <row r="52" spans="1:73" s="82" customFormat="1" ht="33.950000000000003" customHeight="1" thickBot="1">
      <c r="A52" s="80"/>
      <c r="B52" s="540"/>
      <c r="C52" s="541"/>
      <c r="D52" s="541"/>
      <c r="E52" s="543"/>
      <c r="F52" s="83"/>
      <c r="G52" s="83"/>
      <c r="H52" s="533"/>
      <c r="I52" s="527"/>
      <c r="J52" s="533"/>
      <c r="K52" s="527"/>
      <c r="L52" s="526"/>
      <c r="M52" s="529"/>
      <c r="N52" s="530" t="s">
        <v>16</v>
      </c>
      <c r="O52" s="531"/>
      <c r="P52" s="526"/>
      <c r="Q52" s="527"/>
      <c r="R52" s="526"/>
      <c r="S52" s="529"/>
      <c r="T52" s="530" t="s">
        <v>16</v>
      </c>
      <c r="U52" s="531"/>
      <c r="V52" s="526"/>
      <c r="W52" s="529"/>
      <c r="X52" s="533"/>
      <c r="Y52" s="531"/>
      <c r="Z52" s="533"/>
      <c r="AA52" s="531"/>
      <c r="AB52" s="529"/>
      <c r="AC52" s="527"/>
      <c r="AD52" s="526"/>
      <c r="AE52" s="529"/>
      <c r="AF52" s="530"/>
      <c r="AG52" s="531"/>
      <c r="AH52" s="526"/>
      <c r="AI52" s="527"/>
      <c r="AJ52" s="526"/>
      <c r="AK52" s="529"/>
      <c r="AL52" s="530"/>
      <c r="AM52" s="531"/>
      <c r="AN52" s="526"/>
      <c r="AO52" s="527"/>
      <c r="AP52" s="526"/>
      <c r="AQ52" s="529"/>
      <c r="AR52" s="530"/>
      <c r="AS52" s="531"/>
      <c r="AT52" s="533"/>
      <c r="AU52" s="527"/>
      <c r="AV52" s="526"/>
      <c r="AW52" s="535"/>
      <c r="AX52" s="530"/>
      <c r="AY52" s="531"/>
      <c r="AZ52" s="526"/>
      <c r="BA52" s="527"/>
      <c r="BB52" s="526"/>
      <c r="BC52" s="529"/>
      <c r="BD52" s="530"/>
      <c r="BE52" s="531"/>
      <c r="BF52" s="533"/>
      <c r="BG52" s="527"/>
      <c r="BH52" s="526"/>
      <c r="BI52" s="535"/>
      <c r="BJ52" s="530"/>
      <c r="BK52" s="537"/>
      <c r="BL52" s="514"/>
      <c r="BM52" s="515"/>
      <c r="BN52" s="516"/>
      <c r="BO52" s="518"/>
      <c r="BP52" s="520"/>
      <c r="BQ52" s="80"/>
      <c r="BR52" s="80"/>
      <c r="BS52" s="80"/>
    </row>
    <row r="53" spans="1:73" s="88" customFormat="1" ht="48.2" customHeight="1" thickBot="1">
      <c r="A53" s="84"/>
      <c r="B53" s="521"/>
      <c r="C53" s="522"/>
      <c r="D53" s="522" t="s">
        <v>13</v>
      </c>
      <c r="E53" s="523"/>
      <c r="F53" s="85"/>
      <c r="G53" s="128"/>
      <c r="H53" s="509"/>
      <c r="I53" s="510"/>
      <c r="J53" s="504"/>
      <c r="K53" s="505"/>
      <c r="L53" s="493"/>
      <c r="M53" s="494"/>
      <c r="N53" s="506">
        <f>J53+L53</f>
        <v>0</v>
      </c>
      <c r="O53" s="507"/>
      <c r="P53" s="497">
        <f>R51</f>
        <v>0</v>
      </c>
      <c r="Q53" s="498"/>
      <c r="R53" s="499">
        <f>P51</f>
        <v>0</v>
      </c>
      <c r="S53" s="500"/>
      <c r="T53" s="506">
        <f>R53-P53</f>
        <v>0</v>
      </c>
      <c r="U53" s="507"/>
      <c r="V53" s="504"/>
      <c r="W53" s="508"/>
      <c r="X53" s="509"/>
      <c r="Y53" s="510"/>
      <c r="Z53" s="504"/>
      <c r="AA53" s="508"/>
      <c r="AB53" s="504"/>
      <c r="AC53" s="505"/>
      <c r="AD53" s="493"/>
      <c r="AE53" s="494"/>
      <c r="AF53" s="495">
        <f>IF(AB53=0,0,(AD53/AB53)*100)</f>
        <v>0</v>
      </c>
      <c r="AG53" s="496"/>
      <c r="AH53" s="504"/>
      <c r="AI53" s="505"/>
      <c r="AJ53" s="493"/>
      <c r="AK53" s="494"/>
      <c r="AL53" s="495">
        <f>IF(AH53=0,0,(AJ53/AH53)*100)</f>
        <v>0</v>
      </c>
      <c r="AM53" s="496"/>
      <c r="AN53" s="504"/>
      <c r="AO53" s="505"/>
      <c r="AP53" s="493"/>
      <c r="AQ53" s="494"/>
      <c r="AR53" s="495">
        <f>IF(AN53=0,0,(AP53/AN53)*100)</f>
        <v>0</v>
      </c>
      <c r="AS53" s="496"/>
      <c r="AT53" s="497">
        <f>AB53+AH53+AN53</f>
        <v>0</v>
      </c>
      <c r="AU53" s="498"/>
      <c r="AV53" s="499">
        <f>AD53+AJ53+AP53</f>
        <v>0</v>
      </c>
      <c r="AW53" s="500"/>
      <c r="AX53" s="495">
        <f>IF(AT53=0,0,(AV53/AT53)*100)</f>
        <v>0</v>
      </c>
      <c r="AY53" s="496"/>
      <c r="AZ53" s="504"/>
      <c r="BA53" s="505"/>
      <c r="BB53" s="493"/>
      <c r="BC53" s="494"/>
      <c r="BD53" s="495">
        <f>IF(AZ53=0,0,(BB53/AZ53)*100)</f>
        <v>0</v>
      </c>
      <c r="BE53" s="496"/>
      <c r="BF53" s="497">
        <f>AT53+AZ53</f>
        <v>0</v>
      </c>
      <c r="BG53" s="498"/>
      <c r="BH53" s="499">
        <f>AV53+BB53</f>
        <v>0</v>
      </c>
      <c r="BI53" s="500"/>
      <c r="BJ53" s="495">
        <f>IF(BF53=0,0,(BH53/BF53)*100)</f>
        <v>0</v>
      </c>
      <c r="BK53" s="496"/>
      <c r="BL53" s="501"/>
      <c r="BM53" s="502"/>
      <c r="BN53" s="503"/>
      <c r="BO53" s="86"/>
      <c r="BP53" s="87"/>
      <c r="BQ53" s="84"/>
      <c r="BR53" s="84"/>
      <c r="BS53" s="84"/>
    </row>
    <row r="54" spans="1:73" s="88" customFormat="1" ht="48.95" customHeight="1" thickBot="1">
      <c r="A54" s="84"/>
      <c r="B54" s="247"/>
      <c r="C54" s="248"/>
      <c r="D54" s="488" t="s">
        <v>106</v>
      </c>
      <c r="E54" s="489"/>
      <c r="F54" s="89"/>
      <c r="G54" s="89"/>
      <c r="H54" s="248"/>
      <c r="I54" s="248"/>
      <c r="J54" s="490">
        <f>IF((J51+L53)=0,0,J51/(J51+L53)*100)</f>
        <v>0</v>
      </c>
      <c r="K54" s="491"/>
      <c r="L54" s="490">
        <f>IF((L51+J53)=0,0,L51/(L51+J53)*100)</f>
        <v>0</v>
      </c>
      <c r="M54" s="491"/>
      <c r="N54" s="490">
        <f>IF((N51+N53)=0,0,N51/(N51+N53)*100)</f>
        <v>0</v>
      </c>
      <c r="O54" s="492"/>
      <c r="P54" s="654"/>
      <c r="Q54" s="484"/>
      <c r="R54" s="484"/>
      <c r="S54" s="484"/>
      <c r="T54" s="655"/>
      <c r="U54" s="655"/>
      <c r="V54" s="484"/>
      <c r="W54" s="484"/>
      <c r="X54" s="484"/>
      <c r="Y54" s="484"/>
      <c r="Z54" s="484"/>
      <c r="AA54" s="484"/>
      <c r="AB54" s="484"/>
      <c r="AC54" s="484"/>
      <c r="AD54" s="484"/>
      <c r="AE54" s="484"/>
      <c r="AF54" s="484"/>
      <c r="AG54" s="484"/>
      <c r="AH54" s="484"/>
      <c r="AI54" s="484"/>
      <c r="AJ54" s="484"/>
      <c r="AK54" s="484"/>
      <c r="AL54" s="484"/>
      <c r="AM54" s="484"/>
      <c r="AN54" s="484"/>
      <c r="AO54" s="484"/>
      <c r="AP54" s="484"/>
      <c r="AQ54" s="484"/>
      <c r="AR54" s="484"/>
      <c r="AS54" s="484"/>
      <c r="AT54" s="484"/>
      <c r="AU54" s="484"/>
      <c r="AV54" s="484"/>
      <c r="AW54" s="484"/>
      <c r="AX54" s="484"/>
      <c r="AY54" s="484"/>
      <c r="AZ54" s="484"/>
      <c r="BA54" s="484"/>
      <c r="BB54" s="484"/>
      <c r="BC54" s="484"/>
      <c r="BD54" s="484"/>
      <c r="BE54" s="484"/>
      <c r="BF54" s="484"/>
      <c r="BG54" s="484"/>
      <c r="BH54" s="484"/>
      <c r="BI54" s="484"/>
      <c r="BJ54" s="484"/>
      <c r="BK54" s="484"/>
      <c r="BL54" s="484"/>
      <c r="BM54" s="484"/>
      <c r="BN54" s="485"/>
      <c r="BO54" s="90"/>
      <c r="BP54" s="90"/>
      <c r="BQ54" s="84"/>
      <c r="BR54" s="84"/>
      <c r="BS54" s="84"/>
    </row>
    <row r="55" spans="1:73" ht="27.75" thickTop="1" thickBot="1">
      <c r="A55" s="62"/>
      <c r="B55" s="250"/>
      <c r="C55" s="251"/>
      <c r="D55" s="251"/>
      <c r="E55" s="251"/>
      <c r="F55" s="91"/>
      <c r="G55" s="91"/>
      <c r="H55" s="251"/>
      <c r="I55" s="251"/>
      <c r="J55" s="251"/>
      <c r="K55" s="251"/>
      <c r="L55" s="251"/>
      <c r="M55" s="251"/>
      <c r="N55" s="251"/>
      <c r="O55" s="251"/>
      <c r="P55" s="251"/>
      <c r="Q55" s="251"/>
      <c r="R55" s="251"/>
      <c r="S55" s="251"/>
      <c r="T55" s="251"/>
      <c r="U55" s="251"/>
      <c r="V55" s="251"/>
      <c r="W55" s="251"/>
      <c r="X55" s="251"/>
      <c r="Y55" s="251"/>
      <c r="Z55" s="251"/>
      <c r="AA55" s="251"/>
      <c r="AB55" s="251"/>
      <c r="AC55" s="251"/>
      <c r="AD55" s="251"/>
      <c r="AE55" s="251"/>
      <c r="AF55" s="256"/>
      <c r="AG55" s="256"/>
      <c r="AH55" s="251"/>
      <c r="AI55" s="251"/>
      <c r="AJ55" s="251"/>
      <c r="AK55" s="251"/>
      <c r="AL55" s="251"/>
      <c r="AM55" s="251"/>
      <c r="AN55" s="251"/>
      <c r="AO55" s="251"/>
      <c r="AP55" s="251"/>
      <c r="AQ55" s="251"/>
      <c r="AR55" s="251"/>
      <c r="AS55" s="251"/>
      <c r="AT55" s="251"/>
      <c r="AU55" s="251"/>
      <c r="AV55" s="251"/>
      <c r="AW55" s="251"/>
      <c r="AX55" s="251"/>
      <c r="AY55" s="251"/>
      <c r="AZ55" s="251"/>
      <c r="BA55" s="251"/>
      <c r="BB55" s="251"/>
      <c r="BC55" s="251"/>
      <c r="BD55" s="251"/>
      <c r="BE55" s="251"/>
      <c r="BF55" s="251"/>
      <c r="BG55" s="251"/>
      <c r="BH55" s="251"/>
      <c r="BI55" s="251"/>
      <c r="BJ55" s="251"/>
      <c r="BK55" s="251"/>
      <c r="BL55" s="251"/>
      <c r="BM55" s="251"/>
      <c r="BN55" s="257"/>
      <c r="BO55" s="92"/>
      <c r="BP55" s="92"/>
      <c r="BQ55" s="62"/>
      <c r="BR55" s="62"/>
      <c r="BS55" s="62"/>
    </row>
    <row r="56" spans="1:73" s="88" customFormat="1" ht="73.349999999999994" customHeight="1" thickTop="1" thickBot="1">
      <c r="A56" s="84"/>
      <c r="B56" s="486" t="s">
        <v>70</v>
      </c>
      <c r="C56" s="487"/>
      <c r="D56" s="483" t="s">
        <v>60</v>
      </c>
      <c r="E56" s="483"/>
      <c r="F56" s="93"/>
      <c r="G56" s="93"/>
      <c r="H56" s="479"/>
      <c r="I56" s="480"/>
      <c r="J56" s="481"/>
      <c r="K56" s="259"/>
      <c r="L56" s="479"/>
      <c r="M56" s="480"/>
      <c r="N56" s="481"/>
      <c r="O56" s="476" t="s">
        <v>53</v>
      </c>
      <c r="P56" s="477"/>
      <c r="Q56" s="477"/>
      <c r="R56" s="477"/>
      <c r="S56" s="479"/>
      <c r="T56" s="480"/>
      <c r="U56" s="481"/>
      <c r="V56" s="259"/>
      <c r="W56" s="479"/>
      <c r="X56" s="480"/>
      <c r="Y56" s="481"/>
      <c r="Z56" s="476" t="s">
        <v>55</v>
      </c>
      <c r="AA56" s="477"/>
      <c r="AB56" s="477"/>
      <c r="AC56" s="478"/>
      <c r="AD56" s="479"/>
      <c r="AE56" s="480"/>
      <c r="AF56" s="481"/>
      <c r="AG56" s="259"/>
      <c r="AH56" s="479"/>
      <c r="AI56" s="480"/>
      <c r="AJ56" s="481"/>
      <c r="AK56" s="476" t="s">
        <v>59</v>
      </c>
      <c r="AL56" s="477"/>
      <c r="AM56" s="477"/>
      <c r="AN56" s="478"/>
      <c r="AO56" s="479"/>
      <c r="AP56" s="480"/>
      <c r="AQ56" s="481"/>
      <c r="AR56" s="263"/>
      <c r="AS56" s="479"/>
      <c r="AT56" s="480"/>
      <c r="AU56" s="481"/>
      <c r="AV56" s="264"/>
      <c r="AW56" s="264"/>
      <c r="AX56" s="264"/>
      <c r="AY56" s="264"/>
      <c r="AZ56" s="472" t="s">
        <v>20</v>
      </c>
      <c r="BA56" s="472"/>
      <c r="BB56" s="472"/>
      <c r="BC56" s="472"/>
      <c r="BD56" s="473"/>
      <c r="BE56" s="469">
        <f>BL51</f>
        <v>0</v>
      </c>
      <c r="BF56" s="470"/>
      <c r="BG56" s="471"/>
      <c r="BH56" s="265"/>
      <c r="BI56" s="469">
        <f>BL53</f>
        <v>0</v>
      </c>
      <c r="BJ56" s="470"/>
      <c r="BK56" s="471"/>
      <c r="BL56" s="266"/>
      <c r="BM56" s="266"/>
      <c r="BN56" s="267"/>
      <c r="BO56" s="94"/>
      <c r="BP56" s="94"/>
      <c r="BQ56" s="84"/>
      <c r="BR56" s="84"/>
      <c r="BS56" s="84"/>
    </row>
    <row r="57" spans="1:73" ht="15.6" customHeight="1" thickTop="1" thickBot="1">
      <c r="A57" s="62"/>
      <c r="B57" s="252"/>
      <c r="C57" s="241"/>
      <c r="D57" s="253"/>
      <c r="E57" s="253"/>
      <c r="F57" s="95"/>
      <c r="G57" s="95"/>
      <c r="H57" s="261"/>
      <c r="I57" s="261"/>
      <c r="J57" s="261"/>
      <c r="K57" s="261"/>
      <c r="L57" s="261"/>
      <c r="M57" s="261"/>
      <c r="N57" s="261"/>
      <c r="O57" s="258"/>
      <c r="P57" s="258"/>
      <c r="Q57" s="258"/>
      <c r="R57" s="258"/>
      <c r="S57" s="261"/>
      <c r="T57" s="261"/>
      <c r="U57" s="261"/>
      <c r="V57" s="260"/>
      <c r="W57" s="261"/>
      <c r="X57" s="261"/>
      <c r="Y57" s="261"/>
      <c r="Z57" s="258"/>
      <c r="AA57" s="258"/>
      <c r="AB57" s="258"/>
      <c r="AC57" s="258"/>
      <c r="AD57" s="261"/>
      <c r="AE57" s="261"/>
      <c r="AF57" s="261"/>
      <c r="AG57" s="261"/>
      <c r="AH57" s="260"/>
      <c r="AI57" s="260"/>
      <c r="AJ57" s="261"/>
      <c r="AK57" s="258"/>
      <c r="AL57" s="258"/>
      <c r="AM57" s="258"/>
      <c r="AN57" s="258"/>
      <c r="AO57" s="261"/>
      <c r="AP57" s="261"/>
      <c r="AQ57" s="261"/>
      <c r="AR57" s="261"/>
      <c r="AS57" s="261"/>
      <c r="AT57" s="263"/>
      <c r="AU57" s="263"/>
      <c r="AV57" s="268"/>
      <c r="AW57" s="268"/>
      <c r="AX57" s="268"/>
      <c r="AY57" s="268"/>
      <c r="AZ57" s="258"/>
      <c r="BA57" s="269"/>
      <c r="BB57" s="269"/>
      <c r="BC57" s="270"/>
      <c r="BD57" s="271"/>
      <c r="BE57" s="272"/>
      <c r="BF57" s="272"/>
      <c r="BG57" s="263"/>
      <c r="BH57" s="273"/>
      <c r="BI57" s="274"/>
      <c r="BJ57" s="274"/>
      <c r="BK57" s="263"/>
      <c r="BL57" s="268"/>
      <c r="BM57" s="268"/>
      <c r="BN57" s="275"/>
      <c r="BO57" s="96"/>
      <c r="BP57" s="96"/>
      <c r="BQ57" s="62"/>
      <c r="BR57" s="62"/>
      <c r="BS57" s="62"/>
    </row>
    <row r="58" spans="1:73" s="88" customFormat="1" ht="74.849999999999994" customHeight="1" thickTop="1" thickBot="1">
      <c r="A58" s="84"/>
      <c r="B58" s="482" t="s">
        <v>51</v>
      </c>
      <c r="C58" s="472"/>
      <c r="D58" s="483" t="s">
        <v>61</v>
      </c>
      <c r="E58" s="483"/>
      <c r="F58" s="93"/>
      <c r="G58" s="93"/>
      <c r="H58" s="469">
        <f>H56</f>
        <v>0</v>
      </c>
      <c r="I58" s="470"/>
      <c r="J58" s="471"/>
      <c r="K58" s="259"/>
      <c r="L58" s="469">
        <f>L56</f>
        <v>0</v>
      </c>
      <c r="M58" s="470"/>
      <c r="N58" s="471"/>
      <c r="O58" s="476" t="s">
        <v>57</v>
      </c>
      <c r="P58" s="477"/>
      <c r="Q58" s="477"/>
      <c r="R58" s="477"/>
      <c r="S58" s="469">
        <f>S56-H56</f>
        <v>0</v>
      </c>
      <c r="T58" s="470"/>
      <c r="U58" s="471"/>
      <c r="V58" s="259"/>
      <c r="W58" s="469">
        <f>W56-L56</f>
        <v>0</v>
      </c>
      <c r="X58" s="470"/>
      <c r="Y58" s="471"/>
      <c r="Z58" s="476" t="s">
        <v>56</v>
      </c>
      <c r="AA58" s="477"/>
      <c r="AB58" s="477"/>
      <c r="AC58" s="478"/>
      <c r="AD58" s="469">
        <f>AD56-S56</f>
        <v>0</v>
      </c>
      <c r="AE58" s="470"/>
      <c r="AF58" s="471"/>
      <c r="AG58" s="259"/>
      <c r="AH58" s="469">
        <f>AH56-W56</f>
        <v>0</v>
      </c>
      <c r="AI58" s="470"/>
      <c r="AJ58" s="471"/>
      <c r="AK58" s="476" t="s">
        <v>58</v>
      </c>
      <c r="AL58" s="477"/>
      <c r="AM58" s="477"/>
      <c r="AN58" s="478"/>
      <c r="AO58" s="469">
        <f>AO56-AD56</f>
        <v>0</v>
      </c>
      <c r="AP58" s="470"/>
      <c r="AQ58" s="471"/>
      <c r="AR58" s="263"/>
      <c r="AS58" s="469">
        <f>AS56-AH56</f>
        <v>0</v>
      </c>
      <c r="AT58" s="470"/>
      <c r="AU58" s="471"/>
      <c r="AV58" s="264"/>
      <c r="AW58" s="264"/>
      <c r="AX58" s="264"/>
      <c r="AY58" s="264"/>
      <c r="AZ58" s="472" t="s">
        <v>50</v>
      </c>
      <c r="BA58" s="472"/>
      <c r="BB58" s="472"/>
      <c r="BC58" s="472"/>
      <c r="BD58" s="473"/>
      <c r="BE58" s="469">
        <f>BE56-AO56</f>
        <v>0</v>
      </c>
      <c r="BF58" s="470"/>
      <c r="BG58" s="471"/>
      <c r="BH58" s="276"/>
      <c r="BI58" s="469">
        <f>BI56-AS56</f>
        <v>0</v>
      </c>
      <c r="BJ58" s="470"/>
      <c r="BK58" s="471"/>
      <c r="BL58" s="266"/>
      <c r="BM58" s="266"/>
      <c r="BN58" s="267"/>
      <c r="BO58" s="94"/>
      <c r="BP58" s="94"/>
      <c r="BQ58" s="84"/>
      <c r="BR58" s="84"/>
      <c r="BS58" s="84"/>
    </row>
    <row r="59" spans="1:73" ht="27.75" thickTop="1" thickBot="1">
      <c r="A59" s="62"/>
      <c r="B59" s="254"/>
      <c r="C59" s="255"/>
      <c r="D59" s="255"/>
      <c r="E59" s="255"/>
      <c r="F59" s="97"/>
      <c r="G59" s="97"/>
      <c r="H59" s="255"/>
      <c r="I59" s="255"/>
      <c r="J59" s="255"/>
      <c r="K59" s="255"/>
      <c r="L59" s="255"/>
      <c r="M59" s="255"/>
      <c r="N59" s="255"/>
      <c r="O59" s="255"/>
      <c r="P59" s="255"/>
      <c r="Q59" s="255"/>
      <c r="R59" s="255"/>
      <c r="S59" s="255"/>
      <c r="T59" s="255"/>
      <c r="U59" s="255"/>
      <c r="V59" s="255"/>
      <c r="W59" s="255"/>
      <c r="X59" s="255"/>
      <c r="Y59" s="255"/>
      <c r="Z59" s="255"/>
      <c r="AA59" s="255"/>
      <c r="AB59" s="255"/>
      <c r="AC59" s="255"/>
      <c r="AD59" s="255"/>
      <c r="AE59" s="255"/>
      <c r="AF59" s="262"/>
      <c r="AG59" s="262"/>
      <c r="AH59" s="255"/>
      <c r="AI59" s="255"/>
      <c r="AJ59" s="255"/>
      <c r="AK59" s="255"/>
      <c r="AL59" s="255"/>
      <c r="AM59" s="255"/>
      <c r="AN59" s="255"/>
      <c r="AO59" s="255"/>
      <c r="AP59" s="255"/>
      <c r="AQ59" s="255"/>
      <c r="AR59" s="255"/>
      <c r="AS59" s="255"/>
      <c r="AT59" s="255"/>
      <c r="AU59" s="255"/>
      <c r="AV59" s="255"/>
      <c r="AW59" s="255"/>
      <c r="AX59" s="255"/>
      <c r="AY59" s="255"/>
      <c r="AZ59" s="255"/>
      <c r="BA59" s="474" t="s">
        <v>104</v>
      </c>
      <c r="BB59" s="474"/>
      <c r="BC59" s="474"/>
      <c r="BD59" s="474"/>
      <c r="BE59" s="474"/>
      <c r="BF59" s="474"/>
      <c r="BG59" s="474"/>
      <c r="BH59" s="474"/>
      <c r="BI59" s="474"/>
      <c r="BJ59" s="474"/>
      <c r="BK59" s="474"/>
      <c r="BL59" s="474"/>
      <c r="BM59" s="474"/>
      <c r="BN59" s="475"/>
      <c r="BO59" s="98"/>
      <c r="BP59" s="98"/>
      <c r="BQ59" s="62"/>
      <c r="BR59" s="62"/>
      <c r="BS59" s="62"/>
    </row>
    <row r="60" spans="1:73" ht="10.9" customHeight="1" thickTop="1">
      <c r="A60" s="62"/>
      <c r="B60" s="63"/>
      <c r="C60" s="62"/>
      <c r="D60" s="62"/>
      <c r="E60" s="62"/>
      <c r="F60" s="64"/>
      <c r="G60" s="64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5"/>
      <c r="AG60" s="65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6"/>
      <c r="BP60" s="66"/>
      <c r="BQ60" s="62"/>
      <c r="BR60" s="62"/>
      <c r="BS60" s="62"/>
    </row>
    <row r="61" spans="1:73" s="69" customFormat="1" ht="33.75">
      <c r="A61" s="68"/>
      <c r="B61" s="651" t="s">
        <v>9</v>
      </c>
      <c r="C61" s="651"/>
      <c r="D61" s="651"/>
      <c r="E61" s="651"/>
      <c r="F61" s="651"/>
      <c r="G61" s="651"/>
      <c r="H61" s="651"/>
      <c r="I61" s="651"/>
      <c r="J61" s="651"/>
      <c r="K61" s="651"/>
      <c r="L61" s="651"/>
      <c r="M61" s="651"/>
      <c r="N61" s="651"/>
      <c r="O61" s="651"/>
      <c r="P61" s="651"/>
      <c r="Q61" s="651"/>
      <c r="R61" s="651"/>
      <c r="S61" s="651"/>
      <c r="T61" s="651"/>
      <c r="U61" s="651"/>
      <c r="V61" s="651"/>
      <c r="W61" s="651"/>
      <c r="X61" s="651"/>
      <c r="Y61" s="651"/>
      <c r="Z61" s="651"/>
      <c r="AA61" s="651"/>
      <c r="AB61" s="651"/>
      <c r="AC61" s="651"/>
      <c r="AD61" s="651"/>
      <c r="AE61" s="651"/>
      <c r="AF61" s="651"/>
      <c r="AG61" s="651"/>
      <c r="AH61" s="651"/>
      <c r="AI61" s="651"/>
      <c r="AJ61" s="651"/>
      <c r="AK61" s="651"/>
      <c r="AL61" s="651"/>
      <c r="AM61" s="651"/>
      <c r="AN61" s="651"/>
      <c r="AO61" s="651"/>
      <c r="AP61" s="651"/>
      <c r="AQ61" s="651"/>
      <c r="AR61" s="651"/>
      <c r="AS61" s="651"/>
      <c r="AT61" s="651"/>
      <c r="AU61" s="651"/>
      <c r="AV61" s="651"/>
      <c r="AW61" s="651"/>
      <c r="AX61" s="651"/>
      <c r="AY61" s="651"/>
      <c r="AZ61" s="651"/>
      <c r="BA61" s="651"/>
      <c r="BB61" s="651"/>
      <c r="BC61" s="651"/>
      <c r="BD61" s="651"/>
      <c r="BE61" s="651"/>
      <c r="BF61" s="651"/>
      <c r="BG61" s="651"/>
      <c r="BH61" s="651"/>
      <c r="BI61" s="651"/>
      <c r="BJ61" s="651"/>
      <c r="BK61" s="651"/>
      <c r="BL61" s="651"/>
      <c r="BM61" s="651"/>
      <c r="BN61" s="651"/>
      <c r="BO61" s="223"/>
      <c r="BP61" s="223"/>
      <c r="BQ61" s="68"/>
      <c r="BR61" s="68"/>
      <c r="BS61" s="68"/>
    </row>
    <row r="62" spans="1:73" ht="10.9" customHeight="1">
      <c r="A62" s="62"/>
      <c r="B62" s="224"/>
      <c r="C62" s="225"/>
      <c r="D62" s="225"/>
      <c r="E62" s="225"/>
      <c r="F62" s="226"/>
      <c r="G62" s="226"/>
      <c r="H62" s="225"/>
      <c r="I62" s="225"/>
      <c r="J62" s="225"/>
      <c r="K62" s="225"/>
      <c r="L62" s="225"/>
      <c r="M62" s="225"/>
      <c r="N62" s="225"/>
      <c r="O62" s="225"/>
      <c r="P62" s="225"/>
      <c r="Q62" s="225"/>
      <c r="R62" s="225"/>
      <c r="S62" s="225"/>
      <c r="T62" s="225"/>
      <c r="U62" s="225"/>
      <c r="V62" s="225"/>
      <c r="W62" s="225"/>
      <c r="X62" s="225"/>
      <c r="Y62" s="225"/>
      <c r="Z62" s="225"/>
      <c r="AA62" s="225"/>
      <c r="AB62" s="225"/>
      <c r="AC62" s="225"/>
      <c r="AD62" s="225"/>
      <c r="AE62" s="225"/>
      <c r="AF62" s="227"/>
      <c r="AG62" s="227"/>
      <c r="AH62" s="225"/>
      <c r="AI62" s="225"/>
      <c r="AJ62" s="225"/>
      <c r="AK62" s="225"/>
      <c r="AL62" s="225"/>
      <c r="AM62" s="225"/>
      <c r="AN62" s="225"/>
      <c r="AO62" s="225"/>
      <c r="AP62" s="225"/>
      <c r="AQ62" s="225"/>
      <c r="AR62" s="225"/>
      <c r="AS62" s="225"/>
      <c r="AT62" s="225"/>
      <c r="AU62" s="225"/>
      <c r="AV62" s="225"/>
      <c r="AW62" s="225"/>
      <c r="AX62" s="225"/>
      <c r="AY62" s="225"/>
      <c r="AZ62" s="225"/>
      <c r="BA62" s="225"/>
      <c r="BB62" s="225"/>
      <c r="BC62" s="225"/>
      <c r="BD62" s="225"/>
      <c r="BE62" s="225"/>
      <c r="BF62" s="225"/>
      <c r="BG62" s="225"/>
      <c r="BH62" s="225"/>
      <c r="BI62" s="225"/>
      <c r="BJ62" s="225"/>
      <c r="BK62" s="225"/>
      <c r="BL62" s="225"/>
      <c r="BM62" s="225"/>
      <c r="BN62" s="652"/>
      <c r="BO62" s="652"/>
      <c r="BP62" s="652"/>
      <c r="BQ62" s="62"/>
      <c r="BR62" s="62"/>
      <c r="BS62" s="62"/>
    </row>
    <row r="63" spans="1:73" s="70" customFormat="1" ht="36.75" customHeight="1">
      <c r="A63" s="63"/>
      <c r="B63" s="224"/>
      <c r="C63" s="224"/>
      <c r="D63" s="228" t="s">
        <v>10</v>
      </c>
      <c r="E63" s="653" t="str">
        <f>IF(ROSTER!D$3="","",ROSTER!D$3)</f>
        <v/>
      </c>
      <c r="F63" s="653"/>
      <c r="G63" s="653"/>
      <c r="H63" s="653"/>
      <c r="I63" s="653"/>
      <c r="J63" s="653"/>
      <c r="K63" s="653"/>
      <c r="L63" s="653"/>
      <c r="M63" s="653"/>
      <c r="N63" s="653"/>
      <c r="O63" s="653"/>
      <c r="P63" s="653"/>
      <c r="Q63" s="653"/>
      <c r="R63" s="653"/>
      <c r="S63" s="653"/>
      <c r="T63" s="653"/>
      <c r="U63" s="653"/>
      <c r="V63" s="653"/>
      <c r="W63" s="653"/>
      <c r="X63" s="653"/>
      <c r="Y63" s="653"/>
      <c r="Z63" s="653"/>
      <c r="AA63" s="653"/>
      <c r="AB63" s="653"/>
      <c r="AC63" s="653"/>
      <c r="AD63" s="229"/>
      <c r="AE63" s="649" t="s">
        <v>11</v>
      </c>
      <c r="AF63" s="649"/>
      <c r="AG63" s="649"/>
      <c r="AH63" s="649"/>
      <c r="AI63" s="649"/>
      <c r="AJ63" s="649"/>
      <c r="AK63" s="649"/>
      <c r="AL63" s="647"/>
      <c r="AM63" s="647"/>
      <c r="AN63" s="647"/>
      <c r="AO63" s="647"/>
      <c r="AP63" s="647"/>
      <c r="AQ63" s="647"/>
      <c r="AR63" s="647"/>
      <c r="AS63" s="647"/>
      <c r="AT63" s="647"/>
      <c r="AU63" s="647"/>
      <c r="AV63" s="647"/>
      <c r="AW63" s="647"/>
      <c r="AX63" s="647"/>
      <c r="AY63" s="647"/>
      <c r="AZ63" s="647"/>
      <c r="BA63" s="647"/>
      <c r="BB63" s="647"/>
      <c r="BC63" s="647"/>
      <c r="BD63" s="647"/>
      <c r="BE63" s="647"/>
      <c r="BF63" s="647"/>
      <c r="BG63" s="647"/>
      <c r="BH63" s="647"/>
      <c r="BI63" s="647"/>
      <c r="BJ63" s="647"/>
      <c r="BK63" s="647"/>
      <c r="BL63" s="647"/>
      <c r="BM63" s="647"/>
      <c r="BN63" s="652"/>
      <c r="BO63" s="652"/>
      <c r="BP63" s="652"/>
      <c r="BQ63" s="63"/>
      <c r="BR63" s="63"/>
      <c r="BS63" s="63"/>
    </row>
    <row r="64" spans="1:73" ht="8.85" customHeight="1">
      <c r="A64" s="71"/>
      <c r="B64" s="224"/>
      <c r="C64" s="227" t="s">
        <v>39</v>
      </c>
      <c r="D64" s="227"/>
      <c r="E64" s="227"/>
      <c r="F64" s="230"/>
      <c r="G64" s="230"/>
      <c r="H64" s="227"/>
      <c r="I64" s="227"/>
      <c r="J64" s="231"/>
      <c r="K64" s="231"/>
      <c r="L64" s="231"/>
      <c r="M64" s="231"/>
      <c r="N64" s="231"/>
      <c r="O64" s="231"/>
      <c r="P64" s="231"/>
      <c r="Q64" s="231"/>
      <c r="R64" s="231"/>
      <c r="S64" s="231"/>
      <c r="T64" s="231"/>
      <c r="U64" s="231"/>
      <c r="V64" s="231"/>
      <c r="W64" s="231"/>
      <c r="X64" s="231"/>
      <c r="Y64" s="231"/>
      <c r="Z64" s="231"/>
      <c r="AA64" s="231"/>
      <c r="AB64" s="231"/>
      <c r="AC64" s="231"/>
      <c r="AD64" s="231"/>
      <c r="AE64" s="231"/>
      <c r="AF64" s="231"/>
      <c r="AG64" s="227"/>
      <c r="AH64" s="232"/>
      <c r="AI64" s="233"/>
      <c r="AJ64" s="233"/>
      <c r="AK64" s="233"/>
      <c r="AL64" s="233"/>
      <c r="AM64" s="233"/>
      <c r="AN64" s="233"/>
      <c r="AO64" s="234"/>
      <c r="AP64" s="235"/>
      <c r="AQ64" s="235"/>
      <c r="AR64" s="235"/>
      <c r="AS64" s="235"/>
      <c r="AT64" s="235"/>
      <c r="AU64" s="235"/>
      <c r="AV64" s="235"/>
      <c r="AW64" s="235"/>
      <c r="AX64" s="235"/>
      <c r="AY64" s="235"/>
      <c r="AZ64" s="235"/>
      <c r="BA64" s="235"/>
      <c r="BB64" s="235"/>
      <c r="BC64" s="235"/>
      <c r="BD64" s="235"/>
      <c r="BE64" s="235"/>
      <c r="BF64" s="235"/>
      <c r="BG64" s="235"/>
      <c r="BH64" s="235"/>
      <c r="BI64" s="235"/>
      <c r="BJ64" s="235"/>
      <c r="BK64" s="235"/>
      <c r="BL64" s="235"/>
      <c r="BM64" s="235"/>
      <c r="BN64" s="235"/>
      <c r="BO64" s="236"/>
      <c r="BP64" s="236"/>
      <c r="BQ64" s="71"/>
      <c r="BR64" s="71"/>
      <c r="BS64" s="71"/>
    </row>
    <row r="65" spans="1:71" s="70" customFormat="1" ht="37.5">
      <c r="A65" s="63"/>
      <c r="B65" s="224"/>
      <c r="C65" s="646" t="s">
        <v>38</v>
      </c>
      <c r="D65" s="646"/>
      <c r="E65" s="647"/>
      <c r="F65" s="647"/>
      <c r="G65" s="647"/>
      <c r="H65" s="647"/>
      <c r="I65" s="647"/>
      <c r="J65" s="647"/>
      <c r="K65" s="647"/>
      <c r="L65" s="647"/>
      <c r="M65" s="647"/>
      <c r="N65" s="647"/>
      <c r="O65" s="647"/>
      <c r="P65" s="647"/>
      <c r="Q65" s="647"/>
      <c r="R65" s="647"/>
      <c r="S65" s="647"/>
      <c r="T65" s="647"/>
      <c r="U65" s="647"/>
      <c r="V65" s="647"/>
      <c r="W65" s="647"/>
      <c r="X65" s="647"/>
      <c r="Y65" s="647"/>
      <c r="Z65" s="647"/>
      <c r="AA65" s="647"/>
      <c r="AB65" s="647"/>
      <c r="AC65" s="647"/>
      <c r="AD65" s="229"/>
      <c r="AE65" s="648" t="s">
        <v>21</v>
      </c>
      <c r="AF65" s="648"/>
      <c r="AG65" s="648"/>
      <c r="AH65" s="648"/>
      <c r="AI65" s="647"/>
      <c r="AJ65" s="647"/>
      <c r="AK65" s="647"/>
      <c r="AL65" s="647"/>
      <c r="AM65" s="647"/>
      <c r="AN65" s="647"/>
      <c r="AO65" s="647"/>
      <c r="AP65" s="647"/>
      <c r="AQ65" s="647"/>
      <c r="AR65" s="647"/>
      <c r="AS65" s="647"/>
      <c r="AT65" s="647"/>
      <c r="AU65" s="647"/>
      <c r="AV65" s="647"/>
      <c r="AW65" s="647"/>
      <c r="AX65" s="647"/>
      <c r="AY65" s="647"/>
      <c r="AZ65" s="647"/>
      <c r="BA65" s="649" t="s">
        <v>12</v>
      </c>
      <c r="BB65" s="649"/>
      <c r="BC65" s="649"/>
      <c r="BD65" s="650"/>
      <c r="BE65" s="650"/>
      <c r="BF65" s="650"/>
      <c r="BG65" s="650"/>
      <c r="BH65" s="650"/>
      <c r="BI65" s="650"/>
      <c r="BJ65" s="650"/>
      <c r="BK65" s="650"/>
      <c r="BL65" s="650"/>
      <c r="BM65" s="650"/>
      <c r="BN65" s="237"/>
      <c r="BO65" s="238"/>
      <c r="BP65" s="238"/>
      <c r="BQ65" s="72">
        <f>IF(BD65=0,0,1)</f>
        <v>0</v>
      </c>
      <c r="BR65" s="73">
        <f>IF((BE115+BI115)&gt;(AO115+AS115),1,0)</f>
        <v>0</v>
      </c>
      <c r="BS65" s="74"/>
    </row>
    <row r="66" spans="1:71" ht="9.6" customHeight="1">
      <c r="A66" s="62"/>
      <c r="B66" s="224"/>
      <c r="C66" s="225"/>
      <c r="D66" s="225"/>
      <c r="E66" s="225"/>
      <c r="F66" s="226"/>
      <c r="G66" s="226"/>
      <c r="H66" s="225"/>
      <c r="I66" s="225"/>
      <c r="J66" s="225"/>
      <c r="K66" s="225"/>
      <c r="L66" s="225"/>
      <c r="M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X66" s="225"/>
      <c r="Y66" s="225"/>
      <c r="Z66" s="225"/>
      <c r="AA66" s="225"/>
      <c r="AB66" s="225"/>
      <c r="AC66" s="225"/>
      <c r="AD66" s="225"/>
      <c r="AE66" s="225"/>
      <c r="AF66" s="227"/>
      <c r="AG66" s="227"/>
      <c r="AH66" s="225"/>
      <c r="AI66" s="225"/>
      <c r="AJ66" s="225"/>
      <c r="AK66" s="225"/>
      <c r="AL66" s="225"/>
      <c r="AM66" s="225"/>
      <c r="AN66" s="225"/>
      <c r="AO66" s="225"/>
      <c r="AP66" s="225"/>
      <c r="AQ66" s="225"/>
      <c r="AR66" s="225"/>
      <c r="AS66" s="225"/>
      <c r="AT66" s="225"/>
      <c r="AU66" s="225"/>
      <c r="AV66" s="225"/>
      <c r="AW66" s="225"/>
      <c r="AX66" s="225"/>
      <c r="AY66" s="225"/>
      <c r="AZ66" s="225"/>
      <c r="BA66" s="225"/>
      <c r="BB66" s="225"/>
      <c r="BC66" s="225"/>
      <c r="BD66" s="225"/>
      <c r="BE66" s="225"/>
      <c r="BF66" s="225"/>
      <c r="BG66" s="225"/>
      <c r="BH66" s="225"/>
      <c r="BI66" s="225"/>
      <c r="BJ66" s="225"/>
      <c r="BK66" s="225"/>
      <c r="BL66" s="225"/>
      <c r="BM66" s="225"/>
      <c r="BN66" s="225"/>
      <c r="BO66" s="239"/>
      <c r="BP66" s="239"/>
      <c r="BQ66" s="62"/>
      <c r="BR66" s="62"/>
      <c r="BS66" s="62"/>
    </row>
    <row r="67" spans="1:71" ht="8.85" customHeight="1" thickBot="1">
      <c r="A67" s="62"/>
      <c r="B67" s="240"/>
      <c r="C67" s="241"/>
      <c r="D67" s="241"/>
      <c r="E67" s="241"/>
      <c r="F67" s="242"/>
      <c r="G67" s="242"/>
      <c r="H67" s="241"/>
      <c r="I67" s="241"/>
      <c r="J67" s="241"/>
      <c r="K67" s="241"/>
      <c r="L67" s="241"/>
      <c r="M67" s="241"/>
      <c r="N67" s="241"/>
      <c r="O67" s="241"/>
      <c r="P67" s="241"/>
      <c r="Q67" s="241"/>
      <c r="R67" s="241"/>
      <c r="S67" s="241"/>
      <c r="T67" s="241"/>
      <c r="U67" s="241"/>
      <c r="V67" s="241"/>
      <c r="W67" s="241"/>
      <c r="X67" s="241"/>
      <c r="Y67" s="241"/>
      <c r="Z67" s="241"/>
      <c r="AA67" s="241"/>
      <c r="AB67" s="241"/>
      <c r="AC67" s="241"/>
      <c r="AD67" s="241"/>
      <c r="AE67" s="241"/>
      <c r="AF67" s="243"/>
      <c r="AG67" s="243"/>
      <c r="AH67" s="241"/>
      <c r="AI67" s="241"/>
      <c r="AJ67" s="241"/>
      <c r="AK67" s="241"/>
      <c r="AL67" s="241"/>
      <c r="AM67" s="241"/>
      <c r="AN67" s="241"/>
      <c r="AO67" s="241"/>
      <c r="AP67" s="241"/>
      <c r="AQ67" s="241"/>
      <c r="AR67" s="241"/>
      <c r="AS67" s="241"/>
      <c r="AT67" s="241"/>
      <c r="AU67" s="241"/>
      <c r="AV67" s="241"/>
      <c r="AW67" s="241"/>
      <c r="AX67" s="241"/>
      <c r="AY67" s="241"/>
      <c r="AZ67" s="241"/>
      <c r="BA67" s="241"/>
      <c r="BB67" s="241"/>
      <c r="BC67" s="241"/>
      <c r="BD67" s="241"/>
      <c r="BE67" s="241"/>
      <c r="BF67" s="241"/>
      <c r="BG67" s="241"/>
      <c r="BH67" s="241"/>
      <c r="BI67" s="241"/>
      <c r="BJ67" s="241"/>
      <c r="BK67" s="241"/>
      <c r="BL67" s="241"/>
      <c r="BM67" s="241"/>
      <c r="BN67" s="241"/>
      <c r="BO67" s="244"/>
      <c r="BP67" s="244"/>
      <c r="BQ67" s="62"/>
      <c r="BR67" s="62"/>
      <c r="BS67" s="62"/>
    </row>
    <row r="68" spans="1:71" s="70" customFormat="1" ht="33.4" customHeight="1" thickTop="1">
      <c r="A68" s="74"/>
      <c r="B68" s="634" t="s">
        <v>0</v>
      </c>
      <c r="C68" s="636" t="s">
        <v>1</v>
      </c>
      <c r="D68" s="637"/>
      <c r="E68" s="245" t="s">
        <v>28</v>
      </c>
      <c r="F68" s="644" t="s">
        <v>115</v>
      </c>
      <c r="G68" s="644" t="s">
        <v>116</v>
      </c>
      <c r="H68" s="640" t="s">
        <v>41</v>
      </c>
      <c r="I68" s="641"/>
      <c r="J68" s="619" t="s">
        <v>7</v>
      </c>
      <c r="K68" s="619"/>
      <c r="L68" s="619"/>
      <c r="M68" s="619"/>
      <c r="N68" s="619"/>
      <c r="O68" s="619"/>
      <c r="P68" s="619" t="s">
        <v>2</v>
      </c>
      <c r="Q68" s="619"/>
      <c r="R68" s="619"/>
      <c r="S68" s="619"/>
      <c r="T68" s="619"/>
      <c r="U68" s="619"/>
      <c r="V68" s="630" t="s">
        <v>35</v>
      </c>
      <c r="W68" s="631"/>
      <c r="X68" s="630" t="s">
        <v>36</v>
      </c>
      <c r="Y68" s="631"/>
      <c r="Z68" s="630" t="s">
        <v>44</v>
      </c>
      <c r="AA68" s="631"/>
      <c r="AB68" s="619" t="s">
        <v>6</v>
      </c>
      <c r="AC68" s="619"/>
      <c r="AD68" s="619"/>
      <c r="AE68" s="619"/>
      <c r="AF68" s="619"/>
      <c r="AG68" s="619"/>
      <c r="AH68" s="619" t="s">
        <v>74</v>
      </c>
      <c r="AI68" s="619"/>
      <c r="AJ68" s="619"/>
      <c r="AK68" s="619"/>
      <c r="AL68" s="619"/>
      <c r="AM68" s="619"/>
      <c r="AN68" s="619" t="s">
        <v>75</v>
      </c>
      <c r="AO68" s="619"/>
      <c r="AP68" s="619"/>
      <c r="AQ68" s="619"/>
      <c r="AR68" s="619"/>
      <c r="AS68" s="619"/>
      <c r="AT68" s="619" t="s">
        <v>76</v>
      </c>
      <c r="AU68" s="619"/>
      <c r="AV68" s="619"/>
      <c r="AW68" s="619"/>
      <c r="AX68" s="619"/>
      <c r="AY68" s="621"/>
      <c r="AZ68" s="619" t="s">
        <v>4</v>
      </c>
      <c r="BA68" s="619"/>
      <c r="BB68" s="619"/>
      <c r="BC68" s="619"/>
      <c r="BD68" s="619"/>
      <c r="BE68" s="620"/>
      <c r="BF68" s="619" t="s">
        <v>77</v>
      </c>
      <c r="BG68" s="619"/>
      <c r="BH68" s="619"/>
      <c r="BI68" s="619"/>
      <c r="BJ68" s="619"/>
      <c r="BK68" s="621"/>
      <c r="BL68" s="622" t="s">
        <v>25</v>
      </c>
      <c r="BM68" s="623"/>
      <c r="BN68" s="624"/>
      <c r="BO68" s="615" t="s">
        <v>92</v>
      </c>
      <c r="BP68" s="615" t="s">
        <v>93</v>
      </c>
      <c r="BQ68" s="74"/>
      <c r="BR68" s="74"/>
      <c r="BS68" s="74"/>
    </row>
    <row r="69" spans="1:71" s="76" customFormat="1" ht="31.9" customHeight="1">
      <c r="A69" s="75"/>
      <c r="B69" s="635"/>
      <c r="C69" s="638"/>
      <c r="D69" s="639"/>
      <c r="E69" s="246" t="s">
        <v>117</v>
      </c>
      <c r="F69" s="645"/>
      <c r="G69" s="645"/>
      <c r="H69" s="642"/>
      <c r="I69" s="643"/>
      <c r="J69" s="607" t="s">
        <v>17</v>
      </c>
      <c r="K69" s="608"/>
      <c r="L69" s="609" t="s">
        <v>18</v>
      </c>
      <c r="M69" s="610"/>
      <c r="N69" s="617" t="s">
        <v>19</v>
      </c>
      <c r="O69" s="618" t="s">
        <v>8</v>
      </c>
      <c r="P69" s="607" t="s">
        <v>26</v>
      </c>
      <c r="Q69" s="608"/>
      <c r="R69" s="609" t="s">
        <v>24</v>
      </c>
      <c r="S69" s="610"/>
      <c r="T69" s="617" t="s">
        <v>19</v>
      </c>
      <c r="U69" s="618"/>
      <c r="V69" s="632"/>
      <c r="W69" s="633"/>
      <c r="X69" s="632"/>
      <c r="Y69" s="633"/>
      <c r="Z69" s="632"/>
      <c r="AA69" s="633"/>
      <c r="AB69" s="607" t="s">
        <v>54</v>
      </c>
      <c r="AC69" s="608"/>
      <c r="AD69" s="609" t="s">
        <v>23</v>
      </c>
      <c r="AE69" s="610" t="s">
        <v>3</v>
      </c>
      <c r="AF69" s="611" t="s">
        <v>5</v>
      </c>
      <c r="AG69" s="612"/>
      <c r="AH69" s="607" t="s">
        <v>54</v>
      </c>
      <c r="AI69" s="608"/>
      <c r="AJ69" s="609" t="s">
        <v>23</v>
      </c>
      <c r="AK69" s="610" t="s">
        <v>3</v>
      </c>
      <c r="AL69" s="611" t="s">
        <v>5</v>
      </c>
      <c r="AM69" s="612"/>
      <c r="AN69" s="607" t="s">
        <v>54</v>
      </c>
      <c r="AO69" s="608"/>
      <c r="AP69" s="609" t="s">
        <v>23</v>
      </c>
      <c r="AQ69" s="610" t="s">
        <v>3</v>
      </c>
      <c r="AR69" s="611" t="s">
        <v>5</v>
      </c>
      <c r="AS69" s="612"/>
      <c r="AT69" s="613" t="s">
        <v>54</v>
      </c>
      <c r="AU69" s="614"/>
      <c r="AV69" s="628" t="s">
        <v>23</v>
      </c>
      <c r="AW69" s="629" t="s">
        <v>3</v>
      </c>
      <c r="AX69" s="611" t="s">
        <v>5</v>
      </c>
      <c r="AY69" s="612"/>
      <c r="AZ69" s="607" t="s">
        <v>54</v>
      </c>
      <c r="BA69" s="608"/>
      <c r="BB69" s="609" t="s">
        <v>23</v>
      </c>
      <c r="BC69" s="610" t="s">
        <v>3</v>
      </c>
      <c r="BD69" s="611" t="s">
        <v>5</v>
      </c>
      <c r="BE69" s="612"/>
      <c r="BF69" s="613" t="s">
        <v>54</v>
      </c>
      <c r="BG69" s="614"/>
      <c r="BH69" s="628" t="s">
        <v>23</v>
      </c>
      <c r="BI69" s="629" t="s">
        <v>3</v>
      </c>
      <c r="BJ69" s="611" t="s">
        <v>5</v>
      </c>
      <c r="BK69" s="612"/>
      <c r="BL69" s="625"/>
      <c r="BM69" s="626"/>
      <c r="BN69" s="627"/>
      <c r="BO69" s="616"/>
      <c r="BP69" s="616"/>
      <c r="BQ69" s="75"/>
      <c r="BR69" s="75"/>
      <c r="BS69" s="75"/>
    </row>
    <row r="70" spans="1:71" ht="23.85" customHeight="1">
      <c r="A70" s="77"/>
      <c r="B70" s="605" t="str">
        <f>IF(ROSTER!B8="","",ROSTER!B8)</f>
        <v/>
      </c>
      <c r="C70" s="588" t="str">
        <f>IF(ROSTER!C$8="","",ROSTER!C$8)</f>
        <v/>
      </c>
      <c r="D70" s="589"/>
      <c r="E70" s="590"/>
      <c r="F70" s="592">
        <f>IF(E70="y",1,IF(E70="S",1,0))</f>
        <v>0</v>
      </c>
      <c r="G70" s="594">
        <f>IF(E70="S",1,0)</f>
        <v>0</v>
      </c>
      <c r="H70" s="584"/>
      <c r="I70" s="576"/>
      <c r="J70" s="564"/>
      <c r="K70" s="565"/>
      <c r="L70" s="568"/>
      <c r="M70" s="569"/>
      <c r="N70" s="578">
        <f>L70+J70</f>
        <v>0</v>
      </c>
      <c r="O70" s="579"/>
      <c r="P70" s="564"/>
      <c r="Q70" s="565"/>
      <c r="R70" s="568"/>
      <c r="S70" s="569"/>
      <c r="T70" s="578">
        <f>R70-P70</f>
        <v>0</v>
      </c>
      <c r="U70" s="579"/>
      <c r="V70" s="584"/>
      <c r="W70" s="576"/>
      <c r="X70" s="564"/>
      <c r="Y70" s="576"/>
      <c r="Z70" s="564"/>
      <c r="AA70" s="576"/>
      <c r="AB70" s="564"/>
      <c r="AC70" s="565"/>
      <c r="AD70" s="568"/>
      <c r="AE70" s="569"/>
      <c r="AF70" s="548">
        <f>IF(AB70=0,0,(AD70/AB70)*100)</f>
        <v>0</v>
      </c>
      <c r="AG70" s="549"/>
      <c r="AH70" s="564"/>
      <c r="AI70" s="565"/>
      <c r="AJ70" s="568"/>
      <c r="AK70" s="569"/>
      <c r="AL70" s="548">
        <f>IF(AH70=0,0,(AJ70/AH70)*100)</f>
        <v>0</v>
      </c>
      <c r="AM70" s="549"/>
      <c r="AN70" s="564"/>
      <c r="AO70" s="565"/>
      <c r="AP70" s="568"/>
      <c r="AQ70" s="569"/>
      <c r="AR70" s="548">
        <f>IF(AN70=0,0,(AP70/AN70)*100)</f>
        <v>0</v>
      </c>
      <c r="AS70" s="549"/>
      <c r="AT70" s="572">
        <f>AB70+AH70+AN70</f>
        <v>0</v>
      </c>
      <c r="AU70" s="573"/>
      <c r="AV70" s="544">
        <f>AD70+AJ70+AP70</f>
        <v>0</v>
      </c>
      <c r="AW70" s="545"/>
      <c r="AX70" s="548">
        <f>IF(AT70=0,0,(AV70/AT70)*100)</f>
        <v>0</v>
      </c>
      <c r="AY70" s="549"/>
      <c r="AZ70" s="564"/>
      <c r="BA70" s="565"/>
      <c r="BB70" s="568"/>
      <c r="BC70" s="569"/>
      <c r="BD70" s="548">
        <f>IF(AZ70=0,0,(BB70/AZ70)*100)</f>
        <v>0</v>
      </c>
      <c r="BE70" s="549"/>
      <c r="BF70" s="572">
        <f>AT70+AZ70</f>
        <v>0</v>
      </c>
      <c r="BG70" s="573"/>
      <c r="BH70" s="544">
        <f>AV70+BB70</f>
        <v>0</v>
      </c>
      <c r="BI70" s="545"/>
      <c r="BJ70" s="548">
        <f>IF(BF70=0,0,(BH70/BF70)*100)</f>
        <v>0</v>
      </c>
      <c r="BK70" s="549"/>
      <c r="BL70" s="552">
        <f>(AD70*2)+(AJ70*2)+(AP70*3)+BB70</f>
        <v>0</v>
      </c>
      <c r="BM70" s="553"/>
      <c r="BN70" s="554"/>
      <c r="BO70" s="560" t="e">
        <f>(BL70*BR$70)+(N70*BR$71)+(X70*BR$72)+(R70*BR$73)+(V70*BR$74)+(Z70*BR$75)</f>
        <v>#REF!</v>
      </c>
      <c r="BP70" s="560" t="e">
        <f>((AZ70-BB70)*BR$77)+((AT70-AV70)*BR$76)+(H70*BR$78)+(P70*BR$79)</f>
        <v>#REF!</v>
      </c>
      <c r="BQ70" s="78" t="s">
        <v>81</v>
      </c>
      <c r="BR70" s="79" t="e">
        <f>IF(#REF!="B",#REF!,IF(#REF!="C",#REF!,#REF!))</f>
        <v>#REF!</v>
      </c>
      <c r="BS70" s="75"/>
    </row>
    <row r="71" spans="1:71" ht="23.85" customHeight="1">
      <c r="A71" s="77"/>
      <c r="B71" s="606"/>
      <c r="C71" s="562" t="str">
        <f>IF(ROSTER!D$8="","",ROSTER!D$8)</f>
        <v/>
      </c>
      <c r="D71" s="563"/>
      <c r="E71" s="591"/>
      <c r="F71" s="593"/>
      <c r="G71" s="595"/>
      <c r="H71" s="585"/>
      <c r="I71" s="577"/>
      <c r="J71" s="566"/>
      <c r="K71" s="567"/>
      <c r="L71" s="570"/>
      <c r="M71" s="571"/>
      <c r="N71" s="582" t="s">
        <v>16</v>
      </c>
      <c r="O71" s="583"/>
      <c r="P71" s="566"/>
      <c r="Q71" s="567"/>
      <c r="R71" s="570"/>
      <c r="S71" s="571"/>
      <c r="T71" s="582" t="s">
        <v>16</v>
      </c>
      <c r="U71" s="583"/>
      <c r="V71" s="585"/>
      <c r="W71" s="577"/>
      <c r="X71" s="566"/>
      <c r="Y71" s="577"/>
      <c r="Z71" s="566"/>
      <c r="AA71" s="577"/>
      <c r="AB71" s="566"/>
      <c r="AC71" s="567"/>
      <c r="AD71" s="570"/>
      <c r="AE71" s="571"/>
      <c r="AF71" s="598"/>
      <c r="AG71" s="599"/>
      <c r="AH71" s="566"/>
      <c r="AI71" s="567"/>
      <c r="AJ71" s="570"/>
      <c r="AK71" s="571"/>
      <c r="AL71" s="598"/>
      <c r="AM71" s="599"/>
      <c r="AN71" s="566"/>
      <c r="AO71" s="567"/>
      <c r="AP71" s="570"/>
      <c r="AQ71" s="571"/>
      <c r="AR71" s="598"/>
      <c r="AS71" s="599"/>
      <c r="AT71" s="603"/>
      <c r="AU71" s="604"/>
      <c r="AV71" s="596"/>
      <c r="AW71" s="597"/>
      <c r="AX71" s="598"/>
      <c r="AY71" s="599"/>
      <c r="AZ71" s="566"/>
      <c r="BA71" s="567"/>
      <c r="BB71" s="570"/>
      <c r="BC71" s="571"/>
      <c r="BD71" s="598"/>
      <c r="BE71" s="599"/>
      <c r="BF71" s="603"/>
      <c r="BG71" s="604"/>
      <c r="BH71" s="596"/>
      <c r="BI71" s="597"/>
      <c r="BJ71" s="598"/>
      <c r="BK71" s="599"/>
      <c r="BL71" s="600"/>
      <c r="BM71" s="601"/>
      <c r="BN71" s="602"/>
      <c r="BO71" s="561"/>
      <c r="BP71" s="561"/>
      <c r="BQ71" s="78" t="s">
        <v>82</v>
      </c>
      <c r="BR71" s="79" t="e">
        <f>IF(#REF!="B",#REF!,IF(#REF!="C",#REF!,#REF!))</f>
        <v>#REF!</v>
      </c>
      <c r="BS71" s="75"/>
    </row>
    <row r="72" spans="1:71" ht="21.75" customHeight="1">
      <c r="A72" s="62"/>
      <c r="B72" s="605" t="str">
        <f>IF(ROSTER!B10="","",ROSTER!B10)</f>
        <v/>
      </c>
      <c r="C72" s="588" t="str">
        <f>IF(ROSTER!C$10="","",ROSTER!C$10)</f>
        <v/>
      </c>
      <c r="D72" s="589"/>
      <c r="E72" s="590"/>
      <c r="F72" s="592">
        <f>IF(E72="y",1,IF(E72="S",1,0))</f>
        <v>0</v>
      </c>
      <c r="G72" s="594">
        <f>IF(E72="S",1,0)</f>
        <v>0</v>
      </c>
      <c r="H72" s="584"/>
      <c r="I72" s="576"/>
      <c r="J72" s="564"/>
      <c r="K72" s="565"/>
      <c r="L72" s="568"/>
      <c r="M72" s="569"/>
      <c r="N72" s="578">
        <f>L72+J72</f>
        <v>0</v>
      </c>
      <c r="O72" s="579"/>
      <c r="P72" s="564"/>
      <c r="Q72" s="565"/>
      <c r="R72" s="568"/>
      <c r="S72" s="569"/>
      <c r="T72" s="578">
        <f>R72-P72</f>
        <v>0</v>
      </c>
      <c r="U72" s="579"/>
      <c r="V72" s="584"/>
      <c r="W72" s="576"/>
      <c r="X72" s="564"/>
      <c r="Y72" s="576"/>
      <c r="Z72" s="564"/>
      <c r="AA72" s="576"/>
      <c r="AB72" s="564"/>
      <c r="AC72" s="565"/>
      <c r="AD72" s="568"/>
      <c r="AE72" s="569"/>
      <c r="AF72" s="548">
        <f>IF(AB72=0,0,(AD72/AB72)*100)</f>
        <v>0</v>
      </c>
      <c r="AG72" s="549"/>
      <c r="AH72" s="564"/>
      <c r="AI72" s="565"/>
      <c r="AJ72" s="568"/>
      <c r="AK72" s="569"/>
      <c r="AL72" s="548">
        <f>IF(AH72=0,0,(AJ72/AH72)*100)</f>
        <v>0</v>
      </c>
      <c r="AM72" s="549"/>
      <c r="AN72" s="564"/>
      <c r="AO72" s="565"/>
      <c r="AP72" s="568"/>
      <c r="AQ72" s="569"/>
      <c r="AR72" s="548">
        <f>IF(AN72=0,0,(AP72/AN72)*100)</f>
        <v>0</v>
      </c>
      <c r="AS72" s="549"/>
      <c r="AT72" s="572">
        <f>AB72+AH72+AN72</f>
        <v>0</v>
      </c>
      <c r="AU72" s="573"/>
      <c r="AV72" s="544">
        <f>AD72+AJ72+AP72</f>
        <v>0</v>
      </c>
      <c r="AW72" s="545"/>
      <c r="AX72" s="548">
        <f>IF(AT72=0,0,(AV72/AT72)*100)</f>
        <v>0</v>
      </c>
      <c r="AY72" s="549"/>
      <c r="AZ72" s="564"/>
      <c r="BA72" s="565"/>
      <c r="BB72" s="568"/>
      <c r="BC72" s="569"/>
      <c r="BD72" s="548">
        <f>IF(AZ72=0,0,(BB72/AZ72)*100)</f>
        <v>0</v>
      </c>
      <c r="BE72" s="549"/>
      <c r="BF72" s="572">
        <f>AT72+AZ72</f>
        <v>0</v>
      </c>
      <c r="BG72" s="573"/>
      <c r="BH72" s="544">
        <f>AV72+BB72</f>
        <v>0</v>
      </c>
      <c r="BI72" s="545"/>
      <c r="BJ72" s="548">
        <f>IF(BF72=0,0,(BH72/BF72)*100)</f>
        <v>0</v>
      </c>
      <c r="BK72" s="549"/>
      <c r="BL72" s="552">
        <f>(AD72*2)+(AJ72*2)+(AP72*3)+BB72</f>
        <v>0</v>
      </c>
      <c r="BM72" s="553"/>
      <c r="BN72" s="554"/>
      <c r="BO72" s="560" t="e">
        <f>(BL72*BR$70)+(N72*BR$71)+(X72*BR$72)+(R72*BR$73)+(V72*BR$74)+(Z72*BR$75)</f>
        <v>#REF!</v>
      </c>
      <c r="BP72" s="560" t="e">
        <f>((AZ72-BB72)*BR$77)+((AT72-AV72)*BR$76)+(H72*BR$78)+(P72*BR$79)</f>
        <v>#REF!</v>
      </c>
      <c r="BQ72" s="78" t="s">
        <v>83</v>
      </c>
      <c r="BR72" s="79" t="e">
        <f>IF(#REF!="B",#REF!,IF(#REF!="C",#REF!,#REF!))</f>
        <v>#REF!</v>
      </c>
      <c r="BS72" s="75"/>
    </row>
    <row r="73" spans="1:71" ht="21.75" customHeight="1">
      <c r="A73" s="62"/>
      <c r="B73" s="606"/>
      <c r="C73" s="562" t="str">
        <f>IF(ROSTER!D$10="","",ROSTER!D$10)</f>
        <v/>
      </c>
      <c r="D73" s="563"/>
      <c r="E73" s="591"/>
      <c r="F73" s="593"/>
      <c r="G73" s="595"/>
      <c r="H73" s="585"/>
      <c r="I73" s="577"/>
      <c r="J73" s="566"/>
      <c r="K73" s="567"/>
      <c r="L73" s="570"/>
      <c r="M73" s="571"/>
      <c r="N73" s="582" t="s">
        <v>16</v>
      </c>
      <c r="O73" s="583"/>
      <c r="P73" s="566"/>
      <c r="Q73" s="567"/>
      <c r="R73" s="570"/>
      <c r="S73" s="571"/>
      <c r="T73" s="582" t="s">
        <v>16</v>
      </c>
      <c r="U73" s="583"/>
      <c r="V73" s="585"/>
      <c r="W73" s="577"/>
      <c r="X73" s="566"/>
      <c r="Y73" s="577"/>
      <c r="Z73" s="566"/>
      <c r="AA73" s="577"/>
      <c r="AB73" s="566"/>
      <c r="AC73" s="567"/>
      <c r="AD73" s="570"/>
      <c r="AE73" s="571"/>
      <c r="AF73" s="598"/>
      <c r="AG73" s="599"/>
      <c r="AH73" s="566"/>
      <c r="AI73" s="567"/>
      <c r="AJ73" s="570"/>
      <c r="AK73" s="571"/>
      <c r="AL73" s="598"/>
      <c r="AM73" s="599"/>
      <c r="AN73" s="566"/>
      <c r="AO73" s="567"/>
      <c r="AP73" s="570"/>
      <c r="AQ73" s="571"/>
      <c r="AR73" s="598"/>
      <c r="AS73" s="599"/>
      <c r="AT73" s="603"/>
      <c r="AU73" s="604"/>
      <c r="AV73" s="596"/>
      <c r="AW73" s="597"/>
      <c r="AX73" s="598"/>
      <c r="AY73" s="599"/>
      <c r="AZ73" s="566"/>
      <c r="BA73" s="567"/>
      <c r="BB73" s="570"/>
      <c r="BC73" s="571"/>
      <c r="BD73" s="598"/>
      <c r="BE73" s="599"/>
      <c r="BF73" s="603"/>
      <c r="BG73" s="604"/>
      <c r="BH73" s="596"/>
      <c r="BI73" s="597"/>
      <c r="BJ73" s="598"/>
      <c r="BK73" s="599"/>
      <c r="BL73" s="600"/>
      <c r="BM73" s="601"/>
      <c r="BN73" s="602"/>
      <c r="BO73" s="561"/>
      <c r="BP73" s="561"/>
      <c r="BQ73" s="78" t="s">
        <v>84</v>
      </c>
      <c r="BR73" s="79" t="e">
        <f>IF(#REF!="B",#REF!,IF(#REF!="C",#REF!,#REF!))</f>
        <v>#REF!</v>
      </c>
      <c r="BS73" s="75"/>
    </row>
    <row r="74" spans="1:71" ht="21.75" customHeight="1">
      <c r="A74" s="62"/>
      <c r="B74" s="586" t="str">
        <f>IF(ROSTER!B12="","",ROSTER!B12)</f>
        <v/>
      </c>
      <c r="C74" s="588" t="str">
        <f>IF(ROSTER!C$12="","",ROSTER!C$12)</f>
        <v/>
      </c>
      <c r="D74" s="589"/>
      <c r="E74" s="590"/>
      <c r="F74" s="592">
        <f>IF(E74="y",1,IF(E74="S",1,0))</f>
        <v>0</v>
      </c>
      <c r="G74" s="594">
        <f>IF(E74="S",1,0)</f>
        <v>0</v>
      </c>
      <c r="H74" s="584"/>
      <c r="I74" s="576"/>
      <c r="J74" s="564"/>
      <c r="K74" s="565"/>
      <c r="L74" s="568"/>
      <c r="M74" s="569"/>
      <c r="N74" s="578">
        <f>L74+J74</f>
        <v>0</v>
      </c>
      <c r="O74" s="579"/>
      <c r="P74" s="564"/>
      <c r="Q74" s="565"/>
      <c r="R74" s="568"/>
      <c r="S74" s="569"/>
      <c r="T74" s="578">
        <f>R74-P74</f>
        <v>0</v>
      </c>
      <c r="U74" s="579"/>
      <c r="V74" s="584"/>
      <c r="W74" s="576"/>
      <c r="X74" s="564"/>
      <c r="Y74" s="576"/>
      <c r="Z74" s="564"/>
      <c r="AA74" s="576"/>
      <c r="AB74" s="564"/>
      <c r="AC74" s="565"/>
      <c r="AD74" s="568"/>
      <c r="AE74" s="569"/>
      <c r="AF74" s="548">
        <f>IF(AB74=0,0,(AD74/AB74)*100)</f>
        <v>0</v>
      </c>
      <c r="AG74" s="549"/>
      <c r="AH74" s="564"/>
      <c r="AI74" s="565"/>
      <c r="AJ74" s="568"/>
      <c r="AK74" s="569"/>
      <c r="AL74" s="548">
        <f>IF(AH74=0,0,(AJ74/AH74)*100)</f>
        <v>0</v>
      </c>
      <c r="AM74" s="549"/>
      <c r="AN74" s="564"/>
      <c r="AO74" s="565"/>
      <c r="AP74" s="568"/>
      <c r="AQ74" s="569"/>
      <c r="AR74" s="548">
        <f>IF(AN74=0,0,(AP74/AN74)*100)</f>
        <v>0</v>
      </c>
      <c r="AS74" s="549"/>
      <c r="AT74" s="572">
        <f>AB74+AH74+AN74</f>
        <v>0</v>
      </c>
      <c r="AU74" s="573"/>
      <c r="AV74" s="544">
        <f>AD74+AJ74+AP74</f>
        <v>0</v>
      </c>
      <c r="AW74" s="545"/>
      <c r="AX74" s="548">
        <f>IF(AT74=0,0,(AV74/AT74)*100)</f>
        <v>0</v>
      </c>
      <c r="AY74" s="549"/>
      <c r="AZ74" s="564"/>
      <c r="BA74" s="565"/>
      <c r="BB74" s="568"/>
      <c r="BC74" s="569"/>
      <c r="BD74" s="548">
        <f>IF(AZ74=0,0,(BB74/AZ74)*100)</f>
        <v>0</v>
      </c>
      <c r="BE74" s="549"/>
      <c r="BF74" s="572">
        <f>AT74+AZ74</f>
        <v>0</v>
      </c>
      <c r="BG74" s="573"/>
      <c r="BH74" s="544">
        <f>AV74+BB74</f>
        <v>0</v>
      </c>
      <c r="BI74" s="545"/>
      <c r="BJ74" s="548">
        <f>IF(BF74=0,0,(BH74/BF74)*100)</f>
        <v>0</v>
      </c>
      <c r="BK74" s="549"/>
      <c r="BL74" s="552">
        <f>(AD74*2)+(AJ74*2)+(AP74*3)+BB74</f>
        <v>0</v>
      </c>
      <c r="BM74" s="553"/>
      <c r="BN74" s="554"/>
      <c r="BO74" s="560" t="e">
        <f>(BL74*BR$70)+(N74*BR$71)+(X74*BR$72)+(R74*BR$73)+(V74*BR$74)+(Z74*BR$75)</f>
        <v>#REF!</v>
      </c>
      <c r="BP74" s="560" t="e">
        <f>((AZ74-BB74)*BR$77)+((AT74-AV74)*BR$76)+(H74*BR$78)+(P74*BR$79)</f>
        <v>#REF!</v>
      </c>
      <c r="BQ74" s="78" t="s">
        <v>85</v>
      </c>
      <c r="BR74" s="79" t="e">
        <f>IF(#REF!="B",#REF!,IF(#REF!="C",#REF!,#REF!))</f>
        <v>#REF!</v>
      </c>
      <c r="BS74" s="75"/>
    </row>
    <row r="75" spans="1:71" ht="21.75" customHeight="1">
      <c r="A75" s="62"/>
      <c r="B75" s="587"/>
      <c r="C75" s="562" t="str">
        <f>IF(ROSTER!D$12="","",ROSTER!D$12)</f>
        <v/>
      </c>
      <c r="D75" s="563"/>
      <c r="E75" s="591"/>
      <c r="F75" s="593"/>
      <c r="G75" s="595"/>
      <c r="H75" s="585"/>
      <c r="I75" s="577"/>
      <c r="J75" s="566"/>
      <c r="K75" s="567"/>
      <c r="L75" s="570"/>
      <c r="M75" s="571"/>
      <c r="N75" s="582" t="s">
        <v>16</v>
      </c>
      <c r="O75" s="583"/>
      <c r="P75" s="566"/>
      <c r="Q75" s="567"/>
      <c r="R75" s="570"/>
      <c r="S75" s="571"/>
      <c r="T75" s="582" t="s">
        <v>16</v>
      </c>
      <c r="U75" s="583"/>
      <c r="V75" s="585"/>
      <c r="W75" s="577"/>
      <c r="X75" s="566"/>
      <c r="Y75" s="577"/>
      <c r="Z75" s="566"/>
      <c r="AA75" s="577"/>
      <c r="AB75" s="566"/>
      <c r="AC75" s="567"/>
      <c r="AD75" s="570"/>
      <c r="AE75" s="571"/>
      <c r="AF75" s="598"/>
      <c r="AG75" s="599"/>
      <c r="AH75" s="566"/>
      <c r="AI75" s="567"/>
      <c r="AJ75" s="570"/>
      <c r="AK75" s="571"/>
      <c r="AL75" s="598"/>
      <c r="AM75" s="599"/>
      <c r="AN75" s="566"/>
      <c r="AO75" s="567"/>
      <c r="AP75" s="570"/>
      <c r="AQ75" s="571"/>
      <c r="AR75" s="598"/>
      <c r="AS75" s="599"/>
      <c r="AT75" s="603"/>
      <c r="AU75" s="604"/>
      <c r="AV75" s="596"/>
      <c r="AW75" s="597"/>
      <c r="AX75" s="598"/>
      <c r="AY75" s="599"/>
      <c r="AZ75" s="566"/>
      <c r="BA75" s="567"/>
      <c r="BB75" s="570"/>
      <c r="BC75" s="571"/>
      <c r="BD75" s="598"/>
      <c r="BE75" s="599"/>
      <c r="BF75" s="603"/>
      <c r="BG75" s="604"/>
      <c r="BH75" s="596"/>
      <c r="BI75" s="597"/>
      <c r="BJ75" s="598"/>
      <c r="BK75" s="599"/>
      <c r="BL75" s="600"/>
      <c r="BM75" s="601"/>
      <c r="BN75" s="602"/>
      <c r="BO75" s="561"/>
      <c r="BP75" s="561"/>
      <c r="BQ75" s="78" t="s">
        <v>86</v>
      </c>
      <c r="BR75" s="79" t="e">
        <f>IF(#REF!="B",#REF!,IF(#REF!="C",#REF!,#REF!))</f>
        <v>#REF!</v>
      </c>
      <c r="BS75" s="75"/>
    </row>
    <row r="76" spans="1:71" ht="21.75" customHeight="1">
      <c r="A76" s="62"/>
      <c r="B76" s="586" t="str">
        <f>IF(ROSTER!B14="","",ROSTER!B14)</f>
        <v/>
      </c>
      <c r="C76" s="588" t="str">
        <f>IF(ROSTER!C$14="","",ROSTER!C$14)</f>
        <v/>
      </c>
      <c r="D76" s="589"/>
      <c r="E76" s="590"/>
      <c r="F76" s="592">
        <f>IF(E76="y",1,IF(E76="S",1,0))</f>
        <v>0</v>
      </c>
      <c r="G76" s="594">
        <f>IF(E76="S",1,0)</f>
        <v>0</v>
      </c>
      <c r="H76" s="584"/>
      <c r="I76" s="576"/>
      <c r="J76" s="564"/>
      <c r="K76" s="565"/>
      <c r="L76" s="568"/>
      <c r="M76" s="569"/>
      <c r="N76" s="578">
        <f>L76+J76</f>
        <v>0</v>
      </c>
      <c r="O76" s="579"/>
      <c r="P76" s="564"/>
      <c r="Q76" s="565"/>
      <c r="R76" s="568"/>
      <c r="S76" s="569"/>
      <c r="T76" s="578">
        <f>R76-P76</f>
        <v>0</v>
      </c>
      <c r="U76" s="579"/>
      <c r="V76" s="584"/>
      <c r="W76" s="576"/>
      <c r="X76" s="564"/>
      <c r="Y76" s="576"/>
      <c r="Z76" s="564"/>
      <c r="AA76" s="576"/>
      <c r="AB76" s="564"/>
      <c r="AC76" s="565"/>
      <c r="AD76" s="568"/>
      <c r="AE76" s="569"/>
      <c r="AF76" s="548">
        <f>IF(AB76=0,0,(AD76/AB76)*100)</f>
        <v>0</v>
      </c>
      <c r="AG76" s="549"/>
      <c r="AH76" s="564"/>
      <c r="AI76" s="565"/>
      <c r="AJ76" s="568"/>
      <c r="AK76" s="569"/>
      <c r="AL76" s="548">
        <f>IF(AH76=0,0,(AJ76/AH76)*100)</f>
        <v>0</v>
      </c>
      <c r="AM76" s="549"/>
      <c r="AN76" s="564"/>
      <c r="AO76" s="565"/>
      <c r="AP76" s="568"/>
      <c r="AQ76" s="569"/>
      <c r="AR76" s="548">
        <f>IF(AN76=0,0,(AP76/AN76)*100)</f>
        <v>0</v>
      </c>
      <c r="AS76" s="549"/>
      <c r="AT76" s="572">
        <f>AB76+AH76+AN76</f>
        <v>0</v>
      </c>
      <c r="AU76" s="573"/>
      <c r="AV76" s="544">
        <f>AD76+AJ76+AP76</f>
        <v>0</v>
      </c>
      <c r="AW76" s="545"/>
      <c r="AX76" s="548">
        <f>IF(AT76=0,0,(AV76/AT76)*100)</f>
        <v>0</v>
      </c>
      <c r="AY76" s="549"/>
      <c r="AZ76" s="564"/>
      <c r="BA76" s="565"/>
      <c r="BB76" s="568"/>
      <c r="BC76" s="569"/>
      <c r="BD76" s="548">
        <f>IF(AZ76=0,0,(BB76/AZ76)*100)</f>
        <v>0</v>
      </c>
      <c r="BE76" s="549"/>
      <c r="BF76" s="572">
        <f>AT76+AZ76</f>
        <v>0</v>
      </c>
      <c r="BG76" s="573"/>
      <c r="BH76" s="544">
        <f>AV76+BB76</f>
        <v>0</v>
      </c>
      <c r="BI76" s="545"/>
      <c r="BJ76" s="548">
        <f>IF(BF76=0,0,(BH76/BF76)*100)</f>
        <v>0</v>
      </c>
      <c r="BK76" s="549"/>
      <c r="BL76" s="552">
        <f>(AD76*2)+(AJ76*2)+(AP76*3)+BB76</f>
        <v>0</v>
      </c>
      <c r="BM76" s="553"/>
      <c r="BN76" s="554"/>
      <c r="BO76" s="560" t="e">
        <f>(BL76*BR$70)+(N76*BR$71)+(X76*BR$72)+(R76*BR$73)+(V76*BR$74)+(Z76*BR$75)</f>
        <v>#REF!</v>
      </c>
      <c r="BP76" s="560" t="e">
        <f>((AZ76-BB76)*BR$77)+((AT76-AV76)*BR$76)+(H76*BR$78)+(P76*BR$79)</f>
        <v>#REF!</v>
      </c>
      <c r="BQ76" s="78" t="s">
        <v>87</v>
      </c>
      <c r="BR76" s="79" t="e">
        <f>IF(#REF!="B",#REF!,IF(#REF!="C",#REF!,#REF!))</f>
        <v>#REF!</v>
      </c>
      <c r="BS76" s="75"/>
    </row>
    <row r="77" spans="1:71" ht="21.75" customHeight="1">
      <c r="A77" s="62"/>
      <c r="B77" s="587"/>
      <c r="C77" s="562" t="str">
        <f>IF(ROSTER!D$14="","",ROSTER!D$14)</f>
        <v/>
      </c>
      <c r="D77" s="563"/>
      <c r="E77" s="591"/>
      <c r="F77" s="593"/>
      <c r="G77" s="595"/>
      <c r="H77" s="585"/>
      <c r="I77" s="577"/>
      <c r="J77" s="566"/>
      <c r="K77" s="567"/>
      <c r="L77" s="570"/>
      <c r="M77" s="571"/>
      <c r="N77" s="582" t="s">
        <v>16</v>
      </c>
      <c r="O77" s="583"/>
      <c r="P77" s="566"/>
      <c r="Q77" s="567"/>
      <c r="R77" s="570"/>
      <c r="S77" s="571"/>
      <c r="T77" s="582" t="s">
        <v>16</v>
      </c>
      <c r="U77" s="583"/>
      <c r="V77" s="585"/>
      <c r="W77" s="577"/>
      <c r="X77" s="566"/>
      <c r="Y77" s="577"/>
      <c r="Z77" s="566"/>
      <c r="AA77" s="577"/>
      <c r="AB77" s="566"/>
      <c r="AC77" s="567"/>
      <c r="AD77" s="570"/>
      <c r="AE77" s="571"/>
      <c r="AF77" s="598"/>
      <c r="AG77" s="599"/>
      <c r="AH77" s="566"/>
      <c r="AI77" s="567"/>
      <c r="AJ77" s="570"/>
      <c r="AK77" s="571"/>
      <c r="AL77" s="598"/>
      <c r="AM77" s="599"/>
      <c r="AN77" s="566"/>
      <c r="AO77" s="567"/>
      <c r="AP77" s="570"/>
      <c r="AQ77" s="571"/>
      <c r="AR77" s="598"/>
      <c r="AS77" s="599"/>
      <c r="AT77" s="603"/>
      <c r="AU77" s="604"/>
      <c r="AV77" s="596"/>
      <c r="AW77" s="597"/>
      <c r="AX77" s="598"/>
      <c r="AY77" s="599"/>
      <c r="AZ77" s="566"/>
      <c r="BA77" s="567"/>
      <c r="BB77" s="570"/>
      <c r="BC77" s="571"/>
      <c r="BD77" s="598"/>
      <c r="BE77" s="599"/>
      <c r="BF77" s="603"/>
      <c r="BG77" s="604"/>
      <c r="BH77" s="596"/>
      <c r="BI77" s="597"/>
      <c r="BJ77" s="598"/>
      <c r="BK77" s="599"/>
      <c r="BL77" s="600"/>
      <c r="BM77" s="601"/>
      <c r="BN77" s="602"/>
      <c r="BO77" s="561"/>
      <c r="BP77" s="561"/>
      <c r="BQ77" s="78" t="s">
        <v>88</v>
      </c>
      <c r="BR77" s="79" t="e">
        <f>IF(#REF!="B",#REF!,IF(#REF!="C",#REF!,#REF!))</f>
        <v>#REF!</v>
      </c>
      <c r="BS77" s="75"/>
    </row>
    <row r="78" spans="1:71" ht="21.75" customHeight="1">
      <c r="A78" s="62"/>
      <c r="B78" s="586" t="str">
        <f>IF(ROSTER!B16="","",ROSTER!B16)</f>
        <v/>
      </c>
      <c r="C78" s="588" t="str">
        <f>IF(ROSTER!C$16="","",ROSTER!C$16)</f>
        <v/>
      </c>
      <c r="D78" s="589"/>
      <c r="E78" s="590"/>
      <c r="F78" s="592">
        <f>IF(E78="y",1,IF(E78="S",1,0))</f>
        <v>0</v>
      </c>
      <c r="G78" s="594">
        <f>IF(E78="S",1,0)</f>
        <v>0</v>
      </c>
      <c r="H78" s="584"/>
      <c r="I78" s="576"/>
      <c r="J78" s="564"/>
      <c r="K78" s="565"/>
      <c r="L78" s="568"/>
      <c r="M78" s="569"/>
      <c r="N78" s="578">
        <f>L78+J78</f>
        <v>0</v>
      </c>
      <c r="O78" s="579"/>
      <c r="P78" s="564"/>
      <c r="Q78" s="565"/>
      <c r="R78" s="568"/>
      <c r="S78" s="569"/>
      <c r="T78" s="578">
        <f>R78-P78</f>
        <v>0</v>
      </c>
      <c r="U78" s="579"/>
      <c r="V78" s="584"/>
      <c r="W78" s="576"/>
      <c r="X78" s="564"/>
      <c r="Y78" s="576"/>
      <c r="Z78" s="564"/>
      <c r="AA78" s="576"/>
      <c r="AB78" s="564"/>
      <c r="AC78" s="565"/>
      <c r="AD78" s="568"/>
      <c r="AE78" s="569"/>
      <c r="AF78" s="548">
        <f>IF(AB78=0,0,(AD78/AB78)*100)</f>
        <v>0</v>
      </c>
      <c r="AG78" s="549"/>
      <c r="AH78" s="564"/>
      <c r="AI78" s="565"/>
      <c r="AJ78" s="568"/>
      <c r="AK78" s="569"/>
      <c r="AL78" s="548">
        <f>IF(AH78=0,0,(AJ78/AH78)*100)</f>
        <v>0</v>
      </c>
      <c r="AM78" s="549"/>
      <c r="AN78" s="564"/>
      <c r="AO78" s="565"/>
      <c r="AP78" s="568"/>
      <c r="AQ78" s="569"/>
      <c r="AR78" s="548">
        <f>IF(AN78=0,0,(AP78/AN78)*100)</f>
        <v>0</v>
      </c>
      <c r="AS78" s="549"/>
      <c r="AT78" s="572">
        <f>AB78+AH78+AN78</f>
        <v>0</v>
      </c>
      <c r="AU78" s="573"/>
      <c r="AV78" s="544">
        <f>AD78+AJ78+AP78</f>
        <v>0</v>
      </c>
      <c r="AW78" s="545"/>
      <c r="AX78" s="548">
        <f>IF(AT78=0,0,(AV78/AT78)*100)</f>
        <v>0</v>
      </c>
      <c r="AY78" s="549"/>
      <c r="AZ78" s="564"/>
      <c r="BA78" s="565"/>
      <c r="BB78" s="568"/>
      <c r="BC78" s="569"/>
      <c r="BD78" s="548">
        <f>IF(AZ78=0,0,(BB78/AZ78)*100)</f>
        <v>0</v>
      </c>
      <c r="BE78" s="549"/>
      <c r="BF78" s="572">
        <f>AT78+AZ78</f>
        <v>0</v>
      </c>
      <c r="BG78" s="573"/>
      <c r="BH78" s="544">
        <f>AV78+BB78</f>
        <v>0</v>
      </c>
      <c r="BI78" s="545"/>
      <c r="BJ78" s="548">
        <f>IF(BF78=0,0,(BH78/BF78)*100)</f>
        <v>0</v>
      </c>
      <c r="BK78" s="549"/>
      <c r="BL78" s="552">
        <f>(AD78*2)+(AJ78*2)+(AP78*3)+BB78</f>
        <v>0</v>
      </c>
      <c r="BM78" s="553"/>
      <c r="BN78" s="554"/>
      <c r="BO78" s="560" t="e">
        <f>(BL78*BR$70)+(N78*BR$71)+(X78*BR$72)+(R78*BR$73)+(V78*BR$74)+(Z78*BR$75)</f>
        <v>#REF!</v>
      </c>
      <c r="BP78" s="560" t="e">
        <f>((AZ78-BB78)*BR$77)+((AT78-AV78)*BR$76)+(H78*BR$78)+(P78*BR$79)</f>
        <v>#REF!</v>
      </c>
      <c r="BQ78" s="78" t="s">
        <v>89</v>
      </c>
      <c r="BR78" s="79" t="e">
        <f>IF(#REF!="B",#REF!,IF(#REF!="C",#REF!,#REF!))</f>
        <v>#REF!</v>
      </c>
      <c r="BS78" s="75"/>
    </row>
    <row r="79" spans="1:71" ht="21.75" customHeight="1">
      <c r="A79" s="62"/>
      <c r="B79" s="587"/>
      <c r="C79" s="562" t="str">
        <f>IF(ROSTER!D$16="","",ROSTER!D$16)</f>
        <v/>
      </c>
      <c r="D79" s="563"/>
      <c r="E79" s="591"/>
      <c r="F79" s="593"/>
      <c r="G79" s="595"/>
      <c r="H79" s="585"/>
      <c r="I79" s="577"/>
      <c r="J79" s="566"/>
      <c r="K79" s="567"/>
      <c r="L79" s="570"/>
      <c r="M79" s="571"/>
      <c r="N79" s="582" t="s">
        <v>16</v>
      </c>
      <c r="O79" s="583"/>
      <c r="P79" s="566"/>
      <c r="Q79" s="567"/>
      <c r="R79" s="570"/>
      <c r="S79" s="571"/>
      <c r="T79" s="582" t="s">
        <v>16</v>
      </c>
      <c r="U79" s="583"/>
      <c r="V79" s="585"/>
      <c r="W79" s="577"/>
      <c r="X79" s="566"/>
      <c r="Y79" s="577"/>
      <c r="Z79" s="566"/>
      <c r="AA79" s="577"/>
      <c r="AB79" s="566"/>
      <c r="AC79" s="567"/>
      <c r="AD79" s="570"/>
      <c r="AE79" s="571"/>
      <c r="AF79" s="598"/>
      <c r="AG79" s="599"/>
      <c r="AH79" s="566"/>
      <c r="AI79" s="567"/>
      <c r="AJ79" s="570"/>
      <c r="AK79" s="571"/>
      <c r="AL79" s="598"/>
      <c r="AM79" s="599"/>
      <c r="AN79" s="566"/>
      <c r="AO79" s="567"/>
      <c r="AP79" s="570"/>
      <c r="AQ79" s="571"/>
      <c r="AR79" s="598"/>
      <c r="AS79" s="599"/>
      <c r="AT79" s="603"/>
      <c r="AU79" s="604"/>
      <c r="AV79" s="596"/>
      <c r="AW79" s="597"/>
      <c r="AX79" s="598"/>
      <c r="AY79" s="599"/>
      <c r="AZ79" s="566"/>
      <c r="BA79" s="567"/>
      <c r="BB79" s="570"/>
      <c r="BC79" s="571"/>
      <c r="BD79" s="598"/>
      <c r="BE79" s="599"/>
      <c r="BF79" s="603"/>
      <c r="BG79" s="604"/>
      <c r="BH79" s="596"/>
      <c r="BI79" s="597"/>
      <c r="BJ79" s="598"/>
      <c r="BK79" s="599"/>
      <c r="BL79" s="600"/>
      <c r="BM79" s="601"/>
      <c r="BN79" s="602"/>
      <c r="BO79" s="561"/>
      <c r="BP79" s="561"/>
      <c r="BQ79" s="78" t="s">
        <v>90</v>
      </c>
      <c r="BR79" s="79" t="e">
        <f>IF(#REF!="B",#REF!,IF(#REF!="C",#REF!,#REF!))</f>
        <v>#REF!</v>
      </c>
      <c r="BS79" s="75"/>
    </row>
    <row r="80" spans="1:71" ht="21.75" customHeight="1">
      <c r="A80" s="62"/>
      <c r="B80" s="586" t="str">
        <f>IF(ROSTER!B18="","",ROSTER!B18)</f>
        <v/>
      </c>
      <c r="C80" s="588" t="str">
        <f>IF(ROSTER!C$18="","",ROSTER!C$18)</f>
        <v/>
      </c>
      <c r="D80" s="589"/>
      <c r="E80" s="590"/>
      <c r="F80" s="592">
        <f>IF(E80="y",1,IF(E80="S",1,0))</f>
        <v>0</v>
      </c>
      <c r="G80" s="594">
        <f>IF(E80="S",1,0)</f>
        <v>0</v>
      </c>
      <c r="H80" s="584"/>
      <c r="I80" s="576"/>
      <c r="J80" s="564"/>
      <c r="K80" s="565"/>
      <c r="L80" s="568"/>
      <c r="M80" s="569"/>
      <c r="N80" s="578">
        <f>L80+J80</f>
        <v>0</v>
      </c>
      <c r="O80" s="579"/>
      <c r="P80" s="564"/>
      <c r="Q80" s="565"/>
      <c r="R80" s="568"/>
      <c r="S80" s="569"/>
      <c r="T80" s="578">
        <f>R80-P80</f>
        <v>0</v>
      </c>
      <c r="U80" s="579"/>
      <c r="V80" s="584"/>
      <c r="W80" s="576"/>
      <c r="X80" s="564"/>
      <c r="Y80" s="576"/>
      <c r="Z80" s="564"/>
      <c r="AA80" s="576"/>
      <c r="AB80" s="564"/>
      <c r="AC80" s="565"/>
      <c r="AD80" s="568"/>
      <c r="AE80" s="569"/>
      <c r="AF80" s="548">
        <f>IF(AB80=0,0,(AD80/AB80)*100)</f>
        <v>0</v>
      </c>
      <c r="AG80" s="549"/>
      <c r="AH80" s="564"/>
      <c r="AI80" s="565"/>
      <c r="AJ80" s="568"/>
      <c r="AK80" s="569"/>
      <c r="AL80" s="548">
        <f>IF(AH80=0,0,(AJ80/AH80)*100)</f>
        <v>0</v>
      </c>
      <c r="AM80" s="549"/>
      <c r="AN80" s="564"/>
      <c r="AO80" s="565"/>
      <c r="AP80" s="568"/>
      <c r="AQ80" s="569"/>
      <c r="AR80" s="548">
        <f>IF(AN80=0,0,(AP80/AN80)*100)</f>
        <v>0</v>
      </c>
      <c r="AS80" s="549"/>
      <c r="AT80" s="572">
        <f>AB80+AH80+AN80</f>
        <v>0</v>
      </c>
      <c r="AU80" s="573"/>
      <c r="AV80" s="544">
        <f>AD80+AJ80+AP80</f>
        <v>0</v>
      </c>
      <c r="AW80" s="545"/>
      <c r="AX80" s="548">
        <f>IF(AT80=0,0,(AV80/AT80)*100)</f>
        <v>0</v>
      </c>
      <c r="AY80" s="549"/>
      <c r="AZ80" s="564"/>
      <c r="BA80" s="565"/>
      <c r="BB80" s="568"/>
      <c r="BC80" s="569"/>
      <c r="BD80" s="548">
        <f>IF(AZ80=0,0,(BB80/AZ80)*100)</f>
        <v>0</v>
      </c>
      <c r="BE80" s="549"/>
      <c r="BF80" s="572">
        <f>AT80+AZ80</f>
        <v>0</v>
      </c>
      <c r="BG80" s="573"/>
      <c r="BH80" s="544">
        <f>AV80+BB80</f>
        <v>0</v>
      </c>
      <c r="BI80" s="545"/>
      <c r="BJ80" s="548">
        <f>IF(BF80=0,0,(BH80/BF80)*100)</f>
        <v>0</v>
      </c>
      <c r="BK80" s="549"/>
      <c r="BL80" s="552">
        <f>(AD80*2)+(AJ80*2)+(AP80*3)+BB80</f>
        <v>0</v>
      </c>
      <c r="BM80" s="553"/>
      <c r="BN80" s="554"/>
      <c r="BO80" s="560" t="e">
        <f>(BL80*BR$70)+(N80*BR$71)+(X80*BR$72)+(R80*BR$73)+(V80*BR$74)+(Z80*BR$75)</f>
        <v>#REF!</v>
      </c>
      <c r="BP80" s="560" t="e">
        <f>((AZ80-BB80)*BR$77)+((AT80-AV80)*BR$76)+(H80*BR$78)+(P80*BR$79)</f>
        <v>#REF!</v>
      </c>
      <c r="BQ80" s="62"/>
      <c r="BR80" s="62"/>
      <c r="BS80" s="75"/>
    </row>
    <row r="81" spans="1:76" ht="21.75" customHeight="1">
      <c r="A81" s="62"/>
      <c r="B81" s="587"/>
      <c r="C81" s="562" t="str">
        <f>IF(ROSTER!D$18="","",ROSTER!D$18)</f>
        <v/>
      </c>
      <c r="D81" s="563"/>
      <c r="E81" s="591"/>
      <c r="F81" s="593"/>
      <c r="G81" s="595"/>
      <c r="H81" s="585"/>
      <c r="I81" s="577"/>
      <c r="J81" s="566"/>
      <c r="K81" s="567"/>
      <c r="L81" s="570"/>
      <c r="M81" s="571"/>
      <c r="N81" s="582" t="s">
        <v>16</v>
      </c>
      <c r="O81" s="583"/>
      <c r="P81" s="566"/>
      <c r="Q81" s="567"/>
      <c r="R81" s="570"/>
      <c r="S81" s="571"/>
      <c r="T81" s="582" t="s">
        <v>16</v>
      </c>
      <c r="U81" s="583"/>
      <c r="V81" s="585"/>
      <c r="W81" s="577"/>
      <c r="X81" s="566"/>
      <c r="Y81" s="577"/>
      <c r="Z81" s="566"/>
      <c r="AA81" s="577"/>
      <c r="AB81" s="566"/>
      <c r="AC81" s="567"/>
      <c r="AD81" s="570"/>
      <c r="AE81" s="571"/>
      <c r="AF81" s="598"/>
      <c r="AG81" s="599"/>
      <c r="AH81" s="566"/>
      <c r="AI81" s="567"/>
      <c r="AJ81" s="570"/>
      <c r="AK81" s="571"/>
      <c r="AL81" s="598"/>
      <c r="AM81" s="599"/>
      <c r="AN81" s="566"/>
      <c r="AO81" s="567"/>
      <c r="AP81" s="570"/>
      <c r="AQ81" s="571"/>
      <c r="AR81" s="598"/>
      <c r="AS81" s="599"/>
      <c r="AT81" s="603"/>
      <c r="AU81" s="604"/>
      <c r="AV81" s="596"/>
      <c r="AW81" s="597"/>
      <c r="AX81" s="598"/>
      <c r="AY81" s="599"/>
      <c r="AZ81" s="566"/>
      <c r="BA81" s="567"/>
      <c r="BB81" s="570"/>
      <c r="BC81" s="571"/>
      <c r="BD81" s="598"/>
      <c r="BE81" s="599"/>
      <c r="BF81" s="603"/>
      <c r="BG81" s="604"/>
      <c r="BH81" s="596"/>
      <c r="BI81" s="597"/>
      <c r="BJ81" s="598"/>
      <c r="BK81" s="599"/>
      <c r="BL81" s="600"/>
      <c r="BM81" s="601"/>
      <c r="BN81" s="602"/>
      <c r="BO81" s="561"/>
      <c r="BP81" s="561"/>
      <c r="BQ81" s="62"/>
      <c r="BR81" s="62"/>
      <c r="BS81" s="62"/>
    </row>
    <row r="82" spans="1:76" ht="21.75" customHeight="1">
      <c r="A82" s="62"/>
      <c r="B82" s="586" t="str">
        <f>IF(ROSTER!B20="","",ROSTER!B20)</f>
        <v/>
      </c>
      <c r="C82" s="588" t="str">
        <f>IF(ROSTER!C$20="","",ROSTER!C$20)</f>
        <v/>
      </c>
      <c r="D82" s="589"/>
      <c r="E82" s="590"/>
      <c r="F82" s="592">
        <f>IF(E82="y",1,IF(E82="S",1,0))</f>
        <v>0</v>
      </c>
      <c r="G82" s="594">
        <f>IF(E82="S",1,0)</f>
        <v>0</v>
      </c>
      <c r="H82" s="584"/>
      <c r="I82" s="576"/>
      <c r="J82" s="564"/>
      <c r="K82" s="565"/>
      <c r="L82" s="568"/>
      <c r="M82" s="569"/>
      <c r="N82" s="578">
        <f>L82+J82</f>
        <v>0</v>
      </c>
      <c r="O82" s="579"/>
      <c r="P82" s="564"/>
      <c r="Q82" s="565"/>
      <c r="R82" s="568"/>
      <c r="S82" s="569"/>
      <c r="T82" s="578">
        <f>R82-P82</f>
        <v>0</v>
      </c>
      <c r="U82" s="579"/>
      <c r="V82" s="584"/>
      <c r="W82" s="576"/>
      <c r="X82" s="564"/>
      <c r="Y82" s="576"/>
      <c r="Z82" s="564"/>
      <c r="AA82" s="576"/>
      <c r="AB82" s="564"/>
      <c r="AC82" s="565"/>
      <c r="AD82" s="568"/>
      <c r="AE82" s="569"/>
      <c r="AF82" s="548">
        <f>IF(AB82=0,0,(AD82/AB82)*100)</f>
        <v>0</v>
      </c>
      <c r="AG82" s="549"/>
      <c r="AH82" s="564"/>
      <c r="AI82" s="565"/>
      <c r="AJ82" s="568"/>
      <c r="AK82" s="569"/>
      <c r="AL82" s="548">
        <f>IF(AH82=0,0,(AJ82/AH82)*100)</f>
        <v>0</v>
      </c>
      <c r="AM82" s="549"/>
      <c r="AN82" s="564"/>
      <c r="AO82" s="565"/>
      <c r="AP82" s="568"/>
      <c r="AQ82" s="569"/>
      <c r="AR82" s="548">
        <f>IF(AN82=0,0,(AP82/AN82)*100)</f>
        <v>0</v>
      </c>
      <c r="AS82" s="549"/>
      <c r="AT82" s="572">
        <f>AB82+AH82+AN82</f>
        <v>0</v>
      </c>
      <c r="AU82" s="573"/>
      <c r="AV82" s="544">
        <f>AD82+AJ82+AP82</f>
        <v>0</v>
      </c>
      <c r="AW82" s="545"/>
      <c r="AX82" s="548">
        <f>IF(AT82=0,0,(AV82/AT82)*100)</f>
        <v>0</v>
      </c>
      <c r="AY82" s="549"/>
      <c r="AZ82" s="564"/>
      <c r="BA82" s="565"/>
      <c r="BB82" s="568"/>
      <c r="BC82" s="569"/>
      <c r="BD82" s="548">
        <f>IF(AZ82=0,0,(BB82/AZ82)*100)</f>
        <v>0</v>
      </c>
      <c r="BE82" s="549"/>
      <c r="BF82" s="572">
        <f>AT82+AZ82</f>
        <v>0</v>
      </c>
      <c r="BG82" s="573"/>
      <c r="BH82" s="544">
        <f>AV82+BB82</f>
        <v>0</v>
      </c>
      <c r="BI82" s="545"/>
      <c r="BJ82" s="548">
        <f>IF(BF82=0,0,(BH82/BF82)*100)</f>
        <v>0</v>
      </c>
      <c r="BK82" s="549"/>
      <c r="BL82" s="552">
        <f>(AD82*2)+(AJ82*2)+(AP82*3)+BB82</f>
        <v>0</v>
      </c>
      <c r="BM82" s="553"/>
      <c r="BN82" s="554"/>
      <c r="BO82" s="560" t="e">
        <f>(BL82*BR$70)+(N82*BR$71)+(X82*BR$72)+(R82*BR$73)+(V82*BR$74)+(Z82*BR$75)</f>
        <v>#REF!</v>
      </c>
      <c r="BP82" s="560" t="e">
        <f>((AZ82-BB82)*BR$77)+((AT82-AV82)*BR$76)+(H82*BR$78)+(P82*BR$79)</f>
        <v>#REF!</v>
      </c>
      <c r="BQ82" s="62"/>
      <c r="BR82" s="62"/>
      <c r="BS82" s="62"/>
    </row>
    <row r="83" spans="1:76" ht="21.75" customHeight="1">
      <c r="A83" s="62"/>
      <c r="B83" s="587"/>
      <c r="C83" s="562" t="str">
        <f>IF(ROSTER!D$20="","",ROSTER!D$20)</f>
        <v/>
      </c>
      <c r="D83" s="563"/>
      <c r="E83" s="591"/>
      <c r="F83" s="593"/>
      <c r="G83" s="595"/>
      <c r="H83" s="585"/>
      <c r="I83" s="577"/>
      <c r="J83" s="566"/>
      <c r="K83" s="567"/>
      <c r="L83" s="570"/>
      <c r="M83" s="571"/>
      <c r="N83" s="582" t="s">
        <v>16</v>
      </c>
      <c r="O83" s="583"/>
      <c r="P83" s="566"/>
      <c r="Q83" s="567"/>
      <c r="R83" s="570"/>
      <c r="S83" s="571"/>
      <c r="T83" s="582" t="s">
        <v>16</v>
      </c>
      <c r="U83" s="583"/>
      <c r="V83" s="585"/>
      <c r="W83" s="577"/>
      <c r="X83" s="566"/>
      <c r="Y83" s="577"/>
      <c r="Z83" s="566"/>
      <c r="AA83" s="577"/>
      <c r="AB83" s="566"/>
      <c r="AC83" s="567"/>
      <c r="AD83" s="570"/>
      <c r="AE83" s="571"/>
      <c r="AF83" s="598"/>
      <c r="AG83" s="599"/>
      <c r="AH83" s="566"/>
      <c r="AI83" s="567"/>
      <c r="AJ83" s="570"/>
      <c r="AK83" s="571"/>
      <c r="AL83" s="598"/>
      <c r="AM83" s="599"/>
      <c r="AN83" s="566"/>
      <c r="AO83" s="567"/>
      <c r="AP83" s="570"/>
      <c r="AQ83" s="571"/>
      <c r="AR83" s="598"/>
      <c r="AS83" s="599"/>
      <c r="AT83" s="603"/>
      <c r="AU83" s="604"/>
      <c r="AV83" s="596"/>
      <c r="AW83" s="597"/>
      <c r="AX83" s="598"/>
      <c r="AY83" s="599"/>
      <c r="AZ83" s="566"/>
      <c r="BA83" s="567"/>
      <c r="BB83" s="570"/>
      <c r="BC83" s="571"/>
      <c r="BD83" s="598"/>
      <c r="BE83" s="599"/>
      <c r="BF83" s="603"/>
      <c r="BG83" s="604"/>
      <c r="BH83" s="596"/>
      <c r="BI83" s="597"/>
      <c r="BJ83" s="598"/>
      <c r="BK83" s="599"/>
      <c r="BL83" s="600"/>
      <c r="BM83" s="601"/>
      <c r="BN83" s="602"/>
      <c r="BO83" s="561"/>
      <c r="BP83" s="561"/>
      <c r="BQ83" s="62"/>
      <c r="BR83" s="62"/>
      <c r="BS83" s="62"/>
    </row>
    <row r="84" spans="1:76" ht="21.75" customHeight="1">
      <c r="A84" s="62"/>
      <c r="B84" s="586" t="str">
        <f>IF(ROSTER!B22="","",ROSTER!B22)</f>
        <v/>
      </c>
      <c r="C84" s="588" t="str">
        <f>IF(ROSTER!C$22="","",ROSTER!C$22)</f>
        <v/>
      </c>
      <c r="D84" s="589"/>
      <c r="E84" s="590"/>
      <c r="F84" s="592">
        <f>IF(E84="y",1,IF(E84="S",1,0))</f>
        <v>0</v>
      </c>
      <c r="G84" s="594">
        <f>IF(E84="S",1,0)</f>
        <v>0</v>
      </c>
      <c r="H84" s="584"/>
      <c r="I84" s="576"/>
      <c r="J84" s="564"/>
      <c r="K84" s="565"/>
      <c r="L84" s="568"/>
      <c r="M84" s="569"/>
      <c r="N84" s="578">
        <f>L84+J84</f>
        <v>0</v>
      </c>
      <c r="O84" s="579"/>
      <c r="P84" s="564"/>
      <c r="Q84" s="565"/>
      <c r="R84" s="568"/>
      <c r="S84" s="569"/>
      <c r="T84" s="578">
        <f>R84-P84</f>
        <v>0</v>
      </c>
      <c r="U84" s="579"/>
      <c r="V84" s="584"/>
      <c r="W84" s="576"/>
      <c r="X84" s="564"/>
      <c r="Y84" s="576"/>
      <c r="Z84" s="564"/>
      <c r="AA84" s="576"/>
      <c r="AB84" s="564"/>
      <c r="AC84" s="565"/>
      <c r="AD84" s="568"/>
      <c r="AE84" s="569"/>
      <c r="AF84" s="548">
        <f>IF(AB84=0,0,(AD84/AB84)*100)</f>
        <v>0</v>
      </c>
      <c r="AG84" s="549"/>
      <c r="AH84" s="564"/>
      <c r="AI84" s="565"/>
      <c r="AJ84" s="568"/>
      <c r="AK84" s="569"/>
      <c r="AL84" s="548">
        <f>IF(AH84=0,0,(AJ84/AH84)*100)</f>
        <v>0</v>
      </c>
      <c r="AM84" s="549"/>
      <c r="AN84" s="564"/>
      <c r="AO84" s="565"/>
      <c r="AP84" s="568"/>
      <c r="AQ84" s="569"/>
      <c r="AR84" s="548">
        <f>IF(AN84=0,0,(AP84/AN84)*100)</f>
        <v>0</v>
      </c>
      <c r="AS84" s="549"/>
      <c r="AT84" s="572">
        <f>AB84+AH84+AN84</f>
        <v>0</v>
      </c>
      <c r="AU84" s="573"/>
      <c r="AV84" s="544">
        <f>AD84+AJ84+AP84</f>
        <v>0</v>
      </c>
      <c r="AW84" s="545"/>
      <c r="AX84" s="548">
        <f>IF(AT84=0,0,(AV84/AT84)*100)</f>
        <v>0</v>
      </c>
      <c r="AY84" s="549"/>
      <c r="AZ84" s="564"/>
      <c r="BA84" s="565"/>
      <c r="BB84" s="568"/>
      <c r="BC84" s="569"/>
      <c r="BD84" s="548">
        <f>IF(AZ84=0,0,(BB84/AZ84)*100)</f>
        <v>0</v>
      </c>
      <c r="BE84" s="549"/>
      <c r="BF84" s="572">
        <f>AT84+AZ84</f>
        <v>0</v>
      </c>
      <c r="BG84" s="573"/>
      <c r="BH84" s="544">
        <f>AV84+BB84</f>
        <v>0</v>
      </c>
      <c r="BI84" s="545"/>
      <c r="BJ84" s="548">
        <f>IF(BF84=0,0,(BH84/BF84)*100)</f>
        <v>0</v>
      </c>
      <c r="BK84" s="549"/>
      <c r="BL84" s="552">
        <f>(AD84*2)+(AJ84*2)+(AP84*3)+BB84</f>
        <v>0</v>
      </c>
      <c r="BM84" s="553"/>
      <c r="BN84" s="554"/>
      <c r="BO84" s="560" t="e">
        <f>(BL84*BR$70)+(N84*BR$71)+(X84*BR$72)+(R84*BR$73)+(V84*BR$74)+(Z84*BR$75)</f>
        <v>#REF!</v>
      </c>
      <c r="BP84" s="560" t="e">
        <f>((AZ84-BB84)*BR$77)+((AT84-AV84)*BR$76)+(H84*BR$78)+(P84*BR$79)</f>
        <v>#REF!</v>
      </c>
      <c r="BQ84" s="62"/>
      <c r="BR84" s="62"/>
      <c r="BS84" s="62"/>
    </row>
    <row r="85" spans="1:76" ht="21.75" customHeight="1">
      <c r="A85" s="62"/>
      <c r="B85" s="587"/>
      <c r="C85" s="562" t="str">
        <f>IF(ROSTER!D$22="","",ROSTER!D$22)</f>
        <v/>
      </c>
      <c r="D85" s="563"/>
      <c r="E85" s="591"/>
      <c r="F85" s="593"/>
      <c r="G85" s="595"/>
      <c r="H85" s="585"/>
      <c r="I85" s="577"/>
      <c r="J85" s="566"/>
      <c r="K85" s="567"/>
      <c r="L85" s="570"/>
      <c r="M85" s="571"/>
      <c r="N85" s="582" t="s">
        <v>16</v>
      </c>
      <c r="O85" s="583"/>
      <c r="P85" s="566"/>
      <c r="Q85" s="567"/>
      <c r="R85" s="570"/>
      <c r="S85" s="571"/>
      <c r="T85" s="582" t="s">
        <v>16</v>
      </c>
      <c r="U85" s="583"/>
      <c r="V85" s="585"/>
      <c r="W85" s="577"/>
      <c r="X85" s="566"/>
      <c r="Y85" s="577"/>
      <c r="Z85" s="566"/>
      <c r="AA85" s="577"/>
      <c r="AB85" s="566"/>
      <c r="AC85" s="567"/>
      <c r="AD85" s="570"/>
      <c r="AE85" s="571"/>
      <c r="AF85" s="598"/>
      <c r="AG85" s="599"/>
      <c r="AH85" s="566"/>
      <c r="AI85" s="567"/>
      <c r="AJ85" s="570"/>
      <c r="AK85" s="571"/>
      <c r="AL85" s="598"/>
      <c r="AM85" s="599"/>
      <c r="AN85" s="566"/>
      <c r="AO85" s="567"/>
      <c r="AP85" s="570"/>
      <c r="AQ85" s="571"/>
      <c r="AR85" s="598"/>
      <c r="AS85" s="599"/>
      <c r="AT85" s="603"/>
      <c r="AU85" s="604"/>
      <c r="AV85" s="596"/>
      <c r="AW85" s="597"/>
      <c r="AX85" s="598"/>
      <c r="AY85" s="599"/>
      <c r="AZ85" s="566"/>
      <c r="BA85" s="567"/>
      <c r="BB85" s="570"/>
      <c r="BC85" s="571"/>
      <c r="BD85" s="598"/>
      <c r="BE85" s="599"/>
      <c r="BF85" s="603"/>
      <c r="BG85" s="604"/>
      <c r="BH85" s="596"/>
      <c r="BI85" s="597"/>
      <c r="BJ85" s="598"/>
      <c r="BK85" s="599"/>
      <c r="BL85" s="600"/>
      <c r="BM85" s="601"/>
      <c r="BN85" s="602"/>
      <c r="BO85" s="561"/>
      <c r="BP85" s="561"/>
      <c r="BQ85" s="62"/>
      <c r="BR85" s="62"/>
      <c r="BS85" s="62"/>
    </row>
    <row r="86" spans="1:76" ht="21.75" customHeight="1">
      <c r="A86" s="62"/>
      <c r="B86" s="586" t="str">
        <f>IF(ROSTER!B24="","",ROSTER!B24)</f>
        <v/>
      </c>
      <c r="C86" s="588" t="str">
        <f>IF(ROSTER!C$24="","",ROSTER!C$24)</f>
        <v/>
      </c>
      <c r="D86" s="589"/>
      <c r="E86" s="590"/>
      <c r="F86" s="592">
        <f>IF(E86="y",1,IF(E86="S",1,0))</f>
        <v>0</v>
      </c>
      <c r="G86" s="594">
        <f>IF(E86="S",1,0)</f>
        <v>0</v>
      </c>
      <c r="H86" s="584"/>
      <c r="I86" s="576"/>
      <c r="J86" s="564"/>
      <c r="K86" s="565"/>
      <c r="L86" s="568"/>
      <c r="M86" s="569"/>
      <c r="N86" s="578">
        <f>L86+J86</f>
        <v>0</v>
      </c>
      <c r="O86" s="579"/>
      <c r="P86" s="564"/>
      <c r="Q86" s="565"/>
      <c r="R86" s="568"/>
      <c r="S86" s="569"/>
      <c r="T86" s="578">
        <f>R86-P86</f>
        <v>0</v>
      </c>
      <c r="U86" s="579"/>
      <c r="V86" s="584"/>
      <c r="W86" s="576"/>
      <c r="X86" s="564"/>
      <c r="Y86" s="576"/>
      <c r="Z86" s="564"/>
      <c r="AA86" s="576"/>
      <c r="AB86" s="564"/>
      <c r="AC86" s="565"/>
      <c r="AD86" s="568"/>
      <c r="AE86" s="569"/>
      <c r="AF86" s="548">
        <f>IF(AB86=0,0,(AD86/AB86)*100)</f>
        <v>0</v>
      </c>
      <c r="AG86" s="549"/>
      <c r="AH86" s="564"/>
      <c r="AI86" s="565"/>
      <c r="AJ86" s="568"/>
      <c r="AK86" s="569"/>
      <c r="AL86" s="548">
        <f>IF(AH86=0,0,(AJ86/AH86)*100)</f>
        <v>0</v>
      </c>
      <c r="AM86" s="549"/>
      <c r="AN86" s="564"/>
      <c r="AO86" s="565"/>
      <c r="AP86" s="568"/>
      <c r="AQ86" s="569"/>
      <c r="AR86" s="548">
        <f>IF(AN86=0,0,(AP86/AN86)*100)</f>
        <v>0</v>
      </c>
      <c r="AS86" s="549"/>
      <c r="AT86" s="572">
        <f>AB86+AH86+AN86</f>
        <v>0</v>
      </c>
      <c r="AU86" s="573"/>
      <c r="AV86" s="544">
        <f>AD86+AJ86+AP86</f>
        <v>0</v>
      </c>
      <c r="AW86" s="545"/>
      <c r="AX86" s="548">
        <f>IF(AT86=0,0,(AV86/AT86)*100)</f>
        <v>0</v>
      </c>
      <c r="AY86" s="549"/>
      <c r="AZ86" s="564"/>
      <c r="BA86" s="565"/>
      <c r="BB86" s="568"/>
      <c r="BC86" s="569"/>
      <c r="BD86" s="548">
        <f>IF(AZ86=0,0,(BB86/AZ86)*100)</f>
        <v>0</v>
      </c>
      <c r="BE86" s="549"/>
      <c r="BF86" s="572">
        <f>AT86+AZ86</f>
        <v>0</v>
      </c>
      <c r="BG86" s="573"/>
      <c r="BH86" s="544">
        <f>AV86+BB86</f>
        <v>0</v>
      </c>
      <c r="BI86" s="545"/>
      <c r="BJ86" s="548">
        <f>IF(BF86=0,0,(BH86/BF86)*100)</f>
        <v>0</v>
      </c>
      <c r="BK86" s="549"/>
      <c r="BL86" s="552">
        <f>(AD86*2)+(AJ86*2)+(AP86*3)+BB86</f>
        <v>0</v>
      </c>
      <c r="BM86" s="553"/>
      <c r="BN86" s="554"/>
      <c r="BO86" s="560" t="e">
        <f>(BL86*BR$70)+(N86*BR$71)+(X86*BR$72)+(R86*BR$73)+(V86*BR$74)+(Z86*BR$75)</f>
        <v>#REF!</v>
      </c>
      <c r="BP86" s="560" t="e">
        <f>((AZ86-BB86)*BR$77)+((AT86-AV86)*BR$76)+(H86*BR$78)+(P86*BR$79)</f>
        <v>#REF!</v>
      </c>
      <c r="BQ86" s="62"/>
      <c r="BR86" s="62"/>
      <c r="BS86" s="62"/>
    </row>
    <row r="87" spans="1:76" ht="21.75" customHeight="1">
      <c r="A87" s="62"/>
      <c r="B87" s="587"/>
      <c r="C87" s="562" t="str">
        <f>IF(ROSTER!D$24="","",ROSTER!D$24)</f>
        <v/>
      </c>
      <c r="D87" s="563"/>
      <c r="E87" s="591"/>
      <c r="F87" s="593"/>
      <c r="G87" s="595"/>
      <c r="H87" s="585"/>
      <c r="I87" s="577"/>
      <c r="J87" s="566"/>
      <c r="K87" s="567"/>
      <c r="L87" s="570"/>
      <c r="M87" s="571"/>
      <c r="N87" s="582" t="s">
        <v>16</v>
      </c>
      <c r="O87" s="583"/>
      <c r="P87" s="566"/>
      <c r="Q87" s="567"/>
      <c r="R87" s="570"/>
      <c r="S87" s="571"/>
      <c r="T87" s="582" t="s">
        <v>16</v>
      </c>
      <c r="U87" s="583"/>
      <c r="V87" s="585"/>
      <c r="W87" s="577"/>
      <c r="X87" s="566"/>
      <c r="Y87" s="577"/>
      <c r="Z87" s="566"/>
      <c r="AA87" s="577"/>
      <c r="AB87" s="566"/>
      <c r="AC87" s="567"/>
      <c r="AD87" s="570"/>
      <c r="AE87" s="571"/>
      <c r="AF87" s="598"/>
      <c r="AG87" s="599"/>
      <c r="AH87" s="566"/>
      <c r="AI87" s="567"/>
      <c r="AJ87" s="570"/>
      <c r="AK87" s="571"/>
      <c r="AL87" s="598"/>
      <c r="AM87" s="599"/>
      <c r="AN87" s="566"/>
      <c r="AO87" s="567"/>
      <c r="AP87" s="570"/>
      <c r="AQ87" s="571"/>
      <c r="AR87" s="598"/>
      <c r="AS87" s="599"/>
      <c r="AT87" s="603"/>
      <c r="AU87" s="604"/>
      <c r="AV87" s="596"/>
      <c r="AW87" s="597"/>
      <c r="AX87" s="598"/>
      <c r="AY87" s="599"/>
      <c r="AZ87" s="566"/>
      <c r="BA87" s="567"/>
      <c r="BB87" s="570"/>
      <c r="BC87" s="571"/>
      <c r="BD87" s="598"/>
      <c r="BE87" s="599"/>
      <c r="BF87" s="603"/>
      <c r="BG87" s="604"/>
      <c r="BH87" s="596"/>
      <c r="BI87" s="597"/>
      <c r="BJ87" s="598"/>
      <c r="BK87" s="599"/>
      <c r="BL87" s="600"/>
      <c r="BM87" s="601"/>
      <c r="BN87" s="602"/>
      <c r="BO87" s="561"/>
      <c r="BP87" s="561"/>
      <c r="BQ87" s="62"/>
      <c r="BR87" s="62"/>
      <c r="BS87" s="62"/>
      <c r="BX87" s="82"/>
    </row>
    <row r="88" spans="1:76" ht="21.75" customHeight="1">
      <c r="A88" s="62"/>
      <c r="B88" s="586" t="str">
        <f>IF(ROSTER!B26="","",ROSTER!B26)</f>
        <v/>
      </c>
      <c r="C88" s="588" t="str">
        <f>IF(ROSTER!C$26="","",ROSTER!C$26)</f>
        <v/>
      </c>
      <c r="D88" s="589"/>
      <c r="E88" s="590"/>
      <c r="F88" s="592">
        <f>IF(E88="y",1,IF(E88="S",1,0))</f>
        <v>0</v>
      </c>
      <c r="G88" s="594">
        <f>IF(E88="S",1,0)</f>
        <v>0</v>
      </c>
      <c r="H88" s="584"/>
      <c r="I88" s="576"/>
      <c r="J88" s="564"/>
      <c r="K88" s="565"/>
      <c r="L88" s="568"/>
      <c r="M88" s="569"/>
      <c r="N88" s="578">
        <f>L88+J88</f>
        <v>0</v>
      </c>
      <c r="O88" s="579"/>
      <c r="P88" s="564"/>
      <c r="Q88" s="565"/>
      <c r="R88" s="568"/>
      <c r="S88" s="569"/>
      <c r="T88" s="578">
        <f>R88-P88</f>
        <v>0</v>
      </c>
      <c r="U88" s="579"/>
      <c r="V88" s="584"/>
      <c r="W88" s="576"/>
      <c r="X88" s="564"/>
      <c r="Y88" s="576"/>
      <c r="Z88" s="564"/>
      <c r="AA88" s="576"/>
      <c r="AB88" s="564"/>
      <c r="AC88" s="565"/>
      <c r="AD88" s="568"/>
      <c r="AE88" s="569"/>
      <c r="AF88" s="548">
        <f>IF(AB88=0,0,(AD88/AB88)*100)</f>
        <v>0</v>
      </c>
      <c r="AG88" s="549"/>
      <c r="AH88" s="564"/>
      <c r="AI88" s="565"/>
      <c r="AJ88" s="568"/>
      <c r="AK88" s="569"/>
      <c r="AL88" s="548">
        <f>IF(AH88=0,0,(AJ88/AH88)*100)</f>
        <v>0</v>
      </c>
      <c r="AM88" s="549"/>
      <c r="AN88" s="564"/>
      <c r="AO88" s="565"/>
      <c r="AP88" s="568"/>
      <c r="AQ88" s="569"/>
      <c r="AR88" s="548">
        <f>IF(AN88=0,0,(AP88/AN88)*100)</f>
        <v>0</v>
      </c>
      <c r="AS88" s="549"/>
      <c r="AT88" s="572">
        <f>AB88+AH88+AN88</f>
        <v>0</v>
      </c>
      <c r="AU88" s="573"/>
      <c r="AV88" s="544">
        <f>AD88+AJ88+AP88</f>
        <v>0</v>
      </c>
      <c r="AW88" s="545"/>
      <c r="AX88" s="548">
        <f>IF(AT88=0,0,(AV88/AT88)*100)</f>
        <v>0</v>
      </c>
      <c r="AY88" s="549"/>
      <c r="AZ88" s="564"/>
      <c r="BA88" s="565"/>
      <c r="BB88" s="568"/>
      <c r="BC88" s="569"/>
      <c r="BD88" s="548">
        <f>IF(AZ88=0,0,(BB88/AZ88)*100)</f>
        <v>0</v>
      </c>
      <c r="BE88" s="549"/>
      <c r="BF88" s="572">
        <f>AT88+AZ88</f>
        <v>0</v>
      </c>
      <c r="BG88" s="573"/>
      <c r="BH88" s="544">
        <f>AV88+BB88</f>
        <v>0</v>
      </c>
      <c r="BI88" s="545"/>
      <c r="BJ88" s="548">
        <f>IF(BF88=0,0,(BH88/BF88)*100)</f>
        <v>0</v>
      </c>
      <c r="BK88" s="549"/>
      <c r="BL88" s="552">
        <f>(AD88*2)+(AJ88*2)+(AP88*3)+BB88</f>
        <v>0</v>
      </c>
      <c r="BM88" s="553"/>
      <c r="BN88" s="554"/>
      <c r="BO88" s="560" t="e">
        <f>(BL88*BR$70)+(N88*BR$71)+(X88*BR$72)+(R88*BR$73)+(V88*BR$74)+(Z88*BR$75)</f>
        <v>#REF!</v>
      </c>
      <c r="BP88" s="560" t="e">
        <f>((AZ88-BB88)*BR$77)+((AT88-AV88)*BR$76)+(H88*BR$78)+(P88*BR$79)</f>
        <v>#REF!</v>
      </c>
      <c r="BQ88" s="62"/>
      <c r="BR88" s="62"/>
      <c r="BS88" s="62"/>
    </row>
    <row r="89" spans="1:76" ht="21.75" customHeight="1">
      <c r="A89" s="62"/>
      <c r="B89" s="587"/>
      <c r="C89" s="562" t="str">
        <f>IF(ROSTER!D$26="","",ROSTER!D$26)</f>
        <v/>
      </c>
      <c r="D89" s="563"/>
      <c r="E89" s="591"/>
      <c r="F89" s="593"/>
      <c r="G89" s="595"/>
      <c r="H89" s="585"/>
      <c r="I89" s="577"/>
      <c r="J89" s="566"/>
      <c r="K89" s="567"/>
      <c r="L89" s="570"/>
      <c r="M89" s="571"/>
      <c r="N89" s="582" t="s">
        <v>16</v>
      </c>
      <c r="O89" s="583"/>
      <c r="P89" s="566"/>
      <c r="Q89" s="567"/>
      <c r="R89" s="570"/>
      <c r="S89" s="571"/>
      <c r="T89" s="582" t="s">
        <v>16</v>
      </c>
      <c r="U89" s="583"/>
      <c r="V89" s="585"/>
      <c r="W89" s="577"/>
      <c r="X89" s="566"/>
      <c r="Y89" s="577"/>
      <c r="Z89" s="566"/>
      <c r="AA89" s="577"/>
      <c r="AB89" s="566"/>
      <c r="AC89" s="567"/>
      <c r="AD89" s="570"/>
      <c r="AE89" s="571"/>
      <c r="AF89" s="598"/>
      <c r="AG89" s="599"/>
      <c r="AH89" s="566"/>
      <c r="AI89" s="567"/>
      <c r="AJ89" s="570"/>
      <c r="AK89" s="571"/>
      <c r="AL89" s="598"/>
      <c r="AM89" s="599"/>
      <c r="AN89" s="566"/>
      <c r="AO89" s="567"/>
      <c r="AP89" s="570"/>
      <c r="AQ89" s="571"/>
      <c r="AR89" s="598"/>
      <c r="AS89" s="599"/>
      <c r="AT89" s="603"/>
      <c r="AU89" s="604"/>
      <c r="AV89" s="596"/>
      <c r="AW89" s="597"/>
      <c r="AX89" s="598"/>
      <c r="AY89" s="599"/>
      <c r="AZ89" s="566"/>
      <c r="BA89" s="567"/>
      <c r="BB89" s="570"/>
      <c r="BC89" s="571"/>
      <c r="BD89" s="598"/>
      <c r="BE89" s="599"/>
      <c r="BF89" s="603"/>
      <c r="BG89" s="604"/>
      <c r="BH89" s="596"/>
      <c r="BI89" s="597"/>
      <c r="BJ89" s="598"/>
      <c r="BK89" s="599"/>
      <c r="BL89" s="600"/>
      <c r="BM89" s="601"/>
      <c r="BN89" s="602"/>
      <c r="BO89" s="561"/>
      <c r="BP89" s="561"/>
      <c r="BQ89" s="62"/>
      <c r="BR89" s="62"/>
      <c r="BS89" s="62"/>
    </row>
    <row r="90" spans="1:76" ht="21.75" customHeight="1">
      <c r="A90" s="62"/>
      <c r="B90" s="586" t="str">
        <f>IF(ROSTER!B28="","",ROSTER!B28)</f>
        <v/>
      </c>
      <c r="C90" s="588" t="str">
        <f>IF(ROSTER!C$28="","",ROSTER!C$28)</f>
        <v/>
      </c>
      <c r="D90" s="589"/>
      <c r="E90" s="590"/>
      <c r="F90" s="592">
        <f>IF(E90="y",1,IF(E90="S",1,0))</f>
        <v>0</v>
      </c>
      <c r="G90" s="594">
        <f>IF(E90="S",1,0)</f>
        <v>0</v>
      </c>
      <c r="H90" s="584"/>
      <c r="I90" s="576"/>
      <c r="J90" s="564"/>
      <c r="K90" s="565"/>
      <c r="L90" s="568"/>
      <c r="M90" s="569"/>
      <c r="N90" s="578">
        <f>L90+J90</f>
        <v>0</v>
      </c>
      <c r="O90" s="579"/>
      <c r="P90" s="564"/>
      <c r="Q90" s="565"/>
      <c r="R90" s="568"/>
      <c r="S90" s="569"/>
      <c r="T90" s="578">
        <f>R90-P90</f>
        <v>0</v>
      </c>
      <c r="U90" s="579"/>
      <c r="V90" s="584"/>
      <c r="W90" s="576"/>
      <c r="X90" s="564"/>
      <c r="Y90" s="576"/>
      <c r="Z90" s="564"/>
      <c r="AA90" s="576"/>
      <c r="AB90" s="564"/>
      <c r="AC90" s="565"/>
      <c r="AD90" s="568"/>
      <c r="AE90" s="569"/>
      <c r="AF90" s="548">
        <f>IF(AB90=0,0,(AD90/AB90)*100)</f>
        <v>0</v>
      </c>
      <c r="AG90" s="549"/>
      <c r="AH90" s="564"/>
      <c r="AI90" s="565"/>
      <c r="AJ90" s="568"/>
      <c r="AK90" s="569"/>
      <c r="AL90" s="548">
        <f>IF(AH90=0,0,(AJ90/AH90)*100)</f>
        <v>0</v>
      </c>
      <c r="AM90" s="549"/>
      <c r="AN90" s="564"/>
      <c r="AO90" s="565"/>
      <c r="AP90" s="568"/>
      <c r="AQ90" s="569"/>
      <c r="AR90" s="548">
        <f>IF(AN90=0,0,(AP90/AN90)*100)</f>
        <v>0</v>
      </c>
      <c r="AS90" s="549"/>
      <c r="AT90" s="572">
        <f>AB90+AH90+AN90</f>
        <v>0</v>
      </c>
      <c r="AU90" s="573"/>
      <c r="AV90" s="544">
        <f>AD90+AJ90+AP90</f>
        <v>0</v>
      </c>
      <c r="AW90" s="545"/>
      <c r="AX90" s="548">
        <f>IF(AT90=0,0,(AV90/AT90)*100)</f>
        <v>0</v>
      </c>
      <c r="AY90" s="549"/>
      <c r="AZ90" s="564"/>
      <c r="BA90" s="565"/>
      <c r="BB90" s="568"/>
      <c r="BC90" s="569"/>
      <c r="BD90" s="548">
        <f>IF(AZ90=0,0,(BB90/AZ90)*100)</f>
        <v>0</v>
      </c>
      <c r="BE90" s="549"/>
      <c r="BF90" s="572">
        <f>AT90+AZ90</f>
        <v>0</v>
      </c>
      <c r="BG90" s="573"/>
      <c r="BH90" s="544">
        <f>AV90+BB90</f>
        <v>0</v>
      </c>
      <c r="BI90" s="545"/>
      <c r="BJ90" s="548">
        <f>IF(BF90=0,0,(BH90/BF90)*100)</f>
        <v>0</v>
      </c>
      <c r="BK90" s="549"/>
      <c r="BL90" s="552">
        <f>(AD90*2)+(AJ90*2)+(AP90*3)+BB90</f>
        <v>0</v>
      </c>
      <c r="BM90" s="553"/>
      <c r="BN90" s="554"/>
      <c r="BO90" s="560" t="e">
        <f>(BL90*BR$70)+(N90*BR$71)+(X90*BR$72)+(R90*BR$73)+(V90*BR$74)+(Z90*BR$75)</f>
        <v>#REF!</v>
      </c>
      <c r="BP90" s="560" t="e">
        <f>((AZ90-BB90)*BR$77)+((AT90-AV90)*BR$76)+(H90*BR$78)+(P90*BR$79)</f>
        <v>#REF!</v>
      </c>
      <c r="BQ90" s="62"/>
      <c r="BR90" s="62"/>
      <c r="BS90" s="62"/>
    </row>
    <row r="91" spans="1:76" ht="21.75" customHeight="1">
      <c r="A91" s="62"/>
      <c r="B91" s="587"/>
      <c r="C91" s="562" t="str">
        <f>IF(ROSTER!D$28="","",ROSTER!D$28)</f>
        <v/>
      </c>
      <c r="D91" s="563"/>
      <c r="E91" s="591"/>
      <c r="F91" s="593"/>
      <c r="G91" s="595"/>
      <c r="H91" s="585"/>
      <c r="I91" s="577"/>
      <c r="J91" s="566"/>
      <c r="K91" s="567"/>
      <c r="L91" s="570"/>
      <c r="M91" s="571"/>
      <c r="N91" s="582" t="s">
        <v>16</v>
      </c>
      <c r="O91" s="583"/>
      <c r="P91" s="566"/>
      <c r="Q91" s="567"/>
      <c r="R91" s="570"/>
      <c r="S91" s="571"/>
      <c r="T91" s="582" t="s">
        <v>16</v>
      </c>
      <c r="U91" s="583"/>
      <c r="V91" s="585"/>
      <c r="W91" s="577"/>
      <c r="X91" s="566"/>
      <c r="Y91" s="577"/>
      <c r="Z91" s="566"/>
      <c r="AA91" s="577"/>
      <c r="AB91" s="566"/>
      <c r="AC91" s="567"/>
      <c r="AD91" s="570"/>
      <c r="AE91" s="571"/>
      <c r="AF91" s="598"/>
      <c r="AG91" s="599"/>
      <c r="AH91" s="566"/>
      <c r="AI91" s="567"/>
      <c r="AJ91" s="570"/>
      <c r="AK91" s="571"/>
      <c r="AL91" s="598"/>
      <c r="AM91" s="599"/>
      <c r="AN91" s="566"/>
      <c r="AO91" s="567"/>
      <c r="AP91" s="570"/>
      <c r="AQ91" s="571"/>
      <c r="AR91" s="598"/>
      <c r="AS91" s="599"/>
      <c r="AT91" s="603"/>
      <c r="AU91" s="604"/>
      <c r="AV91" s="596"/>
      <c r="AW91" s="597"/>
      <c r="AX91" s="598"/>
      <c r="AY91" s="599"/>
      <c r="AZ91" s="566"/>
      <c r="BA91" s="567"/>
      <c r="BB91" s="570"/>
      <c r="BC91" s="571"/>
      <c r="BD91" s="598"/>
      <c r="BE91" s="599"/>
      <c r="BF91" s="603"/>
      <c r="BG91" s="604"/>
      <c r="BH91" s="596"/>
      <c r="BI91" s="597"/>
      <c r="BJ91" s="598"/>
      <c r="BK91" s="599"/>
      <c r="BL91" s="600"/>
      <c r="BM91" s="601"/>
      <c r="BN91" s="602"/>
      <c r="BO91" s="561"/>
      <c r="BP91" s="561"/>
      <c r="BQ91" s="62"/>
      <c r="BR91" s="62"/>
      <c r="BS91" s="62"/>
    </row>
    <row r="92" spans="1:76" ht="21.75" customHeight="1">
      <c r="A92" s="62"/>
      <c r="B92" s="586" t="str">
        <f>IF(ROSTER!B30="","",ROSTER!B30)</f>
        <v/>
      </c>
      <c r="C92" s="588" t="str">
        <f>IF(ROSTER!C$30="","",ROSTER!C$30)</f>
        <v/>
      </c>
      <c r="D92" s="589"/>
      <c r="E92" s="590"/>
      <c r="F92" s="592">
        <f>IF(E92="y",1,IF(E92="S",1,0))</f>
        <v>0</v>
      </c>
      <c r="G92" s="594">
        <f>IF(E92="S",1,0)</f>
        <v>0</v>
      </c>
      <c r="H92" s="584"/>
      <c r="I92" s="576"/>
      <c r="J92" s="564"/>
      <c r="K92" s="565"/>
      <c r="L92" s="568"/>
      <c r="M92" s="569"/>
      <c r="N92" s="578">
        <f>L92+J92</f>
        <v>0</v>
      </c>
      <c r="O92" s="579"/>
      <c r="P92" s="564"/>
      <c r="Q92" s="565"/>
      <c r="R92" s="568"/>
      <c r="S92" s="569"/>
      <c r="T92" s="578">
        <f>R92-P92</f>
        <v>0</v>
      </c>
      <c r="U92" s="579"/>
      <c r="V92" s="584"/>
      <c r="W92" s="576"/>
      <c r="X92" s="564"/>
      <c r="Y92" s="576"/>
      <c r="Z92" s="564"/>
      <c r="AA92" s="576"/>
      <c r="AB92" s="564"/>
      <c r="AC92" s="565"/>
      <c r="AD92" s="568"/>
      <c r="AE92" s="569"/>
      <c r="AF92" s="548">
        <f>IF(AB92=0,0,(AD92/AB92)*100)</f>
        <v>0</v>
      </c>
      <c r="AG92" s="549"/>
      <c r="AH92" s="564"/>
      <c r="AI92" s="565"/>
      <c r="AJ92" s="568"/>
      <c r="AK92" s="569"/>
      <c r="AL92" s="548">
        <f>IF(AH92=0,0,(AJ92/AH92)*100)</f>
        <v>0</v>
      </c>
      <c r="AM92" s="549"/>
      <c r="AN92" s="564"/>
      <c r="AO92" s="565"/>
      <c r="AP92" s="568"/>
      <c r="AQ92" s="569"/>
      <c r="AR92" s="548">
        <f>IF(AN92=0,0,(AP92/AN92)*100)</f>
        <v>0</v>
      </c>
      <c r="AS92" s="549"/>
      <c r="AT92" s="572">
        <f>AB92+AH92+AN92</f>
        <v>0</v>
      </c>
      <c r="AU92" s="573"/>
      <c r="AV92" s="544">
        <f>AD92+AJ92+AP92</f>
        <v>0</v>
      </c>
      <c r="AW92" s="545"/>
      <c r="AX92" s="548">
        <f>IF(AT92=0,0,(AV92/AT92)*100)</f>
        <v>0</v>
      </c>
      <c r="AY92" s="549"/>
      <c r="AZ92" s="564"/>
      <c r="BA92" s="565"/>
      <c r="BB92" s="568"/>
      <c r="BC92" s="569"/>
      <c r="BD92" s="548">
        <f>IF(AZ92=0,0,(BB92/AZ92)*100)</f>
        <v>0</v>
      </c>
      <c r="BE92" s="549"/>
      <c r="BF92" s="572">
        <f>AT92+AZ92</f>
        <v>0</v>
      </c>
      <c r="BG92" s="573"/>
      <c r="BH92" s="544">
        <f>AV92+BB92</f>
        <v>0</v>
      </c>
      <c r="BI92" s="545"/>
      <c r="BJ92" s="548">
        <f>IF(BF92=0,0,(BH92/BF92)*100)</f>
        <v>0</v>
      </c>
      <c r="BK92" s="549"/>
      <c r="BL92" s="552">
        <f>(AD92*2)+(AJ92*2)+(AP92*3)+BB92</f>
        <v>0</v>
      </c>
      <c r="BM92" s="553"/>
      <c r="BN92" s="554"/>
      <c r="BO92" s="560" t="e">
        <f>(BL92*BR$70)+(N92*BR$71)+(X92*BR$72)+(R92*BR$73)+(V92*BR$74)+(Z92*BR$75)</f>
        <v>#REF!</v>
      </c>
      <c r="BP92" s="560" t="e">
        <f>((AZ92-BB92)*BR$77)+((AT92-AV92)*BR$76)+(H92*BR$78)+(P92*BR$79)</f>
        <v>#REF!</v>
      </c>
      <c r="BQ92" s="62"/>
      <c r="BR92" s="62"/>
      <c r="BS92" s="62"/>
    </row>
    <row r="93" spans="1:76" ht="21.75" customHeight="1">
      <c r="A93" s="62"/>
      <c r="B93" s="587"/>
      <c r="C93" s="562" t="str">
        <f>IF(ROSTER!D$30="","",ROSTER!D$30)</f>
        <v/>
      </c>
      <c r="D93" s="563"/>
      <c r="E93" s="591"/>
      <c r="F93" s="593"/>
      <c r="G93" s="595"/>
      <c r="H93" s="585"/>
      <c r="I93" s="577"/>
      <c r="J93" s="566"/>
      <c r="K93" s="567"/>
      <c r="L93" s="570"/>
      <c r="M93" s="571"/>
      <c r="N93" s="582" t="s">
        <v>16</v>
      </c>
      <c r="O93" s="583"/>
      <c r="P93" s="566"/>
      <c r="Q93" s="567"/>
      <c r="R93" s="570"/>
      <c r="S93" s="571"/>
      <c r="T93" s="582" t="s">
        <v>16</v>
      </c>
      <c r="U93" s="583"/>
      <c r="V93" s="585"/>
      <c r="W93" s="577"/>
      <c r="X93" s="566"/>
      <c r="Y93" s="577"/>
      <c r="Z93" s="566"/>
      <c r="AA93" s="577"/>
      <c r="AB93" s="566"/>
      <c r="AC93" s="567"/>
      <c r="AD93" s="570"/>
      <c r="AE93" s="571"/>
      <c r="AF93" s="598"/>
      <c r="AG93" s="599"/>
      <c r="AH93" s="566"/>
      <c r="AI93" s="567"/>
      <c r="AJ93" s="570"/>
      <c r="AK93" s="571"/>
      <c r="AL93" s="598"/>
      <c r="AM93" s="599"/>
      <c r="AN93" s="566"/>
      <c r="AO93" s="567"/>
      <c r="AP93" s="570"/>
      <c r="AQ93" s="571"/>
      <c r="AR93" s="598"/>
      <c r="AS93" s="599"/>
      <c r="AT93" s="603"/>
      <c r="AU93" s="604"/>
      <c r="AV93" s="596"/>
      <c r="AW93" s="597"/>
      <c r="AX93" s="598"/>
      <c r="AY93" s="599"/>
      <c r="AZ93" s="566"/>
      <c r="BA93" s="567"/>
      <c r="BB93" s="570"/>
      <c r="BC93" s="571"/>
      <c r="BD93" s="598"/>
      <c r="BE93" s="599"/>
      <c r="BF93" s="603"/>
      <c r="BG93" s="604"/>
      <c r="BH93" s="596"/>
      <c r="BI93" s="597"/>
      <c r="BJ93" s="598"/>
      <c r="BK93" s="599"/>
      <c r="BL93" s="600"/>
      <c r="BM93" s="601"/>
      <c r="BN93" s="602"/>
      <c r="BO93" s="561"/>
      <c r="BP93" s="561"/>
      <c r="BQ93" s="62"/>
      <c r="BR93" s="62"/>
      <c r="BS93" s="62"/>
    </row>
    <row r="94" spans="1:76" ht="21.75" customHeight="1">
      <c r="A94" s="62"/>
      <c r="B94" s="586" t="str">
        <f>IF(ROSTER!B32="","",ROSTER!B32)</f>
        <v/>
      </c>
      <c r="C94" s="588" t="str">
        <f>IF(ROSTER!C$32="","",ROSTER!C$32)</f>
        <v/>
      </c>
      <c r="D94" s="589"/>
      <c r="E94" s="590"/>
      <c r="F94" s="592">
        <f>IF(E94="y",1,IF(E94="S",1,0))</f>
        <v>0</v>
      </c>
      <c r="G94" s="594">
        <f>IF(E94="S",1,0)</f>
        <v>0</v>
      </c>
      <c r="H94" s="584"/>
      <c r="I94" s="576"/>
      <c r="J94" s="564"/>
      <c r="K94" s="565"/>
      <c r="L94" s="568"/>
      <c r="M94" s="569"/>
      <c r="N94" s="578">
        <f>L94+J94</f>
        <v>0</v>
      </c>
      <c r="O94" s="579"/>
      <c r="P94" s="564"/>
      <c r="Q94" s="565"/>
      <c r="R94" s="568"/>
      <c r="S94" s="569"/>
      <c r="T94" s="578">
        <f>R94-P94</f>
        <v>0</v>
      </c>
      <c r="U94" s="579"/>
      <c r="V94" s="584"/>
      <c r="W94" s="576"/>
      <c r="X94" s="564"/>
      <c r="Y94" s="576"/>
      <c r="Z94" s="564"/>
      <c r="AA94" s="576"/>
      <c r="AB94" s="564"/>
      <c r="AC94" s="565"/>
      <c r="AD94" s="568"/>
      <c r="AE94" s="569"/>
      <c r="AF94" s="548">
        <f>IF(AB94=0,0,(AD94/AB94)*100)</f>
        <v>0</v>
      </c>
      <c r="AG94" s="549"/>
      <c r="AH94" s="564"/>
      <c r="AI94" s="565"/>
      <c r="AJ94" s="568"/>
      <c r="AK94" s="569"/>
      <c r="AL94" s="548">
        <f>IF(AH94=0,0,(AJ94/AH94)*100)</f>
        <v>0</v>
      </c>
      <c r="AM94" s="549"/>
      <c r="AN94" s="564"/>
      <c r="AO94" s="565"/>
      <c r="AP94" s="568"/>
      <c r="AQ94" s="569"/>
      <c r="AR94" s="548">
        <f>IF(AN94=0,0,(AP94/AN94)*100)</f>
        <v>0</v>
      </c>
      <c r="AS94" s="549"/>
      <c r="AT94" s="572">
        <f>AB94+AH94+AN94</f>
        <v>0</v>
      </c>
      <c r="AU94" s="573"/>
      <c r="AV94" s="544">
        <f>AD94+AJ94+AP94</f>
        <v>0</v>
      </c>
      <c r="AW94" s="545"/>
      <c r="AX94" s="548">
        <f>IF(AT94=0,0,(AV94/AT94)*100)</f>
        <v>0</v>
      </c>
      <c r="AY94" s="549"/>
      <c r="AZ94" s="564"/>
      <c r="BA94" s="565"/>
      <c r="BB94" s="568"/>
      <c r="BC94" s="569"/>
      <c r="BD94" s="548">
        <f>IF(AZ94=0,0,(BB94/AZ94)*100)</f>
        <v>0</v>
      </c>
      <c r="BE94" s="549"/>
      <c r="BF94" s="572">
        <f>AT94+AZ94</f>
        <v>0</v>
      </c>
      <c r="BG94" s="573"/>
      <c r="BH94" s="544">
        <f>AV94+BB94</f>
        <v>0</v>
      </c>
      <c r="BI94" s="545"/>
      <c r="BJ94" s="548">
        <f>IF(BF94=0,0,(BH94/BF94)*100)</f>
        <v>0</v>
      </c>
      <c r="BK94" s="549"/>
      <c r="BL94" s="552">
        <f>(AD94*2)+(AJ94*2)+(AP94*3)+BB94</f>
        <v>0</v>
      </c>
      <c r="BM94" s="553"/>
      <c r="BN94" s="554"/>
      <c r="BO94" s="560" t="e">
        <f>(BL94*BR$70)+(N94*BR$71)+(X94*BR$72)+(R94*BR$73)+(V94*BR$74)+(Z94*BR$75)</f>
        <v>#REF!</v>
      </c>
      <c r="BP94" s="560" t="e">
        <f>((AZ94-BB94)*BR$77)+((AT94-AV94)*BR$76)+(H94*BR$78)+(P94*BR$79)</f>
        <v>#REF!</v>
      </c>
      <c r="BQ94" s="62"/>
      <c r="BR94" s="62"/>
      <c r="BS94" s="62"/>
    </row>
    <row r="95" spans="1:76" ht="21.75" customHeight="1">
      <c r="A95" s="62"/>
      <c r="B95" s="587"/>
      <c r="C95" s="562" t="str">
        <f>IF(ROSTER!D$32="","",ROSTER!D$32)</f>
        <v/>
      </c>
      <c r="D95" s="563"/>
      <c r="E95" s="591"/>
      <c r="F95" s="593"/>
      <c r="G95" s="595"/>
      <c r="H95" s="585"/>
      <c r="I95" s="577"/>
      <c r="J95" s="566"/>
      <c r="K95" s="567"/>
      <c r="L95" s="570"/>
      <c r="M95" s="571"/>
      <c r="N95" s="582" t="s">
        <v>16</v>
      </c>
      <c r="O95" s="583"/>
      <c r="P95" s="566"/>
      <c r="Q95" s="567"/>
      <c r="R95" s="570"/>
      <c r="S95" s="571"/>
      <c r="T95" s="582" t="s">
        <v>16</v>
      </c>
      <c r="U95" s="583"/>
      <c r="V95" s="585"/>
      <c r="W95" s="577"/>
      <c r="X95" s="566"/>
      <c r="Y95" s="577"/>
      <c r="Z95" s="566"/>
      <c r="AA95" s="577"/>
      <c r="AB95" s="566"/>
      <c r="AC95" s="567"/>
      <c r="AD95" s="570"/>
      <c r="AE95" s="571"/>
      <c r="AF95" s="598"/>
      <c r="AG95" s="599"/>
      <c r="AH95" s="566"/>
      <c r="AI95" s="567"/>
      <c r="AJ95" s="570"/>
      <c r="AK95" s="571"/>
      <c r="AL95" s="598"/>
      <c r="AM95" s="599"/>
      <c r="AN95" s="566"/>
      <c r="AO95" s="567"/>
      <c r="AP95" s="570"/>
      <c r="AQ95" s="571"/>
      <c r="AR95" s="598"/>
      <c r="AS95" s="599"/>
      <c r="AT95" s="603"/>
      <c r="AU95" s="604"/>
      <c r="AV95" s="596"/>
      <c r="AW95" s="597"/>
      <c r="AX95" s="598"/>
      <c r="AY95" s="599"/>
      <c r="AZ95" s="566"/>
      <c r="BA95" s="567"/>
      <c r="BB95" s="570"/>
      <c r="BC95" s="571"/>
      <c r="BD95" s="598"/>
      <c r="BE95" s="599"/>
      <c r="BF95" s="603"/>
      <c r="BG95" s="604"/>
      <c r="BH95" s="596"/>
      <c r="BI95" s="597"/>
      <c r="BJ95" s="598"/>
      <c r="BK95" s="599"/>
      <c r="BL95" s="600"/>
      <c r="BM95" s="601"/>
      <c r="BN95" s="602"/>
      <c r="BO95" s="561"/>
      <c r="BP95" s="561"/>
      <c r="BQ95" s="62"/>
      <c r="BR95" s="62"/>
      <c r="BS95" s="62"/>
    </row>
    <row r="96" spans="1:76" ht="21.75" customHeight="1">
      <c r="A96" s="62"/>
      <c r="B96" s="586" t="str">
        <f>IF(ROSTER!B34="","",ROSTER!B34)</f>
        <v/>
      </c>
      <c r="C96" s="588" t="str">
        <f>IF(ROSTER!C$34="","",ROSTER!C$34)</f>
        <v/>
      </c>
      <c r="D96" s="589"/>
      <c r="E96" s="590"/>
      <c r="F96" s="592">
        <f>IF(E96="y",1,IF(E96="S",1,0))</f>
        <v>0</v>
      </c>
      <c r="G96" s="594">
        <f>IF(E96="S",1,0)</f>
        <v>0</v>
      </c>
      <c r="H96" s="584"/>
      <c r="I96" s="576"/>
      <c r="J96" s="564"/>
      <c r="K96" s="565"/>
      <c r="L96" s="568"/>
      <c r="M96" s="569"/>
      <c r="N96" s="578">
        <f>L96+J96</f>
        <v>0</v>
      </c>
      <c r="O96" s="579"/>
      <c r="P96" s="564"/>
      <c r="Q96" s="565"/>
      <c r="R96" s="568"/>
      <c r="S96" s="569"/>
      <c r="T96" s="578">
        <f>R96-P96</f>
        <v>0</v>
      </c>
      <c r="U96" s="579"/>
      <c r="V96" s="584"/>
      <c r="W96" s="576"/>
      <c r="X96" s="564"/>
      <c r="Y96" s="576"/>
      <c r="Z96" s="564"/>
      <c r="AA96" s="576"/>
      <c r="AB96" s="564"/>
      <c r="AC96" s="565"/>
      <c r="AD96" s="568"/>
      <c r="AE96" s="569"/>
      <c r="AF96" s="548">
        <f>IF(AB96=0,0,(AD96/AB96)*100)</f>
        <v>0</v>
      </c>
      <c r="AG96" s="549"/>
      <c r="AH96" s="564"/>
      <c r="AI96" s="565"/>
      <c r="AJ96" s="568"/>
      <c r="AK96" s="569"/>
      <c r="AL96" s="548">
        <f>IF(AH96=0,0,(AJ96/AH96)*100)</f>
        <v>0</v>
      </c>
      <c r="AM96" s="549"/>
      <c r="AN96" s="564"/>
      <c r="AO96" s="565"/>
      <c r="AP96" s="568"/>
      <c r="AQ96" s="569"/>
      <c r="AR96" s="548">
        <f>IF(AN96=0,0,(AP96/AN96)*100)</f>
        <v>0</v>
      </c>
      <c r="AS96" s="549"/>
      <c r="AT96" s="572">
        <f>AB96+AH96+AN96</f>
        <v>0</v>
      </c>
      <c r="AU96" s="573"/>
      <c r="AV96" s="544">
        <f>AD96+AJ96+AP96</f>
        <v>0</v>
      </c>
      <c r="AW96" s="545"/>
      <c r="AX96" s="548">
        <f>IF(AT96=0,0,(AV96/AT96)*100)</f>
        <v>0</v>
      </c>
      <c r="AY96" s="549"/>
      <c r="AZ96" s="564"/>
      <c r="BA96" s="565"/>
      <c r="BB96" s="568"/>
      <c r="BC96" s="569"/>
      <c r="BD96" s="548">
        <f>IF(AZ96=0,0,(BB96/AZ96)*100)</f>
        <v>0</v>
      </c>
      <c r="BE96" s="549"/>
      <c r="BF96" s="572">
        <f>AT96+AZ96</f>
        <v>0</v>
      </c>
      <c r="BG96" s="573"/>
      <c r="BH96" s="544">
        <f>AV96+BB96</f>
        <v>0</v>
      </c>
      <c r="BI96" s="545"/>
      <c r="BJ96" s="548">
        <f>IF(BF96=0,0,(BH96/BF96)*100)</f>
        <v>0</v>
      </c>
      <c r="BK96" s="549"/>
      <c r="BL96" s="552">
        <f>(AD96*2)+(AJ96*2)+(AP96*3)+BB96</f>
        <v>0</v>
      </c>
      <c r="BM96" s="553"/>
      <c r="BN96" s="554"/>
      <c r="BO96" s="560" t="e">
        <f>(BL96*BR$70)+(N96*BR$71)+(X96*BR$72)+(R96*BR$73)+(V96*BR$74)+(Z96*BR$75)</f>
        <v>#REF!</v>
      </c>
      <c r="BP96" s="560" t="e">
        <f>((AZ96-BB96)*BR$77)+((AT96-AV96)*BR$76)+(H96*BR$78)+(P96*BR$79)</f>
        <v>#REF!</v>
      </c>
      <c r="BQ96" s="62"/>
      <c r="BR96" s="62"/>
      <c r="BS96" s="62"/>
    </row>
    <row r="97" spans="1:73" ht="21.75" customHeight="1">
      <c r="A97" s="62"/>
      <c r="B97" s="587"/>
      <c r="C97" s="562" t="str">
        <f>IF(ROSTER!D$34="","",ROSTER!D$34)</f>
        <v/>
      </c>
      <c r="D97" s="563"/>
      <c r="E97" s="591"/>
      <c r="F97" s="593"/>
      <c r="G97" s="595"/>
      <c r="H97" s="585"/>
      <c r="I97" s="577"/>
      <c r="J97" s="566"/>
      <c r="K97" s="567"/>
      <c r="L97" s="570"/>
      <c r="M97" s="571"/>
      <c r="N97" s="582" t="s">
        <v>16</v>
      </c>
      <c r="O97" s="583"/>
      <c r="P97" s="566"/>
      <c r="Q97" s="567"/>
      <c r="R97" s="570"/>
      <c r="S97" s="571"/>
      <c r="T97" s="582" t="s">
        <v>16</v>
      </c>
      <c r="U97" s="583"/>
      <c r="V97" s="585"/>
      <c r="W97" s="577"/>
      <c r="X97" s="566"/>
      <c r="Y97" s="577"/>
      <c r="Z97" s="566"/>
      <c r="AA97" s="577"/>
      <c r="AB97" s="566"/>
      <c r="AC97" s="567"/>
      <c r="AD97" s="570"/>
      <c r="AE97" s="571"/>
      <c r="AF97" s="598"/>
      <c r="AG97" s="599"/>
      <c r="AH97" s="566"/>
      <c r="AI97" s="567"/>
      <c r="AJ97" s="570"/>
      <c r="AK97" s="571"/>
      <c r="AL97" s="598"/>
      <c r="AM97" s="599"/>
      <c r="AN97" s="566"/>
      <c r="AO97" s="567"/>
      <c r="AP97" s="570"/>
      <c r="AQ97" s="571"/>
      <c r="AR97" s="598"/>
      <c r="AS97" s="599"/>
      <c r="AT97" s="603"/>
      <c r="AU97" s="604"/>
      <c r="AV97" s="596"/>
      <c r="AW97" s="597"/>
      <c r="AX97" s="598"/>
      <c r="AY97" s="599"/>
      <c r="AZ97" s="566"/>
      <c r="BA97" s="567"/>
      <c r="BB97" s="570"/>
      <c r="BC97" s="571"/>
      <c r="BD97" s="598"/>
      <c r="BE97" s="599"/>
      <c r="BF97" s="603"/>
      <c r="BG97" s="604"/>
      <c r="BH97" s="596"/>
      <c r="BI97" s="597"/>
      <c r="BJ97" s="598"/>
      <c r="BK97" s="599"/>
      <c r="BL97" s="600"/>
      <c r="BM97" s="601"/>
      <c r="BN97" s="602"/>
      <c r="BO97" s="561"/>
      <c r="BP97" s="561"/>
      <c r="BQ97" s="62"/>
      <c r="BR97" s="62"/>
      <c r="BS97" s="62"/>
    </row>
    <row r="98" spans="1:73" ht="21.75" customHeight="1">
      <c r="A98" s="62"/>
      <c r="B98" s="586" t="str">
        <f>IF(ROSTER!B36="","",ROSTER!B36)</f>
        <v/>
      </c>
      <c r="C98" s="588" t="str">
        <f>IF(ROSTER!C$36="","",ROSTER!C$36)</f>
        <v/>
      </c>
      <c r="D98" s="589"/>
      <c r="E98" s="590"/>
      <c r="F98" s="592">
        <f>IF(E98="y",1,IF(E98="S",1,0))</f>
        <v>0</v>
      </c>
      <c r="G98" s="594">
        <f>IF(E98="S",1,0)</f>
        <v>0</v>
      </c>
      <c r="H98" s="584"/>
      <c r="I98" s="576"/>
      <c r="J98" s="564"/>
      <c r="K98" s="565"/>
      <c r="L98" s="568"/>
      <c r="M98" s="569"/>
      <c r="N98" s="578">
        <f>L98+J98</f>
        <v>0</v>
      </c>
      <c r="O98" s="579"/>
      <c r="P98" s="564"/>
      <c r="Q98" s="565"/>
      <c r="R98" s="568"/>
      <c r="S98" s="569"/>
      <c r="T98" s="578">
        <f>R98-P98</f>
        <v>0</v>
      </c>
      <c r="U98" s="579"/>
      <c r="V98" s="584"/>
      <c r="W98" s="576"/>
      <c r="X98" s="564"/>
      <c r="Y98" s="576"/>
      <c r="Z98" s="564"/>
      <c r="AA98" s="576"/>
      <c r="AB98" s="564"/>
      <c r="AC98" s="565"/>
      <c r="AD98" s="568"/>
      <c r="AE98" s="569"/>
      <c r="AF98" s="548">
        <f>IF(AB98=0,0,(AD98/AB98)*100)</f>
        <v>0</v>
      </c>
      <c r="AG98" s="549"/>
      <c r="AH98" s="564"/>
      <c r="AI98" s="565"/>
      <c r="AJ98" s="568"/>
      <c r="AK98" s="569"/>
      <c r="AL98" s="548">
        <f>IF(AH98=0,0,(AJ98/AH98)*100)</f>
        <v>0</v>
      </c>
      <c r="AM98" s="549"/>
      <c r="AN98" s="564"/>
      <c r="AO98" s="565"/>
      <c r="AP98" s="568"/>
      <c r="AQ98" s="569"/>
      <c r="AR98" s="548">
        <f>IF(AN98=0,0,(AP98/AN98)*100)</f>
        <v>0</v>
      </c>
      <c r="AS98" s="549"/>
      <c r="AT98" s="572">
        <f>AB98+AH98+AN98</f>
        <v>0</v>
      </c>
      <c r="AU98" s="573"/>
      <c r="AV98" s="544">
        <f>AD98+AJ98+AP98</f>
        <v>0</v>
      </c>
      <c r="AW98" s="545"/>
      <c r="AX98" s="548">
        <f>IF(AT98=0,0,(AV98/AT98)*100)</f>
        <v>0</v>
      </c>
      <c r="AY98" s="549"/>
      <c r="AZ98" s="564"/>
      <c r="BA98" s="565"/>
      <c r="BB98" s="568"/>
      <c r="BC98" s="569"/>
      <c r="BD98" s="548">
        <f>IF(AZ98=0,0,(BB98/AZ98)*100)</f>
        <v>0</v>
      </c>
      <c r="BE98" s="549"/>
      <c r="BF98" s="572">
        <f>AT98+AZ98</f>
        <v>0</v>
      </c>
      <c r="BG98" s="573"/>
      <c r="BH98" s="544">
        <f>AV98+BB98</f>
        <v>0</v>
      </c>
      <c r="BI98" s="545"/>
      <c r="BJ98" s="548">
        <f>IF(BF98=0,0,(BH98/BF98)*100)</f>
        <v>0</v>
      </c>
      <c r="BK98" s="549"/>
      <c r="BL98" s="552">
        <f>(AD98*2)+(AJ98*2)+(AP98*3)+BB98</f>
        <v>0</v>
      </c>
      <c r="BM98" s="553"/>
      <c r="BN98" s="554"/>
      <c r="BO98" s="560" t="e">
        <f>(BL98*BR$70)+(N98*BR$71)+(X98*BR$72)+(R98*BR$73)+(V98*BR$74)+(Z98*BR$75)</f>
        <v>#REF!</v>
      </c>
      <c r="BP98" s="560" t="e">
        <f>((AZ98-BB98)*BR$77)+((AT98-AV98)*BR$76)+(H98*BR$78)+(P98*BR$79)</f>
        <v>#REF!</v>
      </c>
      <c r="BQ98" s="62"/>
      <c r="BR98" s="62"/>
      <c r="BS98" s="62"/>
    </row>
    <row r="99" spans="1:73" ht="21.75" customHeight="1">
      <c r="A99" s="62"/>
      <c r="B99" s="587"/>
      <c r="C99" s="562" t="str">
        <f>IF(ROSTER!D$36="","",ROSTER!D$36)</f>
        <v/>
      </c>
      <c r="D99" s="563"/>
      <c r="E99" s="591"/>
      <c r="F99" s="593"/>
      <c r="G99" s="595"/>
      <c r="H99" s="585"/>
      <c r="I99" s="577"/>
      <c r="J99" s="566"/>
      <c r="K99" s="567"/>
      <c r="L99" s="570"/>
      <c r="M99" s="571"/>
      <c r="N99" s="582" t="s">
        <v>16</v>
      </c>
      <c r="O99" s="583"/>
      <c r="P99" s="566"/>
      <c r="Q99" s="567"/>
      <c r="R99" s="570"/>
      <c r="S99" s="571"/>
      <c r="T99" s="582" t="s">
        <v>16</v>
      </c>
      <c r="U99" s="583"/>
      <c r="V99" s="585"/>
      <c r="W99" s="577"/>
      <c r="X99" s="566"/>
      <c r="Y99" s="577"/>
      <c r="Z99" s="566"/>
      <c r="AA99" s="577"/>
      <c r="AB99" s="566"/>
      <c r="AC99" s="567"/>
      <c r="AD99" s="570"/>
      <c r="AE99" s="571"/>
      <c r="AF99" s="598"/>
      <c r="AG99" s="599"/>
      <c r="AH99" s="566"/>
      <c r="AI99" s="567"/>
      <c r="AJ99" s="570"/>
      <c r="AK99" s="571"/>
      <c r="AL99" s="598"/>
      <c r="AM99" s="599"/>
      <c r="AN99" s="566"/>
      <c r="AO99" s="567"/>
      <c r="AP99" s="570"/>
      <c r="AQ99" s="571"/>
      <c r="AR99" s="598"/>
      <c r="AS99" s="599"/>
      <c r="AT99" s="603"/>
      <c r="AU99" s="604"/>
      <c r="AV99" s="596"/>
      <c r="AW99" s="597"/>
      <c r="AX99" s="598"/>
      <c r="AY99" s="599"/>
      <c r="AZ99" s="566"/>
      <c r="BA99" s="567"/>
      <c r="BB99" s="570"/>
      <c r="BC99" s="571"/>
      <c r="BD99" s="598"/>
      <c r="BE99" s="599"/>
      <c r="BF99" s="603"/>
      <c r="BG99" s="604"/>
      <c r="BH99" s="596"/>
      <c r="BI99" s="597"/>
      <c r="BJ99" s="598"/>
      <c r="BK99" s="599"/>
      <c r="BL99" s="600"/>
      <c r="BM99" s="601"/>
      <c r="BN99" s="602"/>
      <c r="BO99" s="561"/>
      <c r="BP99" s="561"/>
      <c r="BQ99" s="62"/>
      <c r="BR99" s="62"/>
      <c r="BS99" s="62"/>
    </row>
    <row r="100" spans="1:73" ht="21.75" customHeight="1">
      <c r="A100" s="62"/>
      <c r="B100" s="586" t="str">
        <f>IF(ROSTER!B38="","",ROSTER!B38)</f>
        <v/>
      </c>
      <c r="C100" s="588" t="str">
        <f>IF(ROSTER!C$38="","",ROSTER!C$38)</f>
        <v/>
      </c>
      <c r="D100" s="589"/>
      <c r="E100" s="590"/>
      <c r="F100" s="592">
        <f>IF(E100="y",1,IF(E100="S",1,0))</f>
        <v>0</v>
      </c>
      <c r="G100" s="594">
        <f>IF(E100="S",1,0)</f>
        <v>0</v>
      </c>
      <c r="H100" s="584"/>
      <c r="I100" s="576"/>
      <c r="J100" s="564"/>
      <c r="K100" s="565"/>
      <c r="L100" s="568"/>
      <c r="M100" s="569"/>
      <c r="N100" s="578">
        <f>L100+J100</f>
        <v>0</v>
      </c>
      <c r="O100" s="579"/>
      <c r="P100" s="564"/>
      <c r="Q100" s="565"/>
      <c r="R100" s="568"/>
      <c r="S100" s="569"/>
      <c r="T100" s="578">
        <f>R100-P100</f>
        <v>0</v>
      </c>
      <c r="U100" s="579"/>
      <c r="V100" s="584"/>
      <c r="W100" s="576"/>
      <c r="X100" s="564"/>
      <c r="Y100" s="576"/>
      <c r="Z100" s="564"/>
      <c r="AA100" s="576"/>
      <c r="AB100" s="564"/>
      <c r="AC100" s="565"/>
      <c r="AD100" s="568"/>
      <c r="AE100" s="569"/>
      <c r="AF100" s="548">
        <f>IF(AB100=0,0,(AD100/AB100)*100)</f>
        <v>0</v>
      </c>
      <c r="AG100" s="549"/>
      <c r="AH100" s="564"/>
      <c r="AI100" s="565"/>
      <c r="AJ100" s="568"/>
      <c r="AK100" s="569"/>
      <c r="AL100" s="548">
        <f>IF(AH100=0,0,(AJ100/AH100)*100)</f>
        <v>0</v>
      </c>
      <c r="AM100" s="549"/>
      <c r="AN100" s="564"/>
      <c r="AO100" s="565"/>
      <c r="AP100" s="568"/>
      <c r="AQ100" s="569"/>
      <c r="AR100" s="548">
        <f>IF(AN100=0,0,(AP100/AN100)*100)</f>
        <v>0</v>
      </c>
      <c r="AS100" s="549"/>
      <c r="AT100" s="572">
        <f>AB100+AH100+AN100</f>
        <v>0</v>
      </c>
      <c r="AU100" s="573"/>
      <c r="AV100" s="544">
        <f>AD100+AJ100+AP100</f>
        <v>0</v>
      </c>
      <c r="AW100" s="545"/>
      <c r="AX100" s="548">
        <f>IF(AT100=0,0,(AV100/AT100)*100)</f>
        <v>0</v>
      </c>
      <c r="AY100" s="549"/>
      <c r="AZ100" s="564"/>
      <c r="BA100" s="565"/>
      <c r="BB100" s="568"/>
      <c r="BC100" s="569"/>
      <c r="BD100" s="548">
        <f>IF(AZ100=0,0,(BB100/AZ100)*100)</f>
        <v>0</v>
      </c>
      <c r="BE100" s="549"/>
      <c r="BF100" s="572">
        <f>AT100+AZ100</f>
        <v>0</v>
      </c>
      <c r="BG100" s="573"/>
      <c r="BH100" s="544">
        <f>AV100+BB100</f>
        <v>0</v>
      </c>
      <c r="BI100" s="545"/>
      <c r="BJ100" s="548">
        <f>IF(BF100=0,0,(BH100/BF100)*100)</f>
        <v>0</v>
      </c>
      <c r="BK100" s="549"/>
      <c r="BL100" s="552">
        <f>(AD100*2)+(AJ100*2)+(AP100*3)+BB100</f>
        <v>0</v>
      </c>
      <c r="BM100" s="553"/>
      <c r="BN100" s="554"/>
      <c r="BO100" s="560" t="e">
        <f>(BL100*BR$70)+(N100*BR$71)+(X100*BR$72)+(R100*BR$73)+(V100*BR$74)+(Z100*BR$75)</f>
        <v>#REF!</v>
      </c>
      <c r="BP100" s="560" t="e">
        <f>((AZ100-BB100)*BR$77)+((AT100-AV100)*BR$76)+(H100*BR$78)+(P100*BR$79)</f>
        <v>#REF!</v>
      </c>
      <c r="BQ100" s="62"/>
      <c r="BR100" s="62"/>
      <c r="BS100" s="62"/>
    </row>
    <row r="101" spans="1:73" ht="21.75" customHeight="1">
      <c r="A101" s="62"/>
      <c r="B101" s="587"/>
      <c r="C101" s="562" t="str">
        <f>IF(ROSTER!D$38="","",ROSTER!D$38)</f>
        <v/>
      </c>
      <c r="D101" s="563"/>
      <c r="E101" s="591"/>
      <c r="F101" s="593"/>
      <c r="G101" s="595"/>
      <c r="H101" s="585"/>
      <c r="I101" s="577"/>
      <c r="J101" s="566"/>
      <c r="K101" s="567"/>
      <c r="L101" s="570"/>
      <c r="M101" s="571"/>
      <c r="N101" s="582" t="s">
        <v>16</v>
      </c>
      <c r="O101" s="583"/>
      <c r="P101" s="566"/>
      <c r="Q101" s="567"/>
      <c r="R101" s="570"/>
      <c r="S101" s="571"/>
      <c r="T101" s="582" t="s">
        <v>16</v>
      </c>
      <c r="U101" s="583"/>
      <c r="V101" s="585"/>
      <c r="W101" s="577"/>
      <c r="X101" s="566"/>
      <c r="Y101" s="577"/>
      <c r="Z101" s="566"/>
      <c r="AA101" s="577"/>
      <c r="AB101" s="566"/>
      <c r="AC101" s="567"/>
      <c r="AD101" s="570"/>
      <c r="AE101" s="571"/>
      <c r="AF101" s="598"/>
      <c r="AG101" s="599"/>
      <c r="AH101" s="566"/>
      <c r="AI101" s="567"/>
      <c r="AJ101" s="570"/>
      <c r="AK101" s="571"/>
      <c r="AL101" s="598"/>
      <c r="AM101" s="599"/>
      <c r="AN101" s="566"/>
      <c r="AO101" s="567"/>
      <c r="AP101" s="570"/>
      <c r="AQ101" s="571"/>
      <c r="AR101" s="598"/>
      <c r="AS101" s="599"/>
      <c r="AT101" s="603"/>
      <c r="AU101" s="604"/>
      <c r="AV101" s="596"/>
      <c r="AW101" s="597"/>
      <c r="AX101" s="598"/>
      <c r="AY101" s="599"/>
      <c r="AZ101" s="566"/>
      <c r="BA101" s="567"/>
      <c r="BB101" s="570"/>
      <c r="BC101" s="571"/>
      <c r="BD101" s="598"/>
      <c r="BE101" s="599"/>
      <c r="BF101" s="603"/>
      <c r="BG101" s="604"/>
      <c r="BH101" s="596"/>
      <c r="BI101" s="597"/>
      <c r="BJ101" s="598"/>
      <c r="BK101" s="599"/>
      <c r="BL101" s="600"/>
      <c r="BM101" s="601"/>
      <c r="BN101" s="602"/>
      <c r="BO101" s="561"/>
      <c r="BP101" s="561"/>
      <c r="BQ101" s="62"/>
      <c r="BR101" s="62"/>
      <c r="BS101" s="62"/>
    </row>
    <row r="102" spans="1:73" ht="21.75" customHeight="1">
      <c r="A102" s="62"/>
      <c r="B102" s="586" t="str">
        <f>IF(ROSTER!B40="","",ROSTER!B40)</f>
        <v/>
      </c>
      <c r="C102" s="588" t="str">
        <f>IF(ROSTER!C$40="","",ROSTER!C$40)</f>
        <v/>
      </c>
      <c r="D102" s="589"/>
      <c r="E102" s="590"/>
      <c r="F102" s="592">
        <f>IF(E102="y",1,IF(E102="S",1,0))</f>
        <v>0</v>
      </c>
      <c r="G102" s="594">
        <f>IF(E102="S",1,0)</f>
        <v>0</v>
      </c>
      <c r="H102" s="584"/>
      <c r="I102" s="576"/>
      <c r="J102" s="564"/>
      <c r="K102" s="565"/>
      <c r="L102" s="568"/>
      <c r="M102" s="569"/>
      <c r="N102" s="578">
        <f>L102+J102</f>
        <v>0</v>
      </c>
      <c r="O102" s="579"/>
      <c r="P102" s="564"/>
      <c r="Q102" s="565"/>
      <c r="R102" s="568"/>
      <c r="S102" s="569"/>
      <c r="T102" s="578">
        <f>R102-P102</f>
        <v>0</v>
      </c>
      <c r="U102" s="579"/>
      <c r="V102" s="584"/>
      <c r="W102" s="576"/>
      <c r="X102" s="564"/>
      <c r="Y102" s="576"/>
      <c r="Z102" s="564"/>
      <c r="AA102" s="576"/>
      <c r="AB102" s="564"/>
      <c r="AC102" s="565"/>
      <c r="AD102" s="568"/>
      <c r="AE102" s="569"/>
      <c r="AF102" s="548">
        <f>IF(AB102=0,0,(AD102/AB102)*100)</f>
        <v>0</v>
      </c>
      <c r="AG102" s="549"/>
      <c r="AH102" s="564"/>
      <c r="AI102" s="565"/>
      <c r="AJ102" s="568"/>
      <c r="AK102" s="569"/>
      <c r="AL102" s="548">
        <f>IF(AH102=0,0,(AJ102/AH102)*100)</f>
        <v>0</v>
      </c>
      <c r="AM102" s="549"/>
      <c r="AN102" s="564"/>
      <c r="AO102" s="565"/>
      <c r="AP102" s="568"/>
      <c r="AQ102" s="569"/>
      <c r="AR102" s="548">
        <f>IF(AN102=0,0,(AP102/AN102)*100)</f>
        <v>0</v>
      </c>
      <c r="AS102" s="549"/>
      <c r="AT102" s="572">
        <f>AB102+AH102+AN102</f>
        <v>0</v>
      </c>
      <c r="AU102" s="573"/>
      <c r="AV102" s="544">
        <f>AD102+AJ102+AP102</f>
        <v>0</v>
      </c>
      <c r="AW102" s="545"/>
      <c r="AX102" s="548">
        <f>IF(AT102=0,0,(AV102/AT102)*100)</f>
        <v>0</v>
      </c>
      <c r="AY102" s="549"/>
      <c r="AZ102" s="564"/>
      <c r="BA102" s="565"/>
      <c r="BB102" s="568"/>
      <c r="BC102" s="569"/>
      <c r="BD102" s="548">
        <f>IF(AZ102=0,0,(BB102/AZ102)*100)</f>
        <v>0</v>
      </c>
      <c r="BE102" s="549"/>
      <c r="BF102" s="572">
        <f>AT102+AZ102</f>
        <v>0</v>
      </c>
      <c r="BG102" s="573"/>
      <c r="BH102" s="544">
        <f>AV102+BB102</f>
        <v>0</v>
      </c>
      <c r="BI102" s="545"/>
      <c r="BJ102" s="548">
        <f>IF(BF102=0,0,(BH102/BF102)*100)</f>
        <v>0</v>
      </c>
      <c r="BK102" s="549"/>
      <c r="BL102" s="552">
        <f>(AD102*2)+(AJ102*2)+(AP102*3)+BB102</f>
        <v>0</v>
      </c>
      <c r="BM102" s="553"/>
      <c r="BN102" s="554"/>
      <c r="BO102" s="560" t="e">
        <f>(BL102*BR$70)+(N102*BR$71)+(X102*BR$72)+(R102*BR$73)+(V102*BR$74)+(Z102*BR$75)</f>
        <v>#REF!</v>
      </c>
      <c r="BP102" s="560" t="e">
        <f>((AZ102-BB102)*BR$77)+((AT102-AV102)*BR$76)+(H102*BR$78)+(P102*BR$79)</f>
        <v>#REF!</v>
      </c>
      <c r="BQ102" s="62"/>
      <c r="BR102" s="62"/>
      <c r="BS102" s="62"/>
    </row>
    <row r="103" spans="1:73" ht="21.75" customHeight="1">
      <c r="A103" s="62"/>
      <c r="B103" s="587"/>
      <c r="C103" s="562" t="str">
        <f>IF(ROSTER!D$40="","",ROSTER!D$40)</f>
        <v/>
      </c>
      <c r="D103" s="563"/>
      <c r="E103" s="591"/>
      <c r="F103" s="593"/>
      <c r="G103" s="595"/>
      <c r="H103" s="585"/>
      <c r="I103" s="577"/>
      <c r="J103" s="566"/>
      <c r="K103" s="567"/>
      <c r="L103" s="570"/>
      <c r="M103" s="571"/>
      <c r="N103" s="582" t="s">
        <v>16</v>
      </c>
      <c r="O103" s="583"/>
      <c r="P103" s="566"/>
      <c r="Q103" s="567"/>
      <c r="R103" s="570"/>
      <c r="S103" s="571"/>
      <c r="T103" s="582" t="s">
        <v>16</v>
      </c>
      <c r="U103" s="583"/>
      <c r="V103" s="585"/>
      <c r="W103" s="577"/>
      <c r="X103" s="566"/>
      <c r="Y103" s="577"/>
      <c r="Z103" s="566"/>
      <c r="AA103" s="577"/>
      <c r="AB103" s="566"/>
      <c r="AC103" s="567"/>
      <c r="AD103" s="570"/>
      <c r="AE103" s="571"/>
      <c r="AF103" s="598"/>
      <c r="AG103" s="599"/>
      <c r="AH103" s="566"/>
      <c r="AI103" s="567"/>
      <c r="AJ103" s="570"/>
      <c r="AK103" s="571"/>
      <c r="AL103" s="598"/>
      <c r="AM103" s="599"/>
      <c r="AN103" s="566"/>
      <c r="AO103" s="567"/>
      <c r="AP103" s="570"/>
      <c r="AQ103" s="571"/>
      <c r="AR103" s="598"/>
      <c r="AS103" s="599"/>
      <c r="AT103" s="603"/>
      <c r="AU103" s="604"/>
      <c r="AV103" s="596"/>
      <c r="AW103" s="597"/>
      <c r="AX103" s="598"/>
      <c r="AY103" s="599"/>
      <c r="AZ103" s="566"/>
      <c r="BA103" s="567"/>
      <c r="BB103" s="570"/>
      <c r="BC103" s="571"/>
      <c r="BD103" s="598"/>
      <c r="BE103" s="599"/>
      <c r="BF103" s="603"/>
      <c r="BG103" s="604"/>
      <c r="BH103" s="596"/>
      <c r="BI103" s="597"/>
      <c r="BJ103" s="598"/>
      <c r="BK103" s="599"/>
      <c r="BL103" s="600"/>
      <c r="BM103" s="601"/>
      <c r="BN103" s="602"/>
      <c r="BO103" s="561"/>
      <c r="BP103" s="561"/>
      <c r="BQ103" s="62"/>
      <c r="BR103" s="62"/>
      <c r="BS103" s="62"/>
    </row>
    <row r="104" spans="1:73" ht="21.75" customHeight="1">
      <c r="A104" s="62"/>
      <c r="B104" s="586" t="str">
        <f>IF(ROSTER!B42="","",ROSTER!B42)</f>
        <v/>
      </c>
      <c r="C104" s="588" t="str">
        <f>IF(ROSTER!C$42="","",ROSTER!C$42)</f>
        <v/>
      </c>
      <c r="D104" s="589"/>
      <c r="E104" s="590"/>
      <c r="F104" s="592">
        <f>IF(E104="y",1,IF(E104="S",1,0))</f>
        <v>0</v>
      </c>
      <c r="G104" s="594">
        <f>IF(E104="S",1,0)</f>
        <v>0</v>
      </c>
      <c r="H104" s="584"/>
      <c r="I104" s="576"/>
      <c r="J104" s="564"/>
      <c r="K104" s="565"/>
      <c r="L104" s="568"/>
      <c r="M104" s="569"/>
      <c r="N104" s="578">
        <f>L104+J104</f>
        <v>0</v>
      </c>
      <c r="O104" s="579"/>
      <c r="P104" s="564"/>
      <c r="Q104" s="565"/>
      <c r="R104" s="568"/>
      <c r="S104" s="569"/>
      <c r="T104" s="578">
        <f>R104-P104</f>
        <v>0</v>
      </c>
      <c r="U104" s="579"/>
      <c r="V104" s="584"/>
      <c r="W104" s="576"/>
      <c r="X104" s="564"/>
      <c r="Y104" s="576"/>
      <c r="Z104" s="564"/>
      <c r="AA104" s="576"/>
      <c r="AB104" s="564"/>
      <c r="AC104" s="565"/>
      <c r="AD104" s="568"/>
      <c r="AE104" s="569"/>
      <c r="AF104" s="548">
        <f>IF(AB104=0,0,(AD104/AB104)*100)</f>
        <v>0</v>
      </c>
      <c r="AG104" s="549"/>
      <c r="AH104" s="564"/>
      <c r="AI104" s="565"/>
      <c r="AJ104" s="568"/>
      <c r="AK104" s="569"/>
      <c r="AL104" s="548">
        <f>IF(AH104=0,0,(AJ104/AH104)*100)</f>
        <v>0</v>
      </c>
      <c r="AM104" s="549"/>
      <c r="AN104" s="564"/>
      <c r="AO104" s="565"/>
      <c r="AP104" s="568"/>
      <c r="AQ104" s="569"/>
      <c r="AR104" s="548">
        <f>IF(AN104=0,0,(AP104/AN104)*100)</f>
        <v>0</v>
      </c>
      <c r="AS104" s="549"/>
      <c r="AT104" s="572">
        <f>AB104+AH104+AN104</f>
        <v>0</v>
      </c>
      <c r="AU104" s="573"/>
      <c r="AV104" s="544">
        <f>AD104+AJ104+AP104</f>
        <v>0</v>
      </c>
      <c r="AW104" s="545"/>
      <c r="AX104" s="548">
        <f>IF(AT104=0,0,(AV104/AT104)*100)</f>
        <v>0</v>
      </c>
      <c r="AY104" s="549"/>
      <c r="AZ104" s="564"/>
      <c r="BA104" s="565"/>
      <c r="BB104" s="568"/>
      <c r="BC104" s="569"/>
      <c r="BD104" s="548">
        <f>IF(AZ104=0,0,(BB104/AZ104)*100)</f>
        <v>0</v>
      </c>
      <c r="BE104" s="549"/>
      <c r="BF104" s="572">
        <f>AT104+AZ104</f>
        <v>0</v>
      </c>
      <c r="BG104" s="573"/>
      <c r="BH104" s="544">
        <f>AV104+BB104</f>
        <v>0</v>
      </c>
      <c r="BI104" s="545"/>
      <c r="BJ104" s="548">
        <f>IF(BF104=0,0,(BH104/BF104)*100)</f>
        <v>0</v>
      </c>
      <c r="BK104" s="549"/>
      <c r="BL104" s="552">
        <f>(AD104*2)+(AJ104*2)+(AP104*3)+BB104</f>
        <v>0</v>
      </c>
      <c r="BM104" s="553"/>
      <c r="BN104" s="554"/>
      <c r="BO104" s="560" t="e">
        <f>(BL104*BR$70)+(N104*BR$71)+(X104*BR$72)+(R104*BR$73)+(V104*BR$74)+(Z104*BR$75)</f>
        <v>#REF!</v>
      </c>
      <c r="BP104" s="560" t="e">
        <f>((AZ104-BB104)*BR$77)+((AT104-AV104)*BR$76)+(H104*BR$78)+(P104*BR$79)</f>
        <v>#REF!</v>
      </c>
      <c r="BQ104" s="62"/>
      <c r="BR104" s="62"/>
      <c r="BS104" s="62"/>
    </row>
    <row r="105" spans="1:73" ht="21.75" customHeight="1">
      <c r="A105" s="62"/>
      <c r="B105" s="587"/>
      <c r="C105" s="562" t="str">
        <f>IF(ROSTER!D$42="","",ROSTER!D$42)</f>
        <v/>
      </c>
      <c r="D105" s="563"/>
      <c r="E105" s="591"/>
      <c r="F105" s="593"/>
      <c r="G105" s="595"/>
      <c r="H105" s="585"/>
      <c r="I105" s="577"/>
      <c r="J105" s="566"/>
      <c r="K105" s="567"/>
      <c r="L105" s="570"/>
      <c r="M105" s="571"/>
      <c r="N105" s="582" t="s">
        <v>16</v>
      </c>
      <c r="O105" s="583"/>
      <c r="P105" s="566"/>
      <c r="Q105" s="567"/>
      <c r="R105" s="570"/>
      <c r="S105" s="571"/>
      <c r="T105" s="582" t="s">
        <v>16</v>
      </c>
      <c r="U105" s="583"/>
      <c r="V105" s="585"/>
      <c r="W105" s="577"/>
      <c r="X105" s="566"/>
      <c r="Y105" s="577"/>
      <c r="Z105" s="566"/>
      <c r="AA105" s="577"/>
      <c r="AB105" s="566"/>
      <c r="AC105" s="567"/>
      <c r="AD105" s="570"/>
      <c r="AE105" s="571"/>
      <c r="AF105" s="598"/>
      <c r="AG105" s="599"/>
      <c r="AH105" s="566"/>
      <c r="AI105" s="567"/>
      <c r="AJ105" s="570"/>
      <c r="AK105" s="571"/>
      <c r="AL105" s="598"/>
      <c r="AM105" s="599"/>
      <c r="AN105" s="566"/>
      <c r="AO105" s="567"/>
      <c r="AP105" s="570"/>
      <c r="AQ105" s="571"/>
      <c r="AR105" s="598"/>
      <c r="AS105" s="599"/>
      <c r="AT105" s="603"/>
      <c r="AU105" s="604"/>
      <c r="AV105" s="596"/>
      <c r="AW105" s="597"/>
      <c r="AX105" s="598"/>
      <c r="AY105" s="599"/>
      <c r="AZ105" s="566"/>
      <c r="BA105" s="567"/>
      <c r="BB105" s="570"/>
      <c r="BC105" s="571"/>
      <c r="BD105" s="598"/>
      <c r="BE105" s="599"/>
      <c r="BF105" s="603"/>
      <c r="BG105" s="604"/>
      <c r="BH105" s="596"/>
      <c r="BI105" s="597"/>
      <c r="BJ105" s="598"/>
      <c r="BK105" s="599"/>
      <c r="BL105" s="600"/>
      <c r="BM105" s="601"/>
      <c r="BN105" s="602"/>
      <c r="BO105" s="561"/>
      <c r="BP105" s="561"/>
      <c r="BQ105" s="62"/>
      <c r="BR105" s="62"/>
      <c r="BS105" s="62"/>
    </row>
    <row r="106" spans="1:73" ht="21.75" customHeight="1">
      <c r="A106" s="62"/>
      <c r="B106" s="586" t="str">
        <f>IF(ROSTER!B44="","",ROSTER!B44)</f>
        <v/>
      </c>
      <c r="C106" s="588" t="str">
        <f>IF(ROSTER!C$44="","",ROSTER!C$44)</f>
        <v/>
      </c>
      <c r="D106" s="589"/>
      <c r="E106" s="590"/>
      <c r="F106" s="592">
        <f>IF(E106="y",1,IF(E106="S",1,0))</f>
        <v>0</v>
      </c>
      <c r="G106" s="594">
        <f>IF(E106="S",1,0)</f>
        <v>0</v>
      </c>
      <c r="H106" s="584"/>
      <c r="I106" s="576"/>
      <c r="J106" s="564"/>
      <c r="K106" s="565"/>
      <c r="L106" s="568"/>
      <c r="M106" s="569"/>
      <c r="N106" s="578">
        <f>L106+J106</f>
        <v>0</v>
      </c>
      <c r="O106" s="579"/>
      <c r="P106" s="564"/>
      <c r="Q106" s="565"/>
      <c r="R106" s="568"/>
      <c r="S106" s="569"/>
      <c r="T106" s="578">
        <f>R106-P106</f>
        <v>0</v>
      </c>
      <c r="U106" s="579"/>
      <c r="V106" s="584"/>
      <c r="W106" s="576"/>
      <c r="X106" s="564"/>
      <c r="Y106" s="576"/>
      <c r="Z106" s="564"/>
      <c r="AA106" s="576"/>
      <c r="AB106" s="564"/>
      <c r="AC106" s="565"/>
      <c r="AD106" s="568"/>
      <c r="AE106" s="569"/>
      <c r="AF106" s="548">
        <f>IF(AB106=0,0,(AD106/AB106)*100)</f>
        <v>0</v>
      </c>
      <c r="AG106" s="549"/>
      <c r="AH106" s="564"/>
      <c r="AI106" s="565"/>
      <c r="AJ106" s="568"/>
      <c r="AK106" s="569"/>
      <c r="AL106" s="548">
        <f>IF(AH106=0,0,(AJ106/AH106)*100)</f>
        <v>0</v>
      </c>
      <c r="AM106" s="549"/>
      <c r="AN106" s="564"/>
      <c r="AO106" s="565"/>
      <c r="AP106" s="568"/>
      <c r="AQ106" s="569"/>
      <c r="AR106" s="548">
        <f>IF(AN106=0,0,(AP106/AN106)*100)</f>
        <v>0</v>
      </c>
      <c r="AS106" s="549"/>
      <c r="AT106" s="572">
        <f>AB106+AH106+AN106</f>
        <v>0</v>
      </c>
      <c r="AU106" s="573"/>
      <c r="AV106" s="544">
        <f>AD106+AJ106+AP106</f>
        <v>0</v>
      </c>
      <c r="AW106" s="545"/>
      <c r="AX106" s="548">
        <f>IF(AT106=0,0,(AV106/AT106)*100)</f>
        <v>0</v>
      </c>
      <c r="AY106" s="549"/>
      <c r="AZ106" s="564"/>
      <c r="BA106" s="565"/>
      <c r="BB106" s="568"/>
      <c r="BC106" s="569"/>
      <c r="BD106" s="548">
        <f>IF(AZ106=0,0,(BB106/AZ106)*100)</f>
        <v>0</v>
      </c>
      <c r="BE106" s="549"/>
      <c r="BF106" s="572">
        <f>AT106+AZ106</f>
        <v>0</v>
      </c>
      <c r="BG106" s="573"/>
      <c r="BH106" s="544">
        <f>AV106+BB106</f>
        <v>0</v>
      </c>
      <c r="BI106" s="545"/>
      <c r="BJ106" s="548">
        <f>IF(BF106=0,0,(BH106/BF106)*100)</f>
        <v>0</v>
      </c>
      <c r="BK106" s="549"/>
      <c r="BL106" s="552">
        <f>(AD106*2)+(AJ106*2)+(AP106*3)+BB106</f>
        <v>0</v>
      </c>
      <c r="BM106" s="553"/>
      <c r="BN106" s="554"/>
      <c r="BO106" s="560" t="e">
        <f>(BL106*BR$70)+(N106*BR$71)+(X106*BR$72)+(R106*BR$73)+(V106*BR$74)+(Z106*BR$75)</f>
        <v>#REF!</v>
      </c>
      <c r="BP106" s="560" t="e">
        <f>((AZ106-BB106)*BR$77)+((AT106-AV106)*BR$76)+(H106*BR$78)+(P106*BR$79)</f>
        <v>#REF!</v>
      </c>
      <c r="BQ106" s="62"/>
      <c r="BR106" s="62"/>
      <c r="BS106" s="62"/>
    </row>
    <row r="107" spans="1:73" ht="21.75" customHeight="1">
      <c r="A107" s="62"/>
      <c r="B107" s="587"/>
      <c r="C107" s="562" t="str">
        <f>IF(ROSTER!D$44="","",ROSTER!D$44)</f>
        <v/>
      </c>
      <c r="D107" s="563"/>
      <c r="E107" s="591"/>
      <c r="F107" s="593"/>
      <c r="G107" s="595"/>
      <c r="H107" s="585"/>
      <c r="I107" s="577"/>
      <c r="J107" s="566"/>
      <c r="K107" s="567"/>
      <c r="L107" s="570"/>
      <c r="M107" s="571"/>
      <c r="N107" s="582" t="s">
        <v>16</v>
      </c>
      <c r="O107" s="583"/>
      <c r="P107" s="566"/>
      <c r="Q107" s="567"/>
      <c r="R107" s="570"/>
      <c r="S107" s="571"/>
      <c r="T107" s="582" t="s">
        <v>16</v>
      </c>
      <c r="U107" s="583"/>
      <c r="V107" s="585"/>
      <c r="W107" s="577"/>
      <c r="X107" s="566"/>
      <c r="Y107" s="577"/>
      <c r="Z107" s="566"/>
      <c r="AA107" s="577"/>
      <c r="AB107" s="566"/>
      <c r="AC107" s="567"/>
      <c r="AD107" s="570"/>
      <c r="AE107" s="571"/>
      <c r="AF107" s="598"/>
      <c r="AG107" s="599"/>
      <c r="AH107" s="566"/>
      <c r="AI107" s="567"/>
      <c r="AJ107" s="570"/>
      <c r="AK107" s="571"/>
      <c r="AL107" s="598"/>
      <c r="AM107" s="599"/>
      <c r="AN107" s="566"/>
      <c r="AO107" s="567"/>
      <c r="AP107" s="570"/>
      <c r="AQ107" s="571"/>
      <c r="AR107" s="598"/>
      <c r="AS107" s="599"/>
      <c r="AT107" s="603"/>
      <c r="AU107" s="604"/>
      <c r="AV107" s="596"/>
      <c r="AW107" s="597"/>
      <c r="AX107" s="598"/>
      <c r="AY107" s="599"/>
      <c r="AZ107" s="566"/>
      <c r="BA107" s="567"/>
      <c r="BB107" s="570"/>
      <c r="BC107" s="571"/>
      <c r="BD107" s="598"/>
      <c r="BE107" s="599"/>
      <c r="BF107" s="603"/>
      <c r="BG107" s="604"/>
      <c r="BH107" s="596"/>
      <c r="BI107" s="597"/>
      <c r="BJ107" s="598"/>
      <c r="BK107" s="599"/>
      <c r="BL107" s="600"/>
      <c r="BM107" s="601"/>
      <c r="BN107" s="602"/>
      <c r="BO107" s="561"/>
      <c r="BP107" s="561"/>
      <c r="BQ107" s="62"/>
      <c r="BR107" s="62"/>
      <c r="BS107" s="62"/>
    </row>
    <row r="108" spans="1:73" ht="21.75" customHeight="1">
      <c r="A108" s="62"/>
      <c r="B108" s="586" t="str">
        <f>IF(ROSTER!B46="","",ROSTER!B46)</f>
        <v/>
      </c>
      <c r="C108" s="588" t="str">
        <f>IF(ROSTER!C$46="","",ROSTER!C$46)</f>
        <v/>
      </c>
      <c r="D108" s="589"/>
      <c r="E108" s="590"/>
      <c r="F108" s="592">
        <f>IF(E108="y",1,IF(E108="S",1,0))</f>
        <v>0</v>
      </c>
      <c r="G108" s="594">
        <f>IF(E108="S",1,0)</f>
        <v>0</v>
      </c>
      <c r="H108" s="584"/>
      <c r="I108" s="576"/>
      <c r="J108" s="564"/>
      <c r="K108" s="565"/>
      <c r="L108" s="568"/>
      <c r="M108" s="569"/>
      <c r="N108" s="578">
        <f>L108+J108</f>
        <v>0</v>
      </c>
      <c r="O108" s="579"/>
      <c r="P108" s="564"/>
      <c r="Q108" s="565"/>
      <c r="R108" s="568"/>
      <c r="S108" s="569"/>
      <c r="T108" s="578">
        <f>R108-P108</f>
        <v>0</v>
      </c>
      <c r="U108" s="579"/>
      <c r="V108" s="584"/>
      <c r="W108" s="576"/>
      <c r="X108" s="564"/>
      <c r="Y108" s="576"/>
      <c r="Z108" s="564"/>
      <c r="AA108" s="576"/>
      <c r="AB108" s="564"/>
      <c r="AC108" s="565"/>
      <c r="AD108" s="568"/>
      <c r="AE108" s="569"/>
      <c r="AF108" s="548">
        <f>IF(AB108=0,0,(AD108/AB108)*100)</f>
        <v>0</v>
      </c>
      <c r="AG108" s="549"/>
      <c r="AH108" s="564"/>
      <c r="AI108" s="565"/>
      <c r="AJ108" s="568"/>
      <c r="AK108" s="569"/>
      <c r="AL108" s="548">
        <f>IF(AH108=0,0,(AJ108/AH108)*100)</f>
        <v>0</v>
      </c>
      <c r="AM108" s="549"/>
      <c r="AN108" s="564"/>
      <c r="AO108" s="565"/>
      <c r="AP108" s="568"/>
      <c r="AQ108" s="569"/>
      <c r="AR108" s="548">
        <f>IF(AN108=0,0,(AP108/AN108)*100)</f>
        <v>0</v>
      </c>
      <c r="AS108" s="549"/>
      <c r="AT108" s="572">
        <f>AB108+AH108+AN108</f>
        <v>0</v>
      </c>
      <c r="AU108" s="573"/>
      <c r="AV108" s="544">
        <f>AD108+AJ108+AP108</f>
        <v>0</v>
      </c>
      <c r="AW108" s="545"/>
      <c r="AX108" s="548">
        <f>IF(AT108=0,0,(AV108/AT108)*100)</f>
        <v>0</v>
      </c>
      <c r="AY108" s="549"/>
      <c r="AZ108" s="564"/>
      <c r="BA108" s="565"/>
      <c r="BB108" s="568"/>
      <c r="BC108" s="569"/>
      <c r="BD108" s="548">
        <f>IF(AZ108=0,0,(BB108/AZ108)*100)</f>
        <v>0</v>
      </c>
      <c r="BE108" s="549"/>
      <c r="BF108" s="572">
        <f>AT108+AZ108</f>
        <v>0</v>
      </c>
      <c r="BG108" s="573"/>
      <c r="BH108" s="544">
        <f>AV108+BB108</f>
        <v>0</v>
      </c>
      <c r="BI108" s="545"/>
      <c r="BJ108" s="548">
        <f>IF(BF108=0,0,(BH108/BF108)*100)</f>
        <v>0</v>
      </c>
      <c r="BK108" s="549"/>
      <c r="BL108" s="552">
        <f>(AD108*2)+(AJ108*2)+(AP108*3)+BB108</f>
        <v>0</v>
      </c>
      <c r="BM108" s="553"/>
      <c r="BN108" s="554"/>
      <c r="BO108" s="558" t="e">
        <f>(BL108*BR$70)+(N108*BR$71)+(X108*BR$72)+(R108*BR$73)+(V108*BR$74)+(Z108*BR$75)</f>
        <v>#REF!</v>
      </c>
      <c r="BP108" s="560" t="e">
        <f>((AZ108-BB108)*BR$77)+((AT108-AV108)*BR$76)+(H108*BR$78)+(P108*BR$79)</f>
        <v>#REF!</v>
      </c>
      <c r="BQ108" s="62"/>
      <c r="BR108" s="62"/>
      <c r="BS108" s="62"/>
      <c r="BU108" s="82"/>
    </row>
    <row r="109" spans="1:73" ht="22.5" customHeight="1" thickBot="1">
      <c r="A109" s="62"/>
      <c r="B109" s="587"/>
      <c r="C109" s="562" t="str">
        <f>IF(ROSTER!D$46="","",ROSTER!D$46)</f>
        <v/>
      </c>
      <c r="D109" s="563"/>
      <c r="E109" s="591"/>
      <c r="F109" s="593"/>
      <c r="G109" s="595"/>
      <c r="H109" s="585"/>
      <c r="I109" s="577"/>
      <c r="J109" s="566"/>
      <c r="K109" s="567"/>
      <c r="L109" s="570"/>
      <c r="M109" s="571"/>
      <c r="N109" s="580" t="s">
        <v>16</v>
      </c>
      <c r="O109" s="581"/>
      <c r="P109" s="566"/>
      <c r="Q109" s="567"/>
      <c r="R109" s="570"/>
      <c r="S109" s="571"/>
      <c r="T109" s="582" t="s">
        <v>16</v>
      </c>
      <c r="U109" s="583"/>
      <c r="V109" s="585"/>
      <c r="W109" s="577"/>
      <c r="X109" s="566"/>
      <c r="Y109" s="577"/>
      <c r="Z109" s="566"/>
      <c r="AA109" s="577"/>
      <c r="AB109" s="566"/>
      <c r="AC109" s="567"/>
      <c r="AD109" s="570"/>
      <c r="AE109" s="571"/>
      <c r="AF109" s="550"/>
      <c r="AG109" s="551"/>
      <c r="AH109" s="566"/>
      <c r="AI109" s="567"/>
      <c r="AJ109" s="570"/>
      <c r="AK109" s="571"/>
      <c r="AL109" s="550"/>
      <c r="AM109" s="551"/>
      <c r="AN109" s="566"/>
      <c r="AO109" s="567"/>
      <c r="AP109" s="570"/>
      <c r="AQ109" s="571"/>
      <c r="AR109" s="550"/>
      <c r="AS109" s="551"/>
      <c r="AT109" s="574"/>
      <c r="AU109" s="575"/>
      <c r="AV109" s="546"/>
      <c r="AW109" s="547"/>
      <c r="AX109" s="550"/>
      <c r="AY109" s="551"/>
      <c r="AZ109" s="566"/>
      <c r="BA109" s="567"/>
      <c r="BB109" s="570"/>
      <c r="BC109" s="571"/>
      <c r="BD109" s="550"/>
      <c r="BE109" s="551"/>
      <c r="BF109" s="574"/>
      <c r="BG109" s="575"/>
      <c r="BH109" s="546"/>
      <c r="BI109" s="547"/>
      <c r="BJ109" s="550"/>
      <c r="BK109" s="551"/>
      <c r="BL109" s="555"/>
      <c r="BM109" s="556"/>
      <c r="BN109" s="557"/>
      <c r="BO109" s="559"/>
      <c r="BP109" s="561"/>
      <c r="BQ109" s="62"/>
      <c r="BR109" s="62"/>
      <c r="BS109" s="62"/>
    </row>
    <row r="110" spans="1:73" s="82" customFormat="1" ht="33.4" customHeight="1">
      <c r="A110" s="80"/>
      <c r="B110" s="538"/>
      <c r="C110" s="539"/>
      <c r="D110" s="539" t="s">
        <v>10</v>
      </c>
      <c r="E110" s="542"/>
      <c r="F110" s="81"/>
      <c r="G110" s="81"/>
      <c r="H110" s="532">
        <f>SUM(H70:I109)</f>
        <v>0</v>
      </c>
      <c r="I110" s="525"/>
      <c r="J110" s="532">
        <f>SUM(J70:K109)</f>
        <v>0</v>
      </c>
      <c r="K110" s="525"/>
      <c r="L110" s="524">
        <f>SUM(L70:M109)</f>
        <v>0</v>
      </c>
      <c r="M110" s="528"/>
      <c r="N110" s="495">
        <f>L110+J110</f>
        <v>0</v>
      </c>
      <c r="O110" s="496"/>
      <c r="P110" s="524">
        <f>SUM(P70:Q109)</f>
        <v>0</v>
      </c>
      <c r="Q110" s="525"/>
      <c r="R110" s="524">
        <f>SUM(R70:S109)</f>
        <v>0</v>
      </c>
      <c r="S110" s="528"/>
      <c r="T110" s="495">
        <f>R110-P110</f>
        <v>0</v>
      </c>
      <c r="U110" s="496"/>
      <c r="V110" s="524">
        <f>SUM(V70:W109)</f>
        <v>0</v>
      </c>
      <c r="W110" s="528"/>
      <c r="X110" s="532">
        <f>SUM(X70:Y109)</f>
        <v>0</v>
      </c>
      <c r="Y110" s="496"/>
      <c r="Z110" s="532">
        <f>SUM(Z70:AA109)</f>
        <v>0</v>
      </c>
      <c r="AA110" s="496"/>
      <c r="AB110" s="528">
        <f>SUM(AB70:AC109)</f>
        <v>0</v>
      </c>
      <c r="AC110" s="525"/>
      <c r="AD110" s="524">
        <f>SUM(AD70:AE109)</f>
        <v>0</v>
      </c>
      <c r="AE110" s="528"/>
      <c r="AF110" s="495">
        <f>IF(AB110=0,0,(AD110/AB110)*100)</f>
        <v>0</v>
      </c>
      <c r="AG110" s="496"/>
      <c r="AH110" s="524">
        <f>SUM(AH70:AI109)</f>
        <v>0</v>
      </c>
      <c r="AI110" s="525"/>
      <c r="AJ110" s="524">
        <f>SUM(AJ70:AK109)</f>
        <v>0</v>
      </c>
      <c r="AK110" s="528"/>
      <c r="AL110" s="495">
        <f>IF(AH110=0,0,(AJ110/AH110)*100)</f>
        <v>0</v>
      </c>
      <c r="AM110" s="496"/>
      <c r="AN110" s="524">
        <f>SUM(AN70:AO109)</f>
        <v>0</v>
      </c>
      <c r="AO110" s="525"/>
      <c r="AP110" s="524">
        <f>SUM(AP70:AQ109)</f>
        <v>0</v>
      </c>
      <c r="AQ110" s="528"/>
      <c r="AR110" s="495">
        <f>IF(AN110=0,0,(AP110/AN110)*100)</f>
        <v>0</v>
      </c>
      <c r="AS110" s="496"/>
      <c r="AT110" s="532">
        <f>AB110+AH110+AN110</f>
        <v>0</v>
      </c>
      <c r="AU110" s="525"/>
      <c r="AV110" s="524">
        <f>AD110+AJ110+AP110</f>
        <v>0</v>
      </c>
      <c r="AW110" s="534"/>
      <c r="AX110" s="495">
        <f>IF(AT110=0,0,(AV110/AT110)*100)</f>
        <v>0</v>
      </c>
      <c r="AY110" s="496"/>
      <c r="AZ110" s="524">
        <f>SUM(AZ70:BA109)</f>
        <v>0</v>
      </c>
      <c r="BA110" s="525"/>
      <c r="BB110" s="524">
        <f>SUM(BB70:BC109)</f>
        <v>0</v>
      </c>
      <c r="BC110" s="528"/>
      <c r="BD110" s="495">
        <f>IF(AZ110=0,0,(BB110/AZ110)*100)</f>
        <v>0</v>
      </c>
      <c r="BE110" s="496"/>
      <c r="BF110" s="532">
        <f>AT110+AZ110</f>
        <v>0</v>
      </c>
      <c r="BG110" s="525"/>
      <c r="BH110" s="524">
        <f>AV110+BB110</f>
        <v>0</v>
      </c>
      <c r="BI110" s="534"/>
      <c r="BJ110" s="495">
        <f>IF(BF110=0,0,(BH110/BF110)*100)</f>
        <v>0</v>
      </c>
      <c r="BK110" s="536"/>
      <c r="BL110" s="511">
        <f>SUM(BL70:BN109)</f>
        <v>0</v>
      </c>
      <c r="BM110" s="512"/>
      <c r="BN110" s="513"/>
      <c r="BO110" s="517" t="e">
        <f>(BL110*BR$70)+(N110*BR$71)+(X110*BR$72)+(R110*BR$73)+(V110*BR$74)+(Z110*BR$75)</f>
        <v>#REF!</v>
      </c>
      <c r="BP110" s="519" t="e">
        <f>((AZ110-BB110)*BR$77)+((AT110-AV110)*BR$76)+(H110*BR$78)+(P110*BR$79)</f>
        <v>#REF!</v>
      </c>
      <c r="BQ110" s="80"/>
      <c r="BR110" s="80"/>
      <c r="BS110" s="80"/>
    </row>
    <row r="111" spans="1:73" s="82" customFormat="1" ht="33.950000000000003" customHeight="1" thickBot="1">
      <c r="A111" s="80"/>
      <c r="B111" s="540"/>
      <c r="C111" s="541"/>
      <c r="D111" s="541"/>
      <c r="E111" s="543"/>
      <c r="F111" s="83"/>
      <c r="G111" s="83"/>
      <c r="H111" s="533"/>
      <c r="I111" s="527"/>
      <c r="J111" s="533"/>
      <c r="K111" s="527"/>
      <c r="L111" s="526"/>
      <c r="M111" s="529"/>
      <c r="N111" s="530" t="s">
        <v>16</v>
      </c>
      <c r="O111" s="531"/>
      <c r="P111" s="526"/>
      <c r="Q111" s="527"/>
      <c r="R111" s="526"/>
      <c r="S111" s="529"/>
      <c r="T111" s="530" t="s">
        <v>16</v>
      </c>
      <c r="U111" s="531"/>
      <c r="V111" s="526"/>
      <c r="W111" s="529"/>
      <c r="X111" s="533"/>
      <c r="Y111" s="531"/>
      <c r="Z111" s="533"/>
      <c r="AA111" s="531"/>
      <c r="AB111" s="529"/>
      <c r="AC111" s="527"/>
      <c r="AD111" s="526"/>
      <c r="AE111" s="529"/>
      <c r="AF111" s="530"/>
      <c r="AG111" s="531"/>
      <c r="AH111" s="526"/>
      <c r="AI111" s="527"/>
      <c r="AJ111" s="526"/>
      <c r="AK111" s="529"/>
      <c r="AL111" s="530"/>
      <c r="AM111" s="531"/>
      <c r="AN111" s="526"/>
      <c r="AO111" s="527"/>
      <c r="AP111" s="526"/>
      <c r="AQ111" s="529"/>
      <c r="AR111" s="530"/>
      <c r="AS111" s="531"/>
      <c r="AT111" s="533"/>
      <c r="AU111" s="527"/>
      <c r="AV111" s="526"/>
      <c r="AW111" s="535"/>
      <c r="AX111" s="530"/>
      <c r="AY111" s="531"/>
      <c r="AZ111" s="526"/>
      <c r="BA111" s="527"/>
      <c r="BB111" s="526"/>
      <c r="BC111" s="529"/>
      <c r="BD111" s="530"/>
      <c r="BE111" s="531"/>
      <c r="BF111" s="533"/>
      <c r="BG111" s="527"/>
      <c r="BH111" s="526"/>
      <c r="BI111" s="535"/>
      <c r="BJ111" s="530"/>
      <c r="BK111" s="537"/>
      <c r="BL111" s="514"/>
      <c r="BM111" s="515"/>
      <c r="BN111" s="516"/>
      <c r="BO111" s="518"/>
      <c r="BP111" s="520"/>
      <c r="BQ111" s="80"/>
      <c r="BR111" s="80"/>
      <c r="BS111" s="80"/>
    </row>
    <row r="112" spans="1:73" s="88" customFormat="1" ht="48.2" customHeight="1" thickBot="1">
      <c r="A112" s="84"/>
      <c r="B112" s="521"/>
      <c r="C112" s="522"/>
      <c r="D112" s="522" t="s">
        <v>13</v>
      </c>
      <c r="E112" s="523"/>
      <c r="F112" s="85"/>
      <c r="G112" s="128"/>
      <c r="H112" s="509"/>
      <c r="I112" s="510"/>
      <c r="J112" s="504"/>
      <c r="K112" s="505"/>
      <c r="L112" s="493"/>
      <c r="M112" s="494"/>
      <c r="N112" s="506">
        <f>J112+L112</f>
        <v>0</v>
      </c>
      <c r="O112" s="507"/>
      <c r="P112" s="497">
        <f>R110</f>
        <v>0</v>
      </c>
      <c r="Q112" s="498"/>
      <c r="R112" s="499">
        <f>P110</f>
        <v>0</v>
      </c>
      <c r="S112" s="500"/>
      <c r="T112" s="506">
        <f>R112-P112</f>
        <v>0</v>
      </c>
      <c r="U112" s="507"/>
      <c r="V112" s="504"/>
      <c r="W112" s="508"/>
      <c r="X112" s="509"/>
      <c r="Y112" s="510"/>
      <c r="Z112" s="504"/>
      <c r="AA112" s="508"/>
      <c r="AB112" s="504"/>
      <c r="AC112" s="505"/>
      <c r="AD112" s="493"/>
      <c r="AE112" s="494"/>
      <c r="AF112" s="495">
        <f>IF(AB112=0,0,(AD112/AB112)*100)</f>
        <v>0</v>
      </c>
      <c r="AG112" s="496"/>
      <c r="AH112" s="504"/>
      <c r="AI112" s="505"/>
      <c r="AJ112" s="493"/>
      <c r="AK112" s="494"/>
      <c r="AL112" s="495">
        <f>IF(AH112=0,0,(AJ112/AH112)*100)</f>
        <v>0</v>
      </c>
      <c r="AM112" s="496"/>
      <c r="AN112" s="504"/>
      <c r="AO112" s="505"/>
      <c r="AP112" s="493"/>
      <c r="AQ112" s="494"/>
      <c r="AR112" s="495">
        <f>IF(AN112=0,0,(AP112/AN112)*100)</f>
        <v>0</v>
      </c>
      <c r="AS112" s="496"/>
      <c r="AT112" s="497">
        <f>AB112+AH112+AN112</f>
        <v>0</v>
      </c>
      <c r="AU112" s="498"/>
      <c r="AV112" s="499">
        <f>AD112+AJ112+AP112</f>
        <v>0</v>
      </c>
      <c r="AW112" s="500"/>
      <c r="AX112" s="495">
        <f>IF(AT112=0,0,(AV112/AT112)*100)</f>
        <v>0</v>
      </c>
      <c r="AY112" s="496"/>
      <c r="AZ112" s="504"/>
      <c r="BA112" s="505"/>
      <c r="BB112" s="493"/>
      <c r="BC112" s="494"/>
      <c r="BD112" s="495">
        <f>IF(AZ112=0,0,(BB112/AZ112)*100)</f>
        <v>0</v>
      </c>
      <c r="BE112" s="496"/>
      <c r="BF112" s="497">
        <f>AT112+AZ112</f>
        <v>0</v>
      </c>
      <c r="BG112" s="498"/>
      <c r="BH112" s="499">
        <f>AV112+BB112</f>
        <v>0</v>
      </c>
      <c r="BI112" s="500"/>
      <c r="BJ112" s="495">
        <f>IF(BF112=0,0,(BH112/BF112)*100)</f>
        <v>0</v>
      </c>
      <c r="BK112" s="496"/>
      <c r="BL112" s="501"/>
      <c r="BM112" s="502"/>
      <c r="BN112" s="503"/>
      <c r="BO112" s="86"/>
      <c r="BP112" s="87"/>
      <c r="BQ112" s="84"/>
      <c r="BR112" s="84"/>
      <c r="BS112" s="84"/>
    </row>
    <row r="113" spans="1:71" s="88" customFormat="1" ht="48.95" customHeight="1" thickBot="1">
      <c r="A113" s="84"/>
      <c r="B113" s="247"/>
      <c r="C113" s="249"/>
      <c r="D113" s="488" t="s">
        <v>52</v>
      </c>
      <c r="E113" s="489"/>
      <c r="F113" s="89"/>
      <c r="G113" s="89"/>
      <c r="H113" s="249"/>
      <c r="I113" s="249"/>
      <c r="J113" s="490">
        <f>IF((J110+L112)=0,0,J110/(J110+L112)*100)</f>
        <v>0</v>
      </c>
      <c r="K113" s="491"/>
      <c r="L113" s="490">
        <f>IF((L110+J112)=0,0,L110/(L110+J112)*100)</f>
        <v>0</v>
      </c>
      <c r="M113" s="491"/>
      <c r="N113" s="490">
        <f>IF((N110+N112)=0,0,N110/(N110+N112)*100)</f>
        <v>0</v>
      </c>
      <c r="O113" s="492"/>
      <c r="P113" s="654"/>
      <c r="Q113" s="484"/>
      <c r="R113" s="484"/>
      <c r="S113" s="484"/>
      <c r="T113" s="655"/>
      <c r="U113" s="655"/>
      <c r="V113" s="484"/>
      <c r="W113" s="484"/>
      <c r="X113" s="484"/>
      <c r="Y113" s="484"/>
      <c r="Z113" s="484"/>
      <c r="AA113" s="484"/>
      <c r="AB113" s="484"/>
      <c r="AC113" s="484"/>
      <c r="AD113" s="484"/>
      <c r="AE113" s="484"/>
      <c r="AF113" s="484"/>
      <c r="AG113" s="484"/>
      <c r="AH113" s="484"/>
      <c r="AI113" s="484"/>
      <c r="AJ113" s="484"/>
      <c r="AK113" s="484"/>
      <c r="AL113" s="484"/>
      <c r="AM113" s="484"/>
      <c r="AN113" s="484"/>
      <c r="AO113" s="484"/>
      <c r="AP113" s="484"/>
      <c r="AQ113" s="484"/>
      <c r="AR113" s="484"/>
      <c r="AS113" s="484"/>
      <c r="AT113" s="484"/>
      <c r="AU113" s="484"/>
      <c r="AV113" s="484"/>
      <c r="AW113" s="484"/>
      <c r="AX113" s="484"/>
      <c r="AY113" s="484"/>
      <c r="AZ113" s="484"/>
      <c r="BA113" s="484"/>
      <c r="BB113" s="484"/>
      <c r="BC113" s="484"/>
      <c r="BD113" s="484"/>
      <c r="BE113" s="484"/>
      <c r="BF113" s="484"/>
      <c r="BG113" s="484"/>
      <c r="BH113" s="484"/>
      <c r="BI113" s="484"/>
      <c r="BJ113" s="484"/>
      <c r="BK113" s="484"/>
      <c r="BL113" s="484"/>
      <c r="BM113" s="484"/>
      <c r="BN113" s="485"/>
      <c r="BO113" s="90"/>
      <c r="BP113" s="90"/>
      <c r="BQ113" s="84"/>
      <c r="BR113" s="84"/>
      <c r="BS113" s="84"/>
    </row>
    <row r="114" spans="1:71" ht="27.75" thickTop="1" thickBot="1">
      <c r="A114" s="62"/>
      <c r="B114" s="250"/>
      <c r="C114" s="251"/>
      <c r="D114" s="251"/>
      <c r="E114" s="251"/>
      <c r="F114" s="91"/>
      <c r="G114" s="91"/>
      <c r="H114" s="251"/>
      <c r="I114" s="251"/>
      <c r="J114" s="251"/>
      <c r="K114" s="251"/>
      <c r="L114" s="251"/>
      <c r="M114" s="251"/>
      <c r="N114" s="251"/>
      <c r="O114" s="251"/>
      <c r="P114" s="251"/>
      <c r="Q114" s="251"/>
      <c r="R114" s="251"/>
      <c r="S114" s="251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1"/>
      <c r="AE114" s="251"/>
      <c r="AF114" s="256"/>
      <c r="AG114" s="256"/>
      <c r="AH114" s="251"/>
      <c r="AI114" s="251"/>
      <c r="AJ114" s="251"/>
      <c r="AK114" s="251"/>
      <c r="AL114" s="251"/>
      <c r="AM114" s="251"/>
      <c r="AN114" s="251"/>
      <c r="AO114" s="251"/>
      <c r="AP114" s="251"/>
      <c r="AQ114" s="251"/>
      <c r="AR114" s="251"/>
      <c r="AS114" s="251"/>
      <c r="AT114" s="251"/>
      <c r="AU114" s="251"/>
      <c r="AV114" s="251"/>
      <c r="AW114" s="251"/>
      <c r="AX114" s="251"/>
      <c r="AY114" s="251"/>
      <c r="AZ114" s="251"/>
      <c r="BA114" s="251"/>
      <c r="BB114" s="251"/>
      <c r="BC114" s="251"/>
      <c r="BD114" s="251"/>
      <c r="BE114" s="251"/>
      <c r="BF114" s="251"/>
      <c r="BG114" s="251"/>
      <c r="BH114" s="251"/>
      <c r="BI114" s="251"/>
      <c r="BJ114" s="251"/>
      <c r="BK114" s="251"/>
      <c r="BL114" s="251"/>
      <c r="BM114" s="251"/>
      <c r="BN114" s="257"/>
      <c r="BO114" s="92"/>
      <c r="BP114" s="92"/>
      <c r="BQ114" s="62"/>
      <c r="BR114" s="62"/>
      <c r="BS114" s="62"/>
    </row>
    <row r="115" spans="1:71" s="88" customFormat="1" ht="73.349999999999994" customHeight="1" thickTop="1" thickBot="1">
      <c r="A115" s="84"/>
      <c r="B115" s="486" t="s">
        <v>70</v>
      </c>
      <c r="C115" s="487"/>
      <c r="D115" s="483" t="s">
        <v>60</v>
      </c>
      <c r="E115" s="483"/>
      <c r="F115" s="93"/>
      <c r="G115" s="93"/>
      <c r="H115" s="479"/>
      <c r="I115" s="480"/>
      <c r="J115" s="481"/>
      <c r="K115" s="259"/>
      <c r="L115" s="479"/>
      <c r="M115" s="480"/>
      <c r="N115" s="481"/>
      <c r="O115" s="476" t="s">
        <v>53</v>
      </c>
      <c r="P115" s="477"/>
      <c r="Q115" s="477"/>
      <c r="R115" s="477"/>
      <c r="S115" s="479"/>
      <c r="T115" s="480"/>
      <c r="U115" s="481"/>
      <c r="V115" s="259"/>
      <c r="W115" s="479"/>
      <c r="X115" s="480"/>
      <c r="Y115" s="481"/>
      <c r="Z115" s="476" t="s">
        <v>55</v>
      </c>
      <c r="AA115" s="477"/>
      <c r="AB115" s="477"/>
      <c r="AC115" s="478"/>
      <c r="AD115" s="479"/>
      <c r="AE115" s="480"/>
      <c r="AF115" s="481"/>
      <c r="AG115" s="259"/>
      <c r="AH115" s="479"/>
      <c r="AI115" s="480"/>
      <c r="AJ115" s="481"/>
      <c r="AK115" s="476" t="s">
        <v>59</v>
      </c>
      <c r="AL115" s="477"/>
      <c r="AM115" s="477"/>
      <c r="AN115" s="478"/>
      <c r="AO115" s="479"/>
      <c r="AP115" s="480"/>
      <c r="AQ115" s="481"/>
      <c r="AR115" s="263"/>
      <c r="AS115" s="479"/>
      <c r="AT115" s="480"/>
      <c r="AU115" s="481"/>
      <c r="AV115" s="264"/>
      <c r="AW115" s="264"/>
      <c r="AX115" s="264"/>
      <c r="AY115" s="264"/>
      <c r="AZ115" s="472" t="s">
        <v>20</v>
      </c>
      <c r="BA115" s="472"/>
      <c r="BB115" s="472"/>
      <c r="BC115" s="472"/>
      <c r="BD115" s="473"/>
      <c r="BE115" s="469">
        <f>BL110</f>
        <v>0</v>
      </c>
      <c r="BF115" s="470"/>
      <c r="BG115" s="471"/>
      <c r="BH115" s="265"/>
      <c r="BI115" s="469">
        <f>BL112</f>
        <v>0</v>
      </c>
      <c r="BJ115" s="470"/>
      <c r="BK115" s="471"/>
      <c r="BL115" s="266"/>
      <c r="BM115" s="266"/>
      <c r="BN115" s="267"/>
      <c r="BO115" s="94"/>
      <c r="BP115" s="94"/>
      <c r="BQ115" s="84"/>
      <c r="BR115" s="84"/>
      <c r="BS115" s="84"/>
    </row>
    <row r="116" spans="1:71" ht="15.6" customHeight="1" thickTop="1" thickBot="1">
      <c r="A116" s="62"/>
      <c r="B116" s="252"/>
      <c r="C116" s="241"/>
      <c r="D116" s="253"/>
      <c r="E116" s="253"/>
      <c r="F116" s="95"/>
      <c r="G116" s="95"/>
      <c r="H116" s="261"/>
      <c r="I116" s="261"/>
      <c r="J116" s="261"/>
      <c r="K116" s="261"/>
      <c r="L116" s="261"/>
      <c r="M116" s="261"/>
      <c r="N116" s="261"/>
      <c r="O116" s="258"/>
      <c r="P116" s="258"/>
      <c r="Q116" s="258"/>
      <c r="R116" s="258"/>
      <c r="S116" s="261"/>
      <c r="T116" s="261"/>
      <c r="U116" s="261"/>
      <c r="V116" s="260"/>
      <c r="W116" s="261"/>
      <c r="X116" s="261"/>
      <c r="Y116" s="261"/>
      <c r="Z116" s="258"/>
      <c r="AA116" s="258"/>
      <c r="AB116" s="258"/>
      <c r="AC116" s="258"/>
      <c r="AD116" s="261"/>
      <c r="AE116" s="261"/>
      <c r="AF116" s="261"/>
      <c r="AG116" s="261"/>
      <c r="AH116" s="260"/>
      <c r="AI116" s="260"/>
      <c r="AJ116" s="261"/>
      <c r="AK116" s="258"/>
      <c r="AL116" s="258"/>
      <c r="AM116" s="258"/>
      <c r="AN116" s="258"/>
      <c r="AO116" s="261"/>
      <c r="AP116" s="261"/>
      <c r="AQ116" s="261"/>
      <c r="AR116" s="261"/>
      <c r="AS116" s="261"/>
      <c r="AT116" s="263"/>
      <c r="AU116" s="263"/>
      <c r="AV116" s="268"/>
      <c r="AW116" s="268"/>
      <c r="AX116" s="268"/>
      <c r="AY116" s="268"/>
      <c r="AZ116" s="258"/>
      <c r="BA116" s="269"/>
      <c r="BB116" s="269"/>
      <c r="BC116" s="270"/>
      <c r="BD116" s="271"/>
      <c r="BE116" s="272"/>
      <c r="BF116" s="272"/>
      <c r="BG116" s="263"/>
      <c r="BH116" s="273"/>
      <c r="BI116" s="274"/>
      <c r="BJ116" s="274"/>
      <c r="BK116" s="263"/>
      <c r="BL116" s="268"/>
      <c r="BM116" s="268"/>
      <c r="BN116" s="275"/>
      <c r="BO116" s="96"/>
      <c r="BP116" s="96"/>
      <c r="BQ116" s="62"/>
      <c r="BR116" s="62"/>
      <c r="BS116" s="62"/>
    </row>
    <row r="117" spans="1:71" s="88" customFormat="1" ht="74.849999999999994" customHeight="1" thickTop="1" thickBot="1">
      <c r="A117" s="84"/>
      <c r="B117" s="482" t="s">
        <v>51</v>
      </c>
      <c r="C117" s="472"/>
      <c r="D117" s="483" t="s">
        <v>61</v>
      </c>
      <c r="E117" s="483"/>
      <c r="F117" s="93"/>
      <c r="G117" s="93"/>
      <c r="H117" s="469">
        <f>H115</f>
        <v>0</v>
      </c>
      <c r="I117" s="470"/>
      <c r="J117" s="471"/>
      <c r="K117" s="259"/>
      <c r="L117" s="469">
        <f>L115</f>
        <v>0</v>
      </c>
      <c r="M117" s="470"/>
      <c r="N117" s="471"/>
      <c r="O117" s="476" t="s">
        <v>57</v>
      </c>
      <c r="P117" s="477"/>
      <c r="Q117" s="477"/>
      <c r="R117" s="477"/>
      <c r="S117" s="469">
        <f>S115-H115</f>
        <v>0</v>
      </c>
      <c r="T117" s="470"/>
      <c r="U117" s="471"/>
      <c r="V117" s="259"/>
      <c r="W117" s="469">
        <f>W115-L115</f>
        <v>0</v>
      </c>
      <c r="X117" s="470"/>
      <c r="Y117" s="471"/>
      <c r="Z117" s="476" t="s">
        <v>56</v>
      </c>
      <c r="AA117" s="477"/>
      <c r="AB117" s="477"/>
      <c r="AC117" s="478"/>
      <c r="AD117" s="469">
        <f>AD115-S115</f>
        <v>0</v>
      </c>
      <c r="AE117" s="470"/>
      <c r="AF117" s="471"/>
      <c r="AG117" s="259"/>
      <c r="AH117" s="469">
        <f>AH115-W115</f>
        <v>0</v>
      </c>
      <c r="AI117" s="470"/>
      <c r="AJ117" s="471"/>
      <c r="AK117" s="476" t="s">
        <v>58</v>
      </c>
      <c r="AL117" s="477"/>
      <c r="AM117" s="477"/>
      <c r="AN117" s="478"/>
      <c r="AO117" s="469">
        <f>AO115-AD115</f>
        <v>0</v>
      </c>
      <c r="AP117" s="470"/>
      <c r="AQ117" s="471"/>
      <c r="AR117" s="263"/>
      <c r="AS117" s="469">
        <f>AS115-AH115</f>
        <v>0</v>
      </c>
      <c r="AT117" s="470"/>
      <c r="AU117" s="471"/>
      <c r="AV117" s="264"/>
      <c r="AW117" s="264"/>
      <c r="AX117" s="264"/>
      <c r="AY117" s="264"/>
      <c r="AZ117" s="472" t="s">
        <v>50</v>
      </c>
      <c r="BA117" s="472"/>
      <c r="BB117" s="472"/>
      <c r="BC117" s="472"/>
      <c r="BD117" s="473"/>
      <c r="BE117" s="469">
        <f>BE115-AO115</f>
        <v>0</v>
      </c>
      <c r="BF117" s="470"/>
      <c r="BG117" s="471"/>
      <c r="BH117" s="276"/>
      <c r="BI117" s="469">
        <f>BI115-AS115</f>
        <v>0</v>
      </c>
      <c r="BJ117" s="470"/>
      <c r="BK117" s="471"/>
      <c r="BL117" s="266"/>
      <c r="BM117" s="266"/>
      <c r="BN117" s="267"/>
      <c r="BO117" s="94"/>
      <c r="BP117" s="94"/>
      <c r="BQ117" s="84"/>
      <c r="BR117" s="84"/>
      <c r="BS117" s="84"/>
    </row>
    <row r="118" spans="1:71" ht="27.75" thickTop="1" thickBot="1">
      <c r="A118" s="62"/>
      <c r="B118" s="254"/>
      <c r="C118" s="255"/>
      <c r="D118" s="255"/>
      <c r="E118" s="255"/>
      <c r="F118" s="97"/>
      <c r="G118" s="97"/>
      <c r="H118" s="255"/>
      <c r="I118" s="255"/>
      <c r="J118" s="255"/>
      <c r="K118" s="255"/>
      <c r="L118" s="255"/>
      <c r="M118" s="255"/>
      <c r="N118" s="255"/>
      <c r="O118" s="255"/>
      <c r="P118" s="255"/>
      <c r="Q118" s="255"/>
      <c r="R118" s="255"/>
      <c r="S118" s="255"/>
      <c r="T118" s="255"/>
      <c r="U118" s="255"/>
      <c r="V118" s="255"/>
      <c r="W118" s="255"/>
      <c r="X118" s="255"/>
      <c r="Y118" s="255"/>
      <c r="Z118" s="255"/>
      <c r="AA118" s="255"/>
      <c r="AB118" s="255"/>
      <c r="AC118" s="255"/>
      <c r="AD118" s="255"/>
      <c r="AE118" s="255"/>
      <c r="AF118" s="262"/>
      <c r="AG118" s="262"/>
      <c r="AH118" s="255"/>
      <c r="AI118" s="255"/>
      <c r="AJ118" s="255"/>
      <c r="AK118" s="255"/>
      <c r="AL118" s="255"/>
      <c r="AM118" s="255"/>
      <c r="AN118" s="255"/>
      <c r="AO118" s="255"/>
      <c r="AP118" s="255"/>
      <c r="AQ118" s="255"/>
      <c r="AR118" s="255"/>
      <c r="AS118" s="255"/>
      <c r="AT118" s="255"/>
      <c r="AU118" s="255"/>
      <c r="AV118" s="255"/>
      <c r="AW118" s="255"/>
      <c r="AX118" s="255"/>
      <c r="AY118" s="255"/>
      <c r="AZ118" s="255"/>
      <c r="BA118" s="474" t="s">
        <v>104</v>
      </c>
      <c r="BB118" s="474"/>
      <c r="BC118" s="474"/>
      <c r="BD118" s="474"/>
      <c r="BE118" s="474"/>
      <c r="BF118" s="474"/>
      <c r="BG118" s="474"/>
      <c r="BH118" s="474"/>
      <c r="BI118" s="474"/>
      <c r="BJ118" s="474"/>
      <c r="BK118" s="474"/>
      <c r="BL118" s="474"/>
      <c r="BM118" s="474"/>
      <c r="BN118" s="475"/>
      <c r="BO118" s="98"/>
      <c r="BP118" s="98"/>
      <c r="BQ118" s="62"/>
      <c r="BR118" s="62"/>
      <c r="BS118" s="62"/>
    </row>
    <row r="119" spans="1:71" ht="10.9" customHeight="1" thickTop="1">
      <c r="A119" s="62"/>
      <c r="B119" s="63"/>
      <c r="C119" s="62"/>
      <c r="D119" s="62"/>
      <c r="E119" s="62"/>
      <c r="F119" s="64"/>
      <c r="G119" s="64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5"/>
      <c r="AG119" s="65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6"/>
      <c r="BP119" s="66"/>
      <c r="BQ119" s="62"/>
      <c r="BR119" s="62"/>
      <c r="BS119" s="62"/>
    </row>
    <row r="120" spans="1:71" s="69" customFormat="1" ht="33.75">
      <c r="A120" s="68"/>
      <c r="B120" s="651" t="s">
        <v>9</v>
      </c>
      <c r="C120" s="651"/>
      <c r="D120" s="651"/>
      <c r="E120" s="651"/>
      <c r="F120" s="651"/>
      <c r="G120" s="651"/>
      <c r="H120" s="651"/>
      <c r="I120" s="651"/>
      <c r="J120" s="651"/>
      <c r="K120" s="651"/>
      <c r="L120" s="651"/>
      <c r="M120" s="651"/>
      <c r="N120" s="651"/>
      <c r="O120" s="651"/>
      <c r="P120" s="651"/>
      <c r="Q120" s="651"/>
      <c r="R120" s="651"/>
      <c r="S120" s="651"/>
      <c r="T120" s="651"/>
      <c r="U120" s="651"/>
      <c r="V120" s="651"/>
      <c r="W120" s="651"/>
      <c r="X120" s="651"/>
      <c r="Y120" s="651"/>
      <c r="Z120" s="651"/>
      <c r="AA120" s="651"/>
      <c r="AB120" s="651"/>
      <c r="AC120" s="651"/>
      <c r="AD120" s="651"/>
      <c r="AE120" s="651"/>
      <c r="AF120" s="651"/>
      <c r="AG120" s="651"/>
      <c r="AH120" s="651"/>
      <c r="AI120" s="651"/>
      <c r="AJ120" s="651"/>
      <c r="AK120" s="651"/>
      <c r="AL120" s="651"/>
      <c r="AM120" s="651"/>
      <c r="AN120" s="651"/>
      <c r="AO120" s="651"/>
      <c r="AP120" s="651"/>
      <c r="AQ120" s="651"/>
      <c r="AR120" s="651"/>
      <c r="AS120" s="651"/>
      <c r="AT120" s="651"/>
      <c r="AU120" s="651"/>
      <c r="AV120" s="651"/>
      <c r="AW120" s="651"/>
      <c r="AX120" s="651"/>
      <c r="AY120" s="651"/>
      <c r="AZ120" s="651"/>
      <c r="BA120" s="651"/>
      <c r="BB120" s="651"/>
      <c r="BC120" s="651"/>
      <c r="BD120" s="651"/>
      <c r="BE120" s="651"/>
      <c r="BF120" s="651"/>
      <c r="BG120" s="651"/>
      <c r="BH120" s="651"/>
      <c r="BI120" s="651"/>
      <c r="BJ120" s="651"/>
      <c r="BK120" s="651"/>
      <c r="BL120" s="651"/>
      <c r="BM120" s="651"/>
      <c r="BN120" s="651"/>
      <c r="BO120" s="223"/>
      <c r="BP120" s="223"/>
      <c r="BQ120" s="68"/>
      <c r="BR120" s="68"/>
      <c r="BS120" s="68"/>
    </row>
    <row r="121" spans="1:71" ht="10.9" customHeight="1">
      <c r="A121" s="62"/>
      <c r="B121" s="224"/>
      <c r="C121" s="225"/>
      <c r="D121" s="225"/>
      <c r="E121" s="225"/>
      <c r="F121" s="226"/>
      <c r="G121" s="226"/>
      <c r="H121" s="225"/>
      <c r="I121" s="225"/>
      <c r="J121" s="225"/>
      <c r="K121" s="225"/>
      <c r="L121" s="225"/>
      <c r="M121" s="225"/>
      <c r="N121" s="225"/>
      <c r="O121" s="225"/>
      <c r="P121" s="225"/>
      <c r="Q121" s="225"/>
      <c r="R121" s="225"/>
      <c r="S121" s="225"/>
      <c r="T121" s="225"/>
      <c r="U121" s="225"/>
      <c r="V121" s="225"/>
      <c r="W121" s="225"/>
      <c r="X121" s="225"/>
      <c r="Y121" s="225"/>
      <c r="Z121" s="225"/>
      <c r="AA121" s="225"/>
      <c r="AB121" s="225"/>
      <c r="AC121" s="225"/>
      <c r="AD121" s="225"/>
      <c r="AE121" s="225"/>
      <c r="AF121" s="227"/>
      <c r="AG121" s="227"/>
      <c r="AH121" s="225"/>
      <c r="AI121" s="225"/>
      <c r="AJ121" s="225"/>
      <c r="AK121" s="225"/>
      <c r="AL121" s="225"/>
      <c r="AM121" s="225"/>
      <c r="AN121" s="225"/>
      <c r="AO121" s="225"/>
      <c r="AP121" s="225"/>
      <c r="AQ121" s="225"/>
      <c r="AR121" s="225"/>
      <c r="AS121" s="225"/>
      <c r="AT121" s="225"/>
      <c r="AU121" s="225"/>
      <c r="AV121" s="225"/>
      <c r="AW121" s="225"/>
      <c r="AX121" s="225"/>
      <c r="AY121" s="225"/>
      <c r="AZ121" s="225"/>
      <c r="BA121" s="225"/>
      <c r="BB121" s="225"/>
      <c r="BC121" s="225"/>
      <c r="BD121" s="225"/>
      <c r="BE121" s="225"/>
      <c r="BF121" s="225"/>
      <c r="BG121" s="225"/>
      <c r="BH121" s="225"/>
      <c r="BI121" s="225"/>
      <c r="BJ121" s="225"/>
      <c r="BK121" s="225"/>
      <c r="BL121" s="225"/>
      <c r="BM121" s="225"/>
      <c r="BN121" s="652"/>
      <c r="BO121" s="652"/>
      <c r="BP121" s="652"/>
      <c r="BQ121" s="62"/>
      <c r="BR121" s="62"/>
      <c r="BS121" s="62"/>
    </row>
    <row r="122" spans="1:71" s="70" customFormat="1" ht="36.75" customHeight="1">
      <c r="A122" s="63"/>
      <c r="B122" s="224"/>
      <c r="C122" s="224"/>
      <c r="D122" s="228" t="s">
        <v>10</v>
      </c>
      <c r="E122" s="653" t="str">
        <f>IF(ROSTER!D$3="","",ROSTER!D$3)</f>
        <v/>
      </c>
      <c r="F122" s="653"/>
      <c r="G122" s="653"/>
      <c r="H122" s="653"/>
      <c r="I122" s="653"/>
      <c r="J122" s="653"/>
      <c r="K122" s="653"/>
      <c r="L122" s="653"/>
      <c r="M122" s="653"/>
      <c r="N122" s="653"/>
      <c r="O122" s="653"/>
      <c r="P122" s="653"/>
      <c r="Q122" s="653"/>
      <c r="R122" s="653"/>
      <c r="S122" s="653"/>
      <c r="T122" s="653"/>
      <c r="U122" s="653"/>
      <c r="V122" s="653"/>
      <c r="W122" s="653"/>
      <c r="X122" s="653"/>
      <c r="Y122" s="653"/>
      <c r="Z122" s="653"/>
      <c r="AA122" s="653"/>
      <c r="AB122" s="653"/>
      <c r="AC122" s="653"/>
      <c r="AD122" s="229"/>
      <c r="AE122" s="649" t="s">
        <v>11</v>
      </c>
      <c r="AF122" s="649"/>
      <c r="AG122" s="649"/>
      <c r="AH122" s="649"/>
      <c r="AI122" s="649"/>
      <c r="AJ122" s="649"/>
      <c r="AK122" s="649"/>
      <c r="AL122" s="647"/>
      <c r="AM122" s="647"/>
      <c r="AN122" s="647"/>
      <c r="AO122" s="647"/>
      <c r="AP122" s="647"/>
      <c r="AQ122" s="647"/>
      <c r="AR122" s="647"/>
      <c r="AS122" s="647"/>
      <c r="AT122" s="647"/>
      <c r="AU122" s="647"/>
      <c r="AV122" s="647"/>
      <c r="AW122" s="647"/>
      <c r="AX122" s="647"/>
      <c r="AY122" s="647"/>
      <c r="AZ122" s="647"/>
      <c r="BA122" s="647"/>
      <c r="BB122" s="647"/>
      <c r="BC122" s="647"/>
      <c r="BD122" s="647"/>
      <c r="BE122" s="647"/>
      <c r="BF122" s="647"/>
      <c r="BG122" s="647"/>
      <c r="BH122" s="647"/>
      <c r="BI122" s="647"/>
      <c r="BJ122" s="647"/>
      <c r="BK122" s="647"/>
      <c r="BL122" s="647"/>
      <c r="BM122" s="647"/>
      <c r="BN122" s="652"/>
      <c r="BO122" s="652"/>
      <c r="BP122" s="652"/>
      <c r="BQ122" s="63"/>
      <c r="BR122" s="63"/>
      <c r="BS122" s="63"/>
    </row>
    <row r="123" spans="1:71" ht="8.85" customHeight="1">
      <c r="A123" s="71"/>
      <c r="B123" s="224"/>
      <c r="C123" s="227" t="s">
        <v>39</v>
      </c>
      <c r="D123" s="227"/>
      <c r="E123" s="227"/>
      <c r="F123" s="230"/>
      <c r="G123" s="230"/>
      <c r="H123" s="227"/>
      <c r="I123" s="227"/>
      <c r="J123" s="231"/>
      <c r="K123" s="231"/>
      <c r="L123" s="231"/>
      <c r="M123" s="231"/>
      <c r="N123" s="231"/>
      <c r="O123" s="231"/>
      <c r="P123" s="231"/>
      <c r="Q123" s="231"/>
      <c r="R123" s="231"/>
      <c r="S123" s="231"/>
      <c r="T123" s="231"/>
      <c r="U123" s="231"/>
      <c r="V123" s="231"/>
      <c r="W123" s="231"/>
      <c r="X123" s="231"/>
      <c r="Y123" s="231"/>
      <c r="Z123" s="231"/>
      <c r="AA123" s="231"/>
      <c r="AB123" s="231"/>
      <c r="AC123" s="231"/>
      <c r="AD123" s="231"/>
      <c r="AE123" s="231"/>
      <c r="AF123" s="231"/>
      <c r="AG123" s="227"/>
      <c r="AH123" s="232"/>
      <c r="AI123" s="233"/>
      <c r="AJ123" s="233"/>
      <c r="AK123" s="233"/>
      <c r="AL123" s="233"/>
      <c r="AM123" s="233"/>
      <c r="AN123" s="233"/>
      <c r="AO123" s="234"/>
      <c r="AP123" s="235"/>
      <c r="AQ123" s="235"/>
      <c r="AR123" s="235"/>
      <c r="AS123" s="235"/>
      <c r="AT123" s="235"/>
      <c r="AU123" s="235"/>
      <c r="AV123" s="235"/>
      <c r="AW123" s="235"/>
      <c r="AX123" s="235"/>
      <c r="AY123" s="235"/>
      <c r="AZ123" s="235"/>
      <c r="BA123" s="235"/>
      <c r="BB123" s="235"/>
      <c r="BC123" s="235"/>
      <c r="BD123" s="235"/>
      <c r="BE123" s="235"/>
      <c r="BF123" s="235"/>
      <c r="BG123" s="235"/>
      <c r="BH123" s="235"/>
      <c r="BI123" s="235"/>
      <c r="BJ123" s="235"/>
      <c r="BK123" s="235"/>
      <c r="BL123" s="235"/>
      <c r="BM123" s="235"/>
      <c r="BN123" s="235"/>
      <c r="BO123" s="236"/>
      <c r="BP123" s="236"/>
      <c r="BQ123" s="71"/>
      <c r="BR123" s="71"/>
      <c r="BS123" s="71"/>
    </row>
    <row r="124" spans="1:71" s="70" customFormat="1" ht="37.5">
      <c r="A124" s="63"/>
      <c r="B124" s="224"/>
      <c r="C124" s="646" t="s">
        <v>38</v>
      </c>
      <c r="D124" s="646"/>
      <c r="E124" s="647"/>
      <c r="F124" s="647"/>
      <c r="G124" s="647"/>
      <c r="H124" s="647"/>
      <c r="I124" s="647"/>
      <c r="J124" s="647"/>
      <c r="K124" s="647"/>
      <c r="L124" s="647"/>
      <c r="M124" s="647"/>
      <c r="N124" s="647"/>
      <c r="O124" s="647"/>
      <c r="P124" s="647"/>
      <c r="Q124" s="647"/>
      <c r="R124" s="647"/>
      <c r="S124" s="647"/>
      <c r="T124" s="647"/>
      <c r="U124" s="647"/>
      <c r="V124" s="647"/>
      <c r="W124" s="647"/>
      <c r="X124" s="647"/>
      <c r="Y124" s="647"/>
      <c r="Z124" s="647"/>
      <c r="AA124" s="647"/>
      <c r="AB124" s="647"/>
      <c r="AC124" s="647"/>
      <c r="AD124" s="229"/>
      <c r="AE124" s="648" t="s">
        <v>21</v>
      </c>
      <c r="AF124" s="648"/>
      <c r="AG124" s="648"/>
      <c r="AH124" s="648"/>
      <c r="AI124" s="647"/>
      <c r="AJ124" s="647"/>
      <c r="AK124" s="647"/>
      <c r="AL124" s="647"/>
      <c r="AM124" s="647"/>
      <c r="AN124" s="647"/>
      <c r="AO124" s="647"/>
      <c r="AP124" s="647"/>
      <c r="AQ124" s="647"/>
      <c r="AR124" s="647"/>
      <c r="AS124" s="647"/>
      <c r="AT124" s="647"/>
      <c r="AU124" s="647"/>
      <c r="AV124" s="647"/>
      <c r="AW124" s="647"/>
      <c r="AX124" s="647"/>
      <c r="AY124" s="647"/>
      <c r="AZ124" s="647"/>
      <c r="BA124" s="649" t="s">
        <v>12</v>
      </c>
      <c r="BB124" s="649"/>
      <c r="BC124" s="649"/>
      <c r="BD124" s="650"/>
      <c r="BE124" s="650"/>
      <c r="BF124" s="650"/>
      <c r="BG124" s="650"/>
      <c r="BH124" s="650"/>
      <c r="BI124" s="650"/>
      <c r="BJ124" s="650"/>
      <c r="BK124" s="650"/>
      <c r="BL124" s="650"/>
      <c r="BM124" s="650"/>
      <c r="BN124" s="237"/>
      <c r="BO124" s="238"/>
      <c r="BP124" s="238"/>
      <c r="BQ124" s="72">
        <f>IF(BD124=0,0,1)</f>
        <v>0</v>
      </c>
      <c r="BR124" s="73">
        <f>IF((BE174+BI174)&gt;(AO174+AS174),1,0)</f>
        <v>0</v>
      </c>
      <c r="BS124" s="74"/>
    </row>
    <row r="125" spans="1:71" ht="9.6" customHeight="1">
      <c r="A125" s="62"/>
      <c r="B125" s="224"/>
      <c r="C125" s="225"/>
      <c r="D125" s="225"/>
      <c r="E125" s="225"/>
      <c r="F125" s="226"/>
      <c r="G125" s="226"/>
      <c r="H125" s="225"/>
      <c r="I125" s="225"/>
      <c r="J125" s="225"/>
      <c r="K125" s="225"/>
      <c r="L125" s="225"/>
      <c r="M125" s="225"/>
      <c r="N125" s="225"/>
      <c r="O125" s="225"/>
      <c r="P125" s="225"/>
      <c r="Q125" s="225"/>
      <c r="R125" s="225"/>
      <c r="S125" s="225"/>
      <c r="T125" s="225"/>
      <c r="U125" s="225"/>
      <c r="V125" s="225"/>
      <c r="W125" s="225"/>
      <c r="X125" s="225"/>
      <c r="Y125" s="225"/>
      <c r="Z125" s="225"/>
      <c r="AA125" s="225"/>
      <c r="AB125" s="225"/>
      <c r="AC125" s="225"/>
      <c r="AD125" s="225"/>
      <c r="AE125" s="225"/>
      <c r="AF125" s="227"/>
      <c r="AG125" s="227"/>
      <c r="AH125" s="225"/>
      <c r="AI125" s="225"/>
      <c r="AJ125" s="225"/>
      <c r="AK125" s="225"/>
      <c r="AL125" s="225"/>
      <c r="AM125" s="225"/>
      <c r="AN125" s="225"/>
      <c r="AO125" s="225"/>
      <c r="AP125" s="225"/>
      <c r="AQ125" s="225"/>
      <c r="AR125" s="225"/>
      <c r="AS125" s="225"/>
      <c r="AT125" s="225"/>
      <c r="AU125" s="225"/>
      <c r="AV125" s="225"/>
      <c r="AW125" s="225"/>
      <c r="AX125" s="225"/>
      <c r="AY125" s="225"/>
      <c r="AZ125" s="225"/>
      <c r="BA125" s="225"/>
      <c r="BB125" s="225"/>
      <c r="BC125" s="225"/>
      <c r="BD125" s="225"/>
      <c r="BE125" s="225"/>
      <c r="BF125" s="225"/>
      <c r="BG125" s="225"/>
      <c r="BH125" s="225"/>
      <c r="BI125" s="225"/>
      <c r="BJ125" s="225"/>
      <c r="BK125" s="225"/>
      <c r="BL125" s="225"/>
      <c r="BM125" s="225"/>
      <c r="BN125" s="225"/>
      <c r="BO125" s="239"/>
      <c r="BP125" s="239"/>
      <c r="BQ125" s="62"/>
      <c r="BR125" s="62"/>
      <c r="BS125" s="62"/>
    </row>
    <row r="126" spans="1:71" ht="8.85" customHeight="1" thickBot="1">
      <c r="A126" s="62"/>
      <c r="B126" s="240"/>
      <c r="C126" s="241"/>
      <c r="D126" s="241"/>
      <c r="E126" s="241"/>
      <c r="F126" s="242"/>
      <c r="G126" s="242"/>
      <c r="H126" s="241"/>
      <c r="I126" s="241"/>
      <c r="J126" s="241"/>
      <c r="K126" s="241"/>
      <c r="L126" s="241"/>
      <c r="M126" s="241"/>
      <c r="N126" s="241"/>
      <c r="O126" s="241"/>
      <c r="P126" s="241"/>
      <c r="Q126" s="241"/>
      <c r="R126" s="241"/>
      <c r="S126" s="241"/>
      <c r="T126" s="241"/>
      <c r="U126" s="241"/>
      <c r="V126" s="241"/>
      <c r="W126" s="241"/>
      <c r="X126" s="241"/>
      <c r="Y126" s="241"/>
      <c r="Z126" s="241"/>
      <c r="AA126" s="241"/>
      <c r="AB126" s="241"/>
      <c r="AC126" s="241"/>
      <c r="AD126" s="241"/>
      <c r="AE126" s="241"/>
      <c r="AF126" s="243"/>
      <c r="AG126" s="243"/>
      <c r="AH126" s="241"/>
      <c r="AI126" s="241"/>
      <c r="AJ126" s="241"/>
      <c r="AK126" s="241"/>
      <c r="AL126" s="241"/>
      <c r="AM126" s="241"/>
      <c r="AN126" s="241"/>
      <c r="AO126" s="241"/>
      <c r="AP126" s="241"/>
      <c r="AQ126" s="241"/>
      <c r="AR126" s="241"/>
      <c r="AS126" s="241"/>
      <c r="AT126" s="241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4"/>
      <c r="BP126" s="244"/>
      <c r="BQ126" s="62"/>
      <c r="BR126" s="62"/>
      <c r="BS126" s="62"/>
    </row>
    <row r="127" spans="1:71" s="70" customFormat="1" ht="33.4" customHeight="1" thickTop="1">
      <c r="A127" s="74"/>
      <c r="B127" s="634" t="s">
        <v>0</v>
      </c>
      <c r="C127" s="636" t="s">
        <v>1</v>
      </c>
      <c r="D127" s="637"/>
      <c r="E127" s="245" t="s">
        <v>28</v>
      </c>
      <c r="F127" s="644" t="s">
        <v>115</v>
      </c>
      <c r="G127" s="644" t="s">
        <v>116</v>
      </c>
      <c r="H127" s="640" t="s">
        <v>41</v>
      </c>
      <c r="I127" s="641"/>
      <c r="J127" s="619" t="s">
        <v>7</v>
      </c>
      <c r="K127" s="619"/>
      <c r="L127" s="619"/>
      <c r="M127" s="619"/>
      <c r="N127" s="619"/>
      <c r="O127" s="619"/>
      <c r="P127" s="619" t="s">
        <v>2</v>
      </c>
      <c r="Q127" s="619"/>
      <c r="R127" s="619"/>
      <c r="S127" s="619"/>
      <c r="T127" s="619"/>
      <c r="U127" s="619"/>
      <c r="V127" s="630" t="s">
        <v>35</v>
      </c>
      <c r="W127" s="631"/>
      <c r="X127" s="630" t="s">
        <v>36</v>
      </c>
      <c r="Y127" s="631"/>
      <c r="Z127" s="630" t="s">
        <v>44</v>
      </c>
      <c r="AA127" s="631"/>
      <c r="AB127" s="619" t="s">
        <v>6</v>
      </c>
      <c r="AC127" s="619"/>
      <c r="AD127" s="619"/>
      <c r="AE127" s="619"/>
      <c r="AF127" s="619"/>
      <c r="AG127" s="619"/>
      <c r="AH127" s="619" t="s">
        <v>74</v>
      </c>
      <c r="AI127" s="619"/>
      <c r="AJ127" s="619"/>
      <c r="AK127" s="619"/>
      <c r="AL127" s="619"/>
      <c r="AM127" s="619"/>
      <c r="AN127" s="619" t="s">
        <v>75</v>
      </c>
      <c r="AO127" s="619"/>
      <c r="AP127" s="619"/>
      <c r="AQ127" s="619"/>
      <c r="AR127" s="619"/>
      <c r="AS127" s="619"/>
      <c r="AT127" s="619" t="s">
        <v>76</v>
      </c>
      <c r="AU127" s="619"/>
      <c r="AV127" s="619"/>
      <c r="AW127" s="619"/>
      <c r="AX127" s="619"/>
      <c r="AY127" s="621"/>
      <c r="AZ127" s="619" t="s">
        <v>4</v>
      </c>
      <c r="BA127" s="619"/>
      <c r="BB127" s="619"/>
      <c r="BC127" s="619"/>
      <c r="BD127" s="619"/>
      <c r="BE127" s="620"/>
      <c r="BF127" s="619" t="s">
        <v>77</v>
      </c>
      <c r="BG127" s="619"/>
      <c r="BH127" s="619"/>
      <c r="BI127" s="619"/>
      <c r="BJ127" s="619"/>
      <c r="BK127" s="621"/>
      <c r="BL127" s="622" t="s">
        <v>25</v>
      </c>
      <c r="BM127" s="623"/>
      <c r="BN127" s="624"/>
      <c r="BO127" s="615" t="s">
        <v>92</v>
      </c>
      <c r="BP127" s="615" t="s">
        <v>93</v>
      </c>
      <c r="BQ127" s="74"/>
      <c r="BR127" s="74"/>
      <c r="BS127" s="74"/>
    </row>
    <row r="128" spans="1:71" s="76" customFormat="1" ht="31.9" customHeight="1">
      <c r="A128" s="75"/>
      <c r="B128" s="635"/>
      <c r="C128" s="638"/>
      <c r="D128" s="639"/>
      <c r="E128" s="246" t="s">
        <v>117</v>
      </c>
      <c r="F128" s="645"/>
      <c r="G128" s="645"/>
      <c r="H128" s="642"/>
      <c r="I128" s="643"/>
      <c r="J128" s="607" t="s">
        <v>17</v>
      </c>
      <c r="K128" s="608"/>
      <c r="L128" s="609" t="s">
        <v>18</v>
      </c>
      <c r="M128" s="610"/>
      <c r="N128" s="617" t="s">
        <v>19</v>
      </c>
      <c r="O128" s="618" t="s">
        <v>8</v>
      </c>
      <c r="P128" s="607" t="s">
        <v>26</v>
      </c>
      <c r="Q128" s="608"/>
      <c r="R128" s="609" t="s">
        <v>24</v>
      </c>
      <c r="S128" s="610"/>
      <c r="T128" s="617" t="s">
        <v>19</v>
      </c>
      <c r="U128" s="618"/>
      <c r="V128" s="632"/>
      <c r="W128" s="633"/>
      <c r="X128" s="632"/>
      <c r="Y128" s="633"/>
      <c r="Z128" s="632"/>
      <c r="AA128" s="633"/>
      <c r="AB128" s="607" t="s">
        <v>54</v>
      </c>
      <c r="AC128" s="608"/>
      <c r="AD128" s="609" t="s">
        <v>23</v>
      </c>
      <c r="AE128" s="610" t="s">
        <v>3</v>
      </c>
      <c r="AF128" s="611" t="s">
        <v>5</v>
      </c>
      <c r="AG128" s="612"/>
      <c r="AH128" s="607" t="s">
        <v>54</v>
      </c>
      <c r="AI128" s="608"/>
      <c r="AJ128" s="609" t="s">
        <v>23</v>
      </c>
      <c r="AK128" s="610" t="s">
        <v>3</v>
      </c>
      <c r="AL128" s="611" t="s">
        <v>5</v>
      </c>
      <c r="AM128" s="612"/>
      <c r="AN128" s="607" t="s">
        <v>54</v>
      </c>
      <c r="AO128" s="608"/>
      <c r="AP128" s="609" t="s">
        <v>23</v>
      </c>
      <c r="AQ128" s="610" t="s">
        <v>3</v>
      </c>
      <c r="AR128" s="611" t="s">
        <v>5</v>
      </c>
      <c r="AS128" s="612"/>
      <c r="AT128" s="613" t="s">
        <v>54</v>
      </c>
      <c r="AU128" s="614"/>
      <c r="AV128" s="628" t="s">
        <v>23</v>
      </c>
      <c r="AW128" s="629" t="s">
        <v>3</v>
      </c>
      <c r="AX128" s="611" t="s">
        <v>5</v>
      </c>
      <c r="AY128" s="612"/>
      <c r="AZ128" s="607" t="s">
        <v>54</v>
      </c>
      <c r="BA128" s="608"/>
      <c r="BB128" s="609" t="s">
        <v>23</v>
      </c>
      <c r="BC128" s="610" t="s">
        <v>3</v>
      </c>
      <c r="BD128" s="611" t="s">
        <v>5</v>
      </c>
      <c r="BE128" s="612"/>
      <c r="BF128" s="613" t="s">
        <v>54</v>
      </c>
      <c r="BG128" s="614"/>
      <c r="BH128" s="628" t="s">
        <v>23</v>
      </c>
      <c r="BI128" s="629" t="s">
        <v>3</v>
      </c>
      <c r="BJ128" s="611" t="s">
        <v>5</v>
      </c>
      <c r="BK128" s="612"/>
      <c r="BL128" s="625"/>
      <c r="BM128" s="626"/>
      <c r="BN128" s="627"/>
      <c r="BO128" s="616"/>
      <c r="BP128" s="616"/>
      <c r="BQ128" s="75"/>
      <c r="BR128" s="75"/>
      <c r="BS128" s="75"/>
    </row>
    <row r="129" spans="1:71" ht="23.85" customHeight="1">
      <c r="A129" s="77"/>
      <c r="B129" s="605" t="str">
        <f>IF(ROSTER!B8="","",ROSTER!B8)</f>
        <v/>
      </c>
      <c r="C129" s="588" t="str">
        <f>IF(ROSTER!C$8="","",ROSTER!C$8)</f>
        <v/>
      </c>
      <c r="D129" s="589"/>
      <c r="E129" s="590"/>
      <c r="F129" s="592">
        <f>IF(E129="y",1,IF(E129="S",1,0))</f>
        <v>0</v>
      </c>
      <c r="G129" s="594">
        <f>IF(E129="S",1,0)</f>
        <v>0</v>
      </c>
      <c r="H129" s="584"/>
      <c r="I129" s="576"/>
      <c r="J129" s="564"/>
      <c r="K129" s="565"/>
      <c r="L129" s="568"/>
      <c r="M129" s="569"/>
      <c r="N129" s="578">
        <f>L129+J129</f>
        <v>0</v>
      </c>
      <c r="O129" s="579"/>
      <c r="P129" s="564"/>
      <c r="Q129" s="565"/>
      <c r="R129" s="568"/>
      <c r="S129" s="569"/>
      <c r="T129" s="578">
        <f>R129-P129</f>
        <v>0</v>
      </c>
      <c r="U129" s="579"/>
      <c r="V129" s="584"/>
      <c r="W129" s="576"/>
      <c r="X129" s="564"/>
      <c r="Y129" s="576"/>
      <c r="Z129" s="564"/>
      <c r="AA129" s="576"/>
      <c r="AB129" s="564"/>
      <c r="AC129" s="565"/>
      <c r="AD129" s="568"/>
      <c r="AE129" s="569"/>
      <c r="AF129" s="548">
        <f>IF(AB129=0,0,(AD129/AB129)*100)</f>
        <v>0</v>
      </c>
      <c r="AG129" s="549"/>
      <c r="AH129" s="564"/>
      <c r="AI129" s="565"/>
      <c r="AJ129" s="568"/>
      <c r="AK129" s="569"/>
      <c r="AL129" s="548">
        <f>IF(AH129=0,0,(AJ129/AH129)*100)</f>
        <v>0</v>
      </c>
      <c r="AM129" s="549"/>
      <c r="AN129" s="564"/>
      <c r="AO129" s="565"/>
      <c r="AP129" s="568"/>
      <c r="AQ129" s="569"/>
      <c r="AR129" s="548">
        <f>IF(AN129=0,0,(AP129/AN129)*100)</f>
        <v>0</v>
      </c>
      <c r="AS129" s="549"/>
      <c r="AT129" s="572">
        <f>AB129+AH129+AN129</f>
        <v>0</v>
      </c>
      <c r="AU129" s="573"/>
      <c r="AV129" s="544">
        <f>AD129+AJ129+AP129</f>
        <v>0</v>
      </c>
      <c r="AW129" s="545"/>
      <c r="AX129" s="548">
        <f>IF(AT129=0,0,(AV129/AT129)*100)</f>
        <v>0</v>
      </c>
      <c r="AY129" s="549"/>
      <c r="AZ129" s="564"/>
      <c r="BA129" s="565"/>
      <c r="BB129" s="568"/>
      <c r="BC129" s="569"/>
      <c r="BD129" s="548">
        <f>IF(AZ129=0,0,(BB129/AZ129)*100)</f>
        <v>0</v>
      </c>
      <c r="BE129" s="549"/>
      <c r="BF129" s="572">
        <f>AT129+AZ129</f>
        <v>0</v>
      </c>
      <c r="BG129" s="573"/>
      <c r="BH129" s="544">
        <f>AV129+BB129</f>
        <v>0</v>
      </c>
      <c r="BI129" s="545"/>
      <c r="BJ129" s="548">
        <f>IF(BF129=0,0,(BH129/BF129)*100)</f>
        <v>0</v>
      </c>
      <c r="BK129" s="549"/>
      <c r="BL129" s="552">
        <f>(AD129*2)+(AJ129*2)+(AP129*3)+BB129</f>
        <v>0</v>
      </c>
      <c r="BM129" s="553"/>
      <c r="BN129" s="554"/>
      <c r="BO129" s="560" t="e">
        <f>(BL129*BR$129)+(N129*BR$130)+(X129*BR$131)+(R129*BR$132)+(V129*BR$133)+(Z129*BR$134)</f>
        <v>#REF!</v>
      </c>
      <c r="BP129" s="560" t="e">
        <f>((AZ129-BB129)*BR$136)+((AT129-AV129)*BR$135)+(H129*BR$137)+(P129*BR$138)</f>
        <v>#REF!</v>
      </c>
      <c r="BQ129" s="78" t="s">
        <v>81</v>
      </c>
      <c r="BR129" s="79" t="e">
        <f>IF(#REF!="B",#REF!,IF(#REF!="C",#REF!,#REF!))</f>
        <v>#REF!</v>
      </c>
      <c r="BS129" s="75"/>
    </row>
    <row r="130" spans="1:71" ht="23.85" customHeight="1">
      <c r="A130" s="77"/>
      <c r="B130" s="606"/>
      <c r="C130" s="562" t="str">
        <f>IF(ROSTER!D$8="","",ROSTER!D$8)</f>
        <v/>
      </c>
      <c r="D130" s="563"/>
      <c r="E130" s="591"/>
      <c r="F130" s="593"/>
      <c r="G130" s="595"/>
      <c r="H130" s="585"/>
      <c r="I130" s="577"/>
      <c r="J130" s="566"/>
      <c r="K130" s="567"/>
      <c r="L130" s="570"/>
      <c r="M130" s="571"/>
      <c r="N130" s="582" t="s">
        <v>16</v>
      </c>
      <c r="O130" s="583"/>
      <c r="P130" s="566"/>
      <c r="Q130" s="567"/>
      <c r="R130" s="570"/>
      <c r="S130" s="571"/>
      <c r="T130" s="582" t="s">
        <v>16</v>
      </c>
      <c r="U130" s="583"/>
      <c r="V130" s="585"/>
      <c r="W130" s="577"/>
      <c r="X130" s="566"/>
      <c r="Y130" s="577"/>
      <c r="Z130" s="566"/>
      <c r="AA130" s="577"/>
      <c r="AB130" s="566"/>
      <c r="AC130" s="567"/>
      <c r="AD130" s="570"/>
      <c r="AE130" s="571"/>
      <c r="AF130" s="598"/>
      <c r="AG130" s="599"/>
      <c r="AH130" s="566"/>
      <c r="AI130" s="567"/>
      <c r="AJ130" s="570"/>
      <c r="AK130" s="571"/>
      <c r="AL130" s="598"/>
      <c r="AM130" s="599"/>
      <c r="AN130" s="566"/>
      <c r="AO130" s="567"/>
      <c r="AP130" s="570"/>
      <c r="AQ130" s="571"/>
      <c r="AR130" s="598"/>
      <c r="AS130" s="599"/>
      <c r="AT130" s="603"/>
      <c r="AU130" s="604"/>
      <c r="AV130" s="596"/>
      <c r="AW130" s="597"/>
      <c r="AX130" s="598"/>
      <c r="AY130" s="599"/>
      <c r="AZ130" s="566"/>
      <c r="BA130" s="567"/>
      <c r="BB130" s="570"/>
      <c r="BC130" s="571"/>
      <c r="BD130" s="598"/>
      <c r="BE130" s="599"/>
      <c r="BF130" s="603"/>
      <c r="BG130" s="604"/>
      <c r="BH130" s="596"/>
      <c r="BI130" s="597"/>
      <c r="BJ130" s="598"/>
      <c r="BK130" s="599"/>
      <c r="BL130" s="600"/>
      <c r="BM130" s="601"/>
      <c r="BN130" s="602"/>
      <c r="BO130" s="561"/>
      <c r="BP130" s="561"/>
      <c r="BQ130" s="78" t="s">
        <v>82</v>
      </c>
      <c r="BR130" s="79" t="e">
        <f>IF(#REF!="B",#REF!,IF(#REF!="C",#REF!,#REF!))</f>
        <v>#REF!</v>
      </c>
      <c r="BS130" s="75"/>
    </row>
    <row r="131" spans="1:71" ht="21.75" customHeight="1">
      <c r="A131" s="62"/>
      <c r="B131" s="605" t="str">
        <f>IF(ROSTER!B10="","",ROSTER!B10)</f>
        <v/>
      </c>
      <c r="C131" s="588" t="str">
        <f>IF(ROSTER!C$10="","",ROSTER!C$10)</f>
        <v/>
      </c>
      <c r="D131" s="589"/>
      <c r="E131" s="590"/>
      <c r="F131" s="592">
        <f>IF(E131="y",1,IF(E131="S",1,0))</f>
        <v>0</v>
      </c>
      <c r="G131" s="594">
        <f>IF(E131="S",1,0)</f>
        <v>0</v>
      </c>
      <c r="H131" s="584"/>
      <c r="I131" s="576"/>
      <c r="J131" s="564"/>
      <c r="K131" s="565"/>
      <c r="L131" s="568"/>
      <c r="M131" s="569"/>
      <c r="N131" s="578">
        <f>L131+J131</f>
        <v>0</v>
      </c>
      <c r="O131" s="579"/>
      <c r="P131" s="564"/>
      <c r="Q131" s="565"/>
      <c r="R131" s="568"/>
      <c r="S131" s="569"/>
      <c r="T131" s="578">
        <f>R131-P131</f>
        <v>0</v>
      </c>
      <c r="U131" s="579"/>
      <c r="V131" s="584"/>
      <c r="W131" s="576"/>
      <c r="X131" s="564"/>
      <c r="Y131" s="576"/>
      <c r="Z131" s="564"/>
      <c r="AA131" s="576"/>
      <c r="AB131" s="564"/>
      <c r="AC131" s="565"/>
      <c r="AD131" s="568"/>
      <c r="AE131" s="569"/>
      <c r="AF131" s="548">
        <f>IF(AB131=0,0,(AD131/AB131)*100)</f>
        <v>0</v>
      </c>
      <c r="AG131" s="549"/>
      <c r="AH131" s="564"/>
      <c r="AI131" s="565"/>
      <c r="AJ131" s="568"/>
      <c r="AK131" s="569"/>
      <c r="AL131" s="548">
        <f>IF(AH131=0,0,(AJ131/AH131)*100)</f>
        <v>0</v>
      </c>
      <c r="AM131" s="549"/>
      <c r="AN131" s="564"/>
      <c r="AO131" s="565"/>
      <c r="AP131" s="568"/>
      <c r="AQ131" s="569"/>
      <c r="AR131" s="548">
        <f>IF(AN131=0,0,(AP131/AN131)*100)</f>
        <v>0</v>
      </c>
      <c r="AS131" s="549"/>
      <c r="AT131" s="572">
        <f>AB131+AH131+AN131</f>
        <v>0</v>
      </c>
      <c r="AU131" s="573"/>
      <c r="AV131" s="544">
        <f>AD131+AJ131+AP131</f>
        <v>0</v>
      </c>
      <c r="AW131" s="545"/>
      <c r="AX131" s="548">
        <f>IF(AT131=0,0,(AV131/AT131)*100)</f>
        <v>0</v>
      </c>
      <c r="AY131" s="549"/>
      <c r="AZ131" s="564"/>
      <c r="BA131" s="565"/>
      <c r="BB131" s="568"/>
      <c r="BC131" s="569"/>
      <c r="BD131" s="548">
        <f>IF(AZ131=0,0,(BB131/AZ131)*100)</f>
        <v>0</v>
      </c>
      <c r="BE131" s="549"/>
      <c r="BF131" s="572">
        <f>AT131+AZ131</f>
        <v>0</v>
      </c>
      <c r="BG131" s="573"/>
      <c r="BH131" s="544">
        <f>AV131+BB131</f>
        <v>0</v>
      </c>
      <c r="BI131" s="545"/>
      <c r="BJ131" s="548">
        <f>IF(BF131=0,0,(BH131/BF131)*100)</f>
        <v>0</v>
      </c>
      <c r="BK131" s="549"/>
      <c r="BL131" s="552">
        <f>(AD131*2)+(AJ131*2)+(AP131*3)+BB131</f>
        <v>0</v>
      </c>
      <c r="BM131" s="553"/>
      <c r="BN131" s="554"/>
      <c r="BO131" s="560" t="e">
        <f>(BL131*BR$129)+(N131*BR$130)+(X131*BR$131)+(R131*BR$132)+(V131*BR$133)+(Z131*BR$134)</f>
        <v>#REF!</v>
      </c>
      <c r="BP131" s="560" t="e">
        <f>((AZ131-BB131)*BR$136)+((AT131-AV131)*BR$135)+(H131*BR$137)+(P131*BR$138)</f>
        <v>#REF!</v>
      </c>
      <c r="BQ131" s="78" t="s">
        <v>83</v>
      </c>
      <c r="BR131" s="79" t="e">
        <f>IF(#REF!="B",#REF!,IF(#REF!="C",#REF!,#REF!))</f>
        <v>#REF!</v>
      </c>
      <c r="BS131" s="75"/>
    </row>
    <row r="132" spans="1:71" ht="21.75" customHeight="1">
      <c r="A132" s="62"/>
      <c r="B132" s="606"/>
      <c r="C132" s="562" t="str">
        <f>IF(ROSTER!D$10="","",ROSTER!D$10)</f>
        <v/>
      </c>
      <c r="D132" s="563"/>
      <c r="E132" s="591"/>
      <c r="F132" s="593"/>
      <c r="G132" s="595"/>
      <c r="H132" s="585"/>
      <c r="I132" s="577"/>
      <c r="J132" s="566"/>
      <c r="K132" s="567"/>
      <c r="L132" s="570"/>
      <c r="M132" s="571"/>
      <c r="N132" s="582" t="s">
        <v>16</v>
      </c>
      <c r="O132" s="583"/>
      <c r="P132" s="566"/>
      <c r="Q132" s="567"/>
      <c r="R132" s="570"/>
      <c r="S132" s="571"/>
      <c r="T132" s="582" t="s">
        <v>16</v>
      </c>
      <c r="U132" s="583"/>
      <c r="V132" s="585"/>
      <c r="W132" s="577"/>
      <c r="X132" s="566"/>
      <c r="Y132" s="577"/>
      <c r="Z132" s="566"/>
      <c r="AA132" s="577"/>
      <c r="AB132" s="566"/>
      <c r="AC132" s="567"/>
      <c r="AD132" s="570"/>
      <c r="AE132" s="571"/>
      <c r="AF132" s="598"/>
      <c r="AG132" s="599"/>
      <c r="AH132" s="566"/>
      <c r="AI132" s="567"/>
      <c r="AJ132" s="570"/>
      <c r="AK132" s="571"/>
      <c r="AL132" s="598"/>
      <c r="AM132" s="599"/>
      <c r="AN132" s="566"/>
      <c r="AO132" s="567"/>
      <c r="AP132" s="570"/>
      <c r="AQ132" s="571"/>
      <c r="AR132" s="598"/>
      <c r="AS132" s="599"/>
      <c r="AT132" s="603"/>
      <c r="AU132" s="604"/>
      <c r="AV132" s="596"/>
      <c r="AW132" s="597"/>
      <c r="AX132" s="598"/>
      <c r="AY132" s="599"/>
      <c r="AZ132" s="566"/>
      <c r="BA132" s="567"/>
      <c r="BB132" s="570"/>
      <c r="BC132" s="571"/>
      <c r="BD132" s="598"/>
      <c r="BE132" s="599"/>
      <c r="BF132" s="603"/>
      <c r="BG132" s="604"/>
      <c r="BH132" s="596"/>
      <c r="BI132" s="597"/>
      <c r="BJ132" s="598"/>
      <c r="BK132" s="599"/>
      <c r="BL132" s="600"/>
      <c r="BM132" s="601"/>
      <c r="BN132" s="602"/>
      <c r="BO132" s="561"/>
      <c r="BP132" s="561"/>
      <c r="BQ132" s="78" t="s">
        <v>84</v>
      </c>
      <c r="BR132" s="79" t="e">
        <f>IF(#REF!="B",#REF!,IF(#REF!="C",#REF!,#REF!))</f>
        <v>#REF!</v>
      </c>
      <c r="BS132" s="75"/>
    </row>
    <row r="133" spans="1:71" ht="21.75" customHeight="1">
      <c r="A133" s="62"/>
      <c r="B133" s="586" t="str">
        <f>IF(ROSTER!B12="","",ROSTER!B12)</f>
        <v/>
      </c>
      <c r="C133" s="588" t="str">
        <f>IF(ROSTER!C$12="","",ROSTER!C$12)</f>
        <v/>
      </c>
      <c r="D133" s="589"/>
      <c r="E133" s="590"/>
      <c r="F133" s="592">
        <f>IF(E133="y",1,IF(E133="S",1,0))</f>
        <v>0</v>
      </c>
      <c r="G133" s="594">
        <f>IF(E133="S",1,0)</f>
        <v>0</v>
      </c>
      <c r="H133" s="584"/>
      <c r="I133" s="576"/>
      <c r="J133" s="564"/>
      <c r="K133" s="565"/>
      <c r="L133" s="568"/>
      <c r="M133" s="569"/>
      <c r="N133" s="578">
        <f>L133+J133</f>
        <v>0</v>
      </c>
      <c r="O133" s="579"/>
      <c r="P133" s="564"/>
      <c r="Q133" s="565"/>
      <c r="R133" s="568"/>
      <c r="S133" s="569"/>
      <c r="T133" s="578">
        <f>R133-P133</f>
        <v>0</v>
      </c>
      <c r="U133" s="579"/>
      <c r="V133" s="584"/>
      <c r="W133" s="576"/>
      <c r="X133" s="564"/>
      <c r="Y133" s="576"/>
      <c r="Z133" s="564"/>
      <c r="AA133" s="576"/>
      <c r="AB133" s="564"/>
      <c r="AC133" s="565"/>
      <c r="AD133" s="568"/>
      <c r="AE133" s="569"/>
      <c r="AF133" s="548">
        <f>IF(AB133=0,0,(AD133/AB133)*100)</f>
        <v>0</v>
      </c>
      <c r="AG133" s="549"/>
      <c r="AH133" s="564"/>
      <c r="AI133" s="565"/>
      <c r="AJ133" s="568"/>
      <c r="AK133" s="569"/>
      <c r="AL133" s="548">
        <f>IF(AH133=0,0,(AJ133/AH133)*100)</f>
        <v>0</v>
      </c>
      <c r="AM133" s="549"/>
      <c r="AN133" s="564"/>
      <c r="AO133" s="565"/>
      <c r="AP133" s="568"/>
      <c r="AQ133" s="569"/>
      <c r="AR133" s="548">
        <f>IF(AN133=0,0,(AP133/AN133)*100)</f>
        <v>0</v>
      </c>
      <c r="AS133" s="549"/>
      <c r="AT133" s="572">
        <f>AB133+AH133+AN133</f>
        <v>0</v>
      </c>
      <c r="AU133" s="573"/>
      <c r="AV133" s="544">
        <f>AD133+AJ133+AP133</f>
        <v>0</v>
      </c>
      <c r="AW133" s="545"/>
      <c r="AX133" s="548">
        <f>IF(AT133=0,0,(AV133/AT133)*100)</f>
        <v>0</v>
      </c>
      <c r="AY133" s="549"/>
      <c r="AZ133" s="564"/>
      <c r="BA133" s="565"/>
      <c r="BB133" s="568"/>
      <c r="BC133" s="569"/>
      <c r="BD133" s="548">
        <f>IF(AZ133=0,0,(BB133/AZ133)*100)</f>
        <v>0</v>
      </c>
      <c r="BE133" s="549"/>
      <c r="BF133" s="572">
        <f>AT133+AZ133</f>
        <v>0</v>
      </c>
      <c r="BG133" s="573"/>
      <c r="BH133" s="544">
        <f>AV133+BB133</f>
        <v>0</v>
      </c>
      <c r="BI133" s="545"/>
      <c r="BJ133" s="548">
        <f>IF(BF133=0,0,(BH133/BF133)*100)</f>
        <v>0</v>
      </c>
      <c r="BK133" s="549"/>
      <c r="BL133" s="552">
        <f>(AD133*2)+(AJ133*2)+(AP133*3)+BB133</f>
        <v>0</v>
      </c>
      <c r="BM133" s="553"/>
      <c r="BN133" s="554"/>
      <c r="BO133" s="560" t="e">
        <f>(BL133*BR$129)+(N133*BR$130)+(X133*BR$131)+(R133*BR$132)+(V133*BR$133)+(Z133*BR$134)</f>
        <v>#REF!</v>
      </c>
      <c r="BP133" s="560" t="e">
        <f>((AZ133-BB133)*BR$136)+((AT133-AV133)*BR$135)+(H133*BR$137)+(P133*BR$138)</f>
        <v>#REF!</v>
      </c>
      <c r="BQ133" s="78" t="s">
        <v>85</v>
      </c>
      <c r="BR133" s="79" t="e">
        <f>IF(#REF!="B",#REF!,IF(#REF!="C",#REF!,#REF!))</f>
        <v>#REF!</v>
      </c>
      <c r="BS133" s="75"/>
    </row>
    <row r="134" spans="1:71" ht="21.75" customHeight="1">
      <c r="A134" s="62"/>
      <c r="B134" s="587"/>
      <c r="C134" s="562" t="str">
        <f>IF(ROSTER!D$12="","",ROSTER!D$12)</f>
        <v/>
      </c>
      <c r="D134" s="563"/>
      <c r="E134" s="591"/>
      <c r="F134" s="593"/>
      <c r="G134" s="595"/>
      <c r="H134" s="585"/>
      <c r="I134" s="577"/>
      <c r="J134" s="566"/>
      <c r="K134" s="567"/>
      <c r="L134" s="570"/>
      <c r="M134" s="571"/>
      <c r="N134" s="582" t="s">
        <v>16</v>
      </c>
      <c r="O134" s="583"/>
      <c r="P134" s="566"/>
      <c r="Q134" s="567"/>
      <c r="R134" s="570"/>
      <c r="S134" s="571"/>
      <c r="T134" s="582" t="s">
        <v>16</v>
      </c>
      <c r="U134" s="583"/>
      <c r="V134" s="585"/>
      <c r="W134" s="577"/>
      <c r="X134" s="566"/>
      <c r="Y134" s="577"/>
      <c r="Z134" s="566"/>
      <c r="AA134" s="577"/>
      <c r="AB134" s="566"/>
      <c r="AC134" s="567"/>
      <c r="AD134" s="570"/>
      <c r="AE134" s="571"/>
      <c r="AF134" s="598"/>
      <c r="AG134" s="599"/>
      <c r="AH134" s="566"/>
      <c r="AI134" s="567"/>
      <c r="AJ134" s="570"/>
      <c r="AK134" s="571"/>
      <c r="AL134" s="598"/>
      <c r="AM134" s="599"/>
      <c r="AN134" s="566"/>
      <c r="AO134" s="567"/>
      <c r="AP134" s="570"/>
      <c r="AQ134" s="571"/>
      <c r="AR134" s="598"/>
      <c r="AS134" s="599"/>
      <c r="AT134" s="603"/>
      <c r="AU134" s="604"/>
      <c r="AV134" s="596"/>
      <c r="AW134" s="597"/>
      <c r="AX134" s="598"/>
      <c r="AY134" s="599"/>
      <c r="AZ134" s="566"/>
      <c r="BA134" s="567"/>
      <c r="BB134" s="570"/>
      <c r="BC134" s="571"/>
      <c r="BD134" s="598"/>
      <c r="BE134" s="599"/>
      <c r="BF134" s="603"/>
      <c r="BG134" s="604"/>
      <c r="BH134" s="596"/>
      <c r="BI134" s="597"/>
      <c r="BJ134" s="598"/>
      <c r="BK134" s="599"/>
      <c r="BL134" s="600"/>
      <c r="BM134" s="601"/>
      <c r="BN134" s="602"/>
      <c r="BO134" s="561"/>
      <c r="BP134" s="561"/>
      <c r="BQ134" s="78" t="s">
        <v>86</v>
      </c>
      <c r="BR134" s="79" t="e">
        <f>IF(#REF!="B",#REF!,IF(#REF!="C",#REF!,#REF!))</f>
        <v>#REF!</v>
      </c>
      <c r="BS134" s="75"/>
    </row>
    <row r="135" spans="1:71" ht="21.75" customHeight="1">
      <c r="A135" s="62"/>
      <c r="B135" s="586" t="str">
        <f>IF(ROSTER!B14="","",ROSTER!B14)</f>
        <v/>
      </c>
      <c r="C135" s="588" t="str">
        <f>IF(ROSTER!C$14="","",ROSTER!C$14)</f>
        <v/>
      </c>
      <c r="D135" s="589"/>
      <c r="E135" s="590"/>
      <c r="F135" s="592">
        <f>IF(E135="y",1,IF(E135="S",1,0))</f>
        <v>0</v>
      </c>
      <c r="G135" s="594">
        <f>IF(E135="S",1,0)</f>
        <v>0</v>
      </c>
      <c r="H135" s="584"/>
      <c r="I135" s="576"/>
      <c r="J135" s="564"/>
      <c r="K135" s="565"/>
      <c r="L135" s="568"/>
      <c r="M135" s="569"/>
      <c r="N135" s="578">
        <f>L135+J135</f>
        <v>0</v>
      </c>
      <c r="O135" s="579"/>
      <c r="P135" s="564"/>
      <c r="Q135" s="565"/>
      <c r="R135" s="568"/>
      <c r="S135" s="569"/>
      <c r="T135" s="578">
        <f>R135-P135</f>
        <v>0</v>
      </c>
      <c r="U135" s="579"/>
      <c r="V135" s="584"/>
      <c r="W135" s="576"/>
      <c r="X135" s="564"/>
      <c r="Y135" s="576"/>
      <c r="Z135" s="564"/>
      <c r="AA135" s="576"/>
      <c r="AB135" s="564"/>
      <c r="AC135" s="565"/>
      <c r="AD135" s="568"/>
      <c r="AE135" s="569"/>
      <c r="AF135" s="548">
        <f>IF(AB135=0,0,(AD135/AB135)*100)</f>
        <v>0</v>
      </c>
      <c r="AG135" s="549"/>
      <c r="AH135" s="564"/>
      <c r="AI135" s="565"/>
      <c r="AJ135" s="568"/>
      <c r="AK135" s="569"/>
      <c r="AL135" s="548">
        <f>IF(AH135=0,0,(AJ135/AH135)*100)</f>
        <v>0</v>
      </c>
      <c r="AM135" s="549"/>
      <c r="AN135" s="564"/>
      <c r="AO135" s="565"/>
      <c r="AP135" s="568"/>
      <c r="AQ135" s="569"/>
      <c r="AR135" s="548">
        <f>IF(AN135=0,0,(AP135/AN135)*100)</f>
        <v>0</v>
      </c>
      <c r="AS135" s="549"/>
      <c r="AT135" s="572">
        <f>AB135+AH135+AN135</f>
        <v>0</v>
      </c>
      <c r="AU135" s="573"/>
      <c r="AV135" s="544">
        <f>AD135+AJ135+AP135</f>
        <v>0</v>
      </c>
      <c r="AW135" s="545"/>
      <c r="AX135" s="548">
        <f>IF(AT135=0,0,(AV135/AT135)*100)</f>
        <v>0</v>
      </c>
      <c r="AY135" s="549"/>
      <c r="AZ135" s="564"/>
      <c r="BA135" s="565"/>
      <c r="BB135" s="568"/>
      <c r="BC135" s="569"/>
      <c r="BD135" s="548">
        <f>IF(AZ135=0,0,(BB135/AZ135)*100)</f>
        <v>0</v>
      </c>
      <c r="BE135" s="549"/>
      <c r="BF135" s="572">
        <f>AT135+AZ135</f>
        <v>0</v>
      </c>
      <c r="BG135" s="573"/>
      <c r="BH135" s="544">
        <f>AV135+BB135</f>
        <v>0</v>
      </c>
      <c r="BI135" s="545"/>
      <c r="BJ135" s="548">
        <f>IF(BF135=0,0,(BH135/BF135)*100)</f>
        <v>0</v>
      </c>
      <c r="BK135" s="549"/>
      <c r="BL135" s="552">
        <f>(AD135*2)+(AJ135*2)+(AP135*3)+BB135</f>
        <v>0</v>
      </c>
      <c r="BM135" s="553"/>
      <c r="BN135" s="554"/>
      <c r="BO135" s="560" t="e">
        <f>(BL135*BR$129)+(N135*BR$130)+(X135*BR$131)+(R135*BR$132)+(V135*BR$133)+(Z135*BR$134)</f>
        <v>#REF!</v>
      </c>
      <c r="BP135" s="560" t="e">
        <f>((AZ135-BB135)*BR$136)+((AT135-AV135)*BR$135)+(H135*BR$137)+(P135*BR$138)</f>
        <v>#REF!</v>
      </c>
      <c r="BQ135" s="78" t="s">
        <v>87</v>
      </c>
      <c r="BR135" s="79" t="e">
        <f>IF(#REF!="B",#REF!,IF(#REF!="C",#REF!,#REF!))</f>
        <v>#REF!</v>
      </c>
      <c r="BS135" s="75"/>
    </row>
    <row r="136" spans="1:71" ht="21.75" customHeight="1">
      <c r="A136" s="62"/>
      <c r="B136" s="587"/>
      <c r="C136" s="562" t="str">
        <f>IF(ROSTER!D$14="","",ROSTER!D$14)</f>
        <v/>
      </c>
      <c r="D136" s="563"/>
      <c r="E136" s="591"/>
      <c r="F136" s="593"/>
      <c r="G136" s="595"/>
      <c r="H136" s="585"/>
      <c r="I136" s="577"/>
      <c r="J136" s="566"/>
      <c r="K136" s="567"/>
      <c r="L136" s="570"/>
      <c r="M136" s="571"/>
      <c r="N136" s="582" t="s">
        <v>16</v>
      </c>
      <c r="O136" s="583"/>
      <c r="P136" s="566"/>
      <c r="Q136" s="567"/>
      <c r="R136" s="570"/>
      <c r="S136" s="571"/>
      <c r="T136" s="582" t="s">
        <v>16</v>
      </c>
      <c r="U136" s="583"/>
      <c r="V136" s="585"/>
      <c r="W136" s="577"/>
      <c r="X136" s="566"/>
      <c r="Y136" s="577"/>
      <c r="Z136" s="566"/>
      <c r="AA136" s="577"/>
      <c r="AB136" s="566"/>
      <c r="AC136" s="567"/>
      <c r="AD136" s="570"/>
      <c r="AE136" s="571"/>
      <c r="AF136" s="598"/>
      <c r="AG136" s="599"/>
      <c r="AH136" s="566"/>
      <c r="AI136" s="567"/>
      <c r="AJ136" s="570"/>
      <c r="AK136" s="571"/>
      <c r="AL136" s="598"/>
      <c r="AM136" s="599"/>
      <c r="AN136" s="566"/>
      <c r="AO136" s="567"/>
      <c r="AP136" s="570"/>
      <c r="AQ136" s="571"/>
      <c r="AR136" s="598"/>
      <c r="AS136" s="599"/>
      <c r="AT136" s="603"/>
      <c r="AU136" s="604"/>
      <c r="AV136" s="596"/>
      <c r="AW136" s="597"/>
      <c r="AX136" s="598"/>
      <c r="AY136" s="599"/>
      <c r="AZ136" s="566"/>
      <c r="BA136" s="567"/>
      <c r="BB136" s="570"/>
      <c r="BC136" s="571"/>
      <c r="BD136" s="598"/>
      <c r="BE136" s="599"/>
      <c r="BF136" s="603"/>
      <c r="BG136" s="604"/>
      <c r="BH136" s="596"/>
      <c r="BI136" s="597"/>
      <c r="BJ136" s="598"/>
      <c r="BK136" s="599"/>
      <c r="BL136" s="600"/>
      <c r="BM136" s="601"/>
      <c r="BN136" s="602"/>
      <c r="BO136" s="561"/>
      <c r="BP136" s="561"/>
      <c r="BQ136" s="78" t="s">
        <v>88</v>
      </c>
      <c r="BR136" s="79" t="e">
        <f>IF(#REF!="B",#REF!,IF(#REF!="C",#REF!,#REF!))</f>
        <v>#REF!</v>
      </c>
      <c r="BS136" s="75"/>
    </row>
    <row r="137" spans="1:71" ht="21.75" customHeight="1">
      <c r="A137" s="62"/>
      <c r="B137" s="586" t="str">
        <f>IF(ROSTER!B16="","",ROSTER!B16)</f>
        <v/>
      </c>
      <c r="C137" s="588" t="str">
        <f>IF(ROSTER!C$16="","",ROSTER!C$16)</f>
        <v/>
      </c>
      <c r="D137" s="589"/>
      <c r="E137" s="590"/>
      <c r="F137" s="592">
        <f>IF(E137="y",1,IF(E137="S",1,0))</f>
        <v>0</v>
      </c>
      <c r="G137" s="594">
        <f>IF(E137="S",1,0)</f>
        <v>0</v>
      </c>
      <c r="H137" s="584"/>
      <c r="I137" s="576"/>
      <c r="J137" s="564"/>
      <c r="K137" s="565"/>
      <c r="L137" s="568"/>
      <c r="M137" s="569"/>
      <c r="N137" s="578">
        <f>L137+J137</f>
        <v>0</v>
      </c>
      <c r="O137" s="579"/>
      <c r="P137" s="564"/>
      <c r="Q137" s="565"/>
      <c r="R137" s="568"/>
      <c r="S137" s="569"/>
      <c r="T137" s="578">
        <f>R137-P137</f>
        <v>0</v>
      </c>
      <c r="U137" s="579"/>
      <c r="V137" s="584"/>
      <c r="W137" s="576"/>
      <c r="X137" s="564"/>
      <c r="Y137" s="576"/>
      <c r="Z137" s="564"/>
      <c r="AA137" s="576"/>
      <c r="AB137" s="564"/>
      <c r="AC137" s="565"/>
      <c r="AD137" s="568"/>
      <c r="AE137" s="569"/>
      <c r="AF137" s="548">
        <f>IF(AB137=0,0,(AD137/AB137)*100)</f>
        <v>0</v>
      </c>
      <c r="AG137" s="549"/>
      <c r="AH137" s="564"/>
      <c r="AI137" s="565"/>
      <c r="AJ137" s="568"/>
      <c r="AK137" s="569"/>
      <c r="AL137" s="548">
        <f>IF(AH137=0,0,(AJ137/AH137)*100)</f>
        <v>0</v>
      </c>
      <c r="AM137" s="549"/>
      <c r="AN137" s="564"/>
      <c r="AO137" s="565"/>
      <c r="AP137" s="568"/>
      <c r="AQ137" s="569"/>
      <c r="AR137" s="548">
        <f>IF(AN137=0,0,(AP137/AN137)*100)</f>
        <v>0</v>
      </c>
      <c r="AS137" s="549"/>
      <c r="AT137" s="572">
        <f>AB137+AH137+AN137</f>
        <v>0</v>
      </c>
      <c r="AU137" s="573"/>
      <c r="AV137" s="544">
        <f>AD137+AJ137+AP137</f>
        <v>0</v>
      </c>
      <c r="AW137" s="545"/>
      <c r="AX137" s="548">
        <f>IF(AT137=0,0,(AV137/AT137)*100)</f>
        <v>0</v>
      </c>
      <c r="AY137" s="549"/>
      <c r="AZ137" s="564"/>
      <c r="BA137" s="565"/>
      <c r="BB137" s="568"/>
      <c r="BC137" s="569"/>
      <c r="BD137" s="548">
        <f>IF(AZ137=0,0,(BB137/AZ137)*100)</f>
        <v>0</v>
      </c>
      <c r="BE137" s="549"/>
      <c r="BF137" s="572">
        <f>AT137+AZ137</f>
        <v>0</v>
      </c>
      <c r="BG137" s="573"/>
      <c r="BH137" s="544">
        <f>AV137+BB137</f>
        <v>0</v>
      </c>
      <c r="BI137" s="545"/>
      <c r="BJ137" s="548">
        <f>IF(BF137=0,0,(BH137/BF137)*100)</f>
        <v>0</v>
      </c>
      <c r="BK137" s="549"/>
      <c r="BL137" s="552">
        <f>(AD137*2)+(AJ137*2)+(AP137*3)+BB137</f>
        <v>0</v>
      </c>
      <c r="BM137" s="553"/>
      <c r="BN137" s="554"/>
      <c r="BO137" s="560" t="e">
        <f>(BL137*BR$129)+(N137*BR$130)+(X137*BR$131)+(R137*BR$132)+(V137*BR$133)+(Z137*BR$134)</f>
        <v>#REF!</v>
      </c>
      <c r="BP137" s="560" t="e">
        <f>((AZ137-BB137)*BR$136)+((AT137-AV137)*BR$135)+(H137*BR$137)+(P137*BR$138)</f>
        <v>#REF!</v>
      </c>
      <c r="BQ137" s="78" t="s">
        <v>89</v>
      </c>
      <c r="BR137" s="79" t="e">
        <f>IF(#REF!="B",#REF!,IF(#REF!="C",#REF!,#REF!))</f>
        <v>#REF!</v>
      </c>
      <c r="BS137" s="75"/>
    </row>
    <row r="138" spans="1:71" ht="21.75" customHeight="1">
      <c r="A138" s="62"/>
      <c r="B138" s="587"/>
      <c r="C138" s="562" t="str">
        <f>IF(ROSTER!D$16="","",ROSTER!D$16)</f>
        <v/>
      </c>
      <c r="D138" s="563"/>
      <c r="E138" s="591"/>
      <c r="F138" s="593"/>
      <c r="G138" s="595"/>
      <c r="H138" s="585"/>
      <c r="I138" s="577"/>
      <c r="J138" s="566"/>
      <c r="K138" s="567"/>
      <c r="L138" s="570"/>
      <c r="M138" s="571"/>
      <c r="N138" s="582" t="s">
        <v>16</v>
      </c>
      <c r="O138" s="583"/>
      <c r="P138" s="566"/>
      <c r="Q138" s="567"/>
      <c r="R138" s="570"/>
      <c r="S138" s="571"/>
      <c r="T138" s="582" t="s">
        <v>16</v>
      </c>
      <c r="U138" s="583"/>
      <c r="V138" s="585"/>
      <c r="W138" s="577"/>
      <c r="X138" s="566"/>
      <c r="Y138" s="577"/>
      <c r="Z138" s="566"/>
      <c r="AA138" s="577"/>
      <c r="AB138" s="566"/>
      <c r="AC138" s="567"/>
      <c r="AD138" s="570"/>
      <c r="AE138" s="571"/>
      <c r="AF138" s="598"/>
      <c r="AG138" s="599"/>
      <c r="AH138" s="566"/>
      <c r="AI138" s="567"/>
      <c r="AJ138" s="570"/>
      <c r="AK138" s="571"/>
      <c r="AL138" s="598"/>
      <c r="AM138" s="599"/>
      <c r="AN138" s="566"/>
      <c r="AO138" s="567"/>
      <c r="AP138" s="570"/>
      <c r="AQ138" s="571"/>
      <c r="AR138" s="598"/>
      <c r="AS138" s="599"/>
      <c r="AT138" s="603"/>
      <c r="AU138" s="604"/>
      <c r="AV138" s="596"/>
      <c r="AW138" s="597"/>
      <c r="AX138" s="598"/>
      <c r="AY138" s="599"/>
      <c r="AZ138" s="566"/>
      <c r="BA138" s="567"/>
      <c r="BB138" s="570"/>
      <c r="BC138" s="571"/>
      <c r="BD138" s="598"/>
      <c r="BE138" s="599"/>
      <c r="BF138" s="603"/>
      <c r="BG138" s="604"/>
      <c r="BH138" s="596"/>
      <c r="BI138" s="597"/>
      <c r="BJ138" s="598"/>
      <c r="BK138" s="599"/>
      <c r="BL138" s="600"/>
      <c r="BM138" s="601"/>
      <c r="BN138" s="602"/>
      <c r="BO138" s="561"/>
      <c r="BP138" s="561"/>
      <c r="BQ138" s="78" t="s">
        <v>90</v>
      </c>
      <c r="BR138" s="79" t="e">
        <f>IF(#REF!="B",#REF!,IF(#REF!="C",#REF!,#REF!))</f>
        <v>#REF!</v>
      </c>
      <c r="BS138" s="75"/>
    </row>
    <row r="139" spans="1:71" ht="21.75" customHeight="1">
      <c r="A139" s="62"/>
      <c r="B139" s="586" t="str">
        <f>IF(ROSTER!B18="","",ROSTER!B18)</f>
        <v/>
      </c>
      <c r="C139" s="588" t="str">
        <f>IF(ROSTER!C$18="","",ROSTER!C$18)</f>
        <v/>
      </c>
      <c r="D139" s="589"/>
      <c r="E139" s="590"/>
      <c r="F139" s="592">
        <f>IF(E139="y",1,IF(E139="S",1,0))</f>
        <v>0</v>
      </c>
      <c r="G139" s="594">
        <f>IF(E139="S",1,0)</f>
        <v>0</v>
      </c>
      <c r="H139" s="584"/>
      <c r="I139" s="576"/>
      <c r="J139" s="564"/>
      <c r="K139" s="565"/>
      <c r="L139" s="568"/>
      <c r="M139" s="569"/>
      <c r="N139" s="578">
        <f>L139+J139</f>
        <v>0</v>
      </c>
      <c r="O139" s="579"/>
      <c r="P139" s="564"/>
      <c r="Q139" s="565"/>
      <c r="R139" s="568"/>
      <c r="S139" s="569"/>
      <c r="T139" s="578">
        <f>R139-P139</f>
        <v>0</v>
      </c>
      <c r="U139" s="579"/>
      <c r="V139" s="584"/>
      <c r="W139" s="576"/>
      <c r="X139" s="564"/>
      <c r="Y139" s="576"/>
      <c r="Z139" s="564"/>
      <c r="AA139" s="576"/>
      <c r="AB139" s="564"/>
      <c r="AC139" s="565"/>
      <c r="AD139" s="568"/>
      <c r="AE139" s="569"/>
      <c r="AF139" s="548">
        <f>IF(AB139=0,0,(AD139/AB139)*100)</f>
        <v>0</v>
      </c>
      <c r="AG139" s="549"/>
      <c r="AH139" s="564"/>
      <c r="AI139" s="565"/>
      <c r="AJ139" s="568"/>
      <c r="AK139" s="569"/>
      <c r="AL139" s="548">
        <f>IF(AH139=0,0,(AJ139/AH139)*100)</f>
        <v>0</v>
      </c>
      <c r="AM139" s="549"/>
      <c r="AN139" s="564"/>
      <c r="AO139" s="565"/>
      <c r="AP139" s="568"/>
      <c r="AQ139" s="569"/>
      <c r="AR139" s="548">
        <f>IF(AN139=0,0,(AP139/AN139)*100)</f>
        <v>0</v>
      </c>
      <c r="AS139" s="549"/>
      <c r="AT139" s="572">
        <f>AB139+AH139+AN139</f>
        <v>0</v>
      </c>
      <c r="AU139" s="573"/>
      <c r="AV139" s="544">
        <f>AD139+AJ139+AP139</f>
        <v>0</v>
      </c>
      <c r="AW139" s="545"/>
      <c r="AX139" s="548">
        <f>IF(AT139=0,0,(AV139/AT139)*100)</f>
        <v>0</v>
      </c>
      <c r="AY139" s="549"/>
      <c r="AZ139" s="564"/>
      <c r="BA139" s="565"/>
      <c r="BB139" s="568"/>
      <c r="BC139" s="569"/>
      <c r="BD139" s="548">
        <f>IF(AZ139=0,0,(BB139/AZ139)*100)</f>
        <v>0</v>
      </c>
      <c r="BE139" s="549"/>
      <c r="BF139" s="572">
        <f>AT139+AZ139</f>
        <v>0</v>
      </c>
      <c r="BG139" s="573"/>
      <c r="BH139" s="544">
        <f>AV139+BB139</f>
        <v>0</v>
      </c>
      <c r="BI139" s="545"/>
      <c r="BJ139" s="548">
        <f>IF(BF139=0,0,(BH139/BF139)*100)</f>
        <v>0</v>
      </c>
      <c r="BK139" s="549"/>
      <c r="BL139" s="552">
        <f>(AD139*2)+(AJ139*2)+(AP139*3)+BB139</f>
        <v>0</v>
      </c>
      <c r="BM139" s="553"/>
      <c r="BN139" s="554"/>
      <c r="BO139" s="560" t="e">
        <f>(BL139*BR$129)+(N139*BR$130)+(X139*BR$131)+(R139*BR$132)+(V139*BR$133)+(Z139*BR$134)</f>
        <v>#REF!</v>
      </c>
      <c r="BP139" s="560" t="e">
        <f>((AZ139-BB139)*BR$136)+((AT139-AV139)*BR$135)+(H139*BR$137)+(P139*BR$138)</f>
        <v>#REF!</v>
      </c>
      <c r="BQ139" s="62"/>
      <c r="BR139" s="62"/>
      <c r="BS139" s="75"/>
    </row>
    <row r="140" spans="1:71" ht="21.75" customHeight="1">
      <c r="A140" s="62"/>
      <c r="B140" s="587"/>
      <c r="C140" s="562" t="str">
        <f>IF(ROSTER!D$18="","",ROSTER!D$18)</f>
        <v/>
      </c>
      <c r="D140" s="563"/>
      <c r="E140" s="591"/>
      <c r="F140" s="593"/>
      <c r="G140" s="595"/>
      <c r="H140" s="585"/>
      <c r="I140" s="577"/>
      <c r="J140" s="566"/>
      <c r="K140" s="567"/>
      <c r="L140" s="570"/>
      <c r="M140" s="571"/>
      <c r="N140" s="582" t="s">
        <v>16</v>
      </c>
      <c r="O140" s="583"/>
      <c r="P140" s="566"/>
      <c r="Q140" s="567"/>
      <c r="R140" s="570"/>
      <c r="S140" s="571"/>
      <c r="T140" s="582" t="s">
        <v>16</v>
      </c>
      <c r="U140" s="583"/>
      <c r="V140" s="585"/>
      <c r="W140" s="577"/>
      <c r="X140" s="566"/>
      <c r="Y140" s="577"/>
      <c r="Z140" s="566"/>
      <c r="AA140" s="577"/>
      <c r="AB140" s="566"/>
      <c r="AC140" s="567"/>
      <c r="AD140" s="570"/>
      <c r="AE140" s="571"/>
      <c r="AF140" s="598"/>
      <c r="AG140" s="599"/>
      <c r="AH140" s="566"/>
      <c r="AI140" s="567"/>
      <c r="AJ140" s="570"/>
      <c r="AK140" s="571"/>
      <c r="AL140" s="598"/>
      <c r="AM140" s="599"/>
      <c r="AN140" s="566"/>
      <c r="AO140" s="567"/>
      <c r="AP140" s="570"/>
      <c r="AQ140" s="571"/>
      <c r="AR140" s="598"/>
      <c r="AS140" s="599"/>
      <c r="AT140" s="603"/>
      <c r="AU140" s="604"/>
      <c r="AV140" s="596"/>
      <c r="AW140" s="597"/>
      <c r="AX140" s="598"/>
      <c r="AY140" s="599"/>
      <c r="AZ140" s="566"/>
      <c r="BA140" s="567"/>
      <c r="BB140" s="570"/>
      <c r="BC140" s="571"/>
      <c r="BD140" s="598"/>
      <c r="BE140" s="599"/>
      <c r="BF140" s="603"/>
      <c r="BG140" s="604"/>
      <c r="BH140" s="596"/>
      <c r="BI140" s="597"/>
      <c r="BJ140" s="598"/>
      <c r="BK140" s="599"/>
      <c r="BL140" s="600"/>
      <c r="BM140" s="601"/>
      <c r="BN140" s="602"/>
      <c r="BO140" s="561"/>
      <c r="BP140" s="561"/>
      <c r="BQ140" s="62"/>
      <c r="BR140" s="62"/>
      <c r="BS140" s="62"/>
    </row>
    <row r="141" spans="1:71" ht="21.75" customHeight="1">
      <c r="A141" s="62"/>
      <c r="B141" s="586" t="str">
        <f>IF(ROSTER!B20="","",ROSTER!B20)</f>
        <v/>
      </c>
      <c r="C141" s="588" t="str">
        <f>IF(ROSTER!C$20="","",ROSTER!C$20)</f>
        <v/>
      </c>
      <c r="D141" s="589"/>
      <c r="E141" s="590"/>
      <c r="F141" s="592">
        <f>IF(E141="y",1,IF(E141="S",1,0))</f>
        <v>0</v>
      </c>
      <c r="G141" s="594">
        <f>IF(E141="S",1,0)</f>
        <v>0</v>
      </c>
      <c r="H141" s="584"/>
      <c r="I141" s="576"/>
      <c r="J141" s="564"/>
      <c r="K141" s="565"/>
      <c r="L141" s="568"/>
      <c r="M141" s="569"/>
      <c r="N141" s="578">
        <f>L141+J141</f>
        <v>0</v>
      </c>
      <c r="O141" s="579"/>
      <c r="P141" s="564"/>
      <c r="Q141" s="565"/>
      <c r="R141" s="568"/>
      <c r="S141" s="569"/>
      <c r="T141" s="578">
        <f>R141-P141</f>
        <v>0</v>
      </c>
      <c r="U141" s="579"/>
      <c r="V141" s="584"/>
      <c r="W141" s="576"/>
      <c r="X141" s="564"/>
      <c r="Y141" s="576"/>
      <c r="Z141" s="564"/>
      <c r="AA141" s="576"/>
      <c r="AB141" s="564"/>
      <c r="AC141" s="565"/>
      <c r="AD141" s="568"/>
      <c r="AE141" s="569"/>
      <c r="AF141" s="548">
        <f>IF(AB141=0,0,(AD141/AB141)*100)</f>
        <v>0</v>
      </c>
      <c r="AG141" s="549"/>
      <c r="AH141" s="564"/>
      <c r="AI141" s="565"/>
      <c r="AJ141" s="568"/>
      <c r="AK141" s="569"/>
      <c r="AL141" s="548">
        <f>IF(AH141=0,0,(AJ141/AH141)*100)</f>
        <v>0</v>
      </c>
      <c r="AM141" s="549"/>
      <c r="AN141" s="564"/>
      <c r="AO141" s="565"/>
      <c r="AP141" s="568"/>
      <c r="AQ141" s="569"/>
      <c r="AR141" s="548">
        <f>IF(AN141=0,0,(AP141/AN141)*100)</f>
        <v>0</v>
      </c>
      <c r="AS141" s="549"/>
      <c r="AT141" s="572">
        <f>AB141+AH141+AN141</f>
        <v>0</v>
      </c>
      <c r="AU141" s="573"/>
      <c r="AV141" s="544">
        <f>AD141+AJ141+AP141</f>
        <v>0</v>
      </c>
      <c r="AW141" s="545"/>
      <c r="AX141" s="548">
        <f>IF(AT141=0,0,(AV141/AT141)*100)</f>
        <v>0</v>
      </c>
      <c r="AY141" s="549"/>
      <c r="AZ141" s="564"/>
      <c r="BA141" s="565"/>
      <c r="BB141" s="568"/>
      <c r="BC141" s="569"/>
      <c r="BD141" s="548">
        <f>IF(AZ141=0,0,(BB141/AZ141)*100)</f>
        <v>0</v>
      </c>
      <c r="BE141" s="549"/>
      <c r="BF141" s="572">
        <f>AT141+AZ141</f>
        <v>0</v>
      </c>
      <c r="BG141" s="573"/>
      <c r="BH141" s="544">
        <f>AV141+BB141</f>
        <v>0</v>
      </c>
      <c r="BI141" s="545"/>
      <c r="BJ141" s="548">
        <f>IF(BF141=0,0,(BH141/BF141)*100)</f>
        <v>0</v>
      </c>
      <c r="BK141" s="549"/>
      <c r="BL141" s="552">
        <f>(AD141*2)+(AJ141*2)+(AP141*3)+BB141</f>
        <v>0</v>
      </c>
      <c r="BM141" s="553"/>
      <c r="BN141" s="554"/>
      <c r="BO141" s="560" t="e">
        <f>(BL141*BR$129)+(N141*BR$130)+(X141*BR$131)+(R141*BR$132)+(V141*BR$133)+(Z141*BR$134)</f>
        <v>#REF!</v>
      </c>
      <c r="BP141" s="560" t="e">
        <f>((AZ141-BB141)*BR$136)+((AT141-AV141)*BR$135)+(H141*BR$137)+(P141*BR$138)</f>
        <v>#REF!</v>
      </c>
      <c r="BQ141" s="62"/>
      <c r="BR141" s="62"/>
      <c r="BS141" s="62"/>
    </row>
    <row r="142" spans="1:71" ht="21.75" customHeight="1">
      <c r="A142" s="62"/>
      <c r="B142" s="587"/>
      <c r="C142" s="562" t="str">
        <f>IF(ROSTER!D$20="","",ROSTER!D$20)</f>
        <v/>
      </c>
      <c r="D142" s="563"/>
      <c r="E142" s="591"/>
      <c r="F142" s="593"/>
      <c r="G142" s="595"/>
      <c r="H142" s="585"/>
      <c r="I142" s="577"/>
      <c r="J142" s="566"/>
      <c r="K142" s="567"/>
      <c r="L142" s="570"/>
      <c r="M142" s="571"/>
      <c r="N142" s="582" t="s">
        <v>16</v>
      </c>
      <c r="O142" s="583"/>
      <c r="P142" s="566"/>
      <c r="Q142" s="567"/>
      <c r="R142" s="570"/>
      <c r="S142" s="571"/>
      <c r="T142" s="582" t="s">
        <v>16</v>
      </c>
      <c r="U142" s="583"/>
      <c r="V142" s="585"/>
      <c r="W142" s="577"/>
      <c r="X142" s="566"/>
      <c r="Y142" s="577"/>
      <c r="Z142" s="566"/>
      <c r="AA142" s="577"/>
      <c r="AB142" s="566"/>
      <c r="AC142" s="567"/>
      <c r="AD142" s="570"/>
      <c r="AE142" s="571"/>
      <c r="AF142" s="598"/>
      <c r="AG142" s="599"/>
      <c r="AH142" s="566"/>
      <c r="AI142" s="567"/>
      <c r="AJ142" s="570"/>
      <c r="AK142" s="571"/>
      <c r="AL142" s="598"/>
      <c r="AM142" s="599"/>
      <c r="AN142" s="566"/>
      <c r="AO142" s="567"/>
      <c r="AP142" s="570"/>
      <c r="AQ142" s="571"/>
      <c r="AR142" s="598"/>
      <c r="AS142" s="599"/>
      <c r="AT142" s="603"/>
      <c r="AU142" s="604"/>
      <c r="AV142" s="596"/>
      <c r="AW142" s="597"/>
      <c r="AX142" s="598"/>
      <c r="AY142" s="599"/>
      <c r="AZ142" s="566"/>
      <c r="BA142" s="567"/>
      <c r="BB142" s="570"/>
      <c r="BC142" s="571"/>
      <c r="BD142" s="598"/>
      <c r="BE142" s="599"/>
      <c r="BF142" s="603"/>
      <c r="BG142" s="604"/>
      <c r="BH142" s="596"/>
      <c r="BI142" s="597"/>
      <c r="BJ142" s="598"/>
      <c r="BK142" s="599"/>
      <c r="BL142" s="600"/>
      <c r="BM142" s="601"/>
      <c r="BN142" s="602"/>
      <c r="BO142" s="561"/>
      <c r="BP142" s="561"/>
      <c r="BQ142" s="62"/>
      <c r="BR142" s="62"/>
      <c r="BS142" s="62"/>
    </row>
    <row r="143" spans="1:71" ht="21.75" customHeight="1">
      <c r="A143" s="62"/>
      <c r="B143" s="586" t="str">
        <f>IF(ROSTER!B22="","",ROSTER!B22)</f>
        <v/>
      </c>
      <c r="C143" s="588" t="str">
        <f>IF(ROSTER!C$22="","",ROSTER!C$22)</f>
        <v/>
      </c>
      <c r="D143" s="589"/>
      <c r="E143" s="590"/>
      <c r="F143" s="592">
        <f>IF(E143="y",1,IF(E143="S",1,0))</f>
        <v>0</v>
      </c>
      <c r="G143" s="594">
        <f>IF(E143="S",1,0)</f>
        <v>0</v>
      </c>
      <c r="H143" s="584"/>
      <c r="I143" s="576"/>
      <c r="J143" s="564"/>
      <c r="K143" s="565"/>
      <c r="L143" s="568"/>
      <c r="M143" s="569"/>
      <c r="N143" s="578">
        <f>L143+J143</f>
        <v>0</v>
      </c>
      <c r="O143" s="579"/>
      <c r="P143" s="564"/>
      <c r="Q143" s="565"/>
      <c r="R143" s="568"/>
      <c r="S143" s="569"/>
      <c r="T143" s="578">
        <f>R143-P143</f>
        <v>0</v>
      </c>
      <c r="U143" s="579"/>
      <c r="V143" s="584"/>
      <c r="W143" s="576"/>
      <c r="X143" s="564"/>
      <c r="Y143" s="576"/>
      <c r="Z143" s="564"/>
      <c r="AA143" s="576"/>
      <c r="AB143" s="564"/>
      <c r="AC143" s="565"/>
      <c r="AD143" s="568"/>
      <c r="AE143" s="569"/>
      <c r="AF143" s="548">
        <f>IF(AB143=0,0,(AD143/AB143)*100)</f>
        <v>0</v>
      </c>
      <c r="AG143" s="549"/>
      <c r="AH143" s="564"/>
      <c r="AI143" s="565"/>
      <c r="AJ143" s="568"/>
      <c r="AK143" s="569"/>
      <c r="AL143" s="548">
        <f>IF(AH143=0,0,(AJ143/AH143)*100)</f>
        <v>0</v>
      </c>
      <c r="AM143" s="549"/>
      <c r="AN143" s="564"/>
      <c r="AO143" s="565"/>
      <c r="AP143" s="568"/>
      <c r="AQ143" s="569"/>
      <c r="AR143" s="548">
        <f>IF(AN143=0,0,(AP143/AN143)*100)</f>
        <v>0</v>
      </c>
      <c r="AS143" s="549"/>
      <c r="AT143" s="572">
        <f>AB143+AH143+AN143</f>
        <v>0</v>
      </c>
      <c r="AU143" s="573"/>
      <c r="AV143" s="544">
        <f>AD143+AJ143+AP143</f>
        <v>0</v>
      </c>
      <c r="AW143" s="545"/>
      <c r="AX143" s="548">
        <f>IF(AT143=0,0,(AV143/AT143)*100)</f>
        <v>0</v>
      </c>
      <c r="AY143" s="549"/>
      <c r="AZ143" s="564"/>
      <c r="BA143" s="565"/>
      <c r="BB143" s="568"/>
      <c r="BC143" s="569"/>
      <c r="BD143" s="548">
        <f>IF(AZ143=0,0,(BB143/AZ143)*100)</f>
        <v>0</v>
      </c>
      <c r="BE143" s="549"/>
      <c r="BF143" s="572">
        <f>AT143+AZ143</f>
        <v>0</v>
      </c>
      <c r="BG143" s="573"/>
      <c r="BH143" s="544">
        <f>AV143+BB143</f>
        <v>0</v>
      </c>
      <c r="BI143" s="545"/>
      <c r="BJ143" s="548">
        <f>IF(BF143=0,0,(BH143/BF143)*100)</f>
        <v>0</v>
      </c>
      <c r="BK143" s="549"/>
      <c r="BL143" s="552">
        <f>(AD143*2)+(AJ143*2)+(AP143*3)+BB143</f>
        <v>0</v>
      </c>
      <c r="BM143" s="553"/>
      <c r="BN143" s="554"/>
      <c r="BO143" s="560" t="e">
        <f>(BL143*BR$129)+(N143*BR$130)+(X143*BR$131)+(R143*BR$132)+(V143*BR$133)+(Z143*BR$134)</f>
        <v>#REF!</v>
      </c>
      <c r="BP143" s="560" t="e">
        <f>((AZ143-BB143)*BR$136)+((AT143-AV143)*BR$135)+(H143*BR$137)+(P143*BR$138)</f>
        <v>#REF!</v>
      </c>
      <c r="BQ143" s="62"/>
      <c r="BR143" s="62"/>
      <c r="BS143" s="62"/>
    </row>
    <row r="144" spans="1:71" ht="21.75" customHeight="1">
      <c r="A144" s="62"/>
      <c r="B144" s="587"/>
      <c r="C144" s="562" t="str">
        <f>IF(ROSTER!D$22="","",ROSTER!D$22)</f>
        <v/>
      </c>
      <c r="D144" s="563"/>
      <c r="E144" s="591"/>
      <c r="F144" s="593"/>
      <c r="G144" s="595"/>
      <c r="H144" s="585"/>
      <c r="I144" s="577"/>
      <c r="J144" s="566"/>
      <c r="K144" s="567"/>
      <c r="L144" s="570"/>
      <c r="M144" s="571"/>
      <c r="N144" s="582" t="s">
        <v>16</v>
      </c>
      <c r="O144" s="583"/>
      <c r="P144" s="566"/>
      <c r="Q144" s="567"/>
      <c r="R144" s="570"/>
      <c r="S144" s="571"/>
      <c r="T144" s="582" t="s">
        <v>16</v>
      </c>
      <c r="U144" s="583"/>
      <c r="V144" s="585"/>
      <c r="W144" s="577"/>
      <c r="X144" s="566"/>
      <c r="Y144" s="577"/>
      <c r="Z144" s="566"/>
      <c r="AA144" s="577"/>
      <c r="AB144" s="566"/>
      <c r="AC144" s="567"/>
      <c r="AD144" s="570"/>
      <c r="AE144" s="571"/>
      <c r="AF144" s="598"/>
      <c r="AG144" s="599"/>
      <c r="AH144" s="566"/>
      <c r="AI144" s="567"/>
      <c r="AJ144" s="570"/>
      <c r="AK144" s="571"/>
      <c r="AL144" s="598"/>
      <c r="AM144" s="599"/>
      <c r="AN144" s="566"/>
      <c r="AO144" s="567"/>
      <c r="AP144" s="570"/>
      <c r="AQ144" s="571"/>
      <c r="AR144" s="598"/>
      <c r="AS144" s="599"/>
      <c r="AT144" s="603"/>
      <c r="AU144" s="604"/>
      <c r="AV144" s="596"/>
      <c r="AW144" s="597"/>
      <c r="AX144" s="598"/>
      <c r="AY144" s="599"/>
      <c r="AZ144" s="566"/>
      <c r="BA144" s="567"/>
      <c r="BB144" s="570"/>
      <c r="BC144" s="571"/>
      <c r="BD144" s="598"/>
      <c r="BE144" s="599"/>
      <c r="BF144" s="603"/>
      <c r="BG144" s="604"/>
      <c r="BH144" s="596"/>
      <c r="BI144" s="597"/>
      <c r="BJ144" s="598"/>
      <c r="BK144" s="599"/>
      <c r="BL144" s="600"/>
      <c r="BM144" s="601"/>
      <c r="BN144" s="602"/>
      <c r="BO144" s="561"/>
      <c r="BP144" s="561"/>
      <c r="BQ144" s="62"/>
      <c r="BR144" s="62"/>
      <c r="BS144" s="62"/>
    </row>
    <row r="145" spans="1:76" ht="21.75" customHeight="1">
      <c r="A145" s="62"/>
      <c r="B145" s="586" t="str">
        <f>IF(ROSTER!B24="","",ROSTER!B24)</f>
        <v/>
      </c>
      <c r="C145" s="588" t="str">
        <f>IF(ROSTER!C$24="","",ROSTER!C$24)</f>
        <v/>
      </c>
      <c r="D145" s="589"/>
      <c r="E145" s="590"/>
      <c r="F145" s="592">
        <f>IF(E145="y",1,IF(E145="S",1,0))</f>
        <v>0</v>
      </c>
      <c r="G145" s="594">
        <f>IF(E145="S",1,0)</f>
        <v>0</v>
      </c>
      <c r="H145" s="584"/>
      <c r="I145" s="576"/>
      <c r="J145" s="564"/>
      <c r="K145" s="565"/>
      <c r="L145" s="568"/>
      <c r="M145" s="569"/>
      <c r="N145" s="578">
        <f>L145+J145</f>
        <v>0</v>
      </c>
      <c r="O145" s="579"/>
      <c r="P145" s="564"/>
      <c r="Q145" s="565"/>
      <c r="R145" s="568"/>
      <c r="S145" s="569"/>
      <c r="T145" s="578">
        <f>R145-P145</f>
        <v>0</v>
      </c>
      <c r="U145" s="579"/>
      <c r="V145" s="584"/>
      <c r="W145" s="576"/>
      <c r="X145" s="564"/>
      <c r="Y145" s="576"/>
      <c r="Z145" s="564"/>
      <c r="AA145" s="576"/>
      <c r="AB145" s="564"/>
      <c r="AC145" s="565"/>
      <c r="AD145" s="568"/>
      <c r="AE145" s="569"/>
      <c r="AF145" s="548">
        <f>IF(AB145=0,0,(AD145/AB145)*100)</f>
        <v>0</v>
      </c>
      <c r="AG145" s="549"/>
      <c r="AH145" s="564"/>
      <c r="AI145" s="565"/>
      <c r="AJ145" s="568"/>
      <c r="AK145" s="569"/>
      <c r="AL145" s="548">
        <f>IF(AH145=0,0,(AJ145/AH145)*100)</f>
        <v>0</v>
      </c>
      <c r="AM145" s="549"/>
      <c r="AN145" s="564"/>
      <c r="AO145" s="565"/>
      <c r="AP145" s="568"/>
      <c r="AQ145" s="569"/>
      <c r="AR145" s="548">
        <f>IF(AN145=0,0,(AP145/AN145)*100)</f>
        <v>0</v>
      </c>
      <c r="AS145" s="549"/>
      <c r="AT145" s="572">
        <f>AB145+AH145+AN145</f>
        <v>0</v>
      </c>
      <c r="AU145" s="573"/>
      <c r="AV145" s="544">
        <f>AD145+AJ145+AP145</f>
        <v>0</v>
      </c>
      <c r="AW145" s="545"/>
      <c r="AX145" s="548">
        <f>IF(AT145=0,0,(AV145/AT145)*100)</f>
        <v>0</v>
      </c>
      <c r="AY145" s="549"/>
      <c r="AZ145" s="564"/>
      <c r="BA145" s="565"/>
      <c r="BB145" s="568"/>
      <c r="BC145" s="569"/>
      <c r="BD145" s="548">
        <f>IF(AZ145=0,0,(BB145/AZ145)*100)</f>
        <v>0</v>
      </c>
      <c r="BE145" s="549"/>
      <c r="BF145" s="572">
        <f>AT145+AZ145</f>
        <v>0</v>
      </c>
      <c r="BG145" s="573"/>
      <c r="BH145" s="544">
        <f>AV145+BB145</f>
        <v>0</v>
      </c>
      <c r="BI145" s="545"/>
      <c r="BJ145" s="548">
        <f>IF(BF145=0,0,(BH145/BF145)*100)</f>
        <v>0</v>
      </c>
      <c r="BK145" s="549"/>
      <c r="BL145" s="552">
        <f>(AD145*2)+(AJ145*2)+(AP145*3)+BB145</f>
        <v>0</v>
      </c>
      <c r="BM145" s="553"/>
      <c r="BN145" s="554"/>
      <c r="BO145" s="560" t="e">
        <f>(BL145*BR$129)+(N145*BR$130)+(X145*BR$131)+(R145*BR$132)+(V145*BR$133)+(Z145*BR$134)</f>
        <v>#REF!</v>
      </c>
      <c r="BP145" s="560" t="e">
        <f>((AZ145-BB145)*BR$136)+((AT145-AV145)*BR$135)+(H145*BR$137)+(P145*BR$138)</f>
        <v>#REF!</v>
      </c>
      <c r="BQ145" s="62"/>
      <c r="BR145" s="62"/>
      <c r="BS145" s="62"/>
    </row>
    <row r="146" spans="1:76" ht="21.75" customHeight="1">
      <c r="A146" s="62"/>
      <c r="B146" s="587"/>
      <c r="C146" s="562" t="str">
        <f>IF(ROSTER!D$24="","",ROSTER!D$24)</f>
        <v/>
      </c>
      <c r="D146" s="563"/>
      <c r="E146" s="591"/>
      <c r="F146" s="593"/>
      <c r="G146" s="595"/>
      <c r="H146" s="585"/>
      <c r="I146" s="577"/>
      <c r="J146" s="566"/>
      <c r="K146" s="567"/>
      <c r="L146" s="570"/>
      <c r="M146" s="571"/>
      <c r="N146" s="582" t="s">
        <v>16</v>
      </c>
      <c r="O146" s="583"/>
      <c r="P146" s="566"/>
      <c r="Q146" s="567"/>
      <c r="R146" s="570"/>
      <c r="S146" s="571"/>
      <c r="T146" s="582" t="s">
        <v>16</v>
      </c>
      <c r="U146" s="583"/>
      <c r="V146" s="585"/>
      <c r="W146" s="577"/>
      <c r="X146" s="566"/>
      <c r="Y146" s="577"/>
      <c r="Z146" s="566"/>
      <c r="AA146" s="577"/>
      <c r="AB146" s="566"/>
      <c r="AC146" s="567"/>
      <c r="AD146" s="570"/>
      <c r="AE146" s="571"/>
      <c r="AF146" s="598"/>
      <c r="AG146" s="599"/>
      <c r="AH146" s="566"/>
      <c r="AI146" s="567"/>
      <c r="AJ146" s="570"/>
      <c r="AK146" s="571"/>
      <c r="AL146" s="598"/>
      <c r="AM146" s="599"/>
      <c r="AN146" s="566"/>
      <c r="AO146" s="567"/>
      <c r="AP146" s="570"/>
      <c r="AQ146" s="571"/>
      <c r="AR146" s="598"/>
      <c r="AS146" s="599"/>
      <c r="AT146" s="603"/>
      <c r="AU146" s="604"/>
      <c r="AV146" s="596"/>
      <c r="AW146" s="597"/>
      <c r="AX146" s="598"/>
      <c r="AY146" s="599"/>
      <c r="AZ146" s="566"/>
      <c r="BA146" s="567"/>
      <c r="BB146" s="570"/>
      <c r="BC146" s="571"/>
      <c r="BD146" s="598"/>
      <c r="BE146" s="599"/>
      <c r="BF146" s="603"/>
      <c r="BG146" s="604"/>
      <c r="BH146" s="596"/>
      <c r="BI146" s="597"/>
      <c r="BJ146" s="598"/>
      <c r="BK146" s="599"/>
      <c r="BL146" s="600"/>
      <c r="BM146" s="601"/>
      <c r="BN146" s="602"/>
      <c r="BO146" s="561"/>
      <c r="BP146" s="561"/>
      <c r="BQ146" s="62"/>
      <c r="BR146" s="62"/>
      <c r="BS146" s="62"/>
      <c r="BX146" s="82"/>
    </row>
    <row r="147" spans="1:76" ht="21.75" customHeight="1">
      <c r="A147" s="62"/>
      <c r="B147" s="586" t="str">
        <f>IF(ROSTER!B26="","",ROSTER!B26)</f>
        <v/>
      </c>
      <c r="C147" s="588" t="str">
        <f>IF(ROSTER!C$26="","",ROSTER!C$26)</f>
        <v/>
      </c>
      <c r="D147" s="589"/>
      <c r="E147" s="590"/>
      <c r="F147" s="592">
        <f>IF(E147="y",1,IF(E147="S",1,0))</f>
        <v>0</v>
      </c>
      <c r="G147" s="594">
        <f>IF(E147="S",1,0)</f>
        <v>0</v>
      </c>
      <c r="H147" s="584"/>
      <c r="I147" s="576"/>
      <c r="J147" s="564"/>
      <c r="K147" s="565"/>
      <c r="L147" s="568"/>
      <c r="M147" s="569"/>
      <c r="N147" s="578">
        <f>L147+J147</f>
        <v>0</v>
      </c>
      <c r="O147" s="579"/>
      <c r="P147" s="564"/>
      <c r="Q147" s="565"/>
      <c r="R147" s="568"/>
      <c r="S147" s="569"/>
      <c r="T147" s="578">
        <f>R147-P147</f>
        <v>0</v>
      </c>
      <c r="U147" s="579"/>
      <c r="V147" s="584"/>
      <c r="W147" s="576"/>
      <c r="X147" s="564"/>
      <c r="Y147" s="576"/>
      <c r="Z147" s="564"/>
      <c r="AA147" s="576"/>
      <c r="AB147" s="564"/>
      <c r="AC147" s="565"/>
      <c r="AD147" s="568"/>
      <c r="AE147" s="569"/>
      <c r="AF147" s="548">
        <f>IF(AB147=0,0,(AD147/AB147)*100)</f>
        <v>0</v>
      </c>
      <c r="AG147" s="549"/>
      <c r="AH147" s="564"/>
      <c r="AI147" s="565"/>
      <c r="AJ147" s="568"/>
      <c r="AK147" s="569"/>
      <c r="AL147" s="548">
        <f>IF(AH147=0,0,(AJ147/AH147)*100)</f>
        <v>0</v>
      </c>
      <c r="AM147" s="549"/>
      <c r="AN147" s="564"/>
      <c r="AO147" s="565"/>
      <c r="AP147" s="568"/>
      <c r="AQ147" s="569"/>
      <c r="AR147" s="548">
        <f>IF(AN147=0,0,(AP147/AN147)*100)</f>
        <v>0</v>
      </c>
      <c r="AS147" s="549"/>
      <c r="AT147" s="572">
        <f>AB147+AH147+AN147</f>
        <v>0</v>
      </c>
      <c r="AU147" s="573"/>
      <c r="AV147" s="544">
        <f>AD147+AJ147+AP147</f>
        <v>0</v>
      </c>
      <c r="AW147" s="545"/>
      <c r="AX147" s="548">
        <f>IF(AT147=0,0,(AV147/AT147)*100)</f>
        <v>0</v>
      </c>
      <c r="AY147" s="549"/>
      <c r="AZ147" s="564"/>
      <c r="BA147" s="565"/>
      <c r="BB147" s="568"/>
      <c r="BC147" s="569"/>
      <c r="BD147" s="548">
        <f>IF(AZ147=0,0,(BB147/AZ147)*100)</f>
        <v>0</v>
      </c>
      <c r="BE147" s="549"/>
      <c r="BF147" s="572">
        <f>AT147+AZ147</f>
        <v>0</v>
      </c>
      <c r="BG147" s="573"/>
      <c r="BH147" s="544">
        <f>AV147+BB147</f>
        <v>0</v>
      </c>
      <c r="BI147" s="545"/>
      <c r="BJ147" s="548">
        <f>IF(BF147=0,0,(BH147/BF147)*100)</f>
        <v>0</v>
      </c>
      <c r="BK147" s="549"/>
      <c r="BL147" s="552">
        <f>(AD147*2)+(AJ147*2)+(AP147*3)+BB147</f>
        <v>0</v>
      </c>
      <c r="BM147" s="553"/>
      <c r="BN147" s="554"/>
      <c r="BO147" s="560" t="e">
        <f>(BL147*BR$129)+(N147*BR$130)+(X147*BR$131)+(R147*BR$132)+(V147*BR$133)+(Z147*BR$134)</f>
        <v>#REF!</v>
      </c>
      <c r="BP147" s="560" t="e">
        <f>((AZ147-BB147)*BR$136)+((AT147-AV147)*BR$135)+(H147*BR$137)+(P147*BR$138)</f>
        <v>#REF!</v>
      </c>
      <c r="BQ147" s="62"/>
      <c r="BR147" s="62"/>
      <c r="BS147" s="62"/>
    </row>
    <row r="148" spans="1:76" ht="21.75" customHeight="1">
      <c r="A148" s="62"/>
      <c r="B148" s="587"/>
      <c r="C148" s="562" t="str">
        <f>IF(ROSTER!D$26="","",ROSTER!D$26)</f>
        <v/>
      </c>
      <c r="D148" s="563"/>
      <c r="E148" s="591"/>
      <c r="F148" s="593"/>
      <c r="G148" s="595"/>
      <c r="H148" s="585"/>
      <c r="I148" s="577"/>
      <c r="J148" s="566"/>
      <c r="K148" s="567"/>
      <c r="L148" s="570"/>
      <c r="M148" s="571"/>
      <c r="N148" s="582" t="s">
        <v>16</v>
      </c>
      <c r="O148" s="583"/>
      <c r="P148" s="566"/>
      <c r="Q148" s="567"/>
      <c r="R148" s="570"/>
      <c r="S148" s="571"/>
      <c r="T148" s="582" t="s">
        <v>16</v>
      </c>
      <c r="U148" s="583"/>
      <c r="V148" s="585"/>
      <c r="W148" s="577"/>
      <c r="X148" s="566"/>
      <c r="Y148" s="577"/>
      <c r="Z148" s="566"/>
      <c r="AA148" s="577"/>
      <c r="AB148" s="566"/>
      <c r="AC148" s="567"/>
      <c r="AD148" s="570"/>
      <c r="AE148" s="571"/>
      <c r="AF148" s="598"/>
      <c r="AG148" s="599"/>
      <c r="AH148" s="566"/>
      <c r="AI148" s="567"/>
      <c r="AJ148" s="570"/>
      <c r="AK148" s="571"/>
      <c r="AL148" s="598"/>
      <c r="AM148" s="599"/>
      <c r="AN148" s="566"/>
      <c r="AO148" s="567"/>
      <c r="AP148" s="570"/>
      <c r="AQ148" s="571"/>
      <c r="AR148" s="598"/>
      <c r="AS148" s="599"/>
      <c r="AT148" s="603"/>
      <c r="AU148" s="604"/>
      <c r="AV148" s="596"/>
      <c r="AW148" s="597"/>
      <c r="AX148" s="598"/>
      <c r="AY148" s="599"/>
      <c r="AZ148" s="566"/>
      <c r="BA148" s="567"/>
      <c r="BB148" s="570"/>
      <c r="BC148" s="571"/>
      <c r="BD148" s="598"/>
      <c r="BE148" s="599"/>
      <c r="BF148" s="603"/>
      <c r="BG148" s="604"/>
      <c r="BH148" s="596"/>
      <c r="BI148" s="597"/>
      <c r="BJ148" s="598"/>
      <c r="BK148" s="599"/>
      <c r="BL148" s="600"/>
      <c r="BM148" s="601"/>
      <c r="BN148" s="602"/>
      <c r="BO148" s="561"/>
      <c r="BP148" s="561"/>
      <c r="BQ148" s="62"/>
      <c r="BR148" s="62"/>
      <c r="BS148" s="62"/>
    </row>
    <row r="149" spans="1:76" ht="21.75" customHeight="1">
      <c r="A149" s="62"/>
      <c r="B149" s="586" t="str">
        <f>IF(ROSTER!B28="","",ROSTER!B28)</f>
        <v/>
      </c>
      <c r="C149" s="588" t="str">
        <f>IF(ROSTER!C$28="","",ROSTER!C$28)</f>
        <v/>
      </c>
      <c r="D149" s="589"/>
      <c r="E149" s="590"/>
      <c r="F149" s="592">
        <f>IF(E149="y",1,IF(E149="S",1,0))</f>
        <v>0</v>
      </c>
      <c r="G149" s="594">
        <f>IF(E149="S",1,0)</f>
        <v>0</v>
      </c>
      <c r="H149" s="584"/>
      <c r="I149" s="576"/>
      <c r="J149" s="564"/>
      <c r="K149" s="565"/>
      <c r="L149" s="568"/>
      <c r="M149" s="569"/>
      <c r="N149" s="578">
        <f>L149+J149</f>
        <v>0</v>
      </c>
      <c r="O149" s="579"/>
      <c r="P149" s="564"/>
      <c r="Q149" s="565"/>
      <c r="R149" s="568"/>
      <c r="S149" s="569"/>
      <c r="T149" s="578">
        <f>R149-P149</f>
        <v>0</v>
      </c>
      <c r="U149" s="579"/>
      <c r="V149" s="584"/>
      <c r="W149" s="576"/>
      <c r="X149" s="564"/>
      <c r="Y149" s="576"/>
      <c r="Z149" s="564"/>
      <c r="AA149" s="576"/>
      <c r="AB149" s="564"/>
      <c r="AC149" s="565"/>
      <c r="AD149" s="568"/>
      <c r="AE149" s="569"/>
      <c r="AF149" s="548">
        <f>IF(AB149=0,0,(AD149/AB149)*100)</f>
        <v>0</v>
      </c>
      <c r="AG149" s="549"/>
      <c r="AH149" s="564"/>
      <c r="AI149" s="565"/>
      <c r="AJ149" s="568"/>
      <c r="AK149" s="569"/>
      <c r="AL149" s="548">
        <f>IF(AH149=0,0,(AJ149/AH149)*100)</f>
        <v>0</v>
      </c>
      <c r="AM149" s="549"/>
      <c r="AN149" s="564"/>
      <c r="AO149" s="565"/>
      <c r="AP149" s="568"/>
      <c r="AQ149" s="569"/>
      <c r="AR149" s="548">
        <f>IF(AN149=0,0,(AP149/AN149)*100)</f>
        <v>0</v>
      </c>
      <c r="AS149" s="549"/>
      <c r="AT149" s="572">
        <f>AB149+AH149+AN149</f>
        <v>0</v>
      </c>
      <c r="AU149" s="573"/>
      <c r="AV149" s="544">
        <f>AD149+AJ149+AP149</f>
        <v>0</v>
      </c>
      <c r="AW149" s="545"/>
      <c r="AX149" s="548">
        <f>IF(AT149=0,0,(AV149/AT149)*100)</f>
        <v>0</v>
      </c>
      <c r="AY149" s="549"/>
      <c r="AZ149" s="564"/>
      <c r="BA149" s="565"/>
      <c r="BB149" s="568"/>
      <c r="BC149" s="569"/>
      <c r="BD149" s="548">
        <f>IF(AZ149=0,0,(BB149/AZ149)*100)</f>
        <v>0</v>
      </c>
      <c r="BE149" s="549"/>
      <c r="BF149" s="572">
        <f>AT149+AZ149</f>
        <v>0</v>
      </c>
      <c r="BG149" s="573"/>
      <c r="BH149" s="544">
        <f>AV149+BB149</f>
        <v>0</v>
      </c>
      <c r="BI149" s="545"/>
      <c r="BJ149" s="548">
        <f>IF(BF149=0,0,(BH149/BF149)*100)</f>
        <v>0</v>
      </c>
      <c r="BK149" s="549"/>
      <c r="BL149" s="552">
        <f>(AD149*2)+(AJ149*2)+(AP149*3)+BB149</f>
        <v>0</v>
      </c>
      <c r="BM149" s="553"/>
      <c r="BN149" s="554"/>
      <c r="BO149" s="560" t="e">
        <f>(BL149*BR$129)+(N149*BR$130)+(X149*BR$131)+(R149*BR$132)+(V149*BR$133)+(Z149*BR$134)</f>
        <v>#REF!</v>
      </c>
      <c r="BP149" s="560" t="e">
        <f>((AZ149-BB149)*BR$136)+((AT149-AV149)*BR$135)+(H149*BR$137)+(P149*BR$138)</f>
        <v>#REF!</v>
      </c>
      <c r="BQ149" s="62"/>
      <c r="BR149" s="62"/>
      <c r="BS149" s="62"/>
    </row>
    <row r="150" spans="1:76" ht="21.75" customHeight="1">
      <c r="A150" s="62"/>
      <c r="B150" s="587"/>
      <c r="C150" s="562" t="str">
        <f>IF(ROSTER!D$28="","",ROSTER!D$28)</f>
        <v/>
      </c>
      <c r="D150" s="563"/>
      <c r="E150" s="591"/>
      <c r="F150" s="593"/>
      <c r="G150" s="595"/>
      <c r="H150" s="585"/>
      <c r="I150" s="577"/>
      <c r="J150" s="566"/>
      <c r="K150" s="567"/>
      <c r="L150" s="570"/>
      <c r="M150" s="571"/>
      <c r="N150" s="582" t="s">
        <v>16</v>
      </c>
      <c r="O150" s="583"/>
      <c r="P150" s="566"/>
      <c r="Q150" s="567"/>
      <c r="R150" s="570"/>
      <c r="S150" s="571"/>
      <c r="T150" s="582" t="s">
        <v>16</v>
      </c>
      <c r="U150" s="583"/>
      <c r="V150" s="585"/>
      <c r="W150" s="577"/>
      <c r="X150" s="566"/>
      <c r="Y150" s="577"/>
      <c r="Z150" s="566"/>
      <c r="AA150" s="577"/>
      <c r="AB150" s="566"/>
      <c r="AC150" s="567"/>
      <c r="AD150" s="570"/>
      <c r="AE150" s="571"/>
      <c r="AF150" s="598"/>
      <c r="AG150" s="599"/>
      <c r="AH150" s="566"/>
      <c r="AI150" s="567"/>
      <c r="AJ150" s="570"/>
      <c r="AK150" s="571"/>
      <c r="AL150" s="598"/>
      <c r="AM150" s="599"/>
      <c r="AN150" s="566"/>
      <c r="AO150" s="567"/>
      <c r="AP150" s="570"/>
      <c r="AQ150" s="571"/>
      <c r="AR150" s="598"/>
      <c r="AS150" s="599"/>
      <c r="AT150" s="603"/>
      <c r="AU150" s="604"/>
      <c r="AV150" s="596"/>
      <c r="AW150" s="597"/>
      <c r="AX150" s="598"/>
      <c r="AY150" s="599"/>
      <c r="AZ150" s="566"/>
      <c r="BA150" s="567"/>
      <c r="BB150" s="570"/>
      <c r="BC150" s="571"/>
      <c r="BD150" s="598"/>
      <c r="BE150" s="599"/>
      <c r="BF150" s="603"/>
      <c r="BG150" s="604"/>
      <c r="BH150" s="596"/>
      <c r="BI150" s="597"/>
      <c r="BJ150" s="598"/>
      <c r="BK150" s="599"/>
      <c r="BL150" s="600"/>
      <c r="BM150" s="601"/>
      <c r="BN150" s="602"/>
      <c r="BO150" s="561"/>
      <c r="BP150" s="561"/>
      <c r="BQ150" s="62"/>
      <c r="BR150" s="62"/>
      <c r="BS150" s="62"/>
    </row>
    <row r="151" spans="1:76" ht="21.75" customHeight="1">
      <c r="A151" s="62"/>
      <c r="B151" s="586" t="str">
        <f>IF(ROSTER!B30="","",ROSTER!B30)</f>
        <v/>
      </c>
      <c r="C151" s="588" t="str">
        <f>IF(ROSTER!C$30="","",ROSTER!C$30)</f>
        <v/>
      </c>
      <c r="D151" s="589"/>
      <c r="E151" s="590"/>
      <c r="F151" s="592">
        <f>IF(E151="y",1,IF(E151="S",1,0))</f>
        <v>0</v>
      </c>
      <c r="G151" s="594">
        <f>IF(E151="S",1,0)</f>
        <v>0</v>
      </c>
      <c r="H151" s="584"/>
      <c r="I151" s="576"/>
      <c r="J151" s="564"/>
      <c r="K151" s="565"/>
      <c r="L151" s="568"/>
      <c r="M151" s="569"/>
      <c r="N151" s="578">
        <f>L151+J151</f>
        <v>0</v>
      </c>
      <c r="O151" s="579"/>
      <c r="P151" s="564"/>
      <c r="Q151" s="565"/>
      <c r="R151" s="568"/>
      <c r="S151" s="569"/>
      <c r="T151" s="578">
        <f>R151-P151</f>
        <v>0</v>
      </c>
      <c r="U151" s="579"/>
      <c r="V151" s="584"/>
      <c r="W151" s="576"/>
      <c r="X151" s="564"/>
      <c r="Y151" s="576"/>
      <c r="Z151" s="564"/>
      <c r="AA151" s="576"/>
      <c r="AB151" s="564"/>
      <c r="AC151" s="565"/>
      <c r="AD151" s="568"/>
      <c r="AE151" s="569"/>
      <c r="AF151" s="548">
        <f>IF(AB151=0,0,(AD151/AB151)*100)</f>
        <v>0</v>
      </c>
      <c r="AG151" s="549"/>
      <c r="AH151" s="564"/>
      <c r="AI151" s="565"/>
      <c r="AJ151" s="568"/>
      <c r="AK151" s="569"/>
      <c r="AL151" s="548">
        <f>IF(AH151=0,0,(AJ151/AH151)*100)</f>
        <v>0</v>
      </c>
      <c r="AM151" s="549"/>
      <c r="AN151" s="564"/>
      <c r="AO151" s="565"/>
      <c r="AP151" s="568"/>
      <c r="AQ151" s="569"/>
      <c r="AR151" s="548">
        <f>IF(AN151=0,0,(AP151/AN151)*100)</f>
        <v>0</v>
      </c>
      <c r="AS151" s="549"/>
      <c r="AT151" s="572">
        <f>AB151+AH151+AN151</f>
        <v>0</v>
      </c>
      <c r="AU151" s="573"/>
      <c r="AV151" s="544">
        <f>AD151+AJ151+AP151</f>
        <v>0</v>
      </c>
      <c r="AW151" s="545"/>
      <c r="AX151" s="548">
        <f>IF(AT151=0,0,(AV151/AT151)*100)</f>
        <v>0</v>
      </c>
      <c r="AY151" s="549"/>
      <c r="AZ151" s="564"/>
      <c r="BA151" s="565"/>
      <c r="BB151" s="568"/>
      <c r="BC151" s="569"/>
      <c r="BD151" s="548">
        <f>IF(AZ151=0,0,(BB151/AZ151)*100)</f>
        <v>0</v>
      </c>
      <c r="BE151" s="549"/>
      <c r="BF151" s="572">
        <f>AT151+AZ151</f>
        <v>0</v>
      </c>
      <c r="BG151" s="573"/>
      <c r="BH151" s="544">
        <f>AV151+BB151</f>
        <v>0</v>
      </c>
      <c r="BI151" s="545"/>
      <c r="BJ151" s="548">
        <f>IF(BF151=0,0,(BH151/BF151)*100)</f>
        <v>0</v>
      </c>
      <c r="BK151" s="549"/>
      <c r="BL151" s="552">
        <f>(AD151*2)+(AJ151*2)+(AP151*3)+BB151</f>
        <v>0</v>
      </c>
      <c r="BM151" s="553"/>
      <c r="BN151" s="554"/>
      <c r="BO151" s="560" t="e">
        <f>(BL151*BR$129)+(N151*BR$130)+(X151*BR$131)+(R151*BR$132)+(V151*BR$133)+(Z151*BR$134)</f>
        <v>#REF!</v>
      </c>
      <c r="BP151" s="560" t="e">
        <f>((AZ151-BB151)*BR$136)+((AT151-AV151)*BR$135)+(H151*BR$137)+(P151*BR$138)</f>
        <v>#REF!</v>
      </c>
      <c r="BQ151" s="62"/>
      <c r="BR151" s="62"/>
      <c r="BS151" s="62"/>
    </row>
    <row r="152" spans="1:76" ht="21.75" customHeight="1">
      <c r="A152" s="62"/>
      <c r="B152" s="587"/>
      <c r="C152" s="562" t="str">
        <f>IF(ROSTER!D$30="","",ROSTER!D$30)</f>
        <v/>
      </c>
      <c r="D152" s="563"/>
      <c r="E152" s="591"/>
      <c r="F152" s="593"/>
      <c r="G152" s="595"/>
      <c r="H152" s="585"/>
      <c r="I152" s="577"/>
      <c r="J152" s="566"/>
      <c r="K152" s="567"/>
      <c r="L152" s="570"/>
      <c r="M152" s="571"/>
      <c r="N152" s="582" t="s">
        <v>16</v>
      </c>
      <c r="O152" s="583"/>
      <c r="P152" s="566"/>
      <c r="Q152" s="567"/>
      <c r="R152" s="570"/>
      <c r="S152" s="571"/>
      <c r="T152" s="582" t="s">
        <v>16</v>
      </c>
      <c r="U152" s="583"/>
      <c r="V152" s="585"/>
      <c r="W152" s="577"/>
      <c r="X152" s="566"/>
      <c r="Y152" s="577"/>
      <c r="Z152" s="566"/>
      <c r="AA152" s="577"/>
      <c r="AB152" s="566"/>
      <c r="AC152" s="567"/>
      <c r="AD152" s="570"/>
      <c r="AE152" s="571"/>
      <c r="AF152" s="598"/>
      <c r="AG152" s="599"/>
      <c r="AH152" s="566"/>
      <c r="AI152" s="567"/>
      <c r="AJ152" s="570"/>
      <c r="AK152" s="571"/>
      <c r="AL152" s="598"/>
      <c r="AM152" s="599"/>
      <c r="AN152" s="566"/>
      <c r="AO152" s="567"/>
      <c r="AP152" s="570"/>
      <c r="AQ152" s="571"/>
      <c r="AR152" s="598"/>
      <c r="AS152" s="599"/>
      <c r="AT152" s="603"/>
      <c r="AU152" s="604"/>
      <c r="AV152" s="596"/>
      <c r="AW152" s="597"/>
      <c r="AX152" s="598"/>
      <c r="AY152" s="599"/>
      <c r="AZ152" s="566"/>
      <c r="BA152" s="567"/>
      <c r="BB152" s="570"/>
      <c r="BC152" s="571"/>
      <c r="BD152" s="598"/>
      <c r="BE152" s="599"/>
      <c r="BF152" s="603"/>
      <c r="BG152" s="604"/>
      <c r="BH152" s="596"/>
      <c r="BI152" s="597"/>
      <c r="BJ152" s="598"/>
      <c r="BK152" s="599"/>
      <c r="BL152" s="600"/>
      <c r="BM152" s="601"/>
      <c r="BN152" s="602"/>
      <c r="BO152" s="561"/>
      <c r="BP152" s="561"/>
      <c r="BQ152" s="62"/>
      <c r="BR152" s="62"/>
      <c r="BS152" s="62"/>
    </row>
    <row r="153" spans="1:76" ht="21.75" customHeight="1">
      <c r="A153" s="62"/>
      <c r="B153" s="586" t="str">
        <f>IF(ROSTER!B32="","",ROSTER!B32)</f>
        <v/>
      </c>
      <c r="C153" s="588" t="str">
        <f>IF(ROSTER!C$32="","",ROSTER!C$32)</f>
        <v/>
      </c>
      <c r="D153" s="589"/>
      <c r="E153" s="590"/>
      <c r="F153" s="592">
        <f>IF(E153="y",1,IF(E153="S",1,0))</f>
        <v>0</v>
      </c>
      <c r="G153" s="594">
        <f>IF(E153="S",1,0)</f>
        <v>0</v>
      </c>
      <c r="H153" s="584"/>
      <c r="I153" s="576"/>
      <c r="J153" s="564"/>
      <c r="K153" s="565"/>
      <c r="L153" s="568"/>
      <c r="M153" s="569"/>
      <c r="N153" s="578">
        <f>L153+J153</f>
        <v>0</v>
      </c>
      <c r="O153" s="579"/>
      <c r="P153" s="564"/>
      <c r="Q153" s="565"/>
      <c r="R153" s="568"/>
      <c r="S153" s="569"/>
      <c r="T153" s="578">
        <f>R153-P153</f>
        <v>0</v>
      </c>
      <c r="U153" s="579"/>
      <c r="V153" s="584"/>
      <c r="W153" s="576"/>
      <c r="X153" s="564"/>
      <c r="Y153" s="576"/>
      <c r="Z153" s="564"/>
      <c r="AA153" s="576"/>
      <c r="AB153" s="564"/>
      <c r="AC153" s="565"/>
      <c r="AD153" s="568"/>
      <c r="AE153" s="569"/>
      <c r="AF153" s="548">
        <f>IF(AB153=0,0,(AD153/AB153)*100)</f>
        <v>0</v>
      </c>
      <c r="AG153" s="549"/>
      <c r="AH153" s="564"/>
      <c r="AI153" s="565"/>
      <c r="AJ153" s="568"/>
      <c r="AK153" s="569"/>
      <c r="AL153" s="548">
        <f>IF(AH153=0,0,(AJ153/AH153)*100)</f>
        <v>0</v>
      </c>
      <c r="AM153" s="549"/>
      <c r="AN153" s="564"/>
      <c r="AO153" s="565"/>
      <c r="AP153" s="568"/>
      <c r="AQ153" s="569"/>
      <c r="AR153" s="548">
        <f>IF(AN153=0,0,(AP153/AN153)*100)</f>
        <v>0</v>
      </c>
      <c r="AS153" s="549"/>
      <c r="AT153" s="572">
        <f>AB153+AH153+AN153</f>
        <v>0</v>
      </c>
      <c r="AU153" s="573"/>
      <c r="AV153" s="544">
        <f>AD153+AJ153+AP153</f>
        <v>0</v>
      </c>
      <c r="AW153" s="545"/>
      <c r="AX153" s="548">
        <f>IF(AT153=0,0,(AV153/AT153)*100)</f>
        <v>0</v>
      </c>
      <c r="AY153" s="549"/>
      <c r="AZ153" s="564"/>
      <c r="BA153" s="565"/>
      <c r="BB153" s="568"/>
      <c r="BC153" s="569"/>
      <c r="BD153" s="548">
        <f>IF(AZ153=0,0,(BB153/AZ153)*100)</f>
        <v>0</v>
      </c>
      <c r="BE153" s="549"/>
      <c r="BF153" s="572">
        <f>AT153+AZ153</f>
        <v>0</v>
      </c>
      <c r="BG153" s="573"/>
      <c r="BH153" s="544">
        <f>AV153+BB153</f>
        <v>0</v>
      </c>
      <c r="BI153" s="545"/>
      <c r="BJ153" s="548">
        <f>IF(BF153=0,0,(BH153/BF153)*100)</f>
        <v>0</v>
      </c>
      <c r="BK153" s="549"/>
      <c r="BL153" s="552">
        <f>(AD153*2)+(AJ153*2)+(AP153*3)+BB153</f>
        <v>0</v>
      </c>
      <c r="BM153" s="553"/>
      <c r="BN153" s="554"/>
      <c r="BO153" s="560" t="e">
        <f>(BL153*BR$129)+(N153*BR$130)+(X153*BR$131)+(R153*BR$132)+(V153*BR$133)+(Z153*BR$134)</f>
        <v>#REF!</v>
      </c>
      <c r="BP153" s="560" t="e">
        <f>((AZ153-BB153)*BR$136)+((AT153-AV153)*BR$135)+(H153*BR$137)+(P153*BR$138)</f>
        <v>#REF!</v>
      </c>
      <c r="BQ153" s="62"/>
      <c r="BR153" s="62"/>
      <c r="BS153" s="62"/>
    </row>
    <row r="154" spans="1:76" ht="21.75" customHeight="1">
      <c r="A154" s="62"/>
      <c r="B154" s="587"/>
      <c r="C154" s="562" t="str">
        <f>IF(ROSTER!D$32="","",ROSTER!D$32)</f>
        <v/>
      </c>
      <c r="D154" s="563"/>
      <c r="E154" s="591"/>
      <c r="F154" s="593"/>
      <c r="G154" s="595"/>
      <c r="H154" s="585"/>
      <c r="I154" s="577"/>
      <c r="J154" s="566"/>
      <c r="K154" s="567"/>
      <c r="L154" s="570"/>
      <c r="M154" s="571"/>
      <c r="N154" s="582" t="s">
        <v>16</v>
      </c>
      <c r="O154" s="583"/>
      <c r="P154" s="566"/>
      <c r="Q154" s="567"/>
      <c r="R154" s="570"/>
      <c r="S154" s="571"/>
      <c r="T154" s="582" t="s">
        <v>16</v>
      </c>
      <c r="U154" s="583"/>
      <c r="V154" s="585"/>
      <c r="W154" s="577"/>
      <c r="X154" s="566"/>
      <c r="Y154" s="577"/>
      <c r="Z154" s="566"/>
      <c r="AA154" s="577"/>
      <c r="AB154" s="566"/>
      <c r="AC154" s="567"/>
      <c r="AD154" s="570"/>
      <c r="AE154" s="571"/>
      <c r="AF154" s="598"/>
      <c r="AG154" s="599"/>
      <c r="AH154" s="566"/>
      <c r="AI154" s="567"/>
      <c r="AJ154" s="570"/>
      <c r="AK154" s="571"/>
      <c r="AL154" s="598"/>
      <c r="AM154" s="599"/>
      <c r="AN154" s="566"/>
      <c r="AO154" s="567"/>
      <c r="AP154" s="570"/>
      <c r="AQ154" s="571"/>
      <c r="AR154" s="598"/>
      <c r="AS154" s="599"/>
      <c r="AT154" s="603"/>
      <c r="AU154" s="604"/>
      <c r="AV154" s="596"/>
      <c r="AW154" s="597"/>
      <c r="AX154" s="598"/>
      <c r="AY154" s="599"/>
      <c r="AZ154" s="566"/>
      <c r="BA154" s="567"/>
      <c r="BB154" s="570"/>
      <c r="BC154" s="571"/>
      <c r="BD154" s="598"/>
      <c r="BE154" s="599"/>
      <c r="BF154" s="603"/>
      <c r="BG154" s="604"/>
      <c r="BH154" s="596"/>
      <c r="BI154" s="597"/>
      <c r="BJ154" s="598"/>
      <c r="BK154" s="599"/>
      <c r="BL154" s="600"/>
      <c r="BM154" s="601"/>
      <c r="BN154" s="602"/>
      <c r="BO154" s="561"/>
      <c r="BP154" s="561"/>
      <c r="BQ154" s="62"/>
      <c r="BR154" s="62"/>
      <c r="BS154" s="62"/>
    </row>
    <row r="155" spans="1:76" ht="21.75" customHeight="1">
      <c r="A155" s="62"/>
      <c r="B155" s="586" t="str">
        <f>IF(ROSTER!B34="","",ROSTER!B34)</f>
        <v/>
      </c>
      <c r="C155" s="588" t="str">
        <f>IF(ROSTER!C$34="","",ROSTER!C$34)</f>
        <v/>
      </c>
      <c r="D155" s="589"/>
      <c r="E155" s="590"/>
      <c r="F155" s="592">
        <f>IF(E155="y",1,IF(E155="S",1,0))</f>
        <v>0</v>
      </c>
      <c r="G155" s="594">
        <f>IF(E155="S",1,0)</f>
        <v>0</v>
      </c>
      <c r="H155" s="584"/>
      <c r="I155" s="576"/>
      <c r="J155" s="564"/>
      <c r="K155" s="565"/>
      <c r="L155" s="568"/>
      <c r="M155" s="569"/>
      <c r="N155" s="578">
        <f>L155+J155</f>
        <v>0</v>
      </c>
      <c r="O155" s="579"/>
      <c r="P155" s="564"/>
      <c r="Q155" s="565"/>
      <c r="R155" s="568"/>
      <c r="S155" s="569"/>
      <c r="T155" s="578">
        <f>R155-P155</f>
        <v>0</v>
      </c>
      <c r="U155" s="579"/>
      <c r="V155" s="584"/>
      <c r="W155" s="576"/>
      <c r="X155" s="564"/>
      <c r="Y155" s="576"/>
      <c r="Z155" s="564"/>
      <c r="AA155" s="576"/>
      <c r="AB155" s="564"/>
      <c r="AC155" s="565"/>
      <c r="AD155" s="568"/>
      <c r="AE155" s="569"/>
      <c r="AF155" s="548">
        <f>IF(AB155=0,0,(AD155/AB155)*100)</f>
        <v>0</v>
      </c>
      <c r="AG155" s="549"/>
      <c r="AH155" s="564"/>
      <c r="AI155" s="565"/>
      <c r="AJ155" s="568"/>
      <c r="AK155" s="569"/>
      <c r="AL155" s="548">
        <f>IF(AH155=0,0,(AJ155/AH155)*100)</f>
        <v>0</v>
      </c>
      <c r="AM155" s="549"/>
      <c r="AN155" s="564"/>
      <c r="AO155" s="565"/>
      <c r="AP155" s="568"/>
      <c r="AQ155" s="569"/>
      <c r="AR155" s="548">
        <f>IF(AN155=0,0,(AP155/AN155)*100)</f>
        <v>0</v>
      </c>
      <c r="AS155" s="549"/>
      <c r="AT155" s="572">
        <f>AB155+AH155+AN155</f>
        <v>0</v>
      </c>
      <c r="AU155" s="573"/>
      <c r="AV155" s="544">
        <f>AD155+AJ155+AP155</f>
        <v>0</v>
      </c>
      <c r="AW155" s="545"/>
      <c r="AX155" s="548">
        <f>IF(AT155=0,0,(AV155/AT155)*100)</f>
        <v>0</v>
      </c>
      <c r="AY155" s="549"/>
      <c r="AZ155" s="564"/>
      <c r="BA155" s="565"/>
      <c r="BB155" s="568"/>
      <c r="BC155" s="569"/>
      <c r="BD155" s="548">
        <f>IF(AZ155=0,0,(BB155/AZ155)*100)</f>
        <v>0</v>
      </c>
      <c r="BE155" s="549"/>
      <c r="BF155" s="572">
        <f>AT155+AZ155</f>
        <v>0</v>
      </c>
      <c r="BG155" s="573"/>
      <c r="BH155" s="544">
        <f>AV155+BB155</f>
        <v>0</v>
      </c>
      <c r="BI155" s="545"/>
      <c r="BJ155" s="548">
        <f>IF(BF155=0,0,(BH155/BF155)*100)</f>
        <v>0</v>
      </c>
      <c r="BK155" s="549"/>
      <c r="BL155" s="552">
        <f>(AD155*2)+(AJ155*2)+(AP155*3)+BB155</f>
        <v>0</v>
      </c>
      <c r="BM155" s="553"/>
      <c r="BN155" s="554"/>
      <c r="BO155" s="560" t="e">
        <f>(BL155*BR$129)+(N155*BR$130)+(X155*BR$131)+(R155*BR$132)+(V155*BR$133)+(Z155*BR$134)</f>
        <v>#REF!</v>
      </c>
      <c r="BP155" s="560" t="e">
        <f>((AZ155-BB155)*BR$136)+((AT155-AV155)*BR$135)+(H155*BR$137)+(P155*BR$138)</f>
        <v>#REF!</v>
      </c>
      <c r="BQ155" s="62"/>
      <c r="BR155" s="62"/>
      <c r="BS155" s="62"/>
    </row>
    <row r="156" spans="1:76" ht="21.75" customHeight="1">
      <c r="A156" s="62"/>
      <c r="B156" s="587"/>
      <c r="C156" s="562" t="str">
        <f>IF(ROSTER!D$34="","",ROSTER!D$34)</f>
        <v/>
      </c>
      <c r="D156" s="563"/>
      <c r="E156" s="591"/>
      <c r="F156" s="593"/>
      <c r="G156" s="595"/>
      <c r="H156" s="585"/>
      <c r="I156" s="577"/>
      <c r="J156" s="566"/>
      <c r="K156" s="567"/>
      <c r="L156" s="570"/>
      <c r="M156" s="571"/>
      <c r="N156" s="582" t="s">
        <v>16</v>
      </c>
      <c r="O156" s="583"/>
      <c r="P156" s="566"/>
      <c r="Q156" s="567"/>
      <c r="R156" s="570"/>
      <c r="S156" s="571"/>
      <c r="T156" s="582" t="s">
        <v>16</v>
      </c>
      <c r="U156" s="583"/>
      <c r="V156" s="585"/>
      <c r="W156" s="577"/>
      <c r="X156" s="566"/>
      <c r="Y156" s="577"/>
      <c r="Z156" s="566"/>
      <c r="AA156" s="577"/>
      <c r="AB156" s="566"/>
      <c r="AC156" s="567"/>
      <c r="AD156" s="570"/>
      <c r="AE156" s="571"/>
      <c r="AF156" s="598"/>
      <c r="AG156" s="599"/>
      <c r="AH156" s="566"/>
      <c r="AI156" s="567"/>
      <c r="AJ156" s="570"/>
      <c r="AK156" s="571"/>
      <c r="AL156" s="598"/>
      <c r="AM156" s="599"/>
      <c r="AN156" s="566"/>
      <c r="AO156" s="567"/>
      <c r="AP156" s="570"/>
      <c r="AQ156" s="571"/>
      <c r="AR156" s="598"/>
      <c r="AS156" s="599"/>
      <c r="AT156" s="603"/>
      <c r="AU156" s="604"/>
      <c r="AV156" s="596"/>
      <c r="AW156" s="597"/>
      <c r="AX156" s="598"/>
      <c r="AY156" s="599"/>
      <c r="AZ156" s="566"/>
      <c r="BA156" s="567"/>
      <c r="BB156" s="570"/>
      <c r="BC156" s="571"/>
      <c r="BD156" s="598"/>
      <c r="BE156" s="599"/>
      <c r="BF156" s="603"/>
      <c r="BG156" s="604"/>
      <c r="BH156" s="596"/>
      <c r="BI156" s="597"/>
      <c r="BJ156" s="598"/>
      <c r="BK156" s="599"/>
      <c r="BL156" s="600"/>
      <c r="BM156" s="601"/>
      <c r="BN156" s="602"/>
      <c r="BO156" s="561"/>
      <c r="BP156" s="561"/>
      <c r="BQ156" s="62"/>
      <c r="BR156" s="62"/>
      <c r="BS156" s="62"/>
    </row>
    <row r="157" spans="1:76" ht="21.75" customHeight="1">
      <c r="A157" s="62"/>
      <c r="B157" s="586" t="str">
        <f>IF(ROSTER!B36="","",ROSTER!B36)</f>
        <v/>
      </c>
      <c r="C157" s="588" t="str">
        <f>IF(ROSTER!C$36="","",ROSTER!C$36)</f>
        <v/>
      </c>
      <c r="D157" s="589"/>
      <c r="E157" s="590"/>
      <c r="F157" s="592">
        <f>IF(E157="y",1,IF(E157="S",1,0))</f>
        <v>0</v>
      </c>
      <c r="G157" s="594">
        <f>IF(E157="S",1,0)</f>
        <v>0</v>
      </c>
      <c r="H157" s="584"/>
      <c r="I157" s="576"/>
      <c r="J157" s="564"/>
      <c r="K157" s="565"/>
      <c r="L157" s="568"/>
      <c r="M157" s="569"/>
      <c r="N157" s="578">
        <f>L157+J157</f>
        <v>0</v>
      </c>
      <c r="O157" s="579"/>
      <c r="P157" s="564"/>
      <c r="Q157" s="565"/>
      <c r="R157" s="568"/>
      <c r="S157" s="569"/>
      <c r="T157" s="578">
        <f>R157-P157</f>
        <v>0</v>
      </c>
      <c r="U157" s="579"/>
      <c r="V157" s="584"/>
      <c r="W157" s="576"/>
      <c r="X157" s="564"/>
      <c r="Y157" s="576"/>
      <c r="Z157" s="564"/>
      <c r="AA157" s="576"/>
      <c r="AB157" s="564"/>
      <c r="AC157" s="565"/>
      <c r="AD157" s="568"/>
      <c r="AE157" s="569"/>
      <c r="AF157" s="548">
        <f>IF(AB157=0,0,(AD157/AB157)*100)</f>
        <v>0</v>
      </c>
      <c r="AG157" s="549"/>
      <c r="AH157" s="564"/>
      <c r="AI157" s="565"/>
      <c r="AJ157" s="568"/>
      <c r="AK157" s="569"/>
      <c r="AL157" s="548">
        <f>IF(AH157=0,0,(AJ157/AH157)*100)</f>
        <v>0</v>
      </c>
      <c r="AM157" s="549"/>
      <c r="AN157" s="564"/>
      <c r="AO157" s="565"/>
      <c r="AP157" s="568"/>
      <c r="AQ157" s="569"/>
      <c r="AR157" s="548">
        <f>IF(AN157=0,0,(AP157/AN157)*100)</f>
        <v>0</v>
      </c>
      <c r="AS157" s="549"/>
      <c r="AT157" s="572">
        <f>AB157+AH157+AN157</f>
        <v>0</v>
      </c>
      <c r="AU157" s="573"/>
      <c r="AV157" s="544">
        <f>AD157+AJ157+AP157</f>
        <v>0</v>
      </c>
      <c r="AW157" s="545"/>
      <c r="AX157" s="548">
        <f>IF(AT157=0,0,(AV157/AT157)*100)</f>
        <v>0</v>
      </c>
      <c r="AY157" s="549"/>
      <c r="AZ157" s="564"/>
      <c r="BA157" s="565"/>
      <c r="BB157" s="568"/>
      <c r="BC157" s="569"/>
      <c r="BD157" s="548">
        <f>IF(AZ157=0,0,(BB157/AZ157)*100)</f>
        <v>0</v>
      </c>
      <c r="BE157" s="549"/>
      <c r="BF157" s="572">
        <f>AT157+AZ157</f>
        <v>0</v>
      </c>
      <c r="BG157" s="573"/>
      <c r="BH157" s="544">
        <f>AV157+BB157</f>
        <v>0</v>
      </c>
      <c r="BI157" s="545"/>
      <c r="BJ157" s="548">
        <f>IF(BF157=0,0,(BH157/BF157)*100)</f>
        <v>0</v>
      </c>
      <c r="BK157" s="549"/>
      <c r="BL157" s="552">
        <f>(AD157*2)+(AJ157*2)+(AP157*3)+BB157</f>
        <v>0</v>
      </c>
      <c r="BM157" s="553"/>
      <c r="BN157" s="554"/>
      <c r="BO157" s="560" t="e">
        <f>(BL157*BR$129)+(N157*BR$130)+(X157*BR$131)+(R157*BR$132)+(V157*BR$133)+(Z157*BR$134)</f>
        <v>#REF!</v>
      </c>
      <c r="BP157" s="560" t="e">
        <f>((AZ157-BB157)*BR$136)+((AT157-AV157)*BR$135)+(H157*BR$137)+(P157*BR$138)</f>
        <v>#REF!</v>
      </c>
      <c r="BQ157" s="62"/>
      <c r="BR157" s="62"/>
      <c r="BS157" s="62"/>
    </row>
    <row r="158" spans="1:76" ht="21.75" customHeight="1">
      <c r="A158" s="62"/>
      <c r="B158" s="587"/>
      <c r="C158" s="562" t="str">
        <f>IF(ROSTER!D$36="","",ROSTER!D$36)</f>
        <v/>
      </c>
      <c r="D158" s="563"/>
      <c r="E158" s="591"/>
      <c r="F158" s="593"/>
      <c r="G158" s="595"/>
      <c r="H158" s="585"/>
      <c r="I158" s="577"/>
      <c r="J158" s="566"/>
      <c r="K158" s="567"/>
      <c r="L158" s="570"/>
      <c r="M158" s="571"/>
      <c r="N158" s="582" t="s">
        <v>16</v>
      </c>
      <c r="O158" s="583"/>
      <c r="P158" s="566"/>
      <c r="Q158" s="567"/>
      <c r="R158" s="570"/>
      <c r="S158" s="571"/>
      <c r="T158" s="582" t="s">
        <v>16</v>
      </c>
      <c r="U158" s="583"/>
      <c r="V158" s="585"/>
      <c r="W158" s="577"/>
      <c r="X158" s="566"/>
      <c r="Y158" s="577"/>
      <c r="Z158" s="566"/>
      <c r="AA158" s="577"/>
      <c r="AB158" s="566"/>
      <c r="AC158" s="567"/>
      <c r="AD158" s="570"/>
      <c r="AE158" s="571"/>
      <c r="AF158" s="598"/>
      <c r="AG158" s="599"/>
      <c r="AH158" s="566"/>
      <c r="AI158" s="567"/>
      <c r="AJ158" s="570"/>
      <c r="AK158" s="571"/>
      <c r="AL158" s="598"/>
      <c r="AM158" s="599"/>
      <c r="AN158" s="566"/>
      <c r="AO158" s="567"/>
      <c r="AP158" s="570"/>
      <c r="AQ158" s="571"/>
      <c r="AR158" s="598"/>
      <c r="AS158" s="599"/>
      <c r="AT158" s="603"/>
      <c r="AU158" s="604"/>
      <c r="AV158" s="596"/>
      <c r="AW158" s="597"/>
      <c r="AX158" s="598"/>
      <c r="AY158" s="599"/>
      <c r="AZ158" s="566"/>
      <c r="BA158" s="567"/>
      <c r="BB158" s="570"/>
      <c r="BC158" s="571"/>
      <c r="BD158" s="598"/>
      <c r="BE158" s="599"/>
      <c r="BF158" s="603"/>
      <c r="BG158" s="604"/>
      <c r="BH158" s="596"/>
      <c r="BI158" s="597"/>
      <c r="BJ158" s="598"/>
      <c r="BK158" s="599"/>
      <c r="BL158" s="600"/>
      <c r="BM158" s="601"/>
      <c r="BN158" s="602"/>
      <c r="BO158" s="561"/>
      <c r="BP158" s="561"/>
      <c r="BQ158" s="62"/>
      <c r="BR158" s="62"/>
      <c r="BS158" s="62"/>
    </row>
    <row r="159" spans="1:76" ht="21.75" customHeight="1">
      <c r="A159" s="62"/>
      <c r="B159" s="586" t="str">
        <f>IF(ROSTER!B38="","",ROSTER!B38)</f>
        <v/>
      </c>
      <c r="C159" s="588" t="str">
        <f>IF(ROSTER!C$38="","",ROSTER!C$38)</f>
        <v/>
      </c>
      <c r="D159" s="589"/>
      <c r="E159" s="590"/>
      <c r="F159" s="592">
        <f>IF(E159="y",1,IF(E159="S",1,0))</f>
        <v>0</v>
      </c>
      <c r="G159" s="594">
        <f>IF(E159="S",1,0)</f>
        <v>0</v>
      </c>
      <c r="H159" s="584"/>
      <c r="I159" s="576"/>
      <c r="J159" s="564"/>
      <c r="K159" s="565"/>
      <c r="L159" s="568"/>
      <c r="M159" s="569"/>
      <c r="N159" s="578">
        <f>L159+J159</f>
        <v>0</v>
      </c>
      <c r="O159" s="579"/>
      <c r="P159" s="564"/>
      <c r="Q159" s="565"/>
      <c r="R159" s="568"/>
      <c r="S159" s="569"/>
      <c r="T159" s="578">
        <f>R159-P159</f>
        <v>0</v>
      </c>
      <c r="U159" s="579"/>
      <c r="V159" s="584"/>
      <c r="W159" s="576"/>
      <c r="X159" s="564"/>
      <c r="Y159" s="576"/>
      <c r="Z159" s="564"/>
      <c r="AA159" s="576"/>
      <c r="AB159" s="564"/>
      <c r="AC159" s="565"/>
      <c r="AD159" s="568"/>
      <c r="AE159" s="569"/>
      <c r="AF159" s="548">
        <f>IF(AB159=0,0,(AD159/AB159)*100)</f>
        <v>0</v>
      </c>
      <c r="AG159" s="549"/>
      <c r="AH159" s="564"/>
      <c r="AI159" s="565"/>
      <c r="AJ159" s="568"/>
      <c r="AK159" s="569"/>
      <c r="AL159" s="548">
        <f>IF(AH159=0,0,(AJ159/AH159)*100)</f>
        <v>0</v>
      </c>
      <c r="AM159" s="549"/>
      <c r="AN159" s="564"/>
      <c r="AO159" s="565"/>
      <c r="AP159" s="568"/>
      <c r="AQ159" s="569"/>
      <c r="AR159" s="548">
        <f>IF(AN159=0,0,(AP159/AN159)*100)</f>
        <v>0</v>
      </c>
      <c r="AS159" s="549"/>
      <c r="AT159" s="572">
        <f>AB159+AH159+AN159</f>
        <v>0</v>
      </c>
      <c r="AU159" s="573"/>
      <c r="AV159" s="544">
        <f>AD159+AJ159+AP159</f>
        <v>0</v>
      </c>
      <c r="AW159" s="545"/>
      <c r="AX159" s="548">
        <f>IF(AT159=0,0,(AV159/AT159)*100)</f>
        <v>0</v>
      </c>
      <c r="AY159" s="549"/>
      <c r="AZ159" s="564"/>
      <c r="BA159" s="565"/>
      <c r="BB159" s="568"/>
      <c r="BC159" s="569"/>
      <c r="BD159" s="548">
        <f>IF(AZ159=0,0,(BB159/AZ159)*100)</f>
        <v>0</v>
      </c>
      <c r="BE159" s="549"/>
      <c r="BF159" s="572">
        <f>AT159+AZ159</f>
        <v>0</v>
      </c>
      <c r="BG159" s="573"/>
      <c r="BH159" s="544">
        <f>AV159+BB159</f>
        <v>0</v>
      </c>
      <c r="BI159" s="545"/>
      <c r="BJ159" s="548">
        <f>IF(BF159=0,0,(BH159/BF159)*100)</f>
        <v>0</v>
      </c>
      <c r="BK159" s="549"/>
      <c r="BL159" s="552">
        <f>(AD159*2)+(AJ159*2)+(AP159*3)+BB159</f>
        <v>0</v>
      </c>
      <c r="BM159" s="553"/>
      <c r="BN159" s="554"/>
      <c r="BO159" s="560" t="e">
        <f>(BL159*BR$129)+(N159*BR$130)+(X159*BR$131)+(R159*BR$132)+(V159*BR$133)+(Z159*BR$134)</f>
        <v>#REF!</v>
      </c>
      <c r="BP159" s="560" t="e">
        <f>((AZ159-BB159)*BR$136)+((AT159-AV159)*BR$135)+(H159*BR$137)+(P159*BR$138)</f>
        <v>#REF!</v>
      </c>
      <c r="BQ159" s="62"/>
      <c r="BR159" s="62"/>
      <c r="BS159" s="62"/>
    </row>
    <row r="160" spans="1:76" ht="21.75" customHeight="1">
      <c r="A160" s="62"/>
      <c r="B160" s="587"/>
      <c r="C160" s="562" t="str">
        <f>IF(ROSTER!D$38="","",ROSTER!D$38)</f>
        <v/>
      </c>
      <c r="D160" s="563"/>
      <c r="E160" s="591"/>
      <c r="F160" s="593"/>
      <c r="G160" s="595"/>
      <c r="H160" s="585"/>
      <c r="I160" s="577"/>
      <c r="J160" s="566"/>
      <c r="K160" s="567"/>
      <c r="L160" s="570"/>
      <c r="M160" s="571"/>
      <c r="N160" s="582" t="s">
        <v>16</v>
      </c>
      <c r="O160" s="583"/>
      <c r="P160" s="566"/>
      <c r="Q160" s="567"/>
      <c r="R160" s="570"/>
      <c r="S160" s="571"/>
      <c r="T160" s="582" t="s">
        <v>16</v>
      </c>
      <c r="U160" s="583"/>
      <c r="V160" s="585"/>
      <c r="W160" s="577"/>
      <c r="X160" s="566"/>
      <c r="Y160" s="577"/>
      <c r="Z160" s="566"/>
      <c r="AA160" s="577"/>
      <c r="AB160" s="566"/>
      <c r="AC160" s="567"/>
      <c r="AD160" s="570"/>
      <c r="AE160" s="571"/>
      <c r="AF160" s="598"/>
      <c r="AG160" s="599"/>
      <c r="AH160" s="566"/>
      <c r="AI160" s="567"/>
      <c r="AJ160" s="570"/>
      <c r="AK160" s="571"/>
      <c r="AL160" s="598"/>
      <c r="AM160" s="599"/>
      <c r="AN160" s="566"/>
      <c r="AO160" s="567"/>
      <c r="AP160" s="570"/>
      <c r="AQ160" s="571"/>
      <c r="AR160" s="598"/>
      <c r="AS160" s="599"/>
      <c r="AT160" s="603"/>
      <c r="AU160" s="604"/>
      <c r="AV160" s="596"/>
      <c r="AW160" s="597"/>
      <c r="AX160" s="598"/>
      <c r="AY160" s="599"/>
      <c r="AZ160" s="566"/>
      <c r="BA160" s="567"/>
      <c r="BB160" s="570"/>
      <c r="BC160" s="571"/>
      <c r="BD160" s="598"/>
      <c r="BE160" s="599"/>
      <c r="BF160" s="603"/>
      <c r="BG160" s="604"/>
      <c r="BH160" s="596"/>
      <c r="BI160" s="597"/>
      <c r="BJ160" s="598"/>
      <c r="BK160" s="599"/>
      <c r="BL160" s="600"/>
      <c r="BM160" s="601"/>
      <c r="BN160" s="602"/>
      <c r="BO160" s="561"/>
      <c r="BP160" s="561"/>
      <c r="BQ160" s="62"/>
      <c r="BR160" s="62"/>
      <c r="BS160" s="62"/>
    </row>
    <row r="161" spans="1:73" ht="21.75" customHeight="1">
      <c r="A161" s="62"/>
      <c r="B161" s="586" t="str">
        <f>IF(ROSTER!B40="","",ROSTER!B40)</f>
        <v/>
      </c>
      <c r="C161" s="588" t="str">
        <f>IF(ROSTER!C$40="","",ROSTER!C$40)</f>
        <v/>
      </c>
      <c r="D161" s="589"/>
      <c r="E161" s="590"/>
      <c r="F161" s="592">
        <f>IF(E161="y",1,IF(E161="S",1,0))</f>
        <v>0</v>
      </c>
      <c r="G161" s="594">
        <f>IF(E161="S",1,0)</f>
        <v>0</v>
      </c>
      <c r="H161" s="584"/>
      <c r="I161" s="576"/>
      <c r="J161" s="564"/>
      <c r="K161" s="565"/>
      <c r="L161" s="568"/>
      <c r="M161" s="569"/>
      <c r="N161" s="578">
        <f>L161+J161</f>
        <v>0</v>
      </c>
      <c r="O161" s="579"/>
      <c r="P161" s="564"/>
      <c r="Q161" s="565"/>
      <c r="R161" s="568"/>
      <c r="S161" s="569"/>
      <c r="T161" s="578">
        <f>R161-P161</f>
        <v>0</v>
      </c>
      <c r="U161" s="579"/>
      <c r="V161" s="584"/>
      <c r="W161" s="576"/>
      <c r="X161" s="564"/>
      <c r="Y161" s="576"/>
      <c r="Z161" s="564"/>
      <c r="AA161" s="576"/>
      <c r="AB161" s="564"/>
      <c r="AC161" s="565"/>
      <c r="AD161" s="568"/>
      <c r="AE161" s="569"/>
      <c r="AF161" s="548">
        <f>IF(AB161=0,0,(AD161/AB161)*100)</f>
        <v>0</v>
      </c>
      <c r="AG161" s="549"/>
      <c r="AH161" s="564"/>
      <c r="AI161" s="565"/>
      <c r="AJ161" s="568"/>
      <c r="AK161" s="569"/>
      <c r="AL161" s="548">
        <f>IF(AH161=0,0,(AJ161/AH161)*100)</f>
        <v>0</v>
      </c>
      <c r="AM161" s="549"/>
      <c r="AN161" s="564"/>
      <c r="AO161" s="565"/>
      <c r="AP161" s="568"/>
      <c r="AQ161" s="569"/>
      <c r="AR161" s="548">
        <f>IF(AN161=0,0,(AP161/AN161)*100)</f>
        <v>0</v>
      </c>
      <c r="AS161" s="549"/>
      <c r="AT161" s="572">
        <f>AB161+AH161+AN161</f>
        <v>0</v>
      </c>
      <c r="AU161" s="573"/>
      <c r="AV161" s="544">
        <f>AD161+AJ161+AP161</f>
        <v>0</v>
      </c>
      <c r="AW161" s="545"/>
      <c r="AX161" s="548">
        <f>IF(AT161=0,0,(AV161/AT161)*100)</f>
        <v>0</v>
      </c>
      <c r="AY161" s="549"/>
      <c r="AZ161" s="564"/>
      <c r="BA161" s="565"/>
      <c r="BB161" s="568"/>
      <c r="BC161" s="569"/>
      <c r="BD161" s="548">
        <f>IF(AZ161=0,0,(BB161/AZ161)*100)</f>
        <v>0</v>
      </c>
      <c r="BE161" s="549"/>
      <c r="BF161" s="572">
        <f>AT161+AZ161</f>
        <v>0</v>
      </c>
      <c r="BG161" s="573"/>
      <c r="BH161" s="544">
        <f>AV161+BB161</f>
        <v>0</v>
      </c>
      <c r="BI161" s="545"/>
      <c r="BJ161" s="548">
        <f>IF(BF161=0,0,(BH161/BF161)*100)</f>
        <v>0</v>
      </c>
      <c r="BK161" s="549"/>
      <c r="BL161" s="552">
        <f>(AD161*2)+(AJ161*2)+(AP161*3)+BB161</f>
        <v>0</v>
      </c>
      <c r="BM161" s="553"/>
      <c r="BN161" s="554"/>
      <c r="BO161" s="560" t="e">
        <f>(BL161*BR$129)+(N161*BR$130)+(X161*BR$131)+(R161*BR$132)+(V161*BR$133)+(Z161*BR$134)</f>
        <v>#REF!</v>
      </c>
      <c r="BP161" s="560" t="e">
        <f>((AZ161-BB161)*BR$136)+((AT161-AV161)*BR$135)+(H161*BR$137)+(P161*BR$138)</f>
        <v>#REF!</v>
      </c>
      <c r="BQ161" s="62"/>
      <c r="BR161" s="62"/>
      <c r="BS161" s="62"/>
    </row>
    <row r="162" spans="1:73" ht="21.75" customHeight="1">
      <c r="A162" s="62"/>
      <c r="B162" s="587"/>
      <c r="C162" s="562" t="str">
        <f>IF(ROSTER!D$40="","",ROSTER!D$40)</f>
        <v/>
      </c>
      <c r="D162" s="563"/>
      <c r="E162" s="591"/>
      <c r="F162" s="593"/>
      <c r="G162" s="595"/>
      <c r="H162" s="585"/>
      <c r="I162" s="577"/>
      <c r="J162" s="566"/>
      <c r="K162" s="567"/>
      <c r="L162" s="570"/>
      <c r="M162" s="571"/>
      <c r="N162" s="582" t="s">
        <v>16</v>
      </c>
      <c r="O162" s="583"/>
      <c r="P162" s="566"/>
      <c r="Q162" s="567"/>
      <c r="R162" s="570"/>
      <c r="S162" s="571"/>
      <c r="T162" s="582" t="s">
        <v>16</v>
      </c>
      <c r="U162" s="583"/>
      <c r="V162" s="585"/>
      <c r="W162" s="577"/>
      <c r="X162" s="566"/>
      <c r="Y162" s="577"/>
      <c r="Z162" s="566"/>
      <c r="AA162" s="577"/>
      <c r="AB162" s="566"/>
      <c r="AC162" s="567"/>
      <c r="AD162" s="570"/>
      <c r="AE162" s="571"/>
      <c r="AF162" s="598"/>
      <c r="AG162" s="599"/>
      <c r="AH162" s="566"/>
      <c r="AI162" s="567"/>
      <c r="AJ162" s="570"/>
      <c r="AK162" s="571"/>
      <c r="AL162" s="598"/>
      <c r="AM162" s="599"/>
      <c r="AN162" s="566"/>
      <c r="AO162" s="567"/>
      <c r="AP162" s="570"/>
      <c r="AQ162" s="571"/>
      <c r="AR162" s="598"/>
      <c r="AS162" s="599"/>
      <c r="AT162" s="603"/>
      <c r="AU162" s="604"/>
      <c r="AV162" s="596"/>
      <c r="AW162" s="597"/>
      <c r="AX162" s="598"/>
      <c r="AY162" s="599"/>
      <c r="AZ162" s="566"/>
      <c r="BA162" s="567"/>
      <c r="BB162" s="570"/>
      <c r="BC162" s="571"/>
      <c r="BD162" s="598"/>
      <c r="BE162" s="599"/>
      <c r="BF162" s="603"/>
      <c r="BG162" s="604"/>
      <c r="BH162" s="596"/>
      <c r="BI162" s="597"/>
      <c r="BJ162" s="598"/>
      <c r="BK162" s="599"/>
      <c r="BL162" s="600"/>
      <c r="BM162" s="601"/>
      <c r="BN162" s="602"/>
      <c r="BO162" s="561"/>
      <c r="BP162" s="561"/>
      <c r="BQ162" s="62"/>
      <c r="BR162" s="62"/>
      <c r="BS162" s="62"/>
    </row>
    <row r="163" spans="1:73" ht="21.75" customHeight="1">
      <c r="A163" s="62"/>
      <c r="B163" s="586" t="str">
        <f>IF(ROSTER!B42="","",ROSTER!B42)</f>
        <v/>
      </c>
      <c r="C163" s="588" t="str">
        <f>IF(ROSTER!C$42="","",ROSTER!C$42)</f>
        <v/>
      </c>
      <c r="D163" s="589"/>
      <c r="E163" s="590"/>
      <c r="F163" s="592">
        <f>IF(E163="y",1,IF(E163="S",1,0))</f>
        <v>0</v>
      </c>
      <c r="G163" s="594">
        <f>IF(E163="S",1,0)</f>
        <v>0</v>
      </c>
      <c r="H163" s="584"/>
      <c r="I163" s="576"/>
      <c r="J163" s="564"/>
      <c r="K163" s="565"/>
      <c r="L163" s="568"/>
      <c r="M163" s="569"/>
      <c r="N163" s="578">
        <f>L163+J163</f>
        <v>0</v>
      </c>
      <c r="O163" s="579"/>
      <c r="P163" s="564"/>
      <c r="Q163" s="565"/>
      <c r="R163" s="568"/>
      <c r="S163" s="569"/>
      <c r="T163" s="578">
        <f>R163-P163</f>
        <v>0</v>
      </c>
      <c r="U163" s="579"/>
      <c r="V163" s="584"/>
      <c r="W163" s="576"/>
      <c r="X163" s="564"/>
      <c r="Y163" s="576"/>
      <c r="Z163" s="564"/>
      <c r="AA163" s="576"/>
      <c r="AB163" s="564"/>
      <c r="AC163" s="565"/>
      <c r="AD163" s="568"/>
      <c r="AE163" s="569"/>
      <c r="AF163" s="548">
        <f>IF(AB163=0,0,(AD163/AB163)*100)</f>
        <v>0</v>
      </c>
      <c r="AG163" s="549"/>
      <c r="AH163" s="564"/>
      <c r="AI163" s="565"/>
      <c r="AJ163" s="568"/>
      <c r="AK163" s="569"/>
      <c r="AL163" s="548">
        <f>IF(AH163=0,0,(AJ163/AH163)*100)</f>
        <v>0</v>
      </c>
      <c r="AM163" s="549"/>
      <c r="AN163" s="564"/>
      <c r="AO163" s="565"/>
      <c r="AP163" s="568"/>
      <c r="AQ163" s="569"/>
      <c r="AR163" s="548">
        <f>IF(AN163=0,0,(AP163/AN163)*100)</f>
        <v>0</v>
      </c>
      <c r="AS163" s="549"/>
      <c r="AT163" s="572">
        <f>AB163+AH163+AN163</f>
        <v>0</v>
      </c>
      <c r="AU163" s="573"/>
      <c r="AV163" s="544">
        <f>AD163+AJ163+AP163</f>
        <v>0</v>
      </c>
      <c r="AW163" s="545"/>
      <c r="AX163" s="548">
        <f>IF(AT163=0,0,(AV163/AT163)*100)</f>
        <v>0</v>
      </c>
      <c r="AY163" s="549"/>
      <c r="AZ163" s="564"/>
      <c r="BA163" s="565"/>
      <c r="BB163" s="568"/>
      <c r="BC163" s="569"/>
      <c r="BD163" s="548">
        <f>IF(AZ163=0,0,(BB163/AZ163)*100)</f>
        <v>0</v>
      </c>
      <c r="BE163" s="549"/>
      <c r="BF163" s="572">
        <f>AT163+AZ163</f>
        <v>0</v>
      </c>
      <c r="BG163" s="573"/>
      <c r="BH163" s="544">
        <f>AV163+BB163</f>
        <v>0</v>
      </c>
      <c r="BI163" s="545"/>
      <c r="BJ163" s="548">
        <f>IF(BF163=0,0,(BH163/BF163)*100)</f>
        <v>0</v>
      </c>
      <c r="BK163" s="549"/>
      <c r="BL163" s="552">
        <f>(AD163*2)+(AJ163*2)+(AP163*3)+BB163</f>
        <v>0</v>
      </c>
      <c r="BM163" s="553"/>
      <c r="BN163" s="554"/>
      <c r="BO163" s="560" t="e">
        <f>(BL163*BR$129)+(N163*BR$130)+(X163*BR$131)+(R163*BR$132)+(V163*BR$133)+(Z163*BR$134)</f>
        <v>#REF!</v>
      </c>
      <c r="BP163" s="560" t="e">
        <f>((AZ163-BB163)*BR$136)+((AT163-AV163)*BR$135)+(H163*BR$137)+(P163*BR$138)</f>
        <v>#REF!</v>
      </c>
      <c r="BQ163" s="62"/>
      <c r="BR163" s="62"/>
      <c r="BS163" s="62"/>
    </row>
    <row r="164" spans="1:73" ht="21.75" customHeight="1">
      <c r="A164" s="62"/>
      <c r="B164" s="587"/>
      <c r="C164" s="562" t="str">
        <f>IF(ROSTER!D$42="","",ROSTER!D$42)</f>
        <v/>
      </c>
      <c r="D164" s="563"/>
      <c r="E164" s="591"/>
      <c r="F164" s="593"/>
      <c r="G164" s="595"/>
      <c r="H164" s="585"/>
      <c r="I164" s="577"/>
      <c r="J164" s="566"/>
      <c r="K164" s="567"/>
      <c r="L164" s="570"/>
      <c r="M164" s="571"/>
      <c r="N164" s="582" t="s">
        <v>16</v>
      </c>
      <c r="O164" s="583"/>
      <c r="P164" s="566"/>
      <c r="Q164" s="567"/>
      <c r="R164" s="570"/>
      <c r="S164" s="571"/>
      <c r="T164" s="582" t="s">
        <v>16</v>
      </c>
      <c r="U164" s="583"/>
      <c r="V164" s="585"/>
      <c r="W164" s="577"/>
      <c r="X164" s="566"/>
      <c r="Y164" s="577"/>
      <c r="Z164" s="566"/>
      <c r="AA164" s="577"/>
      <c r="AB164" s="566"/>
      <c r="AC164" s="567"/>
      <c r="AD164" s="570"/>
      <c r="AE164" s="571"/>
      <c r="AF164" s="598"/>
      <c r="AG164" s="599"/>
      <c r="AH164" s="566"/>
      <c r="AI164" s="567"/>
      <c r="AJ164" s="570"/>
      <c r="AK164" s="571"/>
      <c r="AL164" s="598"/>
      <c r="AM164" s="599"/>
      <c r="AN164" s="566"/>
      <c r="AO164" s="567"/>
      <c r="AP164" s="570"/>
      <c r="AQ164" s="571"/>
      <c r="AR164" s="598"/>
      <c r="AS164" s="599"/>
      <c r="AT164" s="603"/>
      <c r="AU164" s="604"/>
      <c r="AV164" s="596"/>
      <c r="AW164" s="597"/>
      <c r="AX164" s="598"/>
      <c r="AY164" s="599"/>
      <c r="AZ164" s="566"/>
      <c r="BA164" s="567"/>
      <c r="BB164" s="570"/>
      <c r="BC164" s="571"/>
      <c r="BD164" s="598"/>
      <c r="BE164" s="599"/>
      <c r="BF164" s="603"/>
      <c r="BG164" s="604"/>
      <c r="BH164" s="596"/>
      <c r="BI164" s="597"/>
      <c r="BJ164" s="598"/>
      <c r="BK164" s="599"/>
      <c r="BL164" s="600"/>
      <c r="BM164" s="601"/>
      <c r="BN164" s="602"/>
      <c r="BO164" s="561"/>
      <c r="BP164" s="561"/>
      <c r="BQ164" s="62"/>
      <c r="BR164" s="62"/>
      <c r="BS164" s="62"/>
    </row>
    <row r="165" spans="1:73" ht="21.75" customHeight="1">
      <c r="A165" s="62"/>
      <c r="B165" s="586" t="str">
        <f>IF(ROSTER!B44="","",ROSTER!B44)</f>
        <v/>
      </c>
      <c r="C165" s="588" t="str">
        <f>IF(ROSTER!C$44="","",ROSTER!C$44)</f>
        <v/>
      </c>
      <c r="D165" s="589"/>
      <c r="E165" s="590"/>
      <c r="F165" s="592">
        <f>IF(E165="y",1,IF(E165="S",1,0))</f>
        <v>0</v>
      </c>
      <c r="G165" s="594">
        <f>IF(E165="S",1,0)</f>
        <v>0</v>
      </c>
      <c r="H165" s="584"/>
      <c r="I165" s="576"/>
      <c r="J165" s="564"/>
      <c r="K165" s="565"/>
      <c r="L165" s="568"/>
      <c r="M165" s="569"/>
      <c r="N165" s="578">
        <f>L165+J165</f>
        <v>0</v>
      </c>
      <c r="O165" s="579"/>
      <c r="P165" s="564"/>
      <c r="Q165" s="565"/>
      <c r="R165" s="568"/>
      <c r="S165" s="569"/>
      <c r="T165" s="578">
        <f>R165-P165</f>
        <v>0</v>
      </c>
      <c r="U165" s="579"/>
      <c r="V165" s="584"/>
      <c r="W165" s="576"/>
      <c r="X165" s="564"/>
      <c r="Y165" s="576"/>
      <c r="Z165" s="564"/>
      <c r="AA165" s="576"/>
      <c r="AB165" s="564"/>
      <c r="AC165" s="565"/>
      <c r="AD165" s="568"/>
      <c r="AE165" s="569"/>
      <c r="AF165" s="548">
        <f>IF(AB165=0,0,(AD165/AB165)*100)</f>
        <v>0</v>
      </c>
      <c r="AG165" s="549"/>
      <c r="AH165" s="564"/>
      <c r="AI165" s="565"/>
      <c r="AJ165" s="568"/>
      <c r="AK165" s="569"/>
      <c r="AL165" s="548">
        <f>IF(AH165=0,0,(AJ165/AH165)*100)</f>
        <v>0</v>
      </c>
      <c r="AM165" s="549"/>
      <c r="AN165" s="564"/>
      <c r="AO165" s="565"/>
      <c r="AP165" s="568"/>
      <c r="AQ165" s="569"/>
      <c r="AR165" s="548">
        <f>IF(AN165=0,0,(AP165/AN165)*100)</f>
        <v>0</v>
      </c>
      <c r="AS165" s="549"/>
      <c r="AT165" s="572">
        <f>AB165+AH165+AN165</f>
        <v>0</v>
      </c>
      <c r="AU165" s="573"/>
      <c r="AV165" s="544">
        <f>AD165+AJ165+AP165</f>
        <v>0</v>
      </c>
      <c r="AW165" s="545"/>
      <c r="AX165" s="548">
        <f>IF(AT165=0,0,(AV165/AT165)*100)</f>
        <v>0</v>
      </c>
      <c r="AY165" s="549"/>
      <c r="AZ165" s="564"/>
      <c r="BA165" s="565"/>
      <c r="BB165" s="568"/>
      <c r="BC165" s="569"/>
      <c r="BD165" s="548">
        <f>IF(AZ165=0,0,(BB165/AZ165)*100)</f>
        <v>0</v>
      </c>
      <c r="BE165" s="549"/>
      <c r="BF165" s="572">
        <f>AT165+AZ165</f>
        <v>0</v>
      </c>
      <c r="BG165" s="573"/>
      <c r="BH165" s="544">
        <f>AV165+BB165</f>
        <v>0</v>
      </c>
      <c r="BI165" s="545"/>
      <c r="BJ165" s="548">
        <f>IF(BF165=0,0,(BH165/BF165)*100)</f>
        <v>0</v>
      </c>
      <c r="BK165" s="549"/>
      <c r="BL165" s="552">
        <f>(AD165*2)+(AJ165*2)+(AP165*3)+BB165</f>
        <v>0</v>
      </c>
      <c r="BM165" s="553"/>
      <c r="BN165" s="554"/>
      <c r="BO165" s="560" t="e">
        <f>(BL165*BR$129)+(N165*BR$130)+(X165*BR$131)+(R165*BR$132)+(V165*BR$133)+(Z165*BR$134)</f>
        <v>#REF!</v>
      </c>
      <c r="BP165" s="560" t="e">
        <f>((AZ165-BB165)*BR$136)+((AT165-AV165)*BR$135)+(H165*BR$137)+(P165*BR$138)</f>
        <v>#REF!</v>
      </c>
      <c r="BQ165" s="62"/>
      <c r="BR165" s="62"/>
      <c r="BS165" s="62"/>
    </row>
    <row r="166" spans="1:73" ht="21.75" customHeight="1">
      <c r="A166" s="62"/>
      <c r="B166" s="587"/>
      <c r="C166" s="562" t="str">
        <f>IF(ROSTER!D$44="","",ROSTER!D$44)</f>
        <v/>
      </c>
      <c r="D166" s="563"/>
      <c r="E166" s="591"/>
      <c r="F166" s="593"/>
      <c r="G166" s="595"/>
      <c r="H166" s="585"/>
      <c r="I166" s="577"/>
      <c r="J166" s="566"/>
      <c r="K166" s="567"/>
      <c r="L166" s="570"/>
      <c r="M166" s="571"/>
      <c r="N166" s="582" t="s">
        <v>16</v>
      </c>
      <c r="O166" s="583"/>
      <c r="P166" s="566"/>
      <c r="Q166" s="567"/>
      <c r="R166" s="570"/>
      <c r="S166" s="571"/>
      <c r="T166" s="582" t="s">
        <v>16</v>
      </c>
      <c r="U166" s="583"/>
      <c r="V166" s="585"/>
      <c r="W166" s="577"/>
      <c r="X166" s="566"/>
      <c r="Y166" s="577"/>
      <c r="Z166" s="566"/>
      <c r="AA166" s="577"/>
      <c r="AB166" s="566"/>
      <c r="AC166" s="567"/>
      <c r="AD166" s="570"/>
      <c r="AE166" s="571"/>
      <c r="AF166" s="598"/>
      <c r="AG166" s="599"/>
      <c r="AH166" s="566"/>
      <c r="AI166" s="567"/>
      <c r="AJ166" s="570"/>
      <c r="AK166" s="571"/>
      <c r="AL166" s="598"/>
      <c r="AM166" s="599"/>
      <c r="AN166" s="566"/>
      <c r="AO166" s="567"/>
      <c r="AP166" s="570"/>
      <c r="AQ166" s="571"/>
      <c r="AR166" s="598"/>
      <c r="AS166" s="599"/>
      <c r="AT166" s="603"/>
      <c r="AU166" s="604"/>
      <c r="AV166" s="596"/>
      <c r="AW166" s="597"/>
      <c r="AX166" s="598"/>
      <c r="AY166" s="599"/>
      <c r="AZ166" s="566"/>
      <c r="BA166" s="567"/>
      <c r="BB166" s="570"/>
      <c r="BC166" s="571"/>
      <c r="BD166" s="598"/>
      <c r="BE166" s="599"/>
      <c r="BF166" s="603"/>
      <c r="BG166" s="604"/>
      <c r="BH166" s="596"/>
      <c r="BI166" s="597"/>
      <c r="BJ166" s="598"/>
      <c r="BK166" s="599"/>
      <c r="BL166" s="600"/>
      <c r="BM166" s="601"/>
      <c r="BN166" s="602"/>
      <c r="BO166" s="561"/>
      <c r="BP166" s="561"/>
      <c r="BQ166" s="62"/>
      <c r="BR166" s="62"/>
      <c r="BS166" s="62"/>
    </row>
    <row r="167" spans="1:73" ht="21.75" customHeight="1">
      <c r="A167" s="62"/>
      <c r="B167" s="586" t="str">
        <f>IF(ROSTER!B46="","",ROSTER!B46)</f>
        <v/>
      </c>
      <c r="C167" s="588" t="str">
        <f>IF(ROSTER!C$46="","",ROSTER!C$46)</f>
        <v/>
      </c>
      <c r="D167" s="589"/>
      <c r="E167" s="590"/>
      <c r="F167" s="592">
        <f>IF(E167="y",1,IF(E167="S",1,0))</f>
        <v>0</v>
      </c>
      <c r="G167" s="594">
        <f>IF(E167="S",1,0)</f>
        <v>0</v>
      </c>
      <c r="H167" s="584"/>
      <c r="I167" s="576"/>
      <c r="J167" s="564"/>
      <c r="K167" s="565"/>
      <c r="L167" s="568"/>
      <c r="M167" s="569"/>
      <c r="N167" s="578">
        <f>L167+J167</f>
        <v>0</v>
      </c>
      <c r="O167" s="579"/>
      <c r="P167" s="564"/>
      <c r="Q167" s="565"/>
      <c r="R167" s="568"/>
      <c r="S167" s="569"/>
      <c r="T167" s="578">
        <f>R167-P167</f>
        <v>0</v>
      </c>
      <c r="U167" s="579"/>
      <c r="V167" s="584"/>
      <c r="W167" s="576"/>
      <c r="X167" s="564"/>
      <c r="Y167" s="576"/>
      <c r="Z167" s="564"/>
      <c r="AA167" s="576"/>
      <c r="AB167" s="564"/>
      <c r="AC167" s="565"/>
      <c r="AD167" s="568"/>
      <c r="AE167" s="569"/>
      <c r="AF167" s="548">
        <f>IF(AB167=0,0,(AD167/AB167)*100)</f>
        <v>0</v>
      </c>
      <c r="AG167" s="549"/>
      <c r="AH167" s="564"/>
      <c r="AI167" s="565"/>
      <c r="AJ167" s="568"/>
      <c r="AK167" s="569"/>
      <c r="AL167" s="548">
        <f>IF(AH167=0,0,(AJ167/AH167)*100)</f>
        <v>0</v>
      </c>
      <c r="AM167" s="549"/>
      <c r="AN167" s="564"/>
      <c r="AO167" s="565"/>
      <c r="AP167" s="568"/>
      <c r="AQ167" s="569"/>
      <c r="AR167" s="548">
        <f>IF(AN167=0,0,(AP167/AN167)*100)</f>
        <v>0</v>
      </c>
      <c r="AS167" s="549"/>
      <c r="AT167" s="572">
        <f>AB167+AH167+AN167</f>
        <v>0</v>
      </c>
      <c r="AU167" s="573"/>
      <c r="AV167" s="544">
        <f>AD167+AJ167+AP167</f>
        <v>0</v>
      </c>
      <c r="AW167" s="545"/>
      <c r="AX167" s="548">
        <f>IF(AT167=0,0,(AV167/AT167)*100)</f>
        <v>0</v>
      </c>
      <c r="AY167" s="549"/>
      <c r="AZ167" s="564"/>
      <c r="BA167" s="565"/>
      <c r="BB167" s="568"/>
      <c r="BC167" s="569"/>
      <c r="BD167" s="548">
        <f>IF(AZ167=0,0,(BB167/AZ167)*100)</f>
        <v>0</v>
      </c>
      <c r="BE167" s="549"/>
      <c r="BF167" s="572">
        <f>AT167+AZ167</f>
        <v>0</v>
      </c>
      <c r="BG167" s="573"/>
      <c r="BH167" s="544">
        <f>AV167+BB167</f>
        <v>0</v>
      </c>
      <c r="BI167" s="545"/>
      <c r="BJ167" s="548">
        <f>IF(BF167=0,0,(BH167/BF167)*100)</f>
        <v>0</v>
      </c>
      <c r="BK167" s="549"/>
      <c r="BL167" s="552">
        <f>(AD167*2)+(AJ167*2)+(AP167*3)+BB167</f>
        <v>0</v>
      </c>
      <c r="BM167" s="553"/>
      <c r="BN167" s="554"/>
      <c r="BO167" s="558" t="e">
        <f>(BL167*BR$129)+(N167*BR$130)+(X167*BR$131)+(R167*BR$132)+(V167*BR$133)+(Z167*BR$134)</f>
        <v>#REF!</v>
      </c>
      <c r="BP167" s="560" t="e">
        <f>((AZ167-BB167)*BR$136)+((AT167-AV167)*BR$135)+(H167*BR$137)+(P167*BR$138)</f>
        <v>#REF!</v>
      </c>
      <c r="BQ167" s="62"/>
      <c r="BR167" s="62"/>
      <c r="BS167" s="62"/>
      <c r="BU167" s="82"/>
    </row>
    <row r="168" spans="1:73" ht="22.5" customHeight="1" thickBot="1">
      <c r="A168" s="62"/>
      <c r="B168" s="587"/>
      <c r="C168" s="562" t="str">
        <f>IF(ROSTER!D$46="","",ROSTER!D$46)</f>
        <v/>
      </c>
      <c r="D168" s="563"/>
      <c r="E168" s="591"/>
      <c r="F168" s="593"/>
      <c r="G168" s="595"/>
      <c r="H168" s="585"/>
      <c r="I168" s="577"/>
      <c r="J168" s="566"/>
      <c r="K168" s="567"/>
      <c r="L168" s="570"/>
      <c r="M168" s="571"/>
      <c r="N168" s="580" t="s">
        <v>16</v>
      </c>
      <c r="O168" s="581"/>
      <c r="P168" s="566"/>
      <c r="Q168" s="567"/>
      <c r="R168" s="570"/>
      <c r="S168" s="571"/>
      <c r="T168" s="582" t="s">
        <v>16</v>
      </c>
      <c r="U168" s="583"/>
      <c r="V168" s="585"/>
      <c r="W168" s="577"/>
      <c r="X168" s="566"/>
      <c r="Y168" s="577"/>
      <c r="Z168" s="566"/>
      <c r="AA168" s="577"/>
      <c r="AB168" s="566"/>
      <c r="AC168" s="567"/>
      <c r="AD168" s="570"/>
      <c r="AE168" s="571"/>
      <c r="AF168" s="550"/>
      <c r="AG168" s="551"/>
      <c r="AH168" s="566"/>
      <c r="AI168" s="567"/>
      <c r="AJ168" s="570"/>
      <c r="AK168" s="571"/>
      <c r="AL168" s="550"/>
      <c r="AM168" s="551"/>
      <c r="AN168" s="566"/>
      <c r="AO168" s="567"/>
      <c r="AP168" s="570"/>
      <c r="AQ168" s="571"/>
      <c r="AR168" s="550"/>
      <c r="AS168" s="551"/>
      <c r="AT168" s="574"/>
      <c r="AU168" s="575"/>
      <c r="AV168" s="546"/>
      <c r="AW168" s="547"/>
      <c r="AX168" s="550"/>
      <c r="AY168" s="551"/>
      <c r="AZ168" s="566"/>
      <c r="BA168" s="567"/>
      <c r="BB168" s="570"/>
      <c r="BC168" s="571"/>
      <c r="BD168" s="550"/>
      <c r="BE168" s="551"/>
      <c r="BF168" s="574"/>
      <c r="BG168" s="575"/>
      <c r="BH168" s="546"/>
      <c r="BI168" s="547"/>
      <c r="BJ168" s="550"/>
      <c r="BK168" s="551"/>
      <c r="BL168" s="555"/>
      <c r="BM168" s="556"/>
      <c r="BN168" s="557"/>
      <c r="BO168" s="559"/>
      <c r="BP168" s="561"/>
      <c r="BQ168" s="62"/>
      <c r="BR168" s="62"/>
      <c r="BS168" s="62"/>
    </row>
    <row r="169" spans="1:73" s="82" customFormat="1" ht="33.4" customHeight="1">
      <c r="A169" s="80"/>
      <c r="B169" s="538"/>
      <c r="C169" s="539"/>
      <c r="D169" s="539" t="s">
        <v>10</v>
      </c>
      <c r="E169" s="542"/>
      <c r="F169" s="81"/>
      <c r="G169" s="81"/>
      <c r="H169" s="532">
        <f>SUM(H129:I168)</f>
        <v>0</v>
      </c>
      <c r="I169" s="525"/>
      <c r="J169" s="532">
        <f>SUM(J129:K168)</f>
        <v>0</v>
      </c>
      <c r="K169" s="525"/>
      <c r="L169" s="524">
        <f>SUM(L129:M168)</f>
        <v>0</v>
      </c>
      <c r="M169" s="528"/>
      <c r="N169" s="495">
        <f>L169+J169</f>
        <v>0</v>
      </c>
      <c r="O169" s="496"/>
      <c r="P169" s="524">
        <f>SUM(P129:Q168)</f>
        <v>0</v>
      </c>
      <c r="Q169" s="525"/>
      <c r="R169" s="524">
        <f>SUM(R129:S168)</f>
        <v>0</v>
      </c>
      <c r="S169" s="528"/>
      <c r="T169" s="495">
        <f>R169-P169</f>
        <v>0</v>
      </c>
      <c r="U169" s="496"/>
      <c r="V169" s="524">
        <f>SUM(V129:W168)</f>
        <v>0</v>
      </c>
      <c r="W169" s="528"/>
      <c r="X169" s="532">
        <f>SUM(X129:Y168)</f>
        <v>0</v>
      </c>
      <c r="Y169" s="496"/>
      <c r="Z169" s="532">
        <f>SUM(Z129:AA168)</f>
        <v>0</v>
      </c>
      <c r="AA169" s="496"/>
      <c r="AB169" s="528">
        <f>SUM(AB129:AC168)</f>
        <v>0</v>
      </c>
      <c r="AC169" s="525"/>
      <c r="AD169" s="524">
        <f>SUM(AD129:AE168)</f>
        <v>0</v>
      </c>
      <c r="AE169" s="528"/>
      <c r="AF169" s="495">
        <f>IF(AB169=0,0,(AD169/AB169)*100)</f>
        <v>0</v>
      </c>
      <c r="AG169" s="496"/>
      <c r="AH169" s="524">
        <f>SUM(AH129:AI168)</f>
        <v>0</v>
      </c>
      <c r="AI169" s="525"/>
      <c r="AJ169" s="524">
        <f>SUM(AJ129:AK168)</f>
        <v>0</v>
      </c>
      <c r="AK169" s="528"/>
      <c r="AL169" s="495">
        <f>IF(AH169=0,0,(AJ169/AH169)*100)</f>
        <v>0</v>
      </c>
      <c r="AM169" s="496"/>
      <c r="AN169" s="524">
        <f>SUM(AN129:AO168)</f>
        <v>0</v>
      </c>
      <c r="AO169" s="525"/>
      <c r="AP169" s="524">
        <f>SUM(AP129:AQ168)</f>
        <v>0</v>
      </c>
      <c r="AQ169" s="528"/>
      <c r="AR169" s="495">
        <f>IF(AN169=0,0,(AP169/AN169)*100)</f>
        <v>0</v>
      </c>
      <c r="AS169" s="496"/>
      <c r="AT169" s="532">
        <f>AB169+AH169+AN169</f>
        <v>0</v>
      </c>
      <c r="AU169" s="525"/>
      <c r="AV169" s="524">
        <f>AD169+AJ169+AP169</f>
        <v>0</v>
      </c>
      <c r="AW169" s="534"/>
      <c r="AX169" s="495">
        <f>IF(AT169=0,0,(AV169/AT169)*100)</f>
        <v>0</v>
      </c>
      <c r="AY169" s="496"/>
      <c r="AZ169" s="524">
        <f>SUM(AZ129:BA168)</f>
        <v>0</v>
      </c>
      <c r="BA169" s="525"/>
      <c r="BB169" s="524">
        <f>SUM(BB129:BC168)</f>
        <v>0</v>
      </c>
      <c r="BC169" s="528"/>
      <c r="BD169" s="495">
        <f>IF(AZ169=0,0,(BB169/AZ169)*100)</f>
        <v>0</v>
      </c>
      <c r="BE169" s="496"/>
      <c r="BF169" s="532">
        <f>AT169+AZ169</f>
        <v>0</v>
      </c>
      <c r="BG169" s="525"/>
      <c r="BH169" s="524">
        <f>AV169+BB169</f>
        <v>0</v>
      </c>
      <c r="BI169" s="534"/>
      <c r="BJ169" s="495">
        <f>IF(BF169=0,0,(BH169/BF169)*100)</f>
        <v>0</v>
      </c>
      <c r="BK169" s="536"/>
      <c r="BL169" s="511">
        <f>SUM(BL129:BN168)</f>
        <v>0</v>
      </c>
      <c r="BM169" s="512"/>
      <c r="BN169" s="513"/>
      <c r="BO169" s="517" t="e">
        <f>(BL169*BR$129)+(N169*BR$130)+(X169*BR$131)+(R169*BR$132)+(V169*BR$133)+(Z169*BR$134)</f>
        <v>#REF!</v>
      </c>
      <c r="BP169" s="519" t="e">
        <f>((AZ169-BB169)*BR$136)+((AT169-AV169)*BR$135)+(H169*BR$137)+(P169*BR$138)</f>
        <v>#REF!</v>
      </c>
      <c r="BQ169" s="80"/>
      <c r="BR169" s="80"/>
      <c r="BS169" s="80"/>
    </row>
    <row r="170" spans="1:73" s="82" customFormat="1" ht="33.950000000000003" customHeight="1" thickBot="1">
      <c r="A170" s="80"/>
      <c r="B170" s="540"/>
      <c r="C170" s="541"/>
      <c r="D170" s="541"/>
      <c r="E170" s="543"/>
      <c r="F170" s="83"/>
      <c r="G170" s="83"/>
      <c r="H170" s="533"/>
      <c r="I170" s="527"/>
      <c r="J170" s="533"/>
      <c r="K170" s="527"/>
      <c r="L170" s="526"/>
      <c r="M170" s="529"/>
      <c r="N170" s="530" t="s">
        <v>16</v>
      </c>
      <c r="O170" s="531"/>
      <c r="P170" s="526"/>
      <c r="Q170" s="527"/>
      <c r="R170" s="526"/>
      <c r="S170" s="529"/>
      <c r="T170" s="530" t="s">
        <v>16</v>
      </c>
      <c r="U170" s="531"/>
      <c r="V170" s="526"/>
      <c r="W170" s="529"/>
      <c r="X170" s="533"/>
      <c r="Y170" s="531"/>
      <c r="Z170" s="533"/>
      <c r="AA170" s="531"/>
      <c r="AB170" s="529"/>
      <c r="AC170" s="527"/>
      <c r="AD170" s="526"/>
      <c r="AE170" s="529"/>
      <c r="AF170" s="530"/>
      <c r="AG170" s="531"/>
      <c r="AH170" s="526"/>
      <c r="AI170" s="527"/>
      <c r="AJ170" s="526"/>
      <c r="AK170" s="529"/>
      <c r="AL170" s="530"/>
      <c r="AM170" s="531"/>
      <c r="AN170" s="526"/>
      <c r="AO170" s="527"/>
      <c r="AP170" s="526"/>
      <c r="AQ170" s="529"/>
      <c r="AR170" s="530"/>
      <c r="AS170" s="531"/>
      <c r="AT170" s="533"/>
      <c r="AU170" s="527"/>
      <c r="AV170" s="526"/>
      <c r="AW170" s="535"/>
      <c r="AX170" s="530"/>
      <c r="AY170" s="531"/>
      <c r="AZ170" s="526"/>
      <c r="BA170" s="527"/>
      <c r="BB170" s="526"/>
      <c r="BC170" s="529"/>
      <c r="BD170" s="530"/>
      <c r="BE170" s="531"/>
      <c r="BF170" s="533"/>
      <c r="BG170" s="527"/>
      <c r="BH170" s="526"/>
      <c r="BI170" s="535"/>
      <c r="BJ170" s="530"/>
      <c r="BK170" s="537"/>
      <c r="BL170" s="514"/>
      <c r="BM170" s="515"/>
      <c r="BN170" s="516"/>
      <c r="BO170" s="518"/>
      <c r="BP170" s="520"/>
      <c r="BQ170" s="80"/>
      <c r="BR170" s="80"/>
      <c r="BS170" s="80"/>
    </row>
    <row r="171" spans="1:73" s="88" customFormat="1" ht="48.2" customHeight="1" thickBot="1">
      <c r="A171" s="84"/>
      <c r="B171" s="521"/>
      <c r="C171" s="522"/>
      <c r="D171" s="522" t="s">
        <v>13</v>
      </c>
      <c r="E171" s="523"/>
      <c r="F171" s="85"/>
      <c r="G171" s="128"/>
      <c r="H171" s="509"/>
      <c r="I171" s="510"/>
      <c r="J171" s="504"/>
      <c r="K171" s="505"/>
      <c r="L171" s="493"/>
      <c r="M171" s="494"/>
      <c r="N171" s="506">
        <f>J171+L171</f>
        <v>0</v>
      </c>
      <c r="O171" s="507"/>
      <c r="P171" s="497">
        <f>R169</f>
        <v>0</v>
      </c>
      <c r="Q171" s="498"/>
      <c r="R171" s="499">
        <f>P169</f>
        <v>0</v>
      </c>
      <c r="S171" s="500"/>
      <c r="T171" s="506">
        <f>R171-P171</f>
        <v>0</v>
      </c>
      <c r="U171" s="507"/>
      <c r="V171" s="504"/>
      <c r="W171" s="508"/>
      <c r="X171" s="509"/>
      <c r="Y171" s="510"/>
      <c r="Z171" s="504"/>
      <c r="AA171" s="508"/>
      <c r="AB171" s="504"/>
      <c r="AC171" s="505"/>
      <c r="AD171" s="493"/>
      <c r="AE171" s="494"/>
      <c r="AF171" s="495">
        <f>IF(AB171=0,0,(AD171/AB171)*100)</f>
        <v>0</v>
      </c>
      <c r="AG171" s="496"/>
      <c r="AH171" s="504"/>
      <c r="AI171" s="505"/>
      <c r="AJ171" s="493"/>
      <c r="AK171" s="494"/>
      <c r="AL171" s="495">
        <f>IF(AH171=0,0,(AJ171/AH171)*100)</f>
        <v>0</v>
      </c>
      <c r="AM171" s="496"/>
      <c r="AN171" s="504"/>
      <c r="AO171" s="505"/>
      <c r="AP171" s="493"/>
      <c r="AQ171" s="494"/>
      <c r="AR171" s="495">
        <f>IF(AN171=0,0,(AP171/AN171)*100)</f>
        <v>0</v>
      </c>
      <c r="AS171" s="496"/>
      <c r="AT171" s="497">
        <f>AB171+AH171+AN171</f>
        <v>0</v>
      </c>
      <c r="AU171" s="498"/>
      <c r="AV171" s="499">
        <f>AD171+AJ171+AP171</f>
        <v>0</v>
      </c>
      <c r="AW171" s="500"/>
      <c r="AX171" s="495">
        <f>IF(AT171=0,0,(AV171/AT171)*100)</f>
        <v>0</v>
      </c>
      <c r="AY171" s="496"/>
      <c r="AZ171" s="504"/>
      <c r="BA171" s="505"/>
      <c r="BB171" s="493"/>
      <c r="BC171" s="494"/>
      <c r="BD171" s="495">
        <f>IF(AZ171=0,0,(BB171/AZ171)*100)</f>
        <v>0</v>
      </c>
      <c r="BE171" s="496"/>
      <c r="BF171" s="497">
        <f>AT171+AZ171</f>
        <v>0</v>
      </c>
      <c r="BG171" s="498"/>
      <c r="BH171" s="499">
        <f>AV171+BB171</f>
        <v>0</v>
      </c>
      <c r="BI171" s="500"/>
      <c r="BJ171" s="495">
        <f>IF(BF171=0,0,(BH171/BF171)*100)</f>
        <v>0</v>
      </c>
      <c r="BK171" s="496"/>
      <c r="BL171" s="501"/>
      <c r="BM171" s="502"/>
      <c r="BN171" s="503"/>
      <c r="BO171" s="86"/>
      <c r="BP171" s="87"/>
      <c r="BQ171" s="84"/>
      <c r="BR171" s="84"/>
      <c r="BS171" s="84"/>
    </row>
    <row r="172" spans="1:73" s="88" customFormat="1" ht="48.95" customHeight="1" thickBot="1">
      <c r="A172" s="84"/>
      <c r="B172" s="247"/>
      <c r="C172" s="249"/>
      <c r="D172" s="488" t="s">
        <v>52</v>
      </c>
      <c r="E172" s="489"/>
      <c r="F172" s="89"/>
      <c r="G172" s="89"/>
      <c r="H172" s="249"/>
      <c r="I172" s="249"/>
      <c r="J172" s="490">
        <f>IF((J169+L171)=0,0,J169/(J169+L171)*100)</f>
        <v>0</v>
      </c>
      <c r="K172" s="491"/>
      <c r="L172" s="490">
        <f>IF((L169+J171)=0,0,L169/(L169+J171)*100)</f>
        <v>0</v>
      </c>
      <c r="M172" s="491"/>
      <c r="N172" s="490">
        <f>IF((N169+N171)=0,0,N169/(N169+N171)*100)</f>
        <v>0</v>
      </c>
      <c r="O172" s="492"/>
      <c r="P172" s="654"/>
      <c r="Q172" s="484"/>
      <c r="R172" s="484"/>
      <c r="S172" s="484"/>
      <c r="T172" s="655"/>
      <c r="U172" s="655"/>
      <c r="V172" s="484"/>
      <c r="W172" s="484"/>
      <c r="X172" s="484"/>
      <c r="Y172" s="484"/>
      <c r="Z172" s="484"/>
      <c r="AA172" s="484"/>
      <c r="AB172" s="484"/>
      <c r="AC172" s="484"/>
      <c r="AD172" s="484"/>
      <c r="AE172" s="484"/>
      <c r="AF172" s="484"/>
      <c r="AG172" s="484"/>
      <c r="AH172" s="484"/>
      <c r="AI172" s="484"/>
      <c r="AJ172" s="484"/>
      <c r="AK172" s="484"/>
      <c r="AL172" s="484"/>
      <c r="AM172" s="484"/>
      <c r="AN172" s="484"/>
      <c r="AO172" s="484"/>
      <c r="AP172" s="484"/>
      <c r="AQ172" s="484"/>
      <c r="AR172" s="484"/>
      <c r="AS172" s="484"/>
      <c r="AT172" s="484"/>
      <c r="AU172" s="484"/>
      <c r="AV172" s="484"/>
      <c r="AW172" s="484"/>
      <c r="AX172" s="484"/>
      <c r="AY172" s="484"/>
      <c r="AZ172" s="484"/>
      <c r="BA172" s="484"/>
      <c r="BB172" s="484"/>
      <c r="BC172" s="484"/>
      <c r="BD172" s="484"/>
      <c r="BE172" s="484"/>
      <c r="BF172" s="484"/>
      <c r="BG172" s="484"/>
      <c r="BH172" s="484"/>
      <c r="BI172" s="484"/>
      <c r="BJ172" s="484"/>
      <c r="BK172" s="484"/>
      <c r="BL172" s="484"/>
      <c r="BM172" s="484"/>
      <c r="BN172" s="485"/>
      <c r="BO172" s="90"/>
      <c r="BP172" s="90"/>
      <c r="BQ172" s="84"/>
      <c r="BR172" s="84"/>
      <c r="BS172" s="84"/>
    </row>
    <row r="173" spans="1:73" ht="27.75" thickTop="1" thickBot="1">
      <c r="A173" s="62"/>
      <c r="B173" s="250"/>
      <c r="C173" s="251"/>
      <c r="D173" s="251"/>
      <c r="E173" s="251"/>
      <c r="F173" s="91"/>
      <c r="G173" s="91"/>
      <c r="H173" s="251"/>
      <c r="I173" s="251"/>
      <c r="J173" s="251"/>
      <c r="K173" s="251"/>
      <c r="L173" s="251"/>
      <c r="M173" s="251"/>
      <c r="N173" s="251"/>
      <c r="O173" s="251"/>
      <c r="P173" s="251"/>
      <c r="Q173" s="251"/>
      <c r="R173" s="251"/>
      <c r="S173" s="251"/>
      <c r="T173" s="251"/>
      <c r="U173" s="251"/>
      <c r="V173" s="251"/>
      <c r="W173" s="251"/>
      <c r="X173" s="251"/>
      <c r="Y173" s="251"/>
      <c r="Z173" s="251"/>
      <c r="AA173" s="251"/>
      <c r="AB173" s="251"/>
      <c r="AC173" s="251"/>
      <c r="AD173" s="251"/>
      <c r="AE173" s="251"/>
      <c r="AF173" s="256"/>
      <c r="AG173" s="256"/>
      <c r="AH173" s="251"/>
      <c r="AI173" s="251"/>
      <c r="AJ173" s="251"/>
      <c r="AK173" s="251"/>
      <c r="AL173" s="251"/>
      <c r="AM173" s="251"/>
      <c r="AN173" s="251"/>
      <c r="AO173" s="251"/>
      <c r="AP173" s="251"/>
      <c r="AQ173" s="251"/>
      <c r="AR173" s="251"/>
      <c r="AS173" s="251"/>
      <c r="AT173" s="251"/>
      <c r="AU173" s="251"/>
      <c r="AV173" s="251"/>
      <c r="AW173" s="251"/>
      <c r="AX173" s="251"/>
      <c r="AY173" s="251"/>
      <c r="AZ173" s="251"/>
      <c r="BA173" s="251"/>
      <c r="BB173" s="251"/>
      <c r="BC173" s="251"/>
      <c r="BD173" s="251"/>
      <c r="BE173" s="251"/>
      <c r="BF173" s="251"/>
      <c r="BG173" s="251"/>
      <c r="BH173" s="251"/>
      <c r="BI173" s="251"/>
      <c r="BJ173" s="251"/>
      <c r="BK173" s="251"/>
      <c r="BL173" s="251"/>
      <c r="BM173" s="251"/>
      <c r="BN173" s="257"/>
      <c r="BO173" s="92"/>
      <c r="BP173" s="92"/>
      <c r="BQ173" s="62"/>
      <c r="BR173" s="62"/>
      <c r="BS173" s="62"/>
    </row>
    <row r="174" spans="1:73" s="88" customFormat="1" ht="73.349999999999994" customHeight="1" thickTop="1" thickBot="1">
      <c r="A174" s="84"/>
      <c r="B174" s="486" t="s">
        <v>70</v>
      </c>
      <c r="C174" s="487"/>
      <c r="D174" s="483" t="s">
        <v>60</v>
      </c>
      <c r="E174" s="483"/>
      <c r="F174" s="93"/>
      <c r="G174" s="93"/>
      <c r="H174" s="479"/>
      <c r="I174" s="480"/>
      <c r="J174" s="481"/>
      <c r="K174" s="259"/>
      <c r="L174" s="479"/>
      <c r="M174" s="480"/>
      <c r="N174" s="481"/>
      <c r="O174" s="476" t="s">
        <v>53</v>
      </c>
      <c r="P174" s="477"/>
      <c r="Q174" s="477"/>
      <c r="R174" s="477"/>
      <c r="S174" s="479"/>
      <c r="T174" s="480"/>
      <c r="U174" s="481"/>
      <c r="V174" s="259"/>
      <c r="W174" s="479"/>
      <c r="X174" s="480"/>
      <c r="Y174" s="481"/>
      <c r="Z174" s="476" t="s">
        <v>55</v>
      </c>
      <c r="AA174" s="477"/>
      <c r="AB174" s="477"/>
      <c r="AC174" s="478"/>
      <c r="AD174" s="479"/>
      <c r="AE174" s="480"/>
      <c r="AF174" s="481"/>
      <c r="AG174" s="259"/>
      <c r="AH174" s="479"/>
      <c r="AI174" s="480"/>
      <c r="AJ174" s="481"/>
      <c r="AK174" s="476" t="s">
        <v>59</v>
      </c>
      <c r="AL174" s="477"/>
      <c r="AM174" s="477"/>
      <c r="AN174" s="478"/>
      <c r="AO174" s="479"/>
      <c r="AP174" s="480"/>
      <c r="AQ174" s="481"/>
      <c r="AR174" s="263"/>
      <c r="AS174" s="479"/>
      <c r="AT174" s="480"/>
      <c r="AU174" s="481"/>
      <c r="AV174" s="264"/>
      <c r="AW174" s="264"/>
      <c r="AX174" s="264"/>
      <c r="AY174" s="264"/>
      <c r="AZ174" s="472" t="s">
        <v>20</v>
      </c>
      <c r="BA174" s="472"/>
      <c r="BB174" s="472"/>
      <c r="BC174" s="472"/>
      <c r="BD174" s="473"/>
      <c r="BE174" s="469">
        <f>BL169</f>
        <v>0</v>
      </c>
      <c r="BF174" s="470"/>
      <c r="BG174" s="471"/>
      <c r="BH174" s="265"/>
      <c r="BI174" s="469">
        <f>BL171</f>
        <v>0</v>
      </c>
      <c r="BJ174" s="470"/>
      <c r="BK174" s="471"/>
      <c r="BL174" s="266"/>
      <c r="BM174" s="266"/>
      <c r="BN174" s="267"/>
      <c r="BO174" s="94"/>
      <c r="BP174" s="94"/>
      <c r="BQ174" s="84"/>
      <c r="BR174" s="84"/>
      <c r="BS174" s="84"/>
    </row>
    <row r="175" spans="1:73" ht="15.6" customHeight="1" thickTop="1" thickBot="1">
      <c r="A175" s="62"/>
      <c r="B175" s="252"/>
      <c r="C175" s="241"/>
      <c r="D175" s="253"/>
      <c r="E175" s="253"/>
      <c r="F175" s="95"/>
      <c r="G175" s="95"/>
      <c r="H175" s="261"/>
      <c r="I175" s="261"/>
      <c r="J175" s="261"/>
      <c r="K175" s="261"/>
      <c r="L175" s="261"/>
      <c r="M175" s="261"/>
      <c r="N175" s="261"/>
      <c r="O175" s="258"/>
      <c r="P175" s="258"/>
      <c r="Q175" s="258"/>
      <c r="R175" s="258"/>
      <c r="S175" s="261"/>
      <c r="T175" s="261"/>
      <c r="U175" s="261"/>
      <c r="V175" s="260"/>
      <c r="W175" s="261"/>
      <c r="X175" s="261"/>
      <c r="Y175" s="261"/>
      <c r="Z175" s="258"/>
      <c r="AA175" s="258"/>
      <c r="AB175" s="258"/>
      <c r="AC175" s="258"/>
      <c r="AD175" s="261"/>
      <c r="AE175" s="261"/>
      <c r="AF175" s="261"/>
      <c r="AG175" s="261"/>
      <c r="AH175" s="260"/>
      <c r="AI175" s="260"/>
      <c r="AJ175" s="261"/>
      <c r="AK175" s="258"/>
      <c r="AL175" s="258"/>
      <c r="AM175" s="258"/>
      <c r="AN175" s="258"/>
      <c r="AO175" s="261"/>
      <c r="AP175" s="261"/>
      <c r="AQ175" s="261"/>
      <c r="AR175" s="261"/>
      <c r="AS175" s="261"/>
      <c r="AT175" s="263"/>
      <c r="AU175" s="263"/>
      <c r="AV175" s="268"/>
      <c r="AW175" s="268"/>
      <c r="AX175" s="268"/>
      <c r="AY175" s="268"/>
      <c r="AZ175" s="258"/>
      <c r="BA175" s="269"/>
      <c r="BB175" s="269"/>
      <c r="BC175" s="270"/>
      <c r="BD175" s="271"/>
      <c r="BE175" s="272"/>
      <c r="BF175" s="272"/>
      <c r="BG175" s="263"/>
      <c r="BH175" s="273"/>
      <c r="BI175" s="274"/>
      <c r="BJ175" s="274"/>
      <c r="BK175" s="263"/>
      <c r="BL175" s="268"/>
      <c r="BM175" s="268"/>
      <c r="BN175" s="275"/>
      <c r="BO175" s="96"/>
      <c r="BP175" s="96"/>
      <c r="BQ175" s="62"/>
      <c r="BR175" s="62"/>
      <c r="BS175" s="62"/>
    </row>
    <row r="176" spans="1:73" s="88" customFormat="1" ht="74.849999999999994" customHeight="1" thickTop="1" thickBot="1">
      <c r="A176" s="84"/>
      <c r="B176" s="482" t="s">
        <v>51</v>
      </c>
      <c r="C176" s="472"/>
      <c r="D176" s="483" t="s">
        <v>61</v>
      </c>
      <c r="E176" s="483"/>
      <c r="F176" s="93"/>
      <c r="G176" s="93"/>
      <c r="H176" s="469">
        <f>H174</f>
        <v>0</v>
      </c>
      <c r="I176" s="470"/>
      <c r="J176" s="471"/>
      <c r="K176" s="259"/>
      <c r="L176" s="469">
        <f>L174</f>
        <v>0</v>
      </c>
      <c r="M176" s="470"/>
      <c r="N176" s="471"/>
      <c r="O176" s="476" t="s">
        <v>57</v>
      </c>
      <c r="P176" s="477"/>
      <c r="Q176" s="477"/>
      <c r="R176" s="477"/>
      <c r="S176" s="469">
        <f>S174-H174</f>
        <v>0</v>
      </c>
      <c r="T176" s="470"/>
      <c r="U176" s="471"/>
      <c r="V176" s="259"/>
      <c r="W176" s="469">
        <f>W174-L174</f>
        <v>0</v>
      </c>
      <c r="X176" s="470"/>
      <c r="Y176" s="471"/>
      <c r="Z176" s="476" t="s">
        <v>56</v>
      </c>
      <c r="AA176" s="477"/>
      <c r="AB176" s="477"/>
      <c r="AC176" s="478"/>
      <c r="AD176" s="469">
        <f>AD174-S174</f>
        <v>0</v>
      </c>
      <c r="AE176" s="470"/>
      <c r="AF176" s="471"/>
      <c r="AG176" s="259"/>
      <c r="AH176" s="469">
        <f>AH174-W174</f>
        <v>0</v>
      </c>
      <c r="AI176" s="470"/>
      <c r="AJ176" s="471"/>
      <c r="AK176" s="476" t="s">
        <v>58</v>
      </c>
      <c r="AL176" s="477"/>
      <c r="AM176" s="477"/>
      <c r="AN176" s="478"/>
      <c r="AO176" s="469">
        <f>AO174-AD174</f>
        <v>0</v>
      </c>
      <c r="AP176" s="470"/>
      <c r="AQ176" s="471"/>
      <c r="AR176" s="263"/>
      <c r="AS176" s="469">
        <f>AS174-AH174</f>
        <v>0</v>
      </c>
      <c r="AT176" s="470"/>
      <c r="AU176" s="471"/>
      <c r="AV176" s="264"/>
      <c r="AW176" s="264"/>
      <c r="AX176" s="264"/>
      <c r="AY176" s="264"/>
      <c r="AZ176" s="472" t="s">
        <v>50</v>
      </c>
      <c r="BA176" s="472"/>
      <c r="BB176" s="472"/>
      <c r="BC176" s="472"/>
      <c r="BD176" s="473"/>
      <c r="BE176" s="469">
        <f>BE174-AO174</f>
        <v>0</v>
      </c>
      <c r="BF176" s="470"/>
      <c r="BG176" s="471"/>
      <c r="BH176" s="276"/>
      <c r="BI176" s="469">
        <f>BI174-AS174</f>
        <v>0</v>
      </c>
      <c r="BJ176" s="470"/>
      <c r="BK176" s="471"/>
      <c r="BL176" s="266"/>
      <c r="BM176" s="266"/>
      <c r="BN176" s="267"/>
      <c r="BO176" s="94"/>
      <c r="BP176" s="94"/>
      <c r="BQ176" s="84"/>
      <c r="BR176" s="84"/>
      <c r="BS176" s="84"/>
    </row>
    <row r="177" spans="1:71" ht="27.75" thickTop="1" thickBot="1">
      <c r="A177" s="62"/>
      <c r="B177" s="254"/>
      <c r="C177" s="255"/>
      <c r="D177" s="255"/>
      <c r="E177" s="255"/>
      <c r="F177" s="97"/>
      <c r="G177" s="97"/>
      <c r="H177" s="255"/>
      <c r="I177" s="255"/>
      <c r="J177" s="255"/>
      <c r="K177" s="255"/>
      <c r="L177" s="255"/>
      <c r="M177" s="255"/>
      <c r="N177" s="255"/>
      <c r="O177" s="255"/>
      <c r="P177" s="255"/>
      <c r="Q177" s="255"/>
      <c r="R177" s="255"/>
      <c r="S177" s="255"/>
      <c r="T177" s="255"/>
      <c r="U177" s="255"/>
      <c r="V177" s="255"/>
      <c r="W177" s="255"/>
      <c r="X177" s="255"/>
      <c r="Y177" s="255"/>
      <c r="Z177" s="255"/>
      <c r="AA177" s="255"/>
      <c r="AB177" s="255"/>
      <c r="AC177" s="255"/>
      <c r="AD177" s="255"/>
      <c r="AE177" s="255"/>
      <c r="AF177" s="262"/>
      <c r="AG177" s="262"/>
      <c r="AH177" s="255"/>
      <c r="AI177" s="255"/>
      <c r="AJ177" s="255"/>
      <c r="AK177" s="255"/>
      <c r="AL177" s="255"/>
      <c r="AM177" s="255"/>
      <c r="AN177" s="255"/>
      <c r="AO177" s="255"/>
      <c r="AP177" s="255"/>
      <c r="AQ177" s="255"/>
      <c r="AR177" s="255"/>
      <c r="AS177" s="255"/>
      <c r="AT177" s="255"/>
      <c r="AU177" s="255"/>
      <c r="AV177" s="255"/>
      <c r="AW177" s="255"/>
      <c r="AX177" s="255"/>
      <c r="AY177" s="255"/>
      <c r="AZ177" s="255"/>
      <c r="BA177" s="474" t="s">
        <v>104</v>
      </c>
      <c r="BB177" s="474"/>
      <c r="BC177" s="474"/>
      <c r="BD177" s="474"/>
      <c r="BE177" s="474"/>
      <c r="BF177" s="474"/>
      <c r="BG177" s="474"/>
      <c r="BH177" s="474"/>
      <c r="BI177" s="474"/>
      <c r="BJ177" s="474"/>
      <c r="BK177" s="474"/>
      <c r="BL177" s="474"/>
      <c r="BM177" s="474"/>
      <c r="BN177" s="475"/>
      <c r="BO177" s="98"/>
      <c r="BP177" s="98"/>
      <c r="BQ177" s="62"/>
      <c r="BR177" s="62"/>
      <c r="BS177" s="62"/>
    </row>
    <row r="178" spans="1:71" ht="10.9" customHeight="1" thickTop="1">
      <c r="A178" s="62"/>
      <c r="B178" s="63"/>
      <c r="C178" s="62"/>
      <c r="D178" s="62"/>
      <c r="E178" s="62"/>
      <c r="F178" s="64"/>
      <c r="G178" s="64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5"/>
      <c r="AG178" s="65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6"/>
      <c r="BP178" s="66"/>
      <c r="BQ178" s="62"/>
      <c r="BR178" s="62"/>
      <c r="BS178" s="62"/>
    </row>
    <row r="179" spans="1:71" s="69" customFormat="1" ht="33.75">
      <c r="A179" s="68"/>
      <c r="B179" s="651" t="s">
        <v>9</v>
      </c>
      <c r="C179" s="651"/>
      <c r="D179" s="651"/>
      <c r="E179" s="651"/>
      <c r="F179" s="651"/>
      <c r="G179" s="651"/>
      <c r="H179" s="651"/>
      <c r="I179" s="651"/>
      <c r="J179" s="651"/>
      <c r="K179" s="651"/>
      <c r="L179" s="651"/>
      <c r="M179" s="651"/>
      <c r="N179" s="651"/>
      <c r="O179" s="651"/>
      <c r="P179" s="651"/>
      <c r="Q179" s="651"/>
      <c r="R179" s="651"/>
      <c r="S179" s="651"/>
      <c r="T179" s="651"/>
      <c r="U179" s="651"/>
      <c r="V179" s="651"/>
      <c r="W179" s="651"/>
      <c r="X179" s="651"/>
      <c r="Y179" s="651"/>
      <c r="Z179" s="651"/>
      <c r="AA179" s="651"/>
      <c r="AB179" s="651"/>
      <c r="AC179" s="651"/>
      <c r="AD179" s="651"/>
      <c r="AE179" s="651"/>
      <c r="AF179" s="651"/>
      <c r="AG179" s="651"/>
      <c r="AH179" s="651"/>
      <c r="AI179" s="651"/>
      <c r="AJ179" s="651"/>
      <c r="AK179" s="651"/>
      <c r="AL179" s="651"/>
      <c r="AM179" s="651"/>
      <c r="AN179" s="651"/>
      <c r="AO179" s="651"/>
      <c r="AP179" s="651"/>
      <c r="AQ179" s="651"/>
      <c r="AR179" s="651"/>
      <c r="AS179" s="651"/>
      <c r="AT179" s="651"/>
      <c r="AU179" s="651"/>
      <c r="AV179" s="651"/>
      <c r="AW179" s="651"/>
      <c r="AX179" s="651"/>
      <c r="AY179" s="651"/>
      <c r="AZ179" s="651"/>
      <c r="BA179" s="651"/>
      <c r="BB179" s="651"/>
      <c r="BC179" s="651"/>
      <c r="BD179" s="651"/>
      <c r="BE179" s="651"/>
      <c r="BF179" s="651"/>
      <c r="BG179" s="651"/>
      <c r="BH179" s="651"/>
      <c r="BI179" s="651"/>
      <c r="BJ179" s="651"/>
      <c r="BK179" s="651"/>
      <c r="BL179" s="651"/>
      <c r="BM179" s="651"/>
      <c r="BN179" s="651"/>
      <c r="BO179" s="223"/>
      <c r="BP179" s="223"/>
      <c r="BQ179" s="68"/>
      <c r="BR179" s="68"/>
      <c r="BS179" s="68"/>
    </row>
    <row r="180" spans="1:71" ht="10.9" customHeight="1">
      <c r="A180" s="62"/>
      <c r="B180" s="224"/>
      <c r="C180" s="225"/>
      <c r="D180" s="225"/>
      <c r="E180" s="225"/>
      <c r="F180" s="226"/>
      <c r="G180" s="226"/>
      <c r="H180" s="225"/>
      <c r="I180" s="225"/>
      <c r="J180" s="225"/>
      <c r="K180" s="225"/>
      <c r="L180" s="225"/>
      <c r="M180" s="225"/>
      <c r="N180" s="225"/>
      <c r="O180" s="225"/>
      <c r="P180" s="225"/>
      <c r="Q180" s="225"/>
      <c r="R180" s="225"/>
      <c r="S180" s="225"/>
      <c r="T180" s="225"/>
      <c r="U180" s="225"/>
      <c r="V180" s="225"/>
      <c r="W180" s="225"/>
      <c r="X180" s="225"/>
      <c r="Y180" s="225"/>
      <c r="Z180" s="225"/>
      <c r="AA180" s="225"/>
      <c r="AB180" s="225"/>
      <c r="AC180" s="225"/>
      <c r="AD180" s="225"/>
      <c r="AE180" s="225"/>
      <c r="AF180" s="227"/>
      <c r="AG180" s="227"/>
      <c r="AH180" s="225"/>
      <c r="AI180" s="225"/>
      <c r="AJ180" s="225"/>
      <c r="AK180" s="225"/>
      <c r="AL180" s="225"/>
      <c r="AM180" s="225"/>
      <c r="AN180" s="225"/>
      <c r="AO180" s="225"/>
      <c r="AP180" s="225"/>
      <c r="AQ180" s="225"/>
      <c r="AR180" s="225"/>
      <c r="AS180" s="225"/>
      <c r="AT180" s="225"/>
      <c r="AU180" s="225"/>
      <c r="AV180" s="225"/>
      <c r="AW180" s="225"/>
      <c r="AX180" s="225"/>
      <c r="AY180" s="225"/>
      <c r="AZ180" s="225"/>
      <c r="BA180" s="225"/>
      <c r="BB180" s="225"/>
      <c r="BC180" s="225"/>
      <c r="BD180" s="225"/>
      <c r="BE180" s="225"/>
      <c r="BF180" s="225"/>
      <c r="BG180" s="225"/>
      <c r="BH180" s="225"/>
      <c r="BI180" s="225"/>
      <c r="BJ180" s="225"/>
      <c r="BK180" s="225"/>
      <c r="BL180" s="225"/>
      <c r="BM180" s="225"/>
      <c r="BN180" s="652"/>
      <c r="BO180" s="652"/>
      <c r="BP180" s="652"/>
      <c r="BQ180" s="62"/>
      <c r="BR180" s="62"/>
      <c r="BS180" s="62"/>
    </row>
    <row r="181" spans="1:71" s="70" customFormat="1" ht="36.75" customHeight="1">
      <c r="A181" s="63"/>
      <c r="B181" s="224"/>
      <c r="C181" s="224"/>
      <c r="D181" s="228" t="s">
        <v>10</v>
      </c>
      <c r="E181" s="653" t="str">
        <f>IF(ROSTER!D$3="","",ROSTER!D$3)</f>
        <v/>
      </c>
      <c r="F181" s="653"/>
      <c r="G181" s="653"/>
      <c r="H181" s="653"/>
      <c r="I181" s="653"/>
      <c r="J181" s="653"/>
      <c r="K181" s="653"/>
      <c r="L181" s="653"/>
      <c r="M181" s="653"/>
      <c r="N181" s="653"/>
      <c r="O181" s="653"/>
      <c r="P181" s="653"/>
      <c r="Q181" s="653"/>
      <c r="R181" s="653"/>
      <c r="S181" s="653"/>
      <c r="T181" s="653"/>
      <c r="U181" s="653"/>
      <c r="V181" s="653"/>
      <c r="W181" s="653"/>
      <c r="X181" s="653"/>
      <c r="Y181" s="653"/>
      <c r="Z181" s="653"/>
      <c r="AA181" s="653"/>
      <c r="AB181" s="653"/>
      <c r="AC181" s="653"/>
      <c r="AD181" s="229"/>
      <c r="AE181" s="649" t="s">
        <v>11</v>
      </c>
      <c r="AF181" s="649"/>
      <c r="AG181" s="649"/>
      <c r="AH181" s="649"/>
      <c r="AI181" s="649"/>
      <c r="AJ181" s="649"/>
      <c r="AK181" s="649"/>
      <c r="AL181" s="647"/>
      <c r="AM181" s="647"/>
      <c r="AN181" s="647"/>
      <c r="AO181" s="647"/>
      <c r="AP181" s="647"/>
      <c r="AQ181" s="647"/>
      <c r="AR181" s="647"/>
      <c r="AS181" s="647"/>
      <c r="AT181" s="647"/>
      <c r="AU181" s="647"/>
      <c r="AV181" s="647"/>
      <c r="AW181" s="647"/>
      <c r="AX181" s="647"/>
      <c r="AY181" s="647"/>
      <c r="AZ181" s="647"/>
      <c r="BA181" s="647"/>
      <c r="BB181" s="647"/>
      <c r="BC181" s="647"/>
      <c r="BD181" s="647"/>
      <c r="BE181" s="647"/>
      <c r="BF181" s="647"/>
      <c r="BG181" s="647"/>
      <c r="BH181" s="647"/>
      <c r="BI181" s="647"/>
      <c r="BJ181" s="647"/>
      <c r="BK181" s="647"/>
      <c r="BL181" s="647"/>
      <c r="BM181" s="647"/>
      <c r="BN181" s="652"/>
      <c r="BO181" s="652"/>
      <c r="BP181" s="652"/>
      <c r="BQ181" s="63"/>
      <c r="BR181" s="63"/>
      <c r="BS181" s="63"/>
    </row>
    <row r="182" spans="1:71" ht="8.85" customHeight="1">
      <c r="A182" s="71"/>
      <c r="B182" s="224"/>
      <c r="C182" s="227" t="s">
        <v>39</v>
      </c>
      <c r="D182" s="227"/>
      <c r="E182" s="227"/>
      <c r="F182" s="230"/>
      <c r="G182" s="230"/>
      <c r="H182" s="227"/>
      <c r="I182" s="227"/>
      <c r="J182" s="231"/>
      <c r="K182" s="231"/>
      <c r="L182" s="231"/>
      <c r="M182" s="231"/>
      <c r="N182" s="231"/>
      <c r="O182" s="231"/>
      <c r="P182" s="231"/>
      <c r="Q182" s="231"/>
      <c r="R182" s="231"/>
      <c r="S182" s="231"/>
      <c r="T182" s="231"/>
      <c r="U182" s="231"/>
      <c r="V182" s="231"/>
      <c r="W182" s="231"/>
      <c r="X182" s="231"/>
      <c r="Y182" s="231"/>
      <c r="Z182" s="231"/>
      <c r="AA182" s="231"/>
      <c r="AB182" s="231"/>
      <c r="AC182" s="231"/>
      <c r="AD182" s="231"/>
      <c r="AE182" s="231"/>
      <c r="AF182" s="231"/>
      <c r="AG182" s="227"/>
      <c r="AH182" s="232"/>
      <c r="AI182" s="233"/>
      <c r="AJ182" s="233"/>
      <c r="AK182" s="233"/>
      <c r="AL182" s="233"/>
      <c r="AM182" s="233"/>
      <c r="AN182" s="233"/>
      <c r="AO182" s="234"/>
      <c r="AP182" s="235"/>
      <c r="AQ182" s="235"/>
      <c r="AR182" s="235"/>
      <c r="AS182" s="235"/>
      <c r="AT182" s="235"/>
      <c r="AU182" s="235"/>
      <c r="AV182" s="235"/>
      <c r="AW182" s="235"/>
      <c r="AX182" s="235"/>
      <c r="AY182" s="235"/>
      <c r="AZ182" s="235"/>
      <c r="BA182" s="235"/>
      <c r="BB182" s="235"/>
      <c r="BC182" s="235"/>
      <c r="BD182" s="235"/>
      <c r="BE182" s="235"/>
      <c r="BF182" s="235"/>
      <c r="BG182" s="235"/>
      <c r="BH182" s="235"/>
      <c r="BI182" s="235"/>
      <c r="BJ182" s="235"/>
      <c r="BK182" s="235"/>
      <c r="BL182" s="235"/>
      <c r="BM182" s="235"/>
      <c r="BN182" s="235"/>
      <c r="BO182" s="236"/>
      <c r="BP182" s="236"/>
      <c r="BQ182" s="71"/>
      <c r="BR182" s="71"/>
      <c r="BS182" s="71"/>
    </row>
    <row r="183" spans="1:71" s="70" customFormat="1" ht="37.5">
      <c r="A183" s="63"/>
      <c r="B183" s="224"/>
      <c r="C183" s="646" t="s">
        <v>38</v>
      </c>
      <c r="D183" s="646"/>
      <c r="E183" s="647"/>
      <c r="F183" s="647"/>
      <c r="G183" s="647"/>
      <c r="H183" s="647"/>
      <c r="I183" s="647"/>
      <c r="J183" s="647"/>
      <c r="K183" s="647"/>
      <c r="L183" s="647"/>
      <c r="M183" s="647"/>
      <c r="N183" s="647"/>
      <c r="O183" s="647"/>
      <c r="P183" s="647"/>
      <c r="Q183" s="647"/>
      <c r="R183" s="647"/>
      <c r="S183" s="647"/>
      <c r="T183" s="647"/>
      <c r="U183" s="647"/>
      <c r="V183" s="647"/>
      <c r="W183" s="647"/>
      <c r="X183" s="647"/>
      <c r="Y183" s="647"/>
      <c r="Z183" s="647"/>
      <c r="AA183" s="647"/>
      <c r="AB183" s="647"/>
      <c r="AC183" s="647"/>
      <c r="AD183" s="229"/>
      <c r="AE183" s="648" t="s">
        <v>21</v>
      </c>
      <c r="AF183" s="648"/>
      <c r="AG183" s="648"/>
      <c r="AH183" s="648"/>
      <c r="AI183" s="647"/>
      <c r="AJ183" s="647"/>
      <c r="AK183" s="647"/>
      <c r="AL183" s="647"/>
      <c r="AM183" s="647"/>
      <c r="AN183" s="647"/>
      <c r="AO183" s="647"/>
      <c r="AP183" s="647"/>
      <c r="AQ183" s="647"/>
      <c r="AR183" s="647"/>
      <c r="AS183" s="647"/>
      <c r="AT183" s="647"/>
      <c r="AU183" s="647"/>
      <c r="AV183" s="647"/>
      <c r="AW183" s="647"/>
      <c r="AX183" s="647"/>
      <c r="AY183" s="647"/>
      <c r="AZ183" s="647"/>
      <c r="BA183" s="649" t="s">
        <v>12</v>
      </c>
      <c r="BB183" s="649"/>
      <c r="BC183" s="649"/>
      <c r="BD183" s="650"/>
      <c r="BE183" s="650"/>
      <c r="BF183" s="650"/>
      <c r="BG183" s="650"/>
      <c r="BH183" s="650"/>
      <c r="BI183" s="650"/>
      <c r="BJ183" s="650"/>
      <c r="BK183" s="650"/>
      <c r="BL183" s="650"/>
      <c r="BM183" s="650"/>
      <c r="BN183" s="237"/>
      <c r="BO183" s="238"/>
      <c r="BP183" s="238"/>
      <c r="BQ183" s="72">
        <f>IF(BD183=0,0,1)</f>
        <v>0</v>
      </c>
      <c r="BR183" s="73">
        <f>IF((BE233+BI233)&gt;(AO233+AS233),1,0)</f>
        <v>0</v>
      </c>
      <c r="BS183" s="74"/>
    </row>
    <row r="184" spans="1:71" ht="9.6" customHeight="1">
      <c r="A184" s="62"/>
      <c r="B184" s="224"/>
      <c r="C184" s="225"/>
      <c r="D184" s="225"/>
      <c r="E184" s="225"/>
      <c r="F184" s="226"/>
      <c r="G184" s="226"/>
      <c r="H184" s="225"/>
      <c r="I184" s="225"/>
      <c r="J184" s="225"/>
      <c r="K184" s="225"/>
      <c r="L184" s="225"/>
      <c r="M184" s="225"/>
      <c r="N184" s="225"/>
      <c r="O184" s="225"/>
      <c r="P184" s="225"/>
      <c r="Q184" s="225"/>
      <c r="R184" s="225"/>
      <c r="S184" s="225"/>
      <c r="T184" s="225"/>
      <c r="U184" s="225"/>
      <c r="V184" s="225"/>
      <c r="W184" s="225"/>
      <c r="X184" s="225"/>
      <c r="Y184" s="225"/>
      <c r="Z184" s="225"/>
      <c r="AA184" s="225"/>
      <c r="AB184" s="225"/>
      <c r="AC184" s="225"/>
      <c r="AD184" s="225"/>
      <c r="AE184" s="225"/>
      <c r="AF184" s="227"/>
      <c r="AG184" s="227"/>
      <c r="AH184" s="225"/>
      <c r="AI184" s="225"/>
      <c r="AJ184" s="225"/>
      <c r="AK184" s="225"/>
      <c r="AL184" s="225"/>
      <c r="AM184" s="225"/>
      <c r="AN184" s="225"/>
      <c r="AO184" s="225"/>
      <c r="AP184" s="225"/>
      <c r="AQ184" s="225"/>
      <c r="AR184" s="225"/>
      <c r="AS184" s="225"/>
      <c r="AT184" s="225"/>
      <c r="AU184" s="225"/>
      <c r="AV184" s="225"/>
      <c r="AW184" s="225"/>
      <c r="AX184" s="225"/>
      <c r="AY184" s="225"/>
      <c r="AZ184" s="225"/>
      <c r="BA184" s="225"/>
      <c r="BB184" s="225"/>
      <c r="BC184" s="225"/>
      <c r="BD184" s="225"/>
      <c r="BE184" s="225"/>
      <c r="BF184" s="225"/>
      <c r="BG184" s="225"/>
      <c r="BH184" s="225"/>
      <c r="BI184" s="225"/>
      <c r="BJ184" s="225"/>
      <c r="BK184" s="225"/>
      <c r="BL184" s="225"/>
      <c r="BM184" s="225"/>
      <c r="BN184" s="225"/>
      <c r="BO184" s="239"/>
      <c r="BP184" s="239"/>
      <c r="BQ184" s="62"/>
      <c r="BR184" s="62"/>
      <c r="BS184" s="62"/>
    </row>
    <row r="185" spans="1:71" ht="8.85" customHeight="1" thickBot="1">
      <c r="A185" s="62"/>
      <c r="B185" s="240"/>
      <c r="C185" s="241"/>
      <c r="D185" s="241"/>
      <c r="E185" s="241"/>
      <c r="F185" s="242"/>
      <c r="G185" s="242"/>
      <c r="H185" s="241"/>
      <c r="I185" s="241"/>
      <c r="J185" s="241"/>
      <c r="K185" s="241"/>
      <c r="L185" s="241"/>
      <c r="M185" s="241"/>
      <c r="N185" s="241"/>
      <c r="O185" s="241"/>
      <c r="P185" s="241"/>
      <c r="Q185" s="241"/>
      <c r="R185" s="241"/>
      <c r="S185" s="241"/>
      <c r="T185" s="241"/>
      <c r="U185" s="241"/>
      <c r="V185" s="241"/>
      <c r="W185" s="241"/>
      <c r="X185" s="241"/>
      <c r="Y185" s="241"/>
      <c r="Z185" s="241"/>
      <c r="AA185" s="241"/>
      <c r="AB185" s="241"/>
      <c r="AC185" s="241"/>
      <c r="AD185" s="241"/>
      <c r="AE185" s="241"/>
      <c r="AF185" s="243"/>
      <c r="AG185" s="243"/>
      <c r="AH185" s="241"/>
      <c r="AI185" s="241"/>
      <c r="AJ185" s="241"/>
      <c r="AK185" s="241"/>
      <c r="AL185" s="241"/>
      <c r="AM185" s="241"/>
      <c r="AN185" s="241"/>
      <c r="AO185" s="241"/>
      <c r="AP185" s="241"/>
      <c r="AQ185" s="241"/>
      <c r="AR185" s="241"/>
      <c r="AS185" s="241"/>
      <c r="AT185" s="241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4"/>
      <c r="BP185" s="244"/>
      <c r="BQ185" s="62"/>
      <c r="BR185" s="62"/>
      <c r="BS185" s="62"/>
    </row>
    <row r="186" spans="1:71" s="70" customFormat="1" ht="33.4" customHeight="1" thickTop="1">
      <c r="A186" s="74"/>
      <c r="B186" s="634" t="s">
        <v>0</v>
      </c>
      <c r="C186" s="636" t="s">
        <v>1</v>
      </c>
      <c r="D186" s="637"/>
      <c r="E186" s="245" t="s">
        <v>28</v>
      </c>
      <c r="F186" s="644" t="s">
        <v>115</v>
      </c>
      <c r="G186" s="644" t="s">
        <v>116</v>
      </c>
      <c r="H186" s="640" t="s">
        <v>41</v>
      </c>
      <c r="I186" s="641"/>
      <c r="J186" s="619" t="s">
        <v>7</v>
      </c>
      <c r="K186" s="619"/>
      <c r="L186" s="619"/>
      <c r="M186" s="619"/>
      <c r="N186" s="619"/>
      <c r="O186" s="619"/>
      <c r="P186" s="619" t="s">
        <v>2</v>
      </c>
      <c r="Q186" s="619"/>
      <c r="R186" s="619"/>
      <c r="S186" s="619"/>
      <c r="T186" s="619"/>
      <c r="U186" s="619"/>
      <c r="V186" s="630" t="s">
        <v>35</v>
      </c>
      <c r="W186" s="631"/>
      <c r="X186" s="630" t="s">
        <v>36</v>
      </c>
      <c r="Y186" s="631"/>
      <c r="Z186" s="630" t="s">
        <v>44</v>
      </c>
      <c r="AA186" s="631"/>
      <c r="AB186" s="619" t="s">
        <v>6</v>
      </c>
      <c r="AC186" s="619"/>
      <c r="AD186" s="619"/>
      <c r="AE186" s="619"/>
      <c r="AF186" s="619"/>
      <c r="AG186" s="619"/>
      <c r="AH186" s="619" t="s">
        <v>74</v>
      </c>
      <c r="AI186" s="619"/>
      <c r="AJ186" s="619"/>
      <c r="AK186" s="619"/>
      <c r="AL186" s="619"/>
      <c r="AM186" s="619"/>
      <c r="AN186" s="619" t="s">
        <v>75</v>
      </c>
      <c r="AO186" s="619"/>
      <c r="AP186" s="619"/>
      <c r="AQ186" s="619"/>
      <c r="AR186" s="619"/>
      <c r="AS186" s="619"/>
      <c r="AT186" s="619" t="s">
        <v>76</v>
      </c>
      <c r="AU186" s="619"/>
      <c r="AV186" s="619"/>
      <c r="AW186" s="619"/>
      <c r="AX186" s="619"/>
      <c r="AY186" s="621"/>
      <c r="AZ186" s="619" t="s">
        <v>4</v>
      </c>
      <c r="BA186" s="619"/>
      <c r="BB186" s="619"/>
      <c r="BC186" s="619"/>
      <c r="BD186" s="619"/>
      <c r="BE186" s="620"/>
      <c r="BF186" s="619" t="s">
        <v>77</v>
      </c>
      <c r="BG186" s="619"/>
      <c r="BH186" s="619"/>
      <c r="BI186" s="619"/>
      <c r="BJ186" s="619"/>
      <c r="BK186" s="621"/>
      <c r="BL186" s="622" t="s">
        <v>25</v>
      </c>
      <c r="BM186" s="623"/>
      <c r="BN186" s="624"/>
      <c r="BO186" s="615" t="s">
        <v>92</v>
      </c>
      <c r="BP186" s="615" t="s">
        <v>93</v>
      </c>
      <c r="BQ186" s="74"/>
      <c r="BR186" s="74"/>
      <c r="BS186" s="74"/>
    </row>
    <row r="187" spans="1:71" s="76" customFormat="1" ht="31.9" customHeight="1">
      <c r="A187" s="75"/>
      <c r="B187" s="635"/>
      <c r="C187" s="638"/>
      <c r="D187" s="639"/>
      <c r="E187" s="246" t="s">
        <v>117</v>
      </c>
      <c r="F187" s="645"/>
      <c r="G187" s="645"/>
      <c r="H187" s="642"/>
      <c r="I187" s="643"/>
      <c r="J187" s="607" t="s">
        <v>17</v>
      </c>
      <c r="K187" s="608"/>
      <c r="L187" s="609" t="s">
        <v>18</v>
      </c>
      <c r="M187" s="610"/>
      <c r="N187" s="617" t="s">
        <v>19</v>
      </c>
      <c r="O187" s="618" t="s">
        <v>8</v>
      </c>
      <c r="P187" s="607" t="s">
        <v>26</v>
      </c>
      <c r="Q187" s="608"/>
      <c r="R187" s="609" t="s">
        <v>24</v>
      </c>
      <c r="S187" s="610"/>
      <c r="T187" s="617" t="s">
        <v>19</v>
      </c>
      <c r="U187" s="618"/>
      <c r="V187" s="632"/>
      <c r="W187" s="633"/>
      <c r="X187" s="632"/>
      <c r="Y187" s="633"/>
      <c r="Z187" s="632"/>
      <c r="AA187" s="633"/>
      <c r="AB187" s="607" t="s">
        <v>54</v>
      </c>
      <c r="AC187" s="608"/>
      <c r="AD187" s="609" t="s">
        <v>23</v>
      </c>
      <c r="AE187" s="610" t="s">
        <v>3</v>
      </c>
      <c r="AF187" s="611" t="s">
        <v>5</v>
      </c>
      <c r="AG187" s="612"/>
      <c r="AH187" s="607" t="s">
        <v>54</v>
      </c>
      <c r="AI187" s="608"/>
      <c r="AJ187" s="609" t="s">
        <v>23</v>
      </c>
      <c r="AK187" s="610" t="s">
        <v>3</v>
      </c>
      <c r="AL187" s="611" t="s">
        <v>5</v>
      </c>
      <c r="AM187" s="612"/>
      <c r="AN187" s="607" t="s">
        <v>54</v>
      </c>
      <c r="AO187" s="608"/>
      <c r="AP187" s="609" t="s">
        <v>23</v>
      </c>
      <c r="AQ187" s="610" t="s">
        <v>3</v>
      </c>
      <c r="AR187" s="611" t="s">
        <v>5</v>
      </c>
      <c r="AS187" s="612"/>
      <c r="AT187" s="613" t="s">
        <v>54</v>
      </c>
      <c r="AU187" s="614"/>
      <c r="AV187" s="628" t="s">
        <v>23</v>
      </c>
      <c r="AW187" s="629" t="s">
        <v>3</v>
      </c>
      <c r="AX187" s="611" t="s">
        <v>5</v>
      </c>
      <c r="AY187" s="612"/>
      <c r="AZ187" s="607" t="s">
        <v>54</v>
      </c>
      <c r="BA187" s="608"/>
      <c r="BB187" s="609" t="s">
        <v>23</v>
      </c>
      <c r="BC187" s="610" t="s">
        <v>3</v>
      </c>
      <c r="BD187" s="611" t="s">
        <v>5</v>
      </c>
      <c r="BE187" s="612"/>
      <c r="BF187" s="613" t="s">
        <v>54</v>
      </c>
      <c r="BG187" s="614"/>
      <c r="BH187" s="628" t="s">
        <v>23</v>
      </c>
      <c r="BI187" s="629" t="s">
        <v>3</v>
      </c>
      <c r="BJ187" s="611" t="s">
        <v>5</v>
      </c>
      <c r="BK187" s="612"/>
      <c r="BL187" s="625"/>
      <c r="BM187" s="626"/>
      <c r="BN187" s="627"/>
      <c r="BO187" s="616"/>
      <c r="BP187" s="616"/>
      <c r="BQ187" s="75"/>
      <c r="BR187" s="75"/>
      <c r="BS187" s="75"/>
    </row>
    <row r="188" spans="1:71" ht="23.85" customHeight="1">
      <c r="A188" s="77"/>
      <c r="B188" s="605" t="str">
        <f>IF(ROSTER!B8="","",ROSTER!B8)</f>
        <v/>
      </c>
      <c r="C188" s="588" t="str">
        <f>IF(ROSTER!C$8="","",ROSTER!C$8)</f>
        <v/>
      </c>
      <c r="D188" s="589"/>
      <c r="E188" s="590"/>
      <c r="F188" s="592">
        <f>IF(E188="y",1,IF(E188="S",1,0))</f>
        <v>0</v>
      </c>
      <c r="G188" s="594">
        <f>IF(E188="S",1,0)</f>
        <v>0</v>
      </c>
      <c r="H188" s="584"/>
      <c r="I188" s="576"/>
      <c r="J188" s="564"/>
      <c r="K188" s="565"/>
      <c r="L188" s="568"/>
      <c r="M188" s="569"/>
      <c r="N188" s="578">
        <f>L188+J188</f>
        <v>0</v>
      </c>
      <c r="O188" s="579"/>
      <c r="P188" s="564"/>
      <c r="Q188" s="565"/>
      <c r="R188" s="568"/>
      <c r="S188" s="569"/>
      <c r="T188" s="578">
        <f>R188-P188</f>
        <v>0</v>
      </c>
      <c r="U188" s="579"/>
      <c r="V188" s="584"/>
      <c r="W188" s="576"/>
      <c r="X188" s="564"/>
      <c r="Y188" s="576"/>
      <c r="Z188" s="564"/>
      <c r="AA188" s="576"/>
      <c r="AB188" s="564"/>
      <c r="AC188" s="565"/>
      <c r="AD188" s="568"/>
      <c r="AE188" s="569"/>
      <c r="AF188" s="548">
        <f>IF(AB188=0,0,(AD188/AB188)*100)</f>
        <v>0</v>
      </c>
      <c r="AG188" s="549"/>
      <c r="AH188" s="564"/>
      <c r="AI188" s="565"/>
      <c r="AJ188" s="568"/>
      <c r="AK188" s="569"/>
      <c r="AL188" s="548">
        <f>IF(AH188=0,0,(AJ188/AH188)*100)</f>
        <v>0</v>
      </c>
      <c r="AM188" s="549"/>
      <c r="AN188" s="564"/>
      <c r="AO188" s="565"/>
      <c r="AP188" s="568"/>
      <c r="AQ188" s="569"/>
      <c r="AR188" s="548">
        <f>IF(AN188=0,0,(AP188/AN188)*100)</f>
        <v>0</v>
      </c>
      <c r="AS188" s="549"/>
      <c r="AT188" s="572">
        <f>AB188+AH188+AN188</f>
        <v>0</v>
      </c>
      <c r="AU188" s="573"/>
      <c r="AV188" s="544">
        <f>AD188+AJ188+AP188</f>
        <v>0</v>
      </c>
      <c r="AW188" s="545"/>
      <c r="AX188" s="548">
        <f>IF(AT188=0,0,(AV188/AT188)*100)</f>
        <v>0</v>
      </c>
      <c r="AY188" s="549"/>
      <c r="AZ188" s="564"/>
      <c r="BA188" s="565"/>
      <c r="BB188" s="568"/>
      <c r="BC188" s="569"/>
      <c r="BD188" s="548">
        <f>IF(AZ188=0,0,(BB188/AZ188)*100)</f>
        <v>0</v>
      </c>
      <c r="BE188" s="549"/>
      <c r="BF188" s="572">
        <f>AT188+AZ188</f>
        <v>0</v>
      </c>
      <c r="BG188" s="573"/>
      <c r="BH188" s="544">
        <f>AV188+BB188</f>
        <v>0</v>
      </c>
      <c r="BI188" s="545"/>
      <c r="BJ188" s="548">
        <f>IF(BF188=0,0,(BH188/BF188)*100)</f>
        <v>0</v>
      </c>
      <c r="BK188" s="549"/>
      <c r="BL188" s="552">
        <f>(AD188*2)+(AJ188*2)+(AP188*3)+BB188</f>
        <v>0</v>
      </c>
      <c r="BM188" s="553"/>
      <c r="BN188" s="554"/>
      <c r="BO188" s="560" t="e">
        <f>(BL188*BR$188)+(N188*BR$189)+(X188*BR$190)+(R188*BR$191)+(V188*BR$192)+(Z188*BR$193)</f>
        <v>#REF!</v>
      </c>
      <c r="BP188" s="560" t="e">
        <f>((AZ188-BB188)*BR$195)+((AT188-AV188)*BR$194)+(H188*BR$196)+(P188*BR$197)</f>
        <v>#REF!</v>
      </c>
      <c r="BQ188" s="78" t="s">
        <v>81</v>
      </c>
      <c r="BR188" s="79" t="e">
        <f>IF(#REF!="B",#REF!,IF(#REF!="C",#REF!,#REF!))</f>
        <v>#REF!</v>
      </c>
      <c r="BS188" s="75"/>
    </row>
    <row r="189" spans="1:71" ht="23.85" customHeight="1">
      <c r="A189" s="77"/>
      <c r="B189" s="606"/>
      <c r="C189" s="562" t="str">
        <f>IF(ROSTER!D$8="","",ROSTER!D$8)</f>
        <v/>
      </c>
      <c r="D189" s="563"/>
      <c r="E189" s="591"/>
      <c r="F189" s="593"/>
      <c r="G189" s="595"/>
      <c r="H189" s="585"/>
      <c r="I189" s="577"/>
      <c r="J189" s="566"/>
      <c r="K189" s="567"/>
      <c r="L189" s="570"/>
      <c r="M189" s="571"/>
      <c r="N189" s="582" t="s">
        <v>16</v>
      </c>
      <c r="O189" s="583"/>
      <c r="P189" s="566"/>
      <c r="Q189" s="567"/>
      <c r="R189" s="570"/>
      <c r="S189" s="571"/>
      <c r="T189" s="582" t="s">
        <v>16</v>
      </c>
      <c r="U189" s="583"/>
      <c r="V189" s="585"/>
      <c r="W189" s="577"/>
      <c r="X189" s="566"/>
      <c r="Y189" s="577"/>
      <c r="Z189" s="566"/>
      <c r="AA189" s="577"/>
      <c r="AB189" s="566"/>
      <c r="AC189" s="567"/>
      <c r="AD189" s="570"/>
      <c r="AE189" s="571"/>
      <c r="AF189" s="598"/>
      <c r="AG189" s="599"/>
      <c r="AH189" s="566"/>
      <c r="AI189" s="567"/>
      <c r="AJ189" s="570"/>
      <c r="AK189" s="571"/>
      <c r="AL189" s="598"/>
      <c r="AM189" s="599"/>
      <c r="AN189" s="566"/>
      <c r="AO189" s="567"/>
      <c r="AP189" s="570"/>
      <c r="AQ189" s="571"/>
      <c r="AR189" s="598"/>
      <c r="AS189" s="599"/>
      <c r="AT189" s="603"/>
      <c r="AU189" s="604"/>
      <c r="AV189" s="596"/>
      <c r="AW189" s="597"/>
      <c r="AX189" s="598"/>
      <c r="AY189" s="599"/>
      <c r="AZ189" s="566"/>
      <c r="BA189" s="567"/>
      <c r="BB189" s="570"/>
      <c r="BC189" s="571"/>
      <c r="BD189" s="598"/>
      <c r="BE189" s="599"/>
      <c r="BF189" s="603"/>
      <c r="BG189" s="604"/>
      <c r="BH189" s="596"/>
      <c r="BI189" s="597"/>
      <c r="BJ189" s="598"/>
      <c r="BK189" s="599"/>
      <c r="BL189" s="600"/>
      <c r="BM189" s="601"/>
      <c r="BN189" s="602"/>
      <c r="BO189" s="561"/>
      <c r="BP189" s="561"/>
      <c r="BQ189" s="78" t="s">
        <v>82</v>
      </c>
      <c r="BR189" s="79" t="e">
        <f>IF(#REF!="B",#REF!,IF(#REF!="C",#REF!,#REF!))</f>
        <v>#REF!</v>
      </c>
      <c r="BS189" s="75"/>
    </row>
    <row r="190" spans="1:71" ht="21.75" customHeight="1">
      <c r="A190" s="62"/>
      <c r="B190" s="605" t="str">
        <f>IF(ROSTER!B10="","",ROSTER!B10)</f>
        <v/>
      </c>
      <c r="C190" s="588" t="str">
        <f>IF(ROSTER!C$10="","",ROSTER!C$10)</f>
        <v/>
      </c>
      <c r="D190" s="589"/>
      <c r="E190" s="590"/>
      <c r="F190" s="592">
        <f>IF(E190="y",1,IF(E190="S",1,0))</f>
        <v>0</v>
      </c>
      <c r="G190" s="594">
        <f>IF(E190="S",1,0)</f>
        <v>0</v>
      </c>
      <c r="H190" s="584"/>
      <c r="I190" s="576"/>
      <c r="J190" s="564"/>
      <c r="K190" s="565"/>
      <c r="L190" s="568"/>
      <c r="M190" s="569"/>
      <c r="N190" s="578">
        <f>L190+J190</f>
        <v>0</v>
      </c>
      <c r="O190" s="579"/>
      <c r="P190" s="564"/>
      <c r="Q190" s="565"/>
      <c r="R190" s="568"/>
      <c r="S190" s="569"/>
      <c r="T190" s="578">
        <f>R190-P190</f>
        <v>0</v>
      </c>
      <c r="U190" s="579"/>
      <c r="V190" s="584"/>
      <c r="W190" s="576"/>
      <c r="X190" s="564"/>
      <c r="Y190" s="576"/>
      <c r="Z190" s="564"/>
      <c r="AA190" s="576"/>
      <c r="AB190" s="564"/>
      <c r="AC190" s="565"/>
      <c r="AD190" s="568"/>
      <c r="AE190" s="569"/>
      <c r="AF190" s="548">
        <f>IF(AB190=0,0,(AD190/AB190)*100)</f>
        <v>0</v>
      </c>
      <c r="AG190" s="549"/>
      <c r="AH190" s="564"/>
      <c r="AI190" s="565"/>
      <c r="AJ190" s="568"/>
      <c r="AK190" s="569"/>
      <c r="AL190" s="548">
        <f>IF(AH190=0,0,(AJ190/AH190)*100)</f>
        <v>0</v>
      </c>
      <c r="AM190" s="549"/>
      <c r="AN190" s="564"/>
      <c r="AO190" s="565"/>
      <c r="AP190" s="568"/>
      <c r="AQ190" s="569"/>
      <c r="AR190" s="548">
        <f>IF(AN190=0,0,(AP190/AN190)*100)</f>
        <v>0</v>
      </c>
      <c r="AS190" s="549"/>
      <c r="AT190" s="572">
        <f>AB190+AH190+AN190</f>
        <v>0</v>
      </c>
      <c r="AU190" s="573"/>
      <c r="AV190" s="544">
        <f>AD190+AJ190+AP190</f>
        <v>0</v>
      </c>
      <c r="AW190" s="545"/>
      <c r="AX190" s="548">
        <f>IF(AT190=0,0,(AV190/AT190)*100)</f>
        <v>0</v>
      </c>
      <c r="AY190" s="549"/>
      <c r="AZ190" s="564"/>
      <c r="BA190" s="565"/>
      <c r="BB190" s="568"/>
      <c r="BC190" s="569"/>
      <c r="BD190" s="548">
        <f>IF(AZ190=0,0,(BB190/AZ190)*100)</f>
        <v>0</v>
      </c>
      <c r="BE190" s="549"/>
      <c r="BF190" s="572">
        <f>AT190+AZ190</f>
        <v>0</v>
      </c>
      <c r="BG190" s="573"/>
      <c r="BH190" s="544">
        <f>AV190+BB190</f>
        <v>0</v>
      </c>
      <c r="BI190" s="545"/>
      <c r="BJ190" s="548">
        <f>IF(BF190=0,0,(BH190/BF190)*100)</f>
        <v>0</v>
      </c>
      <c r="BK190" s="549"/>
      <c r="BL190" s="552">
        <f>(AD190*2)+(AJ190*2)+(AP190*3)+BB190</f>
        <v>0</v>
      </c>
      <c r="BM190" s="553"/>
      <c r="BN190" s="554"/>
      <c r="BO190" s="560" t="e">
        <f>(BL190*BR$188)+(N190*BR$189)+(X190*BR$190)+(R190*BR$191)+(V190*BR$192)+(Z190*BR$193)</f>
        <v>#REF!</v>
      </c>
      <c r="BP190" s="560" t="e">
        <f>((AZ190-BB190)*BR$195)+((AT190-AV190)*BR$194)+(H190*BR$196)+(P190*BR$197)</f>
        <v>#REF!</v>
      </c>
      <c r="BQ190" s="78" t="s">
        <v>83</v>
      </c>
      <c r="BR190" s="79" t="e">
        <f>IF(#REF!="B",#REF!,IF(#REF!="C",#REF!,#REF!))</f>
        <v>#REF!</v>
      </c>
      <c r="BS190" s="75"/>
    </row>
    <row r="191" spans="1:71" ht="21.75" customHeight="1">
      <c r="A191" s="62"/>
      <c r="B191" s="606"/>
      <c r="C191" s="562" t="str">
        <f>IF(ROSTER!D$10="","",ROSTER!D$10)</f>
        <v/>
      </c>
      <c r="D191" s="563"/>
      <c r="E191" s="591"/>
      <c r="F191" s="593"/>
      <c r="G191" s="595"/>
      <c r="H191" s="585"/>
      <c r="I191" s="577"/>
      <c r="J191" s="566"/>
      <c r="K191" s="567"/>
      <c r="L191" s="570"/>
      <c r="M191" s="571"/>
      <c r="N191" s="582" t="s">
        <v>16</v>
      </c>
      <c r="O191" s="583"/>
      <c r="P191" s="566"/>
      <c r="Q191" s="567"/>
      <c r="R191" s="570"/>
      <c r="S191" s="571"/>
      <c r="T191" s="582" t="s">
        <v>16</v>
      </c>
      <c r="U191" s="583"/>
      <c r="V191" s="585"/>
      <c r="W191" s="577"/>
      <c r="X191" s="566"/>
      <c r="Y191" s="577"/>
      <c r="Z191" s="566"/>
      <c r="AA191" s="577"/>
      <c r="AB191" s="566"/>
      <c r="AC191" s="567"/>
      <c r="AD191" s="570"/>
      <c r="AE191" s="571"/>
      <c r="AF191" s="598"/>
      <c r="AG191" s="599"/>
      <c r="AH191" s="566"/>
      <c r="AI191" s="567"/>
      <c r="AJ191" s="570"/>
      <c r="AK191" s="571"/>
      <c r="AL191" s="598"/>
      <c r="AM191" s="599"/>
      <c r="AN191" s="566"/>
      <c r="AO191" s="567"/>
      <c r="AP191" s="570"/>
      <c r="AQ191" s="571"/>
      <c r="AR191" s="598"/>
      <c r="AS191" s="599"/>
      <c r="AT191" s="603"/>
      <c r="AU191" s="604"/>
      <c r="AV191" s="596"/>
      <c r="AW191" s="597"/>
      <c r="AX191" s="598"/>
      <c r="AY191" s="599"/>
      <c r="AZ191" s="566"/>
      <c r="BA191" s="567"/>
      <c r="BB191" s="570"/>
      <c r="BC191" s="571"/>
      <c r="BD191" s="598"/>
      <c r="BE191" s="599"/>
      <c r="BF191" s="603"/>
      <c r="BG191" s="604"/>
      <c r="BH191" s="596"/>
      <c r="BI191" s="597"/>
      <c r="BJ191" s="598"/>
      <c r="BK191" s="599"/>
      <c r="BL191" s="600"/>
      <c r="BM191" s="601"/>
      <c r="BN191" s="602"/>
      <c r="BO191" s="561"/>
      <c r="BP191" s="561"/>
      <c r="BQ191" s="78" t="s">
        <v>84</v>
      </c>
      <c r="BR191" s="79" t="e">
        <f>IF(#REF!="B",#REF!,IF(#REF!="C",#REF!,#REF!))</f>
        <v>#REF!</v>
      </c>
      <c r="BS191" s="75"/>
    </row>
    <row r="192" spans="1:71" ht="21.75" customHeight="1">
      <c r="A192" s="62"/>
      <c r="B192" s="586" t="str">
        <f>IF(ROSTER!B12="","",ROSTER!B12)</f>
        <v/>
      </c>
      <c r="C192" s="588" t="str">
        <f>IF(ROSTER!C$12="","",ROSTER!C$12)</f>
        <v/>
      </c>
      <c r="D192" s="589"/>
      <c r="E192" s="590"/>
      <c r="F192" s="592">
        <f>IF(E192="y",1,IF(E192="S",1,0))</f>
        <v>0</v>
      </c>
      <c r="G192" s="594">
        <f>IF(E192="S",1,0)</f>
        <v>0</v>
      </c>
      <c r="H192" s="584"/>
      <c r="I192" s="576"/>
      <c r="J192" s="564"/>
      <c r="K192" s="565"/>
      <c r="L192" s="568"/>
      <c r="M192" s="569"/>
      <c r="N192" s="578">
        <f>L192+J192</f>
        <v>0</v>
      </c>
      <c r="O192" s="579"/>
      <c r="P192" s="564"/>
      <c r="Q192" s="565"/>
      <c r="R192" s="568"/>
      <c r="S192" s="569"/>
      <c r="T192" s="578">
        <f>R192-P192</f>
        <v>0</v>
      </c>
      <c r="U192" s="579"/>
      <c r="V192" s="584"/>
      <c r="W192" s="576"/>
      <c r="X192" s="564"/>
      <c r="Y192" s="576"/>
      <c r="Z192" s="564"/>
      <c r="AA192" s="576"/>
      <c r="AB192" s="564"/>
      <c r="AC192" s="565"/>
      <c r="AD192" s="568"/>
      <c r="AE192" s="569"/>
      <c r="AF192" s="548">
        <f>IF(AB192=0,0,(AD192/AB192)*100)</f>
        <v>0</v>
      </c>
      <c r="AG192" s="549"/>
      <c r="AH192" s="564"/>
      <c r="AI192" s="565"/>
      <c r="AJ192" s="568"/>
      <c r="AK192" s="569"/>
      <c r="AL192" s="548">
        <f>IF(AH192=0,0,(AJ192/AH192)*100)</f>
        <v>0</v>
      </c>
      <c r="AM192" s="549"/>
      <c r="AN192" s="564"/>
      <c r="AO192" s="565"/>
      <c r="AP192" s="568"/>
      <c r="AQ192" s="569"/>
      <c r="AR192" s="548">
        <f>IF(AN192=0,0,(AP192/AN192)*100)</f>
        <v>0</v>
      </c>
      <c r="AS192" s="549"/>
      <c r="AT192" s="572">
        <f>AB192+AH192+AN192</f>
        <v>0</v>
      </c>
      <c r="AU192" s="573"/>
      <c r="AV192" s="544">
        <f>AD192+AJ192+AP192</f>
        <v>0</v>
      </c>
      <c r="AW192" s="545"/>
      <c r="AX192" s="548">
        <f>IF(AT192=0,0,(AV192/AT192)*100)</f>
        <v>0</v>
      </c>
      <c r="AY192" s="549"/>
      <c r="AZ192" s="564"/>
      <c r="BA192" s="565"/>
      <c r="BB192" s="568"/>
      <c r="BC192" s="569"/>
      <c r="BD192" s="548">
        <f>IF(AZ192=0,0,(BB192/AZ192)*100)</f>
        <v>0</v>
      </c>
      <c r="BE192" s="549"/>
      <c r="BF192" s="572">
        <f>AT192+AZ192</f>
        <v>0</v>
      </c>
      <c r="BG192" s="573"/>
      <c r="BH192" s="544">
        <f>AV192+BB192</f>
        <v>0</v>
      </c>
      <c r="BI192" s="545"/>
      <c r="BJ192" s="548">
        <f>IF(BF192=0,0,(BH192/BF192)*100)</f>
        <v>0</v>
      </c>
      <c r="BK192" s="549"/>
      <c r="BL192" s="552">
        <f>(AD192*2)+(AJ192*2)+(AP192*3)+BB192</f>
        <v>0</v>
      </c>
      <c r="BM192" s="553"/>
      <c r="BN192" s="554"/>
      <c r="BO192" s="560" t="e">
        <f>(BL192*BR$188)+(N192*BR$189)+(X192*BR$190)+(R192*BR$191)+(V192*BR$192)+(Z192*BR$193)</f>
        <v>#REF!</v>
      </c>
      <c r="BP192" s="560" t="e">
        <f>((AZ192-BB192)*BR$195)+((AT192-AV192)*BR$194)+(H192*BR$196)+(P192*BR$197)</f>
        <v>#REF!</v>
      </c>
      <c r="BQ192" s="78" t="s">
        <v>85</v>
      </c>
      <c r="BR192" s="79" t="e">
        <f>IF(#REF!="B",#REF!,IF(#REF!="C",#REF!,#REF!))</f>
        <v>#REF!</v>
      </c>
      <c r="BS192" s="75"/>
    </row>
    <row r="193" spans="1:76" ht="21.75" customHeight="1">
      <c r="A193" s="62"/>
      <c r="B193" s="587"/>
      <c r="C193" s="562" t="str">
        <f>IF(ROSTER!D$12="","",ROSTER!D$12)</f>
        <v/>
      </c>
      <c r="D193" s="563"/>
      <c r="E193" s="591"/>
      <c r="F193" s="593"/>
      <c r="G193" s="595"/>
      <c r="H193" s="585"/>
      <c r="I193" s="577"/>
      <c r="J193" s="566"/>
      <c r="K193" s="567"/>
      <c r="L193" s="570"/>
      <c r="M193" s="571"/>
      <c r="N193" s="582" t="s">
        <v>16</v>
      </c>
      <c r="O193" s="583"/>
      <c r="P193" s="566"/>
      <c r="Q193" s="567"/>
      <c r="R193" s="570"/>
      <c r="S193" s="571"/>
      <c r="T193" s="582" t="s">
        <v>16</v>
      </c>
      <c r="U193" s="583"/>
      <c r="V193" s="585"/>
      <c r="W193" s="577"/>
      <c r="X193" s="566"/>
      <c r="Y193" s="577"/>
      <c r="Z193" s="566"/>
      <c r="AA193" s="577"/>
      <c r="AB193" s="566"/>
      <c r="AC193" s="567"/>
      <c r="AD193" s="570"/>
      <c r="AE193" s="571"/>
      <c r="AF193" s="598"/>
      <c r="AG193" s="599"/>
      <c r="AH193" s="566"/>
      <c r="AI193" s="567"/>
      <c r="AJ193" s="570"/>
      <c r="AK193" s="571"/>
      <c r="AL193" s="598"/>
      <c r="AM193" s="599"/>
      <c r="AN193" s="566"/>
      <c r="AO193" s="567"/>
      <c r="AP193" s="570"/>
      <c r="AQ193" s="571"/>
      <c r="AR193" s="598"/>
      <c r="AS193" s="599"/>
      <c r="AT193" s="603"/>
      <c r="AU193" s="604"/>
      <c r="AV193" s="596"/>
      <c r="AW193" s="597"/>
      <c r="AX193" s="598"/>
      <c r="AY193" s="599"/>
      <c r="AZ193" s="566"/>
      <c r="BA193" s="567"/>
      <c r="BB193" s="570"/>
      <c r="BC193" s="571"/>
      <c r="BD193" s="598"/>
      <c r="BE193" s="599"/>
      <c r="BF193" s="603"/>
      <c r="BG193" s="604"/>
      <c r="BH193" s="596"/>
      <c r="BI193" s="597"/>
      <c r="BJ193" s="598"/>
      <c r="BK193" s="599"/>
      <c r="BL193" s="600"/>
      <c r="BM193" s="601"/>
      <c r="BN193" s="602"/>
      <c r="BO193" s="561"/>
      <c r="BP193" s="561"/>
      <c r="BQ193" s="78" t="s">
        <v>86</v>
      </c>
      <c r="BR193" s="79" t="e">
        <f>IF(#REF!="B",#REF!,IF(#REF!="C",#REF!,#REF!))</f>
        <v>#REF!</v>
      </c>
      <c r="BS193" s="75"/>
    </row>
    <row r="194" spans="1:76" ht="21.75" customHeight="1">
      <c r="A194" s="62"/>
      <c r="B194" s="586" t="str">
        <f>IF(ROSTER!B14="","",ROSTER!B14)</f>
        <v/>
      </c>
      <c r="C194" s="588" t="str">
        <f>IF(ROSTER!C$14="","",ROSTER!C$14)</f>
        <v/>
      </c>
      <c r="D194" s="589"/>
      <c r="E194" s="590"/>
      <c r="F194" s="592">
        <f>IF(E194="y",1,IF(E194="S",1,0))</f>
        <v>0</v>
      </c>
      <c r="G194" s="594">
        <f>IF(E194="S",1,0)</f>
        <v>0</v>
      </c>
      <c r="H194" s="584"/>
      <c r="I194" s="576"/>
      <c r="J194" s="564"/>
      <c r="K194" s="565"/>
      <c r="L194" s="568"/>
      <c r="M194" s="569"/>
      <c r="N194" s="578">
        <f>L194+J194</f>
        <v>0</v>
      </c>
      <c r="O194" s="579"/>
      <c r="P194" s="564"/>
      <c r="Q194" s="565"/>
      <c r="R194" s="568"/>
      <c r="S194" s="569"/>
      <c r="T194" s="578">
        <f>R194-P194</f>
        <v>0</v>
      </c>
      <c r="U194" s="579"/>
      <c r="V194" s="584"/>
      <c r="W194" s="576"/>
      <c r="X194" s="564"/>
      <c r="Y194" s="576"/>
      <c r="Z194" s="564"/>
      <c r="AA194" s="576"/>
      <c r="AB194" s="564"/>
      <c r="AC194" s="565"/>
      <c r="AD194" s="568"/>
      <c r="AE194" s="569"/>
      <c r="AF194" s="548">
        <f>IF(AB194=0,0,(AD194/AB194)*100)</f>
        <v>0</v>
      </c>
      <c r="AG194" s="549"/>
      <c r="AH194" s="564"/>
      <c r="AI194" s="565"/>
      <c r="AJ194" s="568"/>
      <c r="AK194" s="569"/>
      <c r="AL194" s="548">
        <f>IF(AH194=0,0,(AJ194/AH194)*100)</f>
        <v>0</v>
      </c>
      <c r="AM194" s="549"/>
      <c r="AN194" s="564"/>
      <c r="AO194" s="565"/>
      <c r="AP194" s="568"/>
      <c r="AQ194" s="569"/>
      <c r="AR194" s="548">
        <f>IF(AN194=0,0,(AP194/AN194)*100)</f>
        <v>0</v>
      </c>
      <c r="AS194" s="549"/>
      <c r="AT194" s="572">
        <f>AB194+AH194+AN194</f>
        <v>0</v>
      </c>
      <c r="AU194" s="573"/>
      <c r="AV194" s="544">
        <f>AD194+AJ194+AP194</f>
        <v>0</v>
      </c>
      <c r="AW194" s="545"/>
      <c r="AX194" s="548">
        <f>IF(AT194=0,0,(AV194/AT194)*100)</f>
        <v>0</v>
      </c>
      <c r="AY194" s="549"/>
      <c r="AZ194" s="564"/>
      <c r="BA194" s="565"/>
      <c r="BB194" s="568"/>
      <c r="BC194" s="569"/>
      <c r="BD194" s="548">
        <f>IF(AZ194=0,0,(BB194/AZ194)*100)</f>
        <v>0</v>
      </c>
      <c r="BE194" s="549"/>
      <c r="BF194" s="572">
        <f>AT194+AZ194</f>
        <v>0</v>
      </c>
      <c r="BG194" s="573"/>
      <c r="BH194" s="544">
        <f>AV194+BB194</f>
        <v>0</v>
      </c>
      <c r="BI194" s="545"/>
      <c r="BJ194" s="548">
        <f>IF(BF194=0,0,(BH194/BF194)*100)</f>
        <v>0</v>
      </c>
      <c r="BK194" s="549"/>
      <c r="BL194" s="552">
        <f>(AD194*2)+(AJ194*2)+(AP194*3)+BB194</f>
        <v>0</v>
      </c>
      <c r="BM194" s="553"/>
      <c r="BN194" s="554"/>
      <c r="BO194" s="560" t="e">
        <f>(BL194*BR$188)+(N194*BR$189)+(X194*BR$190)+(R194*BR$191)+(V194*BR$192)+(Z194*BR$193)</f>
        <v>#REF!</v>
      </c>
      <c r="BP194" s="560" t="e">
        <f>((AZ194-BB194)*BR$195)+((AT194-AV194)*BR$194)+(H194*BR$196)+(P194*BR$197)</f>
        <v>#REF!</v>
      </c>
      <c r="BQ194" s="78" t="s">
        <v>87</v>
      </c>
      <c r="BR194" s="79" t="e">
        <f>IF(#REF!="B",#REF!,IF(#REF!="C",#REF!,#REF!))</f>
        <v>#REF!</v>
      </c>
      <c r="BS194" s="75"/>
    </row>
    <row r="195" spans="1:76" ht="21.75" customHeight="1">
      <c r="A195" s="62"/>
      <c r="B195" s="587"/>
      <c r="C195" s="562" t="str">
        <f>IF(ROSTER!D$14="","",ROSTER!D$14)</f>
        <v/>
      </c>
      <c r="D195" s="563"/>
      <c r="E195" s="591"/>
      <c r="F195" s="593"/>
      <c r="G195" s="595"/>
      <c r="H195" s="585"/>
      <c r="I195" s="577"/>
      <c r="J195" s="566"/>
      <c r="K195" s="567"/>
      <c r="L195" s="570"/>
      <c r="M195" s="571"/>
      <c r="N195" s="582" t="s">
        <v>16</v>
      </c>
      <c r="O195" s="583"/>
      <c r="P195" s="566"/>
      <c r="Q195" s="567"/>
      <c r="R195" s="570"/>
      <c r="S195" s="571"/>
      <c r="T195" s="582" t="s">
        <v>16</v>
      </c>
      <c r="U195" s="583"/>
      <c r="V195" s="585"/>
      <c r="W195" s="577"/>
      <c r="X195" s="566"/>
      <c r="Y195" s="577"/>
      <c r="Z195" s="566"/>
      <c r="AA195" s="577"/>
      <c r="AB195" s="566"/>
      <c r="AC195" s="567"/>
      <c r="AD195" s="570"/>
      <c r="AE195" s="571"/>
      <c r="AF195" s="598"/>
      <c r="AG195" s="599"/>
      <c r="AH195" s="566"/>
      <c r="AI195" s="567"/>
      <c r="AJ195" s="570"/>
      <c r="AK195" s="571"/>
      <c r="AL195" s="598"/>
      <c r="AM195" s="599"/>
      <c r="AN195" s="566"/>
      <c r="AO195" s="567"/>
      <c r="AP195" s="570"/>
      <c r="AQ195" s="571"/>
      <c r="AR195" s="598"/>
      <c r="AS195" s="599"/>
      <c r="AT195" s="603"/>
      <c r="AU195" s="604"/>
      <c r="AV195" s="596"/>
      <c r="AW195" s="597"/>
      <c r="AX195" s="598"/>
      <c r="AY195" s="599"/>
      <c r="AZ195" s="566"/>
      <c r="BA195" s="567"/>
      <c r="BB195" s="570"/>
      <c r="BC195" s="571"/>
      <c r="BD195" s="598"/>
      <c r="BE195" s="599"/>
      <c r="BF195" s="603"/>
      <c r="BG195" s="604"/>
      <c r="BH195" s="596"/>
      <c r="BI195" s="597"/>
      <c r="BJ195" s="598"/>
      <c r="BK195" s="599"/>
      <c r="BL195" s="600"/>
      <c r="BM195" s="601"/>
      <c r="BN195" s="602"/>
      <c r="BO195" s="561"/>
      <c r="BP195" s="561"/>
      <c r="BQ195" s="78" t="s">
        <v>88</v>
      </c>
      <c r="BR195" s="79" t="e">
        <f>IF(#REF!="B",#REF!,IF(#REF!="C",#REF!,#REF!))</f>
        <v>#REF!</v>
      </c>
      <c r="BS195" s="75"/>
    </row>
    <row r="196" spans="1:76" ht="21.75" customHeight="1">
      <c r="A196" s="62"/>
      <c r="B196" s="586" t="str">
        <f>IF(ROSTER!B16="","",ROSTER!B16)</f>
        <v/>
      </c>
      <c r="C196" s="588" t="str">
        <f>IF(ROSTER!C$16="","",ROSTER!C$16)</f>
        <v/>
      </c>
      <c r="D196" s="589"/>
      <c r="E196" s="590"/>
      <c r="F196" s="592">
        <f>IF(E196="y",1,IF(E196="S",1,0))</f>
        <v>0</v>
      </c>
      <c r="G196" s="594">
        <f>IF(E196="S",1,0)</f>
        <v>0</v>
      </c>
      <c r="H196" s="584"/>
      <c r="I196" s="576"/>
      <c r="J196" s="564"/>
      <c r="K196" s="565"/>
      <c r="L196" s="568"/>
      <c r="M196" s="569"/>
      <c r="N196" s="578">
        <f>L196+J196</f>
        <v>0</v>
      </c>
      <c r="O196" s="579"/>
      <c r="P196" s="564"/>
      <c r="Q196" s="565"/>
      <c r="R196" s="568"/>
      <c r="S196" s="569"/>
      <c r="T196" s="578">
        <f>R196-P196</f>
        <v>0</v>
      </c>
      <c r="U196" s="579"/>
      <c r="V196" s="584"/>
      <c r="W196" s="576"/>
      <c r="X196" s="564"/>
      <c r="Y196" s="576"/>
      <c r="Z196" s="564"/>
      <c r="AA196" s="576"/>
      <c r="AB196" s="564"/>
      <c r="AC196" s="565"/>
      <c r="AD196" s="568"/>
      <c r="AE196" s="569"/>
      <c r="AF196" s="548">
        <f>IF(AB196=0,0,(AD196/AB196)*100)</f>
        <v>0</v>
      </c>
      <c r="AG196" s="549"/>
      <c r="AH196" s="564"/>
      <c r="AI196" s="565"/>
      <c r="AJ196" s="568"/>
      <c r="AK196" s="569"/>
      <c r="AL196" s="548">
        <f>IF(AH196=0,0,(AJ196/AH196)*100)</f>
        <v>0</v>
      </c>
      <c r="AM196" s="549"/>
      <c r="AN196" s="564"/>
      <c r="AO196" s="565"/>
      <c r="AP196" s="568"/>
      <c r="AQ196" s="569"/>
      <c r="AR196" s="548">
        <f>IF(AN196=0,0,(AP196/AN196)*100)</f>
        <v>0</v>
      </c>
      <c r="AS196" s="549"/>
      <c r="AT196" s="572">
        <f>AB196+AH196+AN196</f>
        <v>0</v>
      </c>
      <c r="AU196" s="573"/>
      <c r="AV196" s="544">
        <f>AD196+AJ196+AP196</f>
        <v>0</v>
      </c>
      <c r="AW196" s="545"/>
      <c r="AX196" s="548">
        <f>IF(AT196=0,0,(AV196/AT196)*100)</f>
        <v>0</v>
      </c>
      <c r="AY196" s="549"/>
      <c r="AZ196" s="564"/>
      <c r="BA196" s="565"/>
      <c r="BB196" s="568"/>
      <c r="BC196" s="569"/>
      <c r="BD196" s="548">
        <f>IF(AZ196=0,0,(BB196/AZ196)*100)</f>
        <v>0</v>
      </c>
      <c r="BE196" s="549"/>
      <c r="BF196" s="572">
        <f>AT196+AZ196</f>
        <v>0</v>
      </c>
      <c r="BG196" s="573"/>
      <c r="BH196" s="544">
        <f>AV196+BB196</f>
        <v>0</v>
      </c>
      <c r="BI196" s="545"/>
      <c r="BJ196" s="548">
        <f>IF(BF196=0,0,(BH196/BF196)*100)</f>
        <v>0</v>
      </c>
      <c r="BK196" s="549"/>
      <c r="BL196" s="552">
        <f>(AD196*2)+(AJ196*2)+(AP196*3)+BB196</f>
        <v>0</v>
      </c>
      <c r="BM196" s="553"/>
      <c r="BN196" s="554"/>
      <c r="BO196" s="560" t="e">
        <f>(BL196*BR$188)+(N196*BR$189)+(X196*BR$190)+(R196*BR$191)+(V196*BR$192)+(Z196*BR$193)</f>
        <v>#REF!</v>
      </c>
      <c r="BP196" s="560" t="e">
        <f>((AZ196-BB196)*BR$195)+((AT196-AV196)*BR$194)+(H196*BR$196)+(P196*BR$197)</f>
        <v>#REF!</v>
      </c>
      <c r="BQ196" s="78" t="s">
        <v>89</v>
      </c>
      <c r="BR196" s="79" t="e">
        <f>IF(#REF!="B",#REF!,IF(#REF!="C",#REF!,#REF!))</f>
        <v>#REF!</v>
      </c>
      <c r="BS196" s="75"/>
    </row>
    <row r="197" spans="1:76" ht="21.75" customHeight="1">
      <c r="A197" s="62"/>
      <c r="B197" s="587"/>
      <c r="C197" s="562" t="str">
        <f>IF(ROSTER!D$16="","",ROSTER!D$16)</f>
        <v/>
      </c>
      <c r="D197" s="563"/>
      <c r="E197" s="591"/>
      <c r="F197" s="593"/>
      <c r="G197" s="595"/>
      <c r="H197" s="585"/>
      <c r="I197" s="577"/>
      <c r="J197" s="566"/>
      <c r="K197" s="567"/>
      <c r="L197" s="570"/>
      <c r="M197" s="571"/>
      <c r="N197" s="582" t="s">
        <v>16</v>
      </c>
      <c r="O197" s="583"/>
      <c r="P197" s="566"/>
      <c r="Q197" s="567"/>
      <c r="R197" s="570"/>
      <c r="S197" s="571"/>
      <c r="T197" s="582" t="s">
        <v>16</v>
      </c>
      <c r="U197" s="583"/>
      <c r="V197" s="585"/>
      <c r="W197" s="577"/>
      <c r="X197" s="566"/>
      <c r="Y197" s="577"/>
      <c r="Z197" s="566"/>
      <c r="AA197" s="577"/>
      <c r="AB197" s="566"/>
      <c r="AC197" s="567"/>
      <c r="AD197" s="570"/>
      <c r="AE197" s="571"/>
      <c r="AF197" s="598"/>
      <c r="AG197" s="599"/>
      <c r="AH197" s="566"/>
      <c r="AI197" s="567"/>
      <c r="AJ197" s="570"/>
      <c r="AK197" s="571"/>
      <c r="AL197" s="598"/>
      <c r="AM197" s="599"/>
      <c r="AN197" s="566"/>
      <c r="AO197" s="567"/>
      <c r="AP197" s="570"/>
      <c r="AQ197" s="571"/>
      <c r="AR197" s="598"/>
      <c r="AS197" s="599"/>
      <c r="AT197" s="603"/>
      <c r="AU197" s="604"/>
      <c r="AV197" s="596"/>
      <c r="AW197" s="597"/>
      <c r="AX197" s="598"/>
      <c r="AY197" s="599"/>
      <c r="AZ197" s="566"/>
      <c r="BA197" s="567"/>
      <c r="BB197" s="570"/>
      <c r="BC197" s="571"/>
      <c r="BD197" s="598"/>
      <c r="BE197" s="599"/>
      <c r="BF197" s="603"/>
      <c r="BG197" s="604"/>
      <c r="BH197" s="596"/>
      <c r="BI197" s="597"/>
      <c r="BJ197" s="598"/>
      <c r="BK197" s="599"/>
      <c r="BL197" s="600"/>
      <c r="BM197" s="601"/>
      <c r="BN197" s="602"/>
      <c r="BO197" s="561"/>
      <c r="BP197" s="561"/>
      <c r="BQ197" s="78" t="s">
        <v>90</v>
      </c>
      <c r="BR197" s="79" t="e">
        <f>IF(#REF!="B",#REF!,IF(#REF!="C",#REF!,#REF!))</f>
        <v>#REF!</v>
      </c>
      <c r="BS197" s="75"/>
    </row>
    <row r="198" spans="1:76" ht="21.75" customHeight="1">
      <c r="A198" s="62"/>
      <c r="B198" s="586" t="str">
        <f>IF(ROSTER!B18="","",ROSTER!B18)</f>
        <v/>
      </c>
      <c r="C198" s="588" t="str">
        <f>IF(ROSTER!C$18="","",ROSTER!C$18)</f>
        <v/>
      </c>
      <c r="D198" s="589"/>
      <c r="E198" s="590"/>
      <c r="F198" s="592">
        <f>IF(E198="y",1,IF(E198="S",1,0))</f>
        <v>0</v>
      </c>
      <c r="G198" s="594">
        <f>IF(E198="S",1,0)</f>
        <v>0</v>
      </c>
      <c r="H198" s="584"/>
      <c r="I198" s="576"/>
      <c r="J198" s="564"/>
      <c r="K198" s="565"/>
      <c r="L198" s="568"/>
      <c r="M198" s="569"/>
      <c r="N198" s="578">
        <f>L198+J198</f>
        <v>0</v>
      </c>
      <c r="O198" s="579"/>
      <c r="P198" s="564"/>
      <c r="Q198" s="565"/>
      <c r="R198" s="568"/>
      <c r="S198" s="569"/>
      <c r="T198" s="578">
        <f>R198-P198</f>
        <v>0</v>
      </c>
      <c r="U198" s="579"/>
      <c r="V198" s="584"/>
      <c r="W198" s="576"/>
      <c r="X198" s="564"/>
      <c r="Y198" s="576"/>
      <c r="Z198" s="564"/>
      <c r="AA198" s="576"/>
      <c r="AB198" s="564"/>
      <c r="AC198" s="565"/>
      <c r="AD198" s="568"/>
      <c r="AE198" s="569"/>
      <c r="AF198" s="548">
        <f>IF(AB198=0,0,(AD198/AB198)*100)</f>
        <v>0</v>
      </c>
      <c r="AG198" s="549"/>
      <c r="AH198" s="564"/>
      <c r="AI198" s="565"/>
      <c r="AJ198" s="568"/>
      <c r="AK198" s="569"/>
      <c r="AL198" s="548">
        <f>IF(AH198=0,0,(AJ198/AH198)*100)</f>
        <v>0</v>
      </c>
      <c r="AM198" s="549"/>
      <c r="AN198" s="564"/>
      <c r="AO198" s="565"/>
      <c r="AP198" s="568"/>
      <c r="AQ198" s="569"/>
      <c r="AR198" s="548">
        <f>IF(AN198=0,0,(AP198/AN198)*100)</f>
        <v>0</v>
      </c>
      <c r="AS198" s="549"/>
      <c r="AT198" s="572">
        <f>AB198+AH198+AN198</f>
        <v>0</v>
      </c>
      <c r="AU198" s="573"/>
      <c r="AV198" s="544">
        <f>AD198+AJ198+AP198</f>
        <v>0</v>
      </c>
      <c r="AW198" s="545"/>
      <c r="AX198" s="548">
        <f>IF(AT198=0,0,(AV198/AT198)*100)</f>
        <v>0</v>
      </c>
      <c r="AY198" s="549"/>
      <c r="AZ198" s="564"/>
      <c r="BA198" s="565"/>
      <c r="BB198" s="568"/>
      <c r="BC198" s="569"/>
      <c r="BD198" s="548">
        <f>IF(AZ198=0,0,(BB198/AZ198)*100)</f>
        <v>0</v>
      </c>
      <c r="BE198" s="549"/>
      <c r="BF198" s="572">
        <f>AT198+AZ198</f>
        <v>0</v>
      </c>
      <c r="BG198" s="573"/>
      <c r="BH198" s="544">
        <f>AV198+BB198</f>
        <v>0</v>
      </c>
      <c r="BI198" s="545"/>
      <c r="BJ198" s="548">
        <f>IF(BF198=0,0,(BH198/BF198)*100)</f>
        <v>0</v>
      </c>
      <c r="BK198" s="549"/>
      <c r="BL198" s="552">
        <f>(AD198*2)+(AJ198*2)+(AP198*3)+BB198</f>
        <v>0</v>
      </c>
      <c r="BM198" s="553"/>
      <c r="BN198" s="554"/>
      <c r="BO198" s="560" t="e">
        <f>(BL198*BR$188)+(N198*BR$189)+(X198*BR$190)+(R198*BR$191)+(V198*BR$192)+(Z198*BR$193)</f>
        <v>#REF!</v>
      </c>
      <c r="BP198" s="560" t="e">
        <f>((AZ198-BB198)*BR$195)+((AT198-AV198)*BR$194)+(H198*BR$196)+(P198*BR$197)</f>
        <v>#REF!</v>
      </c>
      <c r="BQ198" s="62"/>
      <c r="BR198" s="62"/>
      <c r="BS198" s="75"/>
    </row>
    <row r="199" spans="1:76" ht="21.75" customHeight="1">
      <c r="A199" s="62"/>
      <c r="B199" s="587"/>
      <c r="C199" s="562" t="str">
        <f>IF(ROSTER!D$18="","",ROSTER!D$18)</f>
        <v/>
      </c>
      <c r="D199" s="563"/>
      <c r="E199" s="591"/>
      <c r="F199" s="593"/>
      <c r="G199" s="595"/>
      <c r="H199" s="585"/>
      <c r="I199" s="577"/>
      <c r="J199" s="566"/>
      <c r="K199" s="567"/>
      <c r="L199" s="570"/>
      <c r="M199" s="571"/>
      <c r="N199" s="582" t="s">
        <v>16</v>
      </c>
      <c r="O199" s="583"/>
      <c r="P199" s="566"/>
      <c r="Q199" s="567"/>
      <c r="R199" s="570"/>
      <c r="S199" s="571"/>
      <c r="T199" s="582" t="s">
        <v>16</v>
      </c>
      <c r="U199" s="583"/>
      <c r="V199" s="585"/>
      <c r="W199" s="577"/>
      <c r="X199" s="566"/>
      <c r="Y199" s="577"/>
      <c r="Z199" s="566"/>
      <c r="AA199" s="577"/>
      <c r="AB199" s="566"/>
      <c r="AC199" s="567"/>
      <c r="AD199" s="570"/>
      <c r="AE199" s="571"/>
      <c r="AF199" s="598"/>
      <c r="AG199" s="599"/>
      <c r="AH199" s="566"/>
      <c r="AI199" s="567"/>
      <c r="AJ199" s="570"/>
      <c r="AK199" s="571"/>
      <c r="AL199" s="598"/>
      <c r="AM199" s="599"/>
      <c r="AN199" s="566"/>
      <c r="AO199" s="567"/>
      <c r="AP199" s="570"/>
      <c r="AQ199" s="571"/>
      <c r="AR199" s="598"/>
      <c r="AS199" s="599"/>
      <c r="AT199" s="603"/>
      <c r="AU199" s="604"/>
      <c r="AV199" s="596"/>
      <c r="AW199" s="597"/>
      <c r="AX199" s="598"/>
      <c r="AY199" s="599"/>
      <c r="AZ199" s="566"/>
      <c r="BA199" s="567"/>
      <c r="BB199" s="570"/>
      <c r="BC199" s="571"/>
      <c r="BD199" s="598"/>
      <c r="BE199" s="599"/>
      <c r="BF199" s="603"/>
      <c r="BG199" s="604"/>
      <c r="BH199" s="596"/>
      <c r="BI199" s="597"/>
      <c r="BJ199" s="598"/>
      <c r="BK199" s="599"/>
      <c r="BL199" s="600"/>
      <c r="BM199" s="601"/>
      <c r="BN199" s="602"/>
      <c r="BO199" s="561"/>
      <c r="BP199" s="561"/>
      <c r="BQ199" s="62"/>
      <c r="BR199" s="62"/>
      <c r="BS199" s="62"/>
    </row>
    <row r="200" spans="1:76" ht="21.75" customHeight="1">
      <c r="A200" s="62"/>
      <c r="B200" s="586" t="str">
        <f>IF(ROSTER!B20="","",ROSTER!B20)</f>
        <v/>
      </c>
      <c r="C200" s="588" t="str">
        <f>IF(ROSTER!C$20="","",ROSTER!C$20)</f>
        <v/>
      </c>
      <c r="D200" s="589"/>
      <c r="E200" s="590"/>
      <c r="F200" s="592">
        <f>IF(E200="y",1,IF(E200="S",1,0))</f>
        <v>0</v>
      </c>
      <c r="G200" s="594">
        <f>IF(E200="S",1,0)</f>
        <v>0</v>
      </c>
      <c r="H200" s="584"/>
      <c r="I200" s="576"/>
      <c r="J200" s="564"/>
      <c r="K200" s="565"/>
      <c r="L200" s="568"/>
      <c r="M200" s="569"/>
      <c r="N200" s="578">
        <f>L200+J200</f>
        <v>0</v>
      </c>
      <c r="O200" s="579"/>
      <c r="P200" s="564"/>
      <c r="Q200" s="565"/>
      <c r="R200" s="568"/>
      <c r="S200" s="569"/>
      <c r="T200" s="578">
        <f>R200-P200</f>
        <v>0</v>
      </c>
      <c r="U200" s="579"/>
      <c r="V200" s="584"/>
      <c r="W200" s="576"/>
      <c r="X200" s="564"/>
      <c r="Y200" s="576"/>
      <c r="Z200" s="564"/>
      <c r="AA200" s="576"/>
      <c r="AB200" s="564"/>
      <c r="AC200" s="565"/>
      <c r="AD200" s="568"/>
      <c r="AE200" s="569"/>
      <c r="AF200" s="548">
        <f>IF(AB200=0,0,(AD200/AB200)*100)</f>
        <v>0</v>
      </c>
      <c r="AG200" s="549"/>
      <c r="AH200" s="564"/>
      <c r="AI200" s="565"/>
      <c r="AJ200" s="568"/>
      <c r="AK200" s="569"/>
      <c r="AL200" s="548">
        <f>IF(AH200=0,0,(AJ200/AH200)*100)</f>
        <v>0</v>
      </c>
      <c r="AM200" s="549"/>
      <c r="AN200" s="564"/>
      <c r="AO200" s="565"/>
      <c r="AP200" s="568"/>
      <c r="AQ200" s="569"/>
      <c r="AR200" s="548">
        <f>IF(AN200=0,0,(AP200/AN200)*100)</f>
        <v>0</v>
      </c>
      <c r="AS200" s="549"/>
      <c r="AT200" s="572">
        <f>AB200+AH200+AN200</f>
        <v>0</v>
      </c>
      <c r="AU200" s="573"/>
      <c r="AV200" s="544">
        <f>AD200+AJ200+AP200</f>
        <v>0</v>
      </c>
      <c r="AW200" s="545"/>
      <c r="AX200" s="548">
        <f>IF(AT200=0,0,(AV200/AT200)*100)</f>
        <v>0</v>
      </c>
      <c r="AY200" s="549"/>
      <c r="AZ200" s="564"/>
      <c r="BA200" s="565"/>
      <c r="BB200" s="568"/>
      <c r="BC200" s="569"/>
      <c r="BD200" s="548">
        <f>IF(AZ200=0,0,(BB200/AZ200)*100)</f>
        <v>0</v>
      </c>
      <c r="BE200" s="549"/>
      <c r="BF200" s="572">
        <f>AT200+AZ200</f>
        <v>0</v>
      </c>
      <c r="BG200" s="573"/>
      <c r="BH200" s="544">
        <f>AV200+BB200</f>
        <v>0</v>
      </c>
      <c r="BI200" s="545"/>
      <c r="BJ200" s="548">
        <f>IF(BF200=0,0,(BH200/BF200)*100)</f>
        <v>0</v>
      </c>
      <c r="BK200" s="549"/>
      <c r="BL200" s="552">
        <f>(AD200*2)+(AJ200*2)+(AP200*3)+BB200</f>
        <v>0</v>
      </c>
      <c r="BM200" s="553"/>
      <c r="BN200" s="554"/>
      <c r="BO200" s="560" t="e">
        <f>(BL200*BR$188)+(N200*BR$189)+(X200*BR$190)+(R200*BR$191)+(V200*BR$192)+(Z200*BR$193)</f>
        <v>#REF!</v>
      </c>
      <c r="BP200" s="560" t="e">
        <f>((AZ200-BB200)*BR$195)+((AT200-AV200)*BR$194)+(H200*BR$196)+(P200*BR$197)</f>
        <v>#REF!</v>
      </c>
      <c r="BQ200" s="62"/>
      <c r="BR200" s="62"/>
      <c r="BS200" s="62"/>
    </row>
    <row r="201" spans="1:76" ht="21.75" customHeight="1">
      <c r="A201" s="62"/>
      <c r="B201" s="587"/>
      <c r="C201" s="562" t="str">
        <f>IF(ROSTER!D$20="","",ROSTER!D$20)</f>
        <v/>
      </c>
      <c r="D201" s="563"/>
      <c r="E201" s="591"/>
      <c r="F201" s="593"/>
      <c r="G201" s="595"/>
      <c r="H201" s="585"/>
      <c r="I201" s="577"/>
      <c r="J201" s="566"/>
      <c r="K201" s="567"/>
      <c r="L201" s="570"/>
      <c r="M201" s="571"/>
      <c r="N201" s="582" t="s">
        <v>16</v>
      </c>
      <c r="O201" s="583"/>
      <c r="P201" s="566"/>
      <c r="Q201" s="567"/>
      <c r="R201" s="570"/>
      <c r="S201" s="571"/>
      <c r="T201" s="582" t="s">
        <v>16</v>
      </c>
      <c r="U201" s="583"/>
      <c r="V201" s="585"/>
      <c r="W201" s="577"/>
      <c r="X201" s="566"/>
      <c r="Y201" s="577"/>
      <c r="Z201" s="566"/>
      <c r="AA201" s="577"/>
      <c r="AB201" s="566"/>
      <c r="AC201" s="567"/>
      <c r="AD201" s="570"/>
      <c r="AE201" s="571"/>
      <c r="AF201" s="598"/>
      <c r="AG201" s="599"/>
      <c r="AH201" s="566"/>
      <c r="AI201" s="567"/>
      <c r="AJ201" s="570"/>
      <c r="AK201" s="571"/>
      <c r="AL201" s="598"/>
      <c r="AM201" s="599"/>
      <c r="AN201" s="566"/>
      <c r="AO201" s="567"/>
      <c r="AP201" s="570"/>
      <c r="AQ201" s="571"/>
      <c r="AR201" s="598"/>
      <c r="AS201" s="599"/>
      <c r="AT201" s="603"/>
      <c r="AU201" s="604"/>
      <c r="AV201" s="596"/>
      <c r="AW201" s="597"/>
      <c r="AX201" s="598"/>
      <c r="AY201" s="599"/>
      <c r="AZ201" s="566"/>
      <c r="BA201" s="567"/>
      <c r="BB201" s="570"/>
      <c r="BC201" s="571"/>
      <c r="BD201" s="598"/>
      <c r="BE201" s="599"/>
      <c r="BF201" s="603"/>
      <c r="BG201" s="604"/>
      <c r="BH201" s="596"/>
      <c r="BI201" s="597"/>
      <c r="BJ201" s="598"/>
      <c r="BK201" s="599"/>
      <c r="BL201" s="600"/>
      <c r="BM201" s="601"/>
      <c r="BN201" s="602"/>
      <c r="BO201" s="561"/>
      <c r="BP201" s="561"/>
      <c r="BQ201" s="62"/>
      <c r="BR201" s="62"/>
      <c r="BS201" s="62"/>
    </row>
    <row r="202" spans="1:76" ht="21.75" customHeight="1">
      <c r="A202" s="62"/>
      <c r="B202" s="586" t="str">
        <f>IF(ROSTER!B22="","",ROSTER!B22)</f>
        <v/>
      </c>
      <c r="C202" s="588" t="str">
        <f>IF(ROSTER!C$22="","",ROSTER!C$22)</f>
        <v/>
      </c>
      <c r="D202" s="589"/>
      <c r="E202" s="590"/>
      <c r="F202" s="592">
        <f>IF(E202="y",1,IF(E202="S",1,0))</f>
        <v>0</v>
      </c>
      <c r="G202" s="594">
        <f>IF(E202="S",1,0)</f>
        <v>0</v>
      </c>
      <c r="H202" s="584"/>
      <c r="I202" s="576"/>
      <c r="J202" s="564"/>
      <c r="K202" s="565"/>
      <c r="L202" s="568"/>
      <c r="M202" s="569"/>
      <c r="N202" s="578">
        <f>L202+J202</f>
        <v>0</v>
      </c>
      <c r="O202" s="579"/>
      <c r="P202" s="564"/>
      <c r="Q202" s="565"/>
      <c r="R202" s="568"/>
      <c r="S202" s="569"/>
      <c r="T202" s="578">
        <f>R202-P202</f>
        <v>0</v>
      </c>
      <c r="U202" s="579"/>
      <c r="V202" s="584"/>
      <c r="W202" s="576"/>
      <c r="X202" s="564"/>
      <c r="Y202" s="576"/>
      <c r="Z202" s="564"/>
      <c r="AA202" s="576"/>
      <c r="AB202" s="564"/>
      <c r="AC202" s="565"/>
      <c r="AD202" s="568"/>
      <c r="AE202" s="569"/>
      <c r="AF202" s="548">
        <f>IF(AB202=0,0,(AD202/AB202)*100)</f>
        <v>0</v>
      </c>
      <c r="AG202" s="549"/>
      <c r="AH202" s="564"/>
      <c r="AI202" s="565"/>
      <c r="AJ202" s="568"/>
      <c r="AK202" s="569"/>
      <c r="AL202" s="548">
        <f>IF(AH202=0,0,(AJ202/AH202)*100)</f>
        <v>0</v>
      </c>
      <c r="AM202" s="549"/>
      <c r="AN202" s="564"/>
      <c r="AO202" s="565"/>
      <c r="AP202" s="568"/>
      <c r="AQ202" s="569"/>
      <c r="AR202" s="548">
        <f>IF(AN202=0,0,(AP202/AN202)*100)</f>
        <v>0</v>
      </c>
      <c r="AS202" s="549"/>
      <c r="AT202" s="572">
        <f>AB202+AH202+AN202</f>
        <v>0</v>
      </c>
      <c r="AU202" s="573"/>
      <c r="AV202" s="544">
        <f>AD202+AJ202+AP202</f>
        <v>0</v>
      </c>
      <c r="AW202" s="545"/>
      <c r="AX202" s="548">
        <f>IF(AT202=0,0,(AV202/AT202)*100)</f>
        <v>0</v>
      </c>
      <c r="AY202" s="549"/>
      <c r="AZ202" s="564"/>
      <c r="BA202" s="565"/>
      <c r="BB202" s="568"/>
      <c r="BC202" s="569"/>
      <c r="BD202" s="548">
        <f>IF(AZ202=0,0,(BB202/AZ202)*100)</f>
        <v>0</v>
      </c>
      <c r="BE202" s="549"/>
      <c r="BF202" s="572">
        <f>AT202+AZ202</f>
        <v>0</v>
      </c>
      <c r="BG202" s="573"/>
      <c r="BH202" s="544">
        <f>AV202+BB202</f>
        <v>0</v>
      </c>
      <c r="BI202" s="545"/>
      <c r="BJ202" s="548">
        <f>IF(BF202=0,0,(BH202/BF202)*100)</f>
        <v>0</v>
      </c>
      <c r="BK202" s="549"/>
      <c r="BL202" s="552">
        <f>(AD202*2)+(AJ202*2)+(AP202*3)+BB202</f>
        <v>0</v>
      </c>
      <c r="BM202" s="553"/>
      <c r="BN202" s="554"/>
      <c r="BO202" s="560" t="e">
        <f>(BL202*BR$188)+(N202*BR$189)+(X202*BR$190)+(R202*BR$191)+(V202*BR$192)+(Z202*BR$193)</f>
        <v>#REF!</v>
      </c>
      <c r="BP202" s="560" t="e">
        <f>((AZ202-BB202)*BR$195)+((AT202-AV202)*BR$194)+(H202*BR$196)+(P202*BR$197)</f>
        <v>#REF!</v>
      </c>
      <c r="BQ202" s="62"/>
      <c r="BR202" s="62"/>
      <c r="BS202" s="62"/>
    </row>
    <row r="203" spans="1:76" ht="21.75" customHeight="1">
      <c r="A203" s="62"/>
      <c r="B203" s="587"/>
      <c r="C203" s="562" t="str">
        <f>IF(ROSTER!D$22="","",ROSTER!D$22)</f>
        <v/>
      </c>
      <c r="D203" s="563"/>
      <c r="E203" s="591"/>
      <c r="F203" s="593"/>
      <c r="G203" s="595"/>
      <c r="H203" s="585"/>
      <c r="I203" s="577"/>
      <c r="J203" s="566"/>
      <c r="K203" s="567"/>
      <c r="L203" s="570"/>
      <c r="M203" s="571"/>
      <c r="N203" s="582" t="s">
        <v>16</v>
      </c>
      <c r="O203" s="583"/>
      <c r="P203" s="566"/>
      <c r="Q203" s="567"/>
      <c r="R203" s="570"/>
      <c r="S203" s="571"/>
      <c r="T203" s="582" t="s">
        <v>16</v>
      </c>
      <c r="U203" s="583"/>
      <c r="V203" s="585"/>
      <c r="W203" s="577"/>
      <c r="X203" s="566"/>
      <c r="Y203" s="577"/>
      <c r="Z203" s="566"/>
      <c r="AA203" s="577"/>
      <c r="AB203" s="566"/>
      <c r="AC203" s="567"/>
      <c r="AD203" s="570"/>
      <c r="AE203" s="571"/>
      <c r="AF203" s="598"/>
      <c r="AG203" s="599"/>
      <c r="AH203" s="566"/>
      <c r="AI203" s="567"/>
      <c r="AJ203" s="570"/>
      <c r="AK203" s="571"/>
      <c r="AL203" s="598"/>
      <c r="AM203" s="599"/>
      <c r="AN203" s="566"/>
      <c r="AO203" s="567"/>
      <c r="AP203" s="570"/>
      <c r="AQ203" s="571"/>
      <c r="AR203" s="598"/>
      <c r="AS203" s="599"/>
      <c r="AT203" s="603"/>
      <c r="AU203" s="604"/>
      <c r="AV203" s="596"/>
      <c r="AW203" s="597"/>
      <c r="AX203" s="598"/>
      <c r="AY203" s="599"/>
      <c r="AZ203" s="566"/>
      <c r="BA203" s="567"/>
      <c r="BB203" s="570"/>
      <c r="BC203" s="571"/>
      <c r="BD203" s="598"/>
      <c r="BE203" s="599"/>
      <c r="BF203" s="603"/>
      <c r="BG203" s="604"/>
      <c r="BH203" s="596"/>
      <c r="BI203" s="597"/>
      <c r="BJ203" s="598"/>
      <c r="BK203" s="599"/>
      <c r="BL203" s="600"/>
      <c r="BM203" s="601"/>
      <c r="BN203" s="602"/>
      <c r="BO203" s="561"/>
      <c r="BP203" s="561"/>
      <c r="BQ203" s="62"/>
      <c r="BR203" s="62"/>
      <c r="BS203" s="62"/>
    </row>
    <row r="204" spans="1:76" ht="21.75" customHeight="1">
      <c r="A204" s="62"/>
      <c r="B204" s="586" t="str">
        <f>IF(ROSTER!B24="","",ROSTER!B24)</f>
        <v/>
      </c>
      <c r="C204" s="588" t="str">
        <f>IF(ROSTER!C$24="","",ROSTER!C$24)</f>
        <v/>
      </c>
      <c r="D204" s="589"/>
      <c r="E204" s="590"/>
      <c r="F204" s="592">
        <f>IF(E204="y",1,IF(E204="S",1,0))</f>
        <v>0</v>
      </c>
      <c r="G204" s="594">
        <f>IF(E204="S",1,0)</f>
        <v>0</v>
      </c>
      <c r="H204" s="584"/>
      <c r="I204" s="576"/>
      <c r="J204" s="564"/>
      <c r="K204" s="565"/>
      <c r="L204" s="568"/>
      <c r="M204" s="569"/>
      <c r="N204" s="578">
        <f>L204+J204</f>
        <v>0</v>
      </c>
      <c r="O204" s="579"/>
      <c r="P204" s="564"/>
      <c r="Q204" s="565"/>
      <c r="R204" s="568"/>
      <c r="S204" s="569"/>
      <c r="T204" s="578">
        <f>R204-P204</f>
        <v>0</v>
      </c>
      <c r="U204" s="579"/>
      <c r="V204" s="584"/>
      <c r="W204" s="576"/>
      <c r="X204" s="564"/>
      <c r="Y204" s="576"/>
      <c r="Z204" s="564"/>
      <c r="AA204" s="576"/>
      <c r="AB204" s="564"/>
      <c r="AC204" s="565"/>
      <c r="AD204" s="568"/>
      <c r="AE204" s="569"/>
      <c r="AF204" s="548">
        <f>IF(AB204=0,0,(AD204/AB204)*100)</f>
        <v>0</v>
      </c>
      <c r="AG204" s="549"/>
      <c r="AH204" s="564"/>
      <c r="AI204" s="565"/>
      <c r="AJ204" s="568"/>
      <c r="AK204" s="569"/>
      <c r="AL204" s="548">
        <f>IF(AH204=0,0,(AJ204/AH204)*100)</f>
        <v>0</v>
      </c>
      <c r="AM204" s="549"/>
      <c r="AN204" s="564"/>
      <c r="AO204" s="565"/>
      <c r="AP204" s="568"/>
      <c r="AQ204" s="569"/>
      <c r="AR204" s="548">
        <f>IF(AN204=0,0,(AP204/AN204)*100)</f>
        <v>0</v>
      </c>
      <c r="AS204" s="549"/>
      <c r="AT204" s="572">
        <f>AB204+AH204+AN204</f>
        <v>0</v>
      </c>
      <c r="AU204" s="573"/>
      <c r="AV204" s="544">
        <f>AD204+AJ204+AP204</f>
        <v>0</v>
      </c>
      <c r="AW204" s="545"/>
      <c r="AX204" s="548">
        <f>IF(AT204=0,0,(AV204/AT204)*100)</f>
        <v>0</v>
      </c>
      <c r="AY204" s="549"/>
      <c r="AZ204" s="564"/>
      <c r="BA204" s="565"/>
      <c r="BB204" s="568"/>
      <c r="BC204" s="569"/>
      <c r="BD204" s="548">
        <f>IF(AZ204=0,0,(BB204/AZ204)*100)</f>
        <v>0</v>
      </c>
      <c r="BE204" s="549"/>
      <c r="BF204" s="572">
        <f>AT204+AZ204</f>
        <v>0</v>
      </c>
      <c r="BG204" s="573"/>
      <c r="BH204" s="544">
        <f>AV204+BB204</f>
        <v>0</v>
      </c>
      <c r="BI204" s="545"/>
      <c r="BJ204" s="548">
        <f>IF(BF204=0,0,(BH204/BF204)*100)</f>
        <v>0</v>
      </c>
      <c r="BK204" s="549"/>
      <c r="BL204" s="552">
        <f>(AD204*2)+(AJ204*2)+(AP204*3)+BB204</f>
        <v>0</v>
      </c>
      <c r="BM204" s="553"/>
      <c r="BN204" s="554"/>
      <c r="BO204" s="560" t="e">
        <f>(BL204*BR$188)+(N204*BR$189)+(X204*BR$190)+(R204*BR$191)+(V204*BR$192)+(Z204*BR$193)</f>
        <v>#REF!</v>
      </c>
      <c r="BP204" s="560" t="e">
        <f>((AZ204-BB204)*BR$195)+((AT204-AV204)*BR$194)+(H204*BR$196)+(P204*BR$197)</f>
        <v>#REF!</v>
      </c>
      <c r="BQ204" s="62"/>
      <c r="BR204" s="62"/>
      <c r="BS204" s="62"/>
    </row>
    <row r="205" spans="1:76" ht="21.75" customHeight="1">
      <c r="A205" s="62"/>
      <c r="B205" s="587"/>
      <c r="C205" s="562" t="str">
        <f>IF(ROSTER!D$24="","",ROSTER!D$24)</f>
        <v/>
      </c>
      <c r="D205" s="563"/>
      <c r="E205" s="591"/>
      <c r="F205" s="593"/>
      <c r="G205" s="595"/>
      <c r="H205" s="585"/>
      <c r="I205" s="577"/>
      <c r="J205" s="566"/>
      <c r="K205" s="567"/>
      <c r="L205" s="570"/>
      <c r="M205" s="571"/>
      <c r="N205" s="582" t="s">
        <v>16</v>
      </c>
      <c r="O205" s="583"/>
      <c r="P205" s="566"/>
      <c r="Q205" s="567"/>
      <c r="R205" s="570"/>
      <c r="S205" s="571"/>
      <c r="T205" s="582" t="s">
        <v>16</v>
      </c>
      <c r="U205" s="583"/>
      <c r="V205" s="585"/>
      <c r="W205" s="577"/>
      <c r="X205" s="566"/>
      <c r="Y205" s="577"/>
      <c r="Z205" s="566"/>
      <c r="AA205" s="577"/>
      <c r="AB205" s="566"/>
      <c r="AC205" s="567"/>
      <c r="AD205" s="570"/>
      <c r="AE205" s="571"/>
      <c r="AF205" s="598"/>
      <c r="AG205" s="599"/>
      <c r="AH205" s="566"/>
      <c r="AI205" s="567"/>
      <c r="AJ205" s="570"/>
      <c r="AK205" s="571"/>
      <c r="AL205" s="598"/>
      <c r="AM205" s="599"/>
      <c r="AN205" s="566"/>
      <c r="AO205" s="567"/>
      <c r="AP205" s="570"/>
      <c r="AQ205" s="571"/>
      <c r="AR205" s="598"/>
      <c r="AS205" s="599"/>
      <c r="AT205" s="603"/>
      <c r="AU205" s="604"/>
      <c r="AV205" s="596"/>
      <c r="AW205" s="597"/>
      <c r="AX205" s="598"/>
      <c r="AY205" s="599"/>
      <c r="AZ205" s="566"/>
      <c r="BA205" s="567"/>
      <c r="BB205" s="570"/>
      <c r="BC205" s="571"/>
      <c r="BD205" s="598"/>
      <c r="BE205" s="599"/>
      <c r="BF205" s="603"/>
      <c r="BG205" s="604"/>
      <c r="BH205" s="596"/>
      <c r="BI205" s="597"/>
      <c r="BJ205" s="598"/>
      <c r="BK205" s="599"/>
      <c r="BL205" s="600"/>
      <c r="BM205" s="601"/>
      <c r="BN205" s="602"/>
      <c r="BO205" s="561"/>
      <c r="BP205" s="561"/>
      <c r="BQ205" s="62"/>
      <c r="BR205" s="62"/>
      <c r="BS205" s="62"/>
      <c r="BX205" s="82"/>
    </row>
    <row r="206" spans="1:76" ht="21.75" customHeight="1">
      <c r="A206" s="62"/>
      <c r="B206" s="586" t="str">
        <f>IF(ROSTER!B26="","",ROSTER!B26)</f>
        <v/>
      </c>
      <c r="C206" s="588" t="str">
        <f>IF(ROSTER!C$26="","",ROSTER!C$26)</f>
        <v/>
      </c>
      <c r="D206" s="589"/>
      <c r="E206" s="590"/>
      <c r="F206" s="592">
        <f>IF(E206="y",1,IF(E206="S",1,0))</f>
        <v>0</v>
      </c>
      <c r="G206" s="594">
        <f>IF(E206="S",1,0)</f>
        <v>0</v>
      </c>
      <c r="H206" s="584"/>
      <c r="I206" s="576"/>
      <c r="J206" s="564"/>
      <c r="K206" s="565"/>
      <c r="L206" s="568"/>
      <c r="M206" s="569"/>
      <c r="N206" s="578">
        <f>L206+J206</f>
        <v>0</v>
      </c>
      <c r="O206" s="579"/>
      <c r="P206" s="564"/>
      <c r="Q206" s="565"/>
      <c r="R206" s="568"/>
      <c r="S206" s="569"/>
      <c r="T206" s="578">
        <f>R206-P206</f>
        <v>0</v>
      </c>
      <c r="U206" s="579"/>
      <c r="V206" s="584"/>
      <c r="W206" s="576"/>
      <c r="X206" s="564"/>
      <c r="Y206" s="576"/>
      <c r="Z206" s="564"/>
      <c r="AA206" s="576"/>
      <c r="AB206" s="564"/>
      <c r="AC206" s="565"/>
      <c r="AD206" s="568"/>
      <c r="AE206" s="569"/>
      <c r="AF206" s="548">
        <f>IF(AB206=0,0,(AD206/AB206)*100)</f>
        <v>0</v>
      </c>
      <c r="AG206" s="549"/>
      <c r="AH206" s="564"/>
      <c r="AI206" s="565"/>
      <c r="AJ206" s="568"/>
      <c r="AK206" s="569"/>
      <c r="AL206" s="548">
        <f>IF(AH206=0,0,(AJ206/AH206)*100)</f>
        <v>0</v>
      </c>
      <c r="AM206" s="549"/>
      <c r="AN206" s="564"/>
      <c r="AO206" s="565"/>
      <c r="AP206" s="568"/>
      <c r="AQ206" s="569"/>
      <c r="AR206" s="548">
        <f>IF(AN206=0,0,(AP206/AN206)*100)</f>
        <v>0</v>
      </c>
      <c r="AS206" s="549"/>
      <c r="AT206" s="572">
        <f>AB206+AH206+AN206</f>
        <v>0</v>
      </c>
      <c r="AU206" s="573"/>
      <c r="AV206" s="544">
        <f>AD206+AJ206+AP206</f>
        <v>0</v>
      </c>
      <c r="AW206" s="545"/>
      <c r="AX206" s="548">
        <f>IF(AT206=0,0,(AV206/AT206)*100)</f>
        <v>0</v>
      </c>
      <c r="AY206" s="549"/>
      <c r="AZ206" s="564"/>
      <c r="BA206" s="565"/>
      <c r="BB206" s="568"/>
      <c r="BC206" s="569"/>
      <c r="BD206" s="548">
        <f>IF(AZ206=0,0,(BB206/AZ206)*100)</f>
        <v>0</v>
      </c>
      <c r="BE206" s="549"/>
      <c r="BF206" s="572">
        <f>AT206+AZ206</f>
        <v>0</v>
      </c>
      <c r="BG206" s="573"/>
      <c r="BH206" s="544">
        <f>AV206+BB206</f>
        <v>0</v>
      </c>
      <c r="BI206" s="545"/>
      <c r="BJ206" s="548">
        <f>IF(BF206=0,0,(BH206/BF206)*100)</f>
        <v>0</v>
      </c>
      <c r="BK206" s="549"/>
      <c r="BL206" s="552">
        <f>(AD206*2)+(AJ206*2)+(AP206*3)+BB206</f>
        <v>0</v>
      </c>
      <c r="BM206" s="553"/>
      <c r="BN206" s="554"/>
      <c r="BO206" s="560" t="e">
        <f>(BL206*BR$188)+(N206*BR$189)+(X206*BR$190)+(R206*BR$191)+(V206*BR$192)+(Z206*BR$193)</f>
        <v>#REF!</v>
      </c>
      <c r="BP206" s="560" t="e">
        <f>((AZ206-BB206)*BR$195)+((AT206-AV206)*BR$194)+(H206*BR$196)+(P206*BR$197)</f>
        <v>#REF!</v>
      </c>
      <c r="BQ206" s="62"/>
      <c r="BR206" s="62"/>
      <c r="BS206" s="62"/>
    </row>
    <row r="207" spans="1:76" ht="21.75" customHeight="1">
      <c r="A207" s="62"/>
      <c r="B207" s="587"/>
      <c r="C207" s="562" t="str">
        <f>IF(ROSTER!D$26="","",ROSTER!D$26)</f>
        <v/>
      </c>
      <c r="D207" s="563"/>
      <c r="E207" s="591"/>
      <c r="F207" s="593"/>
      <c r="G207" s="595"/>
      <c r="H207" s="585"/>
      <c r="I207" s="577"/>
      <c r="J207" s="566"/>
      <c r="K207" s="567"/>
      <c r="L207" s="570"/>
      <c r="M207" s="571"/>
      <c r="N207" s="582" t="s">
        <v>16</v>
      </c>
      <c r="O207" s="583"/>
      <c r="P207" s="566"/>
      <c r="Q207" s="567"/>
      <c r="R207" s="570"/>
      <c r="S207" s="571"/>
      <c r="T207" s="582" t="s">
        <v>16</v>
      </c>
      <c r="U207" s="583"/>
      <c r="V207" s="585"/>
      <c r="W207" s="577"/>
      <c r="X207" s="566"/>
      <c r="Y207" s="577"/>
      <c r="Z207" s="566"/>
      <c r="AA207" s="577"/>
      <c r="AB207" s="566"/>
      <c r="AC207" s="567"/>
      <c r="AD207" s="570"/>
      <c r="AE207" s="571"/>
      <c r="AF207" s="598"/>
      <c r="AG207" s="599"/>
      <c r="AH207" s="566"/>
      <c r="AI207" s="567"/>
      <c r="AJ207" s="570"/>
      <c r="AK207" s="571"/>
      <c r="AL207" s="598"/>
      <c r="AM207" s="599"/>
      <c r="AN207" s="566"/>
      <c r="AO207" s="567"/>
      <c r="AP207" s="570"/>
      <c r="AQ207" s="571"/>
      <c r="AR207" s="598"/>
      <c r="AS207" s="599"/>
      <c r="AT207" s="603"/>
      <c r="AU207" s="604"/>
      <c r="AV207" s="596"/>
      <c r="AW207" s="597"/>
      <c r="AX207" s="598"/>
      <c r="AY207" s="599"/>
      <c r="AZ207" s="566"/>
      <c r="BA207" s="567"/>
      <c r="BB207" s="570"/>
      <c r="BC207" s="571"/>
      <c r="BD207" s="598"/>
      <c r="BE207" s="599"/>
      <c r="BF207" s="603"/>
      <c r="BG207" s="604"/>
      <c r="BH207" s="596"/>
      <c r="BI207" s="597"/>
      <c r="BJ207" s="598"/>
      <c r="BK207" s="599"/>
      <c r="BL207" s="600"/>
      <c r="BM207" s="601"/>
      <c r="BN207" s="602"/>
      <c r="BO207" s="561"/>
      <c r="BP207" s="561"/>
      <c r="BQ207" s="62"/>
      <c r="BR207" s="62"/>
      <c r="BS207" s="62"/>
    </row>
    <row r="208" spans="1:76" ht="21.75" customHeight="1">
      <c r="A208" s="62"/>
      <c r="B208" s="586" t="str">
        <f>IF(ROSTER!B28="","",ROSTER!B28)</f>
        <v/>
      </c>
      <c r="C208" s="588" t="str">
        <f>IF(ROSTER!C$28="","",ROSTER!C$28)</f>
        <v/>
      </c>
      <c r="D208" s="589"/>
      <c r="E208" s="590"/>
      <c r="F208" s="592">
        <f>IF(E208="y",1,IF(E208="S",1,0))</f>
        <v>0</v>
      </c>
      <c r="G208" s="594">
        <f>IF(E208="S",1,0)</f>
        <v>0</v>
      </c>
      <c r="H208" s="584"/>
      <c r="I208" s="576"/>
      <c r="J208" s="564"/>
      <c r="K208" s="565"/>
      <c r="L208" s="568"/>
      <c r="M208" s="569"/>
      <c r="N208" s="578">
        <f>L208+J208</f>
        <v>0</v>
      </c>
      <c r="O208" s="579"/>
      <c r="P208" s="564"/>
      <c r="Q208" s="565"/>
      <c r="R208" s="568"/>
      <c r="S208" s="569"/>
      <c r="T208" s="578">
        <f>R208-P208</f>
        <v>0</v>
      </c>
      <c r="U208" s="579"/>
      <c r="V208" s="584"/>
      <c r="W208" s="576"/>
      <c r="X208" s="564"/>
      <c r="Y208" s="576"/>
      <c r="Z208" s="564"/>
      <c r="AA208" s="576"/>
      <c r="AB208" s="564"/>
      <c r="AC208" s="565"/>
      <c r="AD208" s="568"/>
      <c r="AE208" s="569"/>
      <c r="AF208" s="548">
        <f>IF(AB208=0,0,(AD208/AB208)*100)</f>
        <v>0</v>
      </c>
      <c r="AG208" s="549"/>
      <c r="AH208" s="564"/>
      <c r="AI208" s="565"/>
      <c r="AJ208" s="568"/>
      <c r="AK208" s="569"/>
      <c r="AL208" s="548">
        <f>IF(AH208=0,0,(AJ208/AH208)*100)</f>
        <v>0</v>
      </c>
      <c r="AM208" s="549"/>
      <c r="AN208" s="564"/>
      <c r="AO208" s="565"/>
      <c r="AP208" s="568"/>
      <c r="AQ208" s="569"/>
      <c r="AR208" s="548">
        <f>IF(AN208=0,0,(AP208/AN208)*100)</f>
        <v>0</v>
      </c>
      <c r="AS208" s="549"/>
      <c r="AT208" s="572">
        <f>AB208+AH208+AN208</f>
        <v>0</v>
      </c>
      <c r="AU208" s="573"/>
      <c r="AV208" s="544">
        <f>AD208+AJ208+AP208</f>
        <v>0</v>
      </c>
      <c r="AW208" s="545"/>
      <c r="AX208" s="548">
        <f>IF(AT208=0,0,(AV208/AT208)*100)</f>
        <v>0</v>
      </c>
      <c r="AY208" s="549"/>
      <c r="AZ208" s="564"/>
      <c r="BA208" s="565"/>
      <c r="BB208" s="568"/>
      <c r="BC208" s="569"/>
      <c r="BD208" s="548">
        <f>IF(AZ208=0,0,(BB208/AZ208)*100)</f>
        <v>0</v>
      </c>
      <c r="BE208" s="549"/>
      <c r="BF208" s="572">
        <f>AT208+AZ208</f>
        <v>0</v>
      </c>
      <c r="BG208" s="573"/>
      <c r="BH208" s="544">
        <f>AV208+BB208</f>
        <v>0</v>
      </c>
      <c r="BI208" s="545"/>
      <c r="BJ208" s="548">
        <f>IF(BF208=0,0,(BH208/BF208)*100)</f>
        <v>0</v>
      </c>
      <c r="BK208" s="549"/>
      <c r="BL208" s="552">
        <f>(AD208*2)+(AJ208*2)+(AP208*3)+BB208</f>
        <v>0</v>
      </c>
      <c r="BM208" s="553"/>
      <c r="BN208" s="554"/>
      <c r="BO208" s="560" t="e">
        <f>(BL208*BR$188)+(N208*BR$189)+(X208*BR$190)+(R208*BR$191)+(V208*BR$192)+(Z208*BR$193)</f>
        <v>#REF!</v>
      </c>
      <c r="BP208" s="560" t="e">
        <f>((AZ208-BB208)*BR$195)+((AT208-AV208)*BR$194)+(H208*BR$196)+(P208*BR$197)</f>
        <v>#REF!</v>
      </c>
      <c r="BQ208" s="62"/>
      <c r="BR208" s="62"/>
      <c r="BS208" s="62"/>
    </row>
    <row r="209" spans="1:71" ht="21.75" customHeight="1">
      <c r="A209" s="62"/>
      <c r="B209" s="587"/>
      <c r="C209" s="562" t="str">
        <f>IF(ROSTER!D$28="","",ROSTER!D$28)</f>
        <v/>
      </c>
      <c r="D209" s="563"/>
      <c r="E209" s="591"/>
      <c r="F209" s="593"/>
      <c r="G209" s="595"/>
      <c r="H209" s="585"/>
      <c r="I209" s="577"/>
      <c r="J209" s="566"/>
      <c r="K209" s="567"/>
      <c r="L209" s="570"/>
      <c r="M209" s="571"/>
      <c r="N209" s="582" t="s">
        <v>16</v>
      </c>
      <c r="O209" s="583"/>
      <c r="P209" s="566"/>
      <c r="Q209" s="567"/>
      <c r="R209" s="570"/>
      <c r="S209" s="571"/>
      <c r="T209" s="582" t="s">
        <v>16</v>
      </c>
      <c r="U209" s="583"/>
      <c r="V209" s="585"/>
      <c r="W209" s="577"/>
      <c r="X209" s="566"/>
      <c r="Y209" s="577"/>
      <c r="Z209" s="566"/>
      <c r="AA209" s="577"/>
      <c r="AB209" s="566"/>
      <c r="AC209" s="567"/>
      <c r="AD209" s="570"/>
      <c r="AE209" s="571"/>
      <c r="AF209" s="598"/>
      <c r="AG209" s="599"/>
      <c r="AH209" s="566"/>
      <c r="AI209" s="567"/>
      <c r="AJ209" s="570"/>
      <c r="AK209" s="571"/>
      <c r="AL209" s="598"/>
      <c r="AM209" s="599"/>
      <c r="AN209" s="566"/>
      <c r="AO209" s="567"/>
      <c r="AP209" s="570"/>
      <c r="AQ209" s="571"/>
      <c r="AR209" s="598"/>
      <c r="AS209" s="599"/>
      <c r="AT209" s="603"/>
      <c r="AU209" s="604"/>
      <c r="AV209" s="596"/>
      <c r="AW209" s="597"/>
      <c r="AX209" s="598"/>
      <c r="AY209" s="599"/>
      <c r="AZ209" s="566"/>
      <c r="BA209" s="567"/>
      <c r="BB209" s="570"/>
      <c r="BC209" s="571"/>
      <c r="BD209" s="598"/>
      <c r="BE209" s="599"/>
      <c r="BF209" s="603"/>
      <c r="BG209" s="604"/>
      <c r="BH209" s="596"/>
      <c r="BI209" s="597"/>
      <c r="BJ209" s="598"/>
      <c r="BK209" s="599"/>
      <c r="BL209" s="600"/>
      <c r="BM209" s="601"/>
      <c r="BN209" s="602"/>
      <c r="BO209" s="561"/>
      <c r="BP209" s="561"/>
      <c r="BQ209" s="62"/>
      <c r="BR209" s="62"/>
      <c r="BS209" s="62"/>
    </row>
    <row r="210" spans="1:71" ht="21.75" customHeight="1">
      <c r="A210" s="62"/>
      <c r="B210" s="586" t="str">
        <f>IF(ROSTER!B30="","",ROSTER!B30)</f>
        <v/>
      </c>
      <c r="C210" s="588" t="str">
        <f>IF(ROSTER!C$30="","",ROSTER!C$30)</f>
        <v/>
      </c>
      <c r="D210" s="589"/>
      <c r="E210" s="590"/>
      <c r="F210" s="592">
        <f>IF(E210="y",1,IF(E210="S",1,0))</f>
        <v>0</v>
      </c>
      <c r="G210" s="594">
        <f>IF(E210="S",1,0)</f>
        <v>0</v>
      </c>
      <c r="H210" s="584"/>
      <c r="I210" s="576"/>
      <c r="J210" s="564"/>
      <c r="K210" s="565"/>
      <c r="L210" s="568"/>
      <c r="M210" s="569"/>
      <c r="N210" s="578">
        <f>L210+J210</f>
        <v>0</v>
      </c>
      <c r="O210" s="579"/>
      <c r="P210" s="564"/>
      <c r="Q210" s="565"/>
      <c r="R210" s="568"/>
      <c r="S210" s="569"/>
      <c r="T210" s="578">
        <f>R210-P210</f>
        <v>0</v>
      </c>
      <c r="U210" s="579"/>
      <c r="V210" s="584"/>
      <c r="W210" s="576"/>
      <c r="X210" s="564"/>
      <c r="Y210" s="576"/>
      <c r="Z210" s="564"/>
      <c r="AA210" s="576"/>
      <c r="AB210" s="564"/>
      <c r="AC210" s="565"/>
      <c r="AD210" s="568"/>
      <c r="AE210" s="569"/>
      <c r="AF210" s="548">
        <f>IF(AB210=0,0,(AD210/AB210)*100)</f>
        <v>0</v>
      </c>
      <c r="AG210" s="549"/>
      <c r="AH210" s="564"/>
      <c r="AI210" s="565"/>
      <c r="AJ210" s="568"/>
      <c r="AK210" s="569"/>
      <c r="AL210" s="548">
        <f>IF(AH210=0,0,(AJ210/AH210)*100)</f>
        <v>0</v>
      </c>
      <c r="AM210" s="549"/>
      <c r="AN210" s="564"/>
      <c r="AO210" s="565"/>
      <c r="AP210" s="568"/>
      <c r="AQ210" s="569"/>
      <c r="AR210" s="548">
        <f>IF(AN210=0,0,(AP210/AN210)*100)</f>
        <v>0</v>
      </c>
      <c r="AS210" s="549"/>
      <c r="AT210" s="572">
        <f>AB210+AH210+AN210</f>
        <v>0</v>
      </c>
      <c r="AU210" s="573"/>
      <c r="AV210" s="544">
        <f>AD210+AJ210+AP210</f>
        <v>0</v>
      </c>
      <c r="AW210" s="545"/>
      <c r="AX210" s="548">
        <f>IF(AT210=0,0,(AV210/AT210)*100)</f>
        <v>0</v>
      </c>
      <c r="AY210" s="549"/>
      <c r="AZ210" s="564"/>
      <c r="BA210" s="565"/>
      <c r="BB210" s="568"/>
      <c r="BC210" s="569"/>
      <c r="BD210" s="548">
        <f>IF(AZ210=0,0,(BB210/AZ210)*100)</f>
        <v>0</v>
      </c>
      <c r="BE210" s="549"/>
      <c r="BF210" s="572">
        <f>AT210+AZ210</f>
        <v>0</v>
      </c>
      <c r="BG210" s="573"/>
      <c r="BH210" s="544">
        <f>AV210+BB210</f>
        <v>0</v>
      </c>
      <c r="BI210" s="545"/>
      <c r="BJ210" s="548">
        <f>IF(BF210=0,0,(BH210/BF210)*100)</f>
        <v>0</v>
      </c>
      <c r="BK210" s="549"/>
      <c r="BL210" s="552">
        <f>(AD210*2)+(AJ210*2)+(AP210*3)+BB210</f>
        <v>0</v>
      </c>
      <c r="BM210" s="553"/>
      <c r="BN210" s="554"/>
      <c r="BO210" s="560" t="e">
        <f>(BL210*BR$188)+(N210*BR$189)+(X210*BR$190)+(R210*BR$191)+(V210*BR$192)+(Z210*BR$193)</f>
        <v>#REF!</v>
      </c>
      <c r="BP210" s="560" t="e">
        <f>((AZ210-BB210)*BR$195)+((AT210-AV210)*BR$194)+(H210*BR$196)+(P210*BR$197)</f>
        <v>#REF!</v>
      </c>
      <c r="BQ210" s="62"/>
      <c r="BR210" s="62"/>
      <c r="BS210" s="62"/>
    </row>
    <row r="211" spans="1:71" ht="21.75" customHeight="1">
      <c r="A211" s="62"/>
      <c r="B211" s="587"/>
      <c r="C211" s="562" t="str">
        <f>IF(ROSTER!D$30="","",ROSTER!D$30)</f>
        <v/>
      </c>
      <c r="D211" s="563"/>
      <c r="E211" s="591"/>
      <c r="F211" s="593"/>
      <c r="G211" s="595"/>
      <c r="H211" s="585"/>
      <c r="I211" s="577"/>
      <c r="J211" s="566"/>
      <c r="K211" s="567"/>
      <c r="L211" s="570"/>
      <c r="M211" s="571"/>
      <c r="N211" s="582" t="s">
        <v>16</v>
      </c>
      <c r="O211" s="583"/>
      <c r="P211" s="566"/>
      <c r="Q211" s="567"/>
      <c r="R211" s="570"/>
      <c r="S211" s="571"/>
      <c r="T211" s="582" t="s">
        <v>16</v>
      </c>
      <c r="U211" s="583"/>
      <c r="V211" s="585"/>
      <c r="W211" s="577"/>
      <c r="X211" s="566"/>
      <c r="Y211" s="577"/>
      <c r="Z211" s="566"/>
      <c r="AA211" s="577"/>
      <c r="AB211" s="566"/>
      <c r="AC211" s="567"/>
      <c r="AD211" s="570"/>
      <c r="AE211" s="571"/>
      <c r="AF211" s="598"/>
      <c r="AG211" s="599"/>
      <c r="AH211" s="566"/>
      <c r="AI211" s="567"/>
      <c r="AJ211" s="570"/>
      <c r="AK211" s="571"/>
      <c r="AL211" s="598"/>
      <c r="AM211" s="599"/>
      <c r="AN211" s="566"/>
      <c r="AO211" s="567"/>
      <c r="AP211" s="570"/>
      <c r="AQ211" s="571"/>
      <c r="AR211" s="598"/>
      <c r="AS211" s="599"/>
      <c r="AT211" s="603"/>
      <c r="AU211" s="604"/>
      <c r="AV211" s="596"/>
      <c r="AW211" s="597"/>
      <c r="AX211" s="598"/>
      <c r="AY211" s="599"/>
      <c r="AZ211" s="566"/>
      <c r="BA211" s="567"/>
      <c r="BB211" s="570"/>
      <c r="BC211" s="571"/>
      <c r="BD211" s="598"/>
      <c r="BE211" s="599"/>
      <c r="BF211" s="603"/>
      <c r="BG211" s="604"/>
      <c r="BH211" s="596"/>
      <c r="BI211" s="597"/>
      <c r="BJ211" s="598"/>
      <c r="BK211" s="599"/>
      <c r="BL211" s="600"/>
      <c r="BM211" s="601"/>
      <c r="BN211" s="602"/>
      <c r="BO211" s="561"/>
      <c r="BP211" s="561"/>
      <c r="BQ211" s="62"/>
      <c r="BR211" s="62"/>
      <c r="BS211" s="62"/>
    </row>
    <row r="212" spans="1:71" ht="21.75" customHeight="1">
      <c r="A212" s="62"/>
      <c r="B212" s="586" t="str">
        <f>IF(ROSTER!B32="","",ROSTER!B32)</f>
        <v/>
      </c>
      <c r="C212" s="588" t="str">
        <f>IF(ROSTER!C$32="","",ROSTER!C$32)</f>
        <v/>
      </c>
      <c r="D212" s="589"/>
      <c r="E212" s="590"/>
      <c r="F212" s="592">
        <f>IF(E212="y",1,IF(E212="S",1,0))</f>
        <v>0</v>
      </c>
      <c r="G212" s="594">
        <f>IF(E212="S",1,0)</f>
        <v>0</v>
      </c>
      <c r="H212" s="584"/>
      <c r="I212" s="576"/>
      <c r="J212" s="564"/>
      <c r="K212" s="565"/>
      <c r="L212" s="568"/>
      <c r="M212" s="569"/>
      <c r="N212" s="578">
        <f>L212+J212</f>
        <v>0</v>
      </c>
      <c r="O212" s="579"/>
      <c r="P212" s="564"/>
      <c r="Q212" s="565"/>
      <c r="R212" s="568"/>
      <c r="S212" s="569"/>
      <c r="T212" s="578">
        <f>R212-P212</f>
        <v>0</v>
      </c>
      <c r="U212" s="579"/>
      <c r="V212" s="584"/>
      <c r="W212" s="576"/>
      <c r="X212" s="564"/>
      <c r="Y212" s="576"/>
      <c r="Z212" s="564"/>
      <c r="AA212" s="576"/>
      <c r="AB212" s="564"/>
      <c r="AC212" s="565"/>
      <c r="AD212" s="568"/>
      <c r="AE212" s="569"/>
      <c r="AF212" s="548">
        <f>IF(AB212=0,0,(AD212/AB212)*100)</f>
        <v>0</v>
      </c>
      <c r="AG212" s="549"/>
      <c r="AH212" s="564"/>
      <c r="AI212" s="565"/>
      <c r="AJ212" s="568"/>
      <c r="AK212" s="569"/>
      <c r="AL212" s="548">
        <f>IF(AH212=0,0,(AJ212/AH212)*100)</f>
        <v>0</v>
      </c>
      <c r="AM212" s="549"/>
      <c r="AN212" s="564"/>
      <c r="AO212" s="565"/>
      <c r="AP212" s="568"/>
      <c r="AQ212" s="569"/>
      <c r="AR212" s="548">
        <f>IF(AN212=0,0,(AP212/AN212)*100)</f>
        <v>0</v>
      </c>
      <c r="AS212" s="549"/>
      <c r="AT212" s="572">
        <f>AB212+AH212+AN212</f>
        <v>0</v>
      </c>
      <c r="AU212" s="573"/>
      <c r="AV212" s="544">
        <f>AD212+AJ212+AP212</f>
        <v>0</v>
      </c>
      <c r="AW212" s="545"/>
      <c r="AX212" s="548">
        <f>IF(AT212=0,0,(AV212/AT212)*100)</f>
        <v>0</v>
      </c>
      <c r="AY212" s="549"/>
      <c r="AZ212" s="564"/>
      <c r="BA212" s="565"/>
      <c r="BB212" s="568"/>
      <c r="BC212" s="569"/>
      <c r="BD212" s="548">
        <f>IF(AZ212=0,0,(BB212/AZ212)*100)</f>
        <v>0</v>
      </c>
      <c r="BE212" s="549"/>
      <c r="BF212" s="572">
        <f>AT212+AZ212</f>
        <v>0</v>
      </c>
      <c r="BG212" s="573"/>
      <c r="BH212" s="544">
        <f>AV212+BB212</f>
        <v>0</v>
      </c>
      <c r="BI212" s="545"/>
      <c r="BJ212" s="548">
        <f>IF(BF212=0,0,(BH212/BF212)*100)</f>
        <v>0</v>
      </c>
      <c r="BK212" s="549"/>
      <c r="BL212" s="552">
        <f>(AD212*2)+(AJ212*2)+(AP212*3)+BB212</f>
        <v>0</v>
      </c>
      <c r="BM212" s="553"/>
      <c r="BN212" s="554"/>
      <c r="BO212" s="560" t="e">
        <f>(BL212*BR$188)+(N212*BR$189)+(X212*BR$190)+(R212*BR$191)+(V212*BR$192)+(Z212*BR$193)</f>
        <v>#REF!</v>
      </c>
      <c r="BP212" s="560" t="e">
        <f>((AZ212-BB212)*BR$195)+((AT212-AV212)*BR$194)+(H212*BR$196)+(P212*BR$197)</f>
        <v>#REF!</v>
      </c>
      <c r="BQ212" s="62"/>
      <c r="BR212" s="62"/>
      <c r="BS212" s="62"/>
    </row>
    <row r="213" spans="1:71" ht="21.75" customHeight="1">
      <c r="A213" s="62"/>
      <c r="B213" s="587"/>
      <c r="C213" s="562" t="str">
        <f>IF(ROSTER!D$32="","",ROSTER!D$32)</f>
        <v/>
      </c>
      <c r="D213" s="563"/>
      <c r="E213" s="591"/>
      <c r="F213" s="593"/>
      <c r="G213" s="595"/>
      <c r="H213" s="585"/>
      <c r="I213" s="577"/>
      <c r="J213" s="566"/>
      <c r="K213" s="567"/>
      <c r="L213" s="570"/>
      <c r="M213" s="571"/>
      <c r="N213" s="582" t="s">
        <v>16</v>
      </c>
      <c r="O213" s="583"/>
      <c r="P213" s="566"/>
      <c r="Q213" s="567"/>
      <c r="R213" s="570"/>
      <c r="S213" s="571"/>
      <c r="T213" s="582" t="s">
        <v>16</v>
      </c>
      <c r="U213" s="583"/>
      <c r="V213" s="585"/>
      <c r="W213" s="577"/>
      <c r="X213" s="566"/>
      <c r="Y213" s="577"/>
      <c r="Z213" s="566"/>
      <c r="AA213" s="577"/>
      <c r="AB213" s="566"/>
      <c r="AC213" s="567"/>
      <c r="AD213" s="570"/>
      <c r="AE213" s="571"/>
      <c r="AF213" s="598"/>
      <c r="AG213" s="599"/>
      <c r="AH213" s="566"/>
      <c r="AI213" s="567"/>
      <c r="AJ213" s="570"/>
      <c r="AK213" s="571"/>
      <c r="AL213" s="598"/>
      <c r="AM213" s="599"/>
      <c r="AN213" s="566"/>
      <c r="AO213" s="567"/>
      <c r="AP213" s="570"/>
      <c r="AQ213" s="571"/>
      <c r="AR213" s="598"/>
      <c r="AS213" s="599"/>
      <c r="AT213" s="603"/>
      <c r="AU213" s="604"/>
      <c r="AV213" s="596"/>
      <c r="AW213" s="597"/>
      <c r="AX213" s="598"/>
      <c r="AY213" s="599"/>
      <c r="AZ213" s="566"/>
      <c r="BA213" s="567"/>
      <c r="BB213" s="570"/>
      <c r="BC213" s="571"/>
      <c r="BD213" s="598"/>
      <c r="BE213" s="599"/>
      <c r="BF213" s="603"/>
      <c r="BG213" s="604"/>
      <c r="BH213" s="596"/>
      <c r="BI213" s="597"/>
      <c r="BJ213" s="598"/>
      <c r="BK213" s="599"/>
      <c r="BL213" s="600"/>
      <c r="BM213" s="601"/>
      <c r="BN213" s="602"/>
      <c r="BO213" s="561"/>
      <c r="BP213" s="561"/>
      <c r="BQ213" s="62"/>
      <c r="BR213" s="62"/>
      <c r="BS213" s="62"/>
    </row>
    <row r="214" spans="1:71" ht="21.75" customHeight="1">
      <c r="A214" s="62"/>
      <c r="B214" s="586" t="str">
        <f>IF(ROSTER!B34="","",ROSTER!B34)</f>
        <v/>
      </c>
      <c r="C214" s="588" t="str">
        <f>IF(ROSTER!C$34="","",ROSTER!C$34)</f>
        <v/>
      </c>
      <c r="D214" s="589"/>
      <c r="E214" s="590"/>
      <c r="F214" s="592">
        <f>IF(E214="y",1,IF(E214="S",1,0))</f>
        <v>0</v>
      </c>
      <c r="G214" s="594">
        <f>IF(E214="S",1,0)</f>
        <v>0</v>
      </c>
      <c r="H214" s="584"/>
      <c r="I214" s="576"/>
      <c r="J214" s="564"/>
      <c r="K214" s="565"/>
      <c r="L214" s="568"/>
      <c r="M214" s="569"/>
      <c r="N214" s="578">
        <f>L214+J214</f>
        <v>0</v>
      </c>
      <c r="O214" s="579"/>
      <c r="P214" s="564"/>
      <c r="Q214" s="565"/>
      <c r="R214" s="568"/>
      <c r="S214" s="569"/>
      <c r="T214" s="578">
        <f>R214-P214</f>
        <v>0</v>
      </c>
      <c r="U214" s="579"/>
      <c r="V214" s="584"/>
      <c r="W214" s="576"/>
      <c r="X214" s="564"/>
      <c r="Y214" s="576"/>
      <c r="Z214" s="564"/>
      <c r="AA214" s="576"/>
      <c r="AB214" s="564"/>
      <c r="AC214" s="565"/>
      <c r="AD214" s="568"/>
      <c r="AE214" s="569"/>
      <c r="AF214" s="548">
        <f>IF(AB214=0,0,(AD214/AB214)*100)</f>
        <v>0</v>
      </c>
      <c r="AG214" s="549"/>
      <c r="AH214" s="564"/>
      <c r="AI214" s="565"/>
      <c r="AJ214" s="568"/>
      <c r="AK214" s="569"/>
      <c r="AL214" s="548">
        <f>IF(AH214=0,0,(AJ214/AH214)*100)</f>
        <v>0</v>
      </c>
      <c r="AM214" s="549"/>
      <c r="AN214" s="564"/>
      <c r="AO214" s="565"/>
      <c r="AP214" s="568"/>
      <c r="AQ214" s="569"/>
      <c r="AR214" s="548">
        <f>IF(AN214=0,0,(AP214/AN214)*100)</f>
        <v>0</v>
      </c>
      <c r="AS214" s="549"/>
      <c r="AT214" s="572">
        <f>AB214+AH214+AN214</f>
        <v>0</v>
      </c>
      <c r="AU214" s="573"/>
      <c r="AV214" s="544">
        <f>AD214+AJ214+AP214</f>
        <v>0</v>
      </c>
      <c r="AW214" s="545"/>
      <c r="AX214" s="548">
        <f>IF(AT214=0,0,(AV214/AT214)*100)</f>
        <v>0</v>
      </c>
      <c r="AY214" s="549"/>
      <c r="AZ214" s="564"/>
      <c r="BA214" s="565"/>
      <c r="BB214" s="568"/>
      <c r="BC214" s="569"/>
      <c r="BD214" s="548">
        <f>IF(AZ214=0,0,(BB214/AZ214)*100)</f>
        <v>0</v>
      </c>
      <c r="BE214" s="549"/>
      <c r="BF214" s="572">
        <f>AT214+AZ214</f>
        <v>0</v>
      </c>
      <c r="BG214" s="573"/>
      <c r="BH214" s="544">
        <f>AV214+BB214</f>
        <v>0</v>
      </c>
      <c r="BI214" s="545"/>
      <c r="BJ214" s="548">
        <f>IF(BF214=0,0,(BH214/BF214)*100)</f>
        <v>0</v>
      </c>
      <c r="BK214" s="549"/>
      <c r="BL214" s="552">
        <f>(AD214*2)+(AJ214*2)+(AP214*3)+BB214</f>
        <v>0</v>
      </c>
      <c r="BM214" s="553"/>
      <c r="BN214" s="554"/>
      <c r="BO214" s="560" t="e">
        <f>(BL214*BR$188)+(N214*BR$189)+(X214*BR$190)+(R214*BR$191)+(V214*BR$192)+(Z214*BR$193)</f>
        <v>#REF!</v>
      </c>
      <c r="BP214" s="560" t="e">
        <f>((AZ214-BB214)*BR$195)+((AT214-AV214)*BR$194)+(H214*BR$196)+(P214*BR$197)</f>
        <v>#REF!</v>
      </c>
      <c r="BQ214" s="62"/>
      <c r="BR214" s="62"/>
      <c r="BS214" s="62"/>
    </row>
    <row r="215" spans="1:71" ht="21.75" customHeight="1">
      <c r="A215" s="62"/>
      <c r="B215" s="587"/>
      <c r="C215" s="562" t="str">
        <f>IF(ROSTER!D$34="","",ROSTER!D$34)</f>
        <v/>
      </c>
      <c r="D215" s="563"/>
      <c r="E215" s="591"/>
      <c r="F215" s="593"/>
      <c r="G215" s="595"/>
      <c r="H215" s="585"/>
      <c r="I215" s="577"/>
      <c r="J215" s="566"/>
      <c r="K215" s="567"/>
      <c r="L215" s="570"/>
      <c r="M215" s="571"/>
      <c r="N215" s="582" t="s">
        <v>16</v>
      </c>
      <c r="O215" s="583"/>
      <c r="P215" s="566"/>
      <c r="Q215" s="567"/>
      <c r="R215" s="570"/>
      <c r="S215" s="571"/>
      <c r="T215" s="582" t="s">
        <v>16</v>
      </c>
      <c r="U215" s="583"/>
      <c r="V215" s="585"/>
      <c r="W215" s="577"/>
      <c r="X215" s="566"/>
      <c r="Y215" s="577"/>
      <c r="Z215" s="566"/>
      <c r="AA215" s="577"/>
      <c r="AB215" s="566"/>
      <c r="AC215" s="567"/>
      <c r="AD215" s="570"/>
      <c r="AE215" s="571"/>
      <c r="AF215" s="598"/>
      <c r="AG215" s="599"/>
      <c r="AH215" s="566"/>
      <c r="AI215" s="567"/>
      <c r="AJ215" s="570"/>
      <c r="AK215" s="571"/>
      <c r="AL215" s="598"/>
      <c r="AM215" s="599"/>
      <c r="AN215" s="566"/>
      <c r="AO215" s="567"/>
      <c r="AP215" s="570"/>
      <c r="AQ215" s="571"/>
      <c r="AR215" s="598"/>
      <c r="AS215" s="599"/>
      <c r="AT215" s="603"/>
      <c r="AU215" s="604"/>
      <c r="AV215" s="596"/>
      <c r="AW215" s="597"/>
      <c r="AX215" s="598"/>
      <c r="AY215" s="599"/>
      <c r="AZ215" s="566"/>
      <c r="BA215" s="567"/>
      <c r="BB215" s="570"/>
      <c r="BC215" s="571"/>
      <c r="BD215" s="598"/>
      <c r="BE215" s="599"/>
      <c r="BF215" s="603"/>
      <c r="BG215" s="604"/>
      <c r="BH215" s="596"/>
      <c r="BI215" s="597"/>
      <c r="BJ215" s="598"/>
      <c r="BK215" s="599"/>
      <c r="BL215" s="600"/>
      <c r="BM215" s="601"/>
      <c r="BN215" s="602"/>
      <c r="BO215" s="561"/>
      <c r="BP215" s="561"/>
      <c r="BQ215" s="62"/>
      <c r="BR215" s="62"/>
      <c r="BS215" s="62"/>
    </row>
    <row r="216" spans="1:71" ht="21.75" customHeight="1">
      <c r="A216" s="62"/>
      <c r="B216" s="586" t="str">
        <f>IF(ROSTER!B36="","",ROSTER!B36)</f>
        <v/>
      </c>
      <c r="C216" s="588" t="str">
        <f>IF(ROSTER!C$36="","",ROSTER!C$36)</f>
        <v/>
      </c>
      <c r="D216" s="589"/>
      <c r="E216" s="590"/>
      <c r="F216" s="592">
        <f>IF(E216="y",1,IF(E216="S",1,0))</f>
        <v>0</v>
      </c>
      <c r="G216" s="594">
        <f>IF(E216="S",1,0)</f>
        <v>0</v>
      </c>
      <c r="H216" s="584"/>
      <c r="I216" s="576"/>
      <c r="J216" s="564"/>
      <c r="K216" s="565"/>
      <c r="L216" s="568"/>
      <c r="M216" s="569"/>
      <c r="N216" s="578">
        <f>L216+J216</f>
        <v>0</v>
      </c>
      <c r="O216" s="579"/>
      <c r="P216" s="564"/>
      <c r="Q216" s="565"/>
      <c r="R216" s="568"/>
      <c r="S216" s="569"/>
      <c r="T216" s="578">
        <f>R216-P216</f>
        <v>0</v>
      </c>
      <c r="U216" s="579"/>
      <c r="V216" s="584"/>
      <c r="W216" s="576"/>
      <c r="X216" s="564"/>
      <c r="Y216" s="576"/>
      <c r="Z216" s="564"/>
      <c r="AA216" s="576"/>
      <c r="AB216" s="564"/>
      <c r="AC216" s="565"/>
      <c r="AD216" s="568"/>
      <c r="AE216" s="569"/>
      <c r="AF216" s="548">
        <f>IF(AB216=0,0,(AD216/AB216)*100)</f>
        <v>0</v>
      </c>
      <c r="AG216" s="549"/>
      <c r="AH216" s="564"/>
      <c r="AI216" s="565"/>
      <c r="AJ216" s="568"/>
      <c r="AK216" s="569"/>
      <c r="AL216" s="548">
        <f>IF(AH216=0,0,(AJ216/AH216)*100)</f>
        <v>0</v>
      </c>
      <c r="AM216" s="549"/>
      <c r="AN216" s="564"/>
      <c r="AO216" s="565"/>
      <c r="AP216" s="568"/>
      <c r="AQ216" s="569"/>
      <c r="AR216" s="548">
        <f>IF(AN216=0,0,(AP216/AN216)*100)</f>
        <v>0</v>
      </c>
      <c r="AS216" s="549"/>
      <c r="AT216" s="572">
        <f>AB216+AH216+AN216</f>
        <v>0</v>
      </c>
      <c r="AU216" s="573"/>
      <c r="AV216" s="544">
        <f>AD216+AJ216+AP216</f>
        <v>0</v>
      </c>
      <c r="AW216" s="545"/>
      <c r="AX216" s="548">
        <f>IF(AT216=0,0,(AV216/AT216)*100)</f>
        <v>0</v>
      </c>
      <c r="AY216" s="549"/>
      <c r="AZ216" s="564"/>
      <c r="BA216" s="565"/>
      <c r="BB216" s="568"/>
      <c r="BC216" s="569"/>
      <c r="BD216" s="548">
        <f>IF(AZ216=0,0,(BB216/AZ216)*100)</f>
        <v>0</v>
      </c>
      <c r="BE216" s="549"/>
      <c r="BF216" s="572">
        <f>AT216+AZ216</f>
        <v>0</v>
      </c>
      <c r="BG216" s="573"/>
      <c r="BH216" s="544">
        <f>AV216+BB216</f>
        <v>0</v>
      </c>
      <c r="BI216" s="545"/>
      <c r="BJ216" s="548">
        <f>IF(BF216=0,0,(BH216/BF216)*100)</f>
        <v>0</v>
      </c>
      <c r="BK216" s="549"/>
      <c r="BL216" s="552">
        <f>(AD216*2)+(AJ216*2)+(AP216*3)+BB216</f>
        <v>0</v>
      </c>
      <c r="BM216" s="553"/>
      <c r="BN216" s="554"/>
      <c r="BO216" s="560" t="e">
        <f>(BL216*BR$188)+(N216*BR$189)+(X216*BR$190)+(R216*BR$191)+(V216*BR$192)+(Z216*BR$193)</f>
        <v>#REF!</v>
      </c>
      <c r="BP216" s="560" t="e">
        <f>((AZ216-BB216)*BR$195)+((AT216-AV216)*BR$194)+(H216*BR$196)+(P216*BR$197)</f>
        <v>#REF!</v>
      </c>
      <c r="BQ216" s="62"/>
      <c r="BR216" s="62"/>
      <c r="BS216" s="62"/>
    </row>
    <row r="217" spans="1:71" ht="21.75" customHeight="1">
      <c r="A217" s="62"/>
      <c r="B217" s="587"/>
      <c r="C217" s="562" t="str">
        <f>IF(ROSTER!D$36="","",ROSTER!D$36)</f>
        <v/>
      </c>
      <c r="D217" s="563"/>
      <c r="E217" s="591"/>
      <c r="F217" s="593"/>
      <c r="G217" s="595"/>
      <c r="H217" s="585"/>
      <c r="I217" s="577"/>
      <c r="J217" s="566"/>
      <c r="K217" s="567"/>
      <c r="L217" s="570"/>
      <c r="M217" s="571"/>
      <c r="N217" s="582" t="s">
        <v>16</v>
      </c>
      <c r="O217" s="583"/>
      <c r="P217" s="566"/>
      <c r="Q217" s="567"/>
      <c r="R217" s="570"/>
      <c r="S217" s="571"/>
      <c r="T217" s="582" t="s">
        <v>16</v>
      </c>
      <c r="U217" s="583"/>
      <c r="V217" s="585"/>
      <c r="W217" s="577"/>
      <c r="X217" s="566"/>
      <c r="Y217" s="577"/>
      <c r="Z217" s="566"/>
      <c r="AA217" s="577"/>
      <c r="AB217" s="566"/>
      <c r="AC217" s="567"/>
      <c r="AD217" s="570"/>
      <c r="AE217" s="571"/>
      <c r="AF217" s="598"/>
      <c r="AG217" s="599"/>
      <c r="AH217" s="566"/>
      <c r="AI217" s="567"/>
      <c r="AJ217" s="570"/>
      <c r="AK217" s="571"/>
      <c r="AL217" s="598"/>
      <c r="AM217" s="599"/>
      <c r="AN217" s="566"/>
      <c r="AO217" s="567"/>
      <c r="AP217" s="570"/>
      <c r="AQ217" s="571"/>
      <c r="AR217" s="598"/>
      <c r="AS217" s="599"/>
      <c r="AT217" s="603"/>
      <c r="AU217" s="604"/>
      <c r="AV217" s="596"/>
      <c r="AW217" s="597"/>
      <c r="AX217" s="598"/>
      <c r="AY217" s="599"/>
      <c r="AZ217" s="566"/>
      <c r="BA217" s="567"/>
      <c r="BB217" s="570"/>
      <c r="BC217" s="571"/>
      <c r="BD217" s="598"/>
      <c r="BE217" s="599"/>
      <c r="BF217" s="603"/>
      <c r="BG217" s="604"/>
      <c r="BH217" s="596"/>
      <c r="BI217" s="597"/>
      <c r="BJ217" s="598"/>
      <c r="BK217" s="599"/>
      <c r="BL217" s="600"/>
      <c r="BM217" s="601"/>
      <c r="BN217" s="602"/>
      <c r="BO217" s="561"/>
      <c r="BP217" s="561"/>
      <c r="BQ217" s="62"/>
      <c r="BR217" s="62"/>
      <c r="BS217" s="62"/>
    </row>
    <row r="218" spans="1:71" ht="21.75" customHeight="1">
      <c r="A218" s="62"/>
      <c r="B218" s="586" t="str">
        <f>IF(ROSTER!B38="","",ROSTER!B38)</f>
        <v/>
      </c>
      <c r="C218" s="588" t="str">
        <f>IF(ROSTER!C$38="","",ROSTER!C$38)</f>
        <v/>
      </c>
      <c r="D218" s="589"/>
      <c r="E218" s="590"/>
      <c r="F218" s="592">
        <f>IF(E218="y",1,IF(E218="S",1,0))</f>
        <v>0</v>
      </c>
      <c r="G218" s="594">
        <f>IF(E218="S",1,0)</f>
        <v>0</v>
      </c>
      <c r="H218" s="584"/>
      <c r="I218" s="576"/>
      <c r="J218" s="564"/>
      <c r="K218" s="565"/>
      <c r="L218" s="568"/>
      <c r="M218" s="569"/>
      <c r="N218" s="578">
        <f>L218+J218</f>
        <v>0</v>
      </c>
      <c r="O218" s="579"/>
      <c r="P218" s="564"/>
      <c r="Q218" s="565"/>
      <c r="R218" s="568"/>
      <c r="S218" s="569"/>
      <c r="T218" s="578">
        <f>R218-P218</f>
        <v>0</v>
      </c>
      <c r="U218" s="579"/>
      <c r="V218" s="584"/>
      <c r="W218" s="576"/>
      <c r="X218" s="564"/>
      <c r="Y218" s="576"/>
      <c r="Z218" s="564"/>
      <c r="AA218" s="576"/>
      <c r="AB218" s="564"/>
      <c r="AC218" s="565"/>
      <c r="AD218" s="568"/>
      <c r="AE218" s="569"/>
      <c r="AF218" s="548">
        <f>IF(AB218=0,0,(AD218/AB218)*100)</f>
        <v>0</v>
      </c>
      <c r="AG218" s="549"/>
      <c r="AH218" s="564"/>
      <c r="AI218" s="565"/>
      <c r="AJ218" s="568"/>
      <c r="AK218" s="569"/>
      <c r="AL218" s="548">
        <f>IF(AH218=0,0,(AJ218/AH218)*100)</f>
        <v>0</v>
      </c>
      <c r="AM218" s="549"/>
      <c r="AN218" s="564"/>
      <c r="AO218" s="565"/>
      <c r="AP218" s="568"/>
      <c r="AQ218" s="569"/>
      <c r="AR218" s="548">
        <f>IF(AN218=0,0,(AP218/AN218)*100)</f>
        <v>0</v>
      </c>
      <c r="AS218" s="549"/>
      <c r="AT218" s="572">
        <f>AB218+AH218+AN218</f>
        <v>0</v>
      </c>
      <c r="AU218" s="573"/>
      <c r="AV218" s="544">
        <f>AD218+AJ218+AP218</f>
        <v>0</v>
      </c>
      <c r="AW218" s="545"/>
      <c r="AX218" s="548">
        <f>IF(AT218=0,0,(AV218/AT218)*100)</f>
        <v>0</v>
      </c>
      <c r="AY218" s="549"/>
      <c r="AZ218" s="564"/>
      <c r="BA218" s="565"/>
      <c r="BB218" s="568"/>
      <c r="BC218" s="569"/>
      <c r="BD218" s="548">
        <f>IF(AZ218=0,0,(BB218/AZ218)*100)</f>
        <v>0</v>
      </c>
      <c r="BE218" s="549"/>
      <c r="BF218" s="572">
        <f>AT218+AZ218</f>
        <v>0</v>
      </c>
      <c r="BG218" s="573"/>
      <c r="BH218" s="544">
        <f>AV218+BB218</f>
        <v>0</v>
      </c>
      <c r="BI218" s="545"/>
      <c r="BJ218" s="548">
        <f>IF(BF218=0,0,(BH218/BF218)*100)</f>
        <v>0</v>
      </c>
      <c r="BK218" s="549"/>
      <c r="BL218" s="552">
        <f>(AD218*2)+(AJ218*2)+(AP218*3)+BB218</f>
        <v>0</v>
      </c>
      <c r="BM218" s="553"/>
      <c r="BN218" s="554"/>
      <c r="BO218" s="560" t="e">
        <f>(BL218*BR$188)+(N218*BR$189)+(X218*BR$190)+(R218*BR$191)+(V218*BR$192)+(Z218*BR$193)</f>
        <v>#REF!</v>
      </c>
      <c r="BP218" s="560" t="e">
        <f>((AZ218-BB218)*BR$195)+((AT218-AV218)*BR$194)+(H218*BR$196)+(P218*BR$197)</f>
        <v>#REF!</v>
      </c>
      <c r="BQ218" s="62"/>
      <c r="BR218" s="62"/>
      <c r="BS218" s="62"/>
    </row>
    <row r="219" spans="1:71" ht="21.75" customHeight="1">
      <c r="A219" s="62"/>
      <c r="B219" s="587"/>
      <c r="C219" s="562" t="str">
        <f>IF(ROSTER!D$38="","",ROSTER!D$38)</f>
        <v/>
      </c>
      <c r="D219" s="563"/>
      <c r="E219" s="591"/>
      <c r="F219" s="593"/>
      <c r="G219" s="595"/>
      <c r="H219" s="585"/>
      <c r="I219" s="577"/>
      <c r="J219" s="566"/>
      <c r="K219" s="567"/>
      <c r="L219" s="570"/>
      <c r="M219" s="571"/>
      <c r="N219" s="582" t="s">
        <v>16</v>
      </c>
      <c r="O219" s="583"/>
      <c r="P219" s="566"/>
      <c r="Q219" s="567"/>
      <c r="R219" s="570"/>
      <c r="S219" s="571"/>
      <c r="T219" s="582" t="s">
        <v>16</v>
      </c>
      <c r="U219" s="583"/>
      <c r="V219" s="585"/>
      <c r="W219" s="577"/>
      <c r="X219" s="566"/>
      <c r="Y219" s="577"/>
      <c r="Z219" s="566"/>
      <c r="AA219" s="577"/>
      <c r="AB219" s="566"/>
      <c r="AC219" s="567"/>
      <c r="AD219" s="570"/>
      <c r="AE219" s="571"/>
      <c r="AF219" s="598"/>
      <c r="AG219" s="599"/>
      <c r="AH219" s="566"/>
      <c r="AI219" s="567"/>
      <c r="AJ219" s="570"/>
      <c r="AK219" s="571"/>
      <c r="AL219" s="598"/>
      <c r="AM219" s="599"/>
      <c r="AN219" s="566"/>
      <c r="AO219" s="567"/>
      <c r="AP219" s="570"/>
      <c r="AQ219" s="571"/>
      <c r="AR219" s="598"/>
      <c r="AS219" s="599"/>
      <c r="AT219" s="603"/>
      <c r="AU219" s="604"/>
      <c r="AV219" s="596"/>
      <c r="AW219" s="597"/>
      <c r="AX219" s="598"/>
      <c r="AY219" s="599"/>
      <c r="AZ219" s="566"/>
      <c r="BA219" s="567"/>
      <c r="BB219" s="570"/>
      <c r="BC219" s="571"/>
      <c r="BD219" s="598"/>
      <c r="BE219" s="599"/>
      <c r="BF219" s="603"/>
      <c r="BG219" s="604"/>
      <c r="BH219" s="596"/>
      <c r="BI219" s="597"/>
      <c r="BJ219" s="598"/>
      <c r="BK219" s="599"/>
      <c r="BL219" s="600"/>
      <c r="BM219" s="601"/>
      <c r="BN219" s="602"/>
      <c r="BO219" s="561"/>
      <c r="BP219" s="561"/>
      <c r="BQ219" s="62"/>
      <c r="BR219" s="62"/>
      <c r="BS219" s="62"/>
    </row>
    <row r="220" spans="1:71" ht="21.75" customHeight="1">
      <c r="A220" s="62"/>
      <c r="B220" s="586" t="str">
        <f>IF(ROSTER!B40="","",ROSTER!B40)</f>
        <v/>
      </c>
      <c r="C220" s="588" t="str">
        <f>IF(ROSTER!C$40="","",ROSTER!C$40)</f>
        <v/>
      </c>
      <c r="D220" s="589"/>
      <c r="E220" s="590"/>
      <c r="F220" s="592">
        <f>IF(E220="y",1,IF(E220="S",1,0))</f>
        <v>0</v>
      </c>
      <c r="G220" s="594">
        <f>IF(E220="S",1,0)</f>
        <v>0</v>
      </c>
      <c r="H220" s="584"/>
      <c r="I220" s="576"/>
      <c r="J220" s="564"/>
      <c r="K220" s="565"/>
      <c r="L220" s="568"/>
      <c r="M220" s="569"/>
      <c r="N220" s="578">
        <f>L220+J220</f>
        <v>0</v>
      </c>
      <c r="O220" s="579"/>
      <c r="P220" s="564"/>
      <c r="Q220" s="565"/>
      <c r="R220" s="568"/>
      <c r="S220" s="569"/>
      <c r="T220" s="578">
        <f>R220-P220</f>
        <v>0</v>
      </c>
      <c r="U220" s="579"/>
      <c r="V220" s="584"/>
      <c r="W220" s="576"/>
      <c r="X220" s="564"/>
      <c r="Y220" s="576"/>
      <c r="Z220" s="564"/>
      <c r="AA220" s="576"/>
      <c r="AB220" s="564"/>
      <c r="AC220" s="565"/>
      <c r="AD220" s="568"/>
      <c r="AE220" s="569"/>
      <c r="AF220" s="548">
        <f>IF(AB220=0,0,(AD220/AB220)*100)</f>
        <v>0</v>
      </c>
      <c r="AG220" s="549"/>
      <c r="AH220" s="564"/>
      <c r="AI220" s="565"/>
      <c r="AJ220" s="568"/>
      <c r="AK220" s="569"/>
      <c r="AL220" s="548">
        <f>IF(AH220=0,0,(AJ220/AH220)*100)</f>
        <v>0</v>
      </c>
      <c r="AM220" s="549"/>
      <c r="AN220" s="564"/>
      <c r="AO220" s="565"/>
      <c r="AP220" s="568"/>
      <c r="AQ220" s="569"/>
      <c r="AR220" s="548">
        <f>IF(AN220=0,0,(AP220/AN220)*100)</f>
        <v>0</v>
      </c>
      <c r="AS220" s="549"/>
      <c r="AT220" s="572">
        <f>AB220+AH220+AN220</f>
        <v>0</v>
      </c>
      <c r="AU220" s="573"/>
      <c r="AV220" s="544">
        <f>AD220+AJ220+AP220</f>
        <v>0</v>
      </c>
      <c r="AW220" s="545"/>
      <c r="AX220" s="548">
        <f>IF(AT220=0,0,(AV220/AT220)*100)</f>
        <v>0</v>
      </c>
      <c r="AY220" s="549"/>
      <c r="AZ220" s="564"/>
      <c r="BA220" s="565"/>
      <c r="BB220" s="568"/>
      <c r="BC220" s="569"/>
      <c r="BD220" s="548">
        <f>IF(AZ220=0,0,(BB220/AZ220)*100)</f>
        <v>0</v>
      </c>
      <c r="BE220" s="549"/>
      <c r="BF220" s="572">
        <f>AT220+AZ220</f>
        <v>0</v>
      </c>
      <c r="BG220" s="573"/>
      <c r="BH220" s="544">
        <f>AV220+BB220</f>
        <v>0</v>
      </c>
      <c r="BI220" s="545"/>
      <c r="BJ220" s="548">
        <f>IF(BF220=0,0,(BH220/BF220)*100)</f>
        <v>0</v>
      </c>
      <c r="BK220" s="549"/>
      <c r="BL220" s="552">
        <f>(AD220*2)+(AJ220*2)+(AP220*3)+BB220</f>
        <v>0</v>
      </c>
      <c r="BM220" s="553"/>
      <c r="BN220" s="554"/>
      <c r="BO220" s="560" t="e">
        <f>(BL220*BR$188)+(N220*BR$189)+(X220*BR$190)+(R220*BR$191)+(V220*BR$192)+(Z220*BR$193)</f>
        <v>#REF!</v>
      </c>
      <c r="BP220" s="560" t="e">
        <f>((AZ220-BB220)*BR$195)+((AT220-AV220)*BR$194)+(H220*BR$196)+(P220*BR$197)</f>
        <v>#REF!</v>
      </c>
      <c r="BQ220" s="62"/>
      <c r="BR220" s="62"/>
      <c r="BS220" s="62"/>
    </row>
    <row r="221" spans="1:71" ht="21.75" customHeight="1">
      <c r="A221" s="62"/>
      <c r="B221" s="587"/>
      <c r="C221" s="562" t="str">
        <f>IF(ROSTER!D$40="","",ROSTER!D$40)</f>
        <v/>
      </c>
      <c r="D221" s="563"/>
      <c r="E221" s="591"/>
      <c r="F221" s="593"/>
      <c r="G221" s="595"/>
      <c r="H221" s="585"/>
      <c r="I221" s="577"/>
      <c r="J221" s="566"/>
      <c r="K221" s="567"/>
      <c r="L221" s="570"/>
      <c r="M221" s="571"/>
      <c r="N221" s="582" t="s">
        <v>16</v>
      </c>
      <c r="O221" s="583"/>
      <c r="P221" s="566"/>
      <c r="Q221" s="567"/>
      <c r="R221" s="570"/>
      <c r="S221" s="571"/>
      <c r="T221" s="582" t="s">
        <v>16</v>
      </c>
      <c r="U221" s="583"/>
      <c r="V221" s="585"/>
      <c r="W221" s="577"/>
      <c r="X221" s="566"/>
      <c r="Y221" s="577"/>
      <c r="Z221" s="566"/>
      <c r="AA221" s="577"/>
      <c r="AB221" s="566"/>
      <c r="AC221" s="567"/>
      <c r="AD221" s="570"/>
      <c r="AE221" s="571"/>
      <c r="AF221" s="598"/>
      <c r="AG221" s="599"/>
      <c r="AH221" s="566"/>
      <c r="AI221" s="567"/>
      <c r="AJ221" s="570"/>
      <c r="AK221" s="571"/>
      <c r="AL221" s="598"/>
      <c r="AM221" s="599"/>
      <c r="AN221" s="566"/>
      <c r="AO221" s="567"/>
      <c r="AP221" s="570"/>
      <c r="AQ221" s="571"/>
      <c r="AR221" s="598"/>
      <c r="AS221" s="599"/>
      <c r="AT221" s="603"/>
      <c r="AU221" s="604"/>
      <c r="AV221" s="596"/>
      <c r="AW221" s="597"/>
      <c r="AX221" s="598"/>
      <c r="AY221" s="599"/>
      <c r="AZ221" s="566"/>
      <c r="BA221" s="567"/>
      <c r="BB221" s="570"/>
      <c r="BC221" s="571"/>
      <c r="BD221" s="598"/>
      <c r="BE221" s="599"/>
      <c r="BF221" s="603"/>
      <c r="BG221" s="604"/>
      <c r="BH221" s="596"/>
      <c r="BI221" s="597"/>
      <c r="BJ221" s="598"/>
      <c r="BK221" s="599"/>
      <c r="BL221" s="600"/>
      <c r="BM221" s="601"/>
      <c r="BN221" s="602"/>
      <c r="BO221" s="561"/>
      <c r="BP221" s="561"/>
      <c r="BQ221" s="62"/>
      <c r="BR221" s="62"/>
      <c r="BS221" s="62"/>
    </row>
    <row r="222" spans="1:71" ht="21.75" customHeight="1">
      <c r="A222" s="62"/>
      <c r="B222" s="586" t="str">
        <f>IF(ROSTER!B42="","",ROSTER!B42)</f>
        <v/>
      </c>
      <c r="C222" s="588" t="str">
        <f>IF(ROSTER!C$42="","",ROSTER!C$42)</f>
        <v/>
      </c>
      <c r="D222" s="589"/>
      <c r="E222" s="590"/>
      <c r="F222" s="592">
        <f>IF(E222="y",1,IF(E222="S",1,0))</f>
        <v>0</v>
      </c>
      <c r="G222" s="594">
        <f>IF(E222="S",1,0)</f>
        <v>0</v>
      </c>
      <c r="H222" s="584"/>
      <c r="I222" s="576"/>
      <c r="J222" s="564"/>
      <c r="K222" s="565"/>
      <c r="L222" s="568"/>
      <c r="M222" s="569"/>
      <c r="N222" s="578">
        <f>L222+J222</f>
        <v>0</v>
      </c>
      <c r="O222" s="579"/>
      <c r="P222" s="564"/>
      <c r="Q222" s="565"/>
      <c r="R222" s="568"/>
      <c r="S222" s="569"/>
      <c r="T222" s="578">
        <f>R222-P222</f>
        <v>0</v>
      </c>
      <c r="U222" s="579"/>
      <c r="V222" s="584"/>
      <c r="W222" s="576"/>
      <c r="X222" s="564"/>
      <c r="Y222" s="576"/>
      <c r="Z222" s="564"/>
      <c r="AA222" s="576"/>
      <c r="AB222" s="564"/>
      <c r="AC222" s="565"/>
      <c r="AD222" s="568"/>
      <c r="AE222" s="569"/>
      <c r="AF222" s="548">
        <f>IF(AB222=0,0,(AD222/AB222)*100)</f>
        <v>0</v>
      </c>
      <c r="AG222" s="549"/>
      <c r="AH222" s="564"/>
      <c r="AI222" s="565"/>
      <c r="AJ222" s="568"/>
      <c r="AK222" s="569"/>
      <c r="AL222" s="548">
        <f>IF(AH222=0,0,(AJ222/AH222)*100)</f>
        <v>0</v>
      </c>
      <c r="AM222" s="549"/>
      <c r="AN222" s="564"/>
      <c r="AO222" s="565"/>
      <c r="AP222" s="568"/>
      <c r="AQ222" s="569"/>
      <c r="AR222" s="548">
        <f>IF(AN222=0,0,(AP222/AN222)*100)</f>
        <v>0</v>
      </c>
      <c r="AS222" s="549"/>
      <c r="AT222" s="572">
        <f>AB222+AH222+AN222</f>
        <v>0</v>
      </c>
      <c r="AU222" s="573"/>
      <c r="AV222" s="544">
        <f>AD222+AJ222+AP222</f>
        <v>0</v>
      </c>
      <c r="AW222" s="545"/>
      <c r="AX222" s="548">
        <f>IF(AT222=0,0,(AV222/AT222)*100)</f>
        <v>0</v>
      </c>
      <c r="AY222" s="549"/>
      <c r="AZ222" s="564"/>
      <c r="BA222" s="565"/>
      <c r="BB222" s="568"/>
      <c r="BC222" s="569"/>
      <c r="BD222" s="548">
        <f>IF(AZ222=0,0,(BB222/AZ222)*100)</f>
        <v>0</v>
      </c>
      <c r="BE222" s="549"/>
      <c r="BF222" s="572">
        <f>AT222+AZ222</f>
        <v>0</v>
      </c>
      <c r="BG222" s="573"/>
      <c r="BH222" s="544">
        <f>AV222+BB222</f>
        <v>0</v>
      </c>
      <c r="BI222" s="545"/>
      <c r="BJ222" s="548">
        <f>IF(BF222=0,0,(BH222/BF222)*100)</f>
        <v>0</v>
      </c>
      <c r="BK222" s="549"/>
      <c r="BL222" s="552">
        <f>(AD222*2)+(AJ222*2)+(AP222*3)+BB222</f>
        <v>0</v>
      </c>
      <c r="BM222" s="553"/>
      <c r="BN222" s="554"/>
      <c r="BO222" s="560" t="e">
        <f>(BL222*BR$188)+(N222*BR$189)+(X222*BR$190)+(R222*BR$191)+(V222*BR$192)+(Z222*BR$193)</f>
        <v>#REF!</v>
      </c>
      <c r="BP222" s="560" t="e">
        <f>((AZ222-BB222)*BR$195)+((AT222-AV222)*BR$194)+(H222*BR$196)+(P222*BR$197)</f>
        <v>#REF!</v>
      </c>
      <c r="BQ222" s="62"/>
      <c r="BR222" s="62"/>
      <c r="BS222" s="62"/>
    </row>
    <row r="223" spans="1:71" ht="21.75" customHeight="1">
      <c r="A223" s="62"/>
      <c r="B223" s="587"/>
      <c r="C223" s="562" t="str">
        <f>IF(ROSTER!D$42="","",ROSTER!D$42)</f>
        <v/>
      </c>
      <c r="D223" s="563"/>
      <c r="E223" s="591"/>
      <c r="F223" s="593"/>
      <c r="G223" s="595"/>
      <c r="H223" s="585"/>
      <c r="I223" s="577"/>
      <c r="J223" s="566"/>
      <c r="K223" s="567"/>
      <c r="L223" s="570"/>
      <c r="M223" s="571"/>
      <c r="N223" s="582" t="s">
        <v>16</v>
      </c>
      <c r="O223" s="583"/>
      <c r="P223" s="566"/>
      <c r="Q223" s="567"/>
      <c r="R223" s="570"/>
      <c r="S223" s="571"/>
      <c r="T223" s="582" t="s">
        <v>16</v>
      </c>
      <c r="U223" s="583"/>
      <c r="V223" s="585"/>
      <c r="W223" s="577"/>
      <c r="X223" s="566"/>
      <c r="Y223" s="577"/>
      <c r="Z223" s="566"/>
      <c r="AA223" s="577"/>
      <c r="AB223" s="566"/>
      <c r="AC223" s="567"/>
      <c r="AD223" s="570"/>
      <c r="AE223" s="571"/>
      <c r="AF223" s="598"/>
      <c r="AG223" s="599"/>
      <c r="AH223" s="566"/>
      <c r="AI223" s="567"/>
      <c r="AJ223" s="570"/>
      <c r="AK223" s="571"/>
      <c r="AL223" s="598"/>
      <c r="AM223" s="599"/>
      <c r="AN223" s="566"/>
      <c r="AO223" s="567"/>
      <c r="AP223" s="570"/>
      <c r="AQ223" s="571"/>
      <c r="AR223" s="598"/>
      <c r="AS223" s="599"/>
      <c r="AT223" s="603"/>
      <c r="AU223" s="604"/>
      <c r="AV223" s="596"/>
      <c r="AW223" s="597"/>
      <c r="AX223" s="598"/>
      <c r="AY223" s="599"/>
      <c r="AZ223" s="566"/>
      <c r="BA223" s="567"/>
      <c r="BB223" s="570"/>
      <c r="BC223" s="571"/>
      <c r="BD223" s="598"/>
      <c r="BE223" s="599"/>
      <c r="BF223" s="603"/>
      <c r="BG223" s="604"/>
      <c r="BH223" s="596"/>
      <c r="BI223" s="597"/>
      <c r="BJ223" s="598"/>
      <c r="BK223" s="599"/>
      <c r="BL223" s="600"/>
      <c r="BM223" s="601"/>
      <c r="BN223" s="602"/>
      <c r="BO223" s="561"/>
      <c r="BP223" s="561"/>
      <c r="BQ223" s="62"/>
      <c r="BR223" s="62"/>
      <c r="BS223" s="62"/>
    </row>
    <row r="224" spans="1:71" ht="21.75" customHeight="1">
      <c r="A224" s="62"/>
      <c r="B224" s="586" t="str">
        <f>IF(ROSTER!B44="","",ROSTER!B44)</f>
        <v/>
      </c>
      <c r="C224" s="588" t="str">
        <f>IF(ROSTER!C$44="","",ROSTER!C$44)</f>
        <v/>
      </c>
      <c r="D224" s="589"/>
      <c r="E224" s="590"/>
      <c r="F224" s="592">
        <f>IF(E224="y",1,IF(E224="S",1,0))</f>
        <v>0</v>
      </c>
      <c r="G224" s="594">
        <f>IF(E224="S",1,0)</f>
        <v>0</v>
      </c>
      <c r="H224" s="584"/>
      <c r="I224" s="576"/>
      <c r="J224" s="564"/>
      <c r="K224" s="565"/>
      <c r="L224" s="568"/>
      <c r="M224" s="569"/>
      <c r="N224" s="578">
        <f>L224+J224</f>
        <v>0</v>
      </c>
      <c r="O224" s="579"/>
      <c r="P224" s="564"/>
      <c r="Q224" s="565"/>
      <c r="R224" s="568"/>
      <c r="S224" s="569"/>
      <c r="T224" s="578">
        <f>R224-P224</f>
        <v>0</v>
      </c>
      <c r="U224" s="579"/>
      <c r="V224" s="584"/>
      <c r="W224" s="576"/>
      <c r="X224" s="564"/>
      <c r="Y224" s="576"/>
      <c r="Z224" s="564"/>
      <c r="AA224" s="576"/>
      <c r="AB224" s="564"/>
      <c r="AC224" s="565"/>
      <c r="AD224" s="568"/>
      <c r="AE224" s="569"/>
      <c r="AF224" s="548">
        <f>IF(AB224=0,0,(AD224/AB224)*100)</f>
        <v>0</v>
      </c>
      <c r="AG224" s="549"/>
      <c r="AH224" s="564"/>
      <c r="AI224" s="565"/>
      <c r="AJ224" s="568"/>
      <c r="AK224" s="569"/>
      <c r="AL224" s="548">
        <f>IF(AH224=0,0,(AJ224/AH224)*100)</f>
        <v>0</v>
      </c>
      <c r="AM224" s="549"/>
      <c r="AN224" s="564"/>
      <c r="AO224" s="565"/>
      <c r="AP224" s="568"/>
      <c r="AQ224" s="569"/>
      <c r="AR224" s="548">
        <f>IF(AN224=0,0,(AP224/AN224)*100)</f>
        <v>0</v>
      </c>
      <c r="AS224" s="549"/>
      <c r="AT224" s="572">
        <f>AB224+AH224+AN224</f>
        <v>0</v>
      </c>
      <c r="AU224" s="573"/>
      <c r="AV224" s="544">
        <f>AD224+AJ224+AP224</f>
        <v>0</v>
      </c>
      <c r="AW224" s="545"/>
      <c r="AX224" s="548">
        <f>IF(AT224=0,0,(AV224/AT224)*100)</f>
        <v>0</v>
      </c>
      <c r="AY224" s="549"/>
      <c r="AZ224" s="564"/>
      <c r="BA224" s="565"/>
      <c r="BB224" s="568"/>
      <c r="BC224" s="569"/>
      <c r="BD224" s="548">
        <f>IF(AZ224=0,0,(BB224/AZ224)*100)</f>
        <v>0</v>
      </c>
      <c r="BE224" s="549"/>
      <c r="BF224" s="572">
        <f>AT224+AZ224</f>
        <v>0</v>
      </c>
      <c r="BG224" s="573"/>
      <c r="BH224" s="544">
        <f>AV224+BB224</f>
        <v>0</v>
      </c>
      <c r="BI224" s="545"/>
      <c r="BJ224" s="548">
        <f>IF(BF224=0,0,(BH224/BF224)*100)</f>
        <v>0</v>
      </c>
      <c r="BK224" s="549"/>
      <c r="BL224" s="552">
        <f>(AD224*2)+(AJ224*2)+(AP224*3)+BB224</f>
        <v>0</v>
      </c>
      <c r="BM224" s="553"/>
      <c r="BN224" s="554"/>
      <c r="BO224" s="560" t="e">
        <f>(BL224*BR$188)+(N224*BR$189)+(X224*BR$190)+(R224*BR$191)+(V224*BR$192)+(Z224*BR$193)</f>
        <v>#REF!</v>
      </c>
      <c r="BP224" s="560" t="e">
        <f>((AZ224-BB224)*BR$195)+((AT224-AV224)*BR$194)+(H224*BR$196)+(P224*BR$197)</f>
        <v>#REF!</v>
      </c>
      <c r="BQ224" s="62"/>
      <c r="BR224" s="62"/>
      <c r="BS224" s="62"/>
    </row>
    <row r="225" spans="1:73" ht="21.75" customHeight="1">
      <c r="A225" s="62"/>
      <c r="B225" s="587"/>
      <c r="C225" s="562" t="str">
        <f>IF(ROSTER!D$44="","",ROSTER!D$44)</f>
        <v/>
      </c>
      <c r="D225" s="563"/>
      <c r="E225" s="591"/>
      <c r="F225" s="593"/>
      <c r="G225" s="595"/>
      <c r="H225" s="585"/>
      <c r="I225" s="577"/>
      <c r="J225" s="566"/>
      <c r="K225" s="567"/>
      <c r="L225" s="570"/>
      <c r="M225" s="571"/>
      <c r="N225" s="582" t="s">
        <v>16</v>
      </c>
      <c r="O225" s="583"/>
      <c r="P225" s="566"/>
      <c r="Q225" s="567"/>
      <c r="R225" s="570"/>
      <c r="S225" s="571"/>
      <c r="T225" s="582" t="s">
        <v>16</v>
      </c>
      <c r="U225" s="583"/>
      <c r="V225" s="585"/>
      <c r="W225" s="577"/>
      <c r="X225" s="566"/>
      <c r="Y225" s="577"/>
      <c r="Z225" s="566"/>
      <c r="AA225" s="577"/>
      <c r="AB225" s="566"/>
      <c r="AC225" s="567"/>
      <c r="AD225" s="570"/>
      <c r="AE225" s="571"/>
      <c r="AF225" s="598"/>
      <c r="AG225" s="599"/>
      <c r="AH225" s="566"/>
      <c r="AI225" s="567"/>
      <c r="AJ225" s="570"/>
      <c r="AK225" s="571"/>
      <c r="AL225" s="598"/>
      <c r="AM225" s="599"/>
      <c r="AN225" s="566"/>
      <c r="AO225" s="567"/>
      <c r="AP225" s="570"/>
      <c r="AQ225" s="571"/>
      <c r="AR225" s="598"/>
      <c r="AS225" s="599"/>
      <c r="AT225" s="603"/>
      <c r="AU225" s="604"/>
      <c r="AV225" s="596"/>
      <c r="AW225" s="597"/>
      <c r="AX225" s="598"/>
      <c r="AY225" s="599"/>
      <c r="AZ225" s="566"/>
      <c r="BA225" s="567"/>
      <c r="BB225" s="570"/>
      <c r="BC225" s="571"/>
      <c r="BD225" s="598"/>
      <c r="BE225" s="599"/>
      <c r="BF225" s="603"/>
      <c r="BG225" s="604"/>
      <c r="BH225" s="596"/>
      <c r="BI225" s="597"/>
      <c r="BJ225" s="598"/>
      <c r="BK225" s="599"/>
      <c r="BL225" s="600"/>
      <c r="BM225" s="601"/>
      <c r="BN225" s="602"/>
      <c r="BO225" s="561"/>
      <c r="BP225" s="561"/>
      <c r="BQ225" s="62"/>
      <c r="BR225" s="62"/>
      <c r="BS225" s="62"/>
    </row>
    <row r="226" spans="1:73" ht="21.75" customHeight="1">
      <c r="A226" s="62"/>
      <c r="B226" s="586" t="str">
        <f>IF(ROSTER!B46="","",ROSTER!B46)</f>
        <v/>
      </c>
      <c r="C226" s="588" t="str">
        <f>IF(ROSTER!C$46="","",ROSTER!C$46)</f>
        <v/>
      </c>
      <c r="D226" s="589"/>
      <c r="E226" s="590"/>
      <c r="F226" s="592">
        <f>IF(E226="y",1,IF(E226="S",1,0))</f>
        <v>0</v>
      </c>
      <c r="G226" s="594">
        <f>IF(E226="S",1,0)</f>
        <v>0</v>
      </c>
      <c r="H226" s="584"/>
      <c r="I226" s="576"/>
      <c r="J226" s="564"/>
      <c r="K226" s="565"/>
      <c r="L226" s="568"/>
      <c r="M226" s="569"/>
      <c r="N226" s="578">
        <f>L226+J226</f>
        <v>0</v>
      </c>
      <c r="O226" s="579"/>
      <c r="P226" s="564"/>
      <c r="Q226" s="565"/>
      <c r="R226" s="568"/>
      <c r="S226" s="569"/>
      <c r="T226" s="578">
        <f>R226-P226</f>
        <v>0</v>
      </c>
      <c r="U226" s="579"/>
      <c r="V226" s="584"/>
      <c r="W226" s="576"/>
      <c r="X226" s="564"/>
      <c r="Y226" s="576"/>
      <c r="Z226" s="564"/>
      <c r="AA226" s="576"/>
      <c r="AB226" s="564"/>
      <c r="AC226" s="565"/>
      <c r="AD226" s="568"/>
      <c r="AE226" s="569"/>
      <c r="AF226" s="548">
        <f>IF(AB226=0,0,(AD226/AB226)*100)</f>
        <v>0</v>
      </c>
      <c r="AG226" s="549"/>
      <c r="AH226" s="564"/>
      <c r="AI226" s="565"/>
      <c r="AJ226" s="568"/>
      <c r="AK226" s="569"/>
      <c r="AL226" s="548">
        <f>IF(AH226=0,0,(AJ226/AH226)*100)</f>
        <v>0</v>
      </c>
      <c r="AM226" s="549"/>
      <c r="AN226" s="564"/>
      <c r="AO226" s="565"/>
      <c r="AP226" s="568"/>
      <c r="AQ226" s="569"/>
      <c r="AR226" s="548">
        <f>IF(AN226=0,0,(AP226/AN226)*100)</f>
        <v>0</v>
      </c>
      <c r="AS226" s="549"/>
      <c r="AT226" s="572">
        <f>AB226+AH226+AN226</f>
        <v>0</v>
      </c>
      <c r="AU226" s="573"/>
      <c r="AV226" s="544">
        <f>AD226+AJ226+AP226</f>
        <v>0</v>
      </c>
      <c r="AW226" s="545"/>
      <c r="AX226" s="548">
        <f>IF(AT226=0,0,(AV226/AT226)*100)</f>
        <v>0</v>
      </c>
      <c r="AY226" s="549"/>
      <c r="AZ226" s="564"/>
      <c r="BA226" s="565"/>
      <c r="BB226" s="568"/>
      <c r="BC226" s="569"/>
      <c r="BD226" s="548">
        <f>IF(AZ226=0,0,(BB226/AZ226)*100)</f>
        <v>0</v>
      </c>
      <c r="BE226" s="549"/>
      <c r="BF226" s="572">
        <f>AT226+AZ226</f>
        <v>0</v>
      </c>
      <c r="BG226" s="573"/>
      <c r="BH226" s="544">
        <f>AV226+BB226</f>
        <v>0</v>
      </c>
      <c r="BI226" s="545"/>
      <c r="BJ226" s="548">
        <f>IF(BF226=0,0,(BH226/BF226)*100)</f>
        <v>0</v>
      </c>
      <c r="BK226" s="549"/>
      <c r="BL226" s="552">
        <f>(AD226*2)+(AJ226*2)+(AP226*3)+BB226</f>
        <v>0</v>
      </c>
      <c r="BM226" s="553"/>
      <c r="BN226" s="554"/>
      <c r="BO226" s="558" t="e">
        <f>(BL226*BR$188)+(N226*BR$189)+(X226*BR$190)+(R226*BR$191)+(V226*BR$192)+(Z226*BR$193)</f>
        <v>#REF!</v>
      </c>
      <c r="BP226" s="560" t="e">
        <f>((AZ226-BB226)*BR$195)+((AT226-AV226)*BR$194)+(H226*BR$196)+(P226*BR$197)</f>
        <v>#REF!</v>
      </c>
      <c r="BQ226" s="62"/>
      <c r="BR226" s="62"/>
      <c r="BS226" s="62"/>
      <c r="BU226" s="82"/>
    </row>
    <row r="227" spans="1:73" ht="22.5" customHeight="1" thickBot="1">
      <c r="A227" s="62"/>
      <c r="B227" s="587"/>
      <c r="C227" s="562" t="str">
        <f>IF(ROSTER!D$46="","",ROSTER!D$46)</f>
        <v/>
      </c>
      <c r="D227" s="563"/>
      <c r="E227" s="591"/>
      <c r="F227" s="593"/>
      <c r="G227" s="595"/>
      <c r="H227" s="585"/>
      <c r="I227" s="577"/>
      <c r="J227" s="566"/>
      <c r="K227" s="567"/>
      <c r="L227" s="570"/>
      <c r="M227" s="571"/>
      <c r="N227" s="580" t="s">
        <v>16</v>
      </c>
      <c r="O227" s="581"/>
      <c r="P227" s="566"/>
      <c r="Q227" s="567"/>
      <c r="R227" s="570"/>
      <c r="S227" s="571"/>
      <c r="T227" s="582" t="s">
        <v>16</v>
      </c>
      <c r="U227" s="583"/>
      <c r="V227" s="585"/>
      <c r="W227" s="577"/>
      <c r="X227" s="566"/>
      <c r="Y227" s="577"/>
      <c r="Z227" s="566"/>
      <c r="AA227" s="577"/>
      <c r="AB227" s="566"/>
      <c r="AC227" s="567"/>
      <c r="AD227" s="570"/>
      <c r="AE227" s="571"/>
      <c r="AF227" s="550"/>
      <c r="AG227" s="551"/>
      <c r="AH227" s="566"/>
      <c r="AI227" s="567"/>
      <c r="AJ227" s="570"/>
      <c r="AK227" s="571"/>
      <c r="AL227" s="550"/>
      <c r="AM227" s="551"/>
      <c r="AN227" s="566"/>
      <c r="AO227" s="567"/>
      <c r="AP227" s="570"/>
      <c r="AQ227" s="571"/>
      <c r="AR227" s="550"/>
      <c r="AS227" s="551"/>
      <c r="AT227" s="574"/>
      <c r="AU227" s="575"/>
      <c r="AV227" s="546"/>
      <c r="AW227" s="547"/>
      <c r="AX227" s="550"/>
      <c r="AY227" s="551"/>
      <c r="AZ227" s="566"/>
      <c r="BA227" s="567"/>
      <c r="BB227" s="570"/>
      <c r="BC227" s="571"/>
      <c r="BD227" s="550"/>
      <c r="BE227" s="551"/>
      <c r="BF227" s="574"/>
      <c r="BG227" s="575"/>
      <c r="BH227" s="546"/>
      <c r="BI227" s="547"/>
      <c r="BJ227" s="550"/>
      <c r="BK227" s="551"/>
      <c r="BL227" s="555"/>
      <c r="BM227" s="556"/>
      <c r="BN227" s="557"/>
      <c r="BO227" s="559"/>
      <c r="BP227" s="561"/>
      <c r="BQ227" s="62"/>
      <c r="BR227" s="62"/>
      <c r="BS227" s="62"/>
    </row>
    <row r="228" spans="1:73" s="82" customFormat="1" ht="33.4" customHeight="1">
      <c r="A228" s="80"/>
      <c r="B228" s="538"/>
      <c r="C228" s="539"/>
      <c r="D228" s="539" t="s">
        <v>10</v>
      </c>
      <c r="E228" s="542"/>
      <c r="F228" s="81"/>
      <c r="G228" s="81"/>
      <c r="H228" s="532">
        <f>SUM(H188:I227)</f>
        <v>0</v>
      </c>
      <c r="I228" s="525"/>
      <c r="J228" s="532">
        <f>SUM(J188:K227)</f>
        <v>0</v>
      </c>
      <c r="K228" s="525"/>
      <c r="L228" s="524">
        <f>SUM(L188:M227)</f>
        <v>0</v>
      </c>
      <c r="M228" s="528"/>
      <c r="N228" s="495">
        <f>L228+J228</f>
        <v>0</v>
      </c>
      <c r="O228" s="496"/>
      <c r="P228" s="524">
        <f>SUM(P188:Q227)</f>
        <v>0</v>
      </c>
      <c r="Q228" s="525"/>
      <c r="R228" s="524">
        <f>SUM(R188:S227)</f>
        <v>0</v>
      </c>
      <c r="S228" s="528"/>
      <c r="T228" s="495">
        <f>R228-P228</f>
        <v>0</v>
      </c>
      <c r="U228" s="496"/>
      <c r="V228" s="524">
        <f>SUM(V188:W227)</f>
        <v>0</v>
      </c>
      <c r="W228" s="528"/>
      <c r="X228" s="532">
        <f>SUM(X188:Y227)</f>
        <v>0</v>
      </c>
      <c r="Y228" s="496"/>
      <c r="Z228" s="532">
        <f>SUM(Z188:AA227)</f>
        <v>0</v>
      </c>
      <c r="AA228" s="496"/>
      <c r="AB228" s="528">
        <f>SUM(AB188:AC227)</f>
        <v>0</v>
      </c>
      <c r="AC228" s="525"/>
      <c r="AD228" s="524">
        <f>SUM(AD188:AE227)</f>
        <v>0</v>
      </c>
      <c r="AE228" s="528"/>
      <c r="AF228" s="495">
        <f>IF(AB228=0,0,(AD228/AB228)*100)</f>
        <v>0</v>
      </c>
      <c r="AG228" s="496"/>
      <c r="AH228" s="524">
        <f>SUM(AH188:AI227)</f>
        <v>0</v>
      </c>
      <c r="AI228" s="525"/>
      <c r="AJ228" s="524">
        <f>SUM(AJ188:AK227)</f>
        <v>0</v>
      </c>
      <c r="AK228" s="528"/>
      <c r="AL228" s="495">
        <f>IF(AH228=0,0,(AJ228/AH228)*100)</f>
        <v>0</v>
      </c>
      <c r="AM228" s="496"/>
      <c r="AN228" s="524">
        <f>SUM(AN188:AO227)</f>
        <v>0</v>
      </c>
      <c r="AO228" s="525"/>
      <c r="AP228" s="524">
        <f>SUM(AP188:AQ227)</f>
        <v>0</v>
      </c>
      <c r="AQ228" s="528"/>
      <c r="AR228" s="495">
        <f>IF(AN228=0,0,(AP228/AN228)*100)</f>
        <v>0</v>
      </c>
      <c r="AS228" s="496"/>
      <c r="AT228" s="532">
        <f>AB228+AH228+AN228</f>
        <v>0</v>
      </c>
      <c r="AU228" s="525"/>
      <c r="AV228" s="524">
        <f>AD228+AJ228+AP228</f>
        <v>0</v>
      </c>
      <c r="AW228" s="534"/>
      <c r="AX228" s="495">
        <f>IF(AT228=0,0,(AV228/AT228)*100)</f>
        <v>0</v>
      </c>
      <c r="AY228" s="496"/>
      <c r="AZ228" s="524">
        <f>SUM(AZ188:BA227)</f>
        <v>0</v>
      </c>
      <c r="BA228" s="525"/>
      <c r="BB228" s="524">
        <f>SUM(BB188:BC227)</f>
        <v>0</v>
      </c>
      <c r="BC228" s="528"/>
      <c r="BD228" s="495">
        <f>IF(AZ228=0,0,(BB228/AZ228)*100)</f>
        <v>0</v>
      </c>
      <c r="BE228" s="496"/>
      <c r="BF228" s="532">
        <f>AT228+AZ228</f>
        <v>0</v>
      </c>
      <c r="BG228" s="525"/>
      <c r="BH228" s="524">
        <f>AV228+BB228</f>
        <v>0</v>
      </c>
      <c r="BI228" s="534"/>
      <c r="BJ228" s="495">
        <f>IF(BF228=0,0,(BH228/BF228)*100)</f>
        <v>0</v>
      </c>
      <c r="BK228" s="536"/>
      <c r="BL228" s="511">
        <f>SUM(BL188:BN227)</f>
        <v>0</v>
      </c>
      <c r="BM228" s="512"/>
      <c r="BN228" s="513"/>
      <c r="BO228" s="517" t="e">
        <f>(BL228*BR$188)+(N228*BR$189)+(X228*BR$190)+(R228*BR$191)+(V228*BR$192)+(Z228*BR$193)</f>
        <v>#REF!</v>
      </c>
      <c r="BP228" s="519" t="e">
        <f>((AZ228-BB228)*BR$195)+((AT228-AV228)*BR$194)+(H228*BR$196)+(P228*BR$197)</f>
        <v>#REF!</v>
      </c>
      <c r="BQ228" s="80"/>
      <c r="BR228" s="80"/>
      <c r="BS228" s="80"/>
    </row>
    <row r="229" spans="1:73" s="82" customFormat="1" ht="33.950000000000003" customHeight="1" thickBot="1">
      <c r="A229" s="80"/>
      <c r="B229" s="540"/>
      <c r="C229" s="541"/>
      <c r="D229" s="541"/>
      <c r="E229" s="543"/>
      <c r="F229" s="83"/>
      <c r="G229" s="83"/>
      <c r="H229" s="533"/>
      <c r="I229" s="527"/>
      <c r="J229" s="533"/>
      <c r="K229" s="527"/>
      <c r="L229" s="526"/>
      <c r="M229" s="529"/>
      <c r="N229" s="530" t="s">
        <v>16</v>
      </c>
      <c r="O229" s="531"/>
      <c r="P229" s="526"/>
      <c r="Q229" s="527"/>
      <c r="R229" s="526"/>
      <c r="S229" s="529"/>
      <c r="T229" s="530" t="s">
        <v>16</v>
      </c>
      <c r="U229" s="531"/>
      <c r="V229" s="526"/>
      <c r="W229" s="529"/>
      <c r="X229" s="533"/>
      <c r="Y229" s="531"/>
      <c r="Z229" s="533"/>
      <c r="AA229" s="531"/>
      <c r="AB229" s="529"/>
      <c r="AC229" s="527"/>
      <c r="AD229" s="526"/>
      <c r="AE229" s="529"/>
      <c r="AF229" s="530"/>
      <c r="AG229" s="531"/>
      <c r="AH229" s="526"/>
      <c r="AI229" s="527"/>
      <c r="AJ229" s="526"/>
      <c r="AK229" s="529"/>
      <c r="AL229" s="530"/>
      <c r="AM229" s="531"/>
      <c r="AN229" s="526"/>
      <c r="AO229" s="527"/>
      <c r="AP229" s="526"/>
      <c r="AQ229" s="529"/>
      <c r="AR229" s="530"/>
      <c r="AS229" s="531"/>
      <c r="AT229" s="533"/>
      <c r="AU229" s="527"/>
      <c r="AV229" s="526"/>
      <c r="AW229" s="535"/>
      <c r="AX229" s="530"/>
      <c r="AY229" s="531"/>
      <c r="AZ229" s="526"/>
      <c r="BA229" s="527"/>
      <c r="BB229" s="526"/>
      <c r="BC229" s="529"/>
      <c r="BD229" s="530"/>
      <c r="BE229" s="531"/>
      <c r="BF229" s="533"/>
      <c r="BG229" s="527"/>
      <c r="BH229" s="526"/>
      <c r="BI229" s="535"/>
      <c r="BJ229" s="530"/>
      <c r="BK229" s="537"/>
      <c r="BL229" s="514"/>
      <c r="BM229" s="515"/>
      <c r="BN229" s="516"/>
      <c r="BO229" s="518"/>
      <c r="BP229" s="520"/>
      <c r="BQ229" s="80"/>
      <c r="BR229" s="80"/>
      <c r="BS229" s="80"/>
    </row>
    <row r="230" spans="1:73" s="88" customFormat="1" ht="48.2" customHeight="1" thickBot="1">
      <c r="A230" s="84"/>
      <c r="B230" s="521"/>
      <c r="C230" s="522"/>
      <c r="D230" s="522" t="s">
        <v>13</v>
      </c>
      <c r="E230" s="523"/>
      <c r="F230" s="85"/>
      <c r="G230" s="128"/>
      <c r="H230" s="509"/>
      <c r="I230" s="510"/>
      <c r="J230" s="504"/>
      <c r="K230" s="505"/>
      <c r="L230" s="493"/>
      <c r="M230" s="494"/>
      <c r="N230" s="506">
        <f>J230+L230</f>
        <v>0</v>
      </c>
      <c r="O230" s="507"/>
      <c r="P230" s="497">
        <f>R228</f>
        <v>0</v>
      </c>
      <c r="Q230" s="498"/>
      <c r="R230" s="499">
        <f>P228</f>
        <v>0</v>
      </c>
      <c r="S230" s="500"/>
      <c r="T230" s="506">
        <f>R230-P230</f>
        <v>0</v>
      </c>
      <c r="U230" s="507"/>
      <c r="V230" s="504"/>
      <c r="W230" s="508"/>
      <c r="X230" s="509"/>
      <c r="Y230" s="510"/>
      <c r="Z230" s="504"/>
      <c r="AA230" s="508"/>
      <c r="AB230" s="504"/>
      <c r="AC230" s="505"/>
      <c r="AD230" s="493"/>
      <c r="AE230" s="494"/>
      <c r="AF230" s="495">
        <f>IF(AB230=0,0,(AD230/AB230)*100)</f>
        <v>0</v>
      </c>
      <c r="AG230" s="496"/>
      <c r="AH230" s="504"/>
      <c r="AI230" s="505"/>
      <c r="AJ230" s="493"/>
      <c r="AK230" s="494"/>
      <c r="AL230" s="495">
        <f>IF(AH230=0,0,(AJ230/AH230)*100)</f>
        <v>0</v>
      </c>
      <c r="AM230" s="496"/>
      <c r="AN230" s="504"/>
      <c r="AO230" s="505"/>
      <c r="AP230" s="493"/>
      <c r="AQ230" s="494"/>
      <c r="AR230" s="495">
        <f>IF(AN230=0,0,(AP230/AN230)*100)</f>
        <v>0</v>
      </c>
      <c r="AS230" s="496"/>
      <c r="AT230" s="497">
        <f>AB230+AH230+AN230</f>
        <v>0</v>
      </c>
      <c r="AU230" s="498"/>
      <c r="AV230" s="499">
        <f>AD230+AJ230+AP230</f>
        <v>0</v>
      </c>
      <c r="AW230" s="500"/>
      <c r="AX230" s="495">
        <f>IF(AT230=0,0,(AV230/AT230)*100)</f>
        <v>0</v>
      </c>
      <c r="AY230" s="496"/>
      <c r="AZ230" s="504"/>
      <c r="BA230" s="505"/>
      <c r="BB230" s="493"/>
      <c r="BC230" s="494"/>
      <c r="BD230" s="495">
        <f>IF(AZ230=0,0,(BB230/AZ230)*100)</f>
        <v>0</v>
      </c>
      <c r="BE230" s="496"/>
      <c r="BF230" s="497">
        <f>AT230+AZ230</f>
        <v>0</v>
      </c>
      <c r="BG230" s="498"/>
      <c r="BH230" s="499">
        <f>AV230+BB230</f>
        <v>0</v>
      </c>
      <c r="BI230" s="500"/>
      <c r="BJ230" s="495">
        <f>IF(BF230=0,0,(BH230/BF230)*100)</f>
        <v>0</v>
      </c>
      <c r="BK230" s="496"/>
      <c r="BL230" s="501"/>
      <c r="BM230" s="502"/>
      <c r="BN230" s="503"/>
      <c r="BO230" s="86"/>
      <c r="BP230" s="87"/>
      <c r="BQ230" s="84"/>
      <c r="BR230" s="84"/>
      <c r="BS230" s="84"/>
    </row>
    <row r="231" spans="1:73" s="88" customFormat="1" ht="48.95" customHeight="1" thickBot="1">
      <c r="A231" s="84"/>
      <c r="B231" s="247"/>
      <c r="C231" s="249"/>
      <c r="D231" s="488" t="s">
        <v>52</v>
      </c>
      <c r="E231" s="489"/>
      <c r="F231" s="89"/>
      <c r="G231" s="89"/>
      <c r="H231" s="249"/>
      <c r="I231" s="249"/>
      <c r="J231" s="490">
        <f>IF((J228+L230)=0,0,J228/(J228+L230)*100)</f>
        <v>0</v>
      </c>
      <c r="K231" s="491"/>
      <c r="L231" s="490">
        <f>IF((L228+J230)=0,0,L228/(L228+J230)*100)</f>
        <v>0</v>
      </c>
      <c r="M231" s="491"/>
      <c r="N231" s="490">
        <f>IF((N228+N230)=0,0,N228/(N228+N230)*100)</f>
        <v>0</v>
      </c>
      <c r="O231" s="492"/>
      <c r="P231" s="654"/>
      <c r="Q231" s="484"/>
      <c r="R231" s="484"/>
      <c r="S231" s="484"/>
      <c r="T231" s="655"/>
      <c r="U231" s="655"/>
      <c r="V231" s="484"/>
      <c r="W231" s="484"/>
      <c r="X231" s="484"/>
      <c r="Y231" s="484"/>
      <c r="Z231" s="484"/>
      <c r="AA231" s="484"/>
      <c r="AB231" s="484"/>
      <c r="AC231" s="484"/>
      <c r="AD231" s="484"/>
      <c r="AE231" s="484"/>
      <c r="AF231" s="484"/>
      <c r="AG231" s="484"/>
      <c r="AH231" s="484"/>
      <c r="AI231" s="484"/>
      <c r="AJ231" s="484"/>
      <c r="AK231" s="484"/>
      <c r="AL231" s="484"/>
      <c r="AM231" s="484"/>
      <c r="AN231" s="484"/>
      <c r="AO231" s="484"/>
      <c r="AP231" s="484"/>
      <c r="AQ231" s="484"/>
      <c r="AR231" s="484"/>
      <c r="AS231" s="484"/>
      <c r="AT231" s="484"/>
      <c r="AU231" s="484"/>
      <c r="AV231" s="484"/>
      <c r="AW231" s="484"/>
      <c r="AX231" s="484"/>
      <c r="AY231" s="484"/>
      <c r="AZ231" s="484"/>
      <c r="BA231" s="484"/>
      <c r="BB231" s="484"/>
      <c r="BC231" s="484"/>
      <c r="BD231" s="484"/>
      <c r="BE231" s="484"/>
      <c r="BF231" s="484"/>
      <c r="BG231" s="484"/>
      <c r="BH231" s="484"/>
      <c r="BI231" s="484"/>
      <c r="BJ231" s="484"/>
      <c r="BK231" s="484"/>
      <c r="BL231" s="484"/>
      <c r="BM231" s="484"/>
      <c r="BN231" s="485"/>
      <c r="BO231" s="90"/>
      <c r="BP231" s="90"/>
      <c r="BQ231" s="84"/>
      <c r="BR231" s="84"/>
      <c r="BS231" s="84"/>
    </row>
    <row r="232" spans="1:73" ht="27.75" thickTop="1" thickBot="1">
      <c r="A232" s="62"/>
      <c r="B232" s="250"/>
      <c r="C232" s="251"/>
      <c r="D232" s="251"/>
      <c r="E232" s="251"/>
      <c r="F232" s="91"/>
      <c r="G232" s="91"/>
      <c r="H232" s="251"/>
      <c r="I232" s="251"/>
      <c r="J232" s="251"/>
      <c r="K232" s="251"/>
      <c r="L232" s="251"/>
      <c r="M232" s="251"/>
      <c r="N232" s="251"/>
      <c r="O232" s="251"/>
      <c r="P232" s="251"/>
      <c r="Q232" s="251"/>
      <c r="R232" s="251"/>
      <c r="S232" s="251"/>
      <c r="T232" s="251"/>
      <c r="U232" s="251"/>
      <c r="V232" s="251"/>
      <c r="W232" s="251"/>
      <c r="X232" s="251"/>
      <c r="Y232" s="251"/>
      <c r="Z232" s="251"/>
      <c r="AA232" s="251"/>
      <c r="AB232" s="251"/>
      <c r="AC232" s="251"/>
      <c r="AD232" s="251"/>
      <c r="AE232" s="251"/>
      <c r="AF232" s="256"/>
      <c r="AG232" s="256"/>
      <c r="AH232" s="251"/>
      <c r="AI232" s="251"/>
      <c r="AJ232" s="251"/>
      <c r="AK232" s="251"/>
      <c r="AL232" s="251"/>
      <c r="AM232" s="251"/>
      <c r="AN232" s="251"/>
      <c r="AO232" s="251"/>
      <c r="AP232" s="251"/>
      <c r="AQ232" s="251"/>
      <c r="AR232" s="251"/>
      <c r="AS232" s="251"/>
      <c r="AT232" s="251"/>
      <c r="AU232" s="251"/>
      <c r="AV232" s="251"/>
      <c r="AW232" s="251"/>
      <c r="AX232" s="251"/>
      <c r="AY232" s="251"/>
      <c r="AZ232" s="251"/>
      <c r="BA232" s="251"/>
      <c r="BB232" s="251"/>
      <c r="BC232" s="251"/>
      <c r="BD232" s="251"/>
      <c r="BE232" s="251"/>
      <c r="BF232" s="251"/>
      <c r="BG232" s="251"/>
      <c r="BH232" s="251"/>
      <c r="BI232" s="251"/>
      <c r="BJ232" s="251"/>
      <c r="BK232" s="251"/>
      <c r="BL232" s="251"/>
      <c r="BM232" s="251"/>
      <c r="BN232" s="257"/>
      <c r="BO232" s="92"/>
      <c r="BP232" s="92"/>
      <c r="BQ232" s="62"/>
      <c r="BR232" s="62"/>
      <c r="BS232" s="62"/>
    </row>
    <row r="233" spans="1:73" s="88" customFormat="1" ht="73.349999999999994" customHeight="1" thickTop="1" thickBot="1">
      <c r="A233" s="84"/>
      <c r="B233" s="486" t="s">
        <v>70</v>
      </c>
      <c r="C233" s="487"/>
      <c r="D233" s="483" t="s">
        <v>60</v>
      </c>
      <c r="E233" s="483"/>
      <c r="F233" s="93"/>
      <c r="G233" s="93"/>
      <c r="H233" s="479"/>
      <c r="I233" s="480"/>
      <c r="J233" s="481"/>
      <c r="K233" s="259"/>
      <c r="L233" s="479"/>
      <c r="M233" s="480"/>
      <c r="N233" s="481"/>
      <c r="O233" s="476" t="s">
        <v>53</v>
      </c>
      <c r="P233" s="477"/>
      <c r="Q233" s="477"/>
      <c r="R233" s="477"/>
      <c r="S233" s="479"/>
      <c r="T233" s="480"/>
      <c r="U233" s="481"/>
      <c r="V233" s="259"/>
      <c r="W233" s="479"/>
      <c r="X233" s="480"/>
      <c r="Y233" s="481"/>
      <c r="Z233" s="476" t="s">
        <v>55</v>
      </c>
      <c r="AA233" s="477"/>
      <c r="AB233" s="477"/>
      <c r="AC233" s="478"/>
      <c r="AD233" s="479"/>
      <c r="AE233" s="480"/>
      <c r="AF233" s="481"/>
      <c r="AG233" s="259"/>
      <c r="AH233" s="479"/>
      <c r="AI233" s="480"/>
      <c r="AJ233" s="481"/>
      <c r="AK233" s="476" t="s">
        <v>59</v>
      </c>
      <c r="AL233" s="477"/>
      <c r="AM233" s="477"/>
      <c r="AN233" s="478"/>
      <c r="AO233" s="479"/>
      <c r="AP233" s="480"/>
      <c r="AQ233" s="481"/>
      <c r="AR233" s="263"/>
      <c r="AS233" s="479"/>
      <c r="AT233" s="480"/>
      <c r="AU233" s="481"/>
      <c r="AV233" s="264"/>
      <c r="AW233" s="264"/>
      <c r="AX233" s="264"/>
      <c r="AY233" s="264"/>
      <c r="AZ233" s="472" t="s">
        <v>20</v>
      </c>
      <c r="BA233" s="472"/>
      <c r="BB233" s="472"/>
      <c r="BC233" s="472"/>
      <c r="BD233" s="473"/>
      <c r="BE233" s="469">
        <f>BL228</f>
        <v>0</v>
      </c>
      <c r="BF233" s="470"/>
      <c r="BG233" s="471"/>
      <c r="BH233" s="265"/>
      <c r="BI233" s="469">
        <f>BL230</f>
        <v>0</v>
      </c>
      <c r="BJ233" s="470"/>
      <c r="BK233" s="471"/>
      <c r="BL233" s="266"/>
      <c r="BM233" s="266"/>
      <c r="BN233" s="267"/>
      <c r="BO233" s="94"/>
      <c r="BP233" s="94"/>
      <c r="BQ233" s="84"/>
      <c r="BR233" s="84"/>
      <c r="BS233" s="84"/>
    </row>
    <row r="234" spans="1:73" ht="15.6" customHeight="1" thickTop="1" thickBot="1">
      <c r="A234" s="62"/>
      <c r="B234" s="252"/>
      <c r="C234" s="241"/>
      <c r="D234" s="253"/>
      <c r="E234" s="253"/>
      <c r="F234" s="95"/>
      <c r="G234" s="95"/>
      <c r="H234" s="261"/>
      <c r="I234" s="261"/>
      <c r="J234" s="261"/>
      <c r="K234" s="261"/>
      <c r="L234" s="261"/>
      <c r="M234" s="261"/>
      <c r="N234" s="261"/>
      <c r="O234" s="258"/>
      <c r="P234" s="258"/>
      <c r="Q234" s="258"/>
      <c r="R234" s="258"/>
      <c r="S234" s="261"/>
      <c r="T234" s="261"/>
      <c r="U234" s="261"/>
      <c r="V234" s="260"/>
      <c r="W234" s="261"/>
      <c r="X234" s="261"/>
      <c r="Y234" s="261"/>
      <c r="Z234" s="258"/>
      <c r="AA234" s="258"/>
      <c r="AB234" s="258"/>
      <c r="AC234" s="258"/>
      <c r="AD234" s="261"/>
      <c r="AE234" s="261"/>
      <c r="AF234" s="261"/>
      <c r="AG234" s="261"/>
      <c r="AH234" s="260"/>
      <c r="AI234" s="260"/>
      <c r="AJ234" s="261"/>
      <c r="AK234" s="258"/>
      <c r="AL234" s="258"/>
      <c r="AM234" s="258"/>
      <c r="AN234" s="258"/>
      <c r="AO234" s="261"/>
      <c r="AP234" s="261"/>
      <c r="AQ234" s="261"/>
      <c r="AR234" s="261"/>
      <c r="AS234" s="261"/>
      <c r="AT234" s="263"/>
      <c r="AU234" s="263"/>
      <c r="AV234" s="268"/>
      <c r="AW234" s="268"/>
      <c r="AX234" s="268"/>
      <c r="AY234" s="268"/>
      <c r="AZ234" s="258"/>
      <c r="BA234" s="269"/>
      <c r="BB234" s="269"/>
      <c r="BC234" s="270"/>
      <c r="BD234" s="271"/>
      <c r="BE234" s="272"/>
      <c r="BF234" s="272"/>
      <c r="BG234" s="263"/>
      <c r="BH234" s="273"/>
      <c r="BI234" s="274"/>
      <c r="BJ234" s="274"/>
      <c r="BK234" s="263"/>
      <c r="BL234" s="268"/>
      <c r="BM234" s="268"/>
      <c r="BN234" s="275"/>
      <c r="BO234" s="96"/>
      <c r="BP234" s="96"/>
      <c r="BQ234" s="62"/>
      <c r="BR234" s="62"/>
      <c r="BS234" s="62"/>
    </row>
    <row r="235" spans="1:73" s="88" customFormat="1" ht="74.849999999999994" customHeight="1" thickTop="1" thickBot="1">
      <c r="A235" s="84"/>
      <c r="B235" s="482" t="s">
        <v>51</v>
      </c>
      <c r="C235" s="472"/>
      <c r="D235" s="483" t="s">
        <v>61</v>
      </c>
      <c r="E235" s="483"/>
      <c r="F235" s="93"/>
      <c r="G235" s="93"/>
      <c r="H235" s="469">
        <f>H233</f>
        <v>0</v>
      </c>
      <c r="I235" s="470"/>
      <c r="J235" s="471"/>
      <c r="K235" s="259"/>
      <c r="L235" s="469">
        <f>L233</f>
        <v>0</v>
      </c>
      <c r="M235" s="470"/>
      <c r="N235" s="471"/>
      <c r="O235" s="476" t="s">
        <v>57</v>
      </c>
      <c r="P235" s="477"/>
      <c r="Q235" s="477"/>
      <c r="R235" s="477"/>
      <c r="S235" s="469">
        <f>S233-H233</f>
        <v>0</v>
      </c>
      <c r="T235" s="470"/>
      <c r="U235" s="471"/>
      <c r="V235" s="259"/>
      <c r="W235" s="469">
        <f>W233-L233</f>
        <v>0</v>
      </c>
      <c r="X235" s="470"/>
      <c r="Y235" s="471"/>
      <c r="Z235" s="476" t="s">
        <v>56</v>
      </c>
      <c r="AA235" s="477"/>
      <c r="AB235" s="477"/>
      <c r="AC235" s="478"/>
      <c r="AD235" s="469">
        <f>AD233-S233</f>
        <v>0</v>
      </c>
      <c r="AE235" s="470"/>
      <c r="AF235" s="471"/>
      <c r="AG235" s="259"/>
      <c r="AH235" s="469">
        <f>AH233-W233</f>
        <v>0</v>
      </c>
      <c r="AI235" s="470"/>
      <c r="AJ235" s="471"/>
      <c r="AK235" s="476" t="s">
        <v>58</v>
      </c>
      <c r="AL235" s="477"/>
      <c r="AM235" s="477"/>
      <c r="AN235" s="478"/>
      <c r="AO235" s="469">
        <f>AO233-AD233</f>
        <v>0</v>
      </c>
      <c r="AP235" s="470"/>
      <c r="AQ235" s="471"/>
      <c r="AR235" s="263"/>
      <c r="AS235" s="469">
        <f>AS233-AH233</f>
        <v>0</v>
      </c>
      <c r="AT235" s="470"/>
      <c r="AU235" s="471"/>
      <c r="AV235" s="264"/>
      <c r="AW235" s="264"/>
      <c r="AX235" s="264"/>
      <c r="AY235" s="264"/>
      <c r="AZ235" s="472" t="s">
        <v>50</v>
      </c>
      <c r="BA235" s="472"/>
      <c r="BB235" s="472"/>
      <c r="BC235" s="472"/>
      <c r="BD235" s="473"/>
      <c r="BE235" s="469">
        <f>BE233-AO233</f>
        <v>0</v>
      </c>
      <c r="BF235" s="470"/>
      <c r="BG235" s="471"/>
      <c r="BH235" s="276"/>
      <c r="BI235" s="469">
        <f>BI233-AS233</f>
        <v>0</v>
      </c>
      <c r="BJ235" s="470"/>
      <c r="BK235" s="471"/>
      <c r="BL235" s="266"/>
      <c r="BM235" s="266"/>
      <c r="BN235" s="267"/>
      <c r="BO235" s="94"/>
      <c r="BP235" s="94"/>
      <c r="BQ235" s="84"/>
      <c r="BR235" s="84"/>
      <c r="BS235" s="84"/>
    </row>
    <row r="236" spans="1:73" ht="27.75" thickTop="1" thickBot="1">
      <c r="A236" s="62"/>
      <c r="B236" s="254"/>
      <c r="C236" s="255"/>
      <c r="D236" s="255"/>
      <c r="E236" s="255"/>
      <c r="F236" s="97"/>
      <c r="G236" s="97"/>
      <c r="H236" s="255"/>
      <c r="I236" s="255"/>
      <c r="J236" s="255"/>
      <c r="K236" s="255"/>
      <c r="L236" s="255"/>
      <c r="M236" s="255"/>
      <c r="N236" s="255"/>
      <c r="O236" s="255"/>
      <c r="P236" s="255"/>
      <c r="Q236" s="255"/>
      <c r="R236" s="255"/>
      <c r="S236" s="255"/>
      <c r="T236" s="255"/>
      <c r="U236" s="255"/>
      <c r="V236" s="255"/>
      <c r="W236" s="255"/>
      <c r="X236" s="255"/>
      <c r="Y236" s="255"/>
      <c r="Z236" s="255"/>
      <c r="AA236" s="255"/>
      <c r="AB236" s="255"/>
      <c r="AC236" s="255"/>
      <c r="AD236" s="255"/>
      <c r="AE236" s="255"/>
      <c r="AF236" s="262"/>
      <c r="AG236" s="262"/>
      <c r="AH236" s="255"/>
      <c r="AI236" s="255"/>
      <c r="AJ236" s="255"/>
      <c r="AK236" s="255"/>
      <c r="AL236" s="255"/>
      <c r="AM236" s="255"/>
      <c r="AN236" s="255"/>
      <c r="AO236" s="255"/>
      <c r="AP236" s="255"/>
      <c r="AQ236" s="255"/>
      <c r="AR236" s="255"/>
      <c r="AS236" s="255"/>
      <c r="AT236" s="255"/>
      <c r="AU236" s="255"/>
      <c r="AV236" s="255"/>
      <c r="AW236" s="255"/>
      <c r="AX236" s="255"/>
      <c r="AY236" s="255"/>
      <c r="AZ236" s="255"/>
      <c r="BA236" s="474" t="s">
        <v>104</v>
      </c>
      <c r="BB236" s="474"/>
      <c r="BC236" s="474"/>
      <c r="BD236" s="474"/>
      <c r="BE236" s="474"/>
      <c r="BF236" s="474"/>
      <c r="BG236" s="474"/>
      <c r="BH236" s="474"/>
      <c r="BI236" s="474"/>
      <c r="BJ236" s="474"/>
      <c r="BK236" s="474"/>
      <c r="BL236" s="474"/>
      <c r="BM236" s="474"/>
      <c r="BN236" s="475"/>
      <c r="BO236" s="98"/>
      <c r="BP236" s="98"/>
      <c r="BQ236" s="62"/>
      <c r="BR236" s="62"/>
      <c r="BS236" s="62"/>
    </row>
    <row r="237" spans="1:73" ht="10.9" customHeight="1" thickTop="1">
      <c r="A237" s="62"/>
      <c r="B237" s="63"/>
      <c r="C237" s="62"/>
      <c r="D237" s="62"/>
      <c r="E237" s="62"/>
      <c r="F237" s="64"/>
      <c r="G237" s="64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5"/>
      <c r="AG237" s="65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6"/>
      <c r="BP237" s="66"/>
      <c r="BQ237" s="62"/>
      <c r="BR237" s="62"/>
      <c r="BS237" s="62"/>
    </row>
    <row r="238" spans="1:73" s="69" customFormat="1" ht="33.75">
      <c r="A238" s="68"/>
      <c r="B238" s="651" t="s">
        <v>9</v>
      </c>
      <c r="C238" s="651"/>
      <c r="D238" s="651"/>
      <c r="E238" s="651"/>
      <c r="F238" s="651"/>
      <c r="G238" s="651"/>
      <c r="H238" s="651"/>
      <c r="I238" s="651"/>
      <c r="J238" s="651"/>
      <c r="K238" s="651"/>
      <c r="L238" s="651"/>
      <c r="M238" s="651"/>
      <c r="N238" s="651"/>
      <c r="O238" s="651"/>
      <c r="P238" s="651"/>
      <c r="Q238" s="651"/>
      <c r="R238" s="651"/>
      <c r="S238" s="651"/>
      <c r="T238" s="651"/>
      <c r="U238" s="651"/>
      <c r="V238" s="651"/>
      <c r="W238" s="651"/>
      <c r="X238" s="651"/>
      <c r="Y238" s="651"/>
      <c r="Z238" s="651"/>
      <c r="AA238" s="651"/>
      <c r="AB238" s="651"/>
      <c r="AC238" s="651"/>
      <c r="AD238" s="651"/>
      <c r="AE238" s="651"/>
      <c r="AF238" s="651"/>
      <c r="AG238" s="651"/>
      <c r="AH238" s="651"/>
      <c r="AI238" s="651"/>
      <c r="AJ238" s="651"/>
      <c r="AK238" s="651"/>
      <c r="AL238" s="651"/>
      <c r="AM238" s="651"/>
      <c r="AN238" s="651"/>
      <c r="AO238" s="651"/>
      <c r="AP238" s="651"/>
      <c r="AQ238" s="651"/>
      <c r="AR238" s="651"/>
      <c r="AS238" s="651"/>
      <c r="AT238" s="651"/>
      <c r="AU238" s="651"/>
      <c r="AV238" s="651"/>
      <c r="AW238" s="651"/>
      <c r="AX238" s="651"/>
      <c r="AY238" s="651"/>
      <c r="AZ238" s="651"/>
      <c r="BA238" s="651"/>
      <c r="BB238" s="651"/>
      <c r="BC238" s="651"/>
      <c r="BD238" s="651"/>
      <c r="BE238" s="651"/>
      <c r="BF238" s="651"/>
      <c r="BG238" s="651"/>
      <c r="BH238" s="651"/>
      <c r="BI238" s="651"/>
      <c r="BJ238" s="651"/>
      <c r="BK238" s="651"/>
      <c r="BL238" s="651"/>
      <c r="BM238" s="651"/>
      <c r="BN238" s="651"/>
      <c r="BO238" s="223"/>
      <c r="BP238" s="223"/>
      <c r="BQ238" s="68"/>
      <c r="BR238" s="68"/>
      <c r="BS238" s="68"/>
    </row>
    <row r="239" spans="1:73" ht="10.9" customHeight="1">
      <c r="A239" s="62"/>
      <c r="B239" s="224"/>
      <c r="C239" s="225"/>
      <c r="D239" s="225"/>
      <c r="E239" s="225"/>
      <c r="F239" s="226"/>
      <c r="G239" s="226"/>
      <c r="H239" s="225"/>
      <c r="I239" s="225"/>
      <c r="J239" s="225"/>
      <c r="K239" s="225"/>
      <c r="L239" s="225"/>
      <c r="M239" s="225"/>
      <c r="N239" s="225"/>
      <c r="O239" s="225"/>
      <c r="P239" s="225"/>
      <c r="Q239" s="225"/>
      <c r="R239" s="225"/>
      <c r="S239" s="225"/>
      <c r="T239" s="225"/>
      <c r="U239" s="225"/>
      <c r="V239" s="225"/>
      <c r="W239" s="225"/>
      <c r="X239" s="225"/>
      <c r="Y239" s="225"/>
      <c r="Z239" s="225"/>
      <c r="AA239" s="225"/>
      <c r="AB239" s="225"/>
      <c r="AC239" s="225"/>
      <c r="AD239" s="225"/>
      <c r="AE239" s="225"/>
      <c r="AF239" s="227"/>
      <c r="AG239" s="227"/>
      <c r="AH239" s="225"/>
      <c r="AI239" s="225"/>
      <c r="AJ239" s="225"/>
      <c r="AK239" s="225"/>
      <c r="AL239" s="225"/>
      <c r="AM239" s="225"/>
      <c r="AN239" s="225"/>
      <c r="AO239" s="225"/>
      <c r="AP239" s="225"/>
      <c r="AQ239" s="225"/>
      <c r="AR239" s="225"/>
      <c r="AS239" s="225"/>
      <c r="AT239" s="225"/>
      <c r="AU239" s="225"/>
      <c r="AV239" s="225"/>
      <c r="AW239" s="225"/>
      <c r="AX239" s="225"/>
      <c r="AY239" s="225"/>
      <c r="AZ239" s="225"/>
      <c r="BA239" s="225"/>
      <c r="BB239" s="225"/>
      <c r="BC239" s="225"/>
      <c r="BD239" s="225"/>
      <c r="BE239" s="225"/>
      <c r="BF239" s="225"/>
      <c r="BG239" s="225"/>
      <c r="BH239" s="225"/>
      <c r="BI239" s="225"/>
      <c r="BJ239" s="225"/>
      <c r="BK239" s="225"/>
      <c r="BL239" s="225"/>
      <c r="BM239" s="225"/>
      <c r="BN239" s="652"/>
      <c r="BO239" s="652"/>
      <c r="BP239" s="652"/>
      <c r="BQ239" s="62"/>
      <c r="BR239" s="62"/>
      <c r="BS239" s="62"/>
    </row>
    <row r="240" spans="1:73" s="70" customFormat="1" ht="36.75" customHeight="1">
      <c r="A240" s="63"/>
      <c r="B240" s="224"/>
      <c r="C240" s="224"/>
      <c r="D240" s="228" t="s">
        <v>10</v>
      </c>
      <c r="E240" s="653" t="str">
        <f>IF(ROSTER!D$3="","",ROSTER!D$3)</f>
        <v/>
      </c>
      <c r="F240" s="653"/>
      <c r="G240" s="653"/>
      <c r="H240" s="653"/>
      <c r="I240" s="653"/>
      <c r="J240" s="653"/>
      <c r="K240" s="653"/>
      <c r="L240" s="653"/>
      <c r="M240" s="653"/>
      <c r="N240" s="653"/>
      <c r="O240" s="653"/>
      <c r="P240" s="653"/>
      <c r="Q240" s="653"/>
      <c r="R240" s="653"/>
      <c r="S240" s="653"/>
      <c r="T240" s="653"/>
      <c r="U240" s="653"/>
      <c r="V240" s="653"/>
      <c r="W240" s="653"/>
      <c r="X240" s="653"/>
      <c r="Y240" s="653"/>
      <c r="Z240" s="653"/>
      <c r="AA240" s="653"/>
      <c r="AB240" s="653"/>
      <c r="AC240" s="653"/>
      <c r="AD240" s="229"/>
      <c r="AE240" s="649" t="s">
        <v>11</v>
      </c>
      <c r="AF240" s="649"/>
      <c r="AG240" s="649"/>
      <c r="AH240" s="649"/>
      <c r="AI240" s="649"/>
      <c r="AJ240" s="649"/>
      <c r="AK240" s="649"/>
      <c r="AL240" s="647"/>
      <c r="AM240" s="647"/>
      <c r="AN240" s="647"/>
      <c r="AO240" s="647"/>
      <c r="AP240" s="647"/>
      <c r="AQ240" s="647"/>
      <c r="AR240" s="647"/>
      <c r="AS240" s="647"/>
      <c r="AT240" s="647"/>
      <c r="AU240" s="647"/>
      <c r="AV240" s="647"/>
      <c r="AW240" s="647"/>
      <c r="AX240" s="647"/>
      <c r="AY240" s="647"/>
      <c r="AZ240" s="647"/>
      <c r="BA240" s="647"/>
      <c r="BB240" s="647"/>
      <c r="BC240" s="647"/>
      <c r="BD240" s="647"/>
      <c r="BE240" s="647"/>
      <c r="BF240" s="647"/>
      <c r="BG240" s="647"/>
      <c r="BH240" s="647"/>
      <c r="BI240" s="647"/>
      <c r="BJ240" s="647"/>
      <c r="BK240" s="647"/>
      <c r="BL240" s="647"/>
      <c r="BM240" s="647"/>
      <c r="BN240" s="652"/>
      <c r="BO240" s="652"/>
      <c r="BP240" s="652"/>
      <c r="BQ240" s="63"/>
      <c r="BR240" s="63"/>
      <c r="BS240" s="63"/>
    </row>
    <row r="241" spans="1:71" ht="8.85" customHeight="1">
      <c r="A241" s="71"/>
      <c r="B241" s="224"/>
      <c r="C241" s="227" t="s">
        <v>39</v>
      </c>
      <c r="D241" s="227"/>
      <c r="E241" s="227"/>
      <c r="F241" s="230"/>
      <c r="G241" s="230"/>
      <c r="H241" s="227"/>
      <c r="I241" s="227"/>
      <c r="J241" s="231"/>
      <c r="K241" s="231"/>
      <c r="L241" s="231"/>
      <c r="M241" s="231"/>
      <c r="N241" s="231"/>
      <c r="O241" s="231"/>
      <c r="P241" s="231"/>
      <c r="Q241" s="231"/>
      <c r="R241" s="231"/>
      <c r="S241" s="231"/>
      <c r="T241" s="231"/>
      <c r="U241" s="231"/>
      <c r="V241" s="231"/>
      <c r="W241" s="231"/>
      <c r="X241" s="231"/>
      <c r="Y241" s="231"/>
      <c r="Z241" s="231"/>
      <c r="AA241" s="231"/>
      <c r="AB241" s="231"/>
      <c r="AC241" s="231"/>
      <c r="AD241" s="231"/>
      <c r="AE241" s="231"/>
      <c r="AF241" s="231"/>
      <c r="AG241" s="227"/>
      <c r="AH241" s="232"/>
      <c r="AI241" s="233"/>
      <c r="AJ241" s="233"/>
      <c r="AK241" s="233"/>
      <c r="AL241" s="233"/>
      <c r="AM241" s="233"/>
      <c r="AN241" s="233"/>
      <c r="AO241" s="234"/>
      <c r="AP241" s="235"/>
      <c r="AQ241" s="235"/>
      <c r="AR241" s="235"/>
      <c r="AS241" s="235"/>
      <c r="AT241" s="235"/>
      <c r="AU241" s="235"/>
      <c r="AV241" s="235"/>
      <c r="AW241" s="235"/>
      <c r="AX241" s="235"/>
      <c r="AY241" s="235"/>
      <c r="AZ241" s="235"/>
      <c r="BA241" s="235"/>
      <c r="BB241" s="235"/>
      <c r="BC241" s="235"/>
      <c r="BD241" s="235"/>
      <c r="BE241" s="235"/>
      <c r="BF241" s="235"/>
      <c r="BG241" s="235"/>
      <c r="BH241" s="235"/>
      <c r="BI241" s="235"/>
      <c r="BJ241" s="235"/>
      <c r="BK241" s="235"/>
      <c r="BL241" s="235"/>
      <c r="BM241" s="235"/>
      <c r="BN241" s="235"/>
      <c r="BO241" s="236"/>
      <c r="BP241" s="236"/>
      <c r="BQ241" s="71"/>
      <c r="BR241" s="71"/>
      <c r="BS241" s="71"/>
    </row>
    <row r="242" spans="1:71" s="70" customFormat="1" ht="37.5">
      <c r="A242" s="63"/>
      <c r="B242" s="224"/>
      <c r="C242" s="646" t="s">
        <v>38</v>
      </c>
      <c r="D242" s="646"/>
      <c r="E242" s="647"/>
      <c r="F242" s="647"/>
      <c r="G242" s="647"/>
      <c r="H242" s="647"/>
      <c r="I242" s="647"/>
      <c r="J242" s="647"/>
      <c r="K242" s="647"/>
      <c r="L242" s="647"/>
      <c r="M242" s="647"/>
      <c r="N242" s="647"/>
      <c r="O242" s="647"/>
      <c r="P242" s="647"/>
      <c r="Q242" s="647"/>
      <c r="R242" s="647"/>
      <c r="S242" s="647"/>
      <c r="T242" s="647"/>
      <c r="U242" s="647"/>
      <c r="V242" s="647"/>
      <c r="W242" s="647"/>
      <c r="X242" s="647"/>
      <c r="Y242" s="647"/>
      <c r="Z242" s="647"/>
      <c r="AA242" s="647"/>
      <c r="AB242" s="647"/>
      <c r="AC242" s="647"/>
      <c r="AD242" s="229"/>
      <c r="AE242" s="648" t="s">
        <v>21</v>
      </c>
      <c r="AF242" s="648"/>
      <c r="AG242" s="648"/>
      <c r="AH242" s="648"/>
      <c r="AI242" s="647"/>
      <c r="AJ242" s="647"/>
      <c r="AK242" s="647"/>
      <c r="AL242" s="647"/>
      <c r="AM242" s="647"/>
      <c r="AN242" s="647"/>
      <c r="AO242" s="647"/>
      <c r="AP242" s="647"/>
      <c r="AQ242" s="647"/>
      <c r="AR242" s="647"/>
      <c r="AS242" s="647"/>
      <c r="AT242" s="647"/>
      <c r="AU242" s="647"/>
      <c r="AV242" s="647"/>
      <c r="AW242" s="647"/>
      <c r="AX242" s="647"/>
      <c r="AY242" s="647"/>
      <c r="AZ242" s="647"/>
      <c r="BA242" s="649" t="s">
        <v>12</v>
      </c>
      <c r="BB242" s="649"/>
      <c r="BC242" s="649"/>
      <c r="BD242" s="650"/>
      <c r="BE242" s="650"/>
      <c r="BF242" s="650"/>
      <c r="BG242" s="650"/>
      <c r="BH242" s="650"/>
      <c r="BI242" s="650"/>
      <c r="BJ242" s="650"/>
      <c r="BK242" s="650"/>
      <c r="BL242" s="650"/>
      <c r="BM242" s="650"/>
      <c r="BN242" s="237"/>
      <c r="BO242" s="238"/>
      <c r="BP242" s="238"/>
      <c r="BQ242" s="72">
        <f>IF(BD242=0,0,1)</f>
        <v>0</v>
      </c>
      <c r="BR242" s="73">
        <f>IF((BE292+BI292)&gt;(AO292+AS292),1,0)</f>
        <v>0</v>
      </c>
      <c r="BS242" s="74"/>
    </row>
    <row r="243" spans="1:71" ht="9.6" customHeight="1">
      <c r="A243" s="62"/>
      <c r="B243" s="224"/>
      <c r="C243" s="225"/>
      <c r="D243" s="225"/>
      <c r="E243" s="225"/>
      <c r="F243" s="226"/>
      <c r="G243" s="226"/>
      <c r="H243" s="225"/>
      <c r="I243" s="225"/>
      <c r="J243" s="225"/>
      <c r="K243" s="225"/>
      <c r="L243" s="225"/>
      <c r="M243" s="225"/>
      <c r="N243" s="225"/>
      <c r="O243" s="225"/>
      <c r="P243" s="225"/>
      <c r="Q243" s="225"/>
      <c r="R243" s="225"/>
      <c r="S243" s="225"/>
      <c r="T243" s="225"/>
      <c r="U243" s="225"/>
      <c r="V243" s="225"/>
      <c r="W243" s="225"/>
      <c r="X243" s="225"/>
      <c r="Y243" s="225"/>
      <c r="Z243" s="225"/>
      <c r="AA243" s="225"/>
      <c r="AB243" s="225"/>
      <c r="AC243" s="225"/>
      <c r="AD243" s="225"/>
      <c r="AE243" s="225"/>
      <c r="AF243" s="227"/>
      <c r="AG243" s="227"/>
      <c r="AH243" s="225"/>
      <c r="AI243" s="225"/>
      <c r="AJ243" s="225"/>
      <c r="AK243" s="225"/>
      <c r="AL243" s="225"/>
      <c r="AM243" s="225"/>
      <c r="AN243" s="225"/>
      <c r="AO243" s="225"/>
      <c r="AP243" s="225"/>
      <c r="AQ243" s="225"/>
      <c r="AR243" s="225"/>
      <c r="AS243" s="225"/>
      <c r="AT243" s="225"/>
      <c r="AU243" s="225"/>
      <c r="AV243" s="225"/>
      <c r="AW243" s="225"/>
      <c r="AX243" s="225"/>
      <c r="AY243" s="225"/>
      <c r="AZ243" s="225"/>
      <c r="BA243" s="225"/>
      <c r="BB243" s="225"/>
      <c r="BC243" s="225"/>
      <c r="BD243" s="225"/>
      <c r="BE243" s="225"/>
      <c r="BF243" s="225"/>
      <c r="BG243" s="225"/>
      <c r="BH243" s="225"/>
      <c r="BI243" s="225"/>
      <c r="BJ243" s="225"/>
      <c r="BK243" s="225"/>
      <c r="BL243" s="225"/>
      <c r="BM243" s="225"/>
      <c r="BN243" s="225"/>
      <c r="BO243" s="239"/>
      <c r="BP243" s="239"/>
      <c r="BQ243" s="62"/>
      <c r="BR243" s="62"/>
      <c r="BS243" s="62"/>
    </row>
    <row r="244" spans="1:71" ht="8.85" customHeight="1" thickBot="1">
      <c r="A244" s="62"/>
      <c r="B244" s="240"/>
      <c r="C244" s="241"/>
      <c r="D244" s="241"/>
      <c r="E244" s="241"/>
      <c r="F244" s="242"/>
      <c r="G244" s="242"/>
      <c r="H244" s="241"/>
      <c r="I244" s="241"/>
      <c r="J244" s="241"/>
      <c r="K244" s="241"/>
      <c r="L244" s="241"/>
      <c r="M244" s="241"/>
      <c r="N244" s="241"/>
      <c r="O244" s="241"/>
      <c r="P244" s="241"/>
      <c r="Q244" s="241"/>
      <c r="R244" s="241"/>
      <c r="S244" s="241"/>
      <c r="T244" s="241"/>
      <c r="U244" s="241"/>
      <c r="V244" s="241"/>
      <c r="W244" s="241"/>
      <c r="X244" s="241"/>
      <c r="Y244" s="241"/>
      <c r="Z244" s="241"/>
      <c r="AA244" s="241"/>
      <c r="AB244" s="241"/>
      <c r="AC244" s="241"/>
      <c r="AD244" s="241"/>
      <c r="AE244" s="241"/>
      <c r="AF244" s="243"/>
      <c r="AG244" s="243"/>
      <c r="AH244" s="241"/>
      <c r="AI244" s="241"/>
      <c r="AJ244" s="241"/>
      <c r="AK244" s="241"/>
      <c r="AL244" s="241"/>
      <c r="AM244" s="241"/>
      <c r="AN244" s="241"/>
      <c r="AO244" s="241"/>
      <c r="AP244" s="241"/>
      <c r="AQ244" s="241"/>
      <c r="AR244" s="241"/>
      <c r="AS244" s="241"/>
      <c r="AT244" s="241"/>
      <c r="AU244" s="241"/>
      <c r="AV244" s="241"/>
      <c r="AW244" s="241"/>
      <c r="AX244" s="241"/>
      <c r="AY244" s="241"/>
      <c r="AZ244" s="241"/>
      <c r="BA244" s="241"/>
      <c r="BB244" s="241"/>
      <c r="BC244" s="241"/>
      <c r="BD244" s="241"/>
      <c r="BE244" s="241"/>
      <c r="BF244" s="241"/>
      <c r="BG244" s="241"/>
      <c r="BH244" s="241"/>
      <c r="BI244" s="241"/>
      <c r="BJ244" s="241"/>
      <c r="BK244" s="241"/>
      <c r="BL244" s="241"/>
      <c r="BM244" s="241"/>
      <c r="BN244" s="241"/>
      <c r="BO244" s="244"/>
      <c r="BP244" s="244"/>
      <c r="BQ244" s="62"/>
      <c r="BR244" s="62"/>
      <c r="BS244" s="62"/>
    </row>
    <row r="245" spans="1:71" s="70" customFormat="1" ht="33.4" customHeight="1" thickTop="1">
      <c r="A245" s="74"/>
      <c r="B245" s="634" t="s">
        <v>0</v>
      </c>
      <c r="C245" s="636" t="s">
        <v>1</v>
      </c>
      <c r="D245" s="637"/>
      <c r="E245" s="245" t="s">
        <v>28</v>
      </c>
      <c r="F245" s="644" t="s">
        <v>115</v>
      </c>
      <c r="G245" s="644" t="s">
        <v>116</v>
      </c>
      <c r="H245" s="640" t="s">
        <v>41</v>
      </c>
      <c r="I245" s="641"/>
      <c r="J245" s="619" t="s">
        <v>7</v>
      </c>
      <c r="K245" s="619"/>
      <c r="L245" s="619"/>
      <c r="M245" s="619"/>
      <c r="N245" s="619"/>
      <c r="O245" s="619"/>
      <c r="P245" s="619" t="s">
        <v>2</v>
      </c>
      <c r="Q245" s="619"/>
      <c r="R245" s="619"/>
      <c r="S245" s="619"/>
      <c r="T245" s="619"/>
      <c r="U245" s="619"/>
      <c r="V245" s="630" t="s">
        <v>35</v>
      </c>
      <c r="W245" s="631"/>
      <c r="X245" s="630" t="s">
        <v>36</v>
      </c>
      <c r="Y245" s="631"/>
      <c r="Z245" s="630" t="s">
        <v>44</v>
      </c>
      <c r="AA245" s="631"/>
      <c r="AB245" s="619" t="s">
        <v>6</v>
      </c>
      <c r="AC245" s="619"/>
      <c r="AD245" s="619"/>
      <c r="AE245" s="619"/>
      <c r="AF245" s="619"/>
      <c r="AG245" s="619"/>
      <c r="AH245" s="619" t="s">
        <v>74</v>
      </c>
      <c r="AI245" s="619"/>
      <c r="AJ245" s="619"/>
      <c r="AK245" s="619"/>
      <c r="AL245" s="619"/>
      <c r="AM245" s="619"/>
      <c r="AN245" s="619" t="s">
        <v>75</v>
      </c>
      <c r="AO245" s="619"/>
      <c r="AP245" s="619"/>
      <c r="AQ245" s="619"/>
      <c r="AR245" s="619"/>
      <c r="AS245" s="619"/>
      <c r="AT245" s="619" t="s">
        <v>76</v>
      </c>
      <c r="AU245" s="619"/>
      <c r="AV245" s="619"/>
      <c r="AW245" s="619"/>
      <c r="AX245" s="619"/>
      <c r="AY245" s="621"/>
      <c r="AZ245" s="619" t="s">
        <v>4</v>
      </c>
      <c r="BA245" s="619"/>
      <c r="BB245" s="619"/>
      <c r="BC245" s="619"/>
      <c r="BD245" s="619"/>
      <c r="BE245" s="620"/>
      <c r="BF245" s="619" t="s">
        <v>77</v>
      </c>
      <c r="BG245" s="619"/>
      <c r="BH245" s="619"/>
      <c r="BI245" s="619"/>
      <c r="BJ245" s="619"/>
      <c r="BK245" s="621"/>
      <c r="BL245" s="622" t="s">
        <v>25</v>
      </c>
      <c r="BM245" s="623"/>
      <c r="BN245" s="624"/>
      <c r="BO245" s="615" t="s">
        <v>92</v>
      </c>
      <c r="BP245" s="615" t="s">
        <v>93</v>
      </c>
      <c r="BQ245" s="74"/>
      <c r="BR245" s="74"/>
      <c r="BS245" s="74"/>
    </row>
    <row r="246" spans="1:71" s="76" customFormat="1" ht="31.9" customHeight="1">
      <c r="A246" s="75"/>
      <c r="B246" s="635"/>
      <c r="C246" s="638"/>
      <c r="D246" s="639"/>
      <c r="E246" s="246" t="s">
        <v>117</v>
      </c>
      <c r="F246" s="645"/>
      <c r="G246" s="645"/>
      <c r="H246" s="642"/>
      <c r="I246" s="643"/>
      <c r="J246" s="607" t="s">
        <v>17</v>
      </c>
      <c r="K246" s="608"/>
      <c r="L246" s="609" t="s">
        <v>18</v>
      </c>
      <c r="M246" s="610"/>
      <c r="N246" s="617" t="s">
        <v>19</v>
      </c>
      <c r="O246" s="618" t="s">
        <v>8</v>
      </c>
      <c r="P246" s="607" t="s">
        <v>26</v>
      </c>
      <c r="Q246" s="608"/>
      <c r="R246" s="609" t="s">
        <v>24</v>
      </c>
      <c r="S246" s="610"/>
      <c r="T246" s="617" t="s">
        <v>19</v>
      </c>
      <c r="U246" s="618"/>
      <c r="V246" s="632"/>
      <c r="W246" s="633"/>
      <c r="X246" s="632"/>
      <c r="Y246" s="633"/>
      <c r="Z246" s="632"/>
      <c r="AA246" s="633"/>
      <c r="AB246" s="607" t="s">
        <v>54</v>
      </c>
      <c r="AC246" s="608"/>
      <c r="AD246" s="609" t="s">
        <v>23</v>
      </c>
      <c r="AE246" s="610" t="s">
        <v>3</v>
      </c>
      <c r="AF246" s="611" t="s">
        <v>5</v>
      </c>
      <c r="AG246" s="612"/>
      <c r="AH246" s="607" t="s">
        <v>54</v>
      </c>
      <c r="AI246" s="608"/>
      <c r="AJ246" s="609" t="s">
        <v>23</v>
      </c>
      <c r="AK246" s="610" t="s">
        <v>3</v>
      </c>
      <c r="AL246" s="611" t="s">
        <v>5</v>
      </c>
      <c r="AM246" s="612"/>
      <c r="AN246" s="607" t="s">
        <v>54</v>
      </c>
      <c r="AO246" s="608"/>
      <c r="AP246" s="609" t="s">
        <v>23</v>
      </c>
      <c r="AQ246" s="610" t="s">
        <v>3</v>
      </c>
      <c r="AR246" s="611" t="s">
        <v>5</v>
      </c>
      <c r="AS246" s="612"/>
      <c r="AT246" s="613" t="s">
        <v>54</v>
      </c>
      <c r="AU246" s="614"/>
      <c r="AV246" s="628" t="s">
        <v>23</v>
      </c>
      <c r="AW246" s="629" t="s">
        <v>3</v>
      </c>
      <c r="AX246" s="611" t="s">
        <v>5</v>
      </c>
      <c r="AY246" s="612"/>
      <c r="AZ246" s="607" t="s">
        <v>54</v>
      </c>
      <c r="BA246" s="608"/>
      <c r="BB246" s="609" t="s">
        <v>23</v>
      </c>
      <c r="BC246" s="610" t="s">
        <v>3</v>
      </c>
      <c r="BD246" s="611" t="s">
        <v>5</v>
      </c>
      <c r="BE246" s="612"/>
      <c r="BF246" s="613" t="s">
        <v>54</v>
      </c>
      <c r="BG246" s="614"/>
      <c r="BH246" s="628" t="s">
        <v>23</v>
      </c>
      <c r="BI246" s="629" t="s">
        <v>3</v>
      </c>
      <c r="BJ246" s="611" t="s">
        <v>5</v>
      </c>
      <c r="BK246" s="612"/>
      <c r="BL246" s="625"/>
      <c r="BM246" s="626"/>
      <c r="BN246" s="627"/>
      <c r="BO246" s="616"/>
      <c r="BP246" s="616"/>
      <c r="BQ246" s="75"/>
      <c r="BR246" s="75"/>
      <c r="BS246" s="75"/>
    </row>
    <row r="247" spans="1:71" ht="23.85" customHeight="1">
      <c r="A247" s="77"/>
      <c r="B247" s="605" t="str">
        <f>IF(ROSTER!B8="","",ROSTER!B8)</f>
        <v/>
      </c>
      <c r="C247" s="588" t="str">
        <f>IF(ROSTER!C$8="","",ROSTER!C$8)</f>
        <v/>
      </c>
      <c r="D247" s="589"/>
      <c r="E247" s="590"/>
      <c r="F247" s="592">
        <f>IF(E247="y",1,IF(E247="S",1,0))</f>
        <v>0</v>
      </c>
      <c r="G247" s="594">
        <f>IF(E247="S",1,0)</f>
        <v>0</v>
      </c>
      <c r="H247" s="584"/>
      <c r="I247" s="576"/>
      <c r="J247" s="564"/>
      <c r="K247" s="565"/>
      <c r="L247" s="568"/>
      <c r="M247" s="569"/>
      <c r="N247" s="578">
        <f>L247+J247</f>
        <v>0</v>
      </c>
      <c r="O247" s="579"/>
      <c r="P247" s="564"/>
      <c r="Q247" s="565"/>
      <c r="R247" s="568"/>
      <c r="S247" s="569"/>
      <c r="T247" s="578">
        <f>R247-P247</f>
        <v>0</v>
      </c>
      <c r="U247" s="579"/>
      <c r="V247" s="584"/>
      <c r="W247" s="576"/>
      <c r="X247" s="564"/>
      <c r="Y247" s="576"/>
      <c r="Z247" s="564"/>
      <c r="AA247" s="576"/>
      <c r="AB247" s="564"/>
      <c r="AC247" s="565"/>
      <c r="AD247" s="568"/>
      <c r="AE247" s="569"/>
      <c r="AF247" s="548">
        <f>IF(AB247=0,0,(AD247/AB247)*100)</f>
        <v>0</v>
      </c>
      <c r="AG247" s="549"/>
      <c r="AH247" s="564"/>
      <c r="AI247" s="565"/>
      <c r="AJ247" s="568"/>
      <c r="AK247" s="569"/>
      <c r="AL247" s="548">
        <f>IF(AH247=0,0,(AJ247/AH247)*100)</f>
        <v>0</v>
      </c>
      <c r="AM247" s="549"/>
      <c r="AN247" s="564"/>
      <c r="AO247" s="565"/>
      <c r="AP247" s="568"/>
      <c r="AQ247" s="569"/>
      <c r="AR247" s="548">
        <f>IF(AN247=0,0,(AP247/AN247)*100)</f>
        <v>0</v>
      </c>
      <c r="AS247" s="549"/>
      <c r="AT247" s="572">
        <f>AB247+AH247+AN247</f>
        <v>0</v>
      </c>
      <c r="AU247" s="573"/>
      <c r="AV247" s="544">
        <f>AD247+AJ247+AP247</f>
        <v>0</v>
      </c>
      <c r="AW247" s="545"/>
      <c r="AX247" s="548">
        <f>IF(AT247=0,0,(AV247/AT247)*100)</f>
        <v>0</v>
      </c>
      <c r="AY247" s="549"/>
      <c r="AZ247" s="564"/>
      <c r="BA247" s="565"/>
      <c r="BB247" s="568"/>
      <c r="BC247" s="569"/>
      <c r="BD247" s="548">
        <f>IF(AZ247=0,0,(BB247/AZ247)*100)</f>
        <v>0</v>
      </c>
      <c r="BE247" s="549"/>
      <c r="BF247" s="572">
        <f>AT247+AZ247</f>
        <v>0</v>
      </c>
      <c r="BG247" s="573"/>
      <c r="BH247" s="544">
        <f>AV247+BB247</f>
        <v>0</v>
      </c>
      <c r="BI247" s="545"/>
      <c r="BJ247" s="548">
        <f>IF(BF247=0,0,(BH247/BF247)*100)</f>
        <v>0</v>
      </c>
      <c r="BK247" s="549"/>
      <c r="BL247" s="552">
        <f>(AD247*2)+(AJ247*2)+(AP247*3)+BB247</f>
        <v>0</v>
      </c>
      <c r="BM247" s="553"/>
      <c r="BN247" s="554"/>
      <c r="BO247" s="560" t="e">
        <f>(BL247*BR$247)+(N247*BR$248)+(X247*BR$249)+(R247*BR$250)+(V247*BR$251)+(Z247*BR$252)</f>
        <v>#REF!</v>
      </c>
      <c r="BP247" s="560" t="e">
        <f>((AZ247-BB247)*BR$254)+((AT247-AV247)*BR$253)+(H247*BR$255)+(P247*BR$256)</f>
        <v>#REF!</v>
      </c>
      <c r="BQ247" s="78" t="s">
        <v>81</v>
      </c>
      <c r="BR247" s="79" t="e">
        <f>IF(#REF!="B",#REF!,IF(#REF!="C",#REF!,#REF!))</f>
        <v>#REF!</v>
      </c>
      <c r="BS247" s="75"/>
    </row>
    <row r="248" spans="1:71" ht="23.85" customHeight="1">
      <c r="A248" s="77"/>
      <c r="B248" s="606"/>
      <c r="C248" s="562" t="str">
        <f>IF(ROSTER!D$8="","",ROSTER!D$8)</f>
        <v/>
      </c>
      <c r="D248" s="563"/>
      <c r="E248" s="591"/>
      <c r="F248" s="593"/>
      <c r="G248" s="595"/>
      <c r="H248" s="585"/>
      <c r="I248" s="577"/>
      <c r="J248" s="566"/>
      <c r="K248" s="567"/>
      <c r="L248" s="570"/>
      <c r="M248" s="571"/>
      <c r="N248" s="582" t="s">
        <v>16</v>
      </c>
      <c r="O248" s="583"/>
      <c r="P248" s="566"/>
      <c r="Q248" s="567"/>
      <c r="R248" s="570"/>
      <c r="S248" s="571"/>
      <c r="T248" s="582" t="s">
        <v>16</v>
      </c>
      <c r="U248" s="583"/>
      <c r="V248" s="585"/>
      <c r="W248" s="577"/>
      <c r="X248" s="566"/>
      <c r="Y248" s="577"/>
      <c r="Z248" s="566"/>
      <c r="AA248" s="577"/>
      <c r="AB248" s="566"/>
      <c r="AC248" s="567"/>
      <c r="AD248" s="570"/>
      <c r="AE248" s="571"/>
      <c r="AF248" s="598"/>
      <c r="AG248" s="599"/>
      <c r="AH248" s="566"/>
      <c r="AI248" s="567"/>
      <c r="AJ248" s="570"/>
      <c r="AK248" s="571"/>
      <c r="AL248" s="598"/>
      <c r="AM248" s="599"/>
      <c r="AN248" s="566"/>
      <c r="AO248" s="567"/>
      <c r="AP248" s="570"/>
      <c r="AQ248" s="571"/>
      <c r="AR248" s="598"/>
      <c r="AS248" s="599"/>
      <c r="AT248" s="603"/>
      <c r="AU248" s="604"/>
      <c r="AV248" s="596"/>
      <c r="AW248" s="597"/>
      <c r="AX248" s="598"/>
      <c r="AY248" s="599"/>
      <c r="AZ248" s="566"/>
      <c r="BA248" s="567"/>
      <c r="BB248" s="570"/>
      <c r="BC248" s="571"/>
      <c r="BD248" s="598"/>
      <c r="BE248" s="599"/>
      <c r="BF248" s="603"/>
      <c r="BG248" s="604"/>
      <c r="BH248" s="596"/>
      <c r="BI248" s="597"/>
      <c r="BJ248" s="598"/>
      <c r="BK248" s="599"/>
      <c r="BL248" s="600"/>
      <c r="BM248" s="601"/>
      <c r="BN248" s="602"/>
      <c r="BO248" s="561"/>
      <c r="BP248" s="561"/>
      <c r="BQ248" s="78" t="s">
        <v>82</v>
      </c>
      <c r="BR248" s="79" t="e">
        <f>IF(#REF!="B",#REF!,IF(#REF!="C",#REF!,#REF!))</f>
        <v>#REF!</v>
      </c>
      <c r="BS248" s="75"/>
    </row>
    <row r="249" spans="1:71" ht="21.75" customHeight="1">
      <c r="A249" s="62"/>
      <c r="B249" s="605" t="str">
        <f>IF(ROSTER!B10="","",ROSTER!B10)</f>
        <v/>
      </c>
      <c r="C249" s="588" t="str">
        <f>IF(ROSTER!C$10="","",ROSTER!C$10)</f>
        <v/>
      </c>
      <c r="D249" s="589"/>
      <c r="E249" s="590"/>
      <c r="F249" s="592">
        <f>IF(E249="y",1,IF(E249="S",1,0))</f>
        <v>0</v>
      </c>
      <c r="G249" s="594">
        <f>IF(E249="S",1,0)</f>
        <v>0</v>
      </c>
      <c r="H249" s="584"/>
      <c r="I249" s="576"/>
      <c r="J249" s="564"/>
      <c r="K249" s="565"/>
      <c r="L249" s="568"/>
      <c r="M249" s="569"/>
      <c r="N249" s="578">
        <f>L249+J249</f>
        <v>0</v>
      </c>
      <c r="O249" s="579"/>
      <c r="P249" s="564"/>
      <c r="Q249" s="565"/>
      <c r="R249" s="568"/>
      <c r="S249" s="569"/>
      <c r="T249" s="578">
        <f>R249-P249</f>
        <v>0</v>
      </c>
      <c r="U249" s="579"/>
      <c r="V249" s="584"/>
      <c r="W249" s="576"/>
      <c r="X249" s="564"/>
      <c r="Y249" s="576"/>
      <c r="Z249" s="564"/>
      <c r="AA249" s="576"/>
      <c r="AB249" s="564"/>
      <c r="AC249" s="565"/>
      <c r="AD249" s="568"/>
      <c r="AE249" s="569"/>
      <c r="AF249" s="548">
        <f>IF(AB249=0,0,(AD249/AB249)*100)</f>
        <v>0</v>
      </c>
      <c r="AG249" s="549"/>
      <c r="AH249" s="564"/>
      <c r="AI249" s="565"/>
      <c r="AJ249" s="568"/>
      <c r="AK249" s="569"/>
      <c r="AL249" s="548">
        <f>IF(AH249=0,0,(AJ249/AH249)*100)</f>
        <v>0</v>
      </c>
      <c r="AM249" s="549"/>
      <c r="AN249" s="564"/>
      <c r="AO249" s="565"/>
      <c r="AP249" s="568"/>
      <c r="AQ249" s="569"/>
      <c r="AR249" s="548">
        <f>IF(AN249=0,0,(AP249/AN249)*100)</f>
        <v>0</v>
      </c>
      <c r="AS249" s="549"/>
      <c r="AT249" s="572">
        <f>AB249+AH249+AN249</f>
        <v>0</v>
      </c>
      <c r="AU249" s="573"/>
      <c r="AV249" s="544">
        <f>AD249+AJ249+AP249</f>
        <v>0</v>
      </c>
      <c r="AW249" s="545"/>
      <c r="AX249" s="548">
        <f>IF(AT249=0,0,(AV249/AT249)*100)</f>
        <v>0</v>
      </c>
      <c r="AY249" s="549"/>
      <c r="AZ249" s="564"/>
      <c r="BA249" s="565"/>
      <c r="BB249" s="568"/>
      <c r="BC249" s="569"/>
      <c r="BD249" s="548">
        <f>IF(AZ249=0,0,(BB249/AZ249)*100)</f>
        <v>0</v>
      </c>
      <c r="BE249" s="549"/>
      <c r="BF249" s="572">
        <f>AT249+AZ249</f>
        <v>0</v>
      </c>
      <c r="BG249" s="573"/>
      <c r="BH249" s="544">
        <f>AV249+BB249</f>
        <v>0</v>
      </c>
      <c r="BI249" s="545"/>
      <c r="BJ249" s="548">
        <f>IF(BF249=0,0,(BH249/BF249)*100)</f>
        <v>0</v>
      </c>
      <c r="BK249" s="549"/>
      <c r="BL249" s="552">
        <f>(AD249*2)+(AJ249*2)+(AP249*3)+BB249</f>
        <v>0</v>
      </c>
      <c r="BM249" s="553"/>
      <c r="BN249" s="554"/>
      <c r="BO249" s="560" t="e">
        <f>(BL249*BR$247)+(N249*BR$248)+(X249*BR$249)+(R249*BR$250)+(V249*BR$251)+(Z249*BR$252)</f>
        <v>#REF!</v>
      </c>
      <c r="BP249" s="560" t="e">
        <f>((AZ249-BB249)*BR$254)+((AT249-AV249)*BR$253)+(H249*BR$255)+(P249*BR$256)</f>
        <v>#REF!</v>
      </c>
      <c r="BQ249" s="78" t="s">
        <v>83</v>
      </c>
      <c r="BR249" s="79" t="e">
        <f>IF(#REF!="B",#REF!,IF(#REF!="C",#REF!,#REF!))</f>
        <v>#REF!</v>
      </c>
      <c r="BS249" s="75"/>
    </row>
    <row r="250" spans="1:71" ht="21.75" customHeight="1">
      <c r="A250" s="62"/>
      <c r="B250" s="606"/>
      <c r="C250" s="562" t="str">
        <f>IF(ROSTER!D$10="","",ROSTER!D$10)</f>
        <v/>
      </c>
      <c r="D250" s="563"/>
      <c r="E250" s="591"/>
      <c r="F250" s="593"/>
      <c r="G250" s="595"/>
      <c r="H250" s="585"/>
      <c r="I250" s="577"/>
      <c r="J250" s="566"/>
      <c r="K250" s="567"/>
      <c r="L250" s="570"/>
      <c r="M250" s="571"/>
      <c r="N250" s="582" t="s">
        <v>16</v>
      </c>
      <c r="O250" s="583"/>
      <c r="P250" s="566"/>
      <c r="Q250" s="567"/>
      <c r="R250" s="570"/>
      <c r="S250" s="571"/>
      <c r="T250" s="582" t="s">
        <v>16</v>
      </c>
      <c r="U250" s="583"/>
      <c r="V250" s="585"/>
      <c r="W250" s="577"/>
      <c r="X250" s="566"/>
      <c r="Y250" s="577"/>
      <c r="Z250" s="566"/>
      <c r="AA250" s="577"/>
      <c r="AB250" s="566"/>
      <c r="AC250" s="567"/>
      <c r="AD250" s="570"/>
      <c r="AE250" s="571"/>
      <c r="AF250" s="598"/>
      <c r="AG250" s="599"/>
      <c r="AH250" s="566"/>
      <c r="AI250" s="567"/>
      <c r="AJ250" s="570"/>
      <c r="AK250" s="571"/>
      <c r="AL250" s="598"/>
      <c r="AM250" s="599"/>
      <c r="AN250" s="566"/>
      <c r="AO250" s="567"/>
      <c r="AP250" s="570"/>
      <c r="AQ250" s="571"/>
      <c r="AR250" s="598"/>
      <c r="AS250" s="599"/>
      <c r="AT250" s="603"/>
      <c r="AU250" s="604"/>
      <c r="AV250" s="596"/>
      <c r="AW250" s="597"/>
      <c r="AX250" s="598"/>
      <c r="AY250" s="599"/>
      <c r="AZ250" s="566"/>
      <c r="BA250" s="567"/>
      <c r="BB250" s="570"/>
      <c r="BC250" s="571"/>
      <c r="BD250" s="598"/>
      <c r="BE250" s="599"/>
      <c r="BF250" s="603"/>
      <c r="BG250" s="604"/>
      <c r="BH250" s="596"/>
      <c r="BI250" s="597"/>
      <c r="BJ250" s="598"/>
      <c r="BK250" s="599"/>
      <c r="BL250" s="600"/>
      <c r="BM250" s="601"/>
      <c r="BN250" s="602"/>
      <c r="BO250" s="561"/>
      <c r="BP250" s="561"/>
      <c r="BQ250" s="78" t="s">
        <v>84</v>
      </c>
      <c r="BR250" s="79" t="e">
        <f>IF(#REF!="B",#REF!,IF(#REF!="C",#REF!,#REF!))</f>
        <v>#REF!</v>
      </c>
      <c r="BS250" s="75"/>
    </row>
    <row r="251" spans="1:71" ht="21.75" customHeight="1">
      <c r="A251" s="62"/>
      <c r="B251" s="586" t="str">
        <f>IF(ROSTER!B12="","",ROSTER!B12)</f>
        <v/>
      </c>
      <c r="C251" s="588" t="str">
        <f>IF(ROSTER!C$12="","",ROSTER!C$12)</f>
        <v/>
      </c>
      <c r="D251" s="589"/>
      <c r="E251" s="590"/>
      <c r="F251" s="592">
        <f>IF(E251="y",1,IF(E251="S",1,0))</f>
        <v>0</v>
      </c>
      <c r="G251" s="594">
        <f>IF(E251="S",1,0)</f>
        <v>0</v>
      </c>
      <c r="H251" s="584"/>
      <c r="I251" s="576"/>
      <c r="J251" s="564"/>
      <c r="K251" s="565"/>
      <c r="L251" s="568"/>
      <c r="M251" s="569"/>
      <c r="N251" s="578">
        <f>L251+J251</f>
        <v>0</v>
      </c>
      <c r="O251" s="579"/>
      <c r="P251" s="564"/>
      <c r="Q251" s="565"/>
      <c r="R251" s="568"/>
      <c r="S251" s="569"/>
      <c r="T251" s="578">
        <f>R251-P251</f>
        <v>0</v>
      </c>
      <c r="U251" s="579"/>
      <c r="V251" s="584"/>
      <c r="W251" s="576"/>
      <c r="X251" s="564"/>
      <c r="Y251" s="576"/>
      <c r="Z251" s="564"/>
      <c r="AA251" s="576"/>
      <c r="AB251" s="564"/>
      <c r="AC251" s="565"/>
      <c r="AD251" s="568"/>
      <c r="AE251" s="569"/>
      <c r="AF251" s="548">
        <f>IF(AB251=0,0,(AD251/AB251)*100)</f>
        <v>0</v>
      </c>
      <c r="AG251" s="549"/>
      <c r="AH251" s="564"/>
      <c r="AI251" s="565"/>
      <c r="AJ251" s="568"/>
      <c r="AK251" s="569"/>
      <c r="AL251" s="548">
        <f>IF(AH251=0,0,(AJ251/AH251)*100)</f>
        <v>0</v>
      </c>
      <c r="AM251" s="549"/>
      <c r="AN251" s="564"/>
      <c r="AO251" s="565"/>
      <c r="AP251" s="568"/>
      <c r="AQ251" s="569"/>
      <c r="AR251" s="548">
        <f>IF(AN251=0,0,(AP251/AN251)*100)</f>
        <v>0</v>
      </c>
      <c r="AS251" s="549"/>
      <c r="AT251" s="572">
        <f>AB251+AH251+AN251</f>
        <v>0</v>
      </c>
      <c r="AU251" s="573"/>
      <c r="AV251" s="544">
        <f>AD251+AJ251+AP251</f>
        <v>0</v>
      </c>
      <c r="AW251" s="545"/>
      <c r="AX251" s="548">
        <f>IF(AT251=0,0,(AV251/AT251)*100)</f>
        <v>0</v>
      </c>
      <c r="AY251" s="549"/>
      <c r="AZ251" s="564"/>
      <c r="BA251" s="565"/>
      <c r="BB251" s="568"/>
      <c r="BC251" s="569"/>
      <c r="BD251" s="548">
        <f>IF(AZ251=0,0,(BB251/AZ251)*100)</f>
        <v>0</v>
      </c>
      <c r="BE251" s="549"/>
      <c r="BF251" s="572">
        <f>AT251+AZ251</f>
        <v>0</v>
      </c>
      <c r="BG251" s="573"/>
      <c r="BH251" s="544">
        <f>AV251+BB251</f>
        <v>0</v>
      </c>
      <c r="BI251" s="545"/>
      <c r="BJ251" s="548">
        <f>IF(BF251=0,0,(BH251/BF251)*100)</f>
        <v>0</v>
      </c>
      <c r="BK251" s="549"/>
      <c r="BL251" s="552">
        <f>(AD251*2)+(AJ251*2)+(AP251*3)+BB251</f>
        <v>0</v>
      </c>
      <c r="BM251" s="553"/>
      <c r="BN251" s="554"/>
      <c r="BO251" s="560" t="e">
        <f>(BL251*BR$247)+(N251*BR$248)+(X251*BR$249)+(R251*BR$250)+(V251*BR$251)+(Z251*BR$252)</f>
        <v>#REF!</v>
      </c>
      <c r="BP251" s="560" t="e">
        <f>((AZ251-BB251)*BR$254)+((AT251-AV251)*BR$253)+(H251*BR$255)+(P251*BR$256)</f>
        <v>#REF!</v>
      </c>
      <c r="BQ251" s="78" t="s">
        <v>85</v>
      </c>
      <c r="BR251" s="79" t="e">
        <f>IF(#REF!="B",#REF!,IF(#REF!="C",#REF!,#REF!))</f>
        <v>#REF!</v>
      </c>
      <c r="BS251" s="75"/>
    </row>
    <row r="252" spans="1:71" ht="21.75" customHeight="1">
      <c r="A252" s="62"/>
      <c r="B252" s="587"/>
      <c r="C252" s="562" t="str">
        <f>IF(ROSTER!D$12="","",ROSTER!D$12)</f>
        <v/>
      </c>
      <c r="D252" s="563"/>
      <c r="E252" s="591"/>
      <c r="F252" s="593"/>
      <c r="G252" s="595"/>
      <c r="H252" s="585"/>
      <c r="I252" s="577"/>
      <c r="J252" s="566"/>
      <c r="K252" s="567"/>
      <c r="L252" s="570"/>
      <c r="M252" s="571"/>
      <c r="N252" s="582" t="s">
        <v>16</v>
      </c>
      <c r="O252" s="583"/>
      <c r="P252" s="566"/>
      <c r="Q252" s="567"/>
      <c r="R252" s="570"/>
      <c r="S252" s="571"/>
      <c r="T252" s="582" t="s">
        <v>16</v>
      </c>
      <c r="U252" s="583"/>
      <c r="V252" s="585"/>
      <c r="W252" s="577"/>
      <c r="X252" s="566"/>
      <c r="Y252" s="577"/>
      <c r="Z252" s="566"/>
      <c r="AA252" s="577"/>
      <c r="AB252" s="566"/>
      <c r="AC252" s="567"/>
      <c r="AD252" s="570"/>
      <c r="AE252" s="571"/>
      <c r="AF252" s="598"/>
      <c r="AG252" s="599"/>
      <c r="AH252" s="566"/>
      <c r="AI252" s="567"/>
      <c r="AJ252" s="570"/>
      <c r="AK252" s="571"/>
      <c r="AL252" s="598"/>
      <c r="AM252" s="599"/>
      <c r="AN252" s="566"/>
      <c r="AO252" s="567"/>
      <c r="AP252" s="570"/>
      <c r="AQ252" s="571"/>
      <c r="AR252" s="598"/>
      <c r="AS252" s="599"/>
      <c r="AT252" s="603"/>
      <c r="AU252" s="604"/>
      <c r="AV252" s="596"/>
      <c r="AW252" s="597"/>
      <c r="AX252" s="598"/>
      <c r="AY252" s="599"/>
      <c r="AZ252" s="566"/>
      <c r="BA252" s="567"/>
      <c r="BB252" s="570"/>
      <c r="BC252" s="571"/>
      <c r="BD252" s="598"/>
      <c r="BE252" s="599"/>
      <c r="BF252" s="603"/>
      <c r="BG252" s="604"/>
      <c r="BH252" s="596"/>
      <c r="BI252" s="597"/>
      <c r="BJ252" s="598"/>
      <c r="BK252" s="599"/>
      <c r="BL252" s="600"/>
      <c r="BM252" s="601"/>
      <c r="BN252" s="602"/>
      <c r="BO252" s="561"/>
      <c r="BP252" s="561"/>
      <c r="BQ252" s="78" t="s">
        <v>86</v>
      </c>
      <c r="BR252" s="79" t="e">
        <f>IF(#REF!="B",#REF!,IF(#REF!="C",#REF!,#REF!))</f>
        <v>#REF!</v>
      </c>
      <c r="BS252" s="75"/>
    </row>
    <row r="253" spans="1:71" ht="21.75" customHeight="1">
      <c r="A253" s="62"/>
      <c r="B253" s="586" t="str">
        <f>IF(ROSTER!B14="","",ROSTER!B14)</f>
        <v/>
      </c>
      <c r="C253" s="588" t="str">
        <f>IF(ROSTER!C$14="","",ROSTER!C$14)</f>
        <v/>
      </c>
      <c r="D253" s="589"/>
      <c r="E253" s="590"/>
      <c r="F253" s="592">
        <f>IF(E253="y",1,IF(E253="S",1,0))</f>
        <v>0</v>
      </c>
      <c r="G253" s="594">
        <f>IF(E253="S",1,0)</f>
        <v>0</v>
      </c>
      <c r="H253" s="584"/>
      <c r="I253" s="576"/>
      <c r="J253" s="564"/>
      <c r="K253" s="565"/>
      <c r="L253" s="568"/>
      <c r="M253" s="569"/>
      <c r="N253" s="578">
        <f>L253+J253</f>
        <v>0</v>
      </c>
      <c r="O253" s="579"/>
      <c r="P253" s="564"/>
      <c r="Q253" s="565"/>
      <c r="R253" s="568"/>
      <c r="S253" s="569"/>
      <c r="T253" s="578">
        <f>R253-P253</f>
        <v>0</v>
      </c>
      <c r="U253" s="579"/>
      <c r="V253" s="584"/>
      <c r="W253" s="576"/>
      <c r="X253" s="564"/>
      <c r="Y253" s="576"/>
      <c r="Z253" s="564"/>
      <c r="AA253" s="576"/>
      <c r="AB253" s="564"/>
      <c r="AC253" s="565"/>
      <c r="AD253" s="568"/>
      <c r="AE253" s="569"/>
      <c r="AF253" s="548">
        <f>IF(AB253=0,0,(AD253/AB253)*100)</f>
        <v>0</v>
      </c>
      <c r="AG253" s="549"/>
      <c r="AH253" s="564"/>
      <c r="AI253" s="565"/>
      <c r="AJ253" s="568"/>
      <c r="AK253" s="569"/>
      <c r="AL253" s="548">
        <f>IF(AH253=0,0,(AJ253/AH253)*100)</f>
        <v>0</v>
      </c>
      <c r="AM253" s="549"/>
      <c r="AN253" s="564"/>
      <c r="AO253" s="565"/>
      <c r="AP253" s="568"/>
      <c r="AQ253" s="569"/>
      <c r="AR253" s="548">
        <f>IF(AN253=0,0,(AP253/AN253)*100)</f>
        <v>0</v>
      </c>
      <c r="AS253" s="549"/>
      <c r="AT253" s="572">
        <f>AB253+AH253+AN253</f>
        <v>0</v>
      </c>
      <c r="AU253" s="573"/>
      <c r="AV253" s="544">
        <f>AD253+AJ253+AP253</f>
        <v>0</v>
      </c>
      <c r="AW253" s="545"/>
      <c r="AX253" s="548">
        <f>IF(AT253=0,0,(AV253/AT253)*100)</f>
        <v>0</v>
      </c>
      <c r="AY253" s="549"/>
      <c r="AZ253" s="564"/>
      <c r="BA253" s="565"/>
      <c r="BB253" s="568"/>
      <c r="BC253" s="569"/>
      <c r="BD253" s="548">
        <f>IF(AZ253=0,0,(BB253/AZ253)*100)</f>
        <v>0</v>
      </c>
      <c r="BE253" s="549"/>
      <c r="BF253" s="572">
        <f>AT253+AZ253</f>
        <v>0</v>
      </c>
      <c r="BG253" s="573"/>
      <c r="BH253" s="544">
        <f>AV253+BB253</f>
        <v>0</v>
      </c>
      <c r="BI253" s="545"/>
      <c r="BJ253" s="548">
        <f>IF(BF253=0,0,(BH253/BF253)*100)</f>
        <v>0</v>
      </c>
      <c r="BK253" s="549"/>
      <c r="BL253" s="552">
        <f>(AD253*2)+(AJ253*2)+(AP253*3)+BB253</f>
        <v>0</v>
      </c>
      <c r="BM253" s="553"/>
      <c r="BN253" s="554"/>
      <c r="BO253" s="560" t="e">
        <f>(BL253*BR$247)+(N253*BR$248)+(X253*BR$249)+(R253*BR$250)+(V253*BR$251)+(Z253*BR$252)</f>
        <v>#REF!</v>
      </c>
      <c r="BP253" s="560" t="e">
        <f>((AZ253-BB253)*BR$254)+((AT253-AV253)*BR$253)+(H253*BR$255)+(P253*BR$256)</f>
        <v>#REF!</v>
      </c>
      <c r="BQ253" s="78" t="s">
        <v>87</v>
      </c>
      <c r="BR253" s="79" t="e">
        <f>IF(#REF!="B",#REF!,IF(#REF!="C",#REF!,#REF!))</f>
        <v>#REF!</v>
      </c>
      <c r="BS253" s="75"/>
    </row>
    <row r="254" spans="1:71" ht="21.75" customHeight="1">
      <c r="A254" s="62"/>
      <c r="B254" s="587"/>
      <c r="C254" s="562" t="str">
        <f>IF(ROSTER!D$14="","",ROSTER!D$14)</f>
        <v/>
      </c>
      <c r="D254" s="563"/>
      <c r="E254" s="591"/>
      <c r="F254" s="593"/>
      <c r="G254" s="595"/>
      <c r="H254" s="585"/>
      <c r="I254" s="577"/>
      <c r="J254" s="566"/>
      <c r="K254" s="567"/>
      <c r="L254" s="570"/>
      <c r="M254" s="571"/>
      <c r="N254" s="582" t="s">
        <v>16</v>
      </c>
      <c r="O254" s="583"/>
      <c r="P254" s="566"/>
      <c r="Q254" s="567"/>
      <c r="R254" s="570"/>
      <c r="S254" s="571"/>
      <c r="T254" s="582" t="s">
        <v>16</v>
      </c>
      <c r="U254" s="583"/>
      <c r="V254" s="585"/>
      <c r="W254" s="577"/>
      <c r="X254" s="566"/>
      <c r="Y254" s="577"/>
      <c r="Z254" s="566"/>
      <c r="AA254" s="577"/>
      <c r="AB254" s="566"/>
      <c r="AC254" s="567"/>
      <c r="AD254" s="570"/>
      <c r="AE254" s="571"/>
      <c r="AF254" s="598"/>
      <c r="AG254" s="599"/>
      <c r="AH254" s="566"/>
      <c r="AI254" s="567"/>
      <c r="AJ254" s="570"/>
      <c r="AK254" s="571"/>
      <c r="AL254" s="598"/>
      <c r="AM254" s="599"/>
      <c r="AN254" s="566"/>
      <c r="AO254" s="567"/>
      <c r="AP254" s="570"/>
      <c r="AQ254" s="571"/>
      <c r="AR254" s="598"/>
      <c r="AS254" s="599"/>
      <c r="AT254" s="603"/>
      <c r="AU254" s="604"/>
      <c r="AV254" s="596"/>
      <c r="AW254" s="597"/>
      <c r="AX254" s="598"/>
      <c r="AY254" s="599"/>
      <c r="AZ254" s="566"/>
      <c r="BA254" s="567"/>
      <c r="BB254" s="570"/>
      <c r="BC254" s="571"/>
      <c r="BD254" s="598"/>
      <c r="BE254" s="599"/>
      <c r="BF254" s="603"/>
      <c r="BG254" s="604"/>
      <c r="BH254" s="596"/>
      <c r="BI254" s="597"/>
      <c r="BJ254" s="598"/>
      <c r="BK254" s="599"/>
      <c r="BL254" s="600"/>
      <c r="BM254" s="601"/>
      <c r="BN254" s="602"/>
      <c r="BO254" s="561"/>
      <c r="BP254" s="561"/>
      <c r="BQ254" s="78" t="s">
        <v>88</v>
      </c>
      <c r="BR254" s="79" t="e">
        <f>IF(#REF!="B",#REF!,IF(#REF!="C",#REF!,#REF!))</f>
        <v>#REF!</v>
      </c>
      <c r="BS254" s="75"/>
    </row>
    <row r="255" spans="1:71" ht="21.75" customHeight="1">
      <c r="A255" s="62"/>
      <c r="B255" s="586" t="str">
        <f>IF(ROSTER!B16="","",ROSTER!B16)</f>
        <v/>
      </c>
      <c r="C255" s="588" t="str">
        <f>IF(ROSTER!C$16="","",ROSTER!C$16)</f>
        <v/>
      </c>
      <c r="D255" s="589"/>
      <c r="E255" s="590"/>
      <c r="F255" s="592">
        <f>IF(E255="y",1,IF(E255="S",1,0))</f>
        <v>0</v>
      </c>
      <c r="G255" s="594">
        <f>IF(E255="S",1,0)</f>
        <v>0</v>
      </c>
      <c r="H255" s="584"/>
      <c r="I255" s="576"/>
      <c r="J255" s="564"/>
      <c r="K255" s="565"/>
      <c r="L255" s="568"/>
      <c r="M255" s="569"/>
      <c r="N255" s="578">
        <f>L255+J255</f>
        <v>0</v>
      </c>
      <c r="O255" s="579"/>
      <c r="P255" s="564"/>
      <c r="Q255" s="565"/>
      <c r="R255" s="568"/>
      <c r="S255" s="569"/>
      <c r="T255" s="578">
        <f>R255-P255</f>
        <v>0</v>
      </c>
      <c r="U255" s="579"/>
      <c r="V255" s="584"/>
      <c r="W255" s="576"/>
      <c r="X255" s="564"/>
      <c r="Y255" s="576"/>
      <c r="Z255" s="564"/>
      <c r="AA255" s="576"/>
      <c r="AB255" s="564"/>
      <c r="AC255" s="565"/>
      <c r="AD255" s="568"/>
      <c r="AE255" s="569"/>
      <c r="AF255" s="548">
        <f>IF(AB255=0,0,(AD255/AB255)*100)</f>
        <v>0</v>
      </c>
      <c r="AG255" s="549"/>
      <c r="AH255" s="564"/>
      <c r="AI255" s="565"/>
      <c r="AJ255" s="568"/>
      <c r="AK255" s="569"/>
      <c r="AL255" s="548">
        <f>IF(AH255=0,0,(AJ255/AH255)*100)</f>
        <v>0</v>
      </c>
      <c r="AM255" s="549"/>
      <c r="AN255" s="564"/>
      <c r="AO255" s="565"/>
      <c r="AP255" s="568"/>
      <c r="AQ255" s="569"/>
      <c r="AR255" s="548">
        <f>IF(AN255=0,0,(AP255/AN255)*100)</f>
        <v>0</v>
      </c>
      <c r="AS255" s="549"/>
      <c r="AT255" s="572">
        <f>AB255+AH255+AN255</f>
        <v>0</v>
      </c>
      <c r="AU255" s="573"/>
      <c r="AV255" s="544">
        <f>AD255+AJ255+AP255</f>
        <v>0</v>
      </c>
      <c r="AW255" s="545"/>
      <c r="AX255" s="548">
        <f>IF(AT255=0,0,(AV255/AT255)*100)</f>
        <v>0</v>
      </c>
      <c r="AY255" s="549"/>
      <c r="AZ255" s="564"/>
      <c r="BA255" s="565"/>
      <c r="BB255" s="568"/>
      <c r="BC255" s="569"/>
      <c r="BD255" s="548">
        <f>IF(AZ255=0,0,(BB255/AZ255)*100)</f>
        <v>0</v>
      </c>
      <c r="BE255" s="549"/>
      <c r="BF255" s="572">
        <f>AT255+AZ255</f>
        <v>0</v>
      </c>
      <c r="BG255" s="573"/>
      <c r="BH255" s="544">
        <f>AV255+BB255</f>
        <v>0</v>
      </c>
      <c r="BI255" s="545"/>
      <c r="BJ255" s="548">
        <f>IF(BF255=0,0,(BH255/BF255)*100)</f>
        <v>0</v>
      </c>
      <c r="BK255" s="549"/>
      <c r="BL255" s="552">
        <f>(AD255*2)+(AJ255*2)+(AP255*3)+BB255</f>
        <v>0</v>
      </c>
      <c r="BM255" s="553"/>
      <c r="BN255" s="554"/>
      <c r="BO255" s="560" t="e">
        <f>(BL255*BR$247)+(N255*BR$248)+(X255*BR$249)+(R255*BR$250)+(V255*BR$251)+(Z255*BR$252)</f>
        <v>#REF!</v>
      </c>
      <c r="BP255" s="560" t="e">
        <f>((AZ255-BB255)*BR$254)+((AT255-AV255)*BR$253)+(H255*BR$255)+(P255*BR$256)</f>
        <v>#REF!</v>
      </c>
      <c r="BQ255" s="78" t="s">
        <v>89</v>
      </c>
      <c r="BR255" s="79" t="e">
        <f>IF(#REF!="B",#REF!,IF(#REF!="C",#REF!,#REF!))</f>
        <v>#REF!</v>
      </c>
      <c r="BS255" s="75"/>
    </row>
    <row r="256" spans="1:71" ht="21.75" customHeight="1">
      <c r="A256" s="62"/>
      <c r="B256" s="587"/>
      <c r="C256" s="562" t="str">
        <f>IF(ROSTER!D$16="","",ROSTER!D$16)</f>
        <v/>
      </c>
      <c r="D256" s="563"/>
      <c r="E256" s="591"/>
      <c r="F256" s="593"/>
      <c r="G256" s="595"/>
      <c r="H256" s="585"/>
      <c r="I256" s="577"/>
      <c r="J256" s="566"/>
      <c r="K256" s="567"/>
      <c r="L256" s="570"/>
      <c r="M256" s="571"/>
      <c r="N256" s="582" t="s">
        <v>16</v>
      </c>
      <c r="O256" s="583"/>
      <c r="P256" s="566"/>
      <c r="Q256" s="567"/>
      <c r="R256" s="570"/>
      <c r="S256" s="571"/>
      <c r="T256" s="582" t="s">
        <v>16</v>
      </c>
      <c r="U256" s="583"/>
      <c r="V256" s="585"/>
      <c r="W256" s="577"/>
      <c r="X256" s="566"/>
      <c r="Y256" s="577"/>
      <c r="Z256" s="566"/>
      <c r="AA256" s="577"/>
      <c r="AB256" s="566"/>
      <c r="AC256" s="567"/>
      <c r="AD256" s="570"/>
      <c r="AE256" s="571"/>
      <c r="AF256" s="598"/>
      <c r="AG256" s="599"/>
      <c r="AH256" s="566"/>
      <c r="AI256" s="567"/>
      <c r="AJ256" s="570"/>
      <c r="AK256" s="571"/>
      <c r="AL256" s="598"/>
      <c r="AM256" s="599"/>
      <c r="AN256" s="566"/>
      <c r="AO256" s="567"/>
      <c r="AP256" s="570"/>
      <c r="AQ256" s="571"/>
      <c r="AR256" s="598"/>
      <c r="AS256" s="599"/>
      <c r="AT256" s="603"/>
      <c r="AU256" s="604"/>
      <c r="AV256" s="596"/>
      <c r="AW256" s="597"/>
      <c r="AX256" s="598"/>
      <c r="AY256" s="599"/>
      <c r="AZ256" s="566"/>
      <c r="BA256" s="567"/>
      <c r="BB256" s="570"/>
      <c r="BC256" s="571"/>
      <c r="BD256" s="598"/>
      <c r="BE256" s="599"/>
      <c r="BF256" s="603"/>
      <c r="BG256" s="604"/>
      <c r="BH256" s="596"/>
      <c r="BI256" s="597"/>
      <c r="BJ256" s="598"/>
      <c r="BK256" s="599"/>
      <c r="BL256" s="600"/>
      <c r="BM256" s="601"/>
      <c r="BN256" s="602"/>
      <c r="BO256" s="561"/>
      <c r="BP256" s="561"/>
      <c r="BQ256" s="78" t="s">
        <v>90</v>
      </c>
      <c r="BR256" s="79" t="e">
        <f>IF(#REF!="B",#REF!,IF(#REF!="C",#REF!,#REF!))</f>
        <v>#REF!</v>
      </c>
      <c r="BS256" s="75"/>
    </row>
    <row r="257" spans="1:76" ht="21.75" customHeight="1">
      <c r="A257" s="62"/>
      <c r="B257" s="586" t="str">
        <f>IF(ROSTER!B18="","",ROSTER!B18)</f>
        <v/>
      </c>
      <c r="C257" s="588" t="str">
        <f>IF(ROSTER!C$18="","",ROSTER!C$18)</f>
        <v/>
      </c>
      <c r="D257" s="589"/>
      <c r="E257" s="590"/>
      <c r="F257" s="592">
        <f>IF(E257="y",1,IF(E257="S",1,0))</f>
        <v>0</v>
      </c>
      <c r="G257" s="594">
        <f>IF(E257="S",1,0)</f>
        <v>0</v>
      </c>
      <c r="H257" s="584"/>
      <c r="I257" s="576"/>
      <c r="J257" s="564"/>
      <c r="K257" s="565"/>
      <c r="L257" s="568"/>
      <c r="M257" s="569"/>
      <c r="N257" s="578">
        <f>L257+J257</f>
        <v>0</v>
      </c>
      <c r="O257" s="579"/>
      <c r="P257" s="564"/>
      <c r="Q257" s="565"/>
      <c r="R257" s="568"/>
      <c r="S257" s="569"/>
      <c r="T257" s="578">
        <f>R257-P257</f>
        <v>0</v>
      </c>
      <c r="U257" s="579"/>
      <c r="V257" s="584"/>
      <c r="W257" s="576"/>
      <c r="X257" s="564"/>
      <c r="Y257" s="576"/>
      <c r="Z257" s="564"/>
      <c r="AA257" s="576"/>
      <c r="AB257" s="564"/>
      <c r="AC257" s="565"/>
      <c r="AD257" s="568"/>
      <c r="AE257" s="569"/>
      <c r="AF257" s="548">
        <f>IF(AB257=0,0,(AD257/AB257)*100)</f>
        <v>0</v>
      </c>
      <c r="AG257" s="549"/>
      <c r="AH257" s="564"/>
      <c r="AI257" s="565"/>
      <c r="AJ257" s="568"/>
      <c r="AK257" s="569"/>
      <c r="AL257" s="548">
        <f>IF(AH257=0,0,(AJ257/AH257)*100)</f>
        <v>0</v>
      </c>
      <c r="AM257" s="549"/>
      <c r="AN257" s="564"/>
      <c r="AO257" s="565"/>
      <c r="AP257" s="568"/>
      <c r="AQ257" s="569"/>
      <c r="AR257" s="548">
        <f>IF(AN257=0,0,(AP257/AN257)*100)</f>
        <v>0</v>
      </c>
      <c r="AS257" s="549"/>
      <c r="AT257" s="572">
        <f>AB257+AH257+AN257</f>
        <v>0</v>
      </c>
      <c r="AU257" s="573"/>
      <c r="AV257" s="544">
        <f>AD257+AJ257+AP257</f>
        <v>0</v>
      </c>
      <c r="AW257" s="545"/>
      <c r="AX257" s="548">
        <f>IF(AT257=0,0,(AV257/AT257)*100)</f>
        <v>0</v>
      </c>
      <c r="AY257" s="549"/>
      <c r="AZ257" s="564"/>
      <c r="BA257" s="565"/>
      <c r="BB257" s="568"/>
      <c r="BC257" s="569"/>
      <c r="BD257" s="548">
        <f>IF(AZ257=0,0,(BB257/AZ257)*100)</f>
        <v>0</v>
      </c>
      <c r="BE257" s="549"/>
      <c r="BF257" s="572">
        <f>AT257+AZ257</f>
        <v>0</v>
      </c>
      <c r="BG257" s="573"/>
      <c r="BH257" s="544">
        <f>AV257+BB257</f>
        <v>0</v>
      </c>
      <c r="BI257" s="545"/>
      <c r="BJ257" s="548">
        <f>IF(BF257=0,0,(BH257/BF257)*100)</f>
        <v>0</v>
      </c>
      <c r="BK257" s="549"/>
      <c r="BL257" s="552">
        <f>(AD257*2)+(AJ257*2)+(AP257*3)+BB257</f>
        <v>0</v>
      </c>
      <c r="BM257" s="553"/>
      <c r="BN257" s="554"/>
      <c r="BO257" s="560" t="e">
        <f>(BL257*BR$247)+(N257*BR$248)+(X257*BR$249)+(R257*BR$250)+(V257*BR$251)+(Z257*BR$252)</f>
        <v>#REF!</v>
      </c>
      <c r="BP257" s="560" t="e">
        <f>((AZ257-BB257)*BR$254)+((AT257-AV257)*BR$253)+(H257*BR$255)+(P257*BR$256)</f>
        <v>#REF!</v>
      </c>
      <c r="BQ257" s="62"/>
      <c r="BR257" s="62"/>
      <c r="BS257" s="75"/>
    </row>
    <row r="258" spans="1:76" ht="21.75" customHeight="1">
      <c r="A258" s="62"/>
      <c r="B258" s="587"/>
      <c r="C258" s="562" t="str">
        <f>IF(ROSTER!D$18="","",ROSTER!D$18)</f>
        <v/>
      </c>
      <c r="D258" s="563"/>
      <c r="E258" s="591"/>
      <c r="F258" s="593"/>
      <c r="G258" s="595"/>
      <c r="H258" s="585"/>
      <c r="I258" s="577"/>
      <c r="J258" s="566"/>
      <c r="K258" s="567"/>
      <c r="L258" s="570"/>
      <c r="M258" s="571"/>
      <c r="N258" s="582" t="s">
        <v>16</v>
      </c>
      <c r="O258" s="583"/>
      <c r="P258" s="566"/>
      <c r="Q258" s="567"/>
      <c r="R258" s="570"/>
      <c r="S258" s="571"/>
      <c r="T258" s="582" t="s">
        <v>16</v>
      </c>
      <c r="U258" s="583"/>
      <c r="V258" s="585"/>
      <c r="W258" s="577"/>
      <c r="X258" s="566"/>
      <c r="Y258" s="577"/>
      <c r="Z258" s="566"/>
      <c r="AA258" s="577"/>
      <c r="AB258" s="566"/>
      <c r="AC258" s="567"/>
      <c r="AD258" s="570"/>
      <c r="AE258" s="571"/>
      <c r="AF258" s="598"/>
      <c r="AG258" s="599"/>
      <c r="AH258" s="566"/>
      <c r="AI258" s="567"/>
      <c r="AJ258" s="570"/>
      <c r="AK258" s="571"/>
      <c r="AL258" s="598"/>
      <c r="AM258" s="599"/>
      <c r="AN258" s="566"/>
      <c r="AO258" s="567"/>
      <c r="AP258" s="570"/>
      <c r="AQ258" s="571"/>
      <c r="AR258" s="598"/>
      <c r="AS258" s="599"/>
      <c r="AT258" s="603"/>
      <c r="AU258" s="604"/>
      <c r="AV258" s="596"/>
      <c r="AW258" s="597"/>
      <c r="AX258" s="598"/>
      <c r="AY258" s="599"/>
      <c r="AZ258" s="566"/>
      <c r="BA258" s="567"/>
      <c r="BB258" s="570"/>
      <c r="BC258" s="571"/>
      <c r="BD258" s="598"/>
      <c r="BE258" s="599"/>
      <c r="BF258" s="603"/>
      <c r="BG258" s="604"/>
      <c r="BH258" s="596"/>
      <c r="BI258" s="597"/>
      <c r="BJ258" s="598"/>
      <c r="BK258" s="599"/>
      <c r="BL258" s="600"/>
      <c r="BM258" s="601"/>
      <c r="BN258" s="602"/>
      <c r="BO258" s="561"/>
      <c r="BP258" s="561"/>
      <c r="BQ258" s="62"/>
      <c r="BR258" s="62"/>
      <c r="BS258" s="62"/>
    </row>
    <row r="259" spans="1:76" ht="21.75" customHeight="1">
      <c r="A259" s="62"/>
      <c r="B259" s="586" t="str">
        <f>IF(ROSTER!B20="","",ROSTER!B20)</f>
        <v/>
      </c>
      <c r="C259" s="588" t="str">
        <f>IF(ROSTER!C$20="","",ROSTER!C$20)</f>
        <v/>
      </c>
      <c r="D259" s="589"/>
      <c r="E259" s="590"/>
      <c r="F259" s="592">
        <f>IF(E259="y",1,IF(E259="S",1,0))</f>
        <v>0</v>
      </c>
      <c r="G259" s="594">
        <f>IF(E259="S",1,0)</f>
        <v>0</v>
      </c>
      <c r="H259" s="584"/>
      <c r="I259" s="576"/>
      <c r="J259" s="564"/>
      <c r="K259" s="565"/>
      <c r="L259" s="568"/>
      <c r="M259" s="569"/>
      <c r="N259" s="578">
        <f>L259+J259</f>
        <v>0</v>
      </c>
      <c r="O259" s="579"/>
      <c r="P259" s="564"/>
      <c r="Q259" s="565"/>
      <c r="R259" s="568"/>
      <c r="S259" s="569"/>
      <c r="T259" s="578">
        <f>R259-P259</f>
        <v>0</v>
      </c>
      <c r="U259" s="579"/>
      <c r="V259" s="584"/>
      <c r="W259" s="576"/>
      <c r="X259" s="564"/>
      <c r="Y259" s="576"/>
      <c r="Z259" s="564"/>
      <c r="AA259" s="576"/>
      <c r="AB259" s="564"/>
      <c r="AC259" s="565"/>
      <c r="AD259" s="568"/>
      <c r="AE259" s="569"/>
      <c r="AF259" s="548">
        <f>IF(AB259=0,0,(AD259/AB259)*100)</f>
        <v>0</v>
      </c>
      <c r="AG259" s="549"/>
      <c r="AH259" s="564"/>
      <c r="AI259" s="565"/>
      <c r="AJ259" s="568"/>
      <c r="AK259" s="569"/>
      <c r="AL259" s="548">
        <f>IF(AH259=0,0,(AJ259/AH259)*100)</f>
        <v>0</v>
      </c>
      <c r="AM259" s="549"/>
      <c r="AN259" s="564"/>
      <c r="AO259" s="565"/>
      <c r="AP259" s="568"/>
      <c r="AQ259" s="569"/>
      <c r="AR259" s="548">
        <f>IF(AN259=0,0,(AP259/AN259)*100)</f>
        <v>0</v>
      </c>
      <c r="AS259" s="549"/>
      <c r="AT259" s="572">
        <f>AB259+AH259+AN259</f>
        <v>0</v>
      </c>
      <c r="AU259" s="573"/>
      <c r="AV259" s="544">
        <f>AD259+AJ259+AP259</f>
        <v>0</v>
      </c>
      <c r="AW259" s="545"/>
      <c r="AX259" s="548">
        <f>IF(AT259=0,0,(AV259/AT259)*100)</f>
        <v>0</v>
      </c>
      <c r="AY259" s="549"/>
      <c r="AZ259" s="564"/>
      <c r="BA259" s="565"/>
      <c r="BB259" s="568"/>
      <c r="BC259" s="569"/>
      <c r="BD259" s="548">
        <f>IF(AZ259=0,0,(BB259/AZ259)*100)</f>
        <v>0</v>
      </c>
      <c r="BE259" s="549"/>
      <c r="BF259" s="572">
        <f>AT259+AZ259</f>
        <v>0</v>
      </c>
      <c r="BG259" s="573"/>
      <c r="BH259" s="544">
        <f>AV259+BB259</f>
        <v>0</v>
      </c>
      <c r="BI259" s="545"/>
      <c r="BJ259" s="548">
        <f>IF(BF259=0,0,(BH259/BF259)*100)</f>
        <v>0</v>
      </c>
      <c r="BK259" s="549"/>
      <c r="BL259" s="552">
        <f>(AD259*2)+(AJ259*2)+(AP259*3)+BB259</f>
        <v>0</v>
      </c>
      <c r="BM259" s="553"/>
      <c r="BN259" s="554"/>
      <c r="BO259" s="560" t="e">
        <f>(BL259*BR$247)+(N259*BR$248)+(X259*BR$249)+(R259*BR$250)+(V259*BR$251)+(Z259*BR$252)</f>
        <v>#REF!</v>
      </c>
      <c r="BP259" s="560" t="e">
        <f>((AZ259-BB259)*BR$254)+((AT259-AV259)*BR$253)+(H259*BR$255)+(P259*BR$256)</f>
        <v>#REF!</v>
      </c>
      <c r="BQ259" s="62"/>
      <c r="BR259" s="62"/>
      <c r="BS259" s="62"/>
    </row>
    <row r="260" spans="1:76" ht="21.75" customHeight="1">
      <c r="A260" s="62"/>
      <c r="B260" s="587"/>
      <c r="C260" s="562" t="str">
        <f>IF(ROSTER!D$20="","",ROSTER!D$20)</f>
        <v/>
      </c>
      <c r="D260" s="563"/>
      <c r="E260" s="591"/>
      <c r="F260" s="593"/>
      <c r="G260" s="595"/>
      <c r="H260" s="585"/>
      <c r="I260" s="577"/>
      <c r="J260" s="566"/>
      <c r="K260" s="567"/>
      <c r="L260" s="570"/>
      <c r="M260" s="571"/>
      <c r="N260" s="582" t="s">
        <v>16</v>
      </c>
      <c r="O260" s="583"/>
      <c r="P260" s="566"/>
      <c r="Q260" s="567"/>
      <c r="R260" s="570"/>
      <c r="S260" s="571"/>
      <c r="T260" s="582" t="s">
        <v>16</v>
      </c>
      <c r="U260" s="583"/>
      <c r="V260" s="585"/>
      <c r="W260" s="577"/>
      <c r="X260" s="566"/>
      <c r="Y260" s="577"/>
      <c r="Z260" s="566"/>
      <c r="AA260" s="577"/>
      <c r="AB260" s="566"/>
      <c r="AC260" s="567"/>
      <c r="AD260" s="570"/>
      <c r="AE260" s="571"/>
      <c r="AF260" s="598"/>
      <c r="AG260" s="599"/>
      <c r="AH260" s="566"/>
      <c r="AI260" s="567"/>
      <c r="AJ260" s="570"/>
      <c r="AK260" s="571"/>
      <c r="AL260" s="598"/>
      <c r="AM260" s="599"/>
      <c r="AN260" s="566"/>
      <c r="AO260" s="567"/>
      <c r="AP260" s="570"/>
      <c r="AQ260" s="571"/>
      <c r="AR260" s="598"/>
      <c r="AS260" s="599"/>
      <c r="AT260" s="603"/>
      <c r="AU260" s="604"/>
      <c r="AV260" s="596"/>
      <c r="AW260" s="597"/>
      <c r="AX260" s="598"/>
      <c r="AY260" s="599"/>
      <c r="AZ260" s="566"/>
      <c r="BA260" s="567"/>
      <c r="BB260" s="570"/>
      <c r="BC260" s="571"/>
      <c r="BD260" s="598"/>
      <c r="BE260" s="599"/>
      <c r="BF260" s="603"/>
      <c r="BG260" s="604"/>
      <c r="BH260" s="596"/>
      <c r="BI260" s="597"/>
      <c r="BJ260" s="598"/>
      <c r="BK260" s="599"/>
      <c r="BL260" s="600"/>
      <c r="BM260" s="601"/>
      <c r="BN260" s="602"/>
      <c r="BO260" s="561"/>
      <c r="BP260" s="561"/>
      <c r="BQ260" s="62"/>
      <c r="BR260" s="62"/>
      <c r="BS260" s="62"/>
    </row>
    <row r="261" spans="1:76" ht="21.75" customHeight="1">
      <c r="A261" s="62"/>
      <c r="B261" s="586" t="str">
        <f>IF(ROSTER!B22="","",ROSTER!B22)</f>
        <v/>
      </c>
      <c r="C261" s="588" t="str">
        <f>IF(ROSTER!C$22="","",ROSTER!C$22)</f>
        <v/>
      </c>
      <c r="D261" s="589"/>
      <c r="E261" s="590"/>
      <c r="F261" s="592">
        <f>IF(E261="y",1,IF(E261="S",1,0))</f>
        <v>0</v>
      </c>
      <c r="G261" s="594">
        <f>IF(E261="S",1,0)</f>
        <v>0</v>
      </c>
      <c r="H261" s="584"/>
      <c r="I261" s="576"/>
      <c r="J261" s="564"/>
      <c r="K261" s="565"/>
      <c r="L261" s="568"/>
      <c r="M261" s="569"/>
      <c r="N261" s="578">
        <f>L261+J261</f>
        <v>0</v>
      </c>
      <c r="O261" s="579"/>
      <c r="P261" s="564"/>
      <c r="Q261" s="565"/>
      <c r="R261" s="568"/>
      <c r="S261" s="569"/>
      <c r="T261" s="578">
        <f>R261-P261</f>
        <v>0</v>
      </c>
      <c r="U261" s="579"/>
      <c r="V261" s="584"/>
      <c r="W261" s="576"/>
      <c r="X261" s="564"/>
      <c r="Y261" s="576"/>
      <c r="Z261" s="564"/>
      <c r="AA261" s="576"/>
      <c r="AB261" s="564"/>
      <c r="AC261" s="565"/>
      <c r="AD261" s="568"/>
      <c r="AE261" s="569"/>
      <c r="AF261" s="548">
        <f>IF(AB261=0,0,(AD261/AB261)*100)</f>
        <v>0</v>
      </c>
      <c r="AG261" s="549"/>
      <c r="AH261" s="564"/>
      <c r="AI261" s="565"/>
      <c r="AJ261" s="568"/>
      <c r="AK261" s="569"/>
      <c r="AL261" s="548">
        <f>IF(AH261=0,0,(AJ261/AH261)*100)</f>
        <v>0</v>
      </c>
      <c r="AM261" s="549"/>
      <c r="AN261" s="564"/>
      <c r="AO261" s="565"/>
      <c r="AP261" s="568"/>
      <c r="AQ261" s="569"/>
      <c r="AR261" s="548">
        <f>IF(AN261=0,0,(AP261/AN261)*100)</f>
        <v>0</v>
      </c>
      <c r="AS261" s="549"/>
      <c r="AT261" s="572">
        <f>AB261+AH261+AN261</f>
        <v>0</v>
      </c>
      <c r="AU261" s="573"/>
      <c r="AV261" s="544">
        <f>AD261+AJ261+AP261</f>
        <v>0</v>
      </c>
      <c r="AW261" s="545"/>
      <c r="AX261" s="548">
        <f>IF(AT261=0,0,(AV261/AT261)*100)</f>
        <v>0</v>
      </c>
      <c r="AY261" s="549"/>
      <c r="AZ261" s="564"/>
      <c r="BA261" s="565"/>
      <c r="BB261" s="568"/>
      <c r="BC261" s="569"/>
      <c r="BD261" s="548">
        <f>IF(AZ261=0,0,(BB261/AZ261)*100)</f>
        <v>0</v>
      </c>
      <c r="BE261" s="549"/>
      <c r="BF261" s="572">
        <f>AT261+AZ261</f>
        <v>0</v>
      </c>
      <c r="BG261" s="573"/>
      <c r="BH261" s="544">
        <f>AV261+BB261</f>
        <v>0</v>
      </c>
      <c r="BI261" s="545"/>
      <c r="BJ261" s="548">
        <f>IF(BF261=0,0,(BH261/BF261)*100)</f>
        <v>0</v>
      </c>
      <c r="BK261" s="549"/>
      <c r="BL261" s="552">
        <f>(AD261*2)+(AJ261*2)+(AP261*3)+BB261</f>
        <v>0</v>
      </c>
      <c r="BM261" s="553"/>
      <c r="BN261" s="554"/>
      <c r="BO261" s="560" t="e">
        <f>(BL261*BR$247)+(N261*BR$248)+(X261*BR$249)+(R261*BR$250)+(V261*BR$251)+(Z261*BR$252)</f>
        <v>#REF!</v>
      </c>
      <c r="BP261" s="560" t="e">
        <f>((AZ261-BB261)*BR$254)+((AT261-AV261)*BR$253)+(H261*BR$255)+(P261*BR$256)</f>
        <v>#REF!</v>
      </c>
      <c r="BQ261" s="62"/>
      <c r="BR261" s="62"/>
      <c r="BS261" s="62"/>
    </row>
    <row r="262" spans="1:76" ht="21.75" customHeight="1">
      <c r="A262" s="62"/>
      <c r="B262" s="587"/>
      <c r="C262" s="562" t="str">
        <f>IF(ROSTER!D$22="","",ROSTER!D$22)</f>
        <v/>
      </c>
      <c r="D262" s="563"/>
      <c r="E262" s="591"/>
      <c r="F262" s="593"/>
      <c r="G262" s="595"/>
      <c r="H262" s="585"/>
      <c r="I262" s="577"/>
      <c r="J262" s="566"/>
      <c r="K262" s="567"/>
      <c r="L262" s="570"/>
      <c r="M262" s="571"/>
      <c r="N262" s="582" t="s">
        <v>16</v>
      </c>
      <c r="O262" s="583"/>
      <c r="P262" s="566"/>
      <c r="Q262" s="567"/>
      <c r="R262" s="570"/>
      <c r="S262" s="571"/>
      <c r="T262" s="582" t="s">
        <v>16</v>
      </c>
      <c r="U262" s="583"/>
      <c r="V262" s="585"/>
      <c r="W262" s="577"/>
      <c r="X262" s="566"/>
      <c r="Y262" s="577"/>
      <c r="Z262" s="566"/>
      <c r="AA262" s="577"/>
      <c r="AB262" s="566"/>
      <c r="AC262" s="567"/>
      <c r="AD262" s="570"/>
      <c r="AE262" s="571"/>
      <c r="AF262" s="598"/>
      <c r="AG262" s="599"/>
      <c r="AH262" s="566"/>
      <c r="AI262" s="567"/>
      <c r="AJ262" s="570"/>
      <c r="AK262" s="571"/>
      <c r="AL262" s="598"/>
      <c r="AM262" s="599"/>
      <c r="AN262" s="566"/>
      <c r="AO262" s="567"/>
      <c r="AP262" s="570"/>
      <c r="AQ262" s="571"/>
      <c r="AR262" s="598"/>
      <c r="AS262" s="599"/>
      <c r="AT262" s="603"/>
      <c r="AU262" s="604"/>
      <c r="AV262" s="596"/>
      <c r="AW262" s="597"/>
      <c r="AX262" s="598"/>
      <c r="AY262" s="599"/>
      <c r="AZ262" s="566"/>
      <c r="BA262" s="567"/>
      <c r="BB262" s="570"/>
      <c r="BC262" s="571"/>
      <c r="BD262" s="598"/>
      <c r="BE262" s="599"/>
      <c r="BF262" s="603"/>
      <c r="BG262" s="604"/>
      <c r="BH262" s="596"/>
      <c r="BI262" s="597"/>
      <c r="BJ262" s="598"/>
      <c r="BK262" s="599"/>
      <c r="BL262" s="600"/>
      <c r="BM262" s="601"/>
      <c r="BN262" s="602"/>
      <c r="BO262" s="561"/>
      <c r="BP262" s="561"/>
      <c r="BQ262" s="62"/>
      <c r="BR262" s="62"/>
      <c r="BS262" s="62"/>
    </row>
    <row r="263" spans="1:76" ht="21.75" customHeight="1">
      <c r="A263" s="62"/>
      <c r="B263" s="586" t="str">
        <f>IF(ROSTER!B24="","",ROSTER!B24)</f>
        <v/>
      </c>
      <c r="C263" s="588" t="str">
        <f>IF(ROSTER!C$24="","",ROSTER!C$24)</f>
        <v/>
      </c>
      <c r="D263" s="589"/>
      <c r="E263" s="590"/>
      <c r="F263" s="592">
        <f>IF(E263="y",1,IF(E263="S",1,0))</f>
        <v>0</v>
      </c>
      <c r="G263" s="594">
        <f>IF(E263="S",1,0)</f>
        <v>0</v>
      </c>
      <c r="H263" s="584"/>
      <c r="I263" s="576"/>
      <c r="J263" s="564"/>
      <c r="K263" s="565"/>
      <c r="L263" s="568"/>
      <c r="M263" s="569"/>
      <c r="N263" s="578">
        <f>L263+J263</f>
        <v>0</v>
      </c>
      <c r="O263" s="579"/>
      <c r="P263" s="564"/>
      <c r="Q263" s="565"/>
      <c r="R263" s="568"/>
      <c r="S263" s="569"/>
      <c r="T263" s="578">
        <f>R263-P263</f>
        <v>0</v>
      </c>
      <c r="U263" s="579"/>
      <c r="V263" s="584"/>
      <c r="W263" s="576"/>
      <c r="X263" s="564"/>
      <c r="Y263" s="576"/>
      <c r="Z263" s="564"/>
      <c r="AA263" s="576"/>
      <c r="AB263" s="564"/>
      <c r="AC263" s="565"/>
      <c r="AD263" s="568"/>
      <c r="AE263" s="569"/>
      <c r="AF263" s="548">
        <f>IF(AB263=0,0,(AD263/AB263)*100)</f>
        <v>0</v>
      </c>
      <c r="AG263" s="549"/>
      <c r="AH263" s="564"/>
      <c r="AI263" s="565"/>
      <c r="AJ263" s="568"/>
      <c r="AK263" s="569"/>
      <c r="AL263" s="548">
        <f>IF(AH263=0,0,(AJ263/AH263)*100)</f>
        <v>0</v>
      </c>
      <c r="AM263" s="549"/>
      <c r="AN263" s="564"/>
      <c r="AO263" s="565"/>
      <c r="AP263" s="568"/>
      <c r="AQ263" s="569"/>
      <c r="AR263" s="548">
        <f>IF(AN263=0,0,(AP263/AN263)*100)</f>
        <v>0</v>
      </c>
      <c r="AS263" s="549"/>
      <c r="AT263" s="572">
        <f>AB263+AH263+AN263</f>
        <v>0</v>
      </c>
      <c r="AU263" s="573"/>
      <c r="AV263" s="544">
        <f>AD263+AJ263+AP263</f>
        <v>0</v>
      </c>
      <c r="AW263" s="545"/>
      <c r="AX263" s="548">
        <f>IF(AT263=0,0,(AV263/AT263)*100)</f>
        <v>0</v>
      </c>
      <c r="AY263" s="549"/>
      <c r="AZ263" s="564"/>
      <c r="BA263" s="565"/>
      <c r="BB263" s="568"/>
      <c r="BC263" s="569"/>
      <c r="BD263" s="548">
        <f>IF(AZ263=0,0,(BB263/AZ263)*100)</f>
        <v>0</v>
      </c>
      <c r="BE263" s="549"/>
      <c r="BF263" s="572">
        <f>AT263+AZ263</f>
        <v>0</v>
      </c>
      <c r="BG263" s="573"/>
      <c r="BH263" s="544">
        <f>AV263+BB263</f>
        <v>0</v>
      </c>
      <c r="BI263" s="545"/>
      <c r="BJ263" s="548">
        <f>IF(BF263=0,0,(BH263/BF263)*100)</f>
        <v>0</v>
      </c>
      <c r="BK263" s="549"/>
      <c r="BL263" s="552">
        <f>(AD263*2)+(AJ263*2)+(AP263*3)+BB263</f>
        <v>0</v>
      </c>
      <c r="BM263" s="553"/>
      <c r="BN263" s="554"/>
      <c r="BO263" s="560" t="e">
        <f>(BL263*BR$247)+(N263*BR$248)+(X263*BR$249)+(R263*BR$250)+(V263*BR$251)+(Z263*BR$252)</f>
        <v>#REF!</v>
      </c>
      <c r="BP263" s="560" t="e">
        <f>((AZ263-BB263)*BR$254)+((AT263-AV263)*BR$253)+(H263*BR$255)+(P263*BR$256)</f>
        <v>#REF!</v>
      </c>
      <c r="BQ263" s="62"/>
      <c r="BR263" s="62"/>
      <c r="BS263" s="62"/>
    </row>
    <row r="264" spans="1:76" ht="21.75" customHeight="1">
      <c r="A264" s="62"/>
      <c r="B264" s="587"/>
      <c r="C264" s="562" t="str">
        <f>IF(ROSTER!D$24="","",ROSTER!D$24)</f>
        <v/>
      </c>
      <c r="D264" s="563"/>
      <c r="E264" s="591"/>
      <c r="F264" s="593"/>
      <c r="G264" s="595"/>
      <c r="H264" s="585"/>
      <c r="I264" s="577"/>
      <c r="J264" s="566"/>
      <c r="K264" s="567"/>
      <c r="L264" s="570"/>
      <c r="M264" s="571"/>
      <c r="N264" s="582" t="s">
        <v>16</v>
      </c>
      <c r="O264" s="583"/>
      <c r="P264" s="566"/>
      <c r="Q264" s="567"/>
      <c r="R264" s="570"/>
      <c r="S264" s="571"/>
      <c r="T264" s="582" t="s">
        <v>16</v>
      </c>
      <c r="U264" s="583"/>
      <c r="V264" s="585"/>
      <c r="W264" s="577"/>
      <c r="X264" s="566"/>
      <c r="Y264" s="577"/>
      <c r="Z264" s="566"/>
      <c r="AA264" s="577"/>
      <c r="AB264" s="566"/>
      <c r="AC264" s="567"/>
      <c r="AD264" s="570"/>
      <c r="AE264" s="571"/>
      <c r="AF264" s="598"/>
      <c r="AG264" s="599"/>
      <c r="AH264" s="566"/>
      <c r="AI264" s="567"/>
      <c r="AJ264" s="570"/>
      <c r="AK264" s="571"/>
      <c r="AL264" s="598"/>
      <c r="AM264" s="599"/>
      <c r="AN264" s="566"/>
      <c r="AO264" s="567"/>
      <c r="AP264" s="570"/>
      <c r="AQ264" s="571"/>
      <c r="AR264" s="598"/>
      <c r="AS264" s="599"/>
      <c r="AT264" s="603"/>
      <c r="AU264" s="604"/>
      <c r="AV264" s="596"/>
      <c r="AW264" s="597"/>
      <c r="AX264" s="598"/>
      <c r="AY264" s="599"/>
      <c r="AZ264" s="566"/>
      <c r="BA264" s="567"/>
      <c r="BB264" s="570"/>
      <c r="BC264" s="571"/>
      <c r="BD264" s="598"/>
      <c r="BE264" s="599"/>
      <c r="BF264" s="603"/>
      <c r="BG264" s="604"/>
      <c r="BH264" s="596"/>
      <c r="BI264" s="597"/>
      <c r="BJ264" s="598"/>
      <c r="BK264" s="599"/>
      <c r="BL264" s="600"/>
      <c r="BM264" s="601"/>
      <c r="BN264" s="602"/>
      <c r="BO264" s="561"/>
      <c r="BP264" s="561"/>
      <c r="BQ264" s="62"/>
      <c r="BR264" s="62"/>
      <c r="BS264" s="62"/>
      <c r="BX264" s="82"/>
    </row>
    <row r="265" spans="1:76" ht="21.75" customHeight="1">
      <c r="A265" s="62"/>
      <c r="B265" s="586" t="str">
        <f>IF(ROSTER!B26="","",ROSTER!B26)</f>
        <v/>
      </c>
      <c r="C265" s="588" t="str">
        <f>IF(ROSTER!C$26="","",ROSTER!C$26)</f>
        <v/>
      </c>
      <c r="D265" s="589"/>
      <c r="E265" s="590"/>
      <c r="F265" s="592">
        <f>IF(E265="y",1,IF(E265="S",1,0))</f>
        <v>0</v>
      </c>
      <c r="G265" s="594">
        <f>IF(E265="S",1,0)</f>
        <v>0</v>
      </c>
      <c r="H265" s="584"/>
      <c r="I265" s="576"/>
      <c r="J265" s="564"/>
      <c r="K265" s="565"/>
      <c r="L265" s="568"/>
      <c r="M265" s="569"/>
      <c r="N265" s="578">
        <f>L265+J265</f>
        <v>0</v>
      </c>
      <c r="O265" s="579"/>
      <c r="P265" s="564"/>
      <c r="Q265" s="565"/>
      <c r="R265" s="568"/>
      <c r="S265" s="569"/>
      <c r="T265" s="578">
        <f>R265-P265</f>
        <v>0</v>
      </c>
      <c r="U265" s="579"/>
      <c r="V265" s="584"/>
      <c r="W265" s="576"/>
      <c r="X265" s="564"/>
      <c r="Y265" s="576"/>
      <c r="Z265" s="564"/>
      <c r="AA265" s="576"/>
      <c r="AB265" s="564"/>
      <c r="AC265" s="565"/>
      <c r="AD265" s="568"/>
      <c r="AE265" s="569"/>
      <c r="AF265" s="548">
        <f>IF(AB265=0,0,(AD265/AB265)*100)</f>
        <v>0</v>
      </c>
      <c r="AG265" s="549"/>
      <c r="AH265" s="564"/>
      <c r="AI265" s="565"/>
      <c r="AJ265" s="568"/>
      <c r="AK265" s="569"/>
      <c r="AL265" s="548">
        <f>IF(AH265=0,0,(AJ265/AH265)*100)</f>
        <v>0</v>
      </c>
      <c r="AM265" s="549"/>
      <c r="AN265" s="564"/>
      <c r="AO265" s="565"/>
      <c r="AP265" s="568"/>
      <c r="AQ265" s="569"/>
      <c r="AR265" s="548">
        <f>IF(AN265=0,0,(AP265/AN265)*100)</f>
        <v>0</v>
      </c>
      <c r="AS265" s="549"/>
      <c r="AT265" s="572">
        <f>AB265+AH265+AN265</f>
        <v>0</v>
      </c>
      <c r="AU265" s="573"/>
      <c r="AV265" s="544">
        <f>AD265+AJ265+AP265</f>
        <v>0</v>
      </c>
      <c r="AW265" s="545"/>
      <c r="AX265" s="548">
        <f>IF(AT265=0,0,(AV265/AT265)*100)</f>
        <v>0</v>
      </c>
      <c r="AY265" s="549"/>
      <c r="AZ265" s="564"/>
      <c r="BA265" s="565"/>
      <c r="BB265" s="568"/>
      <c r="BC265" s="569"/>
      <c r="BD265" s="548">
        <f>IF(AZ265=0,0,(BB265/AZ265)*100)</f>
        <v>0</v>
      </c>
      <c r="BE265" s="549"/>
      <c r="BF265" s="572">
        <f>AT265+AZ265</f>
        <v>0</v>
      </c>
      <c r="BG265" s="573"/>
      <c r="BH265" s="544">
        <f>AV265+BB265</f>
        <v>0</v>
      </c>
      <c r="BI265" s="545"/>
      <c r="BJ265" s="548">
        <f>IF(BF265=0,0,(BH265/BF265)*100)</f>
        <v>0</v>
      </c>
      <c r="BK265" s="549"/>
      <c r="BL265" s="552">
        <f>(AD265*2)+(AJ265*2)+(AP265*3)+BB265</f>
        <v>0</v>
      </c>
      <c r="BM265" s="553"/>
      <c r="BN265" s="554"/>
      <c r="BO265" s="560" t="e">
        <f>(BL265*BR$247)+(N265*BR$248)+(X265*BR$249)+(R265*BR$250)+(V265*BR$251)+(Z265*BR$252)</f>
        <v>#REF!</v>
      </c>
      <c r="BP265" s="560" t="e">
        <f>((AZ265-BB265)*BR$254)+((AT265-AV265)*BR$253)+(H265*BR$255)+(P265*BR$256)</f>
        <v>#REF!</v>
      </c>
      <c r="BQ265" s="62"/>
      <c r="BR265" s="62"/>
      <c r="BS265" s="62"/>
    </row>
    <row r="266" spans="1:76" ht="21.75" customHeight="1">
      <c r="A266" s="62"/>
      <c r="B266" s="587"/>
      <c r="C266" s="562" t="str">
        <f>IF(ROSTER!D$26="","",ROSTER!D$26)</f>
        <v/>
      </c>
      <c r="D266" s="563"/>
      <c r="E266" s="591"/>
      <c r="F266" s="593"/>
      <c r="G266" s="595"/>
      <c r="H266" s="585"/>
      <c r="I266" s="577"/>
      <c r="J266" s="566"/>
      <c r="K266" s="567"/>
      <c r="L266" s="570"/>
      <c r="M266" s="571"/>
      <c r="N266" s="582" t="s">
        <v>16</v>
      </c>
      <c r="O266" s="583"/>
      <c r="P266" s="566"/>
      <c r="Q266" s="567"/>
      <c r="R266" s="570"/>
      <c r="S266" s="571"/>
      <c r="T266" s="582" t="s">
        <v>16</v>
      </c>
      <c r="U266" s="583"/>
      <c r="V266" s="585"/>
      <c r="W266" s="577"/>
      <c r="X266" s="566"/>
      <c r="Y266" s="577"/>
      <c r="Z266" s="566"/>
      <c r="AA266" s="577"/>
      <c r="AB266" s="566"/>
      <c r="AC266" s="567"/>
      <c r="AD266" s="570"/>
      <c r="AE266" s="571"/>
      <c r="AF266" s="598"/>
      <c r="AG266" s="599"/>
      <c r="AH266" s="566"/>
      <c r="AI266" s="567"/>
      <c r="AJ266" s="570"/>
      <c r="AK266" s="571"/>
      <c r="AL266" s="598"/>
      <c r="AM266" s="599"/>
      <c r="AN266" s="566"/>
      <c r="AO266" s="567"/>
      <c r="AP266" s="570"/>
      <c r="AQ266" s="571"/>
      <c r="AR266" s="598"/>
      <c r="AS266" s="599"/>
      <c r="AT266" s="603"/>
      <c r="AU266" s="604"/>
      <c r="AV266" s="596"/>
      <c r="AW266" s="597"/>
      <c r="AX266" s="598"/>
      <c r="AY266" s="599"/>
      <c r="AZ266" s="566"/>
      <c r="BA266" s="567"/>
      <c r="BB266" s="570"/>
      <c r="BC266" s="571"/>
      <c r="BD266" s="598"/>
      <c r="BE266" s="599"/>
      <c r="BF266" s="603"/>
      <c r="BG266" s="604"/>
      <c r="BH266" s="596"/>
      <c r="BI266" s="597"/>
      <c r="BJ266" s="598"/>
      <c r="BK266" s="599"/>
      <c r="BL266" s="600"/>
      <c r="BM266" s="601"/>
      <c r="BN266" s="602"/>
      <c r="BO266" s="561"/>
      <c r="BP266" s="561"/>
      <c r="BQ266" s="62"/>
      <c r="BR266" s="62"/>
      <c r="BS266" s="62"/>
    </row>
    <row r="267" spans="1:76" ht="21.75" customHeight="1">
      <c r="A267" s="62"/>
      <c r="B267" s="586" t="str">
        <f>IF(ROSTER!B28="","",ROSTER!B28)</f>
        <v/>
      </c>
      <c r="C267" s="588" t="str">
        <f>IF(ROSTER!C$28="","",ROSTER!C$28)</f>
        <v/>
      </c>
      <c r="D267" s="589"/>
      <c r="E267" s="590"/>
      <c r="F267" s="592">
        <f>IF(E267="y",1,IF(E267="S",1,0))</f>
        <v>0</v>
      </c>
      <c r="G267" s="594">
        <f>IF(E267="S",1,0)</f>
        <v>0</v>
      </c>
      <c r="H267" s="584"/>
      <c r="I267" s="576"/>
      <c r="J267" s="564"/>
      <c r="K267" s="565"/>
      <c r="L267" s="568"/>
      <c r="M267" s="569"/>
      <c r="N267" s="578">
        <f>L267+J267</f>
        <v>0</v>
      </c>
      <c r="O267" s="579"/>
      <c r="P267" s="564"/>
      <c r="Q267" s="565"/>
      <c r="R267" s="568"/>
      <c r="S267" s="569"/>
      <c r="T267" s="578">
        <f>R267-P267</f>
        <v>0</v>
      </c>
      <c r="U267" s="579"/>
      <c r="V267" s="584"/>
      <c r="W267" s="576"/>
      <c r="X267" s="564"/>
      <c r="Y267" s="576"/>
      <c r="Z267" s="564"/>
      <c r="AA267" s="576"/>
      <c r="AB267" s="564"/>
      <c r="AC267" s="565"/>
      <c r="AD267" s="568"/>
      <c r="AE267" s="569"/>
      <c r="AF267" s="548">
        <f>IF(AB267=0,0,(AD267/AB267)*100)</f>
        <v>0</v>
      </c>
      <c r="AG267" s="549"/>
      <c r="AH267" s="564"/>
      <c r="AI267" s="565"/>
      <c r="AJ267" s="568"/>
      <c r="AK267" s="569"/>
      <c r="AL267" s="548">
        <f>IF(AH267=0,0,(AJ267/AH267)*100)</f>
        <v>0</v>
      </c>
      <c r="AM267" s="549"/>
      <c r="AN267" s="564"/>
      <c r="AO267" s="565"/>
      <c r="AP267" s="568"/>
      <c r="AQ267" s="569"/>
      <c r="AR267" s="548">
        <f>IF(AN267=0,0,(AP267/AN267)*100)</f>
        <v>0</v>
      </c>
      <c r="AS267" s="549"/>
      <c r="AT267" s="572">
        <f>AB267+AH267+AN267</f>
        <v>0</v>
      </c>
      <c r="AU267" s="573"/>
      <c r="AV267" s="544">
        <f>AD267+AJ267+AP267</f>
        <v>0</v>
      </c>
      <c r="AW267" s="545"/>
      <c r="AX267" s="548">
        <f>IF(AT267=0,0,(AV267/AT267)*100)</f>
        <v>0</v>
      </c>
      <c r="AY267" s="549"/>
      <c r="AZ267" s="564"/>
      <c r="BA267" s="565"/>
      <c r="BB267" s="568"/>
      <c r="BC267" s="569"/>
      <c r="BD267" s="548">
        <f>IF(AZ267=0,0,(BB267/AZ267)*100)</f>
        <v>0</v>
      </c>
      <c r="BE267" s="549"/>
      <c r="BF267" s="572">
        <f>AT267+AZ267</f>
        <v>0</v>
      </c>
      <c r="BG267" s="573"/>
      <c r="BH267" s="544">
        <f>AV267+BB267</f>
        <v>0</v>
      </c>
      <c r="BI267" s="545"/>
      <c r="BJ267" s="548">
        <f>IF(BF267=0,0,(BH267/BF267)*100)</f>
        <v>0</v>
      </c>
      <c r="BK267" s="549"/>
      <c r="BL267" s="552">
        <f>(AD267*2)+(AJ267*2)+(AP267*3)+BB267</f>
        <v>0</v>
      </c>
      <c r="BM267" s="553"/>
      <c r="BN267" s="554"/>
      <c r="BO267" s="560" t="e">
        <f>(BL267*BR$247)+(N267*BR$248)+(X267*BR$249)+(R267*BR$250)+(V267*BR$251)+(Z267*BR$252)</f>
        <v>#REF!</v>
      </c>
      <c r="BP267" s="560" t="e">
        <f>((AZ267-BB267)*BR$254)+((AT267-AV267)*BR$253)+(H267*BR$255)+(P267*BR$256)</f>
        <v>#REF!</v>
      </c>
      <c r="BQ267" s="62"/>
      <c r="BR267" s="62"/>
      <c r="BS267" s="62"/>
    </row>
    <row r="268" spans="1:76" ht="21.75" customHeight="1">
      <c r="A268" s="62"/>
      <c r="B268" s="587"/>
      <c r="C268" s="562" t="str">
        <f>IF(ROSTER!D$28="","",ROSTER!D$28)</f>
        <v/>
      </c>
      <c r="D268" s="563"/>
      <c r="E268" s="591"/>
      <c r="F268" s="593"/>
      <c r="G268" s="595"/>
      <c r="H268" s="585"/>
      <c r="I268" s="577"/>
      <c r="J268" s="566"/>
      <c r="K268" s="567"/>
      <c r="L268" s="570"/>
      <c r="M268" s="571"/>
      <c r="N268" s="582" t="s">
        <v>16</v>
      </c>
      <c r="O268" s="583"/>
      <c r="P268" s="566"/>
      <c r="Q268" s="567"/>
      <c r="R268" s="570"/>
      <c r="S268" s="571"/>
      <c r="T268" s="582" t="s">
        <v>16</v>
      </c>
      <c r="U268" s="583"/>
      <c r="V268" s="585"/>
      <c r="W268" s="577"/>
      <c r="X268" s="566"/>
      <c r="Y268" s="577"/>
      <c r="Z268" s="566"/>
      <c r="AA268" s="577"/>
      <c r="AB268" s="566"/>
      <c r="AC268" s="567"/>
      <c r="AD268" s="570"/>
      <c r="AE268" s="571"/>
      <c r="AF268" s="598"/>
      <c r="AG268" s="599"/>
      <c r="AH268" s="566"/>
      <c r="AI268" s="567"/>
      <c r="AJ268" s="570"/>
      <c r="AK268" s="571"/>
      <c r="AL268" s="598"/>
      <c r="AM268" s="599"/>
      <c r="AN268" s="566"/>
      <c r="AO268" s="567"/>
      <c r="AP268" s="570"/>
      <c r="AQ268" s="571"/>
      <c r="AR268" s="598"/>
      <c r="AS268" s="599"/>
      <c r="AT268" s="603"/>
      <c r="AU268" s="604"/>
      <c r="AV268" s="596"/>
      <c r="AW268" s="597"/>
      <c r="AX268" s="598"/>
      <c r="AY268" s="599"/>
      <c r="AZ268" s="566"/>
      <c r="BA268" s="567"/>
      <c r="BB268" s="570"/>
      <c r="BC268" s="571"/>
      <c r="BD268" s="598"/>
      <c r="BE268" s="599"/>
      <c r="BF268" s="603"/>
      <c r="BG268" s="604"/>
      <c r="BH268" s="596"/>
      <c r="BI268" s="597"/>
      <c r="BJ268" s="598"/>
      <c r="BK268" s="599"/>
      <c r="BL268" s="600"/>
      <c r="BM268" s="601"/>
      <c r="BN268" s="602"/>
      <c r="BO268" s="561"/>
      <c r="BP268" s="561"/>
      <c r="BQ268" s="62"/>
      <c r="BR268" s="62"/>
      <c r="BS268" s="62"/>
    </row>
    <row r="269" spans="1:76" ht="21.75" customHeight="1">
      <c r="A269" s="62"/>
      <c r="B269" s="586" t="str">
        <f>IF(ROSTER!B30="","",ROSTER!B30)</f>
        <v/>
      </c>
      <c r="C269" s="588" t="str">
        <f>IF(ROSTER!C$30="","",ROSTER!C$30)</f>
        <v/>
      </c>
      <c r="D269" s="589"/>
      <c r="E269" s="590"/>
      <c r="F269" s="592">
        <f>IF(E269="y",1,IF(E269="S",1,0))</f>
        <v>0</v>
      </c>
      <c r="G269" s="594">
        <f>IF(E269="S",1,0)</f>
        <v>0</v>
      </c>
      <c r="H269" s="584"/>
      <c r="I269" s="576"/>
      <c r="J269" s="564"/>
      <c r="K269" s="565"/>
      <c r="L269" s="568"/>
      <c r="M269" s="569"/>
      <c r="N269" s="578">
        <f>L269+J269</f>
        <v>0</v>
      </c>
      <c r="O269" s="579"/>
      <c r="P269" s="564"/>
      <c r="Q269" s="565"/>
      <c r="R269" s="568"/>
      <c r="S269" s="569"/>
      <c r="T269" s="578">
        <f>R269-P269</f>
        <v>0</v>
      </c>
      <c r="U269" s="579"/>
      <c r="V269" s="584"/>
      <c r="W269" s="576"/>
      <c r="X269" s="564"/>
      <c r="Y269" s="576"/>
      <c r="Z269" s="564"/>
      <c r="AA269" s="576"/>
      <c r="AB269" s="564"/>
      <c r="AC269" s="565"/>
      <c r="AD269" s="568"/>
      <c r="AE269" s="569"/>
      <c r="AF269" s="548">
        <f>IF(AB269=0,0,(AD269/AB269)*100)</f>
        <v>0</v>
      </c>
      <c r="AG269" s="549"/>
      <c r="AH269" s="564"/>
      <c r="AI269" s="565"/>
      <c r="AJ269" s="568"/>
      <c r="AK269" s="569"/>
      <c r="AL269" s="548">
        <f>IF(AH269=0,0,(AJ269/AH269)*100)</f>
        <v>0</v>
      </c>
      <c r="AM269" s="549"/>
      <c r="AN269" s="564"/>
      <c r="AO269" s="565"/>
      <c r="AP269" s="568"/>
      <c r="AQ269" s="569"/>
      <c r="AR269" s="548">
        <f>IF(AN269=0,0,(AP269/AN269)*100)</f>
        <v>0</v>
      </c>
      <c r="AS269" s="549"/>
      <c r="AT269" s="572">
        <f>AB269+AH269+AN269</f>
        <v>0</v>
      </c>
      <c r="AU269" s="573"/>
      <c r="AV269" s="544">
        <f>AD269+AJ269+AP269</f>
        <v>0</v>
      </c>
      <c r="AW269" s="545"/>
      <c r="AX269" s="548">
        <f>IF(AT269=0,0,(AV269/AT269)*100)</f>
        <v>0</v>
      </c>
      <c r="AY269" s="549"/>
      <c r="AZ269" s="564"/>
      <c r="BA269" s="565"/>
      <c r="BB269" s="568"/>
      <c r="BC269" s="569"/>
      <c r="BD269" s="548">
        <f>IF(AZ269=0,0,(BB269/AZ269)*100)</f>
        <v>0</v>
      </c>
      <c r="BE269" s="549"/>
      <c r="BF269" s="572">
        <f>AT269+AZ269</f>
        <v>0</v>
      </c>
      <c r="BG269" s="573"/>
      <c r="BH269" s="544">
        <f>AV269+BB269</f>
        <v>0</v>
      </c>
      <c r="BI269" s="545"/>
      <c r="BJ269" s="548">
        <f>IF(BF269=0,0,(BH269/BF269)*100)</f>
        <v>0</v>
      </c>
      <c r="BK269" s="549"/>
      <c r="BL269" s="552">
        <f>(AD269*2)+(AJ269*2)+(AP269*3)+BB269</f>
        <v>0</v>
      </c>
      <c r="BM269" s="553"/>
      <c r="BN269" s="554"/>
      <c r="BO269" s="560" t="e">
        <f>(BL269*BR$247)+(N269*BR$248)+(X269*BR$249)+(R269*BR$250)+(V269*BR$251)+(Z269*BR$252)</f>
        <v>#REF!</v>
      </c>
      <c r="BP269" s="560" t="e">
        <f>((AZ269-BB269)*BR$254)+((AT269-AV269)*BR$253)+(H269*BR$255)+(P269*BR$256)</f>
        <v>#REF!</v>
      </c>
      <c r="BQ269" s="62"/>
      <c r="BR269" s="62"/>
      <c r="BS269" s="62"/>
    </row>
    <row r="270" spans="1:76" ht="21.75" customHeight="1">
      <c r="A270" s="62"/>
      <c r="B270" s="587"/>
      <c r="C270" s="562" t="str">
        <f>IF(ROSTER!D$30="","",ROSTER!D$30)</f>
        <v/>
      </c>
      <c r="D270" s="563"/>
      <c r="E270" s="591"/>
      <c r="F270" s="593"/>
      <c r="G270" s="595"/>
      <c r="H270" s="585"/>
      <c r="I270" s="577"/>
      <c r="J270" s="566"/>
      <c r="K270" s="567"/>
      <c r="L270" s="570"/>
      <c r="M270" s="571"/>
      <c r="N270" s="582" t="s">
        <v>16</v>
      </c>
      <c r="O270" s="583"/>
      <c r="P270" s="566"/>
      <c r="Q270" s="567"/>
      <c r="R270" s="570"/>
      <c r="S270" s="571"/>
      <c r="T270" s="582" t="s">
        <v>16</v>
      </c>
      <c r="U270" s="583"/>
      <c r="V270" s="585"/>
      <c r="W270" s="577"/>
      <c r="X270" s="566"/>
      <c r="Y270" s="577"/>
      <c r="Z270" s="566"/>
      <c r="AA270" s="577"/>
      <c r="AB270" s="566"/>
      <c r="AC270" s="567"/>
      <c r="AD270" s="570"/>
      <c r="AE270" s="571"/>
      <c r="AF270" s="598"/>
      <c r="AG270" s="599"/>
      <c r="AH270" s="566"/>
      <c r="AI270" s="567"/>
      <c r="AJ270" s="570"/>
      <c r="AK270" s="571"/>
      <c r="AL270" s="598"/>
      <c r="AM270" s="599"/>
      <c r="AN270" s="566"/>
      <c r="AO270" s="567"/>
      <c r="AP270" s="570"/>
      <c r="AQ270" s="571"/>
      <c r="AR270" s="598"/>
      <c r="AS270" s="599"/>
      <c r="AT270" s="603"/>
      <c r="AU270" s="604"/>
      <c r="AV270" s="596"/>
      <c r="AW270" s="597"/>
      <c r="AX270" s="598"/>
      <c r="AY270" s="599"/>
      <c r="AZ270" s="566"/>
      <c r="BA270" s="567"/>
      <c r="BB270" s="570"/>
      <c r="BC270" s="571"/>
      <c r="BD270" s="598"/>
      <c r="BE270" s="599"/>
      <c r="BF270" s="603"/>
      <c r="BG270" s="604"/>
      <c r="BH270" s="596"/>
      <c r="BI270" s="597"/>
      <c r="BJ270" s="598"/>
      <c r="BK270" s="599"/>
      <c r="BL270" s="600"/>
      <c r="BM270" s="601"/>
      <c r="BN270" s="602"/>
      <c r="BO270" s="561"/>
      <c r="BP270" s="561"/>
      <c r="BQ270" s="62"/>
      <c r="BR270" s="62"/>
      <c r="BS270" s="62"/>
    </row>
    <row r="271" spans="1:76" ht="21.75" customHeight="1">
      <c r="A271" s="62"/>
      <c r="B271" s="586" t="str">
        <f>IF(ROSTER!B32="","",ROSTER!B32)</f>
        <v/>
      </c>
      <c r="C271" s="588" t="str">
        <f>IF(ROSTER!C$32="","",ROSTER!C$32)</f>
        <v/>
      </c>
      <c r="D271" s="589"/>
      <c r="E271" s="590"/>
      <c r="F271" s="592">
        <f>IF(E271="y",1,IF(E271="S",1,0))</f>
        <v>0</v>
      </c>
      <c r="G271" s="594">
        <f>IF(E271="S",1,0)</f>
        <v>0</v>
      </c>
      <c r="H271" s="584"/>
      <c r="I271" s="576"/>
      <c r="J271" s="564"/>
      <c r="K271" s="565"/>
      <c r="L271" s="568"/>
      <c r="M271" s="569"/>
      <c r="N271" s="578">
        <f>L271+J271</f>
        <v>0</v>
      </c>
      <c r="O271" s="579"/>
      <c r="P271" s="564"/>
      <c r="Q271" s="565"/>
      <c r="R271" s="568"/>
      <c r="S271" s="569"/>
      <c r="T271" s="578">
        <f>R271-P271</f>
        <v>0</v>
      </c>
      <c r="U271" s="579"/>
      <c r="V271" s="584"/>
      <c r="W271" s="576"/>
      <c r="X271" s="564"/>
      <c r="Y271" s="576"/>
      <c r="Z271" s="564"/>
      <c r="AA271" s="576"/>
      <c r="AB271" s="564"/>
      <c r="AC271" s="565"/>
      <c r="AD271" s="568"/>
      <c r="AE271" s="569"/>
      <c r="AF271" s="548">
        <f>IF(AB271=0,0,(AD271/AB271)*100)</f>
        <v>0</v>
      </c>
      <c r="AG271" s="549"/>
      <c r="AH271" s="564"/>
      <c r="AI271" s="565"/>
      <c r="AJ271" s="568"/>
      <c r="AK271" s="569"/>
      <c r="AL271" s="548">
        <f>IF(AH271=0,0,(AJ271/AH271)*100)</f>
        <v>0</v>
      </c>
      <c r="AM271" s="549"/>
      <c r="AN271" s="564"/>
      <c r="AO271" s="565"/>
      <c r="AP271" s="568"/>
      <c r="AQ271" s="569"/>
      <c r="AR271" s="548">
        <f>IF(AN271=0,0,(AP271/AN271)*100)</f>
        <v>0</v>
      </c>
      <c r="AS271" s="549"/>
      <c r="AT271" s="572">
        <f>AB271+AH271+AN271</f>
        <v>0</v>
      </c>
      <c r="AU271" s="573"/>
      <c r="AV271" s="544">
        <f>AD271+AJ271+AP271</f>
        <v>0</v>
      </c>
      <c r="AW271" s="545"/>
      <c r="AX271" s="548">
        <f>IF(AT271=0,0,(AV271/AT271)*100)</f>
        <v>0</v>
      </c>
      <c r="AY271" s="549"/>
      <c r="AZ271" s="564"/>
      <c r="BA271" s="565"/>
      <c r="BB271" s="568"/>
      <c r="BC271" s="569"/>
      <c r="BD271" s="548">
        <f>IF(AZ271=0,0,(BB271/AZ271)*100)</f>
        <v>0</v>
      </c>
      <c r="BE271" s="549"/>
      <c r="BF271" s="572">
        <f>AT271+AZ271</f>
        <v>0</v>
      </c>
      <c r="BG271" s="573"/>
      <c r="BH271" s="544">
        <f>AV271+BB271</f>
        <v>0</v>
      </c>
      <c r="BI271" s="545"/>
      <c r="BJ271" s="548">
        <f>IF(BF271=0,0,(BH271/BF271)*100)</f>
        <v>0</v>
      </c>
      <c r="BK271" s="549"/>
      <c r="BL271" s="552">
        <f>(AD271*2)+(AJ271*2)+(AP271*3)+BB271</f>
        <v>0</v>
      </c>
      <c r="BM271" s="553"/>
      <c r="BN271" s="554"/>
      <c r="BO271" s="560" t="e">
        <f>(BL271*BR$247)+(N271*BR$248)+(X271*BR$249)+(R271*BR$250)+(V271*BR$251)+(Z271*BR$252)</f>
        <v>#REF!</v>
      </c>
      <c r="BP271" s="560" t="e">
        <f>((AZ271-BB271)*BR$254)+((AT271-AV271)*BR$253)+(H271*BR$255)+(P271*BR$256)</f>
        <v>#REF!</v>
      </c>
      <c r="BQ271" s="62"/>
      <c r="BR271" s="62"/>
      <c r="BS271" s="62"/>
    </row>
    <row r="272" spans="1:76" ht="21.75" customHeight="1">
      <c r="A272" s="62"/>
      <c r="B272" s="587"/>
      <c r="C272" s="562" t="str">
        <f>IF(ROSTER!D$32="","",ROSTER!D$32)</f>
        <v/>
      </c>
      <c r="D272" s="563"/>
      <c r="E272" s="591"/>
      <c r="F272" s="593"/>
      <c r="G272" s="595"/>
      <c r="H272" s="585"/>
      <c r="I272" s="577"/>
      <c r="J272" s="566"/>
      <c r="K272" s="567"/>
      <c r="L272" s="570"/>
      <c r="M272" s="571"/>
      <c r="N272" s="582" t="s">
        <v>16</v>
      </c>
      <c r="O272" s="583"/>
      <c r="P272" s="566"/>
      <c r="Q272" s="567"/>
      <c r="R272" s="570"/>
      <c r="S272" s="571"/>
      <c r="T272" s="582" t="s">
        <v>16</v>
      </c>
      <c r="U272" s="583"/>
      <c r="V272" s="585"/>
      <c r="W272" s="577"/>
      <c r="X272" s="566"/>
      <c r="Y272" s="577"/>
      <c r="Z272" s="566"/>
      <c r="AA272" s="577"/>
      <c r="AB272" s="566"/>
      <c r="AC272" s="567"/>
      <c r="AD272" s="570"/>
      <c r="AE272" s="571"/>
      <c r="AF272" s="598"/>
      <c r="AG272" s="599"/>
      <c r="AH272" s="566"/>
      <c r="AI272" s="567"/>
      <c r="AJ272" s="570"/>
      <c r="AK272" s="571"/>
      <c r="AL272" s="598"/>
      <c r="AM272" s="599"/>
      <c r="AN272" s="566"/>
      <c r="AO272" s="567"/>
      <c r="AP272" s="570"/>
      <c r="AQ272" s="571"/>
      <c r="AR272" s="598"/>
      <c r="AS272" s="599"/>
      <c r="AT272" s="603"/>
      <c r="AU272" s="604"/>
      <c r="AV272" s="596"/>
      <c r="AW272" s="597"/>
      <c r="AX272" s="598"/>
      <c r="AY272" s="599"/>
      <c r="AZ272" s="566"/>
      <c r="BA272" s="567"/>
      <c r="BB272" s="570"/>
      <c r="BC272" s="571"/>
      <c r="BD272" s="598"/>
      <c r="BE272" s="599"/>
      <c r="BF272" s="603"/>
      <c r="BG272" s="604"/>
      <c r="BH272" s="596"/>
      <c r="BI272" s="597"/>
      <c r="BJ272" s="598"/>
      <c r="BK272" s="599"/>
      <c r="BL272" s="600"/>
      <c r="BM272" s="601"/>
      <c r="BN272" s="602"/>
      <c r="BO272" s="561"/>
      <c r="BP272" s="561"/>
      <c r="BQ272" s="62"/>
      <c r="BR272" s="62"/>
      <c r="BS272" s="62"/>
    </row>
    <row r="273" spans="1:73" ht="21.75" customHeight="1">
      <c r="A273" s="62"/>
      <c r="B273" s="586" t="str">
        <f>IF(ROSTER!B34="","",ROSTER!B34)</f>
        <v/>
      </c>
      <c r="C273" s="588" t="str">
        <f>IF(ROSTER!C$34="","",ROSTER!C$34)</f>
        <v/>
      </c>
      <c r="D273" s="589"/>
      <c r="E273" s="590"/>
      <c r="F273" s="592">
        <f>IF(E273="y",1,IF(E273="S",1,0))</f>
        <v>0</v>
      </c>
      <c r="G273" s="594">
        <f>IF(E273="S",1,0)</f>
        <v>0</v>
      </c>
      <c r="H273" s="584"/>
      <c r="I273" s="576"/>
      <c r="J273" s="564"/>
      <c r="K273" s="565"/>
      <c r="L273" s="568"/>
      <c r="M273" s="569"/>
      <c r="N273" s="578">
        <f>L273+J273</f>
        <v>0</v>
      </c>
      <c r="O273" s="579"/>
      <c r="P273" s="564"/>
      <c r="Q273" s="565"/>
      <c r="R273" s="568"/>
      <c r="S273" s="569"/>
      <c r="T273" s="578">
        <f>R273-P273</f>
        <v>0</v>
      </c>
      <c r="U273" s="579"/>
      <c r="V273" s="584"/>
      <c r="W273" s="576"/>
      <c r="X273" s="564"/>
      <c r="Y273" s="576"/>
      <c r="Z273" s="564"/>
      <c r="AA273" s="576"/>
      <c r="AB273" s="564"/>
      <c r="AC273" s="565"/>
      <c r="AD273" s="568"/>
      <c r="AE273" s="569"/>
      <c r="AF273" s="548">
        <f>IF(AB273=0,0,(AD273/AB273)*100)</f>
        <v>0</v>
      </c>
      <c r="AG273" s="549"/>
      <c r="AH273" s="564"/>
      <c r="AI273" s="565"/>
      <c r="AJ273" s="568"/>
      <c r="AK273" s="569"/>
      <c r="AL273" s="548">
        <f>IF(AH273=0,0,(AJ273/AH273)*100)</f>
        <v>0</v>
      </c>
      <c r="AM273" s="549"/>
      <c r="AN273" s="564"/>
      <c r="AO273" s="565"/>
      <c r="AP273" s="568"/>
      <c r="AQ273" s="569"/>
      <c r="AR273" s="548">
        <f>IF(AN273=0,0,(AP273/AN273)*100)</f>
        <v>0</v>
      </c>
      <c r="AS273" s="549"/>
      <c r="AT273" s="572">
        <f>AB273+AH273+AN273</f>
        <v>0</v>
      </c>
      <c r="AU273" s="573"/>
      <c r="AV273" s="544">
        <f>AD273+AJ273+AP273</f>
        <v>0</v>
      </c>
      <c r="AW273" s="545"/>
      <c r="AX273" s="548">
        <f>IF(AT273=0,0,(AV273/AT273)*100)</f>
        <v>0</v>
      </c>
      <c r="AY273" s="549"/>
      <c r="AZ273" s="564"/>
      <c r="BA273" s="565"/>
      <c r="BB273" s="568"/>
      <c r="BC273" s="569"/>
      <c r="BD273" s="548">
        <f>IF(AZ273=0,0,(BB273/AZ273)*100)</f>
        <v>0</v>
      </c>
      <c r="BE273" s="549"/>
      <c r="BF273" s="572">
        <f>AT273+AZ273</f>
        <v>0</v>
      </c>
      <c r="BG273" s="573"/>
      <c r="BH273" s="544">
        <f>AV273+BB273</f>
        <v>0</v>
      </c>
      <c r="BI273" s="545"/>
      <c r="BJ273" s="548">
        <f>IF(BF273=0,0,(BH273/BF273)*100)</f>
        <v>0</v>
      </c>
      <c r="BK273" s="549"/>
      <c r="BL273" s="552">
        <f>(AD273*2)+(AJ273*2)+(AP273*3)+BB273</f>
        <v>0</v>
      </c>
      <c r="BM273" s="553"/>
      <c r="BN273" s="554"/>
      <c r="BO273" s="560" t="e">
        <f>(BL273*BR$247)+(N273*BR$248)+(X273*BR$249)+(R273*BR$250)+(V273*BR$251)+(Z273*BR$252)</f>
        <v>#REF!</v>
      </c>
      <c r="BP273" s="560" t="e">
        <f>((AZ273-BB273)*BR$254)+((AT273-AV273)*BR$253)+(H273*BR$255)+(P273*BR$256)</f>
        <v>#REF!</v>
      </c>
      <c r="BQ273" s="62"/>
      <c r="BR273" s="62"/>
      <c r="BS273" s="62"/>
    </row>
    <row r="274" spans="1:73" ht="21.75" customHeight="1">
      <c r="A274" s="62"/>
      <c r="B274" s="587"/>
      <c r="C274" s="562" t="str">
        <f>IF(ROSTER!D$34="","",ROSTER!D$34)</f>
        <v/>
      </c>
      <c r="D274" s="563"/>
      <c r="E274" s="591"/>
      <c r="F274" s="593"/>
      <c r="G274" s="595"/>
      <c r="H274" s="585"/>
      <c r="I274" s="577"/>
      <c r="J274" s="566"/>
      <c r="K274" s="567"/>
      <c r="L274" s="570"/>
      <c r="M274" s="571"/>
      <c r="N274" s="582" t="s">
        <v>16</v>
      </c>
      <c r="O274" s="583"/>
      <c r="P274" s="566"/>
      <c r="Q274" s="567"/>
      <c r="R274" s="570"/>
      <c r="S274" s="571"/>
      <c r="T274" s="582" t="s">
        <v>16</v>
      </c>
      <c r="U274" s="583"/>
      <c r="V274" s="585"/>
      <c r="W274" s="577"/>
      <c r="X274" s="566"/>
      <c r="Y274" s="577"/>
      <c r="Z274" s="566"/>
      <c r="AA274" s="577"/>
      <c r="AB274" s="566"/>
      <c r="AC274" s="567"/>
      <c r="AD274" s="570"/>
      <c r="AE274" s="571"/>
      <c r="AF274" s="598"/>
      <c r="AG274" s="599"/>
      <c r="AH274" s="566"/>
      <c r="AI274" s="567"/>
      <c r="AJ274" s="570"/>
      <c r="AK274" s="571"/>
      <c r="AL274" s="598"/>
      <c r="AM274" s="599"/>
      <c r="AN274" s="566"/>
      <c r="AO274" s="567"/>
      <c r="AP274" s="570"/>
      <c r="AQ274" s="571"/>
      <c r="AR274" s="598"/>
      <c r="AS274" s="599"/>
      <c r="AT274" s="603"/>
      <c r="AU274" s="604"/>
      <c r="AV274" s="596"/>
      <c r="AW274" s="597"/>
      <c r="AX274" s="598"/>
      <c r="AY274" s="599"/>
      <c r="AZ274" s="566"/>
      <c r="BA274" s="567"/>
      <c r="BB274" s="570"/>
      <c r="BC274" s="571"/>
      <c r="BD274" s="598"/>
      <c r="BE274" s="599"/>
      <c r="BF274" s="603"/>
      <c r="BG274" s="604"/>
      <c r="BH274" s="596"/>
      <c r="BI274" s="597"/>
      <c r="BJ274" s="598"/>
      <c r="BK274" s="599"/>
      <c r="BL274" s="600"/>
      <c r="BM274" s="601"/>
      <c r="BN274" s="602"/>
      <c r="BO274" s="561"/>
      <c r="BP274" s="561"/>
      <c r="BQ274" s="62"/>
      <c r="BR274" s="62"/>
      <c r="BS274" s="62"/>
    </row>
    <row r="275" spans="1:73" ht="21.75" customHeight="1">
      <c r="A275" s="62"/>
      <c r="B275" s="586" t="str">
        <f>IF(ROSTER!B36="","",ROSTER!B36)</f>
        <v/>
      </c>
      <c r="C275" s="588" t="str">
        <f>IF(ROSTER!C$36="","",ROSTER!C$36)</f>
        <v/>
      </c>
      <c r="D275" s="589"/>
      <c r="E275" s="590"/>
      <c r="F275" s="592">
        <f>IF(E275="y",1,IF(E275="S",1,0))</f>
        <v>0</v>
      </c>
      <c r="G275" s="594">
        <f>IF(E275="S",1,0)</f>
        <v>0</v>
      </c>
      <c r="H275" s="584"/>
      <c r="I275" s="576"/>
      <c r="J275" s="564"/>
      <c r="K275" s="565"/>
      <c r="L275" s="568"/>
      <c r="M275" s="569"/>
      <c r="N275" s="578">
        <f>L275+J275</f>
        <v>0</v>
      </c>
      <c r="O275" s="579"/>
      <c r="P275" s="564"/>
      <c r="Q275" s="565"/>
      <c r="R275" s="568"/>
      <c r="S275" s="569"/>
      <c r="T275" s="578">
        <f>R275-P275</f>
        <v>0</v>
      </c>
      <c r="U275" s="579"/>
      <c r="V275" s="584"/>
      <c r="W275" s="576"/>
      <c r="X275" s="564"/>
      <c r="Y275" s="576"/>
      <c r="Z275" s="564"/>
      <c r="AA275" s="576"/>
      <c r="AB275" s="564"/>
      <c r="AC275" s="565"/>
      <c r="AD275" s="568"/>
      <c r="AE275" s="569"/>
      <c r="AF275" s="548">
        <f>IF(AB275=0,0,(AD275/AB275)*100)</f>
        <v>0</v>
      </c>
      <c r="AG275" s="549"/>
      <c r="AH275" s="564"/>
      <c r="AI275" s="565"/>
      <c r="AJ275" s="568"/>
      <c r="AK275" s="569"/>
      <c r="AL275" s="548">
        <f>IF(AH275=0,0,(AJ275/AH275)*100)</f>
        <v>0</v>
      </c>
      <c r="AM275" s="549"/>
      <c r="AN275" s="564"/>
      <c r="AO275" s="565"/>
      <c r="AP275" s="568"/>
      <c r="AQ275" s="569"/>
      <c r="AR275" s="548">
        <f>IF(AN275=0,0,(AP275/AN275)*100)</f>
        <v>0</v>
      </c>
      <c r="AS275" s="549"/>
      <c r="AT275" s="572">
        <f>AB275+AH275+AN275</f>
        <v>0</v>
      </c>
      <c r="AU275" s="573"/>
      <c r="AV275" s="544">
        <f>AD275+AJ275+AP275</f>
        <v>0</v>
      </c>
      <c r="AW275" s="545"/>
      <c r="AX275" s="548">
        <f>IF(AT275=0,0,(AV275/AT275)*100)</f>
        <v>0</v>
      </c>
      <c r="AY275" s="549"/>
      <c r="AZ275" s="564"/>
      <c r="BA275" s="565"/>
      <c r="BB275" s="568"/>
      <c r="BC275" s="569"/>
      <c r="BD275" s="548">
        <f>IF(AZ275=0,0,(BB275/AZ275)*100)</f>
        <v>0</v>
      </c>
      <c r="BE275" s="549"/>
      <c r="BF275" s="572">
        <f>AT275+AZ275</f>
        <v>0</v>
      </c>
      <c r="BG275" s="573"/>
      <c r="BH275" s="544">
        <f>AV275+BB275</f>
        <v>0</v>
      </c>
      <c r="BI275" s="545"/>
      <c r="BJ275" s="548">
        <f>IF(BF275=0,0,(BH275/BF275)*100)</f>
        <v>0</v>
      </c>
      <c r="BK275" s="549"/>
      <c r="BL275" s="552">
        <f>(AD275*2)+(AJ275*2)+(AP275*3)+BB275</f>
        <v>0</v>
      </c>
      <c r="BM275" s="553"/>
      <c r="BN275" s="554"/>
      <c r="BO275" s="560" t="e">
        <f>(BL275*BR$247)+(N275*BR$248)+(X275*BR$249)+(R275*BR$250)+(V275*BR$251)+(Z275*BR$252)</f>
        <v>#REF!</v>
      </c>
      <c r="BP275" s="560" t="e">
        <f>((AZ275-BB275)*BR$254)+((AT275-AV275)*BR$253)+(H275*BR$255)+(P275*BR$256)</f>
        <v>#REF!</v>
      </c>
      <c r="BQ275" s="62"/>
      <c r="BR275" s="62"/>
      <c r="BS275" s="62"/>
    </row>
    <row r="276" spans="1:73" ht="21.75" customHeight="1">
      <c r="A276" s="62"/>
      <c r="B276" s="587"/>
      <c r="C276" s="562" t="str">
        <f>IF(ROSTER!D$36="","",ROSTER!D$36)</f>
        <v/>
      </c>
      <c r="D276" s="563"/>
      <c r="E276" s="591"/>
      <c r="F276" s="593"/>
      <c r="G276" s="595"/>
      <c r="H276" s="585"/>
      <c r="I276" s="577"/>
      <c r="J276" s="566"/>
      <c r="K276" s="567"/>
      <c r="L276" s="570"/>
      <c r="M276" s="571"/>
      <c r="N276" s="582" t="s">
        <v>16</v>
      </c>
      <c r="O276" s="583"/>
      <c r="P276" s="566"/>
      <c r="Q276" s="567"/>
      <c r="R276" s="570"/>
      <c r="S276" s="571"/>
      <c r="T276" s="582" t="s">
        <v>16</v>
      </c>
      <c r="U276" s="583"/>
      <c r="V276" s="585"/>
      <c r="W276" s="577"/>
      <c r="X276" s="566"/>
      <c r="Y276" s="577"/>
      <c r="Z276" s="566"/>
      <c r="AA276" s="577"/>
      <c r="AB276" s="566"/>
      <c r="AC276" s="567"/>
      <c r="AD276" s="570"/>
      <c r="AE276" s="571"/>
      <c r="AF276" s="598"/>
      <c r="AG276" s="599"/>
      <c r="AH276" s="566"/>
      <c r="AI276" s="567"/>
      <c r="AJ276" s="570"/>
      <c r="AK276" s="571"/>
      <c r="AL276" s="598"/>
      <c r="AM276" s="599"/>
      <c r="AN276" s="566"/>
      <c r="AO276" s="567"/>
      <c r="AP276" s="570"/>
      <c r="AQ276" s="571"/>
      <c r="AR276" s="598"/>
      <c r="AS276" s="599"/>
      <c r="AT276" s="603"/>
      <c r="AU276" s="604"/>
      <c r="AV276" s="596"/>
      <c r="AW276" s="597"/>
      <c r="AX276" s="598"/>
      <c r="AY276" s="599"/>
      <c r="AZ276" s="566"/>
      <c r="BA276" s="567"/>
      <c r="BB276" s="570"/>
      <c r="BC276" s="571"/>
      <c r="BD276" s="598"/>
      <c r="BE276" s="599"/>
      <c r="BF276" s="603"/>
      <c r="BG276" s="604"/>
      <c r="BH276" s="596"/>
      <c r="BI276" s="597"/>
      <c r="BJ276" s="598"/>
      <c r="BK276" s="599"/>
      <c r="BL276" s="600"/>
      <c r="BM276" s="601"/>
      <c r="BN276" s="602"/>
      <c r="BO276" s="561"/>
      <c r="BP276" s="561"/>
      <c r="BQ276" s="62"/>
      <c r="BR276" s="62"/>
      <c r="BS276" s="62"/>
    </row>
    <row r="277" spans="1:73" ht="21.75" customHeight="1">
      <c r="A277" s="62"/>
      <c r="B277" s="586" t="str">
        <f>IF(ROSTER!B38="","",ROSTER!B38)</f>
        <v/>
      </c>
      <c r="C277" s="588" t="str">
        <f>IF(ROSTER!C$38="","",ROSTER!C$38)</f>
        <v/>
      </c>
      <c r="D277" s="589"/>
      <c r="E277" s="590"/>
      <c r="F277" s="592">
        <f>IF(E277="y",1,IF(E277="S",1,0))</f>
        <v>0</v>
      </c>
      <c r="G277" s="594">
        <f>IF(E277="S",1,0)</f>
        <v>0</v>
      </c>
      <c r="H277" s="584"/>
      <c r="I277" s="576"/>
      <c r="J277" s="564"/>
      <c r="K277" s="565"/>
      <c r="L277" s="568"/>
      <c r="M277" s="569"/>
      <c r="N277" s="578">
        <f>L277+J277</f>
        <v>0</v>
      </c>
      <c r="O277" s="579"/>
      <c r="P277" s="564"/>
      <c r="Q277" s="565"/>
      <c r="R277" s="568"/>
      <c r="S277" s="569"/>
      <c r="T277" s="578">
        <f>R277-P277</f>
        <v>0</v>
      </c>
      <c r="U277" s="579"/>
      <c r="V277" s="584"/>
      <c r="W277" s="576"/>
      <c r="X277" s="564"/>
      <c r="Y277" s="576"/>
      <c r="Z277" s="564"/>
      <c r="AA277" s="576"/>
      <c r="AB277" s="564"/>
      <c r="AC277" s="565"/>
      <c r="AD277" s="568"/>
      <c r="AE277" s="569"/>
      <c r="AF277" s="548">
        <f>IF(AB277=0,0,(AD277/AB277)*100)</f>
        <v>0</v>
      </c>
      <c r="AG277" s="549"/>
      <c r="AH277" s="564"/>
      <c r="AI277" s="565"/>
      <c r="AJ277" s="568"/>
      <c r="AK277" s="569"/>
      <c r="AL277" s="548">
        <f>IF(AH277=0,0,(AJ277/AH277)*100)</f>
        <v>0</v>
      </c>
      <c r="AM277" s="549"/>
      <c r="AN277" s="564"/>
      <c r="AO277" s="565"/>
      <c r="AP277" s="568"/>
      <c r="AQ277" s="569"/>
      <c r="AR277" s="548">
        <f>IF(AN277=0,0,(AP277/AN277)*100)</f>
        <v>0</v>
      </c>
      <c r="AS277" s="549"/>
      <c r="AT277" s="572">
        <f>AB277+AH277+AN277</f>
        <v>0</v>
      </c>
      <c r="AU277" s="573"/>
      <c r="AV277" s="544">
        <f>AD277+AJ277+AP277</f>
        <v>0</v>
      </c>
      <c r="AW277" s="545"/>
      <c r="AX277" s="548">
        <f>IF(AT277=0,0,(AV277/AT277)*100)</f>
        <v>0</v>
      </c>
      <c r="AY277" s="549"/>
      <c r="AZ277" s="564"/>
      <c r="BA277" s="565"/>
      <c r="BB277" s="568"/>
      <c r="BC277" s="569"/>
      <c r="BD277" s="548">
        <f>IF(AZ277=0,0,(BB277/AZ277)*100)</f>
        <v>0</v>
      </c>
      <c r="BE277" s="549"/>
      <c r="BF277" s="572">
        <f>AT277+AZ277</f>
        <v>0</v>
      </c>
      <c r="BG277" s="573"/>
      <c r="BH277" s="544">
        <f>AV277+BB277</f>
        <v>0</v>
      </c>
      <c r="BI277" s="545"/>
      <c r="BJ277" s="548">
        <f>IF(BF277=0,0,(BH277/BF277)*100)</f>
        <v>0</v>
      </c>
      <c r="BK277" s="549"/>
      <c r="BL277" s="552">
        <f>(AD277*2)+(AJ277*2)+(AP277*3)+BB277</f>
        <v>0</v>
      </c>
      <c r="BM277" s="553"/>
      <c r="BN277" s="554"/>
      <c r="BO277" s="560" t="e">
        <f>(BL277*BR$247)+(N277*BR$248)+(X277*BR$249)+(R277*BR$250)+(V277*BR$251)+(Z277*BR$252)</f>
        <v>#REF!</v>
      </c>
      <c r="BP277" s="560" t="e">
        <f>((AZ277-BB277)*BR$254)+((AT277-AV277)*BR$253)+(H277*BR$255)+(P277*BR$256)</f>
        <v>#REF!</v>
      </c>
      <c r="BQ277" s="62"/>
      <c r="BR277" s="62"/>
      <c r="BS277" s="62"/>
    </row>
    <row r="278" spans="1:73" ht="21.75" customHeight="1">
      <c r="A278" s="62"/>
      <c r="B278" s="587"/>
      <c r="C278" s="562" t="str">
        <f>IF(ROSTER!D$38="","",ROSTER!D$38)</f>
        <v/>
      </c>
      <c r="D278" s="563"/>
      <c r="E278" s="591"/>
      <c r="F278" s="593"/>
      <c r="G278" s="595"/>
      <c r="H278" s="585"/>
      <c r="I278" s="577"/>
      <c r="J278" s="566"/>
      <c r="K278" s="567"/>
      <c r="L278" s="570"/>
      <c r="M278" s="571"/>
      <c r="N278" s="582" t="s">
        <v>16</v>
      </c>
      <c r="O278" s="583"/>
      <c r="P278" s="566"/>
      <c r="Q278" s="567"/>
      <c r="R278" s="570"/>
      <c r="S278" s="571"/>
      <c r="T278" s="582" t="s">
        <v>16</v>
      </c>
      <c r="U278" s="583"/>
      <c r="V278" s="585"/>
      <c r="W278" s="577"/>
      <c r="X278" s="566"/>
      <c r="Y278" s="577"/>
      <c r="Z278" s="566"/>
      <c r="AA278" s="577"/>
      <c r="AB278" s="566"/>
      <c r="AC278" s="567"/>
      <c r="AD278" s="570"/>
      <c r="AE278" s="571"/>
      <c r="AF278" s="598"/>
      <c r="AG278" s="599"/>
      <c r="AH278" s="566"/>
      <c r="AI278" s="567"/>
      <c r="AJ278" s="570"/>
      <c r="AK278" s="571"/>
      <c r="AL278" s="598"/>
      <c r="AM278" s="599"/>
      <c r="AN278" s="566"/>
      <c r="AO278" s="567"/>
      <c r="AP278" s="570"/>
      <c r="AQ278" s="571"/>
      <c r="AR278" s="598"/>
      <c r="AS278" s="599"/>
      <c r="AT278" s="603"/>
      <c r="AU278" s="604"/>
      <c r="AV278" s="596"/>
      <c r="AW278" s="597"/>
      <c r="AX278" s="598"/>
      <c r="AY278" s="599"/>
      <c r="AZ278" s="566"/>
      <c r="BA278" s="567"/>
      <c r="BB278" s="570"/>
      <c r="BC278" s="571"/>
      <c r="BD278" s="598"/>
      <c r="BE278" s="599"/>
      <c r="BF278" s="603"/>
      <c r="BG278" s="604"/>
      <c r="BH278" s="596"/>
      <c r="BI278" s="597"/>
      <c r="BJ278" s="598"/>
      <c r="BK278" s="599"/>
      <c r="BL278" s="600"/>
      <c r="BM278" s="601"/>
      <c r="BN278" s="602"/>
      <c r="BO278" s="561"/>
      <c r="BP278" s="561"/>
      <c r="BQ278" s="62"/>
      <c r="BR278" s="62"/>
      <c r="BS278" s="62"/>
    </row>
    <row r="279" spans="1:73" ht="21.75" customHeight="1">
      <c r="A279" s="62"/>
      <c r="B279" s="586" t="str">
        <f>IF(ROSTER!B40="","",ROSTER!B40)</f>
        <v/>
      </c>
      <c r="C279" s="588" t="str">
        <f>IF(ROSTER!C$40="","",ROSTER!C$40)</f>
        <v/>
      </c>
      <c r="D279" s="589"/>
      <c r="E279" s="590"/>
      <c r="F279" s="592">
        <f>IF(E279="y",1,IF(E279="S",1,0))</f>
        <v>0</v>
      </c>
      <c r="G279" s="594">
        <f>IF(E279="S",1,0)</f>
        <v>0</v>
      </c>
      <c r="H279" s="584"/>
      <c r="I279" s="576"/>
      <c r="J279" s="564"/>
      <c r="K279" s="565"/>
      <c r="L279" s="568"/>
      <c r="M279" s="569"/>
      <c r="N279" s="578">
        <f>L279+J279</f>
        <v>0</v>
      </c>
      <c r="O279" s="579"/>
      <c r="P279" s="564"/>
      <c r="Q279" s="565"/>
      <c r="R279" s="568"/>
      <c r="S279" s="569"/>
      <c r="T279" s="578">
        <f>R279-P279</f>
        <v>0</v>
      </c>
      <c r="U279" s="579"/>
      <c r="V279" s="584"/>
      <c r="W279" s="576"/>
      <c r="X279" s="564"/>
      <c r="Y279" s="576"/>
      <c r="Z279" s="564"/>
      <c r="AA279" s="576"/>
      <c r="AB279" s="564"/>
      <c r="AC279" s="565"/>
      <c r="AD279" s="568"/>
      <c r="AE279" s="569"/>
      <c r="AF279" s="548">
        <f>IF(AB279=0,0,(AD279/AB279)*100)</f>
        <v>0</v>
      </c>
      <c r="AG279" s="549"/>
      <c r="AH279" s="564"/>
      <c r="AI279" s="565"/>
      <c r="AJ279" s="568"/>
      <c r="AK279" s="569"/>
      <c r="AL279" s="548">
        <f>IF(AH279=0,0,(AJ279/AH279)*100)</f>
        <v>0</v>
      </c>
      <c r="AM279" s="549"/>
      <c r="AN279" s="564"/>
      <c r="AO279" s="565"/>
      <c r="AP279" s="568"/>
      <c r="AQ279" s="569"/>
      <c r="AR279" s="548">
        <f>IF(AN279=0,0,(AP279/AN279)*100)</f>
        <v>0</v>
      </c>
      <c r="AS279" s="549"/>
      <c r="AT279" s="572">
        <f>AB279+AH279+AN279</f>
        <v>0</v>
      </c>
      <c r="AU279" s="573"/>
      <c r="AV279" s="544">
        <f>AD279+AJ279+AP279</f>
        <v>0</v>
      </c>
      <c r="AW279" s="545"/>
      <c r="AX279" s="548">
        <f>IF(AT279=0,0,(AV279/AT279)*100)</f>
        <v>0</v>
      </c>
      <c r="AY279" s="549"/>
      <c r="AZ279" s="564"/>
      <c r="BA279" s="565"/>
      <c r="BB279" s="568"/>
      <c r="BC279" s="569"/>
      <c r="BD279" s="548">
        <f>IF(AZ279=0,0,(BB279/AZ279)*100)</f>
        <v>0</v>
      </c>
      <c r="BE279" s="549"/>
      <c r="BF279" s="572">
        <f>AT279+AZ279</f>
        <v>0</v>
      </c>
      <c r="BG279" s="573"/>
      <c r="BH279" s="544">
        <f>AV279+BB279</f>
        <v>0</v>
      </c>
      <c r="BI279" s="545"/>
      <c r="BJ279" s="548">
        <f>IF(BF279=0,0,(BH279/BF279)*100)</f>
        <v>0</v>
      </c>
      <c r="BK279" s="549"/>
      <c r="BL279" s="552">
        <f>(AD279*2)+(AJ279*2)+(AP279*3)+BB279</f>
        <v>0</v>
      </c>
      <c r="BM279" s="553"/>
      <c r="BN279" s="554"/>
      <c r="BO279" s="560" t="e">
        <f>(BL279*BR$247)+(N279*BR$248)+(X279*BR$249)+(R279*BR$250)+(V279*BR$251)+(Z279*BR$252)</f>
        <v>#REF!</v>
      </c>
      <c r="BP279" s="560" t="e">
        <f>((AZ279-BB279)*BR$254)+((AT279-AV279)*BR$253)+(H279*BR$255)+(P279*BR$256)</f>
        <v>#REF!</v>
      </c>
      <c r="BQ279" s="62"/>
      <c r="BR279" s="62"/>
      <c r="BS279" s="62"/>
    </row>
    <row r="280" spans="1:73" ht="21.75" customHeight="1">
      <c r="A280" s="62"/>
      <c r="B280" s="587"/>
      <c r="C280" s="562" t="str">
        <f>IF(ROSTER!D$40="","",ROSTER!D$40)</f>
        <v/>
      </c>
      <c r="D280" s="563"/>
      <c r="E280" s="591"/>
      <c r="F280" s="593"/>
      <c r="G280" s="595"/>
      <c r="H280" s="585"/>
      <c r="I280" s="577"/>
      <c r="J280" s="566"/>
      <c r="K280" s="567"/>
      <c r="L280" s="570"/>
      <c r="M280" s="571"/>
      <c r="N280" s="582" t="s">
        <v>16</v>
      </c>
      <c r="O280" s="583"/>
      <c r="P280" s="566"/>
      <c r="Q280" s="567"/>
      <c r="R280" s="570"/>
      <c r="S280" s="571"/>
      <c r="T280" s="582" t="s">
        <v>16</v>
      </c>
      <c r="U280" s="583"/>
      <c r="V280" s="585"/>
      <c r="W280" s="577"/>
      <c r="X280" s="566"/>
      <c r="Y280" s="577"/>
      <c r="Z280" s="566"/>
      <c r="AA280" s="577"/>
      <c r="AB280" s="566"/>
      <c r="AC280" s="567"/>
      <c r="AD280" s="570"/>
      <c r="AE280" s="571"/>
      <c r="AF280" s="598"/>
      <c r="AG280" s="599"/>
      <c r="AH280" s="566"/>
      <c r="AI280" s="567"/>
      <c r="AJ280" s="570"/>
      <c r="AK280" s="571"/>
      <c r="AL280" s="598"/>
      <c r="AM280" s="599"/>
      <c r="AN280" s="566"/>
      <c r="AO280" s="567"/>
      <c r="AP280" s="570"/>
      <c r="AQ280" s="571"/>
      <c r="AR280" s="598"/>
      <c r="AS280" s="599"/>
      <c r="AT280" s="603"/>
      <c r="AU280" s="604"/>
      <c r="AV280" s="596"/>
      <c r="AW280" s="597"/>
      <c r="AX280" s="598"/>
      <c r="AY280" s="599"/>
      <c r="AZ280" s="566"/>
      <c r="BA280" s="567"/>
      <c r="BB280" s="570"/>
      <c r="BC280" s="571"/>
      <c r="BD280" s="598"/>
      <c r="BE280" s="599"/>
      <c r="BF280" s="603"/>
      <c r="BG280" s="604"/>
      <c r="BH280" s="596"/>
      <c r="BI280" s="597"/>
      <c r="BJ280" s="598"/>
      <c r="BK280" s="599"/>
      <c r="BL280" s="600"/>
      <c r="BM280" s="601"/>
      <c r="BN280" s="602"/>
      <c r="BO280" s="561"/>
      <c r="BP280" s="561"/>
      <c r="BQ280" s="62"/>
      <c r="BR280" s="62"/>
      <c r="BS280" s="62"/>
    </row>
    <row r="281" spans="1:73" ht="21.75" customHeight="1">
      <c r="A281" s="62"/>
      <c r="B281" s="586" t="str">
        <f>IF(ROSTER!B42="","",ROSTER!B42)</f>
        <v/>
      </c>
      <c r="C281" s="588" t="str">
        <f>IF(ROSTER!C$42="","",ROSTER!C$42)</f>
        <v/>
      </c>
      <c r="D281" s="589"/>
      <c r="E281" s="590"/>
      <c r="F281" s="592">
        <f>IF(E281="y",1,IF(E281="S",1,0))</f>
        <v>0</v>
      </c>
      <c r="G281" s="594">
        <f>IF(E281="S",1,0)</f>
        <v>0</v>
      </c>
      <c r="H281" s="584"/>
      <c r="I281" s="576"/>
      <c r="J281" s="564"/>
      <c r="K281" s="565"/>
      <c r="L281" s="568"/>
      <c r="M281" s="569"/>
      <c r="N281" s="578">
        <f>L281+J281</f>
        <v>0</v>
      </c>
      <c r="O281" s="579"/>
      <c r="P281" s="564"/>
      <c r="Q281" s="565"/>
      <c r="R281" s="568"/>
      <c r="S281" s="569"/>
      <c r="T281" s="578">
        <f>R281-P281</f>
        <v>0</v>
      </c>
      <c r="U281" s="579"/>
      <c r="V281" s="584"/>
      <c r="W281" s="576"/>
      <c r="X281" s="564"/>
      <c r="Y281" s="576"/>
      <c r="Z281" s="564"/>
      <c r="AA281" s="576"/>
      <c r="AB281" s="564"/>
      <c r="AC281" s="565"/>
      <c r="AD281" s="568"/>
      <c r="AE281" s="569"/>
      <c r="AF281" s="548">
        <f>IF(AB281=0,0,(AD281/AB281)*100)</f>
        <v>0</v>
      </c>
      <c r="AG281" s="549"/>
      <c r="AH281" s="564"/>
      <c r="AI281" s="565"/>
      <c r="AJ281" s="568"/>
      <c r="AK281" s="569"/>
      <c r="AL281" s="548">
        <f>IF(AH281=0,0,(AJ281/AH281)*100)</f>
        <v>0</v>
      </c>
      <c r="AM281" s="549"/>
      <c r="AN281" s="564"/>
      <c r="AO281" s="565"/>
      <c r="AP281" s="568"/>
      <c r="AQ281" s="569"/>
      <c r="AR281" s="548">
        <f>IF(AN281=0,0,(AP281/AN281)*100)</f>
        <v>0</v>
      </c>
      <c r="AS281" s="549"/>
      <c r="AT281" s="572">
        <f>AB281+AH281+AN281</f>
        <v>0</v>
      </c>
      <c r="AU281" s="573"/>
      <c r="AV281" s="544">
        <f>AD281+AJ281+AP281</f>
        <v>0</v>
      </c>
      <c r="AW281" s="545"/>
      <c r="AX281" s="548">
        <f>IF(AT281=0,0,(AV281/AT281)*100)</f>
        <v>0</v>
      </c>
      <c r="AY281" s="549"/>
      <c r="AZ281" s="564"/>
      <c r="BA281" s="565"/>
      <c r="BB281" s="568"/>
      <c r="BC281" s="569"/>
      <c r="BD281" s="548">
        <f>IF(AZ281=0,0,(BB281/AZ281)*100)</f>
        <v>0</v>
      </c>
      <c r="BE281" s="549"/>
      <c r="BF281" s="572">
        <f>AT281+AZ281</f>
        <v>0</v>
      </c>
      <c r="BG281" s="573"/>
      <c r="BH281" s="544">
        <f>AV281+BB281</f>
        <v>0</v>
      </c>
      <c r="BI281" s="545"/>
      <c r="BJ281" s="548">
        <f>IF(BF281=0,0,(BH281/BF281)*100)</f>
        <v>0</v>
      </c>
      <c r="BK281" s="549"/>
      <c r="BL281" s="552">
        <f>(AD281*2)+(AJ281*2)+(AP281*3)+BB281</f>
        <v>0</v>
      </c>
      <c r="BM281" s="553"/>
      <c r="BN281" s="554"/>
      <c r="BO281" s="560" t="e">
        <f>(BL281*BR$247)+(N281*BR$248)+(X281*BR$249)+(R281*BR$250)+(V281*BR$251)+(Z281*BR$252)</f>
        <v>#REF!</v>
      </c>
      <c r="BP281" s="560" t="e">
        <f>((AZ281-BB281)*BR$254)+((AT281-AV281)*BR$253)+(H281*BR$255)+(P281*BR$256)</f>
        <v>#REF!</v>
      </c>
      <c r="BQ281" s="62"/>
      <c r="BR281" s="62"/>
      <c r="BS281" s="62"/>
    </row>
    <row r="282" spans="1:73" ht="21.75" customHeight="1">
      <c r="A282" s="62"/>
      <c r="B282" s="587"/>
      <c r="C282" s="562" t="str">
        <f>IF(ROSTER!D$42="","",ROSTER!D$42)</f>
        <v/>
      </c>
      <c r="D282" s="563"/>
      <c r="E282" s="591"/>
      <c r="F282" s="593"/>
      <c r="G282" s="595"/>
      <c r="H282" s="585"/>
      <c r="I282" s="577"/>
      <c r="J282" s="566"/>
      <c r="K282" s="567"/>
      <c r="L282" s="570"/>
      <c r="M282" s="571"/>
      <c r="N282" s="582" t="s">
        <v>16</v>
      </c>
      <c r="O282" s="583"/>
      <c r="P282" s="566"/>
      <c r="Q282" s="567"/>
      <c r="R282" s="570"/>
      <c r="S282" s="571"/>
      <c r="T282" s="582" t="s">
        <v>16</v>
      </c>
      <c r="U282" s="583"/>
      <c r="V282" s="585"/>
      <c r="W282" s="577"/>
      <c r="X282" s="566"/>
      <c r="Y282" s="577"/>
      <c r="Z282" s="566"/>
      <c r="AA282" s="577"/>
      <c r="AB282" s="566"/>
      <c r="AC282" s="567"/>
      <c r="AD282" s="570"/>
      <c r="AE282" s="571"/>
      <c r="AF282" s="598"/>
      <c r="AG282" s="599"/>
      <c r="AH282" s="566"/>
      <c r="AI282" s="567"/>
      <c r="AJ282" s="570"/>
      <c r="AK282" s="571"/>
      <c r="AL282" s="598"/>
      <c r="AM282" s="599"/>
      <c r="AN282" s="566"/>
      <c r="AO282" s="567"/>
      <c r="AP282" s="570"/>
      <c r="AQ282" s="571"/>
      <c r="AR282" s="598"/>
      <c r="AS282" s="599"/>
      <c r="AT282" s="603"/>
      <c r="AU282" s="604"/>
      <c r="AV282" s="596"/>
      <c r="AW282" s="597"/>
      <c r="AX282" s="598"/>
      <c r="AY282" s="599"/>
      <c r="AZ282" s="566"/>
      <c r="BA282" s="567"/>
      <c r="BB282" s="570"/>
      <c r="BC282" s="571"/>
      <c r="BD282" s="598"/>
      <c r="BE282" s="599"/>
      <c r="BF282" s="603"/>
      <c r="BG282" s="604"/>
      <c r="BH282" s="596"/>
      <c r="BI282" s="597"/>
      <c r="BJ282" s="598"/>
      <c r="BK282" s="599"/>
      <c r="BL282" s="600"/>
      <c r="BM282" s="601"/>
      <c r="BN282" s="602"/>
      <c r="BO282" s="561"/>
      <c r="BP282" s="561"/>
      <c r="BQ282" s="62"/>
      <c r="BR282" s="62"/>
      <c r="BS282" s="62"/>
    </row>
    <row r="283" spans="1:73" ht="21.75" customHeight="1">
      <c r="A283" s="62"/>
      <c r="B283" s="586" t="str">
        <f>IF(ROSTER!B44="","",ROSTER!B44)</f>
        <v/>
      </c>
      <c r="C283" s="588" t="str">
        <f>IF(ROSTER!C$44="","",ROSTER!C$44)</f>
        <v/>
      </c>
      <c r="D283" s="589"/>
      <c r="E283" s="590"/>
      <c r="F283" s="592">
        <f>IF(E283="y",1,IF(E283="S",1,0))</f>
        <v>0</v>
      </c>
      <c r="G283" s="594">
        <f>IF(E283="S",1,0)</f>
        <v>0</v>
      </c>
      <c r="H283" s="584"/>
      <c r="I283" s="576"/>
      <c r="J283" s="564"/>
      <c r="K283" s="565"/>
      <c r="L283" s="568"/>
      <c r="M283" s="569"/>
      <c r="N283" s="578">
        <f>L283+J283</f>
        <v>0</v>
      </c>
      <c r="O283" s="579"/>
      <c r="P283" s="564"/>
      <c r="Q283" s="565"/>
      <c r="R283" s="568"/>
      <c r="S283" s="569"/>
      <c r="T283" s="578">
        <f>R283-P283</f>
        <v>0</v>
      </c>
      <c r="U283" s="579"/>
      <c r="V283" s="584"/>
      <c r="W283" s="576"/>
      <c r="X283" s="564"/>
      <c r="Y283" s="576"/>
      <c r="Z283" s="564"/>
      <c r="AA283" s="576"/>
      <c r="AB283" s="564"/>
      <c r="AC283" s="565"/>
      <c r="AD283" s="568"/>
      <c r="AE283" s="569"/>
      <c r="AF283" s="548">
        <f>IF(AB283=0,0,(AD283/AB283)*100)</f>
        <v>0</v>
      </c>
      <c r="AG283" s="549"/>
      <c r="AH283" s="564"/>
      <c r="AI283" s="565"/>
      <c r="AJ283" s="568"/>
      <c r="AK283" s="569"/>
      <c r="AL283" s="548">
        <f>IF(AH283=0,0,(AJ283/AH283)*100)</f>
        <v>0</v>
      </c>
      <c r="AM283" s="549"/>
      <c r="AN283" s="564"/>
      <c r="AO283" s="565"/>
      <c r="AP283" s="568"/>
      <c r="AQ283" s="569"/>
      <c r="AR283" s="548">
        <f>IF(AN283=0,0,(AP283/AN283)*100)</f>
        <v>0</v>
      </c>
      <c r="AS283" s="549"/>
      <c r="AT283" s="572">
        <f>AB283+AH283+AN283</f>
        <v>0</v>
      </c>
      <c r="AU283" s="573"/>
      <c r="AV283" s="544">
        <f>AD283+AJ283+AP283</f>
        <v>0</v>
      </c>
      <c r="AW283" s="545"/>
      <c r="AX283" s="548">
        <f>IF(AT283=0,0,(AV283/AT283)*100)</f>
        <v>0</v>
      </c>
      <c r="AY283" s="549"/>
      <c r="AZ283" s="564"/>
      <c r="BA283" s="565"/>
      <c r="BB283" s="568"/>
      <c r="BC283" s="569"/>
      <c r="BD283" s="548">
        <f>IF(AZ283=0,0,(BB283/AZ283)*100)</f>
        <v>0</v>
      </c>
      <c r="BE283" s="549"/>
      <c r="BF283" s="572">
        <f>AT283+AZ283</f>
        <v>0</v>
      </c>
      <c r="BG283" s="573"/>
      <c r="BH283" s="544">
        <f>AV283+BB283</f>
        <v>0</v>
      </c>
      <c r="BI283" s="545"/>
      <c r="BJ283" s="548">
        <f>IF(BF283=0,0,(BH283/BF283)*100)</f>
        <v>0</v>
      </c>
      <c r="BK283" s="549"/>
      <c r="BL283" s="552">
        <f>(AD283*2)+(AJ283*2)+(AP283*3)+BB283</f>
        <v>0</v>
      </c>
      <c r="BM283" s="553"/>
      <c r="BN283" s="554"/>
      <c r="BO283" s="560" t="e">
        <f>(BL283*BR$247)+(N283*BR$248)+(X283*BR$249)+(R283*BR$250)+(V283*BR$251)+(Z283*BR$252)</f>
        <v>#REF!</v>
      </c>
      <c r="BP283" s="560" t="e">
        <f>((AZ283-BB283)*BR$254)+((AT283-AV283)*BR$253)+(H283*BR$255)+(P283*BR$256)</f>
        <v>#REF!</v>
      </c>
      <c r="BQ283" s="62"/>
      <c r="BR283" s="62"/>
      <c r="BS283" s="62"/>
    </row>
    <row r="284" spans="1:73" ht="21.75" customHeight="1">
      <c r="A284" s="62"/>
      <c r="B284" s="587"/>
      <c r="C284" s="562" t="str">
        <f>IF(ROSTER!D$44="","",ROSTER!D$44)</f>
        <v/>
      </c>
      <c r="D284" s="563"/>
      <c r="E284" s="591"/>
      <c r="F284" s="593"/>
      <c r="G284" s="595"/>
      <c r="H284" s="585"/>
      <c r="I284" s="577"/>
      <c r="J284" s="566"/>
      <c r="K284" s="567"/>
      <c r="L284" s="570"/>
      <c r="M284" s="571"/>
      <c r="N284" s="582" t="s">
        <v>16</v>
      </c>
      <c r="O284" s="583"/>
      <c r="P284" s="566"/>
      <c r="Q284" s="567"/>
      <c r="R284" s="570"/>
      <c r="S284" s="571"/>
      <c r="T284" s="582" t="s">
        <v>16</v>
      </c>
      <c r="U284" s="583"/>
      <c r="V284" s="585"/>
      <c r="W284" s="577"/>
      <c r="X284" s="566"/>
      <c r="Y284" s="577"/>
      <c r="Z284" s="566"/>
      <c r="AA284" s="577"/>
      <c r="AB284" s="566"/>
      <c r="AC284" s="567"/>
      <c r="AD284" s="570"/>
      <c r="AE284" s="571"/>
      <c r="AF284" s="598"/>
      <c r="AG284" s="599"/>
      <c r="AH284" s="566"/>
      <c r="AI284" s="567"/>
      <c r="AJ284" s="570"/>
      <c r="AK284" s="571"/>
      <c r="AL284" s="598"/>
      <c r="AM284" s="599"/>
      <c r="AN284" s="566"/>
      <c r="AO284" s="567"/>
      <c r="AP284" s="570"/>
      <c r="AQ284" s="571"/>
      <c r="AR284" s="598"/>
      <c r="AS284" s="599"/>
      <c r="AT284" s="603"/>
      <c r="AU284" s="604"/>
      <c r="AV284" s="596"/>
      <c r="AW284" s="597"/>
      <c r="AX284" s="598"/>
      <c r="AY284" s="599"/>
      <c r="AZ284" s="566"/>
      <c r="BA284" s="567"/>
      <c r="BB284" s="570"/>
      <c r="BC284" s="571"/>
      <c r="BD284" s="598"/>
      <c r="BE284" s="599"/>
      <c r="BF284" s="603"/>
      <c r="BG284" s="604"/>
      <c r="BH284" s="596"/>
      <c r="BI284" s="597"/>
      <c r="BJ284" s="598"/>
      <c r="BK284" s="599"/>
      <c r="BL284" s="600"/>
      <c r="BM284" s="601"/>
      <c r="BN284" s="602"/>
      <c r="BO284" s="561"/>
      <c r="BP284" s="561"/>
      <c r="BQ284" s="62"/>
      <c r="BR284" s="62"/>
      <c r="BS284" s="62"/>
    </row>
    <row r="285" spans="1:73" ht="21.75" customHeight="1">
      <c r="A285" s="62"/>
      <c r="B285" s="586" t="str">
        <f>IF(ROSTER!B46="","",ROSTER!B46)</f>
        <v/>
      </c>
      <c r="C285" s="588" t="str">
        <f>IF(ROSTER!C$46="","",ROSTER!C$46)</f>
        <v/>
      </c>
      <c r="D285" s="589"/>
      <c r="E285" s="590"/>
      <c r="F285" s="592">
        <f>IF(E285="y",1,IF(E285="S",1,0))</f>
        <v>0</v>
      </c>
      <c r="G285" s="594">
        <f>IF(E285="S",1,0)</f>
        <v>0</v>
      </c>
      <c r="H285" s="584"/>
      <c r="I285" s="576"/>
      <c r="J285" s="564"/>
      <c r="K285" s="565"/>
      <c r="L285" s="568"/>
      <c r="M285" s="569"/>
      <c r="N285" s="578">
        <f>L285+J285</f>
        <v>0</v>
      </c>
      <c r="O285" s="579"/>
      <c r="P285" s="564"/>
      <c r="Q285" s="565"/>
      <c r="R285" s="568"/>
      <c r="S285" s="569"/>
      <c r="T285" s="578">
        <f>R285-P285</f>
        <v>0</v>
      </c>
      <c r="U285" s="579"/>
      <c r="V285" s="584"/>
      <c r="W285" s="576"/>
      <c r="X285" s="564"/>
      <c r="Y285" s="576"/>
      <c r="Z285" s="564"/>
      <c r="AA285" s="576"/>
      <c r="AB285" s="564"/>
      <c r="AC285" s="565"/>
      <c r="AD285" s="568"/>
      <c r="AE285" s="569"/>
      <c r="AF285" s="548">
        <f>IF(AB285=0,0,(AD285/AB285)*100)</f>
        <v>0</v>
      </c>
      <c r="AG285" s="549"/>
      <c r="AH285" s="564"/>
      <c r="AI285" s="565"/>
      <c r="AJ285" s="568"/>
      <c r="AK285" s="569"/>
      <c r="AL285" s="548">
        <f>IF(AH285=0,0,(AJ285/AH285)*100)</f>
        <v>0</v>
      </c>
      <c r="AM285" s="549"/>
      <c r="AN285" s="564"/>
      <c r="AO285" s="565"/>
      <c r="AP285" s="568"/>
      <c r="AQ285" s="569"/>
      <c r="AR285" s="548">
        <f>IF(AN285=0,0,(AP285/AN285)*100)</f>
        <v>0</v>
      </c>
      <c r="AS285" s="549"/>
      <c r="AT285" s="572">
        <f>AB285+AH285+AN285</f>
        <v>0</v>
      </c>
      <c r="AU285" s="573"/>
      <c r="AV285" s="544">
        <f>AD285+AJ285+AP285</f>
        <v>0</v>
      </c>
      <c r="AW285" s="545"/>
      <c r="AX285" s="548">
        <f>IF(AT285=0,0,(AV285/AT285)*100)</f>
        <v>0</v>
      </c>
      <c r="AY285" s="549"/>
      <c r="AZ285" s="564"/>
      <c r="BA285" s="565"/>
      <c r="BB285" s="568"/>
      <c r="BC285" s="569"/>
      <c r="BD285" s="548">
        <f>IF(AZ285=0,0,(BB285/AZ285)*100)</f>
        <v>0</v>
      </c>
      <c r="BE285" s="549"/>
      <c r="BF285" s="572">
        <f>AT285+AZ285</f>
        <v>0</v>
      </c>
      <c r="BG285" s="573"/>
      <c r="BH285" s="544">
        <f>AV285+BB285</f>
        <v>0</v>
      </c>
      <c r="BI285" s="545"/>
      <c r="BJ285" s="548">
        <f>IF(BF285=0,0,(BH285/BF285)*100)</f>
        <v>0</v>
      </c>
      <c r="BK285" s="549"/>
      <c r="BL285" s="552">
        <f>(AD285*2)+(AJ285*2)+(AP285*3)+BB285</f>
        <v>0</v>
      </c>
      <c r="BM285" s="553"/>
      <c r="BN285" s="554"/>
      <c r="BO285" s="558" t="e">
        <f>(BL285*BR$247)+(N285*BR$248)+(X285*BR$249)+(R285*BR$250)+(V285*BR$251)+(Z285*BR$252)</f>
        <v>#REF!</v>
      </c>
      <c r="BP285" s="560" t="e">
        <f>((AZ285-BB285)*BR$254)+((AT285-AV285)*BR$253)+(H285*BR$255)+(P285*BR$256)</f>
        <v>#REF!</v>
      </c>
      <c r="BQ285" s="62"/>
      <c r="BR285" s="62"/>
      <c r="BS285" s="62"/>
      <c r="BU285" s="82"/>
    </row>
    <row r="286" spans="1:73" ht="22.5" customHeight="1" thickBot="1">
      <c r="A286" s="62"/>
      <c r="B286" s="587"/>
      <c r="C286" s="562" t="str">
        <f>IF(ROSTER!D$46="","",ROSTER!D$46)</f>
        <v/>
      </c>
      <c r="D286" s="563"/>
      <c r="E286" s="591"/>
      <c r="F286" s="593"/>
      <c r="G286" s="595"/>
      <c r="H286" s="585"/>
      <c r="I286" s="577"/>
      <c r="J286" s="566"/>
      <c r="K286" s="567"/>
      <c r="L286" s="570"/>
      <c r="M286" s="571"/>
      <c r="N286" s="580" t="s">
        <v>16</v>
      </c>
      <c r="O286" s="581"/>
      <c r="P286" s="566"/>
      <c r="Q286" s="567"/>
      <c r="R286" s="570"/>
      <c r="S286" s="571"/>
      <c r="T286" s="582" t="s">
        <v>16</v>
      </c>
      <c r="U286" s="583"/>
      <c r="V286" s="585"/>
      <c r="W286" s="577"/>
      <c r="X286" s="566"/>
      <c r="Y286" s="577"/>
      <c r="Z286" s="566"/>
      <c r="AA286" s="577"/>
      <c r="AB286" s="566"/>
      <c r="AC286" s="567"/>
      <c r="AD286" s="570"/>
      <c r="AE286" s="571"/>
      <c r="AF286" s="550"/>
      <c r="AG286" s="551"/>
      <c r="AH286" s="566"/>
      <c r="AI286" s="567"/>
      <c r="AJ286" s="570"/>
      <c r="AK286" s="571"/>
      <c r="AL286" s="550"/>
      <c r="AM286" s="551"/>
      <c r="AN286" s="566"/>
      <c r="AO286" s="567"/>
      <c r="AP286" s="570"/>
      <c r="AQ286" s="571"/>
      <c r="AR286" s="550"/>
      <c r="AS286" s="551"/>
      <c r="AT286" s="574"/>
      <c r="AU286" s="575"/>
      <c r="AV286" s="546"/>
      <c r="AW286" s="547"/>
      <c r="AX286" s="550"/>
      <c r="AY286" s="551"/>
      <c r="AZ286" s="566"/>
      <c r="BA286" s="567"/>
      <c r="BB286" s="570"/>
      <c r="BC286" s="571"/>
      <c r="BD286" s="550"/>
      <c r="BE286" s="551"/>
      <c r="BF286" s="574"/>
      <c r="BG286" s="575"/>
      <c r="BH286" s="546"/>
      <c r="BI286" s="547"/>
      <c r="BJ286" s="550"/>
      <c r="BK286" s="551"/>
      <c r="BL286" s="555"/>
      <c r="BM286" s="556"/>
      <c r="BN286" s="557"/>
      <c r="BO286" s="559"/>
      <c r="BP286" s="561"/>
      <c r="BQ286" s="62"/>
      <c r="BR286" s="62"/>
      <c r="BS286" s="62"/>
    </row>
    <row r="287" spans="1:73" s="82" customFormat="1" ht="33.4" customHeight="1">
      <c r="A287" s="80"/>
      <c r="B287" s="538"/>
      <c r="C287" s="539"/>
      <c r="D287" s="539" t="s">
        <v>10</v>
      </c>
      <c r="E287" s="542"/>
      <c r="F287" s="81"/>
      <c r="G287" s="81"/>
      <c r="H287" s="532">
        <f>SUM(H247:I286)</f>
        <v>0</v>
      </c>
      <c r="I287" s="525"/>
      <c r="J287" s="532">
        <f>SUM(J247:K286)</f>
        <v>0</v>
      </c>
      <c r="K287" s="525"/>
      <c r="L287" s="524">
        <f>SUM(L247:M286)</f>
        <v>0</v>
      </c>
      <c r="M287" s="528"/>
      <c r="N287" s="495">
        <f>L287+J287</f>
        <v>0</v>
      </c>
      <c r="O287" s="496"/>
      <c r="P287" s="524">
        <f>SUM(P247:Q286)</f>
        <v>0</v>
      </c>
      <c r="Q287" s="525"/>
      <c r="R287" s="524">
        <f>SUM(R247:S286)</f>
        <v>0</v>
      </c>
      <c r="S287" s="528"/>
      <c r="T287" s="495">
        <f>R287-P287</f>
        <v>0</v>
      </c>
      <c r="U287" s="496"/>
      <c r="V287" s="524">
        <f>SUM(V247:W286)</f>
        <v>0</v>
      </c>
      <c r="W287" s="528"/>
      <c r="X287" s="532">
        <f>SUM(X247:Y286)</f>
        <v>0</v>
      </c>
      <c r="Y287" s="496"/>
      <c r="Z287" s="532">
        <f>SUM(Z247:AA286)</f>
        <v>0</v>
      </c>
      <c r="AA287" s="496"/>
      <c r="AB287" s="528">
        <f>SUM(AB247:AC286)</f>
        <v>0</v>
      </c>
      <c r="AC287" s="525"/>
      <c r="AD287" s="524">
        <f>SUM(AD247:AE286)</f>
        <v>0</v>
      </c>
      <c r="AE287" s="528"/>
      <c r="AF287" s="495">
        <f>IF(AB287=0,0,(AD287/AB287)*100)</f>
        <v>0</v>
      </c>
      <c r="AG287" s="496"/>
      <c r="AH287" s="524">
        <f>SUM(AH247:AI286)</f>
        <v>0</v>
      </c>
      <c r="AI287" s="525"/>
      <c r="AJ287" s="524">
        <f>SUM(AJ247:AK286)</f>
        <v>0</v>
      </c>
      <c r="AK287" s="528"/>
      <c r="AL287" s="495">
        <f>IF(AH287=0,0,(AJ287/AH287)*100)</f>
        <v>0</v>
      </c>
      <c r="AM287" s="496"/>
      <c r="AN287" s="524">
        <f>SUM(AN247:AO286)</f>
        <v>0</v>
      </c>
      <c r="AO287" s="525"/>
      <c r="AP287" s="524">
        <f>SUM(AP247:AQ286)</f>
        <v>0</v>
      </c>
      <c r="AQ287" s="528"/>
      <c r="AR287" s="495">
        <f>IF(AN287=0,0,(AP287/AN287)*100)</f>
        <v>0</v>
      </c>
      <c r="AS287" s="496"/>
      <c r="AT287" s="532">
        <f>AB287+AH287+AN287</f>
        <v>0</v>
      </c>
      <c r="AU287" s="525"/>
      <c r="AV287" s="524">
        <f>AD287+AJ287+AP287</f>
        <v>0</v>
      </c>
      <c r="AW287" s="534"/>
      <c r="AX287" s="495">
        <f>IF(AT287=0,0,(AV287/AT287)*100)</f>
        <v>0</v>
      </c>
      <c r="AY287" s="496"/>
      <c r="AZ287" s="524">
        <f>SUM(AZ247:BA286)</f>
        <v>0</v>
      </c>
      <c r="BA287" s="525"/>
      <c r="BB287" s="524">
        <f>SUM(BB247:BC286)</f>
        <v>0</v>
      </c>
      <c r="BC287" s="528"/>
      <c r="BD287" s="495">
        <f>IF(AZ287=0,0,(BB287/AZ287)*100)</f>
        <v>0</v>
      </c>
      <c r="BE287" s="496"/>
      <c r="BF287" s="532">
        <f>AT287+AZ287</f>
        <v>0</v>
      </c>
      <c r="BG287" s="525"/>
      <c r="BH287" s="524">
        <f>AV287+BB287</f>
        <v>0</v>
      </c>
      <c r="BI287" s="534"/>
      <c r="BJ287" s="495">
        <f>IF(BF287=0,0,(BH287/BF287)*100)</f>
        <v>0</v>
      </c>
      <c r="BK287" s="536"/>
      <c r="BL287" s="511">
        <f>SUM(BL247:BN286)</f>
        <v>0</v>
      </c>
      <c r="BM287" s="512"/>
      <c r="BN287" s="513"/>
      <c r="BO287" s="517" t="e">
        <f>(BL287*BR$247)+(N287*BR$248)+(X287*BR$249)+(R287*BR$250)+(V287*BR$251)+(Z287*BR$252)</f>
        <v>#REF!</v>
      </c>
      <c r="BP287" s="519" t="e">
        <f>((AZ287-BB287)*BR$254)+((AT287-AV287)*BR$253)+(H287*BR$255)+(P287*BR$256)</f>
        <v>#REF!</v>
      </c>
      <c r="BQ287" s="80"/>
      <c r="BR287" s="80"/>
      <c r="BS287" s="80"/>
    </row>
    <row r="288" spans="1:73" s="82" customFormat="1" ht="33.950000000000003" customHeight="1" thickBot="1">
      <c r="A288" s="80"/>
      <c r="B288" s="540"/>
      <c r="C288" s="541"/>
      <c r="D288" s="541"/>
      <c r="E288" s="543"/>
      <c r="F288" s="83"/>
      <c r="G288" s="83"/>
      <c r="H288" s="533"/>
      <c r="I288" s="527"/>
      <c r="J288" s="533"/>
      <c r="K288" s="527"/>
      <c r="L288" s="526"/>
      <c r="M288" s="529"/>
      <c r="N288" s="530" t="s">
        <v>16</v>
      </c>
      <c r="O288" s="531"/>
      <c r="P288" s="526"/>
      <c r="Q288" s="527"/>
      <c r="R288" s="526"/>
      <c r="S288" s="529"/>
      <c r="T288" s="530" t="s">
        <v>16</v>
      </c>
      <c r="U288" s="531"/>
      <c r="V288" s="526"/>
      <c r="W288" s="529"/>
      <c r="X288" s="533"/>
      <c r="Y288" s="531"/>
      <c r="Z288" s="533"/>
      <c r="AA288" s="531"/>
      <c r="AB288" s="529"/>
      <c r="AC288" s="527"/>
      <c r="AD288" s="526"/>
      <c r="AE288" s="529"/>
      <c r="AF288" s="530"/>
      <c r="AG288" s="531"/>
      <c r="AH288" s="526"/>
      <c r="AI288" s="527"/>
      <c r="AJ288" s="526"/>
      <c r="AK288" s="529"/>
      <c r="AL288" s="530"/>
      <c r="AM288" s="531"/>
      <c r="AN288" s="526"/>
      <c r="AO288" s="527"/>
      <c r="AP288" s="526"/>
      <c r="AQ288" s="529"/>
      <c r="AR288" s="530"/>
      <c r="AS288" s="531"/>
      <c r="AT288" s="533"/>
      <c r="AU288" s="527"/>
      <c r="AV288" s="526"/>
      <c r="AW288" s="535"/>
      <c r="AX288" s="530"/>
      <c r="AY288" s="531"/>
      <c r="AZ288" s="526"/>
      <c r="BA288" s="527"/>
      <c r="BB288" s="526"/>
      <c r="BC288" s="529"/>
      <c r="BD288" s="530"/>
      <c r="BE288" s="531"/>
      <c r="BF288" s="533"/>
      <c r="BG288" s="527"/>
      <c r="BH288" s="526"/>
      <c r="BI288" s="535"/>
      <c r="BJ288" s="530"/>
      <c r="BK288" s="537"/>
      <c r="BL288" s="514"/>
      <c r="BM288" s="515"/>
      <c r="BN288" s="516"/>
      <c r="BO288" s="518"/>
      <c r="BP288" s="520"/>
      <c r="BQ288" s="80"/>
      <c r="BR288" s="80"/>
      <c r="BS288" s="80"/>
    </row>
    <row r="289" spans="1:71" s="88" customFormat="1" ht="48.2" customHeight="1" thickBot="1">
      <c r="A289" s="84"/>
      <c r="B289" s="521"/>
      <c r="C289" s="522"/>
      <c r="D289" s="522" t="s">
        <v>13</v>
      </c>
      <c r="E289" s="523"/>
      <c r="F289" s="85"/>
      <c r="G289" s="128"/>
      <c r="H289" s="509"/>
      <c r="I289" s="510"/>
      <c r="J289" s="504"/>
      <c r="K289" s="505"/>
      <c r="L289" s="493"/>
      <c r="M289" s="494"/>
      <c r="N289" s="506">
        <f>J289+L289</f>
        <v>0</v>
      </c>
      <c r="O289" s="507"/>
      <c r="P289" s="497">
        <f>R287</f>
        <v>0</v>
      </c>
      <c r="Q289" s="498"/>
      <c r="R289" s="499">
        <f>P287</f>
        <v>0</v>
      </c>
      <c r="S289" s="500"/>
      <c r="T289" s="506">
        <f>R289-P289</f>
        <v>0</v>
      </c>
      <c r="U289" s="507"/>
      <c r="V289" s="504"/>
      <c r="W289" s="508"/>
      <c r="X289" s="509"/>
      <c r="Y289" s="510"/>
      <c r="Z289" s="504"/>
      <c r="AA289" s="508"/>
      <c r="AB289" s="504"/>
      <c r="AC289" s="505"/>
      <c r="AD289" s="493"/>
      <c r="AE289" s="494"/>
      <c r="AF289" s="495">
        <f>IF(AB289=0,0,(AD289/AB289)*100)</f>
        <v>0</v>
      </c>
      <c r="AG289" s="496"/>
      <c r="AH289" s="504"/>
      <c r="AI289" s="505"/>
      <c r="AJ289" s="493"/>
      <c r="AK289" s="494"/>
      <c r="AL289" s="495">
        <f>IF(AH289=0,0,(AJ289/AH289)*100)</f>
        <v>0</v>
      </c>
      <c r="AM289" s="496"/>
      <c r="AN289" s="504"/>
      <c r="AO289" s="505"/>
      <c r="AP289" s="493"/>
      <c r="AQ289" s="494"/>
      <c r="AR289" s="495">
        <f>IF(AN289=0,0,(AP289/AN289)*100)</f>
        <v>0</v>
      </c>
      <c r="AS289" s="496"/>
      <c r="AT289" s="497">
        <f>AB289+AH289+AN289</f>
        <v>0</v>
      </c>
      <c r="AU289" s="498"/>
      <c r="AV289" s="499">
        <f>AD289+AJ289+AP289</f>
        <v>0</v>
      </c>
      <c r="AW289" s="500"/>
      <c r="AX289" s="495">
        <f>IF(AT289=0,0,(AV289/AT289)*100)</f>
        <v>0</v>
      </c>
      <c r="AY289" s="496"/>
      <c r="AZ289" s="504"/>
      <c r="BA289" s="505"/>
      <c r="BB289" s="493"/>
      <c r="BC289" s="494"/>
      <c r="BD289" s="495">
        <f>IF(AZ289=0,0,(BB289/AZ289)*100)</f>
        <v>0</v>
      </c>
      <c r="BE289" s="496"/>
      <c r="BF289" s="497">
        <f>AT289+AZ289</f>
        <v>0</v>
      </c>
      <c r="BG289" s="498"/>
      <c r="BH289" s="499">
        <f>AV289+BB289</f>
        <v>0</v>
      </c>
      <c r="BI289" s="500"/>
      <c r="BJ289" s="495">
        <f>IF(BF289=0,0,(BH289/BF289)*100)</f>
        <v>0</v>
      </c>
      <c r="BK289" s="496"/>
      <c r="BL289" s="501"/>
      <c r="BM289" s="502"/>
      <c r="BN289" s="503"/>
      <c r="BO289" s="86"/>
      <c r="BP289" s="87"/>
      <c r="BQ289" s="84"/>
      <c r="BR289" s="84"/>
      <c r="BS289" s="84"/>
    </row>
    <row r="290" spans="1:71" s="88" customFormat="1" ht="48.95" customHeight="1" thickBot="1">
      <c r="A290" s="84"/>
      <c r="B290" s="247"/>
      <c r="C290" s="249"/>
      <c r="D290" s="488" t="s">
        <v>52</v>
      </c>
      <c r="E290" s="489"/>
      <c r="F290" s="89"/>
      <c r="G290" s="89"/>
      <c r="H290" s="249"/>
      <c r="I290" s="249"/>
      <c r="J290" s="490">
        <f>IF((J287+L289)=0,0,J287/(J287+L289)*100)</f>
        <v>0</v>
      </c>
      <c r="K290" s="491"/>
      <c r="L290" s="490">
        <f>IF((L287+J289)=0,0,L287/(L287+J289)*100)</f>
        <v>0</v>
      </c>
      <c r="M290" s="491"/>
      <c r="N290" s="490">
        <f>IF((N287+N289)=0,0,N287/(N287+N289)*100)</f>
        <v>0</v>
      </c>
      <c r="O290" s="492"/>
      <c r="P290" s="654"/>
      <c r="Q290" s="484"/>
      <c r="R290" s="484"/>
      <c r="S290" s="484"/>
      <c r="T290" s="655"/>
      <c r="U290" s="655"/>
      <c r="V290" s="484"/>
      <c r="W290" s="484"/>
      <c r="X290" s="484"/>
      <c r="Y290" s="484"/>
      <c r="Z290" s="484"/>
      <c r="AA290" s="484"/>
      <c r="AB290" s="484"/>
      <c r="AC290" s="484"/>
      <c r="AD290" s="484"/>
      <c r="AE290" s="484"/>
      <c r="AF290" s="484"/>
      <c r="AG290" s="484"/>
      <c r="AH290" s="484"/>
      <c r="AI290" s="484"/>
      <c r="AJ290" s="484"/>
      <c r="AK290" s="484"/>
      <c r="AL290" s="484"/>
      <c r="AM290" s="484"/>
      <c r="AN290" s="484"/>
      <c r="AO290" s="484"/>
      <c r="AP290" s="484"/>
      <c r="AQ290" s="484"/>
      <c r="AR290" s="484"/>
      <c r="AS290" s="484"/>
      <c r="AT290" s="484"/>
      <c r="AU290" s="484"/>
      <c r="AV290" s="484"/>
      <c r="AW290" s="484"/>
      <c r="AX290" s="484"/>
      <c r="AY290" s="484"/>
      <c r="AZ290" s="484"/>
      <c r="BA290" s="484"/>
      <c r="BB290" s="484"/>
      <c r="BC290" s="484"/>
      <c r="BD290" s="484"/>
      <c r="BE290" s="484"/>
      <c r="BF290" s="484"/>
      <c r="BG290" s="484"/>
      <c r="BH290" s="484"/>
      <c r="BI290" s="484"/>
      <c r="BJ290" s="484"/>
      <c r="BK290" s="484"/>
      <c r="BL290" s="484"/>
      <c r="BM290" s="484"/>
      <c r="BN290" s="485"/>
      <c r="BO290" s="90"/>
      <c r="BP290" s="90"/>
      <c r="BQ290" s="84"/>
      <c r="BR290" s="84"/>
      <c r="BS290" s="84"/>
    </row>
    <row r="291" spans="1:71" ht="27.75" thickTop="1" thickBot="1">
      <c r="A291" s="62"/>
      <c r="B291" s="250"/>
      <c r="C291" s="251"/>
      <c r="D291" s="251"/>
      <c r="E291" s="251"/>
      <c r="F291" s="91"/>
      <c r="G291" s="91"/>
      <c r="H291" s="251"/>
      <c r="I291" s="251"/>
      <c r="J291" s="251"/>
      <c r="K291" s="251"/>
      <c r="L291" s="251"/>
      <c r="M291" s="251"/>
      <c r="N291" s="251"/>
      <c r="O291" s="251"/>
      <c r="P291" s="251"/>
      <c r="Q291" s="251"/>
      <c r="R291" s="251"/>
      <c r="S291" s="251"/>
      <c r="T291" s="251"/>
      <c r="U291" s="251"/>
      <c r="V291" s="251"/>
      <c r="W291" s="251"/>
      <c r="X291" s="251"/>
      <c r="Y291" s="251"/>
      <c r="Z291" s="251"/>
      <c r="AA291" s="251"/>
      <c r="AB291" s="251"/>
      <c r="AC291" s="251"/>
      <c r="AD291" s="251"/>
      <c r="AE291" s="251"/>
      <c r="AF291" s="256"/>
      <c r="AG291" s="256"/>
      <c r="AH291" s="251"/>
      <c r="AI291" s="251"/>
      <c r="AJ291" s="251"/>
      <c r="AK291" s="251"/>
      <c r="AL291" s="251"/>
      <c r="AM291" s="251"/>
      <c r="AN291" s="251"/>
      <c r="AO291" s="251"/>
      <c r="AP291" s="251"/>
      <c r="AQ291" s="251"/>
      <c r="AR291" s="251"/>
      <c r="AS291" s="251"/>
      <c r="AT291" s="251"/>
      <c r="AU291" s="251"/>
      <c r="AV291" s="251"/>
      <c r="AW291" s="251"/>
      <c r="AX291" s="251"/>
      <c r="AY291" s="251"/>
      <c r="AZ291" s="251"/>
      <c r="BA291" s="251"/>
      <c r="BB291" s="251"/>
      <c r="BC291" s="251"/>
      <c r="BD291" s="251"/>
      <c r="BE291" s="251"/>
      <c r="BF291" s="251"/>
      <c r="BG291" s="251"/>
      <c r="BH291" s="251"/>
      <c r="BI291" s="251"/>
      <c r="BJ291" s="251"/>
      <c r="BK291" s="251"/>
      <c r="BL291" s="251"/>
      <c r="BM291" s="251"/>
      <c r="BN291" s="257"/>
      <c r="BO291" s="92"/>
      <c r="BP291" s="92"/>
      <c r="BQ291" s="62"/>
      <c r="BR291" s="62"/>
      <c r="BS291" s="62"/>
    </row>
    <row r="292" spans="1:71" s="88" customFormat="1" ht="73.349999999999994" customHeight="1" thickTop="1" thickBot="1">
      <c r="A292" s="84"/>
      <c r="B292" s="486" t="s">
        <v>70</v>
      </c>
      <c r="C292" s="487"/>
      <c r="D292" s="483" t="s">
        <v>60</v>
      </c>
      <c r="E292" s="483"/>
      <c r="F292" s="93"/>
      <c r="G292" s="93"/>
      <c r="H292" s="479"/>
      <c r="I292" s="480"/>
      <c r="J292" s="481"/>
      <c r="K292" s="259"/>
      <c r="L292" s="479"/>
      <c r="M292" s="480"/>
      <c r="N292" s="481"/>
      <c r="O292" s="476" t="s">
        <v>53</v>
      </c>
      <c r="P292" s="477"/>
      <c r="Q292" s="477"/>
      <c r="R292" s="477"/>
      <c r="S292" s="479"/>
      <c r="T292" s="480"/>
      <c r="U292" s="481"/>
      <c r="V292" s="259"/>
      <c r="W292" s="479"/>
      <c r="X292" s="480"/>
      <c r="Y292" s="481"/>
      <c r="Z292" s="476" t="s">
        <v>55</v>
      </c>
      <c r="AA292" s="477"/>
      <c r="AB292" s="477"/>
      <c r="AC292" s="478"/>
      <c r="AD292" s="479"/>
      <c r="AE292" s="480"/>
      <c r="AF292" s="481"/>
      <c r="AG292" s="259"/>
      <c r="AH292" s="479"/>
      <c r="AI292" s="480"/>
      <c r="AJ292" s="481"/>
      <c r="AK292" s="476" t="s">
        <v>59</v>
      </c>
      <c r="AL292" s="477"/>
      <c r="AM292" s="477"/>
      <c r="AN292" s="478"/>
      <c r="AO292" s="479"/>
      <c r="AP292" s="480"/>
      <c r="AQ292" s="481"/>
      <c r="AR292" s="263"/>
      <c r="AS292" s="479"/>
      <c r="AT292" s="480"/>
      <c r="AU292" s="481"/>
      <c r="AV292" s="264"/>
      <c r="AW292" s="264"/>
      <c r="AX292" s="264"/>
      <c r="AY292" s="264"/>
      <c r="AZ292" s="472" t="s">
        <v>20</v>
      </c>
      <c r="BA292" s="472"/>
      <c r="BB292" s="472"/>
      <c r="BC292" s="472"/>
      <c r="BD292" s="473"/>
      <c r="BE292" s="469">
        <f>BL287</f>
        <v>0</v>
      </c>
      <c r="BF292" s="470"/>
      <c r="BG292" s="471"/>
      <c r="BH292" s="265"/>
      <c r="BI292" s="469">
        <f>BL289</f>
        <v>0</v>
      </c>
      <c r="BJ292" s="470"/>
      <c r="BK292" s="471"/>
      <c r="BL292" s="266"/>
      <c r="BM292" s="266"/>
      <c r="BN292" s="267"/>
      <c r="BO292" s="94"/>
      <c r="BP292" s="94"/>
      <c r="BQ292" s="84"/>
      <c r="BR292" s="84"/>
      <c r="BS292" s="84"/>
    </row>
    <row r="293" spans="1:71" ht="15.6" customHeight="1" thickTop="1" thickBot="1">
      <c r="A293" s="62"/>
      <c r="B293" s="252"/>
      <c r="C293" s="241"/>
      <c r="D293" s="253"/>
      <c r="E293" s="253"/>
      <c r="F293" s="95"/>
      <c r="G293" s="95"/>
      <c r="H293" s="261"/>
      <c r="I293" s="261"/>
      <c r="J293" s="261"/>
      <c r="K293" s="261"/>
      <c r="L293" s="261"/>
      <c r="M293" s="261"/>
      <c r="N293" s="261"/>
      <c r="O293" s="258"/>
      <c r="P293" s="258"/>
      <c r="Q293" s="258"/>
      <c r="R293" s="258"/>
      <c r="S293" s="261"/>
      <c r="T293" s="261"/>
      <c r="U293" s="261"/>
      <c r="V293" s="260"/>
      <c r="W293" s="261"/>
      <c r="X293" s="261"/>
      <c r="Y293" s="261"/>
      <c r="Z293" s="258"/>
      <c r="AA293" s="258"/>
      <c r="AB293" s="258"/>
      <c r="AC293" s="258"/>
      <c r="AD293" s="261"/>
      <c r="AE293" s="261"/>
      <c r="AF293" s="261"/>
      <c r="AG293" s="261"/>
      <c r="AH293" s="260"/>
      <c r="AI293" s="260"/>
      <c r="AJ293" s="261"/>
      <c r="AK293" s="258"/>
      <c r="AL293" s="258"/>
      <c r="AM293" s="258"/>
      <c r="AN293" s="258"/>
      <c r="AO293" s="261"/>
      <c r="AP293" s="261"/>
      <c r="AQ293" s="261"/>
      <c r="AR293" s="261"/>
      <c r="AS293" s="261"/>
      <c r="AT293" s="263"/>
      <c r="AU293" s="263"/>
      <c r="AV293" s="268"/>
      <c r="AW293" s="268"/>
      <c r="AX293" s="268"/>
      <c r="AY293" s="268"/>
      <c r="AZ293" s="258"/>
      <c r="BA293" s="269"/>
      <c r="BB293" s="269"/>
      <c r="BC293" s="270"/>
      <c r="BD293" s="271"/>
      <c r="BE293" s="272"/>
      <c r="BF293" s="272"/>
      <c r="BG293" s="263"/>
      <c r="BH293" s="273"/>
      <c r="BI293" s="274"/>
      <c r="BJ293" s="274"/>
      <c r="BK293" s="263"/>
      <c r="BL293" s="268"/>
      <c r="BM293" s="268"/>
      <c r="BN293" s="275"/>
      <c r="BO293" s="96"/>
      <c r="BP293" s="96"/>
      <c r="BQ293" s="62"/>
      <c r="BR293" s="62"/>
      <c r="BS293" s="62"/>
    </row>
    <row r="294" spans="1:71" s="88" customFormat="1" ht="74.849999999999994" customHeight="1" thickTop="1" thickBot="1">
      <c r="A294" s="84"/>
      <c r="B294" s="482" t="s">
        <v>51</v>
      </c>
      <c r="C294" s="472"/>
      <c r="D294" s="483" t="s">
        <v>61</v>
      </c>
      <c r="E294" s="483"/>
      <c r="F294" s="93"/>
      <c r="G294" s="93"/>
      <c r="H294" s="469">
        <f>H292</f>
        <v>0</v>
      </c>
      <c r="I294" s="470"/>
      <c r="J294" s="471"/>
      <c r="K294" s="259"/>
      <c r="L294" s="469">
        <f>L292</f>
        <v>0</v>
      </c>
      <c r="M294" s="470"/>
      <c r="N294" s="471"/>
      <c r="O294" s="476" t="s">
        <v>57</v>
      </c>
      <c r="P294" s="477"/>
      <c r="Q294" s="477"/>
      <c r="R294" s="477"/>
      <c r="S294" s="469">
        <f>S292-H292</f>
        <v>0</v>
      </c>
      <c r="T294" s="470"/>
      <c r="U294" s="471"/>
      <c r="V294" s="259"/>
      <c r="W294" s="469">
        <f>W292-L292</f>
        <v>0</v>
      </c>
      <c r="X294" s="470"/>
      <c r="Y294" s="471"/>
      <c r="Z294" s="476" t="s">
        <v>56</v>
      </c>
      <c r="AA294" s="477"/>
      <c r="AB294" s="477"/>
      <c r="AC294" s="478"/>
      <c r="AD294" s="469">
        <f>AD292-S292</f>
        <v>0</v>
      </c>
      <c r="AE294" s="470"/>
      <c r="AF294" s="471"/>
      <c r="AG294" s="259"/>
      <c r="AH294" s="469">
        <f>AH292-W292</f>
        <v>0</v>
      </c>
      <c r="AI294" s="470"/>
      <c r="AJ294" s="471"/>
      <c r="AK294" s="476" t="s">
        <v>58</v>
      </c>
      <c r="AL294" s="477"/>
      <c r="AM294" s="477"/>
      <c r="AN294" s="478"/>
      <c r="AO294" s="469">
        <f>AO292-AD292</f>
        <v>0</v>
      </c>
      <c r="AP294" s="470"/>
      <c r="AQ294" s="471"/>
      <c r="AR294" s="263"/>
      <c r="AS294" s="469">
        <f>AS292-AH292</f>
        <v>0</v>
      </c>
      <c r="AT294" s="470"/>
      <c r="AU294" s="471"/>
      <c r="AV294" s="264"/>
      <c r="AW294" s="264"/>
      <c r="AX294" s="264"/>
      <c r="AY294" s="264"/>
      <c r="AZ294" s="472" t="s">
        <v>50</v>
      </c>
      <c r="BA294" s="472"/>
      <c r="BB294" s="472"/>
      <c r="BC294" s="472"/>
      <c r="BD294" s="473"/>
      <c r="BE294" s="469">
        <f>BE292-AO292</f>
        <v>0</v>
      </c>
      <c r="BF294" s="470"/>
      <c r="BG294" s="471"/>
      <c r="BH294" s="276"/>
      <c r="BI294" s="469">
        <f>BI292-AS292</f>
        <v>0</v>
      </c>
      <c r="BJ294" s="470"/>
      <c r="BK294" s="471"/>
      <c r="BL294" s="266"/>
      <c r="BM294" s="266"/>
      <c r="BN294" s="267"/>
      <c r="BO294" s="94"/>
      <c r="BP294" s="94"/>
      <c r="BQ294" s="84"/>
      <c r="BR294" s="84"/>
      <c r="BS294" s="84"/>
    </row>
    <row r="295" spans="1:71" ht="27.75" thickTop="1" thickBot="1">
      <c r="A295" s="62"/>
      <c r="B295" s="254"/>
      <c r="C295" s="255"/>
      <c r="D295" s="255"/>
      <c r="E295" s="255"/>
      <c r="F295" s="97"/>
      <c r="G295" s="97"/>
      <c r="H295" s="255"/>
      <c r="I295" s="255"/>
      <c r="J295" s="255"/>
      <c r="K295" s="255"/>
      <c r="L295" s="255"/>
      <c r="M295" s="255"/>
      <c r="N295" s="255"/>
      <c r="O295" s="255"/>
      <c r="P295" s="255"/>
      <c r="Q295" s="255"/>
      <c r="R295" s="255"/>
      <c r="S295" s="255"/>
      <c r="T295" s="255"/>
      <c r="U295" s="255"/>
      <c r="V295" s="255"/>
      <c r="W295" s="255"/>
      <c r="X295" s="255"/>
      <c r="Y295" s="255"/>
      <c r="Z295" s="255"/>
      <c r="AA295" s="255"/>
      <c r="AB295" s="255"/>
      <c r="AC295" s="255"/>
      <c r="AD295" s="255"/>
      <c r="AE295" s="255"/>
      <c r="AF295" s="262"/>
      <c r="AG295" s="262"/>
      <c r="AH295" s="255"/>
      <c r="AI295" s="255"/>
      <c r="AJ295" s="255"/>
      <c r="AK295" s="255"/>
      <c r="AL295" s="255"/>
      <c r="AM295" s="255"/>
      <c r="AN295" s="255"/>
      <c r="AO295" s="255"/>
      <c r="AP295" s="255"/>
      <c r="AQ295" s="255"/>
      <c r="AR295" s="255"/>
      <c r="AS295" s="255"/>
      <c r="AT295" s="255"/>
      <c r="AU295" s="255"/>
      <c r="AV295" s="255"/>
      <c r="AW295" s="255"/>
      <c r="AX295" s="255"/>
      <c r="AY295" s="255"/>
      <c r="AZ295" s="255"/>
      <c r="BA295" s="474" t="s">
        <v>104</v>
      </c>
      <c r="BB295" s="474"/>
      <c r="BC295" s="474"/>
      <c r="BD295" s="474"/>
      <c r="BE295" s="474"/>
      <c r="BF295" s="474"/>
      <c r="BG295" s="474"/>
      <c r="BH295" s="474"/>
      <c r="BI295" s="474"/>
      <c r="BJ295" s="474"/>
      <c r="BK295" s="474"/>
      <c r="BL295" s="474"/>
      <c r="BM295" s="474"/>
      <c r="BN295" s="475"/>
      <c r="BO295" s="98"/>
      <c r="BP295" s="98"/>
      <c r="BQ295" s="62"/>
      <c r="BR295" s="62"/>
      <c r="BS295" s="62"/>
    </row>
    <row r="296" spans="1:71" ht="10.9" customHeight="1" thickTop="1">
      <c r="A296" s="62"/>
      <c r="B296" s="63"/>
      <c r="C296" s="62"/>
      <c r="D296" s="62"/>
      <c r="E296" s="62"/>
      <c r="F296" s="64"/>
      <c r="G296" s="64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5"/>
      <c r="AG296" s="65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6"/>
      <c r="BP296" s="66"/>
      <c r="BQ296" s="62"/>
      <c r="BR296" s="62"/>
      <c r="BS296" s="62"/>
    </row>
    <row r="297" spans="1:71" s="69" customFormat="1" ht="33.75">
      <c r="A297" s="68"/>
      <c r="B297" s="651" t="s">
        <v>9</v>
      </c>
      <c r="C297" s="651"/>
      <c r="D297" s="651"/>
      <c r="E297" s="651"/>
      <c r="F297" s="651"/>
      <c r="G297" s="651"/>
      <c r="H297" s="651"/>
      <c r="I297" s="651"/>
      <c r="J297" s="651"/>
      <c r="K297" s="651"/>
      <c r="L297" s="651"/>
      <c r="M297" s="651"/>
      <c r="N297" s="651"/>
      <c r="O297" s="651"/>
      <c r="P297" s="651"/>
      <c r="Q297" s="651"/>
      <c r="R297" s="651"/>
      <c r="S297" s="651"/>
      <c r="T297" s="651"/>
      <c r="U297" s="651"/>
      <c r="V297" s="651"/>
      <c r="W297" s="651"/>
      <c r="X297" s="651"/>
      <c r="Y297" s="651"/>
      <c r="Z297" s="651"/>
      <c r="AA297" s="651"/>
      <c r="AB297" s="651"/>
      <c r="AC297" s="651"/>
      <c r="AD297" s="651"/>
      <c r="AE297" s="651"/>
      <c r="AF297" s="651"/>
      <c r="AG297" s="651"/>
      <c r="AH297" s="651"/>
      <c r="AI297" s="651"/>
      <c r="AJ297" s="651"/>
      <c r="AK297" s="651"/>
      <c r="AL297" s="651"/>
      <c r="AM297" s="651"/>
      <c r="AN297" s="651"/>
      <c r="AO297" s="651"/>
      <c r="AP297" s="651"/>
      <c r="AQ297" s="651"/>
      <c r="AR297" s="651"/>
      <c r="AS297" s="651"/>
      <c r="AT297" s="651"/>
      <c r="AU297" s="651"/>
      <c r="AV297" s="651"/>
      <c r="AW297" s="651"/>
      <c r="AX297" s="651"/>
      <c r="AY297" s="651"/>
      <c r="AZ297" s="651"/>
      <c r="BA297" s="651"/>
      <c r="BB297" s="651"/>
      <c r="BC297" s="651"/>
      <c r="BD297" s="651"/>
      <c r="BE297" s="651"/>
      <c r="BF297" s="651"/>
      <c r="BG297" s="651"/>
      <c r="BH297" s="651"/>
      <c r="BI297" s="651"/>
      <c r="BJ297" s="651"/>
      <c r="BK297" s="651"/>
      <c r="BL297" s="651"/>
      <c r="BM297" s="651"/>
      <c r="BN297" s="651"/>
      <c r="BO297" s="223"/>
      <c r="BP297" s="223"/>
      <c r="BQ297" s="68"/>
      <c r="BR297" s="68"/>
      <c r="BS297" s="68"/>
    </row>
    <row r="298" spans="1:71" ht="10.9" customHeight="1">
      <c r="A298" s="62"/>
      <c r="B298" s="224"/>
      <c r="C298" s="225"/>
      <c r="D298" s="225"/>
      <c r="E298" s="225"/>
      <c r="F298" s="226"/>
      <c r="G298" s="226"/>
      <c r="H298" s="225"/>
      <c r="I298" s="225"/>
      <c r="J298" s="225"/>
      <c r="K298" s="225"/>
      <c r="L298" s="225"/>
      <c r="M298" s="225"/>
      <c r="N298" s="225"/>
      <c r="O298" s="225"/>
      <c r="P298" s="225"/>
      <c r="Q298" s="225"/>
      <c r="R298" s="225"/>
      <c r="S298" s="225"/>
      <c r="T298" s="225"/>
      <c r="U298" s="225"/>
      <c r="V298" s="225"/>
      <c r="W298" s="225"/>
      <c r="X298" s="225"/>
      <c r="Y298" s="225"/>
      <c r="Z298" s="225"/>
      <c r="AA298" s="225"/>
      <c r="AB298" s="225"/>
      <c r="AC298" s="225"/>
      <c r="AD298" s="225"/>
      <c r="AE298" s="225"/>
      <c r="AF298" s="227"/>
      <c r="AG298" s="227"/>
      <c r="AH298" s="225"/>
      <c r="AI298" s="225"/>
      <c r="AJ298" s="225"/>
      <c r="AK298" s="225"/>
      <c r="AL298" s="225"/>
      <c r="AM298" s="225"/>
      <c r="AN298" s="225"/>
      <c r="AO298" s="225"/>
      <c r="AP298" s="225"/>
      <c r="AQ298" s="225"/>
      <c r="AR298" s="225"/>
      <c r="AS298" s="225"/>
      <c r="AT298" s="225"/>
      <c r="AU298" s="225"/>
      <c r="AV298" s="225"/>
      <c r="AW298" s="225"/>
      <c r="AX298" s="225"/>
      <c r="AY298" s="225"/>
      <c r="AZ298" s="225"/>
      <c r="BA298" s="225"/>
      <c r="BB298" s="225"/>
      <c r="BC298" s="225"/>
      <c r="BD298" s="225"/>
      <c r="BE298" s="225"/>
      <c r="BF298" s="225"/>
      <c r="BG298" s="225"/>
      <c r="BH298" s="225"/>
      <c r="BI298" s="225"/>
      <c r="BJ298" s="225"/>
      <c r="BK298" s="225"/>
      <c r="BL298" s="225"/>
      <c r="BM298" s="225"/>
      <c r="BN298" s="652"/>
      <c r="BO298" s="652"/>
      <c r="BP298" s="652"/>
      <c r="BQ298" s="62"/>
      <c r="BR298" s="62"/>
      <c r="BS298" s="62"/>
    </row>
    <row r="299" spans="1:71" s="70" customFormat="1" ht="36.75" customHeight="1">
      <c r="A299" s="63"/>
      <c r="B299" s="224"/>
      <c r="C299" s="224"/>
      <c r="D299" s="228" t="s">
        <v>10</v>
      </c>
      <c r="E299" s="653" t="str">
        <f>IF(ROSTER!D$3="","",ROSTER!D$3)</f>
        <v/>
      </c>
      <c r="F299" s="653"/>
      <c r="G299" s="653"/>
      <c r="H299" s="653"/>
      <c r="I299" s="653"/>
      <c r="J299" s="653"/>
      <c r="K299" s="653"/>
      <c r="L299" s="653"/>
      <c r="M299" s="653"/>
      <c r="N299" s="653"/>
      <c r="O299" s="653"/>
      <c r="P299" s="653"/>
      <c r="Q299" s="653"/>
      <c r="R299" s="653"/>
      <c r="S299" s="653"/>
      <c r="T299" s="653"/>
      <c r="U299" s="653"/>
      <c r="V299" s="653"/>
      <c r="W299" s="653"/>
      <c r="X299" s="653"/>
      <c r="Y299" s="653"/>
      <c r="Z299" s="653"/>
      <c r="AA299" s="653"/>
      <c r="AB299" s="653"/>
      <c r="AC299" s="653"/>
      <c r="AD299" s="229"/>
      <c r="AE299" s="649" t="s">
        <v>11</v>
      </c>
      <c r="AF299" s="649"/>
      <c r="AG299" s="649"/>
      <c r="AH299" s="649"/>
      <c r="AI299" s="649"/>
      <c r="AJ299" s="649"/>
      <c r="AK299" s="649"/>
      <c r="AL299" s="647"/>
      <c r="AM299" s="647"/>
      <c r="AN299" s="647"/>
      <c r="AO299" s="647"/>
      <c r="AP299" s="647"/>
      <c r="AQ299" s="647"/>
      <c r="AR299" s="647"/>
      <c r="AS299" s="647"/>
      <c r="AT299" s="647"/>
      <c r="AU299" s="647"/>
      <c r="AV299" s="647"/>
      <c r="AW299" s="647"/>
      <c r="AX299" s="647"/>
      <c r="AY299" s="647"/>
      <c r="AZ299" s="647"/>
      <c r="BA299" s="647"/>
      <c r="BB299" s="647"/>
      <c r="BC299" s="647"/>
      <c r="BD299" s="647"/>
      <c r="BE299" s="647"/>
      <c r="BF299" s="647"/>
      <c r="BG299" s="647"/>
      <c r="BH299" s="647"/>
      <c r="BI299" s="647"/>
      <c r="BJ299" s="647"/>
      <c r="BK299" s="647"/>
      <c r="BL299" s="647"/>
      <c r="BM299" s="647"/>
      <c r="BN299" s="652"/>
      <c r="BO299" s="652"/>
      <c r="BP299" s="652"/>
      <c r="BQ299" s="63"/>
      <c r="BR299" s="63"/>
      <c r="BS299" s="63"/>
    </row>
    <row r="300" spans="1:71" ht="8.85" customHeight="1">
      <c r="A300" s="71"/>
      <c r="B300" s="224"/>
      <c r="C300" s="227" t="s">
        <v>39</v>
      </c>
      <c r="D300" s="227"/>
      <c r="E300" s="227"/>
      <c r="F300" s="230"/>
      <c r="G300" s="230"/>
      <c r="H300" s="227"/>
      <c r="I300" s="227"/>
      <c r="J300" s="231"/>
      <c r="K300" s="231"/>
      <c r="L300" s="231"/>
      <c r="M300" s="231"/>
      <c r="N300" s="231"/>
      <c r="O300" s="231"/>
      <c r="P300" s="231"/>
      <c r="Q300" s="231"/>
      <c r="R300" s="231"/>
      <c r="S300" s="231"/>
      <c r="T300" s="231"/>
      <c r="U300" s="231"/>
      <c r="V300" s="231"/>
      <c r="W300" s="231"/>
      <c r="X300" s="231"/>
      <c r="Y300" s="231"/>
      <c r="Z300" s="231"/>
      <c r="AA300" s="231"/>
      <c r="AB300" s="231"/>
      <c r="AC300" s="231"/>
      <c r="AD300" s="231"/>
      <c r="AE300" s="231"/>
      <c r="AF300" s="231"/>
      <c r="AG300" s="227"/>
      <c r="AH300" s="232"/>
      <c r="AI300" s="233"/>
      <c r="AJ300" s="233"/>
      <c r="AK300" s="233"/>
      <c r="AL300" s="233"/>
      <c r="AM300" s="233"/>
      <c r="AN300" s="233"/>
      <c r="AO300" s="234"/>
      <c r="AP300" s="235"/>
      <c r="AQ300" s="235"/>
      <c r="AR300" s="235"/>
      <c r="AS300" s="235"/>
      <c r="AT300" s="235"/>
      <c r="AU300" s="235"/>
      <c r="AV300" s="235"/>
      <c r="AW300" s="235"/>
      <c r="AX300" s="235"/>
      <c r="AY300" s="235"/>
      <c r="AZ300" s="235"/>
      <c r="BA300" s="235"/>
      <c r="BB300" s="235"/>
      <c r="BC300" s="235"/>
      <c r="BD300" s="235"/>
      <c r="BE300" s="235"/>
      <c r="BF300" s="235"/>
      <c r="BG300" s="235"/>
      <c r="BH300" s="235"/>
      <c r="BI300" s="235"/>
      <c r="BJ300" s="235"/>
      <c r="BK300" s="235"/>
      <c r="BL300" s="235"/>
      <c r="BM300" s="235"/>
      <c r="BN300" s="235"/>
      <c r="BO300" s="236"/>
      <c r="BP300" s="236"/>
      <c r="BQ300" s="71"/>
      <c r="BR300" s="71"/>
      <c r="BS300" s="71"/>
    </row>
    <row r="301" spans="1:71" s="70" customFormat="1" ht="37.5">
      <c r="A301" s="63"/>
      <c r="B301" s="224"/>
      <c r="C301" s="646" t="s">
        <v>38</v>
      </c>
      <c r="D301" s="646"/>
      <c r="E301" s="647"/>
      <c r="F301" s="647"/>
      <c r="G301" s="647"/>
      <c r="H301" s="647"/>
      <c r="I301" s="647"/>
      <c r="J301" s="647"/>
      <c r="K301" s="647"/>
      <c r="L301" s="647"/>
      <c r="M301" s="647"/>
      <c r="N301" s="647"/>
      <c r="O301" s="647"/>
      <c r="P301" s="647"/>
      <c r="Q301" s="647"/>
      <c r="R301" s="647"/>
      <c r="S301" s="647"/>
      <c r="T301" s="647"/>
      <c r="U301" s="647"/>
      <c r="V301" s="647"/>
      <c r="W301" s="647"/>
      <c r="X301" s="647"/>
      <c r="Y301" s="647"/>
      <c r="Z301" s="647"/>
      <c r="AA301" s="647"/>
      <c r="AB301" s="647"/>
      <c r="AC301" s="647"/>
      <c r="AD301" s="229"/>
      <c r="AE301" s="648" t="s">
        <v>21</v>
      </c>
      <c r="AF301" s="648"/>
      <c r="AG301" s="648"/>
      <c r="AH301" s="648"/>
      <c r="AI301" s="647"/>
      <c r="AJ301" s="647"/>
      <c r="AK301" s="647"/>
      <c r="AL301" s="647"/>
      <c r="AM301" s="647"/>
      <c r="AN301" s="647"/>
      <c r="AO301" s="647"/>
      <c r="AP301" s="647"/>
      <c r="AQ301" s="647"/>
      <c r="AR301" s="647"/>
      <c r="AS301" s="647"/>
      <c r="AT301" s="647"/>
      <c r="AU301" s="647"/>
      <c r="AV301" s="647"/>
      <c r="AW301" s="647"/>
      <c r="AX301" s="647"/>
      <c r="AY301" s="647"/>
      <c r="AZ301" s="647"/>
      <c r="BA301" s="649" t="s">
        <v>12</v>
      </c>
      <c r="BB301" s="649"/>
      <c r="BC301" s="649"/>
      <c r="BD301" s="650"/>
      <c r="BE301" s="650"/>
      <c r="BF301" s="650"/>
      <c r="BG301" s="650"/>
      <c r="BH301" s="650"/>
      <c r="BI301" s="650"/>
      <c r="BJ301" s="650"/>
      <c r="BK301" s="650"/>
      <c r="BL301" s="650"/>
      <c r="BM301" s="650"/>
      <c r="BN301" s="237"/>
      <c r="BO301" s="238"/>
      <c r="BP301" s="238"/>
      <c r="BQ301" s="72">
        <f>IF(BD301=0,0,1)</f>
        <v>0</v>
      </c>
      <c r="BR301" s="73">
        <f>IF((BE351+BI351)&gt;(AO351+AS351),1,0)</f>
        <v>0</v>
      </c>
      <c r="BS301" s="74"/>
    </row>
    <row r="302" spans="1:71" ht="9.6" customHeight="1">
      <c r="A302" s="62"/>
      <c r="B302" s="224"/>
      <c r="C302" s="225"/>
      <c r="D302" s="225"/>
      <c r="E302" s="225"/>
      <c r="F302" s="226"/>
      <c r="G302" s="226"/>
      <c r="H302" s="225"/>
      <c r="I302" s="225"/>
      <c r="J302" s="225"/>
      <c r="K302" s="225"/>
      <c r="L302" s="225"/>
      <c r="M302" s="225"/>
      <c r="N302" s="225"/>
      <c r="O302" s="225"/>
      <c r="P302" s="225"/>
      <c r="Q302" s="225"/>
      <c r="R302" s="225"/>
      <c r="S302" s="225"/>
      <c r="T302" s="225"/>
      <c r="U302" s="225"/>
      <c r="V302" s="225"/>
      <c r="W302" s="225"/>
      <c r="X302" s="225"/>
      <c r="Y302" s="225"/>
      <c r="Z302" s="225"/>
      <c r="AA302" s="225"/>
      <c r="AB302" s="225"/>
      <c r="AC302" s="225"/>
      <c r="AD302" s="225"/>
      <c r="AE302" s="225"/>
      <c r="AF302" s="227"/>
      <c r="AG302" s="227"/>
      <c r="AH302" s="225"/>
      <c r="AI302" s="225"/>
      <c r="AJ302" s="225"/>
      <c r="AK302" s="225"/>
      <c r="AL302" s="225"/>
      <c r="AM302" s="225"/>
      <c r="AN302" s="225"/>
      <c r="AO302" s="225"/>
      <c r="AP302" s="225"/>
      <c r="AQ302" s="225"/>
      <c r="AR302" s="225"/>
      <c r="AS302" s="225"/>
      <c r="AT302" s="225"/>
      <c r="AU302" s="225"/>
      <c r="AV302" s="225"/>
      <c r="AW302" s="225"/>
      <c r="AX302" s="225"/>
      <c r="AY302" s="225"/>
      <c r="AZ302" s="225"/>
      <c r="BA302" s="225"/>
      <c r="BB302" s="225"/>
      <c r="BC302" s="225"/>
      <c r="BD302" s="225"/>
      <c r="BE302" s="225"/>
      <c r="BF302" s="225"/>
      <c r="BG302" s="225"/>
      <c r="BH302" s="225"/>
      <c r="BI302" s="225"/>
      <c r="BJ302" s="225"/>
      <c r="BK302" s="225"/>
      <c r="BL302" s="225"/>
      <c r="BM302" s="225"/>
      <c r="BN302" s="225"/>
      <c r="BO302" s="239"/>
      <c r="BP302" s="239"/>
      <c r="BQ302" s="62"/>
      <c r="BR302" s="62"/>
      <c r="BS302" s="62"/>
    </row>
    <row r="303" spans="1:71" ht="8.85" customHeight="1" thickBot="1">
      <c r="A303" s="62"/>
      <c r="B303" s="240"/>
      <c r="C303" s="241"/>
      <c r="D303" s="241"/>
      <c r="E303" s="241"/>
      <c r="F303" s="242"/>
      <c r="G303" s="242"/>
      <c r="H303" s="241"/>
      <c r="I303" s="241"/>
      <c r="J303" s="241"/>
      <c r="K303" s="241"/>
      <c r="L303" s="241"/>
      <c r="M303" s="241"/>
      <c r="N303" s="241"/>
      <c r="O303" s="241"/>
      <c r="P303" s="241"/>
      <c r="Q303" s="241"/>
      <c r="R303" s="241"/>
      <c r="S303" s="241"/>
      <c r="T303" s="241"/>
      <c r="U303" s="241"/>
      <c r="V303" s="241"/>
      <c r="W303" s="241"/>
      <c r="X303" s="241"/>
      <c r="Y303" s="241"/>
      <c r="Z303" s="241"/>
      <c r="AA303" s="241"/>
      <c r="AB303" s="241"/>
      <c r="AC303" s="241"/>
      <c r="AD303" s="241"/>
      <c r="AE303" s="241"/>
      <c r="AF303" s="243"/>
      <c r="AG303" s="243"/>
      <c r="AH303" s="241"/>
      <c r="AI303" s="241"/>
      <c r="AJ303" s="241"/>
      <c r="AK303" s="241"/>
      <c r="AL303" s="241"/>
      <c r="AM303" s="241"/>
      <c r="AN303" s="241"/>
      <c r="AO303" s="241"/>
      <c r="AP303" s="241"/>
      <c r="AQ303" s="241"/>
      <c r="AR303" s="241"/>
      <c r="AS303" s="241"/>
      <c r="AT303" s="241"/>
      <c r="AU303" s="241"/>
      <c r="AV303" s="241"/>
      <c r="AW303" s="241"/>
      <c r="AX303" s="241"/>
      <c r="AY303" s="241"/>
      <c r="AZ303" s="241"/>
      <c r="BA303" s="241"/>
      <c r="BB303" s="241"/>
      <c r="BC303" s="241"/>
      <c r="BD303" s="241"/>
      <c r="BE303" s="241"/>
      <c r="BF303" s="241"/>
      <c r="BG303" s="241"/>
      <c r="BH303" s="241"/>
      <c r="BI303" s="241"/>
      <c r="BJ303" s="241"/>
      <c r="BK303" s="241"/>
      <c r="BL303" s="241"/>
      <c r="BM303" s="241"/>
      <c r="BN303" s="241"/>
      <c r="BO303" s="244"/>
      <c r="BP303" s="244"/>
      <c r="BQ303" s="62"/>
      <c r="BR303" s="62"/>
      <c r="BS303" s="62"/>
    </row>
    <row r="304" spans="1:71" s="70" customFormat="1" ht="33.4" customHeight="1" thickTop="1">
      <c r="A304" s="74"/>
      <c r="B304" s="634" t="s">
        <v>0</v>
      </c>
      <c r="C304" s="636" t="s">
        <v>1</v>
      </c>
      <c r="D304" s="637"/>
      <c r="E304" s="245" t="s">
        <v>28</v>
      </c>
      <c r="F304" s="644" t="s">
        <v>115</v>
      </c>
      <c r="G304" s="644" t="s">
        <v>116</v>
      </c>
      <c r="H304" s="640" t="s">
        <v>41</v>
      </c>
      <c r="I304" s="641"/>
      <c r="J304" s="619" t="s">
        <v>7</v>
      </c>
      <c r="K304" s="619"/>
      <c r="L304" s="619"/>
      <c r="M304" s="619"/>
      <c r="N304" s="619"/>
      <c r="O304" s="619"/>
      <c r="P304" s="619" t="s">
        <v>2</v>
      </c>
      <c r="Q304" s="619"/>
      <c r="R304" s="619"/>
      <c r="S304" s="619"/>
      <c r="T304" s="619"/>
      <c r="U304" s="619"/>
      <c r="V304" s="630" t="s">
        <v>35</v>
      </c>
      <c r="W304" s="631"/>
      <c r="X304" s="630" t="s">
        <v>36</v>
      </c>
      <c r="Y304" s="631"/>
      <c r="Z304" s="630" t="s">
        <v>44</v>
      </c>
      <c r="AA304" s="631"/>
      <c r="AB304" s="619" t="s">
        <v>6</v>
      </c>
      <c r="AC304" s="619"/>
      <c r="AD304" s="619"/>
      <c r="AE304" s="619"/>
      <c r="AF304" s="619"/>
      <c r="AG304" s="619"/>
      <c r="AH304" s="619" t="s">
        <v>74</v>
      </c>
      <c r="AI304" s="619"/>
      <c r="AJ304" s="619"/>
      <c r="AK304" s="619"/>
      <c r="AL304" s="619"/>
      <c r="AM304" s="619"/>
      <c r="AN304" s="619" t="s">
        <v>75</v>
      </c>
      <c r="AO304" s="619"/>
      <c r="AP304" s="619"/>
      <c r="AQ304" s="619"/>
      <c r="AR304" s="619"/>
      <c r="AS304" s="619"/>
      <c r="AT304" s="619" t="s">
        <v>76</v>
      </c>
      <c r="AU304" s="619"/>
      <c r="AV304" s="619"/>
      <c r="AW304" s="619"/>
      <c r="AX304" s="619"/>
      <c r="AY304" s="621"/>
      <c r="AZ304" s="619" t="s">
        <v>4</v>
      </c>
      <c r="BA304" s="619"/>
      <c r="BB304" s="619"/>
      <c r="BC304" s="619"/>
      <c r="BD304" s="619"/>
      <c r="BE304" s="620"/>
      <c r="BF304" s="619" t="s">
        <v>77</v>
      </c>
      <c r="BG304" s="619"/>
      <c r="BH304" s="619"/>
      <c r="BI304" s="619"/>
      <c r="BJ304" s="619"/>
      <c r="BK304" s="621"/>
      <c r="BL304" s="622" t="s">
        <v>25</v>
      </c>
      <c r="BM304" s="623"/>
      <c r="BN304" s="624"/>
      <c r="BO304" s="615" t="s">
        <v>92</v>
      </c>
      <c r="BP304" s="615" t="s">
        <v>93</v>
      </c>
      <c r="BQ304" s="74"/>
      <c r="BR304" s="74"/>
      <c r="BS304" s="74"/>
    </row>
    <row r="305" spans="1:71" s="76" customFormat="1" ht="31.9" customHeight="1">
      <c r="A305" s="75"/>
      <c r="B305" s="635"/>
      <c r="C305" s="638"/>
      <c r="D305" s="639"/>
      <c r="E305" s="246" t="s">
        <v>117</v>
      </c>
      <c r="F305" s="645"/>
      <c r="G305" s="645"/>
      <c r="H305" s="642"/>
      <c r="I305" s="643"/>
      <c r="J305" s="607" t="s">
        <v>17</v>
      </c>
      <c r="K305" s="608"/>
      <c r="L305" s="609" t="s">
        <v>18</v>
      </c>
      <c r="M305" s="610"/>
      <c r="N305" s="617" t="s">
        <v>19</v>
      </c>
      <c r="O305" s="618" t="s">
        <v>8</v>
      </c>
      <c r="P305" s="607" t="s">
        <v>26</v>
      </c>
      <c r="Q305" s="608"/>
      <c r="R305" s="609" t="s">
        <v>24</v>
      </c>
      <c r="S305" s="610"/>
      <c r="T305" s="617" t="s">
        <v>19</v>
      </c>
      <c r="U305" s="618"/>
      <c r="V305" s="632"/>
      <c r="W305" s="633"/>
      <c r="X305" s="632"/>
      <c r="Y305" s="633"/>
      <c r="Z305" s="632"/>
      <c r="AA305" s="633"/>
      <c r="AB305" s="607" t="s">
        <v>54</v>
      </c>
      <c r="AC305" s="608"/>
      <c r="AD305" s="609" t="s">
        <v>23</v>
      </c>
      <c r="AE305" s="610" t="s">
        <v>3</v>
      </c>
      <c r="AF305" s="611" t="s">
        <v>5</v>
      </c>
      <c r="AG305" s="612"/>
      <c r="AH305" s="607" t="s">
        <v>54</v>
      </c>
      <c r="AI305" s="608"/>
      <c r="AJ305" s="609" t="s">
        <v>23</v>
      </c>
      <c r="AK305" s="610" t="s">
        <v>3</v>
      </c>
      <c r="AL305" s="611" t="s">
        <v>5</v>
      </c>
      <c r="AM305" s="612"/>
      <c r="AN305" s="607" t="s">
        <v>54</v>
      </c>
      <c r="AO305" s="608"/>
      <c r="AP305" s="609" t="s">
        <v>23</v>
      </c>
      <c r="AQ305" s="610" t="s">
        <v>3</v>
      </c>
      <c r="AR305" s="611" t="s">
        <v>5</v>
      </c>
      <c r="AS305" s="612"/>
      <c r="AT305" s="613" t="s">
        <v>54</v>
      </c>
      <c r="AU305" s="614"/>
      <c r="AV305" s="628" t="s">
        <v>23</v>
      </c>
      <c r="AW305" s="629" t="s">
        <v>3</v>
      </c>
      <c r="AX305" s="611" t="s">
        <v>5</v>
      </c>
      <c r="AY305" s="612"/>
      <c r="AZ305" s="607" t="s">
        <v>54</v>
      </c>
      <c r="BA305" s="608"/>
      <c r="BB305" s="609" t="s">
        <v>23</v>
      </c>
      <c r="BC305" s="610" t="s">
        <v>3</v>
      </c>
      <c r="BD305" s="611" t="s">
        <v>5</v>
      </c>
      <c r="BE305" s="612"/>
      <c r="BF305" s="613" t="s">
        <v>54</v>
      </c>
      <c r="BG305" s="614"/>
      <c r="BH305" s="628" t="s">
        <v>23</v>
      </c>
      <c r="BI305" s="629" t="s">
        <v>3</v>
      </c>
      <c r="BJ305" s="611" t="s">
        <v>5</v>
      </c>
      <c r="BK305" s="612"/>
      <c r="BL305" s="625"/>
      <c r="BM305" s="626"/>
      <c r="BN305" s="627"/>
      <c r="BO305" s="616"/>
      <c r="BP305" s="616"/>
      <c r="BQ305" s="75"/>
      <c r="BR305" s="75"/>
      <c r="BS305" s="75"/>
    </row>
    <row r="306" spans="1:71" ht="23.85" customHeight="1">
      <c r="A306" s="77"/>
      <c r="B306" s="605" t="str">
        <f>IF(ROSTER!B8="","",ROSTER!B8)</f>
        <v/>
      </c>
      <c r="C306" s="588" t="str">
        <f>IF(ROSTER!C$8="","",ROSTER!C$8)</f>
        <v/>
      </c>
      <c r="D306" s="589"/>
      <c r="E306" s="590"/>
      <c r="F306" s="592">
        <f>IF(E306="y",1,IF(E306="S",1,0))</f>
        <v>0</v>
      </c>
      <c r="G306" s="594">
        <f>IF(E306="S",1,0)</f>
        <v>0</v>
      </c>
      <c r="H306" s="584"/>
      <c r="I306" s="576"/>
      <c r="J306" s="564"/>
      <c r="K306" s="565"/>
      <c r="L306" s="568"/>
      <c r="M306" s="569"/>
      <c r="N306" s="578">
        <f>L306+J306</f>
        <v>0</v>
      </c>
      <c r="O306" s="579"/>
      <c r="P306" s="564"/>
      <c r="Q306" s="565"/>
      <c r="R306" s="568"/>
      <c r="S306" s="569"/>
      <c r="T306" s="578">
        <f>R306-P306</f>
        <v>0</v>
      </c>
      <c r="U306" s="579"/>
      <c r="V306" s="584"/>
      <c r="W306" s="576"/>
      <c r="X306" s="564"/>
      <c r="Y306" s="576"/>
      <c r="Z306" s="564"/>
      <c r="AA306" s="576"/>
      <c r="AB306" s="564"/>
      <c r="AC306" s="565"/>
      <c r="AD306" s="568"/>
      <c r="AE306" s="569"/>
      <c r="AF306" s="548">
        <f>IF(AB306=0,0,(AD306/AB306)*100)</f>
        <v>0</v>
      </c>
      <c r="AG306" s="549"/>
      <c r="AH306" s="564"/>
      <c r="AI306" s="565"/>
      <c r="AJ306" s="568"/>
      <c r="AK306" s="569"/>
      <c r="AL306" s="548">
        <f>IF(AH306=0,0,(AJ306/AH306)*100)</f>
        <v>0</v>
      </c>
      <c r="AM306" s="549"/>
      <c r="AN306" s="564"/>
      <c r="AO306" s="565"/>
      <c r="AP306" s="568"/>
      <c r="AQ306" s="569"/>
      <c r="AR306" s="548">
        <f>IF(AN306=0,0,(AP306/AN306)*100)</f>
        <v>0</v>
      </c>
      <c r="AS306" s="549"/>
      <c r="AT306" s="572">
        <f>AB306+AH306+AN306</f>
        <v>0</v>
      </c>
      <c r="AU306" s="573"/>
      <c r="AV306" s="544">
        <f>AD306+AJ306+AP306</f>
        <v>0</v>
      </c>
      <c r="AW306" s="545"/>
      <c r="AX306" s="548">
        <f>IF(AT306=0,0,(AV306/AT306)*100)</f>
        <v>0</v>
      </c>
      <c r="AY306" s="549"/>
      <c r="AZ306" s="564"/>
      <c r="BA306" s="565"/>
      <c r="BB306" s="568"/>
      <c r="BC306" s="569"/>
      <c r="BD306" s="548">
        <f>IF(AZ306=0,0,(BB306/AZ306)*100)</f>
        <v>0</v>
      </c>
      <c r="BE306" s="549"/>
      <c r="BF306" s="572">
        <f>AT306+AZ306</f>
        <v>0</v>
      </c>
      <c r="BG306" s="573"/>
      <c r="BH306" s="544">
        <f>AV306+BB306</f>
        <v>0</v>
      </c>
      <c r="BI306" s="545"/>
      <c r="BJ306" s="548">
        <f>IF(BF306=0,0,(BH306/BF306)*100)</f>
        <v>0</v>
      </c>
      <c r="BK306" s="549"/>
      <c r="BL306" s="552">
        <f>(AD306*2)+(AJ306*2)+(AP306*3)+BB306</f>
        <v>0</v>
      </c>
      <c r="BM306" s="553"/>
      <c r="BN306" s="554"/>
      <c r="BO306" s="560" t="e">
        <f>(BL306*BR$306)+(N306*BR$307)+(X306*BR$308)+(R306*BR$309)+(V306*BR$310)+(Z306*BR$311)</f>
        <v>#REF!</v>
      </c>
      <c r="BP306" s="560" t="e">
        <f>((AZ306-BB306)*BR$313)+((AT306-AV306)*BR$312)+(H306*BR$314)+(P306*BR$315)</f>
        <v>#REF!</v>
      </c>
      <c r="BQ306" s="78" t="s">
        <v>81</v>
      </c>
      <c r="BR306" s="79" t="e">
        <f>IF(#REF!="B",#REF!,IF(#REF!="C",#REF!,#REF!))</f>
        <v>#REF!</v>
      </c>
      <c r="BS306" s="75"/>
    </row>
    <row r="307" spans="1:71" ht="23.85" customHeight="1">
      <c r="A307" s="77"/>
      <c r="B307" s="606"/>
      <c r="C307" s="562" t="str">
        <f>IF(ROSTER!D$8="","",ROSTER!D$8)</f>
        <v/>
      </c>
      <c r="D307" s="563"/>
      <c r="E307" s="591"/>
      <c r="F307" s="593"/>
      <c r="G307" s="595"/>
      <c r="H307" s="585"/>
      <c r="I307" s="577"/>
      <c r="J307" s="566"/>
      <c r="K307" s="567"/>
      <c r="L307" s="570"/>
      <c r="M307" s="571"/>
      <c r="N307" s="582" t="s">
        <v>16</v>
      </c>
      <c r="O307" s="583"/>
      <c r="P307" s="566"/>
      <c r="Q307" s="567"/>
      <c r="R307" s="570"/>
      <c r="S307" s="571"/>
      <c r="T307" s="582" t="s">
        <v>16</v>
      </c>
      <c r="U307" s="583"/>
      <c r="V307" s="585"/>
      <c r="W307" s="577"/>
      <c r="X307" s="566"/>
      <c r="Y307" s="577"/>
      <c r="Z307" s="566"/>
      <c r="AA307" s="577"/>
      <c r="AB307" s="566"/>
      <c r="AC307" s="567"/>
      <c r="AD307" s="570"/>
      <c r="AE307" s="571"/>
      <c r="AF307" s="598"/>
      <c r="AG307" s="599"/>
      <c r="AH307" s="566"/>
      <c r="AI307" s="567"/>
      <c r="AJ307" s="570"/>
      <c r="AK307" s="571"/>
      <c r="AL307" s="598"/>
      <c r="AM307" s="599"/>
      <c r="AN307" s="566"/>
      <c r="AO307" s="567"/>
      <c r="AP307" s="570"/>
      <c r="AQ307" s="571"/>
      <c r="AR307" s="598"/>
      <c r="AS307" s="599"/>
      <c r="AT307" s="603"/>
      <c r="AU307" s="604"/>
      <c r="AV307" s="596"/>
      <c r="AW307" s="597"/>
      <c r="AX307" s="598"/>
      <c r="AY307" s="599"/>
      <c r="AZ307" s="566"/>
      <c r="BA307" s="567"/>
      <c r="BB307" s="570"/>
      <c r="BC307" s="571"/>
      <c r="BD307" s="598"/>
      <c r="BE307" s="599"/>
      <c r="BF307" s="603"/>
      <c r="BG307" s="604"/>
      <c r="BH307" s="596"/>
      <c r="BI307" s="597"/>
      <c r="BJ307" s="598"/>
      <c r="BK307" s="599"/>
      <c r="BL307" s="600"/>
      <c r="BM307" s="601"/>
      <c r="BN307" s="602"/>
      <c r="BO307" s="561"/>
      <c r="BP307" s="561"/>
      <c r="BQ307" s="78" t="s">
        <v>82</v>
      </c>
      <c r="BR307" s="79" t="e">
        <f>IF(#REF!="B",#REF!,IF(#REF!="C",#REF!,#REF!))</f>
        <v>#REF!</v>
      </c>
      <c r="BS307" s="75"/>
    </row>
    <row r="308" spans="1:71" ht="21.75" customHeight="1">
      <c r="A308" s="62"/>
      <c r="B308" s="605" t="str">
        <f>IF(ROSTER!B10="","",ROSTER!B10)</f>
        <v/>
      </c>
      <c r="C308" s="588" t="str">
        <f>IF(ROSTER!C$10="","",ROSTER!C$10)</f>
        <v/>
      </c>
      <c r="D308" s="589"/>
      <c r="E308" s="590"/>
      <c r="F308" s="592">
        <f>IF(E308="y",1,IF(E308="S",1,0))</f>
        <v>0</v>
      </c>
      <c r="G308" s="594">
        <f>IF(E308="S",1,0)</f>
        <v>0</v>
      </c>
      <c r="H308" s="584"/>
      <c r="I308" s="576"/>
      <c r="J308" s="564"/>
      <c r="K308" s="565"/>
      <c r="L308" s="568"/>
      <c r="M308" s="569"/>
      <c r="N308" s="578">
        <f>L308+J308</f>
        <v>0</v>
      </c>
      <c r="O308" s="579"/>
      <c r="P308" s="564"/>
      <c r="Q308" s="565"/>
      <c r="R308" s="568"/>
      <c r="S308" s="569"/>
      <c r="T308" s="578">
        <f>R308-P308</f>
        <v>0</v>
      </c>
      <c r="U308" s="579"/>
      <c r="V308" s="584"/>
      <c r="W308" s="576"/>
      <c r="X308" s="564"/>
      <c r="Y308" s="576"/>
      <c r="Z308" s="564"/>
      <c r="AA308" s="576"/>
      <c r="AB308" s="564"/>
      <c r="AC308" s="565"/>
      <c r="AD308" s="568"/>
      <c r="AE308" s="569"/>
      <c r="AF308" s="548">
        <f>IF(AB308=0,0,(AD308/AB308)*100)</f>
        <v>0</v>
      </c>
      <c r="AG308" s="549"/>
      <c r="AH308" s="564"/>
      <c r="AI308" s="565"/>
      <c r="AJ308" s="568"/>
      <c r="AK308" s="569"/>
      <c r="AL308" s="548">
        <f>IF(AH308=0,0,(AJ308/AH308)*100)</f>
        <v>0</v>
      </c>
      <c r="AM308" s="549"/>
      <c r="AN308" s="564"/>
      <c r="AO308" s="565"/>
      <c r="AP308" s="568"/>
      <c r="AQ308" s="569"/>
      <c r="AR308" s="548">
        <f>IF(AN308=0,0,(AP308/AN308)*100)</f>
        <v>0</v>
      </c>
      <c r="AS308" s="549"/>
      <c r="AT308" s="572">
        <f>AB308+AH308+AN308</f>
        <v>0</v>
      </c>
      <c r="AU308" s="573"/>
      <c r="AV308" s="544">
        <f>AD308+AJ308+AP308</f>
        <v>0</v>
      </c>
      <c r="AW308" s="545"/>
      <c r="AX308" s="548">
        <f>IF(AT308=0,0,(AV308/AT308)*100)</f>
        <v>0</v>
      </c>
      <c r="AY308" s="549"/>
      <c r="AZ308" s="564"/>
      <c r="BA308" s="565"/>
      <c r="BB308" s="568"/>
      <c r="BC308" s="569"/>
      <c r="BD308" s="548">
        <f>IF(AZ308=0,0,(BB308/AZ308)*100)</f>
        <v>0</v>
      </c>
      <c r="BE308" s="549"/>
      <c r="BF308" s="572">
        <f>AT308+AZ308</f>
        <v>0</v>
      </c>
      <c r="BG308" s="573"/>
      <c r="BH308" s="544">
        <f>AV308+BB308</f>
        <v>0</v>
      </c>
      <c r="BI308" s="545"/>
      <c r="BJ308" s="548">
        <f>IF(BF308=0,0,(BH308/BF308)*100)</f>
        <v>0</v>
      </c>
      <c r="BK308" s="549"/>
      <c r="BL308" s="552">
        <f>(AD308*2)+(AJ308*2)+(AP308*3)+BB308</f>
        <v>0</v>
      </c>
      <c r="BM308" s="553"/>
      <c r="BN308" s="554"/>
      <c r="BO308" s="560" t="e">
        <f>(BL308*BR$306)+(N308*BR$307)+(X308*BR$308)+(R308*BR$309)+(V308*BR$310)+(Z308*BR$311)</f>
        <v>#REF!</v>
      </c>
      <c r="BP308" s="560" t="e">
        <f>((AZ308-BB308)*BR$313)+((AT308-AV308)*BR$312)+(H308*BR$314)+(P308*BR$315)</f>
        <v>#REF!</v>
      </c>
      <c r="BQ308" s="78" t="s">
        <v>83</v>
      </c>
      <c r="BR308" s="79" t="e">
        <f>IF(#REF!="B",#REF!,IF(#REF!="C",#REF!,#REF!))</f>
        <v>#REF!</v>
      </c>
      <c r="BS308" s="75"/>
    </row>
    <row r="309" spans="1:71" ht="21.75" customHeight="1">
      <c r="A309" s="62"/>
      <c r="B309" s="606"/>
      <c r="C309" s="562" t="str">
        <f>IF(ROSTER!D$10="","",ROSTER!D$10)</f>
        <v/>
      </c>
      <c r="D309" s="563"/>
      <c r="E309" s="591"/>
      <c r="F309" s="593"/>
      <c r="G309" s="595"/>
      <c r="H309" s="585"/>
      <c r="I309" s="577"/>
      <c r="J309" s="566"/>
      <c r="K309" s="567"/>
      <c r="L309" s="570"/>
      <c r="M309" s="571"/>
      <c r="N309" s="582" t="s">
        <v>16</v>
      </c>
      <c r="O309" s="583"/>
      <c r="P309" s="566"/>
      <c r="Q309" s="567"/>
      <c r="R309" s="570"/>
      <c r="S309" s="571"/>
      <c r="T309" s="582" t="s">
        <v>16</v>
      </c>
      <c r="U309" s="583"/>
      <c r="V309" s="585"/>
      <c r="W309" s="577"/>
      <c r="X309" s="566"/>
      <c r="Y309" s="577"/>
      <c r="Z309" s="566"/>
      <c r="AA309" s="577"/>
      <c r="AB309" s="566"/>
      <c r="AC309" s="567"/>
      <c r="AD309" s="570"/>
      <c r="AE309" s="571"/>
      <c r="AF309" s="598"/>
      <c r="AG309" s="599"/>
      <c r="AH309" s="566"/>
      <c r="AI309" s="567"/>
      <c r="AJ309" s="570"/>
      <c r="AK309" s="571"/>
      <c r="AL309" s="598"/>
      <c r="AM309" s="599"/>
      <c r="AN309" s="566"/>
      <c r="AO309" s="567"/>
      <c r="AP309" s="570"/>
      <c r="AQ309" s="571"/>
      <c r="AR309" s="598"/>
      <c r="AS309" s="599"/>
      <c r="AT309" s="603"/>
      <c r="AU309" s="604"/>
      <c r="AV309" s="596"/>
      <c r="AW309" s="597"/>
      <c r="AX309" s="598"/>
      <c r="AY309" s="599"/>
      <c r="AZ309" s="566"/>
      <c r="BA309" s="567"/>
      <c r="BB309" s="570"/>
      <c r="BC309" s="571"/>
      <c r="BD309" s="598"/>
      <c r="BE309" s="599"/>
      <c r="BF309" s="603"/>
      <c r="BG309" s="604"/>
      <c r="BH309" s="596"/>
      <c r="BI309" s="597"/>
      <c r="BJ309" s="598"/>
      <c r="BK309" s="599"/>
      <c r="BL309" s="600"/>
      <c r="BM309" s="601"/>
      <c r="BN309" s="602"/>
      <c r="BO309" s="561"/>
      <c r="BP309" s="561"/>
      <c r="BQ309" s="78" t="s">
        <v>84</v>
      </c>
      <c r="BR309" s="79" t="e">
        <f>IF(#REF!="B",#REF!,IF(#REF!="C",#REF!,#REF!))</f>
        <v>#REF!</v>
      </c>
      <c r="BS309" s="75"/>
    </row>
    <row r="310" spans="1:71" ht="21.75" customHeight="1">
      <c r="A310" s="62"/>
      <c r="B310" s="586" t="str">
        <f>IF(ROSTER!B12="","",ROSTER!B12)</f>
        <v/>
      </c>
      <c r="C310" s="588" t="str">
        <f>IF(ROSTER!C$12="","",ROSTER!C$12)</f>
        <v/>
      </c>
      <c r="D310" s="589"/>
      <c r="E310" s="590"/>
      <c r="F310" s="592">
        <f>IF(E310="y",1,IF(E310="S",1,0))</f>
        <v>0</v>
      </c>
      <c r="G310" s="594">
        <f>IF(E310="S",1,0)</f>
        <v>0</v>
      </c>
      <c r="H310" s="584"/>
      <c r="I310" s="576"/>
      <c r="J310" s="564"/>
      <c r="K310" s="565"/>
      <c r="L310" s="568"/>
      <c r="M310" s="569"/>
      <c r="N310" s="578">
        <f>L310+J310</f>
        <v>0</v>
      </c>
      <c r="O310" s="579"/>
      <c r="P310" s="564"/>
      <c r="Q310" s="565"/>
      <c r="R310" s="568"/>
      <c r="S310" s="569"/>
      <c r="T310" s="578">
        <f>R310-P310</f>
        <v>0</v>
      </c>
      <c r="U310" s="579"/>
      <c r="V310" s="584"/>
      <c r="W310" s="576"/>
      <c r="X310" s="564"/>
      <c r="Y310" s="576"/>
      <c r="Z310" s="564"/>
      <c r="AA310" s="576"/>
      <c r="AB310" s="564"/>
      <c r="AC310" s="565"/>
      <c r="AD310" s="568"/>
      <c r="AE310" s="569"/>
      <c r="AF310" s="548">
        <f>IF(AB310=0,0,(AD310/AB310)*100)</f>
        <v>0</v>
      </c>
      <c r="AG310" s="549"/>
      <c r="AH310" s="564"/>
      <c r="AI310" s="565"/>
      <c r="AJ310" s="568"/>
      <c r="AK310" s="569"/>
      <c r="AL310" s="548">
        <f>IF(AH310=0,0,(AJ310/AH310)*100)</f>
        <v>0</v>
      </c>
      <c r="AM310" s="549"/>
      <c r="AN310" s="564"/>
      <c r="AO310" s="565"/>
      <c r="AP310" s="568"/>
      <c r="AQ310" s="569"/>
      <c r="AR310" s="548">
        <f>IF(AN310=0,0,(AP310/AN310)*100)</f>
        <v>0</v>
      </c>
      <c r="AS310" s="549"/>
      <c r="AT310" s="572">
        <f>AB310+AH310+AN310</f>
        <v>0</v>
      </c>
      <c r="AU310" s="573"/>
      <c r="AV310" s="544">
        <f>AD310+AJ310+AP310</f>
        <v>0</v>
      </c>
      <c r="AW310" s="545"/>
      <c r="AX310" s="548">
        <f>IF(AT310=0,0,(AV310/AT310)*100)</f>
        <v>0</v>
      </c>
      <c r="AY310" s="549"/>
      <c r="AZ310" s="564"/>
      <c r="BA310" s="565"/>
      <c r="BB310" s="568"/>
      <c r="BC310" s="569"/>
      <c r="BD310" s="548">
        <f>IF(AZ310=0,0,(BB310/AZ310)*100)</f>
        <v>0</v>
      </c>
      <c r="BE310" s="549"/>
      <c r="BF310" s="572">
        <f>AT310+AZ310</f>
        <v>0</v>
      </c>
      <c r="BG310" s="573"/>
      <c r="BH310" s="544">
        <f>AV310+BB310</f>
        <v>0</v>
      </c>
      <c r="BI310" s="545"/>
      <c r="BJ310" s="548">
        <f>IF(BF310=0,0,(BH310/BF310)*100)</f>
        <v>0</v>
      </c>
      <c r="BK310" s="549"/>
      <c r="BL310" s="552">
        <f>(AD310*2)+(AJ310*2)+(AP310*3)+BB310</f>
        <v>0</v>
      </c>
      <c r="BM310" s="553"/>
      <c r="BN310" s="554"/>
      <c r="BO310" s="560" t="e">
        <f>(BL310*BR$306)+(N310*BR$307)+(X310*BR$308)+(R310*BR$309)+(V310*BR$310)+(Z310*BR$311)</f>
        <v>#REF!</v>
      </c>
      <c r="BP310" s="560" t="e">
        <f>((AZ310-BB310)*BR$313)+((AT310-AV310)*BR$312)+(H310*BR$314)+(P310*BR$315)</f>
        <v>#REF!</v>
      </c>
      <c r="BQ310" s="78" t="s">
        <v>85</v>
      </c>
      <c r="BR310" s="79" t="e">
        <f>IF(#REF!="B",#REF!,IF(#REF!="C",#REF!,#REF!))</f>
        <v>#REF!</v>
      </c>
      <c r="BS310" s="75"/>
    </row>
    <row r="311" spans="1:71" ht="21.75" customHeight="1">
      <c r="A311" s="62"/>
      <c r="B311" s="587"/>
      <c r="C311" s="562" t="str">
        <f>IF(ROSTER!D$12="","",ROSTER!D$12)</f>
        <v/>
      </c>
      <c r="D311" s="563"/>
      <c r="E311" s="591"/>
      <c r="F311" s="593"/>
      <c r="G311" s="595"/>
      <c r="H311" s="585"/>
      <c r="I311" s="577"/>
      <c r="J311" s="566"/>
      <c r="K311" s="567"/>
      <c r="L311" s="570"/>
      <c r="M311" s="571"/>
      <c r="N311" s="582" t="s">
        <v>16</v>
      </c>
      <c r="O311" s="583"/>
      <c r="P311" s="566"/>
      <c r="Q311" s="567"/>
      <c r="R311" s="570"/>
      <c r="S311" s="571"/>
      <c r="T311" s="582" t="s">
        <v>16</v>
      </c>
      <c r="U311" s="583"/>
      <c r="V311" s="585"/>
      <c r="W311" s="577"/>
      <c r="X311" s="566"/>
      <c r="Y311" s="577"/>
      <c r="Z311" s="566"/>
      <c r="AA311" s="577"/>
      <c r="AB311" s="566"/>
      <c r="AC311" s="567"/>
      <c r="AD311" s="570"/>
      <c r="AE311" s="571"/>
      <c r="AF311" s="598"/>
      <c r="AG311" s="599"/>
      <c r="AH311" s="566"/>
      <c r="AI311" s="567"/>
      <c r="AJ311" s="570"/>
      <c r="AK311" s="571"/>
      <c r="AL311" s="598"/>
      <c r="AM311" s="599"/>
      <c r="AN311" s="566"/>
      <c r="AO311" s="567"/>
      <c r="AP311" s="570"/>
      <c r="AQ311" s="571"/>
      <c r="AR311" s="598"/>
      <c r="AS311" s="599"/>
      <c r="AT311" s="603"/>
      <c r="AU311" s="604"/>
      <c r="AV311" s="596"/>
      <c r="AW311" s="597"/>
      <c r="AX311" s="598"/>
      <c r="AY311" s="599"/>
      <c r="AZ311" s="566"/>
      <c r="BA311" s="567"/>
      <c r="BB311" s="570"/>
      <c r="BC311" s="571"/>
      <c r="BD311" s="598"/>
      <c r="BE311" s="599"/>
      <c r="BF311" s="603"/>
      <c r="BG311" s="604"/>
      <c r="BH311" s="596"/>
      <c r="BI311" s="597"/>
      <c r="BJ311" s="598"/>
      <c r="BK311" s="599"/>
      <c r="BL311" s="600"/>
      <c r="BM311" s="601"/>
      <c r="BN311" s="602"/>
      <c r="BO311" s="561"/>
      <c r="BP311" s="561"/>
      <c r="BQ311" s="78" t="s">
        <v>86</v>
      </c>
      <c r="BR311" s="79" t="e">
        <f>IF(#REF!="B",#REF!,IF(#REF!="C",#REF!,#REF!))</f>
        <v>#REF!</v>
      </c>
      <c r="BS311" s="75"/>
    </row>
    <row r="312" spans="1:71" ht="21.75" customHeight="1">
      <c r="A312" s="62"/>
      <c r="B312" s="586" t="str">
        <f>IF(ROSTER!B14="","",ROSTER!B14)</f>
        <v/>
      </c>
      <c r="C312" s="588" t="str">
        <f>IF(ROSTER!C$14="","",ROSTER!C$14)</f>
        <v/>
      </c>
      <c r="D312" s="589"/>
      <c r="E312" s="590"/>
      <c r="F312" s="592">
        <f>IF(E312="y",1,IF(E312="S",1,0))</f>
        <v>0</v>
      </c>
      <c r="G312" s="594">
        <f>IF(E312="S",1,0)</f>
        <v>0</v>
      </c>
      <c r="H312" s="584"/>
      <c r="I312" s="576"/>
      <c r="J312" s="564"/>
      <c r="K312" s="565"/>
      <c r="L312" s="568"/>
      <c r="M312" s="569"/>
      <c r="N312" s="578">
        <f>L312+J312</f>
        <v>0</v>
      </c>
      <c r="O312" s="579"/>
      <c r="P312" s="564"/>
      <c r="Q312" s="565"/>
      <c r="R312" s="568"/>
      <c r="S312" s="569"/>
      <c r="T312" s="578">
        <f>R312-P312</f>
        <v>0</v>
      </c>
      <c r="U312" s="579"/>
      <c r="V312" s="584"/>
      <c r="W312" s="576"/>
      <c r="X312" s="564"/>
      <c r="Y312" s="576"/>
      <c r="Z312" s="564"/>
      <c r="AA312" s="576"/>
      <c r="AB312" s="564"/>
      <c r="AC312" s="565"/>
      <c r="AD312" s="568"/>
      <c r="AE312" s="569"/>
      <c r="AF312" s="548">
        <f>IF(AB312=0,0,(AD312/AB312)*100)</f>
        <v>0</v>
      </c>
      <c r="AG312" s="549"/>
      <c r="AH312" s="564"/>
      <c r="AI312" s="565"/>
      <c r="AJ312" s="568"/>
      <c r="AK312" s="569"/>
      <c r="AL312" s="548">
        <f>IF(AH312=0,0,(AJ312/AH312)*100)</f>
        <v>0</v>
      </c>
      <c r="AM312" s="549"/>
      <c r="AN312" s="564"/>
      <c r="AO312" s="565"/>
      <c r="AP312" s="568"/>
      <c r="AQ312" s="569"/>
      <c r="AR312" s="548">
        <f>IF(AN312=0,0,(AP312/AN312)*100)</f>
        <v>0</v>
      </c>
      <c r="AS312" s="549"/>
      <c r="AT312" s="572">
        <f>AB312+AH312+AN312</f>
        <v>0</v>
      </c>
      <c r="AU312" s="573"/>
      <c r="AV312" s="544">
        <f>AD312+AJ312+AP312</f>
        <v>0</v>
      </c>
      <c r="AW312" s="545"/>
      <c r="AX312" s="548">
        <f>IF(AT312=0,0,(AV312/AT312)*100)</f>
        <v>0</v>
      </c>
      <c r="AY312" s="549"/>
      <c r="AZ312" s="564"/>
      <c r="BA312" s="565"/>
      <c r="BB312" s="568"/>
      <c r="BC312" s="569"/>
      <c r="BD312" s="548">
        <f>IF(AZ312=0,0,(BB312/AZ312)*100)</f>
        <v>0</v>
      </c>
      <c r="BE312" s="549"/>
      <c r="BF312" s="572">
        <f>AT312+AZ312</f>
        <v>0</v>
      </c>
      <c r="BG312" s="573"/>
      <c r="BH312" s="544">
        <f>AV312+BB312</f>
        <v>0</v>
      </c>
      <c r="BI312" s="545"/>
      <c r="BJ312" s="548">
        <f>IF(BF312=0,0,(BH312/BF312)*100)</f>
        <v>0</v>
      </c>
      <c r="BK312" s="549"/>
      <c r="BL312" s="552">
        <f>(AD312*2)+(AJ312*2)+(AP312*3)+BB312</f>
        <v>0</v>
      </c>
      <c r="BM312" s="553"/>
      <c r="BN312" s="554"/>
      <c r="BO312" s="560" t="e">
        <f>(BL312*BR$306)+(N312*BR$307)+(X312*BR$308)+(R312*BR$309)+(V312*BR$310)+(Z312*BR$311)</f>
        <v>#REF!</v>
      </c>
      <c r="BP312" s="560" t="e">
        <f>((AZ312-BB312)*BR$313)+((AT312-AV312)*BR$312)+(H312*BR$314)+(P312*BR$315)</f>
        <v>#REF!</v>
      </c>
      <c r="BQ312" s="78" t="s">
        <v>87</v>
      </c>
      <c r="BR312" s="79" t="e">
        <f>IF(#REF!="B",#REF!,IF(#REF!="C",#REF!,#REF!))</f>
        <v>#REF!</v>
      </c>
      <c r="BS312" s="75"/>
    </row>
    <row r="313" spans="1:71" ht="21.75" customHeight="1">
      <c r="A313" s="62"/>
      <c r="B313" s="587"/>
      <c r="C313" s="562" t="str">
        <f>IF(ROSTER!D$14="","",ROSTER!D$14)</f>
        <v/>
      </c>
      <c r="D313" s="563"/>
      <c r="E313" s="591"/>
      <c r="F313" s="593"/>
      <c r="G313" s="595"/>
      <c r="H313" s="585"/>
      <c r="I313" s="577"/>
      <c r="J313" s="566"/>
      <c r="K313" s="567"/>
      <c r="L313" s="570"/>
      <c r="M313" s="571"/>
      <c r="N313" s="582" t="s">
        <v>16</v>
      </c>
      <c r="O313" s="583"/>
      <c r="P313" s="566"/>
      <c r="Q313" s="567"/>
      <c r="R313" s="570"/>
      <c r="S313" s="571"/>
      <c r="T313" s="582" t="s">
        <v>16</v>
      </c>
      <c r="U313" s="583"/>
      <c r="V313" s="585"/>
      <c r="W313" s="577"/>
      <c r="X313" s="566"/>
      <c r="Y313" s="577"/>
      <c r="Z313" s="566"/>
      <c r="AA313" s="577"/>
      <c r="AB313" s="566"/>
      <c r="AC313" s="567"/>
      <c r="AD313" s="570"/>
      <c r="AE313" s="571"/>
      <c r="AF313" s="598"/>
      <c r="AG313" s="599"/>
      <c r="AH313" s="566"/>
      <c r="AI313" s="567"/>
      <c r="AJ313" s="570"/>
      <c r="AK313" s="571"/>
      <c r="AL313" s="598"/>
      <c r="AM313" s="599"/>
      <c r="AN313" s="566"/>
      <c r="AO313" s="567"/>
      <c r="AP313" s="570"/>
      <c r="AQ313" s="571"/>
      <c r="AR313" s="598"/>
      <c r="AS313" s="599"/>
      <c r="AT313" s="603"/>
      <c r="AU313" s="604"/>
      <c r="AV313" s="596"/>
      <c r="AW313" s="597"/>
      <c r="AX313" s="598"/>
      <c r="AY313" s="599"/>
      <c r="AZ313" s="566"/>
      <c r="BA313" s="567"/>
      <c r="BB313" s="570"/>
      <c r="BC313" s="571"/>
      <c r="BD313" s="598"/>
      <c r="BE313" s="599"/>
      <c r="BF313" s="603"/>
      <c r="BG313" s="604"/>
      <c r="BH313" s="596"/>
      <c r="BI313" s="597"/>
      <c r="BJ313" s="598"/>
      <c r="BK313" s="599"/>
      <c r="BL313" s="600"/>
      <c r="BM313" s="601"/>
      <c r="BN313" s="602"/>
      <c r="BO313" s="561"/>
      <c r="BP313" s="561"/>
      <c r="BQ313" s="78" t="s">
        <v>88</v>
      </c>
      <c r="BR313" s="79" t="e">
        <f>IF(#REF!="B",#REF!,IF(#REF!="C",#REF!,#REF!))</f>
        <v>#REF!</v>
      </c>
      <c r="BS313" s="75"/>
    </row>
    <row r="314" spans="1:71" ht="21.75" customHeight="1">
      <c r="A314" s="62"/>
      <c r="B314" s="586" t="str">
        <f>IF(ROSTER!B16="","",ROSTER!B16)</f>
        <v/>
      </c>
      <c r="C314" s="588" t="str">
        <f>IF(ROSTER!C$16="","",ROSTER!C$16)</f>
        <v/>
      </c>
      <c r="D314" s="589"/>
      <c r="E314" s="590"/>
      <c r="F314" s="592">
        <f>IF(E314="y",1,IF(E314="S",1,0))</f>
        <v>0</v>
      </c>
      <c r="G314" s="594">
        <f>IF(E314="S",1,0)</f>
        <v>0</v>
      </c>
      <c r="H314" s="584"/>
      <c r="I314" s="576"/>
      <c r="J314" s="564"/>
      <c r="K314" s="565"/>
      <c r="L314" s="568"/>
      <c r="M314" s="569"/>
      <c r="N314" s="578">
        <f>L314+J314</f>
        <v>0</v>
      </c>
      <c r="O314" s="579"/>
      <c r="P314" s="564"/>
      <c r="Q314" s="565"/>
      <c r="R314" s="568"/>
      <c r="S314" s="569"/>
      <c r="T314" s="578">
        <f>R314-P314</f>
        <v>0</v>
      </c>
      <c r="U314" s="579"/>
      <c r="V314" s="584"/>
      <c r="W314" s="576"/>
      <c r="X314" s="564"/>
      <c r="Y314" s="576"/>
      <c r="Z314" s="564"/>
      <c r="AA314" s="576"/>
      <c r="AB314" s="564"/>
      <c r="AC314" s="565"/>
      <c r="AD314" s="568"/>
      <c r="AE314" s="569"/>
      <c r="AF314" s="548">
        <f>IF(AB314=0,0,(AD314/AB314)*100)</f>
        <v>0</v>
      </c>
      <c r="AG314" s="549"/>
      <c r="AH314" s="564"/>
      <c r="AI314" s="565"/>
      <c r="AJ314" s="568"/>
      <c r="AK314" s="569"/>
      <c r="AL314" s="548">
        <f>IF(AH314=0,0,(AJ314/AH314)*100)</f>
        <v>0</v>
      </c>
      <c r="AM314" s="549"/>
      <c r="AN314" s="564"/>
      <c r="AO314" s="565"/>
      <c r="AP314" s="568"/>
      <c r="AQ314" s="569"/>
      <c r="AR314" s="548">
        <f>IF(AN314=0,0,(AP314/AN314)*100)</f>
        <v>0</v>
      </c>
      <c r="AS314" s="549"/>
      <c r="AT314" s="572">
        <f>AB314+AH314+AN314</f>
        <v>0</v>
      </c>
      <c r="AU314" s="573"/>
      <c r="AV314" s="544">
        <f>AD314+AJ314+AP314</f>
        <v>0</v>
      </c>
      <c r="AW314" s="545"/>
      <c r="AX314" s="548">
        <f>IF(AT314=0,0,(AV314/AT314)*100)</f>
        <v>0</v>
      </c>
      <c r="AY314" s="549"/>
      <c r="AZ314" s="564"/>
      <c r="BA314" s="565"/>
      <c r="BB314" s="568"/>
      <c r="BC314" s="569"/>
      <c r="BD314" s="548">
        <f>IF(AZ314=0,0,(BB314/AZ314)*100)</f>
        <v>0</v>
      </c>
      <c r="BE314" s="549"/>
      <c r="BF314" s="572">
        <f>AT314+AZ314</f>
        <v>0</v>
      </c>
      <c r="BG314" s="573"/>
      <c r="BH314" s="544">
        <f>AV314+BB314</f>
        <v>0</v>
      </c>
      <c r="BI314" s="545"/>
      <c r="BJ314" s="548">
        <f>IF(BF314=0,0,(BH314/BF314)*100)</f>
        <v>0</v>
      </c>
      <c r="BK314" s="549"/>
      <c r="BL314" s="552">
        <f>(AD314*2)+(AJ314*2)+(AP314*3)+BB314</f>
        <v>0</v>
      </c>
      <c r="BM314" s="553"/>
      <c r="BN314" s="554"/>
      <c r="BO314" s="560" t="e">
        <f>(BL314*BR$306)+(N314*BR$307)+(X314*BR$308)+(R314*BR$309)+(V314*BR$310)+(Z314*BR$311)</f>
        <v>#REF!</v>
      </c>
      <c r="BP314" s="560" t="e">
        <f>((AZ314-BB314)*BR$313)+((AT314-AV314)*BR$312)+(H314*BR$314)+(P314*BR$315)</f>
        <v>#REF!</v>
      </c>
      <c r="BQ314" s="78" t="s">
        <v>89</v>
      </c>
      <c r="BR314" s="79" t="e">
        <f>IF(#REF!="B",#REF!,IF(#REF!="C",#REF!,#REF!))</f>
        <v>#REF!</v>
      </c>
      <c r="BS314" s="75"/>
    </row>
    <row r="315" spans="1:71" ht="21.75" customHeight="1">
      <c r="A315" s="62"/>
      <c r="B315" s="587"/>
      <c r="C315" s="562" t="str">
        <f>IF(ROSTER!D$16="","",ROSTER!D$16)</f>
        <v/>
      </c>
      <c r="D315" s="563"/>
      <c r="E315" s="591"/>
      <c r="F315" s="593"/>
      <c r="G315" s="595"/>
      <c r="H315" s="585"/>
      <c r="I315" s="577"/>
      <c r="J315" s="566"/>
      <c r="K315" s="567"/>
      <c r="L315" s="570"/>
      <c r="M315" s="571"/>
      <c r="N315" s="582" t="s">
        <v>16</v>
      </c>
      <c r="O315" s="583"/>
      <c r="P315" s="566"/>
      <c r="Q315" s="567"/>
      <c r="R315" s="570"/>
      <c r="S315" s="571"/>
      <c r="T315" s="582" t="s">
        <v>16</v>
      </c>
      <c r="U315" s="583"/>
      <c r="V315" s="585"/>
      <c r="W315" s="577"/>
      <c r="X315" s="566"/>
      <c r="Y315" s="577"/>
      <c r="Z315" s="566"/>
      <c r="AA315" s="577"/>
      <c r="AB315" s="566"/>
      <c r="AC315" s="567"/>
      <c r="AD315" s="570"/>
      <c r="AE315" s="571"/>
      <c r="AF315" s="598"/>
      <c r="AG315" s="599"/>
      <c r="AH315" s="566"/>
      <c r="AI315" s="567"/>
      <c r="AJ315" s="570"/>
      <c r="AK315" s="571"/>
      <c r="AL315" s="598"/>
      <c r="AM315" s="599"/>
      <c r="AN315" s="566"/>
      <c r="AO315" s="567"/>
      <c r="AP315" s="570"/>
      <c r="AQ315" s="571"/>
      <c r="AR315" s="598"/>
      <c r="AS315" s="599"/>
      <c r="AT315" s="603"/>
      <c r="AU315" s="604"/>
      <c r="AV315" s="596"/>
      <c r="AW315" s="597"/>
      <c r="AX315" s="598"/>
      <c r="AY315" s="599"/>
      <c r="AZ315" s="566"/>
      <c r="BA315" s="567"/>
      <c r="BB315" s="570"/>
      <c r="BC315" s="571"/>
      <c r="BD315" s="598"/>
      <c r="BE315" s="599"/>
      <c r="BF315" s="603"/>
      <c r="BG315" s="604"/>
      <c r="BH315" s="596"/>
      <c r="BI315" s="597"/>
      <c r="BJ315" s="598"/>
      <c r="BK315" s="599"/>
      <c r="BL315" s="600"/>
      <c r="BM315" s="601"/>
      <c r="BN315" s="602"/>
      <c r="BO315" s="561"/>
      <c r="BP315" s="561"/>
      <c r="BQ315" s="78" t="s">
        <v>90</v>
      </c>
      <c r="BR315" s="79" t="e">
        <f>IF(#REF!="B",#REF!,IF(#REF!="C",#REF!,#REF!))</f>
        <v>#REF!</v>
      </c>
      <c r="BS315" s="75"/>
    </row>
    <row r="316" spans="1:71" ht="21.75" customHeight="1">
      <c r="A316" s="62"/>
      <c r="B316" s="586" t="str">
        <f>IF(ROSTER!B18="","",ROSTER!B18)</f>
        <v/>
      </c>
      <c r="C316" s="588" t="str">
        <f>IF(ROSTER!C$18="","",ROSTER!C$18)</f>
        <v/>
      </c>
      <c r="D316" s="589"/>
      <c r="E316" s="590"/>
      <c r="F316" s="592">
        <f>IF(E316="y",1,IF(E316="S",1,0))</f>
        <v>0</v>
      </c>
      <c r="G316" s="594">
        <f>IF(E316="S",1,0)</f>
        <v>0</v>
      </c>
      <c r="H316" s="584"/>
      <c r="I316" s="576"/>
      <c r="J316" s="564"/>
      <c r="K316" s="565"/>
      <c r="L316" s="568"/>
      <c r="M316" s="569"/>
      <c r="N316" s="578">
        <f>L316+J316</f>
        <v>0</v>
      </c>
      <c r="O316" s="579"/>
      <c r="P316" s="564"/>
      <c r="Q316" s="565"/>
      <c r="R316" s="568"/>
      <c r="S316" s="569"/>
      <c r="T316" s="578">
        <f>R316-P316</f>
        <v>0</v>
      </c>
      <c r="U316" s="579"/>
      <c r="V316" s="584"/>
      <c r="W316" s="576"/>
      <c r="X316" s="564"/>
      <c r="Y316" s="576"/>
      <c r="Z316" s="564"/>
      <c r="AA316" s="576"/>
      <c r="AB316" s="564"/>
      <c r="AC316" s="565"/>
      <c r="AD316" s="568"/>
      <c r="AE316" s="569"/>
      <c r="AF316" s="548">
        <f>IF(AB316=0,0,(AD316/AB316)*100)</f>
        <v>0</v>
      </c>
      <c r="AG316" s="549"/>
      <c r="AH316" s="564"/>
      <c r="AI316" s="565"/>
      <c r="AJ316" s="568"/>
      <c r="AK316" s="569"/>
      <c r="AL316" s="548">
        <f>IF(AH316=0,0,(AJ316/AH316)*100)</f>
        <v>0</v>
      </c>
      <c r="AM316" s="549"/>
      <c r="AN316" s="564"/>
      <c r="AO316" s="565"/>
      <c r="AP316" s="568"/>
      <c r="AQ316" s="569"/>
      <c r="AR316" s="548">
        <f>IF(AN316=0,0,(AP316/AN316)*100)</f>
        <v>0</v>
      </c>
      <c r="AS316" s="549"/>
      <c r="AT316" s="572">
        <f>AB316+AH316+AN316</f>
        <v>0</v>
      </c>
      <c r="AU316" s="573"/>
      <c r="AV316" s="544">
        <f>AD316+AJ316+AP316</f>
        <v>0</v>
      </c>
      <c r="AW316" s="545"/>
      <c r="AX316" s="548">
        <f>IF(AT316=0,0,(AV316/AT316)*100)</f>
        <v>0</v>
      </c>
      <c r="AY316" s="549"/>
      <c r="AZ316" s="564"/>
      <c r="BA316" s="565"/>
      <c r="BB316" s="568"/>
      <c r="BC316" s="569"/>
      <c r="BD316" s="548">
        <f>IF(AZ316=0,0,(BB316/AZ316)*100)</f>
        <v>0</v>
      </c>
      <c r="BE316" s="549"/>
      <c r="BF316" s="572">
        <f>AT316+AZ316</f>
        <v>0</v>
      </c>
      <c r="BG316" s="573"/>
      <c r="BH316" s="544">
        <f>AV316+BB316</f>
        <v>0</v>
      </c>
      <c r="BI316" s="545"/>
      <c r="BJ316" s="548">
        <f>IF(BF316=0,0,(BH316/BF316)*100)</f>
        <v>0</v>
      </c>
      <c r="BK316" s="549"/>
      <c r="BL316" s="552">
        <f>(AD316*2)+(AJ316*2)+(AP316*3)+BB316</f>
        <v>0</v>
      </c>
      <c r="BM316" s="553"/>
      <c r="BN316" s="554"/>
      <c r="BO316" s="560" t="e">
        <f>(BL316*BR$306)+(N316*BR$307)+(X316*BR$308)+(R316*BR$309)+(V316*BR$310)+(Z316*BR$311)</f>
        <v>#REF!</v>
      </c>
      <c r="BP316" s="560" t="e">
        <f>((AZ316-BB316)*BR$313)+((AT316-AV316)*BR$312)+(H316*BR$314)+(P316*BR$315)</f>
        <v>#REF!</v>
      </c>
      <c r="BQ316" s="62"/>
      <c r="BR316" s="62"/>
      <c r="BS316" s="75"/>
    </row>
    <row r="317" spans="1:71" ht="21.75" customHeight="1">
      <c r="A317" s="62"/>
      <c r="B317" s="587"/>
      <c r="C317" s="562" t="str">
        <f>IF(ROSTER!D$18="","",ROSTER!D$18)</f>
        <v/>
      </c>
      <c r="D317" s="563"/>
      <c r="E317" s="591"/>
      <c r="F317" s="593"/>
      <c r="G317" s="595"/>
      <c r="H317" s="585"/>
      <c r="I317" s="577"/>
      <c r="J317" s="566"/>
      <c r="K317" s="567"/>
      <c r="L317" s="570"/>
      <c r="M317" s="571"/>
      <c r="N317" s="582" t="s">
        <v>16</v>
      </c>
      <c r="O317" s="583"/>
      <c r="P317" s="566"/>
      <c r="Q317" s="567"/>
      <c r="R317" s="570"/>
      <c r="S317" s="571"/>
      <c r="T317" s="582" t="s">
        <v>16</v>
      </c>
      <c r="U317" s="583"/>
      <c r="V317" s="585"/>
      <c r="W317" s="577"/>
      <c r="X317" s="566"/>
      <c r="Y317" s="577"/>
      <c r="Z317" s="566"/>
      <c r="AA317" s="577"/>
      <c r="AB317" s="566"/>
      <c r="AC317" s="567"/>
      <c r="AD317" s="570"/>
      <c r="AE317" s="571"/>
      <c r="AF317" s="598"/>
      <c r="AG317" s="599"/>
      <c r="AH317" s="566"/>
      <c r="AI317" s="567"/>
      <c r="AJ317" s="570"/>
      <c r="AK317" s="571"/>
      <c r="AL317" s="598"/>
      <c r="AM317" s="599"/>
      <c r="AN317" s="566"/>
      <c r="AO317" s="567"/>
      <c r="AP317" s="570"/>
      <c r="AQ317" s="571"/>
      <c r="AR317" s="598"/>
      <c r="AS317" s="599"/>
      <c r="AT317" s="603"/>
      <c r="AU317" s="604"/>
      <c r="AV317" s="596"/>
      <c r="AW317" s="597"/>
      <c r="AX317" s="598"/>
      <c r="AY317" s="599"/>
      <c r="AZ317" s="566"/>
      <c r="BA317" s="567"/>
      <c r="BB317" s="570"/>
      <c r="BC317" s="571"/>
      <c r="BD317" s="598"/>
      <c r="BE317" s="599"/>
      <c r="BF317" s="603"/>
      <c r="BG317" s="604"/>
      <c r="BH317" s="596"/>
      <c r="BI317" s="597"/>
      <c r="BJ317" s="598"/>
      <c r="BK317" s="599"/>
      <c r="BL317" s="600"/>
      <c r="BM317" s="601"/>
      <c r="BN317" s="602"/>
      <c r="BO317" s="561"/>
      <c r="BP317" s="561"/>
      <c r="BQ317" s="62"/>
      <c r="BR317" s="62"/>
      <c r="BS317" s="62"/>
    </row>
    <row r="318" spans="1:71" ht="21.75" customHeight="1">
      <c r="A318" s="62"/>
      <c r="B318" s="586" t="str">
        <f>IF(ROSTER!B20="","",ROSTER!B20)</f>
        <v/>
      </c>
      <c r="C318" s="588" t="str">
        <f>IF(ROSTER!C$20="","",ROSTER!C$20)</f>
        <v/>
      </c>
      <c r="D318" s="589"/>
      <c r="E318" s="590"/>
      <c r="F318" s="592">
        <f>IF(E318="y",1,IF(E318="S",1,0))</f>
        <v>0</v>
      </c>
      <c r="G318" s="594">
        <f>IF(E318="S",1,0)</f>
        <v>0</v>
      </c>
      <c r="H318" s="584"/>
      <c r="I318" s="576"/>
      <c r="J318" s="564"/>
      <c r="K318" s="565"/>
      <c r="L318" s="568"/>
      <c r="M318" s="569"/>
      <c r="N318" s="578">
        <f>L318+J318</f>
        <v>0</v>
      </c>
      <c r="O318" s="579"/>
      <c r="P318" s="564"/>
      <c r="Q318" s="565"/>
      <c r="R318" s="568"/>
      <c r="S318" s="569"/>
      <c r="T318" s="578">
        <f>R318-P318</f>
        <v>0</v>
      </c>
      <c r="U318" s="579"/>
      <c r="V318" s="584"/>
      <c r="W318" s="576"/>
      <c r="X318" s="564"/>
      <c r="Y318" s="576"/>
      <c r="Z318" s="564"/>
      <c r="AA318" s="576"/>
      <c r="AB318" s="564"/>
      <c r="AC318" s="565"/>
      <c r="AD318" s="568"/>
      <c r="AE318" s="569"/>
      <c r="AF318" s="548">
        <f>IF(AB318=0,0,(AD318/AB318)*100)</f>
        <v>0</v>
      </c>
      <c r="AG318" s="549"/>
      <c r="AH318" s="564"/>
      <c r="AI318" s="565"/>
      <c r="AJ318" s="568"/>
      <c r="AK318" s="569"/>
      <c r="AL318" s="548">
        <f>IF(AH318=0,0,(AJ318/AH318)*100)</f>
        <v>0</v>
      </c>
      <c r="AM318" s="549"/>
      <c r="AN318" s="564"/>
      <c r="AO318" s="565"/>
      <c r="AP318" s="568"/>
      <c r="AQ318" s="569"/>
      <c r="AR318" s="548">
        <f>IF(AN318=0,0,(AP318/AN318)*100)</f>
        <v>0</v>
      </c>
      <c r="AS318" s="549"/>
      <c r="AT318" s="572">
        <f>AB318+AH318+AN318</f>
        <v>0</v>
      </c>
      <c r="AU318" s="573"/>
      <c r="AV318" s="544">
        <f>AD318+AJ318+AP318</f>
        <v>0</v>
      </c>
      <c r="AW318" s="545"/>
      <c r="AX318" s="548">
        <f>IF(AT318=0,0,(AV318/AT318)*100)</f>
        <v>0</v>
      </c>
      <c r="AY318" s="549"/>
      <c r="AZ318" s="564"/>
      <c r="BA318" s="565"/>
      <c r="BB318" s="568"/>
      <c r="BC318" s="569"/>
      <c r="BD318" s="548">
        <f>IF(AZ318=0,0,(BB318/AZ318)*100)</f>
        <v>0</v>
      </c>
      <c r="BE318" s="549"/>
      <c r="BF318" s="572">
        <f>AT318+AZ318</f>
        <v>0</v>
      </c>
      <c r="BG318" s="573"/>
      <c r="BH318" s="544">
        <f>AV318+BB318</f>
        <v>0</v>
      </c>
      <c r="BI318" s="545"/>
      <c r="BJ318" s="548">
        <f>IF(BF318=0,0,(BH318/BF318)*100)</f>
        <v>0</v>
      </c>
      <c r="BK318" s="549"/>
      <c r="BL318" s="552">
        <f>(AD318*2)+(AJ318*2)+(AP318*3)+BB318</f>
        <v>0</v>
      </c>
      <c r="BM318" s="553"/>
      <c r="BN318" s="554"/>
      <c r="BO318" s="560" t="e">
        <f>(BL318*BR$306)+(N318*BR$307)+(X318*BR$308)+(R318*BR$309)+(V318*BR$310)+(Z318*BR$311)</f>
        <v>#REF!</v>
      </c>
      <c r="BP318" s="560" t="e">
        <f>((AZ318-BB318)*BR$313)+((AT318-AV318)*BR$312)+(H318*BR$314)+(P318*BR$315)</f>
        <v>#REF!</v>
      </c>
      <c r="BQ318" s="62"/>
      <c r="BR318" s="62"/>
      <c r="BS318" s="62"/>
    </row>
    <row r="319" spans="1:71" ht="21.75" customHeight="1">
      <c r="A319" s="62"/>
      <c r="B319" s="587"/>
      <c r="C319" s="562" t="str">
        <f>IF(ROSTER!D$20="","",ROSTER!D$20)</f>
        <v/>
      </c>
      <c r="D319" s="563"/>
      <c r="E319" s="591"/>
      <c r="F319" s="593"/>
      <c r="G319" s="595"/>
      <c r="H319" s="585"/>
      <c r="I319" s="577"/>
      <c r="J319" s="566"/>
      <c r="K319" s="567"/>
      <c r="L319" s="570"/>
      <c r="M319" s="571"/>
      <c r="N319" s="582" t="s">
        <v>16</v>
      </c>
      <c r="O319" s="583"/>
      <c r="P319" s="566"/>
      <c r="Q319" s="567"/>
      <c r="R319" s="570"/>
      <c r="S319" s="571"/>
      <c r="T319" s="582" t="s">
        <v>16</v>
      </c>
      <c r="U319" s="583"/>
      <c r="V319" s="585"/>
      <c r="W319" s="577"/>
      <c r="X319" s="566"/>
      <c r="Y319" s="577"/>
      <c r="Z319" s="566"/>
      <c r="AA319" s="577"/>
      <c r="AB319" s="566"/>
      <c r="AC319" s="567"/>
      <c r="AD319" s="570"/>
      <c r="AE319" s="571"/>
      <c r="AF319" s="598"/>
      <c r="AG319" s="599"/>
      <c r="AH319" s="566"/>
      <c r="AI319" s="567"/>
      <c r="AJ319" s="570"/>
      <c r="AK319" s="571"/>
      <c r="AL319" s="598"/>
      <c r="AM319" s="599"/>
      <c r="AN319" s="566"/>
      <c r="AO319" s="567"/>
      <c r="AP319" s="570"/>
      <c r="AQ319" s="571"/>
      <c r="AR319" s="598"/>
      <c r="AS319" s="599"/>
      <c r="AT319" s="603"/>
      <c r="AU319" s="604"/>
      <c r="AV319" s="596"/>
      <c r="AW319" s="597"/>
      <c r="AX319" s="598"/>
      <c r="AY319" s="599"/>
      <c r="AZ319" s="566"/>
      <c r="BA319" s="567"/>
      <c r="BB319" s="570"/>
      <c r="BC319" s="571"/>
      <c r="BD319" s="598"/>
      <c r="BE319" s="599"/>
      <c r="BF319" s="603"/>
      <c r="BG319" s="604"/>
      <c r="BH319" s="596"/>
      <c r="BI319" s="597"/>
      <c r="BJ319" s="598"/>
      <c r="BK319" s="599"/>
      <c r="BL319" s="600"/>
      <c r="BM319" s="601"/>
      <c r="BN319" s="602"/>
      <c r="BO319" s="561"/>
      <c r="BP319" s="561"/>
      <c r="BQ319" s="62"/>
      <c r="BR319" s="62"/>
      <c r="BS319" s="62"/>
    </row>
    <row r="320" spans="1:71" ht="21.75" customHeight="1">
      <c r="A320" s="62"/>
      <c r="B320" s="586" t="str">
        <f>IF(ROSTER!B22="","",ROSTER!B22)</f>
        <v/>
      </c>
      <c r="C320" s="588" t="str">
        <f>IF(ROSTER!C$22="","",ROSTER!C$22)</f>
        <v/>
      </c>
      <c r="D320" s="589"/>
      <c r="E320" s="590"/>
      <c r="F320" s="592">
        <f>IF(E320="y",1,IF(E320="S",1,0))</f>
        <v>0</v>
      </c>
      <c r="G320" s="594">
        <f>IF(E320="S",1,0)</f>
        <v>0</v>
      </c>
      <c r="H320" s="584"/>
      <c r="I320" s="576"/>
      <c r="J320" s="564"/>
      <c r="K320" s="565"/>
      <c r="L320" s="568"/>
      <c r="M320" s="569"/>
      <c r="N320" s="578">
        <f>L320+J320</f>
        <v>0</v>
      </c>
      <c r="O320" s="579"/>
      <c r="P320" s="564"/>
      <c r="Q320" s="565"/>
      <c r="R320" s="568"/>
      <c r="S320" s="569"/>
      <c r="T320" s="578">
        <f>R320-P320</f>
        <v>0</v>
      </c>
      <c r="U320" s="579"/>
      <c r="V320" s="584"/>
      <c r="W320" s="576"/>
      <c r="X320" s="564"/>
      <c r="Y320" s="576"/>
      <c r="Z320" s="564"/>
      <c r="AA320" s="576"/>
      <c r="AB320" s="564"/>
      <c r="AC320" s="565"/>
      <c r="AD320" s="568"/>
      <c r="AE320" s="569"/>
      <c r="AF320" s="548">
        <f>IF(AB320=0,0,(AD320/AB320)*100)</f>
        <v>0</v>
      </c>
      <c r="AG320" s="549"/>
      <c r="AH320" s="564"/>
      <c r="AI320" s="565"/>
      <c r="AJ320" s="568"/>
      <c r="AK320" s="569"/>
      <c r="AL320" s="548">
        <f>IF(AH320=0,0,(AJ320/AH320)*100)</f>
        <v>0</v>
      </c>
      <c r="AM320" s="549"/>
      <c r="AN320" s="564"/>
      <c r="AO320" s="565"/>
      <c r="AP320" s="568"/>
      <c r="AQ320" s="569"/>
      <c r="AR320" s="548">
        <f>IF(AN320=0,0,(AP320/AN320)*100)</f>
        <v>0</v>
      </c>
      <c r="AS320" s="549"/>
      <c r="AT320" s="572">
        <f>AB320+AH320+AN320</f>
        <v>0</v>
      </c>
      <c r="AU320" s="573"/>
      <c r="AV320" s="544">
        <f>AD320+AJ320+AP320</f>
        <v>0</v>
      </c>
      <c r="AW320" s="545"/>
      <c r="AX320" s="548">
        <f>IF(AT320=0,0,(AV320/AT320)*100)</f>
        <v>0</v>
      </c>
      <c r="AY320" s="549"/>
      <c r="AZ320" s="564"/>
      <c r="BA320" s="565"/>
      <c r="BB320" s="568"/>
      <c r="BC320" s="569"/>
      <c r="BD320" s="548">
        <f>IF(AZ320=0,0,(BB320/AZ320)*100)</f>
        <v>0</v>
      </c>
      <c r="BE320" s="549"/>
      <c r="BF320" s="572">
        <f>AT320+AZ320</f>
        <v>0</v>
      </c>
      <c r="BG320" s="573"/>
      <c r="BH320" s="544">
        <f>AV320+BB320</f>
        <v>0</v>
      </c>
      <c r="BI320" s="545"/>
      <c r="BJ320" s="548">
        <f>IF(BF320=0,0,(BH320/BF320)*100)</f>
        <v>0</v>
      </c>
      <c r="BK320" s="549"/>
      <c r="BL320" s="552">
        <f>(AD320*2)+(AJ320*2)+(AP320*3)+BB320</f>
        <v>0</v>
      </c>
      <c r="BM320" s="553"/>
      <c r="BN320" s="554"/>
      <c r="BO320" s="560" t="e">
        <f>(BL320*BR$306)+(N320*BR$307)+(X320*BR$308)+(R320*BR$309)+(V320*BR$310)+(Z320*BR$311)</f>
        <v>#REF!</v>
      </c>
      <c r="BP320" s="560" t="e">
        <f>((AZ320-BB320)*BR$313)+((AT320-AV320)*BR$312)+(H320*BR$314)+(P320*BR$315)</f>
        <v>#REF!</v>
      </c>
      <c r="BQ320" s="62"/>
      <c r="BR320" s="62"/>
      <c r="BS320" s="62"/>
    </row>
    <row r="321" spans="1:76" ht="21.75" customHeight="1">
      <c r="A321" s="62"/>
      <c r="B321" s="587"/>
      <c r="C321" s="562" t="str">
        <f>IF(ROSTER!D$22="","",ROSTER!D$22)</f>
        <v/>
      </c>
      <c r="D321" s="563"/>
      <c r="E321" s="591"/>
      <c r="F321" s="593"/>
      <c r="G321" s="595"/>
      <c r="H321" s="585"/>
      <c r="I321" s="577"/>
      <c r="J321" s="566"/>
      <c r="K321" s="567"/>
      <c r="L321" s="570"/>
      <c r="M321" s="571"/>
      <c r="N321" s="582" t="s">
        <v>16</v>
      </c>
      <c r="O321" s="583"/>
      <c r="P321" s="566"/>
      <c r="Q321" s="567"/>
      <c r="R321" s="570"/>
      <c r="S321" s="571"/>
      <c r="T321" s="582" t="s">
        <v>16</v>
      </c>
      <c r="U321" s="583"/>
      <c r="V321" s="585"/>
      <c r="W321" s="577"/>
      <c r="X321" s="566"/>
      <c r="Y321" s="577"/>
      <c r="Z321" s="566"/>
      <c r="AA321" s="577"/>
      <c r="AB321" s="566"/>
      <c r="AC321" s="567"/>
      <c r="AD321" s="570"/>
      <c r="AE321" s="571"/>
      <c r="AF321" s="598"/>
      <c r="AG321" s="599"/>
      <c r="AH321" s="566"/>
      <c r="AI321" s="567"/>
      <c r="AJ321" s="570"/>
      <c r="AK321" s="571"/>
      <c r="AL321" s="598"/>
      <c r="AM321" s="599"/>
      <c r="AN321" s="566"/>
      <c r="AO321" s="567"/>
      <c r="AP321" s="570"/>
      <c r="AQ321" s="571"/>
      <c r="AR321" s="598"/>
      <c r="AS321" s="599"/>
      <c r="AT321" s="603"/>
      <c r="AU321" s="604"/>
      <c r="AV321" s="596"/>
      <c r="AW321" s="597"/>
      <c r="AX321" s="598"/>
      <c r="AY321" s="599"/>
      <c r="AZ321" s="566"/>
      <c r="BA321" s="567"/>
      <c r="BB321" s="570"/>
      <c r="BC321" s="571"/>
      <c r="BD321" s="598"/>
      <c r="BE321" s="599"/>
      <c r="BF321" s="603"/>
      <c r="BG321" s="604"/>
      <c r="BH321" s="596"/>
      <c r="BI321" s="597"/>
      <c r="BJ321" s="598"/>
      <c r="BK321" s="599"/>
      <c r="BL321" s="600"/>
      <c r="BM321" s="601"/>
      <c r="BN321" s="602"/>
      <c r="BO321" s="561"/>
      <c r="BP321" s="561"/>
      <c r="BQ321" s="62"/>
      <c r="BR321" s="62"/>
      <c r="BS321" s="62"/>
    </row>
    <row r="322" spans="1:76" ht="21.75" customHeight="1">
      <c r="A322" s="62"/>
      <c r="B322" s="586" t="str">
        <f>IF(ROSTER!B24="","",ROSTER!B24)</f>
        <v/>
      </c>
      <c r="C322" s="588" t="str">
        <f>IF(ROSTER!C$24="","",ROSTER!C$24)</f>
        <v/>
      </c>
      <c r="D322" s="589"/>
      <c r="E322" s="590"/>
      <c r="F322" s="592">
        <f>IF(E322="y",1,IF(E322="S",1,0))</f>
        <v>0</v>
      </c>
      <c r="G322" s="594">
        <f>IF(E322="S",1,0)</f>
        <v>0</v>
      </c>
      <c r="H322" s="584"/>
      <c r="I322" s="576"/>
      <c r="J322" s="564"/>
      <c r="K322" s="565"/>
      <c r="L322" s="568"/>
      <c r="M322" s="569"/>
      <c r="N322" s="578">
        <f>L322+J322</f>
        <v>0</v>
      </c>
      <c r="O322" s="579"/>
      <c r="P322" s="564"/>
      <c r="Q322" s="565"/>
      <c r="R322" s="568"/>
      <c r="S322" s="569"/>
      <c r="T322" s="578">
        <f>R322-P322</f>
        <v>0</v>
      </c>
      <c r="U322" s="579"/>
      <c r="V322" s="584"/>
      <c r="W322" s="576"/>
      <c r="X322" s="564"/>
      <c r="Y322" s="576"/>
      <c r="Z322" s="564"/>
      <c r="AA322" s="576"/>
      <c r="AB322" s="564"/>
      <c r="AC322" s="565"/>
      <c r="AD322" s="568"/>
      <c r="AE322" s="569"/>
      <c r="AF322" s="548">
        <f>IF(AB322=0,0,(AD322/AB322)*100)</f>
        <v>0</v>
      </c>
      <c r="AG322" s="549"/>
      <c r="AH322" s="564"/>
      <c r="AI322" s="565"/>
      <c r="AJ322" s="568"/>
      <c r="AK322" s="569"/>
      <c r="AL322" s="548">
        <f>IF(AH322=0,0,(AJ322/AH322)*100)</f>
        <v>0</v>
      </c>
      <c r="AM322" s="549"/>
      <c r="AN322" s="564"/>
      <c r="AO322" s="565"/>
      <c r="AP322" s="568"/>
      <c r="AQ322" s="569"/>
      <c r="AR322" s="548">
        <f>IF(AN322=0,0,(AP322/AN322)*100)</f>
        <v>0</v>
      </c>
      <c r="AS322" s="549"/>
      <c r="AT322" s="572">
        <f>AB322+AH322+AN322</f>
        <v>0</v>
      </c>
      <c r="AU322" s="573"/>
      <c r="AV322" s="544">
        <f>AD322+AJ322+AP322</f>
        <v>0</v>
      </c>
      <c r="AW322" s="545"/>
      <c r="AX322" s="548">
        <f>IF(AT322=0,0,(AV322/AT322)*100)</f>
        <v>0</v>
      </c>
      <c r="AY322" s="549"/>
      <c r="AZ322" s="564"/>
      <c r="BA322" s="565"/>
      <c r="BB322" s="568"/>
      <c r="BC322" s="569"/>
      <c r="BD322" s="548">
        <f>IF(AZ322=0,0,(BB322/AZ322)*100)</f>
        <v>0</v>
      </c>
      <c r="BE322" s="549"/>
      <c r="BF322" s="572">
        <f>AT322+AZ322</f>
        <v>0</v>
      </c>
      <c r="BG322" s="573"/>
      <c r="BH322" s="544">
        <f>AV322+BB322</f>
        <v>0</v>
      </c>
      <c r="BI322" s="545"/>
      <c r="BJ322" s="548">
        <f>IF(BF322=0,0,(BH322/BF322)*100)</f>
        <v>0</v>
      </c>
      <c r="BK322" s="549"/>
      <c r="BL322" s="552">
        <f>(AD322*2)+(AJ322*2)+(AP322*3)+BB322</f>
        <v>0</v>
      </c>
      <c r="BM322" s="553"/>
      <c r="BN322" s="554"/>
      <c r="BO322" s="560" t="e">
        <f>(BL322*BR$306)+(N322*BR$307)+(X322*BR$308)+(R322*BR$309)+(V322*BR$310)+(Z322*BR$311)</f>
        <v>#REF!</v>
      </c>
      <c r="BP322" s="560" t="e">
        <f>((AZ322-BB322)*BR$313)+((AT322-AV322)*BR$312)+(H322*BR$314)+(P322*BR$315)</f>
        <v>#REF!</v>
      </c>
      <c r="BQ322" s="62"/>
      <c r="BR322" s="62"/>
      <c r="BS322" s="62"/>
    </row>
    <row r="323" spans="1:76" ht="21.75" customHeight="1">
      <c r="A323" s="62"/>
      <c r="B323" s="587"/>
      <c r="C323" s="562" t="str">
        <f>IF(ROSTER!D$24="","",ROSTER!D$24)</f>
        <v/>
      </c>
      <c r="D323" s="563"/>
      <c r="E323" s="591"/>
      <c r="F323" s="593"/>
      <c r="G323" s="595"/>
      <c r="H323" s="585"/>
      <c r="I323" s="577"/>
      <c r="J323" s="566"/>
      <c r="K323" s="567"/>
      <c r="L323" s="570"/>
      <c r="M323" s="571"/>
      <c r="N323" s="582" t="s">
        <v>16</v>
      </c>
      <c r="O323" s="583"/>
      <c r="P323" s="566"/>
      <c r="Q323" s="567"/>
      <c r="R323" s="570"/>
      <c r="S323" s="571"/>
      <c r="T323" s="582" t="s">
        <v>16</v>
      </c>
      <c r="U323" s="583"/>
      <c r="V323" s="585"/>
      <c r="W323" s="577"/>
      <c r="X323" s="566"/>
      <c r="Y323" s="577"/>
      <c r="Z323" s="566"/>
      <c r="AA323" s="577"/>
      <c r="AB323" s="566"/>
      <c r="AC323" s="567"/>
      <c r="AD323" s="570"/>
      <c r="AE323" s="571"/>
      <c r="AF323" s="598"/>
      <c r="AG323" s="599"/>
      <c r="AH323" s="566"/>
      <c r="AI323" s="567"/>
      <c r="AJ323" s="570"/>
      <c r="AK323" s="571"/>
      <c r="AL323" s="598"/>
      <c r="AM323" s="599"/>
      <c r="AN323" s="566"/>
      <c r="AO323" s="567"/>
      <c r="AP323" s="570"/>
      <c r="AQ323" s="571"/>
      <c r="AR323" s="598"/>
      <c r="AS323" s="599"/>
      <c r="AT323" s="603"/>
      <c r="AU323" s="604"/>
      <c r="AV323" s="596"/>
      <c r="AW323" s="597"/>
      <c r="AX323" s="598"/>
      <c r="AY323" s="599"/>
      <c r="AZ323" s="566"/>
      <c r="BA323" s="567"/>
      <c r="BB323" s="570"/>
      <c r="BC323" s="571"/>
      <c r="BD323" s="598"/>
      <c r="BE323" s="599"/>
      <c r="BF323" s="603"/>
      <c r="BG323" s="604"/>
      <c r="BH323" s="596"/>
      <c r="BI323" s="597"/>
      <c r="BJ323" s="598"/>
      <c r="BK323" s="599"/>
      <c r="BL323" s="600"/>
      <c r="BM323" s="601"/>
      <c r="BN323" s="602"/>
      <c r="BO323" s="561"/>
      <c r="BP323" s="561"/>
      <c r="BQ323" s="62"/>
      <c r="BR323" s="62"/>
      <c r="BS323" s="62"/>
      <c r="BX323" s="82"/>
    </row>
    <row r="324" spans="1:76" ht="21.75" customHeight="1">
      <c r="A324" s="62"/>
      <c r="B324" s="586" t="str">
        <f>IF(ROSTER!B26="","",ROSTER!B26)</f>
        <v/>
      </c>
      <c r="C324" s="588" t="str">
        <f>IF(ROSTER!C$26="","",ROSTER!C$26)</f>
        <v/>
      </c>
      <c r="D324" s="589"/>
      <c r="E324" s="590"/>
      <c r="F324" s="592">
        <f>IF(E324="y",1,IF(E324="S",1,0))</f>
        <v>0</v>
      </c>
      <c r="G324" s="594">
        <f>IF(E324="S",1,0)</f>
        <v>0</v>
      </c>
      <c r="H324" s="584"/>
      <c r="I324" s="576"/>
      <c r="J324" s="564"/>
      <c r="K324" s="565"/>
      <c r="L324" s="568"/>
      <c r="M324" s="569"/>
      <c r="N324" s="578">
        <f>L324+J324</f>
        <v>0</v>
      </c>
      <c r="O324" s="579"/>
      <c r="P324" s="564"/>
      <c r="Q324" s="565"/>
      <c r="R324" s="568"/>
      <c r="S324" s="569"/>
      <c r="T324" s="578">
        <f>R324-P324</f>
        <v>0</v>
      </c>
      <c r="U324" s="579"/>
      <c r="V324" s="584"/>
      <c r="W324" s="576"/>
      <c r="X324" s="564"/>
      <c r="Y324" s="576"/>
      <c r="Z324" s="564"/>
      <c r="AA324" s="576"/>
      <c r="AB324" s="564"/>
      <c r="AC324" s="565"/>
      <c r="AD324" s="568"/>
      <c r="AE324" s="569"/>
      <c r="AF324" s="548">
        <f>IF(AB324=0,0,(AD324/AB324)*100)</f>
        <v>0</v>
      </c>
      <c r="AG324" s="549"/>
      <c r="AH324" s="564"/>
      <c r="AI324" s="565"/>
      <c r="AJ324" s="568"/>
      <c r="AK324" s="569"/>
      <c r="AL324" s="548">
        <f>IF(AH324=0,0,(AJ324/AH324)*100)</f>
        <v>0</v>
      </c>
      <c r="AM324" s="549"/>
      <c r="AN324" s="564"/>
      <c r="AO324" s="565"/>
      <c r="AP324" s="568"/>
      <c r="AQ324" s="569"/>
      <c r="AR324" s="548">
        <f>IF(AN324=0,0,(AP324/AN324)*100)</f>
        <v>0</v>
      </c>
      <c r="AS324" s="549"/>
      <c r="AT324" s="572">
        <f>AB324+AH324+AN324</f>
        <v>0</v>
      </c>
      <c r="AU324" s="573"/>
      <c r="AV324" s="544">
        <f>AD324+AJ324+AP324</f>
        <v>0</v>
      </c>
      <c r="AW324" s="545"/>
      <c r="AX324" s="548">
        <f>IF(AT324=0,0,(AV324/AT324)*100)</f>
        <v>0</v>
      </c>
      <c r="AY324" s="549"/>
      <c r="AZ324" s="564"/>
      <c r="BA324" s="565"/>
      <c r="BB324" s="568"/>
      <c r="BC324" s="569"/>
      <c r="BD324" s="548">
        <f>IF(AZ324=0,0,(BB324/AZ324)*100)</f>
        <v>0</v>
      </c>
      <c r="BE324" s="549"/>
      <c r="BF324" s="572">
        <f>AT324+AZ324</f>
        <v>0</v>
      </c>
      <c r="BG324" s="573"/>
      <c r="BH324" s="544">
        <f>AV324+BB324</f>
        <v>0</v>
      </c>
      <c r="BI324" s="545"/>
      <c r="BJ324" s="548">
        <f>IF(BF324=0,0,(BH324/BF324)*100)</f>
        <v>0</v>
      </c>
      <c r="BK324" s="549"/>
      <c r="BL324" s="552">
        <f>(AD324*2)+(AJ324*2)+(AP324*3)+BB324</f>
        <v>0</v>
      </c>
      <c r="BM324" s="553"/>
      <c r="BN324" s="554"/>
      <c r="BO324" s="560" t="e">
        <f>(BL324*BR$306)+(N324*BR$307)+(X324*BR$308)+(R324*BR$309)+(V324*BR$310)+(Z324*BR$311)</f>
        <v>#REF!</v>
      </c>
      <c r="BP324" s="560" t="e">
        <f>((AZ324-BB324)*BR$313)+((AT324-AV324)*BR$312)+(H324*BR$314)+(P324*BR$315)</f>
        <v>#REF!</v>
      </c>
      <c r="BQ324" s="62"/>
      <c r="BR324" s="62"/>
      <c r="BS324" s="62"/>
    </row>
    <row r="325" spans="1:76" ht="21.75" customHeight="1">
      <c r="A325" s="62"/>
      <c r="B325" s="587"/>
      <c r="C325" s="562" t="str">
        <f>IF(ROSTER!D$26="","",ROSTER!D$26)</f>
        <v/>
      </c>
      <c r="D325" s="563"/>
      <c r="E325" s="591"/>
      <c r="F325" s="593"/>
      <c r="G325" s="595"/>
      <c r="H325" s="585"/>
      <c r="I325" s="577"/>
      <c r="J325" s="566"/>
      <c r="K325" s="567"/>
      <c r="L325" s="570"/>
      <c r="M325" s="571"/>
      <c r="N325" s="582" t="s">
        <v>16</v>
      </c>
      <c r="O325" s="583"/>
      <c r="P325" s="566"/>
      <c r="Q325" s="567"/>
      <c r="R325" s="570"/>
      <c r="S325" s="571"/>
      <c r="T325" s="582" t="s">
        <v>16</v>
      </c>
      <c r="U325" s="583"/>
      <c r="V325" s="585"/>
      <c r="W325" s="577"/>
      <c r="X325" s="566"/>
      <c r="Y325" s="577"/>
      <c r="Z325" s="566"/>
      <c r="AA325" s="577"/>
      <c r="AB325" s="566"/>
      <c r="AC325" s="567"/>
      <c r="AD325" s="570"/>
      <c r="AE325" s="571"/>
      <c r="AF325" s="598"/>
      <c r="AG325" s="599"/>
      <c r="AH325" s="566"/>
      <c r="AI325" s="567"/>
      <c r="AJ325" s="570"/>
      <c r="AK325" s="571"/>
      <c r="AL325" s="598"/>
      <c r="AM325" s="599"/>
      <c r="AN325" s="566"/>
      <c r="AO325" s="567"/>
      <c r="AP325" s="570"/>
      <c r="AQ325" s="571"/>
      <c r="AR325" s="598"/>
      <c r="AS325" s="599"/>
      <c r="AT325" s="603"/>
      <c r="AU325" s="604"/>
      <c r="AV325" s="596"/>
      <c r="AW325" s="597"/>
      <c r="AX325" s="598"/>
      <c r="AY325" s="599"/>
      <c r="AZ325" s="566"/>
      <c r="BA325" s="567"/>
      <c r="BB325" s="570"/>
      <c r="BC325" s="571"/>
      <c r="BD325" s="598"/>
      <c r="BE325" s="599"/>
      <c r="BF325" s="603"/>
      <c r="BG325" s="604"/>
      <c r="BH325" s="596"/>
      <c r="BI325" s="597"/>
      <c r="BJ325" s="598"/>
      <c r="BK325" s="599"/>
      <c r="BL325" s="600"/>
      <c r="BM325" s="601"/>
      <c r="BN325" s="602"/>
      <c r="BO325" s="561"/>
      <c r="BP325" s="561"/>
      <c r="BQ325" s="62"/>
      <c r="BR325" s="62"/>
      <c r="BS325" s="62"/>
    </row>
    <row r="326" spans="1:76" ht="21.75" customHeight="1">
      <c r="A326" s="62"/>
      <c r="B326" s="586" t="str">
        <f>IF(ROSTER!B28="","",ROSTER!B28)</f>
        <v/>
      </c>
      <c r="C326" s="588" t="str">
        <f>IF(ROSTER!C$28="","",ROSTER!C$28)</f>
        <v/>
      </c>
      <c r="D326" s="589"/>
      <c r="E326" s="590"/>
      <c r="F326" s="592">
        <f>IF(E326="y",1,IF(E326="S",1,0))</f>
        <v>0</v>
      </c>
      <c r="G326" s="594">
        <f>IF(E326="S",1,0)</f>
        <v>0</v>
      </c>
      <c r="H326" s="584"/>
      <c r="I326" s="576"/>
      <c r="J326" s="564"/>
      <c r="K326" s="565"/>
      <c r="L326" s="568"/>
      <c r="M326" s="569"/>
      <c r="N326" s="578">
        <f>L326+J326</f>
        <v>0</v>
      </c>
      <c r="O326" s="579"/>
      <c r="P326" s="564"/>
      <c r="Q326" s="565"/>
      <c r="R326" s="568"/>
      <c r="S326" s="569"/>
      <c r="T326" s="578">
        <f>R326-P326</f>
        <v>0</v>
      </c>
      <c r="U326" s="579"/>
      <c r="V326" s="584"/>
      <c r="W326" s="576"/>
      <c r="X326" s="564"/>
      <c r="Y326" s="576"/>
      <c r="Z326" s="564"/>
      <c r="AA326" s="576"/>
      <c r="AB326" s="564"/>
      <c r="AC326" s="565"/>
      <c r="AD326" s="568"/>
      <c r="AE326" s="569"/>
      <c r="AF326" s="548">
        <f>IF(AB326=0,0,(AD326/AB326)*100)</f>
        <v>0</v>
      </c>
      <c r="AG326" s="549"/>
      <c r="AH326" s="564"/>
      <c r="AI326" s="565"/>
      <c r="AJ326" s="568"/>
      <c r="AK326" s="569"/>
      <c r="AL326" s="548">
        <f>IF(AH326=0,0,(AJ326/AH326)*100)</f>
        <v>0</v>
      </c>
      <c r="AM326" s="549"/>
      <c r="AN326" s="564"/>
      <c r="AO326" s="565"/>
      <c r="AP326" s="568"/>
      <c r="AQ326" s="569"/>
      <c r="AR326" s="548">
        <f>IF(AN326=0,0,(AP326/AN326)*100)</f>
        <v>0</v>
      </c>
      <c r="AS326" s="549"/>
      <c r="AT326" s="572">
        <f>AB326+AH326+AN326</f>
        <v>0</v>
      </c>
      <c r="AU326" s="573"/>
      <c r="AV326" s="544">
        <f>AD326+AJ326+AP326</f>
        <v>0</v>
      </c>
      <c r="AW326" s="545"/>
      <c r="AX326" s="548">
        <f>IF(AT326=0,0,(AV326/AT326)*100)</f>
        <v>0</v>
      </c>
      <c r="AY326" s="549"/>
      <c r="AZ326" s="564"/>
      <c r="BA326" s="565"/>
      <c r="BB326" s="568"/>
      <c r="BC326" s="569"/>
      <c r="BD326" s="548">
        <f>IF(AZ326=0,0,(BB326/AZ326)*100)</f>
        <v>0</v>
      </c>
      <c r="BE326" s="549"/>
      <c r="BF326" s="572">
        <f>AT326+AZ326</f>
        <v>0</v>
      </c>
      <c r="BG326" s="573"/>
      <c r="BH326" s="544">
        <f>AV326+BB326</f>
        <v>0</v>
      </c>
      <c r="BI326" s="545"/>
      <c r="BJ326" s="548">
        <f>IF(BF326=0,0,(BH326/BF326)*100)</f>
        <v>0</v>
      </c>
      <c r="BK326" s="549"/>
      <c r="BL326" s="552">
        <f>(AD326*2)+(AJ326*2)+(AP326*3)+BB326</f>
        <v>0</v>
      </c>
      <c r="BM326" s="553"/>
      <c r="BN326" s="554"/>
      <c r="BO326" s="560" t="e">
        <f>(BL326*BR$306)+(N326*BR$307)+(X326*BR$308)+(R326*BR$309)+(V326*BR$310)+(Z326*BR$311)</f>
        <v>#REF!</v>
      </c>
      <c r="BP326" s="560" t="e">
        <f>((AZ326-BB326)*BR$313)+((AT326-AV326)*BR$312)+(H326*BR$314)+(P326*BR$315)</f>
        <v>#REF!</v>
      </c>
      <c r="BQ326" s="62"/>
      <c r="BR326" s="62"/>
      <c r="BS326" s="62"/>
    </row>
    <row r="327" spans="1:76" ht="21.75" customHeight="1">
      <c r="A327" s="62"/>
      <c r="B327" s="587"/>
      <c r="C327" s="562" t="str">
        <f>IF(ROSTER!D$28="","",ROSTER!D$28)</f>
        <v/>
      </c>
      <c r="D327" s="563"/>
      <c r="E327" s="591"/>
      <c r="F327" s="593"/>
      <c r="G327" s="595"/>
      <c r="H327" s="585"/>
      <c r="I327" s="577"/>
      <c r="J327" s="566"/>
      <c r="K327" s="567"/>
      <c r="L327" s="570"/>
      <c r="M327" s="571"/>
      <c r="N327" s="582" t="s">
        <v>16</v>
      </c>
      <c r="O327" s="583"/>
      <c r="P327" s="566"/>
      <c r="Q327" s="567"/>
      <c r="R327" s="570"/>
      <c r="S327" s="571"/>
      <c r="T327" s="582" t="s">
        <v>16</v>
      </c>
      <c r="U327" s="583"/>
      <c r="V327" s="585"/>
      <c r="W327" s="577"/>
      <c r="X327" s="566"/>
      <c r="Y327" s="577"/>
      <c r="Z327" s="566"/>
      <c r="AA327" s="577"/>
      <c r="AB327" s="566"/>
      <c r="AC327" s="567"/>
      <c r="AD327" s="570"/>
      <c r="AE327" s="571"/>
      <c r="AF327" s="598"/>
      <c r="AG327" s="599"/>
      <c r="AH327" s="566"/>
      <c r="AI327" s="567"/>
      <c r="AJ327" s="570"/>
      <c r="AK327" s="571"/>
      <c r="AL327" s="598"/>
      <c r="AM327" s="599"/>
      <c r="AN327" s="566"/>
      <c r="AO327" s="567"/>
      <c r="AP327" s="570"/>
      <c r="AQ327" s="571"/>
      <c r="AR327" s="598"/>
      <c r="AS327" s="599"/>
      <c r="AT327" s="603"/>
      <c r="AU327" s="604"/>
      <c r="AV327" s="596"/>
      <c r="AW327" s="597"/>
      <c r="AX327" s="598"/>
      <c r="AY327" s="599"/>
      <c r="AZ327" s="566"/>
      <c r="BA327" s="567"/>
      <c r="BB327" s="570"/>
      <c r="BC327" s="571"/>
      <c r="BD327" s="598"/>
      <c r="BE327" s="599"/>
      <c r="BF327" s="603"/>
      <c r="BG327" s="604"/>
      <c r="BH327" s="596"/>
      <c r="BI327" s="597"/>
      <c r="BJ327" s="598"/>
      <c r="BK327" s="599"/>
      <c r="BL327" s="600"/>
      <c r="BM327" s="601"/>
      <c r="BN327" s="602"/>
      <c r="BO327" s="561"/>
      <c r="BP327" s="561"/>
      <c r="BQ327" s="62"/>
      <c r="BR327" s="62"/>
      <c r="BS327" s="62"/>
    </row>
    <row r="328" spans="1:76" ht="21.75" customHeight="1">
      <c r="A328" s="62"/>
      <c r="B328" s="586" t="str">
        <f>IF(ROSTER!B30="","",ROSTER!B30)</f>
        <v/>
      </c>
      <c r="C328" s="588" t="str">
        <f>IF(ROSTER!C$30="","",ROSTER!C$30)</f>
        <v/>
      </c>
      <c r="D328" s="589"/>
      <c r="E328" s="590"/>
      <c r="F328" s="592">
        <f>IF(E328="y",1,IF(E328="S",1,0))</f>
        <v>0</v>
      </c>
      <c r="G328" s="594">
        <f>IF(E328="S",1,0)</f>
        <v>0</v>
      </c>
      <c r="H328" s="584"/>
      <c r="I328" s="576"/>
      <c r="J328" s="564"/>
      <c r="K328" s="565"/>
      <c r="L328" s="568"/>
      <c r="M328" s="569"/>
      <c r="N328" s="578">
        <f>L328+J328</f>
        <v>0</v>
      </c>
      <c r="O328" s="579"/>
      <c r="P328" s="564"/>
      <c r="Q328" s="565"/>
      <c r="R328" s="568"/>
      <c r="S328" s="569"/>
      <c r="T328" s="578">
        <f>R328-P328</f>
        <v>0</v>
      </c>
      <c r="U328" s="579"/>
      <c r="V328" s="584"/>
      <c r="W328" s="576"/>
      <c r="X328" s="564"/>
      <c r="Y328" s="576"/>
      <c r="Z328" s="564"/>
      <c r="AA328" s="576"/>
      <c r="AB328" s="564"/>
      <c r="AC328" s="565"/>
      <c r="AD328" s="568"/>
      <c r="AE328" s="569"/>
      <c r="AF328" s="548">
        <f>IF(AB328=0,0,(AD328/AB328)*100)</f>
        <v>0</v>
      </c>
      <c r="AG328" s="549"/>
      <c r="AH328" s="564"/>
      <c r="AI328" s="565"/>
      <c r="AJ328" s="568"/>
      <c r="AK328" s="569"/>
      <c r="AL328" s="548">
        <f>IF(AH328=0,0,(AJ328/AH328)*100)</f>
        <v>0</v>
      </c>
      <c r="AM328" s="549"/>
      <c r="AN328" s="564"/>
      <c r="AO328" s="565"/>
      <c r="AP328" s="568"/>
      <c r="AQ328" s="569"/>
      <c r="AR328" s="548">
        <f>IF(AN328=0,0,(AP328/AN328)*100)</f>
        <v>0</v>
      </c>
      <c r="AS328" s="549"/>
      <c r="AT328" s="572">
        <f>AB328+AH328+AN328</f>
        <v>0</v>
      </c>
      <c r="AU328" s="573"/>
      <c r="AV328" s="544">
        <f>AD328+AJ328+AP328</f>
        <v>0</v>
      </c>
      <c r="AW328" s="545"/>
      <c r="AX328" s="548">
        <f>IF(AT328=0,0,(AV328/AT328)*100)</f>
        <v>0</v>
      </c>
      <c r="AY328" s="549"/>
      <c r="AZ328" s="564"/>
      <c r="BA328" s="565"/>
      <c r="BB328" s="568"/>
      <c r="BC328" s="569"/>
      <c r="BD328" s="548">
        <f>IF(AZ328=0,0,(BB328/AZ328)*100)</f>
        <v>0</v>
      </c>
      <c r="BE328" s="549"/>
      <c r="BF328" s="572">
        <f>AT328+AZ328</f>
        <v>0</v>
      </c>
      <c r="BG328" s="573"/>
      <c r="BH328" s="544">
        <f>AV328+BB328</f>
        <v>0</v>
      </c>
      <c r="BI328" s="545"/>
      <c r="BJ328" s="548">
        <f>IF(BF328=0,0,(BH328/BF328)*100)</f>
        <v>0</v>
      </c>
      <c r="BK328" s="549"/>
      <c r="BL328" s="552">
        <f>(AD328*2)+(AJ328*2)+(AP328*3)+BB328</f>
        <v>0</v>
      </c>
      <c r="BM328" s="553"/>
      <c r="BN328" s="554"/>
      <c r="BO328" s="560" t="e">
        <f>(BL328*BR$306)+(N328*BR$307)+(X328*BR$308)+(R328*BR$309)+(V328*BR$310)+(Z328*BR$311)</f>
        <v>#REF!</v>
      </c>
      <c r="BP328" s="560" t="e">
        <f>((AZ328-BB328)*BR$313)+((AT328-AV328)*BR$312)+(H328*BR$314)+(P328*BR$315)</f>
        <v>#REF!</v>
      </c>
      <c r="BQ328" s="62"/>
      <c r="BR328" s="62"/>
      <c r="BS328" s="62"/>
    </row>
    <row r="329" spans="1:76" ht="21.75" customHeight="1">
      <c r="A329" s="62"/>
      <c r="B329" s="587"/>
      <c r="C329" s="562" t="str">
        <f>IF(ROSTER!D$30="","",ROSTER!D$30)</f>
        <v/>
      </c>
      <c r="D329" s="563"/>
      <c r="E329" s="591"/>
      <c r="F329" s="593"/>
      <c r="G329" s="595"/>
      <c r="H329" s="585"/>
      <c r="I329" s="577"/>
      <c r="J329" s="566"/>
      <c r="K329" s="567"/>
      <c r="L329" s="570"/>
      <c r="M329" s="571"/>
      <c r="N329" s="582" t="s">
        <v>16</v>
      </c>
      <c r="O329" s="583"/>
      <c r="P329" s="566"/>
      <c r="Q329" s="567"/>
      <c r="R329" s="570"/>
      <c r="S329" s="571"/>
      <c r="T329" s="582" t="s">
        <v>16</v>
      </c>
      <c r="U329" s="583"/>
      <c r="V329" s="585"/>
      <c r="W329" s="577"/>
      <c r="X329" s="566"/>
      <c r="Y329" s="577"/>
      <c r="Z329" s="566"/>
      <c r="AA329" s="577"/>
      <c r="AB329" s="566"/>
      <c r="AC329" s="567"/>
      <c r="AD329" s="570"/>
      <c r="AE329" s="571"/>
      <c r="AF329" s="598"/>
      <c r="AG329" s="599"/>
      <c r="AH329" s="566"/>
      <c r="AI329" s="567"/>
      <c r="AJ329" s="570"/>
      <c r="AK329" s="571"/>
      <c r="AL329" s="598"/>
      <c r="AM329" s="599"/>
      <c r="AN329" s="566"/>
      <c r="AO329" s="567"/>
      <c r="AP329" s="570"/>
      <c r="AQ329" s="571"/>
      <c r="AR329" s="598"/>
      <c r="AS329" s="599"/>
      <c r="AT329" s="603"/>
      <c r="AU329" s="604"/>
      <c r="AV329" s="596"/>
      <c r="AW329" s="597"/>
      <c r="AX329" s="598"/>
      <c r="AY329" s="599"/>
      <c r="AZ329" s="566"/>
      <c r="BA329" s="567"/>
      <c r="BB329" s="570"/>
      <c r="BC329" s="571"/>
      <c r="BD329" s="598"/>
      <c r="BE329" s="599"/>
      <c r="BF329" s="603"/>
      <c r="BG329" s="604"/>
      <c r="BH329" s="596"/>
      <c r="BI329" s="597"/>
      <c r="BJ329" s="598"/>
      <c r="BK329" s="599"/>
      <c r="BL329" s="600"/>
      <c r="BM329" s="601"/>
      <c r="BN329" s="602"/>
      <c r="BO329" s="561"/>
      <c r="BP329" s="561"/>
      <c r="BQ329" s="62"/>
      <c r="BR329" s="62"/>
      <c r="BS329" s="62"/>
    </row>
    <row r="330" spans="1:76" ht="21.75" customHeight="1">
      <c r="A330" s="62"/>
      <c r="B330" s="586" t="str">
        <f>IF(ROSTER!B32="","",ROSTER!B32)</f>
        <v/>
      </c>
      <c r="C330" s="588" t="str">
        <f>IF(ROSTER!C$32="","",ROSTER!C$32)</f>
        <v/>
      </c>
      <c r="D330" s="589"/>
      <c r="E330" s="590"/>
      <c r="F330" s="592">
        <f>IF(E330="y",1,IF(E330="S",1,0))</f>
        <v>0</v>
      </c>
      <c r="G330" s="594">
        <f>IF(E330="S",1,0)</f>
        <v>0</v>
      </c>
      <c r="H330" s="584"/>
      <c r="I330" s="576"/>
      <c r="J330" s="564"/>
      <c r="K330" s="565"/>
      <c r="L330" s="568"/>
      <c r="M330" s="569"/>
      <c r="N330" s="578">
        <f>L330+J330</f>
        <v>0</v>
      </c>
      <c r="O330" s="579"/>
      <c r="P330" s="564"/>
      <c r="Q330" s="565"/>
      <c r="R330" s="568"/>
      <c r="S330" s="569"/>
      <c r="T330" s="578">
        <f>R330-P330</f>
        <v>0</v>
      </c>
      <c r="U330" s="579"/>
      <c r="V330" s="584"/>
      <c r="W330" s="576"/>
      <c r="X330" s="564"/>
      <c r="Y330" s="576"/>
      <c r="Z330" s="564"/>
      <c r="AA330" s="576"/>
      <c r="AB330" s="564"/>
      <c r="AC330" s="565"/>
      <c r="AD330" s="568"/>
      <c r="AE330" s="569"/>
      <c r="AF330" s="548">
        <f>IF(AB330=0,0,(AD330/AB330)*100)</f>
        <v>0</v>
      </c>
      <c r="AG330" s="549"/>
      <c r="AH330" s="564"/>
      <c r="AI330" s="565"/>
      <c r="AJ330" s="568"/>
      <c r="AK330" s="569"/>
      <c r="AL330" s="548">
        <f>IF(AH330=0,0,(AJ330/AH330)*100)</f>
        <v>0</v>
      </c>
      <c r="AM330" s="549"/>
      <c r="AN330" s="564"/>
      <c r="AO330" s="565"/>
      <c r="AP330" s="568"/>
      <c r="AQ330" s="569"/>
      <c r="AR330" s="548">
        <f>IF(AN330=0,0,(AP330/AN330)*100)</f>
        <v>0</v>
      </c>
      <c r="AS330" s="549"/>
      <c r="AT330" s="572">
        <f>AB330+AH330+AN330</f>
        <v>0</v>
      </c>
      <c r="AU330" s="573"/>
      <c r="AV330" s="544">
        <f>AD330+AJ330+AP330</f>
        <v>0</v>
      </c>
      <c r="AW330" s="545"/>
      <c r="AX330" s="548">
        <f>IF(AT330=0,0,(AV330/AT330)*100)</f>
        <v>0</v>
      </c>
      <c r="AY330" s="549"/>
      <c r="AZ330" s="564"/>
      <c r="BA330" s="565"/>
      <c r="BB330" s="568"/>
      <c r="BC330" s="569"/>
      <c r="BD330" s="548">
        <f>IF(AZ330=0,0,(BB330/AZ330)*100)</f>
        <v>0</v>
      </c>
      <c r="BE330" s="549"/>
      <c r="BF330" s="572">
        <f>AT330+AZ330</f>
        <v>0</v>
      </c>
      <c r="BG330" s="573"/>
      <c r="BH330" s="544">
        <f>AV330+BB330</f>
        <v>0</v>
      </c>
      <c r="BI330" s="545"/>
      <c r="BJ330" s="548">
        <f>IF(BF330=0,0,(BH330/BF330)*100)</f>
        <v>0</v>
      </c>
      <c r="BK330" s="549"/>
      <c r="BL330" s="552">
        <f>(AD330*2)+(AJ330*2)+(AP330*3)+BB330</f>
        <v>0</v>
      </c>
      <c r="BM330" s="553"/>
      <c r="BN330" s="554"/>
      <c r="BO330" s="560" t="e">
        <f>(BL330*BR$306)+(N330*BR$307)+(X330*BR$308)+(R330*BR$309)+(V330*BR$310)+(Z330*BR$311)</f>
        <v>#REF!</v>
      </c>
      <c r="BP330" s="560" t="e">
        <f>((AZ330-BB330)*BR$313)+((AT330-AV330)*BR$312)+(H330*BR$314)+(P330*BR$315)</f>
        <v>#REF!</v>
      </c>
      <c r="BQ330" s="62"/>
      <c r="BR330" s="62"/>
      <c r="BS330" s="62"/>
    </row>
    <row r="331" spans="1:76" ht="21.75" customHeight="1">
      <c r="A331" s="62"/>
      <c r="B331" s="587"/>
      <c r="C331" s="562" t="str">
        <f>IF(ROSTER!D$32="","",ROSTER!D$32)</f>
        <v/>
      </c>
      <c r="D331" s="563"/>
      <c r="E331" s="591"/>
      <c r="F331" s="593"/>
      <c r="G331" s="595"/>
      <c r="H331" s="585"/>
      <c r="I331" s="577"/>
      <c r="J331" s="566"/>
      <c r="K331" s="567"/>
      <c r="L331" s="570"/>
      <c r="M331" s="571"/>
      <c r="N331" s="582" t="s">
        <v>16</v>
      </c>
      <c r="O331" s="583"/>
      <c r="P331" s="566"/>
      <c r="Q331" s="567"/>
      <c r="R331" s="570"/>
      <c r="S331" s="571"/>
      <c r="T331" s="582" t="s">
        <v>16</v>
      </c>
      <c r="U331" s="583"/>
      <c r="V331" s="585"/>
      <c r="W331" s="577"/>
      <c r="X331" s="566"/>
      <c r="Y331" s="577"/>
      <c r="Z331" s="566"/>
      <c r="AA331" s="577"/>
      <c r="AB331" s="566"/>
      <c r="AC331" s="567"/>
      <c r="AD331" s="570"/>
      <c r="AE331" s="571"/>
      <c r="AF331" s="598"/>
      <c r="AG331" s="599"/>
      <c r="AH331" s="566"/>
      <c r="AI331" s="567"/>
      <c r="AJ331" s="570"/>
      <c r="AK331" s="571"/>
      <c r="AL331" s="598"/>
      <c r="AM331" s="599"/>
      <c r="AN331" s="566"/>
      <c r="AO331" s="567"/>
      <c r="AP331" s="570"/>
      <c r="AQ331" s="571"/>
      <c r="AR331" s="598"/>
      <c r="AS331" s="599"/>
      <c r="AT331" s="603"/>
      <c r="AU331" s="604"/>
      <c r="AV331" s="596"/>
      <c r="AW331" s="597"/>
      <c r="AX331" s="598"/>
      <c r="AY331" s="599"/>
      <c r="AZ331" s="566"/>
      <c r="BA331" s="567"/>
      <c r="BB331" s="570"/>
      <c r="BC331" s="571"/>
      <c r="BD331" s="598"/>
      <c r="BE331" s="599"/>
      <c r="BF331" s="603"/>
      <c r="BG331" s="604"/>
      <c r="BH331" s="596"/>
      <c r="BI331" s="597"/>
      <c r="BJ331" s="598"/>
      <c r="BK331" s="599"/>
      <c r="BL331" s="600"/>
      <c r="BM331" s="601"/>
      <c r="BN331" s="602"/>
      <c r="BO331" s="561"/>
      <c r="BP331" s="561"/>
      <c r="BQ331" s="62"/>
      <c r="BR331" s="62"/>
      <c r="BS331" s="62"/>
    </row>
    <row r="332" spans="1:76" ht="21.75" customHeight="1">
      <c r="A332" s="62"/>
      <c r="B332" s="586" t="str">
        <f>IF(ROSTER!B34="","",ROSTER!B34)</f>
        <v/>
      </c>
      <c r="C332" s="588" t="str">
        <f>IF(ROSTER!C$34="","",ROSTER!C$34)</f>
        <v/>
      </c>
      <c r="D332" s="589"/>
      <c r="E332" s="590"/>
      <c r="F332" s="592">
        <f>IF(E332="y",1,IF(E332="S",1,0))</f>
        <v>0</v>
      </c>
      <c r="G332" s="594">
        <f>IF(E332="S",1,0)</f>
        <v>0</v>
      </c>
      <c r="H332" s="584"/>
      <c r="I332" s="576"/>
      <c r="J332" s="564"/>
      <c r="K332" s="565"/>
      <c r="L332" s="568"/>
      <c r="M332" s="569"/>
      <c r="N332" s="578">
        <f>L332+J332</f>
        <v>0</v>
      </c>
      <c r="O332" s="579"/>
      <c r="P332" s="564"/>
      <c r="Q332" s="565"/>
      <c r="R332" s="568"/>
      <c r="S332" s="569"/>
      <c r="T332" s="578">
        <f>R332-P332</f>
        <v>0</v>
      </c>
      <c r="U332" s="579"/>
      <c r="V332" s="584"/>
      <c r="W332" s="576"/>
      <c r="X332" s="564"/>
      <c r="Y332" s="576"/>
      <c r="Z332" s="564"/>
      <c r="AA332" s="576"/>
      <c r="AB332" s="564"/>
      <c r="AC332" s="565"/>
      <c r="AD332" s="568"/>
      <c r="AE332" s="569"/>
      <c r="AF332" s="548">
        <f>IF(AB332=0,0,(AD332/AB332)*100)</f>
        <v>0</v>
      </c>
      <c r="AG332" s="549"/>
      <c r="AH332" s="564"/>
      <c r="AI332" s="565"/>
      <c r="AJ332" s="568"/>
      <c r="AK332" s="569"/>
      <c r="AL332" s="548">
        <f>IF(AH332=0,0,(AJ332/AH332)*100)</f>
        <v>0</v>
      </c>
      <c r="AM332" s="549"/>
      <c r="AN332" s="564"/>
      <c r="AO332" s="565"/>
      <c r="AP332" s="568"/>
      <c r="AQ332" s="569"/>
      <c r="AR332" s="548">
        <f>IF(AN332=0,0,(AP332/AN332)*100)</f>
        <v>0</v>
      </c>
      <c r="AS332" s="549"/>
      <c r="AT332" s="572">
        <f>AB332+AH332+AN332</f>
        <v>0</v>
      </c>
      <c r="AU332" s="573"/>
      <c r="AV332" s="544">
        <f>AD332+AJ332+AP332</f>
        <v>0</v>
      </c>
      <c r="AW332" s="545"/>
      <c r="AX332" s="548">
        <f>IF(AT332=0,0,(AV332/AT332)*100)</f>
        <v>0</v>
      </c>
      <c r="AY332" s="549"/>
      <c r="AZ332" s="564"/>
      <c r="BA332" s="565"/>
      <c r="BB332" s="568"/>
      <c r="BC332" s="569"/>
      <c r="BD332" s="548">
        <f>IF(AZ332=0,0,(BB332/AZ332)*100)</f>
        <v>0</v>
      </c>
      <c r="BE332" s="549"/>
      <c r="BF332" s="572">
        <f>AT332+AZ332</f>
        <v>0</v>
      </c>
      <c r="BG332" s="573"/>
      <c r="BH332" s="544">
        <f>AV332+BB332</f>
        <v>0</v>
      </c>
      <c r="BI332" s="545"/>
      <c r="BJ332" s="548">
        <f>IF(BF332=0,0,(BH332/BF332)*100)</f>
        <v>0</v>
      </c>
      <c r="BK332" s="549"/>
      <c r="BL332" s="552">
        <f>(AD332*2)+(AJ332*2)+(AP332*3)+BB332</f>
        <v>0</v>
      </c>
      <c r="BM332" s="553"/>
      <c r="BN332" s="554"/>
      <c r="BO332" s="560" t="e">
        <f>(BL332*BR$306)+(N332*BR$307)+(X332*BR$308)+(R332*BR$309)+(V332*BR$310)+(Z332*BR$311)</f>
        <v>#REF!</v>
      </c>
      <c r="BP332" s="560" t="e">
        <f>((AZ332-BB332)*BR$313)+((AT332-AV332)*BR$312)+(H332*BR$314)+(P332*BR$315)</f>
        <v>#REF!</v>
      </c>
      <c r="BQ332" s="62"/>
      <c r="BR332" s="62"/>
      <c r="BS332" s="62"/>
    </row>
    <row r="333" spans="1:76" ht="21.75" customHeight="1">
      <c r="A333" s="62"/>
      <c r="B333" s="587"/>
      <c r="C333" s="562" t="str">
        <f>IF(ROSTER!D$34="","",ROSTER!D$34)</f>
        <v/>
      </c>
      <c r="D333" s="563"/>
      <c r="E333" s="591"/>
      <c r="F333" s="593"/>
      <c r="G333" s="595"/>
      <c r="H333" s="585"/>
      <c r="I333" s="577"/>
      <c r="J333" s="566"/>
      <c r="K333" s="567"/>
      <c r="L333" s="570"/>
      <c r="M333" s="571"/>
      <c r="N333" s="582" t="s">
        <v>16</v>
      </c>
      <c r="O333" s="583"/>
      <c r="P333" s="566"/>
      <c r="Q333" s="567"/>
      <c r="R333" s="570"/>
      <c r="S333" s="571"/>
      <c r="T333" s="582" t="s">
        <v>16</v>
      </c>
      <c r="U333" s="583"/>
      <c r="V333" s="585"/>
      <c r="W333" s="577"/>
      <c r="X333" s="566"/>
      <c r="Y333" s="577"/>
      <c r="Z333" s="566"/>
      <c r="AA333" s="577"/>
      <c r="AB333" s="566"/>
      <c r="AC333" s="567"/>
      <c r="AD333" s="570"/>
      <c r="AE333" s="571"/>
      <c r="AF333" s="598"/>
      <c r="AG333" s="599"/>
      <c r="AH333" s="566"/>
      <c r="AI333" s="567"/>
      <c r="AJ333" s="570"/>
      <c r="AK333" s="571"/>
      <c r="AL333" s="598"/>
      <c r="AM333" s="599"/>
      <c r="AN333" s="566"/>
      <c r="AO333" s="567"/>
      <c r="AP333" s="570"/>
      <c r="AQ333" s="571"/>
      <c r="AR333" s="598"/>
      <c r="AS333" s="599"/>
      <c r="AT333" s="603"/>
      <c r="AU333" s="604"/>
      <c r="AV333" s="596"/>
      <c r="AW333" s="597"/>
      <c r="AX333" s="598"/>
      <c r="AY333" s="599"/>
      <c r="AZ333" s="566"/>
      <c r="BA333" s="567"/>
      <c r="BB333" s="570"/>
      <c r="BC333" s="571"/>
      <c r="BD333" s="598"/>
      <c r="BE333" s="599"/>
      <c r="BF333" s="603"/>
      <c r="BG333" s="604"/>
      <c r="BH333" s="596"/>
      <c r="BI333" s="597"/>
      <c r="BJ333" s="598"/>
      <c r="BK333" s="599"/>
      <c r="BL333" s="600"/>
      <c r="BM333" s="601"/>
      <c r="BN333" s="602"/>
      <c r="BO333" s="561"/>
      <c r="BP333" s="561"/>
      <c r="BQ333" s="62"/>
      <c r="BR333" s="62"/>
      <c r="BS333" s="62"/>
    </row>
    <row r="334" spans="1:76" ht="21.75" customHeight="1">
      <c r="A334" s="62"/>
      <c r="B334" s="586" t="str">
        <f>IF(ROSTER!B36="","",ROSTER!B36)</f>
        <v/>
      </c>
      <c r="C334" s="588" t="str">
        <f>IF(ROSTER!C$36="","",ROSTER!C$36)</f>
        <v/>
      </c>
      <c r="D334" s="589"/>
      <c r="E334" s="590"/>
      <c r="F334" s="592">
        <f>IF(E334="y",1,IF(E334="S",1,0))</f>
        <v>0</v>
      </c>
      <c r="G334" s="594">
        <f>IF(E334="S",1,0)</f>
        <v>0</v>
      </c>
      <c r="H334" s="584"/>
      <c r="I334" s="576"/>
      <c r="J334" s="564"/>
      <c r="K334" s="565"/>
      <c r="L334" s="568"/>
      <c r="M334" s="569"/>
      <c r="N334" s="578">
        <f>L334+J334</f>
        <v>0</v>
      </c>
      <c r="O334" s="579"/>
      <c r="P334" s="564"/>
      <c r="Q334" s="565"/>
      <c r="R334" s="568"/>
      <c r="S334" s="569"/>
      <c r="T334" s="578">
        <f>R334-P334</f>
        <v>0</v>
      </c>
      <c r="U334" s="579"/>
      <c r="V334" s="584"/>
      <c r="W334" s="576"/>
      <c r="X334" s="564"/>
      <c r="Y334" s="576"/>
      <c r="Z334" s="564"/>
      <c r="AA334" s="576"/>
      <c r="AB334" s="564"/>
      <c r="AC334" s="565"/>
      <c r="AD334" s="568"/>
      <c r="AE334" s="569"/>
      <c r="AF334" s="548">
        <f>IF(AB334=0,0,(AD334/AB334)*100)</f>
        <v>0</v>
      </c>
      <c r="AG334" s="549"/>
      <c r="AH334" s="564"/>
      <c r="AI334" s="565"/>
      <c r="AJ334" s="568"/>
      <c r="AK334" s="569"/>
      <c r="AL334" s="548">
        <f>IF(AH334=0,0,(AJ334/AH334)*100)</f>
        <v>0</v>
      </c>
      <c r="AM334" s="549"/>
      <c r="AN334" s="564"/>
      <c r="AO334" s="565"/>
      <c r="AP334" s="568"/>
      <c r="AQ334" s="569"/>
      <c r="AR334" s="548">
        <f>IF(AN334=0,0,(AP334/AN334)*100)</f>
        <v>0</v>
      </c>
      <c r="AS334" s="549"/>
      <c r="AT334" s="572">
        <f>AB334+AH334+AN334</f>
        <v>0</v>
      </c>
      <c r="AU334" s="573"/>
      <c r="AV334" s="544">
        <f>AD334+AJ334+AP334</f>
        <v>0</v>
      </c>
      <c r="AW334" s="545"/>
      <c r="AX334" s="548">
        <f>IF(AT334=0,0,(AV334/AT334)*100)</f>
        <v>0</v>
      </c>
      <c r="AY334" s="549"/>
      <c r="AZ334" s="564"/>
      <c r="BA334" s="565"/>
      <c r="BB334" s="568"/>
      <c r="BC334" s="569"/>
      <c r="BD334" s="548">
        <f>IF(AZ334=0,0,(BB334/AZ334)*100)</f>
        <v>0</v>
      </c>
      <c r="BE334" s="549"/>
      <c r="BF334" s="572">
        <f>AT334+AZ334</f>
        <v>0</v>
      </c>
      <c r="BG334" s="573"/>
      <c r="BH334" s="544">
        <f>AV334+BB334</f>
        <v>0</v>
      </c>
      <c r="BI334" s="545"/>
      <c r="BJ334" s="548">
        <f>IF(BF334=0,0,(BH334/BF334)*100)</f>
        <v>0</v>
      </c>
      <c r="BK334" s="549"/>
      <c r="BL334" s="552">
        <f>(AD334*2)+(AJ334*2)+(AP334*3)+BB334</f>
        <v>0</v>
      </c>
      <c r="BM334" s="553"/>
      <c r="BN334" s="554"/>
      <c r="BO334" s="560" t="e">
        <f>(BL334*BR$306)+(N334*BR$307)+(X334*BR$308)+(R334*BR$309)+(V334*BR$310)+(Z334*BR$311)</f>
        <v>#REF!</v>
      </c>
      <c r="BP334" s="560" t="e">
        <f>((AZ334-BB334)*BR$313)+((AT334-AV334)*BR$312)+(H334*BR$314)+(P334*BR$315)</f>
        <v>#REF!</v>
      </c>
      <c r="BQ334" s="62"/>
      <c r="BR334" s="62"/>
      <c r="BS334" s="62"/>
    </row>
    <row r="335" spans="1:76" ht="21.75" customHeight="1">
      <c r="A335" s="62"/>
      <c r="B335" s="587"/>
      <c r="C335" s="562" t="str">
        <f>IF(ROSTER!D$36="","",ROSTER!D$36)</f>
        <v/>
      </c>
      <c r="D335" s="563"/>
      <c r="E335" s="591"/>
      <c r="F335" s="593"/>
      <c r="G335" s="595"/>
      <c r="H335" s="585"/>
      <c r="I335" s="577"/>
      <c r="J335" s="566"/>
      <c r="K335" s="567"/>
      <c r="L335" s="570"/>
      <c r="M335" s="571"/>
      <c r="N335" s="582" t="s">
        <v>16</v>
      </c>
      <c r="O335" s="583"/>
      <c r="P335" s="566"/>
      <c r="Q335" s="567"/>
      <c r="R335" s="570"/>
      <c r="S335" s="571"/>
      <c r="T335" s="582" t="s">
        <v>16</v>
      </c>
      <c r="U335" s="583"/>
      <c r="V335" s="585"/>
      <c r="W335" s="577"/>
      <c r="X335" s="566"/>
      <c r="Y335" s="577"/>
      <c r="Z335" s="566"/>
      <c r="AA335" s="577"/>
      <c r="AB335" s="566"/>
      <c r="AC335" s="567"/>
      <c r="AD335" s="570"/>
      <c r="AE335" s="571"/>
      <c r="AF335" s="598"/>
      <c r="AG335" s="599"/>
      <c r="AH335" s="566"/>
      <c r="AI335" s="567"/>
      <c r="AJ335" s="570"/>
      <c r="AK335" s="571"/>
      <c r="AL335" s="598"/>
      <c r="AM335" s="599"/>
      <c r="AN335" s="566"/>
      <c r="AO335" s="567"/>
      <c r="AP335" s="570"/>
      <c r="AQ335" s="571"/>
      <c r="AR335" s="598"/>
      <c r="AS335" s="599"/>
      <c r="AT335" s="603"/>
      <c r="AU335" s="604"/>
      <c r="AV335" s="596"/>
      <c r="AW335" s="597"/>
      <c r="AX335" s="598"/>
      <c r="AY335" s="599"/>
      <c r="AZ335" s="566"/>
      <c r="BA335" s="567"/>
      <c r="BB335" s="570"/>
      <c r="BC335" s="571"/>
      <c r="BD335" s="598"/>
      <c r="BE335" s="599"/>
      <c r="BF335" s="603"/>
      <c r="BG335" s="604"/>
      <c r="BH335" s="596"/>
      <c r="BI335" s="597"/>
      <c r="BJ335" s="598"/>
      <c r="BK335" s="599"/>
      <c r="BL335" s="600"/>
      <c r="BM335" s="601"/>
      <c r="BN335" s="602"/>
      <c r="BO335" s="561"/>
      <c r="BP335" s="561"/>
      <c r="BQ335" s="62"/>
      <c r="BR335" s="62"/>
      <c r="BS335" s="62"/>
    </row>
    <row r="336" spans="1:76" ht="21.75" customHeight="1">
      <c r="A336" s="62"/>
      <c r="B336" s="586" t="str">
        <f>IF(ROSTER!B38="","",ROSTER!B38)</f>
        <v/>
      </c>
      <c r="C336" s="588" t="str">
        <f>IF(ROSTER!C$38="","",ROSTER!C$38)</f>
        <v/>
      </c>
      <c r="D336" s="589"/>
      <c r="E336" s="590"/>
      <c r="F336" s="592">
        <f>IF(E336="y",1,IF(E336="S",1,0))</f>
        <v>0</v>
      </c>
      <c r="G336" s="594">
        <f>IF(E336="S",1,0)</f>
        <v>0</v>
      </c>
      <c r="H336" s="584"/>
      <c r="I336" s="576"/>
      <c r="J336" s="564"/>
      <c r="K336" s="565"/>
      <c r="L336" s="568"/>
      <c r="M336" s="569"/>
      <c r="N336" s="578">
        <f>L336+J336</f>
        <v>0</v>
      </c>
      <c r="O336" s="579"/>
      <c r="P336" s="564"/>
      <c r="Q336" s="565"/>
      <c r="R336" s="568"/>
      <c r="S336" s="569"/>
      <c r="T336" s="578">
        <f>R336-P336</f>
        <v>0</v>
      </c>
      <c r="U336" s="579"/>
      <c r="V336" s="584"/>
      <c r="W336" s="576"/>
      <c r="X336" s="564"/>
      <c r="Y336" s="576"/>
      <c r="Z336" s="564"/>
      <c r="AA336" s="576"/>
      <c r="AB336" s="564"/>
      <c r="AC336" s="565"/>
      <c r="AD336" s="568"/>
      <c r="AE336" s="569"/>
      <c r="AF336" s="548">
        <f>IF(AB336=0,0,(AD336/AB336)*100)</f>
        <v>0</v>
      </c>
      <c r="AG336" s="549"/>
      <c r="AH336" s="564"/>
      <c r="AI336" s="565"/>
      <c r="AJ336" s="568"/>
      <c r="AK336" s="569"/>
      <c r="AL336" s="548">
        <f>IF(AH336=0,0,(AJ336/AH336)*100)</f>
        <v>0</v>
      </c>
      <c r="AM336" s="549"/>
      <c r="AN336" s="564"/>
      <c r="AO336" s="565"/>
      <c r="AP336" s="568"/>
      <c r="AQ336" s="569"/>
      <c r="AR336" s="548">
        <f>IF(AN336=0,0,(AP336/AN336)*100)</f>
        <v>0</v>
      </c>
      <c r="AS336" s="549"/>
      <c r="AT336" s="572">
        <f>AB336+AH336+AN336</f>
        <v>0</v>
      </c>
      <c r="AU336" s="573"/>
      <c r="AV336" s="544">
        <f>AD336+AJ336+AP336</f>
        <v>0</v>
      </c>
      <c r="AW336" s="545"/>
      <c r="AX336" s="548">
        <f>IF(AT336=0,0,(AV336/AT336)*100)</f>
        <v>0</v>
      </c>
      <c r="AY336" s="549"/>
      <c r="AZ336" s="564"/>
      <c r="BA336" s="565"/>
      <c r="BB336" s="568"/>
      <c r="BC336" s="569"/>
      <c r="BD336" s="548">
        <f>IF(AZ336=0,0,(BB336/AZ336)*100)</f>
        <v>0</v>
      </c>
      <c r="BE336" s="549"/>
      <c r="BF336" s="572">
        <f>AT336+AZ336</f>
        <v>0</v>
      </c>
      <c r="BG336" s="573"/>
      <c r="BH336" s="544">
        <f>AV336+BB336</f>
        <v>0</v>
      </c>
      <c r="BI336" s="545"/>
      <c r="BJ336" s="548">
        <f>IF(BF336=0,0,(BH336/BF336)*100)</f>
        <v>0</v>
      </c>
      <c r="BK336" s="549"/>
      <c r="BL336" s="552">
        <f>(AD336*2)+(AJ336*2)+(AP336*3)+BB336</f>
        <v>0</v>
      </c>
      <c r="BM336" s="553"/>
      <c r="BN336" s="554"/>
      <c r="BO336" s="560" t="e">
        <f>(BL336*BR$306)+(N336*BR$307)+(X336*BR$308)+(R336*BR$309)+(V336*BR$310)+(Z336*BR$311)</f>
        <v>#REF!</v>
      </c>
      <c r="BP336" s="560" t="e">
        <f>((AZ336-BB336)*BR$313)+((AT336-AV336)*BR$312)+(H336*BR$314)+(P336*BR$315)</f>
        <v>#REF!</v>
      </c>
      <c r="BQ336" s="62"/>
      <c r="BR336" s="62"/>
      <c r="BS336" s="62"/>
    </row>
    <row r="337" spans="1:73" ht="21.75" customHeight="1">
      <c r="A337" s="62"/>
      <c r="B337" s="587"/>
      <c r="C337" s="562" t="str">
        <f>IF(ROSTER!D$38="","",ROSTER!D$38)</f>
        <v/>
      </c>
      <c r="D337" s="563"/>
      <c r="E337" s="591"/>
      <c r="F337" s="593"/>
      <c r="G337" s="595"/>
      <c r="H337" s="585"/>
      <c r="I337" s="577"/>
      <c r="J337" s="566"/>
      <c r="K337" s="567"/>
      <c r="L337" s="570"/>
      <c r="M337" s="571"/>
      <c r="N337" s="582" t="s">
        <v>16</v>
      </c>
      <c r="O337" s="583"/>
      <c r="P337" s="566"/>
      <c r="Q337" s="567"/>
      <c r="R337" s="570"/>
      <c r="S337" s="571"/>
      <c r="T337" s="582" t="s">
        <v>16</v>
      </c>
      <c r="U337" s="583"/>
      <c r="V337" s="585"/>
      <c r="W337" s="577"/>
      <c r="X337" s="566"/>
      <c r="Y337" s="577"/>
      <c r="Z337" s="566"/>
      <c r="AA337" s="577"/>
      <c r="AB337" s="566"/>
      <c r="AC337" s="567"/>
      <c r="AD337" s="570"/>
      <c r="AE337" s="571"/>
      <c r="AF337" s="598"/>
      <c r="AG337" s="599"/>
      <c r="AH337" s="566"/>
      <c r="AI337" s="567"/>
      <c r="AJ337" s="570"/>
      <c r="AK337" s="571"/>
      <c r="AL337" s="598"/>
      <c r="AM337" s="599"/>
      <c r="AN337" s="566"/>
      <c r="AO337" s="567"/>
      <c r="AP337" s="570"/>
      <c r="AQ337" s="571"/>
      <c r="AR337" s="598"/>
      <c r="AS337" s="599"/>
      <c r="AT337" s="603"/>
      <c r="AU337" s="604"/>
      <c r="AV337" s="596"/>
      <c r="AW337" s="597"/>
      <c r="AX337" s="598"/>
      <c r="AY337" s="599"/>
      <c r="AZ337" s="566"/>
      <c r="BA337" s="567"/>
      <c r="BB337" s="570"/>
      <c r="BC337" s="571"/>
      <c r="BD337" s="598"/>
      <c r="BE337" s="599"/>
      <c r="BF337" s="603"/>
      <c r="BG337" s="604"/>
      <c r="BH337" s="596"/>
      <c r="BI337" s="597"/>
      <c r="BJ337" s="598"/>
      <c r="BK337" s="599"/>
      <c r="BL337" s="600"/>
      <c r="BM337" s="601"/>
      <c r="BN337" s="602"/>
      <c r="BO337" s="561"/>
      <c r="BP337" s="561"/>
      <c r="BQ337" s="62"/>
      <c r="BR337" s="62"/>
      <c r="BS337" s="62"/>
    </row>
    <row r="338" spans="1:73" ht="21.75" customHeight="1">
      <c r="A338" s="62"/>
      <c r="B338" s="586" t="str">
        <f>IF(ROSTER!B40="","",ROSTER!B40)</f>
        <v/>
      </c>
      <c r="C338" s="588" t="str">
        <f>IF(ROSTER!C$40="","",ROSTER!C$40)</f>
        <v/>
      </c>
      <c r="D338" s="589"/>
      <c r="E338" s="590"/>
      <c r="F338" s="592">
        <f>IF(E338="y",1,IF(E338="S",1,0))</f>
        <v>0</v>
      </c>
      <c r="G338" s="594">
        <f>IF(E338="S",1,0)</f>
        <v>0</v>
      </c>
      <c r="H338" s="584"/>
      <c r="I338" s="576"/>
      <c r="J338" s="564"/>
      <c r="K338" s="565"/>
      <c r="L338" s="568"/>
      <c r="M338" s="569"/>
      <c r="N338" s="578">
        <f>L338+J338</f>
        <v>0</v>
      </c>
      <c r="O338" s="579"/>
      <c r="P338" s="564"/>
      <c r="Q338" s="565"/>
      <c r="R338" s="568"/>
      <c r="S338" s="569"/>
      <c r="T338" s="578">
        <f>R338-P338</f>
        <v>0</v>
      </c>
      <c r="U338" s="579"/>
      <c r="V338" s="584"/>
      <c r="W338" s="576"/>
      <c r="X338" s="564"/>
      <c r="Y338" s="576"/>
      <c r="Z338" s="564"/>
      <c r="AA338" s="576"/>
      <c r="AB338" s="564"/>
      <c r="AC338" s="565"/>
      <c r="AD338" s="568"/>
      <c r="AE338" s="569"/>
      <c r="AF338" s="548">
        <f>IF(AB338=0,0,(AD338/AB338)*100)</f>
        <v>0</v>
      </c>
      <c r="AG338" s="549"/>
      <c r="AH338" s="564"/>
      <c r="AI338" s="565"/>
      <c r="AJ338" s="568"/>
      <c r="AK338" s="569"/>
      <c r="AL338" s="548">
        <f>IF(AH338=0,0,(AJ338/AH338)*100)</f>
        <v>0</v>
      </c>
      <c r="AM338" s="549"/>
      <c r="AN338" s="564"/>
      <c r="AO338" s="565"/>
      <c r="AP338" s="568"/>
      <c r="AQ338" s="569"/>
      <c r="AR338" s="548">
        <f>IF(AN338=0,0,(AP338/AN338)*100)</f>
        <v>0</v>
      </c>
      <c r="AS338" s="549"/>
      <c r="AT338" s="572">
        <f>AB338+AH338+AN338</f>
        <v>0</v>
      </c>
      <c r="AU338" s="573"/>
      <c r="AV338" s="544">
        <f>AD338+AJ338+AP338</f>
        <v>0</v>
      </c>
      <c r="AW338" s="545"/>
      <c r="AX338" s="548">
        <f>IF(AT338=0,0,(AV338/AT338)*100)</f>
        <v>0</v>
      </c>
      <c r="AY338" s="549"/>
      <c r="AZ338" s="564"/>
      <c r="BA338" s="565"/>
      <c r="BB338" s="568"/>
      <c r="BC338" s="569"/>
      <c r="BD338" s="548">
        <f>IF(AZ338=0,0,(BB338/AZ338)*100)</f>
        <v>0</v>
      </c>
      <c r="BE338" s="549"/>
      <c r="BF338" s="572">
        <f>AT338+AZ338</f>
        <v>0</v>
      </c>
      <c r="BG338" s="573"/>
      <c r="BH338" s="544">
        <f>AV338+BB338</f>
        <v>0</v>
      </c>
      <c r="BI338" s="545"/>
      <c r="BJ338" s="548">
        <f>IF(BF338=0,0,(BH338/BF338)*100)</f>
        <v>0</v>
      </c>
      <c r="BK338" s="549"/>
      <c r="BL338" s="552">
        <f>(AD338*2)+(AJ338*2)+(AP338*3)+BB338</f>
        <v>0</v>
      </c>
      <c r="BM338" s="553"/>
      <c r="BN338" s="554"/>
      <c r="BO338" s="560" t="e">
        <f>(BL338*BR$306)+(N338*BR$307)+(X338*BR$308)+(R338*BR$309)+(V338*BR$310)+(Z338*BR$311)</f>
        <v>#REF!</v>
      </c>
      <c r="BP338" s="560" t="e">
        <f>((AZ338-BB338)*BR$313)+((AT338-AV338)*BR$312)+(H338*BR$314)+(P338*BR$315)</f>
        <v>#REF!</v>
      </c>
      <c r="BQ338" s="62"/>
      <c r="BR338" s="62"/>
      <c r="BS338" s="62"/>
    </row>
    <row r="339" spans="1:73" ht="21.75" customHeight="1">
      <c r="A339" s="62"/>
      <c r="B339" s="587"/>
      <c r="C339" s="562" t="str">
        <f>IF(ROSTER!D$40="","",ROSTER!D$40)</f>
        <v/>
      </c>
      <c r="D339" s="563"/>
      <c r="E339" s="591"/>
      <c r="F339" s="593"/>
      <c r="G339" s="595"/>
      <c r="H339" s="585"/>
      <c r="I339" s="577"/>
      <c r="J339" s="566"/>
      <c r="K339" s="567"/>
      <c r="L339" s="570"/>
      <c r="M339" s="571"/>
      <c r="N339" s="582" t="s">
        <v>16</v>
      </c>
      <c r="O339" s="583"/>
      <c r="P339" s="566"/>
      <c r="Q339" s="567"/>
      <c r="R339" s="570"/>
      <c r="S339" s="571"/>
      <c r="T339" s="582" t="s">
        <v>16</v>
      </c>
      <c r="U339" s="583"/>
      <c r="V339" s="585"/>
      <c r="W339" s="577"/>
      <c r="X339" s="566"/>
      <c r="Y339" s="577"/>
      <c r="Z339" s="566"/>
      <c r="AA339" s="577"/>
      <c r="AB339" s="566"/>
      <c r="AC339" s="567"/>
      <c r="AD339" s="570"/>
      <c r="AE339" s="571"/>
      <c r="AF339" s="598"/>
      <c r="AG339" s="599"/>
      <c r="AH339" s="566"/>
      <c r="AI339" s="567"/>
      <c r="AJ339" s="570"/>
      <c r="AK339" s="571"/>
      <c r="AL339" s="598"/>
      <c r="AM339" s="599"/>
      <c r="AN339" s="566"/>
      <c r="AO339" s="567"/>
      <c r="AP339" s="570"/>
      <c r="AQ339" s="571"/>
      <c r="AR339" s="598"/>
      <c r="AS339" s="599"/>
      <c r="AT339" s="603"/>
      <c r="AU339" s="604"/>
      <c r="AV339" s="596"/>
      <c r="AW339" s="597"/>
      <c r="AX339" s="598"/>
      <c r="AY339" s="599"/>
      <c r="AZ339" s="566"/>
      <c r="BA339" s="567"/>
      <c r="BB339" s="570"/>
      <c r="BC339" s="571"/>
      <c r="BD339" s="598"/>
      <c r="BE339" s="599"/>
      <c r="BF339" s="603"/>
      <c r="BG339" s="604"/>
      <c r="BH339" s="596"/>
      <c r="BI339" s="597"/>
      <c r="BJ339" s="598"/>
      <c r="BK339" s="599"/>
      <c r="BL339" s="600"/>
      <c r="BM339" s="601"/>
      <c r="BN339" s="602"/>
      <c r="BO339" s="561"/>
      <c r="BP339" s="561"/>
      <c r="BQ339" s="62"/>
      <c r="BR339" s="62"/>
      <c r="BS339" s="62"/>
    </row>
    <row r="340" spans="1:73" ht="21.75" customHeight="1">
      <c r="A340" s="62"/>
      <c r="B340" s="586" t="str">
        <f>IF(ROSTER!B42="","",ROSTER!B42)</f>
        <v/>
      </c>
      <c r="C340" s="588" t="str">
        <f>IF(ROSTER!C$42="","",ROSTER!C$42)</f>
        <v/>
      </c>
      <c r="D340" s="589"/>
      <c r="E340" s="590"/>
      <c r="F340" s="592">
        <f>IF(E340="y",1,IF(E340="S",1,0))</f>
        <v>0</v>
      </c>
      <c r="G340" s="594">
        <f>IF(E340="S",1,0)</f>
        <v>0</v>
      </c>
      <c r="H340" s="584"/>
      <c r="I340" s="576"/>
      <c r="J340" s="564"/>
      <c r="K340" s="565"/>
      <c r="L340" s="568"/>
      <c r="M340" s="569"/>
      <c r="N340" s="578">
        <f>L340+J340</f>
        <v>0</v>
      </c>
      <c r="O340" s="579"/>
      <c r="P340" s="564"/>
      <c r="Q340" s="565"/>
      <c r="R340" s="568"/>
      <c r="S340" s="569"/>
      <c r="T340" s="578">
        <f>R340-P340</f>
        <v>0</v>
      </c>
      <c r="U340" s="579"/>
      <c r="V340" s="584"/>
      <c r="W340" s="576"/>
      <c r="X340" s="564"/>
      <c r="Y340" s="576"/>
      <c r="Z340" s="564"/>
      <c r="AA340" s="576"/>
      <c r="AB340" s="564"/>
      <c r="AC340" s="565"/>
      <c r="AD340" s="568"/>
      <c r="AE340" s="569"/>
      <c r="AF340" s="548">
        <f>IF(AB340=0,0,(AD340/AB340)*100)</f>
        <v>0</v>
      </c>
      <c r="AG340" s="549"/>
      <c r="AH340" s="564"/>
      <c r="AI340" s="565"/>
      <c r="AJ340" s="568"/>
      <c r="AK340" s="569"/>
      <c r="AL340" s="548">
        <f>IF(AH340=0,0,(AJ340/AH340)*100)</f>
        <v>0</v>
      </c>
      <c r="AM340" s="549"/>
      <c r="AN340" s="564"/>
      <c r="AO340" s="565"/>
      <c r="AP340" s="568"/>
      <c r="AQ340" s="569"/>
      <c r="AR340" s="548">
        <f>IF(AN340=0,0,(AP340/AN340)*100)</f>
        <v>0</v>
      </c>
      <c r="AS340" s="549"/>
      <c r="AT340" s="572">
        <f>AB340+AH340+AN340</f>
        <v>0</v>
      </c>
      <c r="AU340" s="573"/>
      <c r="AV340" s="544">
        <f>AD340+AJ340+AP340</f>
        <v>0</v>
      </c>
      <c r="AW340" s="545"/>
      <c r="AX340" s="548">
        <f>IF(AT340=0,0,(AV340/AT340)*100)</f>
        <v>0</v>
      </c>
      <c r="AY340" s="549"/>
      <c r="AZ340" s="564"/>
      <c r="BA340" s="565"/>
      <c r="BB340" s="568"/>
      <c r="BC340" s="569"/>
      <c r="BD340" s="548">
        <f>IF(AZ340=0,0,(BB340/AZ340)*100)</f>
        <v>0</v>
      </c>
      <c r="BE340" s="549"/>
      <c r="BF340" s="572">
        <f>AT340+AZ340</f>
        <v>0</v>
      </c>
      <c r="BG340" s="573"/>
      <c r="BH340" s="544">
        <f>AV340+BB340</f>
        <v>0</v>
      </c>
      <c r="BI340" s="545"/>
      <c r="BJ340" s="548">
        <f>IF(BF340=0,0,(BH340/BF340)*100)</f>
        <v>0</v>
      </c>
      <c r="BK340" s="549"/>
      <c r="BL340" s="552">
        <f>(AD340*2)+(AJ340*2)+(AP340*3)+BB340</f>
        <v>0</v>
      </c>
      <c r="BM340" s="553"/>
      <c r="BN340" s="554"/>
      <c r="BO340" s="560" t="e">
        <f>(BL340*BR$306)+(N340*BR$307)+(X340*BR$308)+(R340*BR$309)+(V340*BR$310)+(Z340*BR$311)</f>
        <v>#REF!</v>
      </c>
      <c r="BP340" s="560" t="e">
        <f>((AZ340-BB340)*BR$313)+((AT340-AV340)*BR$312)+(H340*BR$314)+(P340*BR$315)</f>
        <v>#REF!</v>
      </c>
      <c r="BQ340" s="62"/>
      <c r="BR340" s="62"/>
      <c r="BS340" s="62"/>
    </row>
    <row r="341" spans="1:73" ht="21.75" customHeight="1">
      <c r="A341" s="62"/>
      <c r="B341" s="587"/>
      <c r="C341" s="562" t="str">
        <f>IF(ROSTER!D$42="","",ROSTER!D$42)</f>
        <v/>
      </c>
      <c r="D341" s="563"/>
      <c r="E341" s="591"/>
      <c r="F341" s="593"/>
      <c r="G341" s="595"/>
      <c r="H341" s="585"/>
      <c r="I341" s="577"/>
      <c r="J341" s="566"/>
      <c r="K341" s="567"/>
      <c r="L341" s="570"/>
      <c r="M341" s="571"/>
      <c r="N341" s="582" t="s">
        <v>16</v>
      </c>
      <c r="O341" s="583"/>
      <c r="P341" s="566"/>
      <c r="Q341" s="567"/>
      <c r="R341" s="570"/>
      <c r="S341" s="571"/>
      <c r="T341" s="582" t="s">
        <v>16</v>
      </c>
      <c r="U341" s="583"/>
      <c r="V341" s="585"/>
      <c r="W341" s="577"/>
      <c r="X341" s="566"/>
      <c r="Y341" s="577"/>
      <c r="Z341" s="566"/>
      <c r="AA341" s="577"/>
      <c r="AB341" s="566"/>
      <c r="AC341" s="567"/>
      <c r="AD341" s="570"/>
      <c r="AE341" s="571"/>
      <c r="AF341" s="598"/>
      <c r="AG341" s="599"/>
      <c r="AH341" s="566"/>
      <c r="AI341" s="567"/>
      <c r="AJ341" s="570"/>
      <c r="AK341" s="571"/>
      <c r="AL341" s="598"/>
      <c r="AM341" s="599"/>
      <c r="AN341" s="566"/>
      <c r="AO341" s="567"/>
      <c r="AP341" s="570"/>
      <c r="AQ341" s="571"/>
      <c r="AR341" s="598"/>
      <c r="AS341" s="599"/>
      <c r="AT341" s="603"/>
      <c r="AU341" s="604"/>
      <c r="AV341" s="596"/>
      <c r="AW341" s="597"/>
      <c r="AX341" s="598"/>
      <c r="AY341" s="599"/>
      <c r="AZ341" s="566"/>
      <c r="BA341" s="567"/>
      <c r="BB341" s="570"/>
      <c r="BC341" s="571"/>
      <c r="BD341" s="598"/>
      <c r="BE341" s="599"/>
      <c r="BF341" s="603"/>
      <c r="BG341" s="604"/>
      <c r="BH341" s="596"/>
      <c r="BI341" s="597"/>
      <c r="BJ341" s="598"/>
      <c r="BK341" s="599"/>
      <c r="BL341" s="600"/>
      <c r="BM341" s="601"/>
      <c r="BN341" s="602"/>
      <c r="BO341" s="561"/>
      <c r="BP341" s="561"/>
      <c r="BQ341" s="62"/>
      <c r="BR341" s="62"/>
      <c r="BS341" s="62"/>
    </row>
    <row r="342" spans="1:73" ht="21.75" customHeight="1">
      <c r="A342" s="62"/>
      <c r="B342" s="586" t="str">
        <f>IF(ROSTER!B44="","",ROSTER!B44)</f>
        <v/>
      </c>
      <c r="C342" s="588" t="str">
        <f>IF(ROSTER!C$44="","",ROSTER!C$44)</f>
        <v/>
      </c>
      <c r="D342" s="589"/>
      <c r="E342" s="590"/>
      <c r="F342" s="592">
        <f>IF(E342="y",1,IF(E342="S",1,0))</f>
        <v>0</v>
      </c>
      <c r="G342" s="594">
        <f>IF(E342="S",1,0)</f>
        <v>0</v>
      </c>
      <c r="H342" s="584"/>
      <c r="I342" s="576"/>
      <c r="J342" s="564"/>
      <c r="K342" s="565"/>
      <c r="L342" s="568"/>
      <c r="M342" s="569"/>
      <c r="N342" s="578">
        <f>L342+J342</f>
        <v>0</v>
      </c>
      <c r="O342" s="579"/>
      <c r="P342" s="564"/>
      <c r="Q342" s="565"/>
      <c r="R342" s="568"/>
      <c r="S342" s="569"/>
      <c r="T342" s="578">
        <f>R342-P342</f>
        <v>0</v>
      </c>
      <c r="U342" s="579"/>
      <c r="V342" s="584"/>
      <c r="W342" s="576"/>
      <c r="X342" s="564"/>
      <c r="Y342" s="576"/>
      <c r="Z342" s="564"/>
      <c r="AA342" s="576"/>
      <c r="AB342" s="564"/>
      <c r="AC342" s="565"/>
      <c r="AD342" s="568"/>
      <c r="AE342" s="569"/>
      <c r="AF342" s="548">
        <f>IF(AB342=0,0,(AD342/AB342)*100)</f>
        <v>0</v>
      </c>
      <c r="AG342" s="549"/>
      <c r="AH342" s="564"/>
      <c r="AI342" s="565"/>
      <c r="AJ342" s="568"/>
      <c r="AK342" s="569"/>
      <c r="AL342" s="548">
        <f>IF(AH342=0,0,(AJ342/AH342)*100)</f>
        <v>0</v>
      </c>
      <c r="AM342" s="549"/>
      <c r="AN342" s="564"/>
      <c r="AO342" s="565"/>
      <c r="AP342" s="568"/>
      <c r="AQ342" s="569"/>
      <c r="AR342" s="548">
        <f>IF(AN342=0,0,(AP342/AN342)*100)</f>
        <v>0</v>
      </c>
      <c r="AS342" s="549"/>
      <c r="AT342" s="572">
        <f>AB342+AH342+AN342</f>
        <v>0</v>
      </c>
      <c r="AU342" s="573"/>
      <c r="AV342" s="544">
        <f>AD342+AJ342+AP342</f>
        <v>0</v>
      </c>
      <c r="AW342" s="545"/>
      <c r="AX342" s="548">
        <f>IF(AT342=0,0,(AV342/AT342)*100)</f>
        <v>0</v>
      </c>
      <c r="AY342" s="549"/>
      <c r="AZ342" s="564"/>
      <c r="BA342" s="565"/>
      <c r="BB342" s="568"/>
      <c r="BC342" s="569"/>
      <c r="BD342" s="548">
        <f>IF(AZ342=0,0,(BB342/AZ342)*100)</f>
        <v>0</v>
      </c>
      <c r="BE342" s="549"/>
      <c r="BF342" s="572">
        <f>AT342+AZ342</f>
        <v>0</v>
      </c>
      <c r="BG342" s="573"/>
      <c r="BH342" s="544">
        <f>AV342+BB342</f>
        <v>0</v>
      </c>
      <c r="BI342" s="545"/>
      <c r="BJ342" s="548">
        <f>IF(BF342=0,0,(BH342/BF342)*100)</f>
        <v>0</v>
      </c>
      <c r="BK342" s="549"/>
      <c r="BL342" s="552">
        <f>(AD342*2)+(AJ342*2)+(AP342*3)+BB342</f>
        <v>0</v>
      </c>
      <c r="BM342" s="553"/>
      <c r="BN342" s="554"/>
      <c r="BO342" s="560" t="e">
        <f>(BL342*BR$306)+(N342*BR$307)+(X342*BR$308)+(R342*BR$309)+(V342*BR$310)+(Z342*BR$311)</f>
        <v>#REF!</v>
      </c>
      <c r="BP342" s="560" t="e">
        <f>((AZ342-BB342)*BR$313)+((AT342-AV342)*BR$312)+(H342*BR$314)+(P342*BR$315)</f>
        <v>#REF!</v>
      </c>
      <c r="BQ342" s="62"/>
      <c r="BR342" s="62"/>
      <c r="BS342" s="62"/>
    </row>
    <row r="343" spans="1:73" ht="21.75" customHeight="1">
      <c r="A343" s="62"/>
      <c r="B343" s="587"/>
      <c r="C343" s="562" t="str">
        <f>IF(ROSTER!D$44="","",ROSTER!D$44)</f>
        <v/>
      </c>
      <c r="D343" s="563"/>
      <c r="E343" s="591"/>
      <c r="F343" s="593"/>
      <c r="G343" s="595"/>
      <c r="H343" s="585"/>
      <c r="I343" s="577"/>
      <c r="J343" s="566"/>
      <c r="K343" s="567"/>
      <c r="L343" s="570"/>
      <c r="M343" s="571"/>
      <c r="N343" s="582" t="s">
        <v>16</v>
      </c>
      <c r="O343" s="583"/>
      <c r="P343" s="566"/>
      <c r="Q343" s="567"/>
      <c r="R343" s="570"/>
      <c r="S343" s="571"/>
      <c r="T343" s="582" t="s">
        <v>16</v>
      </c>
      <c r="U343" s="583"/>
      <c r="V343" s="585"/>
      <c r="W343" s="577"/>
      <c r="X343" s="566"/>
      <c r="Y343" s="577"/>
      <c r="Z343" s="566"/>
      <c r="AA343" s="577"/>
      <c r="AB343" s="566"/>
      <c r="AC343" s="567"/>
      <c r="AD343" s="570"/>
      <c r="AE343" s="571"/>
      <c r="AF343" s="598"/>
      <c r="AG343" s="599"/>
      <c r="AH343" s="566"/>
      <c r="AI343" s="567"/>
      <c r="AJ343" s="570"/>
      <c r="AK343" s="571"/>
      <c r="AL343" s="598"/>
      <c r="AM343" s="599"/>
      <c r="AN343" s="566"/>
      <c r="AO343" s="567"/>
      <c r="AP343" s="570"/>
      <c r="AQ343" s="571"/>
      <c r="AR343" s="598"/>
      <c r="AS343" s="599"/>
      <c r="AT343" s="603"/>
      <c r="AU343" s="604"/>
      <c r="AV343" s="596"/>
      <c r="AW343" s="597"/>
      <c r="AX343" s="598"/>
      <c r="AY343" s="599"/>
      <c r="AZ343" s="566"/>
      <c r="BA343" s="567"/>
      <c r="BB343" s="570"/>
      <c r="BC343" s="571"/>
      <c r="BD343" s="598"/>
      <c r="BE343" s="599"/>
      <c r="BF343" s="603"/>
      <c r="BG343" s="604"/>
      <c r="BH343" s="596"/>
      <c r="BI343" s="597"/>
      <c r="BJ343" s="598"/>
      <c r="BK343" s="599"/>
      <c r="BL343" s="600"/>
      <c r="BM343" s="601"/>
      <c r="BN343" s="602"/>
      <c r="BO343" s="561"/>
      <c r="BP343" s="561"/>
      <c r="BQ343" s="62"/>
      <c r="BR343" s="62"/>
      <c r="BS343" s="62"/>
    </row>
    <row r="344" spans="1:73" ht="21.75" customHeight="1">
      <c r="A344" s="62"/>
      <c r="B344" s="586" t="str">
        <f>IF(ROSTER!B46="","",ROSTER!B46)</f>
        <v/>
      </c>
      <c r="C344" s="588" t="str">
        <f>IF(ROSTER!C$46="","",ROSTER!C$46)</f>
        <v/>
      </c>
      <c r="D344" s="589"/>
      <c r="E344" s="590"/>
      <c r="F344" s="592">
        <f>IF(E344="y",1,IF(E344="S",1,0))</f>
        <v>0</v>
      </c>
      <c r="G344" s="594">
        <f>IF(E344="S",1,0)</f>
        <v>0</v>
      </c>
      <c r="H344" s="584"/>
      <c r="I344" s="576"/>
      <c r="J344" s="564"/>
      <c r="K344" s="565"/>
      <c r="L344" s="568"/>
      <c r="M344" s="569"/>
      <c r="N344" s="578">
        <f>L344+J344</f>
        <v>0</v>
      </c>
      <c r="O344" s="579"/>
      <c r="P344" s="564"/>
      <c r="Q344" s="565"/>
      <c r="R344" s="568"/>
      <c r="S344" s="569"/>
      <c r="T344" s="578">
        <f>R344-P344</f>
        <v>0</v>
      </c>
      <c r="U344" s="579"/>
      <c r="V344" s="584"/>
      <c r="W344" s="576"/>
      <c r="X344" s="564"/>
      <c r="Y344" s="576"/>
      <c r="Z344" s="564"/>
      <c r="AA344" s="576"/>
      <c r="AB344" s="564"/>
      <c r="AC344" s="565"/>
      <c r="AD344" s="568"/>
      <c r="AE344" s="569"/>
      <c r="AF344" s="548">
        <f>IF(AB344=0,0,(AD344/AB344)*100)</f>
        <v>0</v>
      </c>
      <c r="AG344" s="549"/>
      <c r="AH344" s="564"/>
      <c r="AI344" s="565"/>
      <c r="AJ344" s="568"/>
      <c r="AK344" s="569"/>
      <c r="AL344" s="548">
        <f>IF(AH344=0,0,(AJ344/AH344)*100)</f>
        <v>0</v>
      </c>
      <c r="AM344" s="549"/>
      <c r="AN344" s="564"/>
      <c r="AO344" s="565"/>
      <c r="AP344" s="568"/>
      <c r="AQ344" s="569"/>
      <c r="AR344" s="548">
        <f>IF(AN344=0,0,(AP344/AN344)*100)</f>
        <v>0</v>
      </c>
      <c r="AS344" s="549"/>
      <c r="AT344" s="572">
        <f>AB344+AH344+AN344</f>
        <v>0</v>
      </c>
      <c r="AU344" s="573"/>
      <c r="AV344" s="544">
        <f>AD344+AJ344+AP344</f>
        <v>0</v>
      </c>
      <c r="AW344" s="545"/>
      <c r="AX344" s="548">
        <f>IF(AT344=0,0,(AV344/AT344)*100)</f>
        <v>0</v>
      </c>
      <c r="AY344" s="549"/>
      <c r="AZ344" s="564"/>
      <c r="BA344" s="565"/>
      <c r="BB344" s="568"/>
      <c r="BC344" s="569"/>
      <c r="BD344" s="548">
        <f>IF(AZ344=0,0,(BB344/AZ344)*100)</f>
        <v>0</v>
      </c>
      <c r="BE344" s="549"/>
      <c r="BF344" s="572">
        <f>AT344+AZ344</f>
        <v>0</v>
      </c>
      <c r="BG344" s="573"/>
      <c r="BH344" s="544">
        <f>AV344+BB344</f>
        <v>0</v>
      </c>
      <c r="BI344" s="545"/>
      <c r="BJ344" s="548">
        <f>IF(BF344=0,0,(BH344/BF344)*100)</f>
        <v>0</v>
      </c>
      <c r="BK344" s="549"/>
      <c r="BL344" s="552">
        <f>(AD344*2)+(AJ344*2)+(AP344*3)+BB344</f>
        <v>0</v>
      </c>
      <c r="BM344" s="553"/>
      <c r="BN344" s="554"/>
      <c r="BO344" s="558" t="e">
        <f>(BL344*BR$306)+(N344*BR$307)+(X344*BR$308)+(R344*BR$309)+(V344*BR$310)+(Z344*BR$311)</f>
        <v>#REF!</v>
      </c>
      <c r="BP344" s="560" t="e">
        <f>((AZ344-BB344)*BR$313)+((AT344-AV344)*BR$312)+(H344*BR$314)+(P344*BR$315)</f>
        <v>#REF!</v>
      </c>
      <c r="BQ344" s="62"/>
      <c r="BR344" s="62"/>
      <c r="BS344" s="62"/>
      <c r="BU344" s="82"/>
    </row>
    <row r="345" spans="1:73" ht="22.5" customHeight="1" thickBot="1">
      <c r="A345" s="62"/>
      <c r="B345" s="587"/>
      <c r="C345" s="562" t="str">
        <f>IF(ROSTER!D$46="","",ROSTER!D$46)</f>
        <v/>
      </c>
      <c r="D345" s="563"/>
      <c r="E345" s="591"/>
      <c r="F345" s="593"/>
      <c r="G345" s="595"/>
      <c r="H345" s="585"/>
      <c r="I345" s="577"/>
      <c r="J345" s="566"/>
      <c r="K345" s="567"/>
      <c r="L345" s="570"/>
      <c r="M345" s="571"/>
      <c r="N345" s="580" t="s">
        <v>16</v>
      </c>
      <c r="O345" s="581"/>
      <c r="P345" s="566"/>
      <c r="Q345" s="567"/>
      <c r="R345" s="570"/>
      <c r="S345" s="571"/>
      <c r="T345" s="582" t="s">
        <v>16</v>
      </c>
      <c r="U345" s="583"/>
      <c r="V345" s="585"/>
      <c r="W345" s="577"/>
      <c r="X345" s="566"/>
      <c r="Y345" s="577"/>
      <c r="Z345" s="566"/>
      <c r="AA345" s="577"/>
      <c r="AB345" s="566"/>
      <c r="AC345" s="567"/>
      <c r="AD345" s="570"/>
      <c r="AE345" s="571"/>
      <c r="AF345" s="550"/>
      <c r="AG345" s="551"/>
      <c r="AH345" s="566"/>
      <c r="AI345" s="567"/>
      <c r="AJ345" s="570"/>
      <c r="AK345" s="571"/>
      <c r="AL345" s="550"/>
      <c r="AM345" s="551"/>
      <c r="AN345" s="566"/>
      <c r="AO345" s="567"/>
      <c r="AP345" s="570"/>
      <c r="AQ345" s="571"/>
      <c r="AR345" s="550"/>
      <c r="AS345" s="551"/>
      <c r="AT345" s="574"/>
      <c r="AU345" s="575"/>
      <c r="AV345" s="546"/>
      <c r="AW345" s="547"/>
      <c r="AX345" s="550"/>
      <c r="AY345" s="551"/>
      <c r="AZ345" s="566"/>
      <c r="BA345" s="567"/>
      <c r="BB345" s="570"/>
      <c r="BC345" s="571"/>
      <c r="BD345" s="550"/>
      <c r="BE345" s="551"/>
      <c r="BF345" s="574"/>
      <c r="BG345" s="575"/>
      <c r="BH345" s="546"/>
      <c r="BI345" s="547"/>
      <c r="BJ345" s="550"/>
      <c r="BK345" s="551"/>
      <c r="BL345" s="555"/>
      <c r="BM345" s="556"/>
      <c r="BN345" s="557"/>
      <c r="BO345" s="559"/>
      <c r="BP345" s="561"/>
      <c r="BQ345" s="62"/>
      <c r="BR345" s="62"/>
      <c r="BS345" s="62"/>
    </row>
    <row r="346" spans="1:73" s="82" customFormat="1" ht="33.4" customHeight="1">
      <c r="A346" s="80"/>
      <c r="B346" s="538"/>
      <c r="C346" s="539"/>
      <c r="D346" s="539" t="s">
        <v>10</v>
      </c>
      <c r="E346" s="542"/>
      <c r="F346" s="81"/>
      <c r="G346" s="81"/>
      <c r="H346" s="532">
        <f>SUM(H306:I345)</f>
        <v>0</v>
      </c>
      <c r="I346" s="525"/>
      <c r="J346" s="532">
        <f>SUM(J306:K345)</f>
        <v>0</v>
      </c>
      <c r="K346" s="525"/>
      <c r="L346" s="524">
        <f>SUM(L306:M345)</f>
        <v>0</v>
      </c>
      <c r="M346" s="528"/>
      <c r="N346" s="495">
        <f>L346+J346</f>
        <v>0</v>
      </c>
      <c r="O346" s="496"/>
      <c r="P346" s="524">
        <f>SUM(P306:Q345)</f>
        <v>0</v>
      </c>
      <c r="Q346" s="525"/>
      <c r="R346" s="524">
        <f>SUM(R306:S345)</f>
        <v>0</v>
      </c>
      <c r="S346" s="528"/>
      <c r="T346" s="495">
        <f>R346-P346</f>
        <v>0</v>
      </c>
      <c r="U346" s="496"/>
      <c r="V346" s="524">
        <f>SUM(V306:W345)</f>
        <v>0</v>
      </c>
      <c r="W346" s="528"/>
      <c r="X346" s="532">
        <f>SUM(X306:Y345)</f>
        <v>0</v>
      </c>
      <c r="Y346" s="496"/>
      <c r="Z346" s="532">
        <f>SUM(Z306:AA345)</f>
        <v>0</v>
      </c>
      <c r="AA346" s="496"/>
      <c r="AB346" s="528">
        <f>SUM(AB306:AC345)</f>
        <v>0</v>
      </c>
      <c r="AC346" s="525"/>
      <c r="AD346" s="524">
        <f>SUM(AD306:AE345)</f>
        <v>0</v>
      </c>
      <c r="AE346" s="528"/>
      <c r="AF346" s="495">
        <f>IF(AB346=0,0,(AD346/AB346)*100)</f>
        <v>0</v>
      </c>
      <c r="AG346" s="496"/>
      <c r="AH346" s="524">
        <f>SUM(AH306:AI345)</f>
        <v>0</v>
      </c>
      <c r="AI346" s="525"/>
      <c r="AJ346" s="524">
        <f>SUM(AJ306:AK345)</f>
        <v>0</v>
      </c>
      <c r="AK346" s="528"/>
      <c r="AL346" s="495">
        <f>IF(AH346=0,0,(AJ346/AH346)*100)</f>
        <v>0</v>
      </c>
      <c r="AM346" s="496"/>
      <c r="AN346" s="524">
        <f>SUM(AN306:AO345)</f>
        <v>0</v>
      </c>
      <c r="AO346" s="525"/>
      <c r="AP346" s="524">
        <f>SUM(AP306:AQ345)</f>
        <v>0</v>
      </c>
      <c r="AQ346" s="528"/>
      <c r="AR346" s="495">
        <f>IF(AN346=0,0,(AP346/AN346)*100)</f>
        <v>0</v>
      </c>
      <c r="AS346" s="496"/>
      <c r="AT346" s="532">
        <f>AB346+AH346+AN346</f>
        <v>0</v>
      </c>
      <c r="AU346" s="525"/>
      <c r="AV346" s="524">
        <f>AD346+AJ346+AP346</f>
        <v>0</v>
      </c>
      <c r="AW346" s="534"/>
      <c r="AX346" s="495">
        <f>IF(AT346=0,0,(AV346/AT346)*100)</f>
        <v>0</v>
      </c>
      <c r="AY346" s="496"/>
      <c r="AZ346" s="524">
        <f>SUM(AZ306:BA345)</f>
        <v>0</v>
      </c>
      <c r="BA346" s="525"/>
      <c r="BB346" s="524">
        <f>SUM(BB306:BC345)</f>
        <v>0</v>
      </c>
      <c r="BC346" s="528"/>
      <c r="BD346" s="495">
        <f>IF(AZ346=0,0,(BB346/AZ346)*100)</f>
        <v>0</v>
      </c>
      <c r="BE346" s="496"/>
      <c r="BF346" s="532">
        <f>AT346+AZ346</f>
        <v>0</v>
      </c>
      <c r="BG346" s="525"/>
      <c r="BH346" s="524">
        <f>AV346+BB346</f>
        <v>0</v>
      </c>
      <c r="BI346" s="534"/>
      <c r="BJ346" s="495">
        <f>IF(BF346=0,0,(BH346/BF346)*100)</f>
        <v>0</v>
      </c>
      <c r="BK346" s="536"/>
      <c r="BL346" s="511">
        <f>SUM(BL306:BN345)</f>
        <v>0</v>
      </c>
      <c r="BM346" s="512"/>
      <c r="BN346" s="513"/>
      <c r="BO346" s="517" t="e">
        <f>(BL346*BR$306)+(N346*BR$307)+(X346*BR$308)+(R346*BR$309)+(V346*BR$310)+(Z346*BR$311)</f>
        <v>#REF!</v>
      </c>
      <c r="BP346" s="519" t="e">
        <f>((AZ346-BB346)*BR$313)+((AT346-AV346)*BR$312)+(H346*BR$314)+(P346*BR$315)</f>
        <v>#REF!</v>
      </c>
      <c r="BQ346" s="80"/>
      <c r="BR346" s="80"/>
      <c r="BS346" s="80"/>
    </row>
    <row r="347" spans="1:73" s="82" customFormat="1" ht="33.950000000000003" customHeight="1" thickBot="1">
      <c r="A347" s="80"/>
      <c r="B347" s="540"/>
      <c r="C347" s="541"/>
      <c r="D347" s="541"/>
      <c r="E347" s="543"/>
      <c r="F347" s="83"/>
      <c r="G347" s="83"/>
      <c r="H347" s="533"/>
      <c r="I347" s="527"/>
      <c r="J347" s="533"/>
      <c r="K347" s="527"/>
      <c r="L347" s="526"/>
      <c r="M347" s="529"/>
      <c r="N347" s="530" t="s">
        <v>16</v>
      </c>
      <c r="O347" s="531"/>
      <c r="P347" s="526"/>
      <c r="Q347" s="527"/>
      <c r="R347" s="526"/>
      <c r="S347" s="529"/>
      <c r="T347" s="530" t="s">
        <v>16</v>
      </c>
      <c r="U347" s="531"/>
      <c r="V347" s="526"/>
      <c r="W347" s="529"/>
      <c r="X347" s="533"/>
      <c r="Y347" s="531"/>
      <c r="Z347" s="533"/>
      <c r="AA347" s="531"/>
      <c r="AB347" s="529"/>
      <c r="AC347" s="527"/>
      <c r="AD347" s="526"/>
      <c r="AE347" s="529"/>
      <c r="AF347" s="530"/>
      <c r="AG347" s="531"/>
      <c r="AH347" s="526"/>
      <c r="AI347" s="527"/>
      <c r="AJ347" s="526"/>
      <c r="AK347" s="529"/>
      <c r="AL347" s="530"/>
      <c r="AM347" s="531"/>
      <c r="AN347" s="526"/>
      <c r="AO347" s="527"/>
      <c r="AP347" s="526"/>
      <c r="AQ347" s="529"/>
      <c r="AR347" s="530"/>
      <c r="AS347" s="531"/>
      <c r="AT347" s="533"/>
      <c r="AU347" s="527"/>
      <c r="AV347" s="526"/>
      <c r="AW347" s="535"/>
      <c r="AX347" s="530"/>
      <c r="AY347" s="531"/>
      <c r="AZ347" s="526"/>
      <c r="BA347" s="527"/>
      <c r="BB347" s="526"/>
      <c r="BC347" s="529"/>
      <c r="BD347" s="530"/>
      <c r="BE347" s="531"/>
      <c r="BF347" s="533"/>
      <c r="BG347" s="527"/>
      <c r="BH347" s="526"/>
      <c r="BI347" s="535"/>
      <c r="BJ347" s="530"/>
      <c r="BK347" s="537"/>
      <c r="BL347" s="514"/>
      <c r="BM347" s="515"/>
      <c r="BN347" s="516"/>
      <c r="BO347" s="518"/>
      <c r="BP347" s="520"/>
      <c r="BQ347" s="80"/>
      <c r="BR347" s="80"/>
      <c r="BS347" s="80"/>
    </row>
    <row r="348" spans="1:73" s="88" customFormat="1" ht="48.2" customHeight="1" thickBot="1">
      <c r="A348" s="84"/>
      <c r="B348" s="521"/>
      <c r="C348" s="522"/>
      <c r="D348" s="522" t="s">
        <v>13</v>
      </c>
      <c r="E348" s="523"/>
      <c r="F348" s="85"/>
      <c r="G348" s="128"/>
      <c r="H348" s="509"/>
      <c r="I348" s="510"/>
      <c r="J348" s="504"/>
      <c r="K348" s="505"/>
      <c r="L348" s="493"/>
      <c r="M348" s="494"/>
      <c r="N348" s="506">
        <f>J348+L348</f>
        <v>0</v>
      </c>
      <c r="O348" s="507"/>
      <c r="P348" s="497">
        <f>R346</f>
        <v>0</v>
      </c>
      <c r="Q348" s="498"/>
      <c r="R348" s="499">
        <f>P346</f>
        <v>0</v>
      </c>
      <c r="S348" s="500"/>
      <c r="T348" s="506">
        <f>R348-P348</f>
        <v>0</v>
      </c>
      <c r="U348" s="507"/>
      <c r="V348" s="504"/>
      <c r="W348" s="508"/>
      <c r="X348" s="509"/>
      <c r="Y348" s="510"/>
      <c r="Z348" s="504"/>
      <c r="AA348" s="508"/>
      <c r="AB348" s="504"/>
      <c r="AC348" s="505"/>
      <c r="AD348" s="493"/>
      <c r="AE348" s="494"/>
      <c r="AF348" s="495">
        <f>IF(AB348=0,0,(AD348/AB348)*100)</f>
        <v>0</v>
      </c>
      <c r="AG348" s="496"/>
      <c r="AH348" s="504"/>
      <c r="AI348" s="505"/>
      <c r="AJ348" s="493"/>
      <c r="AK348" s="494"/>
      <c r="AL348" s="495">
        <f>IF(AH348=0,0,(AJ348/AH348)*100)</f>
        <v>0</v>
      </c>
      <c r="AM348" s="496"/>
      <c r="AN348" s="504"/>
      <c r="AO348" s="505"/>
      <c r="AP348" s="493"/>
      <c r="AQ348" s="494"/>
      <c r="AR348" s="495">
        <f>IF(AN348=0,0,(AP348/AN348)*100)</f>
        <v>0</v>
      </c>
      <c r="AS348" s="496"/>
      <c r="AT348" s="497">
        <f>AB348+AH348+AN348</f>
        <v>0</v>
      </c>
      <c r="AU348" s="498"/>
      <c r="AV348" s="499">
        <f>AD348+AJ348+AP348</f>
        <v>0</v>
      </c>
      <c r="AW348" s="500"/>
      <c r="AX348" s="495">
        <f>IF(AT348=0,0,(AV348/AT348)*100)</f>
        <v>0</v>
      </c>
      <c r="AY348" s="496"/>
      <c r="AZ348" s="504"/>
      <c r="BA348" s="505"/>
      <c r="BB348" s="493"/>
      <c r="BC348" s="494"/>
      <c r="BD348" s="495">
        <f>IF(AZ348=0,0,(BB348/AZ348)*100)</f>
        <v>0</v>
      </c>
      <c r="BE348" s="496"/>
      <c r="BF348" s="497">
        <f>AT348+AZ348</f>
        <v>0</v>
      </c>
      <c r="BG348" s="498"/>
      <c r="BH348" s="499">
        <f>AV348+BB348</f>
        <v>0</v>
      </c>
      <c r="BI348" s="500"/>
      <c r="BJ348" s="495">
        <f>IF(BF348=0,0,(BH348/BF348)*100)</f>
        <v>0</v>
      </c>
      <c r="BK348" s="496"/>
      <c r="BL348" s="501"/>
      <c r="BM348" s="502"/>
      <c r="BN348" s="503"/>
      <c r="BO348" s="86"/>
      <c r="BP348" s="87"/>
      <c r="BQ348" s="84"/>
      <c r="BR348" s="84"/>
      <c r="BS348" s="84"/>
    </row>
    <row r="349" spans="1:73" s="88" customFormat="1" ht="48.95" customHeight="1" thickBot="1">
      <c r="A349" s="84"/>
      <c r="B349" s="247"/>
      <c r="C349" s="249"/>
      <c r="D349" s="488" t="s">
        <v>52</v>
      </c>
      <c r="E349" s="489"/>
      <c r="F349" s="89"/>
      <c r="G349" s="89"/>
      <c r="H349" s="249"/>
      <c r="I349" s="249"/>
      <c r="J349" s="490">
        <f>IF((J346+L348)=0,0,J346/(J346+L348)*100)</f>
        <v>0</v>
      </c>
      <c r="K349" s="491"/>
      <c r="L349" s="490">
        <f>IF((L346+J348)=0,0,L346/(L346+J348)*100)</f>
        <v>0</v>
      </c>
      <c r="M349" s="491"/>
      <c r="N349" s="490">
        <f>IF((N346+N348)=0,0,N346/(N346+N348)*100)</f>
        <v>0</v>
      </c>
      <c r="O349" s="492"/>
      <c r="P349" s="654"/>
      <c r="Q349" s="484"/>
      <c r="R349" s="484"/>
      <c r="S349" s="484"/>
      <c r="T349" s="655"/>
      <c r="U349" s="655"/>
      <c r="V349" s="484"/>
      <c r="W349" s="484"/>
      <c r="X349" s="484"/>
      <c r="Y349" s="484"/>
      <c r="Z349" s="484"/>
      <c r="AA349" s="484"/>
      <c r="AB349" s="484"/>
      <c r="AC349" s="484"/>
      <c r="AD349" s="484"/>
      <c r="AE349" s="484"/>
      <c r="AF349" s="484"/>
      <c r="AG349" s="484"/>
      <c r="AH349" s="484"/>
      <c r="AI349" s="484"/>
      <c r="AJ349" s="484"/>
      <c r="AK349" s="484"/>
      <c r="AL349" s="484"/>
      <c r="AM349" s="484"/>
      <c r="AN349" s="484"/>
      <c r="AO349" s="484"/>
      <c r="AP349" s="484"/>
      <c r="AQ349" s="484"/>
      <c r="AR349" s="484"/>
      <c r="AS349" s="484"/>
      <c r="AT349" s="484"/>
      <c r="AU349" s="484"/>
      <c r="AV349" s="484"/>
      <c r="AW349" s="484"/>
      <c r="AX349" s="484"/>
      <c r="AY349" s="484"/>
      <c r="AZ349" s="484"/>
      <c r="BA349" s="484"/>
      <c r="BB349" s="484"/>
      <c r="BC349" s="484"/>
      <c r="BD349" s="484"/>
      <c r="BE349" s="484"/>
      <c r="BF349" s="484"/>
      <c r="BG349" s="484"/>
      <c r="BH349" s="484"/>
      <c r="BI349" s="484"/>
      <c r="BJ349" s="484"/>
      <c r="BK349" s="484"/>
      <c r="BL349" s="484"/>
      <c r="BM349" s="484"/>
      <c r="BN349" s="485"/>
      <c r="BO349" s="90"/>
      <c r="BP349" s="90"/>
      <c r="BQ349" s="84"/>
      <c r="BR349" s="84"/>
      <c r="BS349" s="84"/>
    </row>
    <row r="350" spans="1:73" ht="27.75" thickTop="1" thickBot="1">
      <c r="A350" s="62"/>
      <c r="B350" s="250"/>
      <c r="C350" s="251"/>
      <c r="D350" s="251"/>
      <c r="E350" s="251"/>
      <c r="F350" s="91"/>
      <c r="G350" s="91"/>
      <c r="H350" s="251"/>
      <c r="I350" s="251"/>
      <c r="J350" s="251"/>
      <c r="K350" s="251"/>
      <c r="L350" s="251"/>
      <c r="M350" s="251"/>
      <c r="N350" s="251"/>
      <c r="O350" s="251"/>
      <c r="P350" s="251"/>
      <c r="Q350" s="251"/>
      <c r="R350" s="251"/>
      <c r="S350" s="251"/>
      <c r="T350" s="251"/>
      <c r="U350" s="251"/>
      <c r="V350" s="251"/>
      <c r="W350" s="251"/>
      <c r="X350" s="251"/>
      <c r="Y350" s="251"/>
      <c r="Z350" s="251"/>
      <c r="AA350" s="251"/>
      <c r="AB350" s="251"/>
      <c r="AC350" s="251"/>
      <c r="AD350" s="251"/>
      <c r="AE350" s="251"/>
      <c r="AF350" s="256"/>
      <c r="AG350" s="256"/>
      <c r="AH350" s="251"/>
      <c r="AI350" s="251"/>
      <c r="AJ350" s="251"/>
      <c r="AK350" s="251"/>
      <c r="AL350" s="251"/>
      <c r="AM350" s="251"/>
      <c r="AN350" s="251"/>
      <c r="AO350" s="251"/>
      <c r="AP350" s="251"/>
      <c r="AQ350" s="251"/>
      <c r="AR350" s="251"/>
      <c r="AS350" s="251"/>
      <c r="AT350" s="251"/>
      <c r="AU350" s="251"/>
      <c r="AV350" s="251"/>
      <c r="AW350" s="251"/>
      <c r="AX350" s="251"/>
      <c r="AY350" s="251"/>
      <c r="AZ350" s="251"/>
      <c r="BA350" s="251"/>
      <c r="BB350" s="251"/>
      <c r="BC350" s="251"/>
      <c r="BD350" s="251"/>
      <c r="BE350" s="251"/>
      <c r="BF350" s="251"/>
      <c r="BG350" s="251"/>
      <c r="BH350" s="251"/>
      <c r="BI350" s="251"/>
      <c r="BJ350" s="251"/>
      <c r="BK350" s="251"/>
      <c r="BL350" s="251"/>
      <c r="BM350" s="251"/>
      <c r="BN350" s="257"/>
      <c r="BO350" s="92"/>
      <c r="BP350" s="92"/>
      <c r="BQ350" s="62"/>
      <c r="BR350" s="62"/>
      <c r="BS350" s="62"/>
    </row>
    <row r="351" spans="1:73" s="88" customFormat="1" ht="73.349999999999994" customHeight="1" thickTop="1" thickBot="1">
      <c r="A351" s="84"/>
      <c r="B351" s="486" t="s">
        <v>70</v>
      </c>
      <c r="C351" s="487"/>
      <c r="D351" s="483" t="s">
        <v>60</v>
      </c>
      <c r="E351" s="483"/>
      <c r="F351" s="93"/>
      <c r="G351" s="93"/>
      <c r="H351" s="479"/>
      <c r="I351" s="480"/>
      <c r="J351" s="481"/>
      <c r="K351" s="259"/>
      <c r="L351" s="479"/>
      <c r="M351" s="480"/>
      <c r="N351" s="481"/>
      <c r="O351" s="476" t="s">
        <v>53</v>
      </c>
      <c r="P351" s="477"/>
      <c r="Q351" s="477"/>
      <c r="R351" s="477"/>
      <c r="S351" s="479"/>
      <c r="T351" s="480"/>
      <c r="U351" s="481"/>
      <c r="V351" s="259"/>
      <c r="W351" s="479"/>
      <c r="X351" s="480"/>
      <c r="Y351" s="481"/>
      <c r="Z351" s="476" t="s">
        <v>55</v>
      </c>
      <c r="AA351" s="477"/>
      <c r="AB351" s="477"/>
      <c r="AC351" s="478"/>
      <c r="AD351" s="479"/>
      <c r="AE351" s="480"/>
      <c r="AF351" s="481"/>
      <c r="AG351" s="259"/>
      <c r="AH351" s="479"/>
      <c r="AI351" s="480"/>
      <c r="AJ351" s="481"/>
      <c r="AK351" s="476" t="s">
        <v>59</v>
      </c>
      <c r="AL351" s="477"/>
      <c r="AM351" s="477"/>
      <c r="AN351" s="478"/>
      <c r="AO351" s="479"/>
      <c r="AP351" s="480"/>
      <c r="AQ351" s="481"/>
      <c r="AR351" s="263"/>
      <c r="AS351" s="479"/>
      <c r="AT351" s="480"/>
      <c r="AU351" s="481"/>
      <c r="AV351" s="264"/>
      <c r="AW351" s="264"/>
      <c r="AX351" s="264"/>
      <c r="AY351" s="264"/>
      <c r="AZ351" s="472" t="s">
        <v>20</v>
      </c>
      <c r="BA351" s="472"/>
      <c r="BB351" s="472"/>
      <c r="BC351" s="472"/>
      <c r="BD351" s="473"/>
      <c r="BE351" s="469">
        <f>BL346</f>
        <v>0</v>
      </c>
      <c r="BF351" s="470"/>
      <c r="BG351" s="471"/>
      <c r="BH351" s="265"/>
      <c r="BI351" s="469">
        <f>BL348</f>
        <v>0</v>
      </c>
      <c r="BJ351" s="470"/>
      <c r="BK351" s="471"/>
      <c r="BL351" s="266"/>
      <c r="BM351" s="266"/>
      <c r="BN351" s="267"/>
      <c r="BO351" s="94"/>
      <c r="BP351" s="94"/>
      <c r="BQ351" s="84"/>
      <c r="BR351" s="84"/>
      <c r="BS351" s="84"/>
    </row>
    <row r="352" spans="1:73" ht="15.6" customHeight="1" thickTop="1" thickBot="1">
      <c r="A352" s="62"/>
      <c r="B352" s="252"/>
      <c r="C352" s="241"/>
      <c r="D352" s="253"/>
      <c r="E352" s="253"/>
      <c r="F352" s="95"/>
      <c r="G352" s="95"/>
      <c r="H352" s="261"/>
      <c r="I352" s="261"/>
      <c r="J352" s="261"/>
      <c r="K352" s="261"/>
      <c r="L352" s="261"/>
      <c r="M352" s="261"/>
      <c r="N352" s="261"/>
      <c r="O352" s="258"/>
      <c r="P352" s="258"/>
      <c r="Q352" s="258"/>
      <c r="R352" s="258"/>
      <c r="S352" s="261"/>
      <c r="T352" s="261"/>
      <c r="U352" s="261"/>
      <c r="V352" s="260"/>
      <c r="W352" s="261"/>
      <c r="X352" s="261"/>
      <c r="Y352" s="261"/>
      <c r="Z352" s="258"/>
      <c r="AA352" s="258"/>
      <c r="AB352" s="258"/>
      <c r="AC352" s="258"/>
      <c r="AD352" s="261"/>
      <c r="AE352" s="261"/>
      <c r="AF352" s="261"/>
      <c r="AG352" s="261"/>
      <c r="AH352" s="260"/>
      <c r="AI352" s="260"/>
      <c r="AJ352" s="261"/>
      <c r="AK352" s="258"/>
      <c r="AL352" s="258"/>
      <c r="AM352" s="258"/>
      <c r="AN352" s="258"/>
      <c r="AO352" s="261"/>
      <c r="AP352" s="261"/>
      <c r="AQ352" s="261"/>
      <c r="AR352" s="261"/>
      <c r="AS352" s="261"/>
      <c r="AT352" s="263"/>
      <c r="AU352" s="263"/>
      <c r="AV352" s="268"/>
      <c r="AW352" s="268"/>
      <c r="AX352" s="268"/>
      <c r="AY352" s="268"/>
      <c r="AZ352" s="258"/>
      <c r="BA352" s="269"/>
      <c r="BB352" s="269"/>
      <c r="BC352" s="270"/>
      <c r="BD352" s="271"/>
      <c r="BE352" s="272"/>
      <c r="BF352" s="272"/>
      <c r="BG352" s="263"/>
      <c r="BH352" s="273"/>
      <c r="BI352" s="274"/>
      <c r="BJ352" s="274"/>
      <c r="BK352" s="263"/>
      <c r="BL352" s="268"/>
      <c r="BM352" s="268"/>
      <c r="BN352" s="275"/>
      <c r="BO352" s="96"/>
      <c r="BP352" s="96"/>
      <c r="BQ352" s="62"/>
      <c r="BR352" s="62"/>
      <c r="BS352" s="62"/>
    </row>
    <row r="353" spans="1:71" s="88" customFormat="1" ht="74.849999999999994" customHeight="1" thickTop="1" thickBot="1">
      <c r="A353" s="84"/>
      <c r="B353" s="482" t="s">
        <v>51</v>
      </c>
      <c r="C353" s="472"/>
      <c r="D353" s="483" t="s">
        <v>61</v>
      </c>
      <c r="E353" s="483"/>
      <c r="F353" s="93"/>
      <c r="G353" s="93"/>
      <c r="H353" s="469">
        <f>H351</f>
        <v>0</v>
      </c>
      <c r="I353" s="470"/>
      <c r="J353" s="471"/>
      <c r="K353" s="259"/>
      <c r="L353" s="469">
        <f>L351</f>
        <v>0</v>
      </c>
      <c r="M353" s="470"/>
      <c r="N353" s="471"/>
      <c r="O353" s="476" t="s">
        <v>57</v>
      </c>
      <c r="P353" s="477"/>
      <c r="Q353" s="477"/>
      <c r="R353" s="477"/>
      <c r="S353" s="469">
        <f>S351-H351</f>
        <v>0</v>
      </c>
      <c r="T353" s="470"/>
      <c r="U353" s="471"/>
      <c r="V353" s="259"/>
      <c r="W353" s="469">
        <f>W351-L351</f>
        <v>0</v>
      </c>
      <c r="X353" s="470"/>
      <c r="Y353" s="471"/>
      <c r="Z353" s="476" t="s">
        <v>56</v>
      </c>
      <c r="AA353" s="477"/>
      <c r="AB353" s="477"/>
      <c r="AC353" s="478"/>
      <c r="AD353" s="469">
        <f>AD351-S351</f>
        <v>0</v>
      </c>
      <c r="AE353" s="470"/>
      <c r="AF353" s="471"/>
      <c r="AG353" s="259"/>
      <c r="AH353" s="469">
        <f>AH351-W351</f>
        <v>0</v>
      </c>
      <c r="AI353" s="470"/>
      <c r="AJ353" s="471"/>
      <c r="AK353" s="476" t="s">
        <v>58</v>
      </c>
      <c r="AL353" s="477"/>
      <c r="AM353" s="477"/>
      <c r="AN353" s="478"/>
      <c r="AO353" s="469">
        <f>AO351-AD351</f>
        <v>0</v>
      </c>
      <c r="AP353" s="470"/>
      <c r="AQ353" s="471"/>
      <c r="AR353" s="263"/>
      <c r="AS353" s="469">
        <f>AS351-AH351</f>
        <v>0</v>
      </c>
      <c r="AT353" s="470"/>
      <c r="AU353" s="471"/>
      <c r="AV353" s="264"/>
      <c r="AW353" s="264"/>
      <c r="AX353" s="264"/>
      <c r="AY353" s="264"/>
      <c r="AZ353" s="472" t="s">
        <v>50</v>
      </c>
      <c r="BA353" s="472"/>
      <c r="BB353" s="472"/>
      <c r="BC353" s="472"/>
      <c r="BD353" s="473"/>
      <c r="BE353" s="469">
        <f>BE351-AO351</f>
        <v>0</v>
      </c>
      <c r="BF353" s="470"/>
      <c r="BG353" s="471"/>
      <c r="BH353" s="276"/>
      <c r="BI353" s="469">
        <f>BI351-AS351</f>
        <v>0</v>
      </c>
      <c r="BJ353" s="470"/>
      <c r="BK353" s="471"/>
      <c r="BL353" s="266"/>
      <c r="BM353" s="266"/>
      <c r="BN353" s="267"/>
      <c r="BO353" s="94"/>
      <c r="BP353" s="94"/>
      <c r="BQ353" s="84"/>
      <c r="BR353" s="84"/>
      <c r="BS353" s="84"/>
    </row>
    <row r="354" spans="1:71" ht="27.75" thickTop="1" thickBot="1">
      <c r="A354" s="62"/>
      <c r="B354" s="254"/>
      <c r="C354" s="255"/>
      <c r="D354" s="255"/>
      <c r="E354" s="255"/>
      <c r="F354" s="97"/>
      <c r="G354" s="97"/>
      <c r="H354" s="255"/>
      <c r="I354" s="255"/>
      <c r="J354" s="255"/>
      <c r="K354" s="255"/>
      <c r="L354" s="255"/>
      <c r="M354" s="255"/>
      <c r="N354" s="255"/>
      <c r="O354" s="255"/>
      <c r="P354" s="255"/>
      <c r="Q354" s="255"/>
      <c r="R354" s="255"/>
      <c r="S354" s="255"/>
      <c r="T354" s="255"/>
      <c r="U354" s="255"/>
      <c r="V354" s="255"/>
      <c r="W354" s="255"/>
      <c r="X354" s="255"/>
      <c r="Y354" s="255"/>
      <c r="Z354" s="255"/>
      <c r="AA354" s="255"/>
      <c r="AB354" s="255"/>
      <c r="AC354" s="255"/>
      <c r="AD354" s="255"/>
      <c r="AE354" s="255"/>
      <c r="AF354" s="262"/>
      <c r="AG354" s="262"/>
      <c r="AH354" s="255"/>
      <c r="AI354" s="255"/>
      <c r="AJ354" s="255"/>
      <c r="AK354" s="255"/>
      <c r="AL354" s="255"/>
      <c r="AM354" s="255"/>
      <c r="AN354" s="255"/>
      <c r="AO354" s="255"/>
      <c r="AP354" s="255"/>
      <c r="AQ354" s="255"/>
      <c r="AR354" s="255"/>
      <c r="AS354" s="255"/>
      <c r="AT354" s="255"/>
      <c r="AU354" s="255"/>
      <c r="AV354" s="255"/>
      <c r="AW354" s="255"/>
      <c r="AX354" s="255"/>
      <c r="AY354" s="255"/>
      <c r="AZ354" s="255"/>
      <c r="BA354" s="474" t="s">
        <v>104</v>
      </c>
      <c r="BB354" s="474"/>
      <c r="BC354" s="474"/>
      <c r="BD354" s="474"/>
      <c r="BE354" s="474"/>
      <c r="BF354" s="474"/>
      <c r="BG354" s="474"/>
      <c r="BH354" s="474"/>
      <c r="BI354" s="474"/>
      <c r="BJ354" s="474"/>
      <c r="BK354" s="474"/>
      <c r="BL354" s="474"/>
      <c r="BM354" s="474"/>
      <c r="BN354" s="475"/>
      <c r="BO354" s="98"/>
      <c r="BP354" s="98"/>
      <c r="BQ354" s="62"/>
      <c r="BR354" s="62"/>
      <c r="BS354" s="62"/>
    </row>
    <row r="355" spans="1:71" ht="10.9" customHeight="1" thickTop="1">
      <c r="A355" s="62"/>
      <c r="B355" s="63"/>
      <c r="C355" s="62"/>
      <c r="D355" s="62"/>
      <c r="E355" s="62"/>
      <c r="F355" s="64"/>
      <c r="G355" s="64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  <c r="AA355" s="62"/>
      <c r="AB355" s="62"/>
      <c r="AC355" s="62"/>
      <c r="AD355" s="62"/>
      <c r="AE355" s="62"/>
      <c r="AF355" s="65"/>
      <c r="AG355" s="65"/>
      <c r="AH355" s="62"/>
      <c r="AI355" s="62"/>
      <c r="AJ355" s="62"/>
      <c r="AK355" s="62"/>
      <c r="AL355" s="62"/>
      <c r="AM355" s="62"/>
      <c r="AN355" s="62"/>
      <c r="AO355" s="62"/>
      <c r="AP355" s="62"/>
      <c r="AQ355" s="62"/>
      <c r="AR355" s="62"/>
      <c r="AS355" s="62"/>
      <c r="AT355" s="62"/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6"/>
      <c r="BP355" s="66"/>
      <c r="BQ355" s="62"/>
      <c r="BR355" s="62"/>
      <c r="BS355" s="62"/>
    </row>
    <row r="356" spans="1:71" s="69" customFormat="1" ht="33.75">
      <c r="A356" s="68"/>
      <c r="B356" s="651" t="s">
        <v>9</v>
      </c>
      <c r="C356" s="651"/>
      <c r="D356" s="651"/>
      <c r="E356" s="651"/>
      <c r="F356" s="651"/>
      <c r="G356" s="651"/>
      <c r="H356" s="651"/>
      <c r="I356" s="651"/>
      <c r="J356" s="651"/>
      <c r="K356" s="651"/>
      <c r="L356" s="651"/>
      <c r="M356" s="651"/>
      <c r="N356" s="651"/>
      <c r="O356" s="651"/>
      <c r="P356" s="651"/>
      <c r="Q356" s="651"/>
      <c r="R356" s="651"/>
      <c r="S356" s="651"/>
      <c r="T356" s="651"/>
      <c r="U356" s="651"/>
      <c r="V356" s="651"/>
      <c r="W356" s="651"/>
      <c r="X356" s="651"/>
      <c r="Y356" s="651"/>
      <c r="Z356" s="651"/>
      <c r="AA356" s="651"/>
      <c r="AB356" s="651"/>
      <c r="AC356" s="651"/>
      <c r="AD356" s="651"/>
      <c r="AE356" s="651"/>
      <c r="AF356" s="651"/>
      <c r="AG356" s="651"/>
      <c r="AH356" s="651"/>
      <c r="AI356" s="651"/>
      <c r="AJ356" s="651"/>
      <c r="AK356" s="651"/>
      <c r="AL356" s="651"/>
      <c r="AM356" s="651"/>
      <c r="AN356" s="651"/>
      <c r="AO356" s="651"/>
      <c r="AP356" s="651"/>
      <c r="AQ356" s="651"/>
      <c r="AR356" s="651"/>
      <c r="AS356" s="651"/>
      <c r="AT356" s="651"/>
      <c r="AU356" s="651"/>
      <c r="AV356" s="651"/>
      <c r="AW356" s="651"/>
      <c r="AX356" s="651"/>
      <c r="AY356" s="651"/>
      <c r="AZ356" s="651"/>
      <c r="BA356" s="651"/>
      <c r="BB356" s="651"/>
      <c r="BC356" s="651"/>
      <c r="BD356" s="651"/>
      <c r="BE356" s="651"/>
      <c r="BF356" s="651"/>
      <c r="BG356" s="651"/>
      <c r="BH356" s="651"/>
      <c r="BI356" s="651"/>
      <c r="BJ356" s="651"/>
      <c r="BK356" s="651"/>
      <c r="BL356" s="651"/>
      <c r="BM356" s="651"/>
      <c r="BN356" s="651"/>
      <c r="BO356" s="223"/>
      <c r="BP356" s="223"/>
      <c r="BQ356" s="68"/>
      <c r="BR356" s="68"/>
      <c r="BS356" s="68"/>
    </row>
    <row r="357" spans="1:71" ht="10.9" customHeight="1">
      <c r="A357" s="62"/>
      <c r="B357" s="224"/>
      <c r="C357" s="225"/>
      <c r="D357" s="225"/>
      <c r="E357" s="225"/>
      <c r="F357" s="226"/>
      <c r="G357" s="226"/>
      <c r="H357" s="225"/>
      <c r="I357" s="225"/>
      <c r="J357" s="225"/>
      <c r="K357" s="225"/>
      <c r="L357" s="225"/>
      <c r="M357" s="225"/>
      <c r="N357" s="225"/>
      <c r="O357" s="225"/>
      <c r="P357" s="225"/>
      <c r="Q357" s="225"/>
      <c r="R357" s="225"/>
      <c r="S357" s="225"/>
      <c r="T357" s="225"/>
      <c r="U357" s="225"/>
      <c r="V357" s="225"/>
      <c r="W357" s="225"/>
      <c r="X357" s="225"/>
      <c r="Y357" s="225"/>
      <c r="Z357" s="225"/>
      <c r="AA357" s="225"/>
      <c r="AB357" s="225"/>
      <c r="AC357" s="225"/>
      <c r="AD357" s="225"/>
      <c r="AE357" s="225"/>
      <c r="AF357" s="227"/>
      <c r="AG357" s="227"/>
      <c r="AH357" s="225"/>
      <c r="AI357" s="225"/>
      <c r="AJ357" s="225"/>
      <c r="AK357" s="225"/>
      <c r="AL357" s="225"/>
      <c r="AM357" s="225"/>
      <c r="AN357" s="225"/>
      <c r="AO357" s="225"/>
      <c r="AP357" s="225"/>
      <c r="AQ357" s="225"/>
      <c r="AR357" s="225"/>
      <c r="AS357" s="225"/>
      <c r="AT357" s="225"/>
      <c r="AU357" s="225"/>
      <c r="AV357" s="225"/>
      <c r="AW357" s="225"/>
      <c r="AX357" s="225"/>
      <c r="AY357" s="225"/>
      <c r="AZ357" s="225"/>
      <c r="BA357" s="225"/>
      <c r="BB357" s="225"/>
      <c r="BC357" s="225"/>
      <c r="BD357" s="225"/>
      <c r="BE357" s="225"/>
      <c r="BF357" s="225"/>
      <c r="BG357" s="225"/>
      <c r="BH357" s="225"/>
      <c r="BI357" s="225"/>
      <c r="BJ357" s="225"/>
      <c r="BK357" s="225"/>
      <c r="BL357" s="225"/>
      <c r="BM357" s="225"/>
      <c r="BN357" s="652"/>
      <c r="BO357" s="652"/>
      <c r="BP357" s="652"/>
      <c r="BQ357" s="62"/>
      <c r="BR357" s="62"/>
      <c r="BS357" s="62"/>
    </row>
    <row r="358" spans="1:71" s="70" customFormat="1" ht="36.75" customHeight="1">
      <c r="A358" s="63"/>
      <c r="B358" s="224"/>
      <c r="C358" s="224"/>
      <c r="D358" s="228" t="s">
        <v>10</v>
      </c>
      <c r="E358" s="653" t="str">
        <f>IF(ROSTER!D$3="","",ROSTER!D$3)</f>
        <v/>
      </c>
      <c r="F358" s="653"/>
      <c r="G358" s="653"/>
      <c r="H358" s="653"/>
      <c r="I358" s="653"/>
      <c r="J358" s="653"/>
      <c r="K358" s="653"/>
      <c r="L358" s="653"/>
      <c r="M358" s="653"/>
      <c r="N358" s="653"/>
      <c r="O358" s="653"/>
      <c r="P358" s="653"/>
      <c r="Q358" s="653"/>
      <c r="R358" s="653"/>
      <c r="S358" s="653"/>
      <c r="T358" s="653"/>
      <c r="U358" s="653"/>
      <c r="V358" s="653"/>
      <c r="W358" s="653"/>
      <c r="X358" s="653"/>
      <c r="Y358" s="653"/>
      <c r="Z358" s="653"/>
      <c r="AA358" s="653"/>
      <c r="AB358" s="653"/>
      <c r="AC358" s="653"/>
      <c r="AD358" s="229"/>
      <c r="AE358" s="649" t="s">
        <v>11</v>
      </c>
      <c r="AF358" s="649"/>
      <c r="AG358" s="649"/>
      <c r="AH358" s="649"/>
      <c r="AI358" s="649"/>
      <c r="AJ358" s="649"/>
      <c r="AK358" s="649"/>
      <c r="AL358" s="647"/>
      <c r="AM358" s="647"/>
      <c r="AN358" s="647"/>
      <c r="AO358" s="647"/>
      <c r="AP358" s="647"/>
      <c r="AQ358" s="647"/>
      <c r="AR358" s="647"/>
      <c r="AS358" s="647"/>
      <c r="AT358" s="647"/>
      <c r="AU358" s="647"/>
      <c r="AV358" s="647"/>
      <c r="AW358" s="647"/>
      <c r="AX358" s="647"/>
      <c r="AY358" s="647"/>
      <c r="AZ358" s="647"/>
      <c r="BA358" s="647"/>
      <c r="BB358" s="647"/>
      <c r="BC358" s="647"/>
      <c r="BD358" s="647"/>
      <c r="BE358" s="647"/>
      <c r="BF358" s="647"/>
      <c r="BG358" s="647"/>
      <c r="BH358" s="647"/>
      <c r="BI358" s="647"/>
      <c r="BJ358" s="647"/>
      <c r="BK358" s="647"/>
      <c r="BL358" s="647"/>
      <c r="BM358" s="647"/>
      <c r="BN358" s="652"/>
      <c r="BO358" s="652"/>
      <c r="BP358" s="652"/>
      <c r="BQ358" s="63"/>
      <c r="BR358" s="63"/>
      <c r="BS358" s="63"/>
    </row>
    <row r="359" spans="1:71" ht="8.85" customHeight="1">
      <c r="A359" s="71"/>
      <c r="B359" s="224"/>
      <c r="C359" s="227" t="s">
        <v>39</v>
      </c>
      <c r="D359" s="227"/>
      <c r="E359" s="227"/>
      <c r="F359" s="230"/>
      <c r="G359" s="230"/>
      <c r="H359" s="227"/>
      <c r="I359" s="227"/>
      <c r="J359" s="231"/>
      <c r="K359" s="231"/>
      <c r="L359" s="231"/>
      <c r="M359" s="231"/>
      <c r="N359" s="231"/>
      <c r="O359" s="231"/>
      <c r="P359" s="231"/>
      <c r="Q359" s="231"/>
      <c r="R359" s="231"/>
      <c r="S359" s="231"/>
      <c r="T359" s="231"/>
      <c r="U359" s="231"/>
      <c r="V359" s="231"/>
      <c r="W359" s="231"/>
      <c r="X359" s="231"/>
      <c r="Y359" s="231"/>
      <c r="Z359" s="231"/>
      <c r="AA359" s="231"/>
      <c r="AB359" s="231"/>
      <c r="AC359" s="231"/>
      <c r="AD359" s="231"/>
      <c r="AE359" s="231"/>
      <c r="AF359" s="231"/>
      <c r="AG359" s="227"/>
      <c r="AH359" s="232"/>
      <c r="AI359" s="233"/>
      <c r="AJ359" s="233"/>
      <c r="AK359" s="233"/>
      <c r="AL359" s="233"/>
      <c r="AM359" s="233"/>
      <c r="AN359" s="233"/>
      <c r="AO359" s="234"/>
      <c r="AP359" s="235"/>
      <c r="AQ359" s="235"/>
      <c r="AR359" s="235"/>
      <c r="AS359" s="235"/>
      <c r="AT359" s="235"/>
      <c r="AU359" s="235"/>
      <c r="AV359" s="235"/>
      <c r="AW359" s="235"/>
      <c r="AX359" s="235"/>
      <c r="AY359" s="235"/>
      <c r="AZ359" s="235"/>
      <c r="BA359" s="235"/>
      <c r="BB359" s="235"/>
      <c r="BC359" s="235"/>
      <c r="BD359" s="235"/>
      <c r="BE359" s="235"/>
      <c r="BF359" s="235"/>
      <c r="BG359" s="235"/>
      <c r="BH359" s="235"/>
      <c r="BI359" s="235"/>
      <c r="BJ359" s="235"/>
      <c r="BK359" s="235"/>
      <c r="BL359" s="235"/>
      <c r="BM359" s="235"/>
      <c r="BN359" s="235"/>
      <c r="BO359" s="236"/>
      <c r="BP359" s="236"/>
      <c r="BQ359" s="71"/>
      <c r="BR359" s="71"/>
      <c r="BS359" s="71"/>
    </row>
    <row r="360" spans="1:71" s="70" customFormat="1" ht="37.5">
      <c r="A360" s="63"/>
      <c r="B360" s="224"/>
      <c r="C360" s="646" t="s">
        <v>38</v>
      </c>
      <c r="D360" s="646"/>
      <c r="E360" s="647"/>
      <c r="F360" s="647"/>
      <c r="G360" s="647"/>
      <c r="H360" s="647"/>
      <c r="I360" s="647"/>
      <c r="J360" s="647"/>
      <c r="K360" s="647"/>
      <c r="L360" s="647"/>
      <c r="M360" s="647"/>
      <c r="N360" s="647"/>
      <c r="O360" s="647"/>
      <c r="P360" s="647"/>
      <c r="Q360" s="647"/>
      <c r="R360" s="647"/>
      <c r="S360" s="647"/>
      <c r="T360" s="647"/>
      <c r="U360" s="647"/>
      <c r="V360" s="647"/>
      <c r="W360" s="647"/>
      <c r="X360" s="647"/>
      <c r="Y360" s="647"/>
      <c r="Z360" s="647"/>
      <c r="AA360" s="647"/>
      <c r="AB360" s="647"/>
      <c r="AC360" s="647"/>
      <c r="AD360" s="229"/>
      <c r="AE360" s="648" t="s">
        <v>21</v>
      </c>
      <c r="AF360" s="648"/>
      <c r="AG360" s="648"/>
      <c r="AH360" s="648"/>
      <c r="AI360" s="647"/>
      <c r="AJ360" s="647"/>
      <c r="AK360" s="647"/>
      <c r="AL360" s="647"/>
      <c r="AM360" s="647"/>
      <c r="AN360" s="647"/>
      <c r="AO360" s="647"/>
      <c r="AP360" s="647"/>
      <c r="AQ360" s="647"/>
      <c r="AR360" s="647"/>
      <c r="AS360" s="647"/>
      <c r="AT360" s="647"/>
      <c r="AU360" s="647"/>
      <c r="AV360" s="647"/>
      <c r="AW360" s="647"/>
      <c r="AX360" s="647"/>
      <c r="AY360" s="647"/>
      <c r="AZ360" s="647"/>
      <c r="BA360" s="649" t="s">
        <v>12</v>
      </c>
      <c r="BB360" s="649"/>
      <c r="BC360" s="649"/>
      <c r="BD360" s="650"/>
      <c r="BE360" s="650"/>
      <c r="BF360" s="650"/>
      <c r="BG360" s="650"/>
      <c r="BH360" s="650"/>
      <c r="BI360" s="650"/>
      <c r="BJ360" s="650"/>
      <c r="BK360" s="650"/>
      <c r="BL360" s="650"/>
      <c r="BM360" s="650"/>
      <c r="BN360" s="237"/>
      <c r="BO360" s="238"/>
      <c r="BP360" s="238"/>
      <c r="BQ360" s="72">
        <f>IF(BD360=0,0,1)</f>
        <v>0</v>
      </c>
      <c r="BR360" s="73">
        <f>IF((BE410+BI410)&gt;(AO410+AS410),1,0)</f>
        <v>0</v>
      </c>
      <c r="BS360" s="74"/>
    </row>
    <row r="361" spans="1:71" ht="9.6" customHeight="1">
      <c r="A361" s="62"/>
      <c r="B361" s="224"/>
      <c r="C361" s="225"/>
      <c r="D361" s="225"/>
      <c r="E361" s="225"/>
      <c r="F361" s="226"/>
      <c r="G361" s="226"/>
      <c r="H361" s="225"/>
      <c r="I361" s="225"/>
      <c r="J361" s="225"/>
      <c r="K361" s="225"/>
      <c r="L361" s="225"/>
      <c r="M361" s="225"/>
      <c r="N361" s="225"/>
      <c r="O361" s="225"/>
      <c r="P361" s="225"/>
      <c r="Q361" s="225"/>
      <c r="R361" s="225"/>
      <c r="S361" s="225"/>
      <c r="T361" s="225"/>
      <c r="U361" s="225"/>
      <c r="V361" s="225"/>
      <c r="W361" s="225"/>
      <c r="X361" s="225"/>
      <c r="Y361" s="225"/>
      <c r="Z361" s="225"/>
      <c r="AA361" s="225"/>
      <c r="AB361" s="225"/>
      <c r="AC361" s="225"/>
      <c r="AD361" s="225"/>
      <c r="AE361" s="225"/>
      <c r="AF361" s="227"/>
      <c r="AG361" s="227"/>
      <c r="AH361" s="225"/>
      <c r="AI361" s="225"/>
      <c r="AJ361" s="225"/>
      <c r="AK361" s="225"/>
      <c r="AL361" s="225"/>
      <c r="AM361" s="225"/>
      <c r="AN361" s="225"/>
      <c r="AO361" s="225"/>
      <c r="AP361" s="225"/>
      <c r="AQ361" s="225"/>
      <c r="AR361" s="225"/>
      <c r="AS361" s="225"/>
      <c r="AT361" s="225"/>
      <c r="AU361" s="225"/>
      <c r="AV361" s="225"/>
      <c r="AW361" s="225"/>
      <c r="AX361" s="225"/>
      <c r="AY361" s="225"/>
      <c r="AZ361" s="225"/>
      <c r="BA361" s="225"/>
      <c r="BB361" s="225"/>
      <c r="BC361" s="225"/>
      <c r="BD361" s="225"/>
      <c r="BE361" s="225"/>
      <c r="BF361" s="225"/>
      <c r="BG361" s="225"/>
      <c r="BH361" s="225"/>
      <c r="BI361" s="225"/>
      <c r="BJ361" s="225"/>
      <c r="BK361" s="225"/>
      <c r="BL361" s="225"/>
      <c r="BM361" s="225"/>
      <c r="BN361" s="225"/>
      <c r="BO361" s="239"/>
      <c r="BP361" s="239"/>
      <c r="BQ361" s="62"/>
      <c r="BR361" s="62"/>
      <c r="BS361" s="62"/>
    </row>
    <row r="362" spans="1:71" ht="8.85" customHeight="1" thickBot="1">
      <c r="A362" s="62"/>
      <c r="B362" s="240"/>
      <c r="C362" s="241"/>
      <c r="D362" s="241"/>
      <c r="E362" s="241"/>
      <c r="F362" s="242"/>
      <c r="G362" s="242"/>
      <c r="H362" s="241"/>
      <c r="I362" s="241"/>
      <c r="J362" s="241"/>
      <c r="K362" s="241"/>
      <c r="L362" s="241"/>
      <c r="M362" s="241"/>
      <c r="N362" s="241"/>
      <c r="O362" s="241"/>
      <c r="P362" s="241"/>
      <c r="Q362" s="241"/>
      <c r="R362" s="241"/>
      <c r="S362" s="241"/>
      <c r="T362" s="241"/>
      <c r="U362" s="241"/>
      <c r="V362" s="241"/>
      <c r="W362" s="241"/>
      <c r="X362" s="241"/>
      <c r="Y362" s="241"/>
      <c r="Z362" s="241"/>
      <c r="AA362" s="241"/>
      <c r="AB362" s="241"/>
      <c r="AC362" s="241"/>
      <c r="AD362" s="241"/>
      <c r="AE362" s="241"/>
      <c r="AF362" s="243"/>
      <c r="AG362" s="243"/>
      <c r="AH362" s="241"/>
      <c r="AI362" s="241"/>
      <c r="AJ362" s="241"/>
      <c r="AK362" s="241"/>
      <c r="AL362" s="241"/>
      <c r="AM362" s="241"/>
      <c r="AN362" s="241"/>
      <c r="AO362" s="241"/>
      <c r="AP362" s="241"/>
      <c r="AQ362" s="241"/>
      <c r="AR362" s="241"/>
      <c r="AS362" s="241"/>
      <c r="AT362" s="241"/>
      <c r="AU362" s="241"/>
      <c r="AV362" s="241"/>
      <c r="AW362" s="241"/>
      <c r="AX362" s="241"/>
      <c r="AY362" s="241"/>
      <c r="AZ362" s="241"/>
      <c r="BA362" s="241"/>
      <c r="BB362" s="241"/>
      <c r="BC362" s="241"/>
      <c r="BD362" s="241"/>
      <c r="BE362" s="241"/>
      <c r="BF362" s="241"/>
      <c r="BG362" s="241"/>
      <c r="BH362" s="241"/>
      <c r="BI362" s="241"/>
      <c r="BJ362" s="241"/>
      <c r="BK362" s="241"/>
      <c r="BL362" s="241"/>
      <c r="BM362" s="241"/>
      <c r="BN362" s="241"/>
      <c r="BO362" s="244"/>
      <c r="BP362" s="244"/>
      <c r="BQ362" s="62"/>
      <c r="BR362" s="62"/>
      <c r="BS362" s="62"/>
    </row>
    <row r="363" spans="1:71" s="70" customFormat="1" ht="33.4" customHeight="1" thickTop="1">
      <c r="A363" s="74"/>
      <c r="B363" s="634" t="s">
        <v>0</v>
      </c>
      <c r="C363" s="636" t="s">
        <v>1</v>
      </c>
      <c r="D363" s="637"/>
      <c r="E363" s="245" t="s">
        <v>28</v>
      </c>
      <c r="F363" s="644" t="s">
        <v>115</v>
      </c>
      <c r="G363" s="644" t="s">
        <v>116</v>
      </c>
      <c r="H363" s="640" t="s">
        <v>41</v>
      </c>
      <c r="I363" s="641"/>
      <c r="J363" s="619" t="s">
        <v>7</v>
      </c>
      <c r="K363" s="619"/>
      <c r="L363" s="619"/>
      <c r="M363" s="619"/>
      <c r="N363" s="619"/>
      <c r="O363" s="619"/>
      <c r="P363" s="619" t="s">
        <v>2</v>
      </c>
      <c r="Q363" s="619"/>
      <c r="R363" s="619"/>
      <c r="S363" s="619"/>
      <c r="T363" s="619"/>
      <c r="U363" s="619"/>
      <c r="V363" s="630" t="s">
        <v>35</v>
      </c>
      <c r="W363" s="631"/>
      <c r="X363" s="630" t="s">
        <v>36</v>
      </c>
      <c r="Y363" s="631"/>
      <c r="Z363" s="630" t="s">
        <v>44</v>
      </c>
      <c r="AA363" s="631"/>
      <c r="AB363" s="619" t="s">
        <v>6</v>
      </c>
      <c r="AC363" s="619"/>
      <c r="AD363" s="619"/>
      <c r="AE363" s="619"/>
      <c r="AF363" s="619"/>
      <c r="AG363" s="619"/>
      <c r="AH363" s="619" t="s">
        <v>74</v>
      </c>
      <c r="AI363" s="619"/>
      <c r="AJ363" s="619"/>
      <c r="AK363" s="619"/>
      <c r="AL363" s="619"/>
      <c r="AM363" s="619"/>
      <c r="AN363" s="619" t="s">
        <v>75</v>
      </c>
      <c r="AO363" s="619"/>
      <c r="AP363" s="619"/>
      <c r="AQ363" s="619"/>
      <c r="AR363" s="619"/>
      <c r="AS363" s="619"/>
      <c r="AT363" s="619" t="s">
        <v>76</v>
      </c>
      <c r="AU363" s="619"/>
      <c r="AV363" s="619"/>
      <c r="AW363" s="619"/>
      <c r="AX363" s="619"/>
      <c r="AY363" s="621"/>
      <c r="AZ363" s="619" t="s">
        <v>4</v>
      </c>
      <c r="BA363" s="619"/>
      <c r="BB363" s="619"/>
      <c r="BC363" s="619"/>
      <c r="BD363" s="619"/>
      <c r="BE363" s="620"/>
      <c r="BF363" s="619" t="s">
        <v>77</v>
      </c>
      <c r="BG363" s="619"/>
      <c r="BH363" s="619"/>
      <c r="BI363" s="619"/>
      <c r="BJ363" s="619"/>
      <c r="BK363" s="621"/>
      <c r="BL363" s="622" t="s">
        <v>25</v>
      </c>
      <c r="BM363" s="623"/>
      <c r="BN363" s="624"/>
      <c r="BO363" s="615" t="s">
        <v>92</v>
      </c>
      <c r="BP363" s="615" t="s">
        <v>93</v>
      </c>
      <c r="BQ363" s="74"/>
      <c r="BR363" s="74"/>
      <c r="BS363" s="74"/>
    </row>
    <row r="364" spans="1:71" s="76" customFormat="1" ht="31.9" customHeight="1">
      <c r="A364" s="75"/>
      <c r="B364" s="635"/>
      <c r="C364" s="638"/>
      <c r="D364" s="639"/>
      <c r="E364" s="246" t="s">
        <v>117</v>
      </c>
      <c r="F364" s="645"/>
      <c r="G364" s="645"/>
      <c r="H364" s="642"/>
      <c r="I364" s="643"/>
      <c r="J364" s="607" t="s">
        <v>17</v>
      </c>
      <c r="K364" s="608"/>
      <c r="L364" s="609" t="s">
        <v>18</v>
      </c>
      <c r="M364" s="610"/>
      <c r="N364" s="617" t="s">
        <v>19</v>
      </c>
      <c r="O364" s="618" t="s">
        <v>8</v>
      </c>
      <c r="P364" s="607" t="s">
        <v>26</v>
      </c>
      <c r="Q364" s="608"/>
      <c r="R364" s="609" t="s">
        <v>24</v>
      </c>
      <c r="S364" s="610"/>
      <c r="T364" s="617" t="s">
        <v>19</v>
      </c>
      <c r="U364" s="618"/>
      <c r="V364" s="632"/>
      <c r="W364" s="633"/>
      <c r="X364" s="632"/>
      <c r="Y364" s="633"/>
      <c r="Z364" s="632"/>
      <c r="AA364" s="633"/>
      <c r="AB364" s="607" t="s">
        <v>54</v>
      </c>
      <c r="AC364" s="608"/>
      <c r="AD364" s="609" t="s">
        <v>23</v>
      </c>
      <c r="AE364" s="610" t="s">
        <v>3</v>
      </c>
      <c r="AF364" s="611" t="s">
        <v>5</v>
      </c>
      <c r="AG364" s="612"/>
      <c r="AH364" s="607" t="s">
        <v>54</v>
      </c>
      <c r="AI364" s="608"/>
      <c r="AJ364" s="609" t="s">
        <v>23</v>
      </c>
      <c r="AK364" s="610" t="s">
        <v>3</v>
      </c>
      <c r="AL364" s="611" t="s">
        <v>5</v>
      </c>
      <c r="AM364" s="612"/>
      <c r="AN364" s="607" t="s">
        <v>54</v>
      </c>
      <c r="AO364" s="608"/>
      <c r="AP364" s="609" t="s">
        <v>23</v>
      </c>
      <c r="AQ364" s="610" t="s">
        <v>3</v>
      </c>
      <c r="AR364" s="611" t="s">
        <v>5</v>
      </c>
      <c r="AS364" s="612"/>
      <c r="AT364" s="613" t="s">
        <v>54</v>
      </c>
      <c r="AU364" s="614"/>
      <c r="AV364" s="628" t="s">
        <v>23</v>
      </c>
      <c r="AW364" s="629" t="s">
        <v>3</v>
      </c>
      <c r="AX364" s="611" t="s">
        <v>5</v>
      </c>
      <c r="AY364" s="612"/>
      <c r="AZ364" s="607" t="s">
        <v>54</v>
      </c>
      <c r="BA364" s="608"/>
      <c r="BB364" s="609" t="s">
        <v>23</v>
      </c>
      <c r="BC364" s="610" t="s">
        <v>3</v>
      </c>
      <c r="BD364" s="611" t="s">
        <v>5</v>
      </c>
      <c r="BE364" s="612"/>
      <c r="BF364" s="613" t="s">
        <v>54</v>
      </c>
      <c r="BG364" s="614"/>
      <c r="BH364" s="628" t="s">
        <v>23</v>
      </c>
      <c r="BI364" s="629" t="s">
        <v>3</v>
      </c>
      <c r="BJ364" s="611" t="s">
        <v>5</v>
      </c>
      <c r="BK364" s="612"/>
      <c r="BL364" s="625"/>
      <c r="BM364" s="626"/>
      <c r="BN364" s="627"/>
      <c r="BO364" s="616"/>
      <c r="BP364" s="616"/>
      <c r="BQ364" s="75"/>
      <c r="BR364" s="75"/>
      <c r="BS364" s="75"/>
    </row>
    <row r="365" spans="1:71" ht="23.85" customHeight="1">
      <c r="A365" s="77"/>
      <c r="B365" s="605" t="str">
        <f>IF(ROSTER!B8="","",ROSTER!B8)</f>
        <v/>
      </c>
      <c r="C365" s="588" t="str">
        <f>IF(ROSTER!C$8="","",ROSTER!C$8)</f>
        <v/>
      </c>
      <c r="D365" s="589"/>
      <c r="E365" s="590"/>
      <c r="F365" s="592">
        <f>IF(E365="y",1,IF(E365="S",1,0))</f>
        <v>0</v>
      </c>
      <c r="G365" s="594">
        <f>IF(E365="S",1,0)</f>
        <v>0</v>
      </c>
      <c r="H365" s="584"/>
      <c r="I365" s="576"/>
      <c r="J365" s="564"/>
      <c r="K365" s="565"/>
      <c r="L365" s="568"/>
      <c r="M365" s="569"/>
      <c r="N365" s="578">
        <f>L365+J365</f>
        <v>0</v>
      </c>
      <c r="O365" s="579"/>
      <c r="P365" s="564"/>
      <c r="Q365" s="565"/>
      <c r="R365" s="568"/>
      <c r="S365" s="569"/>
      <c r="T365" s="578">
        <f>R365-P365</f>
        <v>0</v>
      </c>
      <c r="U365" s="579"/>
      <c r="V365" s="584"/>
      <c r="W365" s="576"/>
      <c r="X365" s="564"/>
      <c r="Y365" s="576"/>
      <c r="Z365" s="564"/>
      <c r="AA365" s="576"/>
      <c r="AB365" s="564"/>
      <c r="AC365" s="565"/>
      <c r="AD365" s="568"/>
      <c r="AE365" s="569"/>
      <c r="AF365" s="548">
        <f>IF(AB365=0,0,(AD365/AB365)*100)</f>
        <v>0</v>
      </c>
      <c r="AG365" s="549"/>
      <c r="AH365" s="564"/>
      <c r="AI365" s="565"/>
      <c r="AJ365" s="568"/>
      <c r="AK365" s="569"/>
      <c r="AL365" s="548">
        <f>IF(AH365=0,0,(AJ365/AH365)*100)</f>
        <v>0</v>
      </c>
      <c r="AM365" s="549"/>
      <c r="AN365" s="564"/>
      <c r="AO365" s="565"/>
      <c r="AP365" s="568"/>
      <c r="AQ365" s="569"/>
      <c r="AR365" s="548">
        <f>IF(AN365=0,0,(AP365/AN365)*100)</f>
        <v>0</v>
      </c>
      <c r="AS365" s="549"/>
      <c r="AT365" s="572">
        <f>AB365+AH365+AN365</f>
        <v>0</v>
      </c>
      <c r="AU365" s="573"/>
      <c r="AV365" s="544">
        <f>AD365+AJ365+AP365</f>
        <v>0</v>
      </c>
      <c r="AW365" s="545"/>
      <c r="AX365" s="548">
        <f>IF(AT365=0,0,(AV365/AT365)*100)</f>
        <v>0</v>
      </c>
      <c r="AY365" s="549"/>
      <c r="AZ365" s="564"/>
      <c r="BA365" s="565"/>
      <c r="BB365" s="568"/>
      <c r="BC365" s="569"/>
      <c r="BD365" s="548">
        <f>IF(AZ365=0,0,(BB365/AZ365)*100)</f>
        <v>0</v>
      </c>
      <c r="BE365" s="549"/>
      <c r="BF365" s="572">
        <f>AT365+AZ365</f>
        <v>0</v>
      </c>
      <c r="BG365" s="573"/>
      <c r="BH365" s="544">
        <f>AV365+BB365</f>
        <v>0</v>
      </c>
      <c r="BI365" s="545"/>
      <c r="BJ365" s="548">
        <f>IF(BF365=0,0,(BH365/BF365)*100)</f>
        <v>0</v>
      </c>
      <c r="BK365" s="549"/>
      <c r="BL365" s="552">
        <f>(AD365*2)+(AJ365*2)+(AP365*3)+BB365</f>
        <v>0</v>
      </c>
      <c r="BM365" s="553"/>
      <c r="BN365" s="554"/>
      <c r="BO365" s="560" t="e">
        <f>(BL365*BR$365)+(N365*BR$366)+(X365*BR$367)+(R365*BR$368)+(V365*BR$369)+(Z365*BR$370)</f>
        <v>#REF!</v>
      </c>
      <c r="BP365" s="560" t="e">
        <f>((AZ365-BB365)*BR$372)+((AT365-AV365)*BR$371)+(H365*BR$373)+(P365*BR$374)</f>
        <v>#REF!</v>
      </c>
      <c r="BQ365" s="78" t="s">
        <v>81</v>
      </c>
      <c r="BR365" s="79" t="e">
        <f>IF(#REF!="B",#REF!,IF(#REF!="C",#REF!,#REF!))</f>
        <v>#REF!</v>
      </c>
      <c r="BS365" s="75"/>
    </row>
    <row r="366" spans="1:71" ht="23.85" customHeight="1">
      <c r="A366" s="77"/>
      <c r="B366" s="606"/>
      <c r="C366" s="562" t="str">
        <f>IF(ROSTER!D$8="","",ROSTER!D$8)</f>
        <v/>
      </c>
      <c r="D366" s="563"/>
      <c r="E366" s="591"/>
      <c r="F366" s="593"/>
      <c r="G366" s="595"/>
      <c r="H366" s="585"/>
      <c r="I366" s="577"/>
      <c r="J366" s="566"/>
      <c r="K366" s="567"/>
      <c r="L366" s="570"/>
      <c r="M366" s="571"/>
      <c r="N366" s="582" t="s">
        <v>16</v>
      </c>
      <c r="O366" s="583"/>
      <c r="P366" s="566"/>
      <c r="Q366" s="567"/>
      <c r="R366" s="570"/>
      <c r="S366" s="571"/>
      <c r="T366" s="582" t="s">
        <v>16</v>
      </c>
      <c r="U366" s="583"/>
      <c r="V366" s="585"/>
      <c r="W366" s="577"/>
      <c r="X366" s="566"/>
      <c r="Y366" s="577"/>
      <c r="Z366" s="566"/>
      <c r="AA366" s="577"/>
      <c r="AB366" s="566"/>
      <c r="AC366" s="567"/>
      <c r="AD366" s="570"/>
      <c r="AE366" s="571"/>
      <c r="AF366" s="598"/>
      <c r="AG366" s="599"/>
      <c r="AH366" s="566"/>
      <c r="AI366" s="567"/>
      <c r="AJ366" s="570"/>
      <c r="AK366" s="571"/>
      <c r="AL366" s="598"/>
      <c r="AM366" s="599"/>
      <c r="AN366" s="566"/>
      <c r="AO366" s="567"/>
      <c r="AP366" s="570"/>
      <c r="AQ366" s="571"/>
      <c r="AR366" s="598"/>
      <c r="AS366" s="599"/>
      <c r="AT366" s="603"/>
      <c r="AU366" s="604"/>
      <c r="AV366" s="596"/>
      <c r="AW366" s="597"/>
      <c r="AX366" s="598"/>
      <c r="AY366" s="599"/>
      <c r="AZ366" s="566"/>
      <c r="BA366" s="567"/>
      <c r="BB366" s="570"/>
      <c r="BC366" s="571"/>
      <c r="BD366" s="598"/>
      <c r="BE366" s="599"/>
      <c r="BF366" s="603"/>
      <c r="BG366" s="604"/>
      <c r="BH366" s="596"/>
      <c r="BI366" s="597"/>
      <c r="BJ366" s="598"/>
      <c r="BK366" s="599"/>
      <c r="BL366" s="600"/>
      <c r="BM366" s="601"/>
      <c r="BN366" s="602"/>
      <c r="BO366" s="561"/>
      <c r="BP366" s="561"/>
      <c r="BQ366" s="78" t="s">
        <v>82</v>
      </c>
      <c r="BR366" s="79" t="e">
        <f>IF(#REF!="B",#REF!,IF(#REF!="C",#REF!,#REF!))</f>
        <v>#REF!</v>
      </c>
      <c r="BS366" s="75"/>
    </row>
    <row r="367" spans="1:71" ht="21.75" customHeight="1">
      <c r="A367" s="62"/>
      <c r="B367" s="605" t="str">
        <f>IF(ROSTER!B10="","",ROSTER!B10)</f>
        <v/>
      </c>
      <c r="C367" s="588" t="str">
        <f>IF(ROSTER!C$10="","",ROSTER!C$10)</f>
        <v/>
      </c>
      <c r="D367" s="589"/>
      <c r="E367" s="590"/>
      <c r="F367" s="592">
        <f>IF(E367="y",1,IF(E367="S",1,0))</f>
        <v>0</v>
      </c>
      <c r="G367" s="594">
        <f>IF(E367="S",1,0)</f>
        <v>0</v>
      </c>
      <c r="H367" s="584"/>
      <c r="I367" s="576"/>
      <c r="J367" s="564"/>
      <c r="K367" s="565"/>
      <c r="L367" s="568"/>
      <c r="M367" s="569"/>
      <c r="N367" s="578">
        <f>L367+J367</f>
        <v>0</v>
      </c>
      <c r="O367" s="579"/>
      <c r="P367" s="564"/>
      <c r="Q367" s="565"/>
      <c r="R367" s="568"/>
      <c r="S367" s="569"/>
      <c r="T367" s="578">
        <f>R367-P367</f>
        <v>0</v>
      </c>
      <c r="U367" s="579"/>
      <c r="V367" s="584"/>
      <c r="W367" s="576"/>
      <c r="X367" s="564"/>
      <c r="Y367" s="576"/>
      <c r="Z367" s="564"/>
      <c r="AA367" s="576"/>
      <c r="AB367" s="564"/>
      <c r="AC367" s="565"/>
      <c r="AD367" s="568"/>
      <c r="AE367" s="569"/>
      <c r="AF367" s="548">
        <f>IF(AB367=0,0,(AD367/AB367)*100)</f>
        <v>0</v>
      </c>
      <c r="AG367" s="549"/>
      <c r="AH367" s="564"/>
      <c r="AI367" s="565"/>
      <c r="AJ367" s="568"/>
      <c r="AK367" s="569"/>
      <c r="AL367" s="548">
        <f>IF(AH367=0,0,(AJ367/AH367)*100)</f>
        <v>0</v>
      </c>
      <c r="AM367" s="549"/>
      <c r="AN367" s="564"/>
      <c r="AO367" s="565"/>
      <c r="AP367" s="568"/>
      <c r="AQ367" s="569"/>
      <c r="AR367" s="548">
        <f>IF(AN367=0,0,(AP367/AN367)*100)</f>
        <v>0</v>
      </c>
      <c r="AS367" s="549"/>
      <c r="AT367" s="572">
        <f>AB367+AH367+AN367</f>
        <v>0</v>
      </c>
      <c r="AU367" s="573"/>
      <c r="AV367" s="544">
        <f>AD367+AJ367+AP367</f>
        <v>0</v>
      </c>
      <c r="AW367" s="545"/>
      <c r="AX367" s="548">
        <f>IF(AT367=0,0,(AV367/AT367)*100)</f>
        <v>0</v>
      </c>
      <c r="AY367" s="549"/>
      <c r="AZ367" s="564"/>
      <c r="BA367" s="565"/>
      <c r="BB367" s="568"/>
      <c r="BC367" s="569"/>
      <c r="BD367" s="548">
        <f>IF(AZ367=0,0,(BB367/AZ367)*100)</f>
        <v>0</v>
      </c>
      <c r="BE367" s="549"/>
      <c r="BF367" s="572">
        <f>AT367+AZ367</f>
        <v>0</v>
      </c>
      <c r="BG367" s="573"/>
      <c r="BH367" s="544">
        <f>AV367+BB367</f>
        <v>0</v>
      </c>
      <c r="BI367" s="545"/>
      <c r="BJ367" s="548">
        <f>IF(BF367=0,0,(BH367/BF367)*100)</f>
        <v>0</v>
      </c>
      <c r="BK367" s="549"/>
      <c r="BL367" s="552">
        <f>(AD367*2)+(AJ367*2)+(AP367*3)+BB367</f>
        <v>0</v>
      </c>
      <c r="BM367" s="553"/>
      <c r="BN367" s="554"/>
      <c r="BO367" s="560" t="e">
        <f>(BL367*BR$365)+(N367*BR$366)+(X367*BR$367)+(R367*BR$368)+(V367*BR$369)+(Z367*BR$370)</f>
        <v>#REF!</v>
      </c>
      <c r="BP367" s="560" t="e">
        <f>((AZ367-BB367)*BR$372)+((AT367-AV367)*BR$371)+(H367*BR$373)+(P367*BR$374)</f>
        <v>#REF!</v>
      </c>
      <c r="BQ367" s="78" t="s">
        <v>83</v>
      </c>
      <c r="BR367" s="79" t="e">
        <f>IF(#REF!="B",#REF!,IF(#REF!="C",#REF!,#REF!))</f>
        <v>#REF!</v>
      </c>
      <c r="BS367" s="75"/>
    </row>
    <row r="368" spans="1:71" ht="21.75" customHeight="1">
      <c r="A368" s="62"/>
      <c r="B368" s="606"/>
      <c r="C368" s="562" t="str">
        <f>IF(ROSTER!D$10="","",ROSTER!D$10)</f>
        <v/>
      </c>
      <c r="D368" s="563"/>
      <c r="E368" s="591"/>
      <c r="F368" s="593"/>
      <c r="G368" s="595"/>
      <c r="H368" s="585"/>
      <c r="I368" s="577"/>
      <c r="J368" s="566"/>
      <c r="K368" s="567"/>
      <c r="L368" s="570"/>
      <c r="M368" s="571"/>
      <c r="N368" s="582" t="s">
        <v>16</v>
      </c>
      <c r="O368" s="583"/>
      <c r="P368" s="566"/>
      <c r="Q368" s="567"/>
      <c r="R368" s="570"/>
      <c r="S368" s="571"/>
      <c r="T368" s="582" t="s">
        <v>16</v>
      </c>
      <c r="U368" s="583"/>
      <c r="V368" s="585"/>
      <c r="W368" s="577"/>
      <c r="X368" s="566"/>
      <c r="Y368" s="577"/>
      <c r="Z368" s="566"/>
      <c r="AA368" s="577"/>
      <c r="AB368" s="566"/>
      <c r="AC368" s="567"/>
      <c r="AD368" s="570"/>
      <c r="AE368" s="571"/>
      <c r="AF368" s="598"/>
      <c r="AG368" s="599"/>
      <c r="AH368" s="566"/>
      <c r="AI368" s="567"/>
      <c r="AJ368" s="570"/>
      <c r="AK368" s="571"/>
      <c r="AL368" s="598"/>
      <c r="AM368" s="599"/>
      <c r="AN368" s="566"/>
      <c r="AO368" s="567"/>
      <c r="AP368" s="570"/>
      <c r="AQ368" s="571"/>
      <c r="AR368" s="598"/>
      <c r="AS368" s="599"/>
      <c r="AT368" s="603"/>
      <c r="AU368" s="604"/>
      <c r="AV368" s="596"/>
      <c r="AW368" s="597"/>
      <c r="AX368" s="598"/>
      <c r="AY368" s="599"/>
      <c r="AZ368" s="566"/>
      <c r="BA368" s="567"/>
      <c r="BB368" s="570"/>
      <c r="BC368" s="571"/>
      <c r="BD368" s="598"/>
      <c r="BE368" s="599"/>
      <c r="BF368" s="603"/>
      <c r="BG368" s="604"/>
      <c r="BH368" s="596"/>
      <c r="BI368" s="597"/>
      <c r="BJ368" s="598"/>
      <c r="BK368" s="599"/>
      <c r="BL368" s="600"/>
      <c r="BM368" s="601"/>
      <c r="BN368" s="602"/>
      <c r="BO368" s="561"/>
      <c r="BP368" s="561"/>
      <c r="BQ368" s="78" t="s">
        <v>84</v>
      </c>
      <c r="BR368" s="79" t="e">
        <f>IF(#REF!="B",#REF!,IF(#REF!="C",#REF!,#REF!))</f>
        <v>#REF!</v>
      </c>
      <c r="BS368" s="75"/>
    </row>
    <row r="369" spans="1:76" ht="21.75" customHeight="1">
      <c r="A369" s="62"/>
      <c r="B369" s="586" t="str">
        <f>IF(ROSTER!B12="","",ROSTER!B12)</f>
        <v/>
      </c>
      <c r="C369" s="588" t="str">
        <f>IF(ROSTER!C$12="","",ROSTER!C$12)</f>
        <v/>
      </c>
      <c r="D369" s="589"/>
      <c r="E369" s="590"/>
      <c r="F369" s="592">
        <f>IF(E369="y",1,IF(E369="S",1,0))</f>
        <v>0</v>
      </c>
      <c r="G369" s="594">
        <f>IF(E369="S",1,0)</f>
        <v>0</v>
      </c>
      <c r="H369" s="584"/>
      <c r="I369" s="576"/>
      <c r="J369" s="564"/>
      <c r="K369" s="565"/>
      <c r="L369" s="568"/>
      <c r="M369" s="569"/>
      <c r="N369" s="578">
        <f>L369+J369</f>
        <v>0</v>
      </c>
      <c r="O369" s="579"/>
      <c r="P369" s="564"/>
      <c r="Q369" s="565"/>
      <c r="R369" s="568"/>
      <c r="S369" s="569"/>
      <c r="T369" s="578">
        <f>R369-P369</f>
        <v>0</v>
      </c>
      <c r="U369" s="579"/>
      <c r="V369" s="584"/>
      <c r="W369" s="576"/>
      <c r="X369" s="564"/>
      <c r="Y369" s="576"/>
      <c r="Z369" s="564"/>
      <c r="AA369" s="576"/>
      <c r="AB369" s="564"/>
      <c r="AC369" s="565"/>
      <c r="AD369" s="568"/>
      <c r="AE369" s="569"/>
      <c r="AF369" s="548">
        <f>IF(AB369=0,0,(AD369/AB369)*100)</f>
        <v>0</v>
      </c>
      <c r="AG369" s="549"/>
      <c r="AH369" s="564"/>
      <c r="AI369" s="565"/>
      <c r="AJ369" s="568"/>
      <c r="AK369" s="569"/>
      <c r="AL369" s="548">
        <f>IF(AH369=0,0,(AJ369/AH369)*100)</f>
        <v>0</v>
      </c>
      <c r="AM369" s="549"/>
      <c r="AN369" s="564"/>
      <c r="AO369" s="565"/>
      <c r="AP369" s="568"/>
      <c r="AQ369" s="569"/>
      <c r="AR369" s="548">
        <f>IF(AN369=0,0,(AP369/AN369)*100)</f>
        <v>0</v>
      </c>
      <c r="AS369" s="549"/>
      <c r="AT369" s="572">
        <f>AB369+AH369+AN369</f>
        <v>0</v>
      </c>
      <c r="AU369" s="573"/>
      <c r="AV369" s="544">
        <f>AD369+AJ369+AP369</f>
        <v>0</v>
      </c>
      <c r="AW369" s="545"/>
      <c r="AX369" s="548">
        <f>IF(AT369=0,0,(AV369/AT369)*100)</f>
        <v>0</v>
      </c>
      <c r="AY369" s="549"/>
      <c r="AZ369" s="564"/>
      <c r="BA369" s="565"/>
      <c r="BB369" s="568"/>
      <c r="BC369" s="569"/>
      <c r="BD369" s="548">
        <f>IF(AZ369=0,0,(BB369/AZ369)*100)</f>
        <v>0</v>
      </c>
      <c r="BE369" s="549"/>
      <c r="BF369" s="572">
        <f>AT369+AZ369</f>
        <v>0</v>
      </c>
      <c r="BG369" s="573"/>
      <c r="BH369" s="544">
        <f>AV369+BB369</f>
        <v>0</v>
      </c>
      <c r="BI369" s="545"/>
      <c r="BJ369" s="548">
        <f>IF(BF369=0,0,(BH369/BF369)*100)</f>
        <v>0</v>
      </c>
      <c r="BK369" s="549"/>
      <c r="BL369" s="552">
        <f>(AD369*2)+(AJ369*2)+(AP369*3)+BB369</f>
        <v>0</v>
      </c>
      <c r="BM369" s="553"/>
      <c r="BN369" s="554"/>
      <c r="BO369" s="560" t="e">
        <f>(BL369*BR$365)+(N369*BR$366)+(X369*BR$367)+(R369*BR$368)+(V369*BR$369)+(Z369*BR$370)</f>
        <v>#REF!</v>
      </c>
      <c r="BP369" s="560" t="e">
        <f>((AZ369-BB369)*BR$372)+((AT369-AV369)*BR$371)+(H369*BR$373)+(P369*BR$374)</f>
        <v>#REF!</v>
      </c>
      <c r="BQ369" s="78" t="s">
        <v>85</v>
      </c>
      <c r="BR369" s="79" t="e">
        <f>IF(#REF!="B",#REF!,IF(#REF!="C",#REF!,#REF!))</f>
        <v>#REF!</v>
      </c>
      <c r="BS369" s="75"/>
    </row>
    <row r="370" spans="1:76" ht="21.75" customHeight="1">
      <c r="A370" s="62"/>
      <c r="B370" s="587"/>
      <c r="C370" s="562" t="str">
        <f>IF(ROSTER!D$12="","",ROSTER!D$12)</f>
        <v/>
      </c>
      <c r="D370" s="563"/>
      <c r="E370" s="591"/>
      <c r="F370" s="593"/>
      <c r="G370" s="595"/>
      <c r="H370" s="585"/>
      <c r="I370" s="577"/>
      <c r="J370" s="566"/>
      <c r="K370" s="567"/>
      <c r="L370" s="570"/>
      <c r="M370" s="571"/>
      <c r="N370" s="582" t="s">
        <v>16</v>
      </c>
      <c r="O370" s="583"/>
      <c r="P370" s="566"/>
      <c r="Q370" s="567"/>
      <c r="R370" s="570"/>
      <c r="S370" s="571"/>
      <c r="T370" s="582" t="s">
        <v>16</v>
      </c>
      <c r="U370" s="583"/>
      <c r="V370" s="585"/>
      <c r="W370" s="577"/>
      <c r="X370" s="566"/>
      <c r="Y370" s="577"/>
      <c r="Z370" s="566"/>
      <c r="AA370" s="577"/>
      <c r="AB370" s="566"/>
      <c r="AC370" s="567"/>
      <c r="AD370" s="570"/>
      <c r="AE370" s="571"/>
      <c r="AF370" s="598"/>
      <c r="AG370" s="599"/>
      <c r="AH370" s="566"/>
      <c r="AI370" s="567"/>
      <c r="AJ370" s="570"/>
      <c r="AK370" s="571"/>
      <c r="AL370" s="598"/>
      <c r="AM370" s="599"/>
      <c r="AN370" s="566"/>
      <c r="AO370" s="567"/>
      <c r="AP370" s="570"/>
      <c r="AQ370" s="571"/>
      <c r="AR370" s="598"/>
      <c r="AS370" s="599"/>
      <c r="AT370" s="603"/>
      <c r="AU370" s="604"/>
      <c r="AV370" s="596"/>
      <c r="AW370" s="597"/>
      <c r="AX370" s="598"/>
      <c r="AY370" s="599"/>
      <c r="AZ370" s="566"/>
      <c r="BA370" s="567"/>
      <c r="BB370" s="570"/>
      <c r="BC370" s="571"/>
      <c r="BD370" s="598"/>
      <c r="BE370" s="599"/>
      <c r="BF370" s="603"/>
      <c r="BG370" s="604"/>
      <c r="BH370" s="596"/>
      <c r="BI370" s="597"/>
      <c r="BJ370" s="598"/>
      <c r="BK370" s="599"/>
      <c r="BL370" s="600"/>
      <c r="BM370" s="601"/>
      <c r="BN370" s="602"/>
      <c r="BO370" s="561"/>
      <c r="BP370" s="561"/>
      <c r="BQ370" s="78" t="s">
        <v>86</v>
      </c>
      <c r="BR370" s="79" t="e">
        <f>IF(#REF!="B",#REF!,IF(#REF!="C",#REF!,#REF!))</f>
        <v>#REF!</v>
      </c>
      <c r="BS370" s="75"/>
    </row>
    <row r="371" spans="1:76" ht="21.75" customHeight="1">
      <c r="A371" s="62"/>
      <c r="B371" s="586" t="str">
        <f>IF(ROSTER!B14="","",ROSTER!B14)</f>
        <v/>
      </c>
      <c r="C371" s="588" t="str">
        <f>IF(ROSTER!C$14="","",ROSTER!C$14)</f>
        <v/>
      </c>
      <c r="D371" s="589"/>
      <c r="E371" s="590"/>
      <c r="F371" s="592">
        <f>IF(E371="y",1,IF(E371="S",1,0))</f>
        <v>0</v>
      </c>
      <c r="G371" s="594">
        <f>IF(E371="S",1,0)</f>
        <v>0</v>
      </c>
      <c r="H371" s="584"/>
      <c r="I371" s="576"/>
      <c r="J371" s="564"/>
      <c r="K371" s="565"/>
      <c r="L371" s="568"/>
      <c r="M371" s="569"/>
      <c r="N371" s="578">
        <f>L371+J371</f>
        <v>0</v>
      </c>
      <c r="O371" s="579"/>
      <c r="P371" s="564"/>
      <c r="Q371" s="565"/>
      <c r="R371" s="568"/>
      <c r="S371" s="569"/>
      <c r="T371" s="578">
        <f>R371-P371</f>
        <v>0</v>
      </c>
      <c r="U371" s="579"/>
      <c r="V371" s="584"/>
      <c r="W371" s="576"/>
      <c r="X371" s="564"/>
      <c r="Y371" s="576"/>
      <c r="Z371" s="564"/>
      <c r="AA371" s="576"/>
      <c r="AB371" s="564"/>
      <c r="AC371" s="565"/>
      <c r="AD371" s="568"/>
      <c r="AE371" s="569"/>
      <c r="AF371" s="548">
        <f>IF(AB371=0,0,(AD371/AB371)*100)</f>
        <v>0</v>
      </c>
      <c r="AG371" s="549"/>
      <c r="AH371" s="564"/>
      <c r="AI371" s="565"/>
      <c r="AJ371" s="568"/>
      <c r="AK371" s="569"/>
      <c r="AL371" s="548">
        <f>IF(AH371=0,0,(AJ371/AH371)*100)</f>
        <v>0</v>
      </c>
      <c r="AM371" s="549"/>
      <c r="AN371" s="564"/>
      <c r="AO371" s="565"/>
      <c r="AP371" s="568"/>
      <c r="AQ371" s="569"/>
      <c r="AR371" s="548">
        <f>IF(AN371=0,0,(AP371/AN371)*100)</f>
        <v>0</v>
      </c>
      <c r="AS371" s="549"/>
      <c r="AT371" s="572">
        <f>AB371+AH371+AN371</f>
        <v>0</v>
      </c>
      <c r="AU371" s="573"/>
      <c r="AV371" s="544">
        <f>AD371+AJ371+AP371</f>
        <v>0</v>
      </c>
      <c r="AW371" s="545"/>
      <c r="AX371" s="548">
        <f>IF(AT371=0,0,(AV371/AT371)*100)</f>
        <v>0</v>
      </c>
      <c r="AY371" s="549"/>
      <c r="AZ371" s="564"/>
      <c r="BA371" s="565"/>
      <c r="BB371" s="568"/>
      <c r="BC371" s="569"/>
      <c r="BD371" s="548">
        <f>IF(AZ371=0,0,(BB371/AZ371)*100)</f>
        <v>0</v>
      </c>
      <c r="BE371" s="549"/>
      <c r="BF371" s="572">
        <f>AT371+AZ371</f>
        <v>0</v>
      </c>
      <c r="BG371" s="573"/>
      <c r="BH371" s="544">
        <f>AV371+BB371</f>
        <v>0</v>
      </c>
      <c r="BI371" s="545"/>
      <c r="BJ371" s="548">
        <f>IF(BF371=0,0,(BH371/BF371)*100)</f>
        <v>0</v>
      </c>
      <c r="BK371" s="549"/>
      <c r="BL371" s="552">
        <f>(AD371*2)+(AJ371*2)+(AP371*3)+BB371</f>
        <v>0</v>
      </c>
      <c r="BM371" s="553"/>
      <c r="BN371" s="554"/>
      <c r="BO371" s="560" t="e">
        <f>(BL371*BR$365)+(N371*BR$366)+(X371*BR$367)+(R371*BR$368)+(V371*BR$369)+(Z371*BR$370)</f>
        <v>#REF!</v>
      </c>
      <c r="BP371" s="560" t="e">
        <f>((AZ371-BB371)*BR$372)+((AT371-AV371)*BR$371)+(H371*BR$373)+(P371*BR$374)</f>
        <v>#REF!</v>
      </c>
      <c r="BQ371" s="78" t="s">
        <v>87</v>
      </c>
      <c r="BR371" s="79" t="e">
        <f>IF(#REF!="B",#REF!,IF(#REF!="C",#REF!,#REF!))</f>
        <v>#REF!</v>
      </c>
      <c r="BS371" s="75"/>
    </row>
    <row r="372" spans="1:76" ht="21.75" customHeight="1">
      <c r="A372" s="62"/>
      <c r="B372" s="587"/>
      <c r="C372" s="562" t="str">
        <f>IF(ROSTER!D$14="","",ROSTER!D$14)</f>
        <v/>
      </c>
      <c r="D372" s="563"/>
      <c r="E372" s="591"/>
      <c r="F372" s="593"/>
      <c r="G372" s="595"/>
      <c r="H372" s="585"/>
      <c r="I372" s="577"/>
      <c r="J372" s="566"/>
      <c r="K372" s="567"/>
      <c r="L372" s="570"/>
      <c r="M372" s="571"/>
      <c r="N372" s="582" t="s">
        <v>16</v>
      </c>
      <c r="O372" s="583"/>
      <c r="P372" s="566"/>
      <c r="Q372" s="567"/>
      <c r="R372" s="570"/>
      <c r="S372" s="571"/>
      <c r="T372" s="582" t="s">
        <v>16</v>
      </c>
      <c r="U372" s="583"/>
      <c r="V372" s="585"/>
      <c r="W372" s="577"/>
      <c r="X372" s="566"/>
      <c r="Y372" s="577"/>
      <c r="Z372" s="566"/>
      <c r="AA372" s="577"/>
      <c r="AB372" s="566"/>
      <c r="AC372" s="567"/>
      <c r="AD372" s="570"/>
      <c r="AE372" s="571"/>
      <c r="AF372" s="598"/>
      <c r="AG372" s="599"/>
      <c r="AH372" s="566"/>
      <c r="AI372" s="567"/>
      <c r="AJ372" s="570"/>
      <c r="AK372" s="571"/>
      <c r="AL372" s="598"/>
      <c r="AM372" s="599"/>
      <c r="AN372" s="566"/>
      <c r="AO372" s="567"/>
      <c r="AP372" s="570"/>
      <c r="AQ372" s="571"/>
      <c r="AR372" s="598"/>
      <c r="AS372" s="599"/>
      <c r="AT372" s="603"/>
      <c r="AU372" s="604"/>
      <c r="AV372" s="596"/>
      <c r="AW372" s="597"/>
      <c r="AX372" s="598"/>
      <c r="AY372" s="599"/>
      <c r="AZ372" s="566"/>
      <c r="BA372" s="567"/>
      <c r="BB372" s="570"/>
      <c r="BC372" s="571"/>
      <c r="BD372" s="598"/>
      <c r="BE372" s="599"/>
      <c r="BF372" s="603"/>
      <c r="BG372" s="604"/>
      <c r="BH372" s="596"/>
      <c r="BI372" s="597"/>
      <c r="BJ372" s="598"/>
      <c r="BK372" s="599"/>
      <c r="BL372" s="600"/>
      <c r="BM372" s="601"/>
      <c r="BN372" s="602"/>
      <c r="BO372" s="561"/>
      <c r="BP372" s="561"/>
      <c r="BQ372" s="78" t="s">
        <v>88</v>
      </c>
      <c r="BR372" s="79" t="e">
        <f>IF(#REF!="B",#REF!,IF(#REF!="C",#REF!,#REF!))</f>
        <v>#REF!</v>
      </c>
      <c r="BS372" s="75"/>
    </row>
    <row r="373" spans="1:76" ht="21.75" customHeight="1">
      <c r="A373" s="62"/>
      <c r="B373" s="586" t="str">
        <f>IF(ROSTER!B16="","",ROSTER!B16)</f>
        <v/>
      </c>
      <c r="C373" s="588" t="str">
        <f>IF(ROSTER!C$16="","",ROSTER!C$16)</f>
        <v/>
      </c>
      <c r="D373" s="589"/>
      <c r="E373" s="590"/>
      <c r="F373" s="592">
        <f>IF(E373="y",1,IF(E373="S",1,0))</f>
        <v>0</v>
      </c>
      <c r="G373" s="594">
        <f>IF(E373="S",1,0)</f>
        <v>0</v>
      </c>
      <c r="H373" s="584"/>
      <c r="I373" s="576"/>
      <c r="J373" s="564"/>
      <c r="K373" s="565"/>
      <c r="L373" s="568"/>
      <c r="M373" s="569"/>
      <c r="N373" s="578">
        <f>L373+J373</f>
        <v>0</v>
      </c>
      <c r="O373" s="579"/>
      <c r="P373" s="564"/>
      <c r="Q373" s="565"/>
      <c r="R373" s="568"/>
      <c r="S373" s="569"/>
      <c r="T373" s="578">
        <f>R373-P373</f>
        <v>0</v>
      </c>
      <c r="U373" s="579"/>
      <c r="V373" s="584"/>
      <c r="W373" s="576"/>
      <c r="X373" s="564"/>
      <c r="Y373" s="576"/>
      <c r="Z373" s="564"/>
      <c r="AA373" s="576"/>
      <c r="AB373" s="564"/>
      <c r="AC373" s="565"/>
      <c r="AD373" s="568"/>
      <c r="AE373" s="569"/>
      <c r="AF373" s="548">
        <f>IF(AB373=0,0,(AD373/AB373)*100)</f>
        <v>0</v>
      </c>
      <c r="AG373" s="549"/>
      <c r="AH373" s="564"/>
      <c r="AI373" s="565"/>
      <c r="AJ373" s="568"/>
      <c r="AK373" s="569"/>
      <c r="AL373" s="548">
        <f>IF(AH373=0,0,(AJ373/AH373)*100)</f>
        <v>0</v>
      </c>
      <c r="AM373" s="549"/>
      <c r="AN373" s="564"/>
      <c r="AO373" s="565"/>
      <c r="AP373" s="568"/>
      <c r="AQ373" s="569"/>
      <c r="AR373" s="548">
        <f>IF(AN373=0,0,(AP373/AN373)*100)</f>
        <v>0</v>
      </c>
      <c r="AS373" s="549"/>
      <c r="AT373" s="572">
        <f>AB373+AH373+AN373</f>
        <v>0</v>
      </c>
      <c r="AU373" s="573"/>
      <c r="AV373" s="544">
        <f>AD373+AJ373+AP373</f>
        <v>0</v>
      </c>
      <c r="AW373" s="545"/>
      <c r="AX373" s="548">
        <f>IF(AT373=0,0,(AV373/AT373)*100)</f>
        <v>0</v>
      </c>
      <c r="AY373" s="549"/>
      <c r="AZ373" s="564"/>
      <c r="BA373" s="565"/>
      <c r="BB373" s="568"/>
      <c r="BC373" s="569"/>
      <c r="BD373" s="548">
        <f>IF(AZ373=0,0,(BB373/AZ373)*100)</f>
        <v>0</v>
      </c>
      <c r="BE373" s="549"/>
      <c r="BF373" s="572">
        <f>AT373+AZ373</f>
        <v>0</v>
      </c>
      <c r="BG373" s="573"/>
      <c r="BH373" s="544">
        <f>AV373+BB373</f>
        <v>0</v>
      </c>
      <c r="BI373" s="545"/>
      <c r="BJ373" s="548">
        <f>IF(BF373=0,0,(BH373/BF373)*100)</f>
        <v>0</v>
      </c>
      <c r="BK373" s="549"/>
      <c r="BL373" s="552">
        <f>(AD373*2)+(AJ373*2)+(AP373*3)+BB373</f>
        <v>0</v>
      </c>
      <c r="BM373" s="553"/>
      <c r="BN373" s="554"/>
      <c r="BO373" s="560" t="e">
        <f>(BL373*BR$365)+(N373*BR$366)+(X373*BR$367)+(R373*BR$368)+(V373*BR$369)+(Z373*BR$370)</f>
        <v>#REF!</v>
      </c>
      <c r="BP373" s="560" t="e">
        <f>((AZ373-BB373)*BR$372)+((AT373-AV373)*BR$371)+(H373*BR$373)+(P373*BR$374)</f>
        <v>#REF!</v>
      </c>
      <c r="BQ373" s="78" t="s">
        <v>89</v>
      </c>
      <c r="BR373" s="79" t="e">
        <f>IF(#REF!="B",#REF!,IF(#REF!="C",#REF!,#REF!))</f>
        <v>#REF!</v>
      </c>
      <c r="BS373" s="75"/>
    </row>
    <row r="374" spans="1:76" ht="21.75" customHeight="1">
      <c r="A374" s="62"/>
      <c r="B374" s="587"/>
      <c r="C374" s="562" t="str">
        <f>IF(ROSTER!D$16="","",ROSTER!D$16)</f>
        <v/>
      </c>
      <c r="D374" s="563"/>
      <c r="E374" s="591"/>
      <c r="F374" s="593"/>
      <c r="G374" s="595"/>
      <c r="H374" s="585"/>
      <c r="I374" s="577"/>
      <c r="J374" s="566"/>
      <c r="K374" s="567"/>
      <c r="L374" s="570"/>
      <c r="M374" s="571"/>
      <c r="N374" s="582" t="s">
        <v>16</v>
      </c>
      <c r="O374" s="583"/>
      <c r="P374" s="566"/>
      <c r="Q374" s="567"/>
      <c r="R374" s="570"/>
      <c r="S374" s="571"/>
      <c r="T374" s="582" t="s">
        <v>16</v>
      </c>
      <c r="U374" s="583"/>
      <c r="V374" s="585"/>
      <c r="W374" s="577"/>
      <c r="X374" s="566"/>
      <c r="Y374" s="577"/>
      <c r="Z374" s="566"/>
      <c r="AA374" s="577"/>
      <c r="AB374" s="566"/>
      <c r="AC374" s="567"/>
      <c r="AD374" s="570"/>
      <c r="AE374" s="571"/>
      <c r="AF374" s="598"/>
      <c r="AG374" s="599"/>
      <c r="AH374" s="566"/>
      <c r="AI374" s="567"/>
      <c r="AJ374" s="570"/>
      <c r="AK374" s="571"/>
      <c r="AL374" s="598"/>
      <c r="AM374" s="599"/>
      <c r="AN374" s="566"/>
      <c r="AO374" s="567"/>
      <c r="AP374" s="570"/>
      <c r="AQ374" s="571"/>
      <c r="AR374" s="598"/>
      <c r="AS374" s="599"/>
      <c r="AT374" s="603"/>
      <c r="AU374" s="604"/>
      <c r="AV374" s="596"/>
      <c r="AW374" s="597"/>
      <c r="AX374" s="598"/>
      <c r="AY374" s="599"/>
      <c r="AZ374" s="566"/>
      <c r="BA374" s="567"/>
      <c r="BB374" s="570"/>
      <c r="BC374" s="571"/>
      <c r="BD374" s="598"/>
      <c r="BE374" s="599"/>
      <c r="BF374" s="603"/>
      <c r="BG374" s="604"/>
      <c r="BH374" s="596"/>
      <c r="BI374" s="597"/>
      <c r="BJ374" s="598"/>
      <c r="BK374" s="599"/>
      <c r="BL374" s="600"/>
      <c r="BM374" s="601"/>
      <c r="BN374" s="602"/>
      <c r="BO374" s="561"/>
      <c r="BP374" s="561"/>
      <c r="BQ374" s="78" t="s">
        <v>90</v>
      </c>
      <c r="BR374" s="79" t="e">
        <f>IF(#REF!="B",#REF!,IF(#REF!="C",#REF!,#REF!))</f>
        <v>#REF!</v>
      </c>
      <c r="BS374" s="75"/>
    </row>
    <row r="375" spans="1:76" ht="21.75" customHeight="1">
      <c r="A375" s="62"/>
      <c r="B375" s="586" t="str">
        <f>IF(ROSTER!B18="","",ROSTER!B18)</f>
        <v/>
      </c>
      <c r="C375" s="588" t="str">
        <f>IF(ROSTER!C$18="","",ROSTER!C$18)</f>
        <v/>
      </c>
      <c r="D375" s="589"/>
      <c r="E375" s="590"/>
      <c r="F375" s="592">
        <f>IF(E375="y",1,IF(E375="S",1,0))</f>
        <v>0</v>
      </c>
      <c r="G375" s="594">
        <f>IF(E375="S",1,0)</f>
        <v>0</v>
      </c>
      <c r="H375" s="584"/>
      <c r="I375" s="576"/>
      <c r="J375" s="564"/>
      <c r="K375" s="565"/>
      <c r="L375" s="568"/>
      <c r="M375" s="569"/>
      <c r="N375" s="578">
        <f>L375+J375</f>
        <v>0</v>
      </c>
      <c r="O375" s="579"/>
      <c r="P375" s="564"/>
      <c r="Q375" s="565"/>
      <c r="R375" s="568"/>
      <c r="S375" s="569"/>
      <c r="T375" s="578">
        <f>R375-P375</f>
        <v>0</v>
      </c>
      <c r="U375" s="579"/>
      <c r="V375" s="584"/>
      <c r="W375" s="576"/>
      <c r="X375" s="564"/>
      <c r="Y375" s="576"/>
      <c r="Z375" s="564"/>
      <c r="AA375" s="576"/>
      <c r="AB375" s="564"/>
      <c r="AC375" s="565"/>
      <c r="AD375" s="568"/>
      <c r="AE375" s="569"/>
      <c r="AF375" s="548">
        <f>IF(AB375=0,0,(AD375/AB375)*100)</f>
        <v>0</v>
      </c>
      <c r="AG375" s="549"/>
      <c r="AH375" s="564"/>
      <c r="AI375" s="565"/>
      <c r="AJ375" s="568"/>
      <c r="AK375" s="569"/>
      <c r="AL375" s="548">
        <f>IF(AH375=0,0,(AJ375/AH375)*100)</f>
        <v>0</v>
      </c>
      <c r="AM375" s="549"/>
      <c r="AN375" s="564"/>
      <c r="AO375" s="565"/>
      <c r="AP375" s="568"/>
      <c r="AQ375" s="569"/>
      <c r="AR375" s="548">
        <f>IF(AN375=0,0,(AP375/AN375)*100)</f>
        <v>0</v>
      </c>
      <c r="AS375" s="549"/>
      <c r="AT375" s="572">
        <f>AB375+AH375+AN375</f>
        <v>0</v>
      </c>
      <c r="AU375" s="573"/>
      <c r="AV375" s="544">
        <f>AD375+AJ375+AP375</f>
        <v>0</v>
      </c>
      <c r="AW375" s="545"/>
      <c r="AX375" s="548">
        <f>IF(AT375=0,0,(AV375/AT375)*100)</f>
        <v>0</v>
      </c>
      <c r="AY375" s="549"/>
      <c r="AZ375" s="564"/>
      <c r="BA375" s="565"/>
      <c r="BB375" s="568"/>
      <c r="BC375" s="569"/>
      <c r="BD375" s="548">
        <f>IF(AZ375=0,0,(BB375/AZ375)*100)</f>
        <v>0</v>
      </c>
      <c r="BE375" s="549"/>
      <c r="BF375" s="572">
        <f>AT375+AZ375</f>
        <v>0</v>
      </c>
      <c r="BG375" s="573"/>
      <c r="BH375" s="544">
        <f>AV375+BB375</f>
        <v>0</v>
      </c>
      <c r="BI375" s="545"/>
      <c r="BJ375" s="548">
        <f>IF(BF375=0,0,(BH375/BF375)*100)</f>
        <v>0</v>
      </c>
      <c r="BK375" s="549"/>
      <c r="BL375" s="552">
        <f>(AD375*2)+(AJ375*2)+(AP375*3)+BB375</f>
        <v>0</v>
      </c>
      <c r="BM375" s="553"/>
      <c r="BN375" s="554"/>
      <c r="BO375" s="560" t="e">
        <f>(BL375*BR$365)+(N375*BR$366)+(X375*BR$367)+(R375*BR$368)+(V375*BR$369)+(Z375*BR$370)</f>
        <v>#REF!</v>
      </c>
      <c r="BP375" s="560" t="e">
        <f>((AZ375-BB375)*BR$372)+((AT375-AV375)*BR$371)+(H375*BR$373)+(P375*BR$374)</f>
        <v>#REF!</v>
      </c>
      <c r="BQ375" s="62"/>
      <c r="BR375" s="62"/>
      <c r="BS375" s="75"/>
    </row>
    <row r="376" spans="1:76" ht="21.75" customHeight="1">
      <c r="A376" s="62"/>
      <c r="B376" s="587"/>
      <c r="C376" s="562" t="str">
        <f>IF(ROSTER!D$18="","",ROSTER!D$18)</f>
        <v/>
      </c>
      <c r="D376" s="563"/>
      <c r="E376" s="591"/>
      <c r="F376" s="593"/>
      <c r="G376" s="595"/>
      <c r="H376" s="585"/>
      <c r="I376" s="577"/>
      <c r="J376" s="566"/>
      <c r="K376" s="567"/>
      <c r="L376" s="570"/>
      <c r="M376" s="571"/>
      <c r="N376" s="582" t="s">
        <v>16</v>
      </c>
      <c r="O376" s="583"/>
      <c r="P376" s="566"/>
      <c r="Q376" s="567"/>
      <c r="R376" s="570"/>
      <c r="S376" s="571"/>
      <c r="T376" s="582" t="s">
        <v>16</v>
      </c>
      <c r="U376" s="583"/>
      <c r="V376" s="585"/>
      <c r="W376" s="577"/>
      <c r="X376" s="566"/>
      <c r="Y376" s="577"/>
      <c r="Z376" s="566"/>
      <c r="AA376" s="577"/>
      <c r="AB376" s="566"/>
      <c r="AC376" s="567"/>
      <c r="AD376" s="570"/>
      <c r="AE376" s="571"/>
      <c r="AF376" s="598"/>
      <c r="AG376" s="599"/>
      <c r="AH376" s="566"/>
      <c r="AI376" s="567"/>
      <c r="AJ376" s="570"/>
      <c r="AK376" s="571"/>
      <c r="AL376" s="598"/>
      <c r="AM376" s="599"/>
      <c r="AN376" s="566"/>
      <c r="AO376" s="567"/>
      <c r="AP376" s="570"/>
      <c r="AQ376" s="571"/>
      <c r="AR376" s="598"/>
      <c r="AS376" s="599"/>
      <c r="AT376" s="603"/>
      <c r="AU376" s="604"/>
      <c r="AV376" s="596"/>
      <c r="AW376" s="597"/>
      <c r="AX376" s="598"/>
      <c r="AY376" s="599"/>
      <c r="AZ376" s="566"/>
      <c r="BA376" s="567"/>
      <c r="BB376" s="570"/>
      <c r="BC376" s="571"/>
      <c r="BD376" s="598"/>
      <c r="BE376" s="599"/>
      <c r="BF376" s="603"/>
      <c r="BG376" s="604"/>
      <c r="BH376" s="596"/>
      <c r="BI376" s="597"/>
      <c r="BJ376" s="598"/>
      <c r="BK376" s="599"/>
      <c r="BL376" s="600"/>
      <c r="BM376" s="601"/>
      <c r="BN376" s="602"/>
      <c r="BO376" s="561"/>
      <c r="BP376" s="561"/>
      <c r="BQ376" s="62"/>
      <c r="BR376" s="62"/>
      <c r="BS376" s="62"/>
    </row>
    <row r="377" spans="1:76" ht="21.75" customHeight="1">
      <c r="A377" s="62"/>
      <c r="B377" s="586" t="str">
        <f>IF(ROSTER!B20="","",ROSTER!B20)</f>
        <v/>
      </c>
      <c r="C377" s="588" t="str">
        <f>IF(ROSTER!C$20="","",ROSTER!C$20)</f>
        <v/>
      </c>
      <c r="D377" s="589"/>
      <c r="E377" s="590"/>
      <c r="F377" s="592">
        <f>IF(E377="y",1,IF(E377="S",1,0))</f>
        <v>0</v>
      </c>
      <c r="G377" s="594">
        <f>IF(E377="S",1,0)</f>
        <v>0</v>
      </c>
      <c r="H377" s="584"/>
      <c r="I377" s="576"/>
      <c r="J377" s="564"/>
      <c r="K377" s="565"/>
      <c r="L377" s="568"/>
      <c r="M377" s="569"/>
      <c r="N377" s="578">
        <f>L377+J377</f>
        <v>0</v>
      </c>
      <c r="O377" s="579"/>
      <c r="P377" s="564"/>
      <c r="Q377" s="565"/>
      <c r="R377" s="568"/>
      <c r="S377" s="569"/>
      <c r="T377" s="578">
        <f>R377-P377</f>
        <v>0</v>
      </c>
      <c r="U377" s="579"/>
      <c r="V377" s="584"/>
      <c r="W377" s="576"/>
      <c r="X377" s="564"/>
      <c r="Y377" s="576"/>
      <c r="Z377" s="564"/>
      <c r="AA377" s="576"/>
      <c r="AB377" s="564"/>
      <c r="AC377" s="565"/>
      <c r="AD377" s="568"/>
      <c r="AE377" s="569"/>
      <c r="AF377" s="548">
        <f>IF(AB377=0,0,(AD377/AB377)*100)</f>
        <v>0</v>
      </c>
      <c r="AG377" s="549"/>
      <c r="AH377" s="564"/>
      <c r="AI377" s="565"/>
      <c r="AJ377" s="568"/>
      <c r="AK377" s="569"/>
      <c r="AL377" s="548">
        <f>IF(AH377=0,0,(AJ377/AH377)*100)</f>
        <v>0</v>
      </c>
      <c r="AM377" s="549"/>
      <c r="AN377" s="564"/>
      <c r="AO377" s="565"/>
      <c r="AP377" s="568"/>
      <c r="AQ377" s="569"/>
      <c r="AR377" s="548">
        <f>IF(AN377=0,0,(AP377/AN377)*100)</f>
        <v>0</v>
      </c>
      <c r="AS377" s="549"/>
      <c r="AT377" s="572">
        <f>AB377+AH377+AN377</f>
        <v>0</v>
      </c>
      <c r="AU377" s="573"/>
      <c r="AV377" s="544">
        <f>AD377+AJ377+AP377</f>
        <v>0</v>
      </c>
      <c r="AW377" s="545"/>
      <c r="AX377" s="548">
        <f>IF(AT377=0,0,(AV377/AT377)*100)</f>
        <v>0</v>
      </c>
      <c r="AY377" s="549"/>
      <c r="AZ377" s="564"/>
      <c r="BA377" s="565"/>
      <c r="BB377" s="568"/>
      <c r="BC377" s="569"/>
      <c r="BD377" s="548">
        <f>IF(AZ377=0,0,(BB377/AZ377)*100)</f>
        <v>0</v>
      </c>
      <c r="BE377" s="549"/>
      <c r="BF377" s="572">
        <f>AT377+AZ377</f>
        <v>0</v>
      </c>
      <c r="BG377" s="573"/>
      <c r="BH377" s="544">
        <f>AV377+BB377</f>
        <v>0</v>
      </c>
      <c r="BI377" s="545"/>
      <c r="BJ377" s="548">
        <f>IF(BF377=0,0,(BH377/BF377)*100)</f>
        <v>0</v>
      </c>
      <c r="BK377" s="549"/>
      <c r="BL377" s="552">
        <f>(AD377*2)+(AJ377*2)+(AP377*3)+BB377</f>
        <v>0</v>
      </c>
      <c r="BM377" s="553"/>
      <c r="BN377" s="554"/>
      <c r="BO377" s="560" t="e">
        <f>(BL377*BR$365)+(N377*BR$366)+(X377*BR$367)+(R377*BR$368)+(V377*BR$369)+(Z377*BR$370)</f>
        <v>#REF!</v>
      </c>
      <c r="BP377" s="560" t="e">
        <f>((AZ377-BB377)*BR$372)+((AT377-AV377)*BR$371)+(H377*BR$373)+(P377*BR$374)</f>
        <v>#REF!</v>
      </c>
      <c r="BQ377" s="62"/>
      <c r="BR377" s="62"/>
      <c r="BS377" s="62"/>
    </row>
    <row r="378" spans="1:76" ht="21.75" customHeight="1">
      <c r="A378" s="62"/>
      <c r="B378" s="587"/>
      <c r="C378" s="562" t="str">
        <f>IF(ROSTER!D$20="","",ROSTER!D$20)</f>
        <v/>
      </c>
      <c r="D378" s="563"/>
      <c r="E378" s="591"/>
      <c r="F378" s="593"/>
      <c r="G378" s="595"/>
      <c r="H378" s="585"/>
      <c r="I378" s="577"/>
      <c r="J378" s="566"/>
      <c r="K378" s="567"/>
      <c r="L378" s="570"/>
      <c r="M378" s="571"/>
      <c r="N378" s="582" t="s">
        <v>16</v>
      </c>
      <c r="O378" s="583"/>
      <c r="P378" s="566"/>
      <c r="Q378" s="567"/>
      <c r="R378" s="570"/>
      <c r="S378" s="571"/>
      <c r="T378" s="582" t="s">
        <v>16</v>
      </c>
      <c r="U378" s="583"/>
      <c r="V378" s="585"/>
      <c r="W378" s="577"/>
      <c r="X378" s="566"/>
      <c r="Y378" s="577"/>
      <c r="Z378" s="566"/>
      <c r="AA378" s="577"/>
      <c r="AB378" s="566"/>
      <c r="AC378" s="567"/>
      <c r="AD378" s="570"/>
      <c r="AE378" s="571"/>
      <c r="AF378" s="598"/>
      <c r="AG378" s="599"/>
      <c r="AH378" s="566"/>
      <c r="AI378" s="567"/>
      <c r="AJ378" s="570"/>
      <c r="AK378" s="571"/>
      <c r="AL378" s="598"/>
      <c r="AM378" s="599"/>
      <c r="AN378" s="566"/>
      <c r="AO378" s="567"/>
      <c r="AP378" s="570"/>
      <c r="AQ378" s="571"/>
      <c r="AR378" s="598"/>
      <c r="AS378" s="599"/>
      <c r="AT378" s="603"/>
      <c r="AU378" s="604"/>
      <c r="AV378" s="596"/>
      <c r="AW378" s="597"/>
      <c r="AX378" s="598"/>
      <c r="AY378" s="599"/>
      <c r="AZ378" s="566"/>
      <c r="BA378" s="567"/>
      <c r="BB378" s="570"/>
      <c r="BC378" s="571"/>
      <c r="BD378" s="598"/>
      <c r="BE378" s="599"/>
      <c r="BF378" s="603"/>
      <c r="BG378" s="604"/>
      <c r="BH378" s="596"/>
      <c r="BI378" s="597"/>
      <c r="BJ378" s="598"/>
      <c r="BK378" s="599"/>
      <c r="BL378" s="600"/>
      <c r="BM378" s="601"/>
      <c r="BN378" s="602"/>
      <c r="BO378" s="561"/>
      <c r="BP378" s="561"/>
      <c r="BQ378" s="62"/>
      <c r="BR378" s="62"/>
      <c r="BS378" s="62"/>
    </row>
    <row r="379" spans="1:76" ht="21.75" customHeight="1">
      <c r="A379" s="62"/>
      <c r="B379" s="586" t="str">
        <f>IF(ROSTER!B22="","",ROSTER!B22)</f>
        <v/>
      </c>
      <c r="C379" s="588" t="str">
        <f>IF(ROSTER!C$22="","",ROSTER!C$22)</f>
        <v/>
      </c>
      <c r="D379" s="589"/>
      <c r="E379" s="590"/>
      <c r="F379" s="592">
        <f>IF(E379="y",1,IF(E379="S",1,0))</f>
        <v>0</v>
      </c>
      <c r="G379" s="594">
        <f>IF(E379="S",1,0)</f>
        <v>0</v>
      </c>
      <c r="H379" s="584"/>
      <c r="I379" s="576"/>
      <c r="J379" s="564"/>
      <c r="K379" s="565"/>
      <c r="L379" s="568"/>
      <c r="M379" s="569"/>
      <c r="N379" s="578">
        <f>L379+J379</f>
        <v>0</v>
      </c>
      <c r="O379" s="579"/>
      <c r="P379" s="564"/>
      <c r="Q379" s="565"/>
      <c r="R379" s="568"/>
      <c r="S379" s="569"/>
      <c r="T379" s="578">
        <f>R379-P379</f>
        <v>0</v>
      </c>
      <c r="U379" s="579"/>
      <c r="V379" s="584"/>
      <c r="W379" s="576"/>
      <c r="X379" s="564"/>
      <c r="Y379" s="576"/>
      <c r="Z379" s="564"/>
      <c r="AA379" s="576"/>
      <c r="AB379" s="564"/>
      <c r="AC379" s="565"/>
      <c r="AD379" s="568"/>
      <c r="AE379" s="569"/>
      <c r="AF379" s="548">
        <f>IF(AB379=0,0,(AD379/AB379)*100)</f>
        <v>0</v>
      </c>
      <c r="AG379" s="549"/>
      <c r="AH379" s="564"/>
      <c r="AI379" s="565"/>
      <c r="AJ379" s="568"/>
      <c r="AK379" s="569"/>
      <c r="AL379" s="548">
        <f>IF(AH379=0,0,(AJ379/AH379)*100)</f>
        <v>0</v>
      </c>
      <c r="AM379" s="549"/>
      <c r="AN379" s="564"/>
      <c r="AO379" s="565"/>
      <c r="AP379" s="568"/>
      <c r="AQ379" s="569"/>
      <c r="AR379" s="548">
        <f>IF(AN379=0,0,(AP379/AN379)*100)</f>
        <v>0</v>
      </c>
      <c r="AS379" s="549"/>
      <c r="AT379" s="572">
        <f>AB379+AH379+AN379</f>
        <v>0</v>
      </c>
      <c r="AU379" s="573"/>
      <c r="AV379" s="544">
        <f>AD379+AJ379+AP379</f>
        <v>0</v>
      </c>
      <c r="AW379" s="545"/>
      <c r="AX379" s="548">
        <f>IF(AT379=0,0,(AV379/AT379)*100)</f>
        <v>0</v>
      </c>
      <c r="AY379" s="549"/>
      <c r="AZ379" s="564"/>
      <c r="BA379" s="565"/>
      <c r="BB379" s="568"/>
      <c r="BC379" s="569"/>
      <c r="BD379" s="548">
        <f>IF(AZ379=0,0,(BB379/AZ379)*100)</f>
        <v>0</v>
      </c>
      <c r="BE379" s="549"/>
      <c r="BF379" s="572">
        <f>AT379+AZ379</f>
        <v>0</v>
      </c>
      <c r="BG379" s="573"/>
      <c r="BH379" s="544">
        <f>AV379+BB379</f>
        <v>0</v>
      </c>
      <c r="BI379" s="545"/>
      <c r="BJ379" s="548">
        <f>IF(BF379=0,0,(BH379/BF379)*100)</f>
        <v>0</v>
      </c>
      <c r="BK379" s="549"/>
      <c r="BL379" s="552">
        <f>(AD379*2)+(AJ379*2)+(AP379*3)+BB379</f>
        <v>0</v>
      </c>
      <c r="BM379" s="553"/>
      <c r="BN379" s="554"/>
      <c r="BO379" s="560" t="e">
        <f>(BL379*BR$365)+(N379*BR$366)+(X379*BR$367)+(R379*BR$368)+(V379*BR$369)+(Z379*BR$370)</f>
        <v>#REF!</v>
      </c>
      <c r="BP379" s="560" t="e">
        <f>((AZ379-BB379)*BR$372)+((AT379-AV379)*BR$371)+(H379*BR$373)+(P379*BR$374)</f>
        <v>#REF!</v>
      </c>
      <c r="BQ379" s="62"/>
      <c r="BR379" s="62"/>
      <c r="BS379" s="62"/>
    </row>
    <row r="380" spans="1:76" ht="21.75" customHeight="1">
      <c r="A380" s="62"/>
      <c r="B380" s="587"/>
      <c r="C380" s="562" t="str">
        <f>IF(ROSTER!D$22="","",ROSTER!D$22)</f>
        <v/>
      </c>
      <c r="D380" s="563"/>
      <c r="E380" s="591"/>
      <c r="F380" s="593"/>
      <c r="G380" s="595"/>
      <c r="H380" s="585"/>
      <c r="I380" s="577"/>
      <c r="J380" s="566"/>
      <c r="K380" s="567"/>
      <c r="L380" s="570"/>
      <c r="M380" s="571"/>
      <c r="N380" s="582" t="s">
        <v>16</v>
      </c>
      <c r="O380" s="583"/>
      <c r="P380" s="566"/>
      <c r="Q380" s="567"/>
      <c r="R380" s="570"/>
      <c r="S380" s="571"/>
      <c r="T380" s="582" t="s">
        <v>16</v>
      </c>
      <c r="U380" s="583"/>
      <c r="V380" s="585"/>
      <c r="W380" s="577"/>
      <c r="X380" s="566"/>
      <c r="Y380" s="577"/>
      <c r="Z380" s="566"/>
      <c r="AA380" s="577"/>
      <c r="AB380" s="566"/>
      <c r="AC380" s="567"/>
      <c r="AD380" s="570"/>
      <c r="AE380" s="571"/>
      <c r="AF380" s="598"/>
      <c r="AG380" s="599"/>
      <c r="AH380" s="566"/>
      <c r="AI380" s="567"/>
      <c r="AJ380" s="570"/>
      <c r="AK380" s="571"/>
      <c r="AL380" s="598"/>
      <c r="AM380" s="599"/>
      <c r="AN380" s="566"/>
      <c r="AO380" s="567"/>
      <c r="AP380" s="570"/>
      <c r="AQ380" s="571"/>
      <c r="AR380" s="598"/>
      <c r="AS380" s="599"/>
      <c r="AT380" s="603"/>
      <c r="AU380" s="604"/>
      <c r="AV380" s="596"/>
      <c r="AW380" s="597"/>
      <c r="AX380" s="598"/>
      <c r="AY380" s="599"/>
      <c r="AZ380" s="566"/>
      <c r="BA380" s="567"/>
      <c r="BB380" s="570"/>
      <c r="BC380" s="571"/>
      <c r="BD380" s="598"/>
      <c r="BE380" s="599"/>
      <c r="BF380" s="603"/>
      <c r="BG380" s="604"/>
      <c r="BH380" s="596"/>
      <c r="BI380" s="597"/>
      <c r="BJ380" s="598"/>
      <c r="BK380" s="599"/>
      <c r="BL380" s="600"/>
      <c r="BM380" s="601"/>
      <c r="BN380" s="602"/>
      <c r="BO380" s="561"/>
      <c r="BP380" s="561"/>
      <c r="BQ380" s="62"/>
      <c r="BR380" s="62"/>
      <c r="BS380" s="62"/>
    </row>
    <row r="381" spans="1:76" ht="21.75" customHeight="1">
      <c r="A381" s="62"/>
      <c r="B381" s="586" t="str">
        <f>IF(ROSTER!B24="","",ROSTER!B24)</f>
        <v/>
      </c>
      <c r="C381" s="588" t="str">
        <f>IF(ROSTER!C$24="","",ROSTER!C$24)</f>
        <v/>
      </c>
      <c r="D381" s="589"/>
      <c r="E381" s="590"/>
      <c r="F381" s="592">
        <f>IF(E381="y",1,IF(E381="S",1,0))</f>
        <v>0</v>
      </c>
      <c r="G381" s="594">
        <f>IF(E381="S",1,0)</f>
        <v>0</v>
      </c>
      <c r="H381" s="584"/>
      <c r="I381" s="576"/>
      <c r="J381" s="564"/>
      <c r="K381" s="565"/>
      <c r="L381" s="568"/>
      <c r="M381" s="569"/>
      <c r="N381" s="578">
        <f>L381+J381</f>
        <v>0</v>
      </c>
      <c r="O381" s="579"/>
      <c r="P381" s="564"/>
      <c r="Q381" s="565"/>
      <c r="R381" s="568"/>
      <c r="S381" s="569"/>
      <c r="T381" s="578">
        <f>R381-P381</f>
        <v>0</v>
      </c>
      <c r="U381" s="579"/>
      <c r="V381" s="584"/>
      <c r="W381" s="576"/>
      <c r="X381" s="564"/>
      <c r="Y381" s="576"/>
      <c r="Z381" s="564"/>
      <c r="AA381" s="576"/>
      <c r="AB381" s="564"/>
      <c r="AC381" s="565"/>
      <c r="AD381" s="568"/>
      <c r="AE381" s="569"/>
      <c r="AF381" s="548">
        <f>IF(AB381=0,0,(AD381/AB381)*100)</f>
        <v>0</v>
      </c>
      <c r="AG381" s="549"/>
      <c r="AH381" s="564"/>
      <c r="AI381" s="565"/>
      <c r="AJ381" s="568"/>
      <c r="AK381" s="569"/>
      <c r="AL381" s="548">
        <f>IF(AH381=0,0,(AJ381/AH381)*100)</f>
        <v>0</v>
      </c>
      <c r="AM381" s="549"/>
      <c r="AN381" s="564"/>
      <c r="AO381" s="565"/>
      <c r="AP381" s="568"/>
      <c r="AQ381" s="569"/>
      <c r="AR381" s="548">
        <f>IF(AN381=0,0,(AP381/AN381)*100)</f>
        <v>0</v>
      </c>
      <c r="AS381" s="549"/>
      <c r="AT381" s="572">
        <f>AB381+AH381+AN381</f>
        <v>0</v>
      </c>
      <c r="AU381" s="573"/>
      <c r="AV381" s="544">
        <f>AD381+AJ381+AP381</f>
        <v>0</v>
      </c>
      <c r="AW381" s="545"/>
      <c r="AX381" s="548">
        <f>IF(AT381=0,0,(AV381/AT381)*100)</f>
        <v>0</v>
      </c>
      <c r="AY381" s="549"/>
      <c r="AZ381" s="564"/>
      <c r="BA381" s="565"/>
      <c r="BB381" s="568"/>
      <c r="BC381" s="569"/>
      <c r="BD381" s="548">
        <f>IF(AZ381=0,0,(BB381/AZ381)*100)</f>
        <v>0</v>
      </c>
      <c r="BE381" s="549"/>
      <c r="BF381" s="572">
        <f>AT381+AZ381</f>
        <v>0</v>
      </c>
      <c r="BG381" s="573"/>
      <c r="BH381" s="544">
        <f>AV381+BB381</f>
        <v>0</v>
      </c>
      <c r="BI381" s="545"/>
      <c r="BJ381" s="548">
        <f>IF(BF381=0,0,(BH381/BF381)*100)</f>
        <v>0</v>
      </c>
      <c r="BK381" s="549"/>
      <c r="BL381" s="552">
        <f>(AD381*2)+(AJ381*2)+(AP381*3)+BB381</f>
        <v>0</v>
      </c>
      <c r="BM381" s="553"/>
      <c r="BN381" s="554"/>
      <c r="BO381" s="560" t="e">
        <f>(BL381*BR$365)+(N381*BR$366)+(X381*BR$367)+(R381*BR$368)+(V381*BR$369)+(Z381*BR$370)</f>
        <v>#REF!</v>
      </c>
      <c r="BP381" s="560" t="e">
        <f>((AZ381-BB381)*BR$372)+((AT381-AV381)*BR$371)+(H381*BR$373)+(P381*BR$374)</f>
        <v>#REF!</v>
      </c>
      <c r="BQ381" s="62"/>
      <c r="BR381" s="62"/>
      <c r="BS381" s="62"/>
    </row>
    <row r="382" spans="1:76" ht="21.75" customHeight="1">
      <c r="A382" s="62"/>
      <c r="B382" s="587"/>
      <c r="C382" s="562" t="str">
        <f>IF(ROSTER!D$24="","",ROSTER!D$24)</f>
        <v/>
      </c>
      <c r="D382" s="563"/>
      <c r="E382" s="591"/>
      <c r="F382" s="593"/>
      <c r="G382" s="595"/>
      <c r="H382" s="585"/>
      <c r="I382" s="577"/>
      <c r="J382" s="566"/>
      <c r="K382" s="567"/>
      <c r="L382" s="570"/>
      <c r="M382" s="571"/>
      <c r="N382" s="582" t="s">
        <v>16</v>
      </c>
      <c r="O382" s="583"/>
      <c r="P382" s="566"/>
      <c r="Q382" s="567"/>
      <c r="R382" s="570"/>
      <c r="S382" s="571"/>
      <c r="T382" s="582" t="s">
        <v>16</v>
      </c>
      <c r="U382" s="583"/>
      <c r="V382" s="585"/>
      <c r="W382" s="577"/>
      <c r="X382" s="566"/>
      <c r="Y382" s="577"/>
      <c r="Z382" s="566"/>
      <c r="AA382" s="577"/>
      <c r="AB382" s="566"/>
      <c r="AC382" s="567"/>
      <c r="AD382" s="570"/>
      <c r="AE382" s="571"/>
      <c r="AF382" s="598"/>
      <c r="AG382" s="599"/>
      <c r="AH382" s="566"/>
      <c r="AI382" s="567"/>
      <c r="AJ382" s="570"/>
      <c r="AK382" s="571"/>
      <c r="AL382" s="598"/>
      <c r="AM382" s="599"/>
      <c r="AN382" s="566"/>
      <c r="AO382" s="567"/>
      <c r="AP382" s="570"/>
      <c r="AQ382" s="571"/>
      <c r="AR382" s="598"/>
      <c r="AS382" s="599"/>
      <c r="AT382" s="603"/>
      <c r="AU382" s="604"/>
      <c r="AV382" s="596"/>
      <c r="AW382" s="597"/>
      <c r="AX382" s="598"/>
      <c r="AY382" s="599"/>
      <c r="AZ382" s="566"/>
      <c r="BA382" s="567"/>
      <c r="BB382" s="570"/>
      <c r="BC382" s="571"/>
      <c r="BD382" s="598"/>
      <c r="BE382" s="599"/>
      <c r="BF382" s="603"/>
      <c r="BG382" s="604"/>
      <c r="BH382" s="596"/>
      <c r="BI382" s="597"/>
      <c r="BJ382" s="598"/>
      <c r="BK382" s="599"/>
      <c r="BL382" s="600"/>
      <c r="BM382" s="601"/>
      <c r="BN382" s="602"/>
      <c r="BO382" s="561"/>
      <c r="BP382" s="561"/>
      <c r="BQ382" s="62"/>
      <c r="BR382" s="62"/>
      <c r="BS382" s="62"/>
      <c r="BX382" s="82"/>
    </row>
    <row r="383" spans="1:76" ht="21.75" customHeight="1">
      <c r="A383" s="62"/>
      <c r="B383" s="586" t="str">
        <f>IF(ROSTER!B26="","",ROSTER!B26)</f>
        <v/>
      </c>
      <c r="C383" s="588" t="str">
        <f>IF(ROSTER!C$26="","",ROSTER!C$26)</f>
        <v/>
      </c>
      <c r="D383" s="589"/>
      <c r="E383" s="590"/>
      <c r="F383" s="592">
        <f>IF(E383="y",1,IF(E383="S",1,0))</f>
        <v>0</v>
      </c>
      <c r="G383" s="594">
        <f>IF(E383="S",1,0)</f>
        <v>0</v>
      </c>
      <c r="H383" s="584"/>
      <c r="I383" s="576"/>
      <c r="J383" s="564"/>
      <c r="K383" s="565"/>
      <c r="L383" s="568"/>
      <c r="M383" s="569"/>
      <c r="N383" s="578">
        <f>L383+J383</f>
        <v>0</v>
      </c>
      <c r="O383" s="579"/>
      <c r="P383" s="564"/>
      <c r="Q383" s="565"/>
      <c r="R383" s="568"/>
      <c r="S383" s="569"/>
      <c r="T383" s="578">
        <f>R383-P383</f>
        <v>0</v>
      </c>
      <c r="U383" s="579"/>
      <c r="V383" s="584"/>
      <c r="W383" s="576"/>
      <c r="X383" s="564"/>
      <c r="Y383" s="576"/>
      <c r="Z383" s="564"/>
      <c r="AA383" s="576"/>
      <c r="AB383" s="564"/>
      <c r="AC383" s="565"/>
      <c r="AD383" s="568"/>
      <c r="AE383" s="569"/>
      <c r="AF383" s="548">
        <f>IF(AB383=0,0,(AD383/AB383)*100)</f>
        <v>0</v>
      </c>
      <c r="AG383" s="549"/>
      <c r="AH383" s="564"/>
      <c r="AI383" s="565"/>
      <c r="AJ383" s="568"/>
      <c r="AK383" s="569"/>
      <c r="AL383" s="548">
        <f>IF(AH383=0,0,(AJ383/AH383)*100)</f>
        <v>0</v>
      </c>
      <c r="AM383" s="549"/>
      <c r="AN383" s="564"/>
      <c r="AO383" s="565"/>
      <c r="AP383" s="568"/>
      <c r="AQ383" s="569"/>
      <c r="AR383" s="548">
        <f>IF(AN383=0,0,(AP383/AN383)*100)</f>
        <v>0</v>
      </c>
      <c r="AS383" s="549"/>
      <c r="AT383" s="572">
        <f>AB383+AH383+AN383</f>
        <v>0</v>
      </c>
      <c r="AU383" s="573"/>
      <c r="AV383" s="544">
        <f>AD383+AJ383+AP383</f>
        <v>0</v>
      </c>
      <c r="AW383" s="545"/>
      <c r="AX383" s="548">
        <f>IF(AT383=0,0,(AV383/AT383)*100)</f>
        <v>0</v>
      </c>
      <c r="AY383" s="549"/>
      <c r="AZ383" s="564"/>
      <c r="BA383" s="565"/>
      <c r="BB383" s="568"/>
      <c r="BC383" s="569"/>
      <c r="BD383" s="548">
        <f>IF(AZ383=0,0,(BB383/AZ383)*100)</f>
        <v>0</v>
      </c>
      <c r="BE383" s="549"/>
      <c r="BF383" s="572">
        <f>AT383+AZ383</f>
        <v>0</v>
      </c>
      <c r="BG383" s="573"/>
      <c r="BH383" s="544">
        <f>AV383+BB383</f>
        <v>0</v>
      </c>
      <c r="BI383" s="545"/>
      <c r="BJ383" s="548">
        <f>IF(BF383=0,0,(BH383/BF383)*100)</f>
        <v>0</v>
      </c>
      <c r="BK383" s="549"/>
      <c r="BL383" s="552">
        <f>(AD383*2)+(AJ383*2)+(AP383*3)+BB383</f>
        <v>0</v>
      </c>
      <c r="BM383" s="553"/>
      <c r="BN383" s="554"/>
      <c r="BO383" s="560" t="e">
        <f>(BL383*BR$365)+(N383*BR$366)+(X383*BR$367)+(R383*BR$368)+(V383*BR$369)+(Z383*BR$370)</f>
        <v>#REF!</v>
      </c>
      <c r="BP383" s="560" t="e">
        <f>((AZ383-BB383)*BR$372)+((AT383-AV383)*BR$371)+(H383*BR$373)+(P383*BR$374)</f>
        <v>#REF!</v>
      </c>
      <c r="BQ383" s="62"/>
      <c r="BR383" s="62"/>
      <c r="BS383" s="62"/>
    </row>
    <row r="384" spans="1:76" ht="21.75" customHeight="1">
      <c r="A384" s="62"/>
      <c r="B384" s="587"/>
      <c r="C384" s="562" t="str">
        <f>IF(ROSTER!D$26="","",ROSTER!D$26)</f>
        <v/>
      </c>
      <c r="D384" s="563"/>
      <c r="E384" s="591"/>
      <c r="F384" s="593"/>
      <c r="G384" s="595"/>
      <c r="H384" s="585"/>
      <c r="I384" s="577"/>
      <c r="J384" s="566"/>
      <c r="K384" s="567"/>
      <c r="L384" s="570"/>
      <c r="M384" s="571"/>
      <c r="N384" s="582" t="s">
        <v>16</v>
      </c>
      <c r="O384" s="583"/>
      <c r="P384" s="566"/>
      <c r="Q384" s="567"/>
      <c r="R384" s="570"/>
      <c r="S384" s="571"/>
      <c r="T384" s="582" t="s">
        <v>16</v>
      </c>
      <c r="U384" s="583"/>
      <c r="V384" s="585"/>
      <c r="W384" s="577"/>
      <c r="X384" s="566"/>
      <c r="Y384" s="577"/>
      <c r="Z384" s="566"/>
      <c r="AA384" s="577"/>
      <c r="AB384" s="566"/>
      <c r="AC384" s="567"/>
      <c r="AD384" s="570"/>
      <c r="AE384" s="571"/>
      <c r="AF384" s="598"/>
      <c r="AG384" s="599"/>
      <c r="AH384" s="566"/>
      <c r="AI384" s="567"/>
      <c r="AJ384" s="570"/>
      <c r="AK384" s="571"/>
      <c r="AL384" s="598"/>
      <c r="AM384" s="599"/>
      <c r="AN384" s="566"/>
      <c r="AO384" s="567"/>
      <c r="AP384" s="570"/>
      <c r="AQ384" s="571"/>
      <c r="AR384" s="598"/>
      <c r="AS384" s="599"/>
      <c r="AT384" s="603"/>
      <c r="AU384" s="604"/>
      <c r="AV384" s="596"/>
      <c r="AW384" s="597"/>
      <c r="AX384" s="598"/>
      <c r="AY384" s="599"/>
      <c r="AZ384" s="566"/>
      <c r="BA384" s="567"/>
      <c r="BB384" s="570"/>
      <c r="BC384" s="571"/>
      <c r="BD384" s="598"/>
      <c r="BE384" s="599"/>
      <c r="BF384" s="603"/>
      <c r="BG384" s="604"/>
      <c r="BH384" s="596"/>
      <c r="BI384" s="597"/>
      <c r="BJ384" s="598"/>
      <c r="BK384" s="599"/>
      <c r="BL384" s="600"/>
      <c r="BM384" s="601"/>
      <c r="BN384" s="602"/>
      <c r="BO384" s="561"/>
      <c r="BP384" s="561"/>
      <c r="BQ384" s="62"/>
      <c r="BR384" s="62"/>
      <c r="BS384" s="62"/>
    </row>
    <row r="385" spans="1:71" ht="21.75" customHeight="1">
      <c r="A385" s="62"/>
      <c r="B385" s="586" t="str">
        <f>IF(ROSTER!B28="","",ROSTER!B28)</f>
        <v/>
      </c>
      <c r="C385" s="588" t="str">
        <f>IF(ROSTER!C$28="","",ROSTER!C$28)</f>
        <v/>
      </c>
      <c r="D385" s="589"/>
      <c r="E385" s="590"/>
      <c r="F385" s="592">
        <f>IF(E385="y",1,IF(E385="S",1,0))</f>
        <v>0</v>
      </c>
      <c r="G385" s="594">
        <f>IF(E385="S",1,0)</f>
        <v>0</v>
      </c>
      <c r="H385" s="584"/>
      <c r="I385" s="576"/>
      <c r="J385" s="564"/>
      <c r="K385" s="565"/>
      <c r="L385" s="568"/>
      <c r="M385" s="569"/>
      <c r="N385" s="578">
        <f>L385+J385</f>
        <v>0</v>
      </c>
      <c r="O385" s="579"/>
      <c r="P385" s="564"/>
      <c r="Q385" s="565"/>
      <c r="R385" s="568"/>
      <c r="S385" s="569"/>
      <c r="T385" s="578">
        <f>R385-P385</f>
        <v>0</v>
      </c>
      <c r="U385" s="579"/>
      <c r="V385" s="584"/>
      <c r="W385" s="576"/>
      <c r="X385" s="564"/>
      <c r="Y385" s="576"/>
      <c r="Z385" s="564"/>
      <c r="AA385" s="576"/>
      <c r="AB385" s="564"/>
      <c r="AC385" s="565"/>
      <c r="AD385" s="568"/>
      <c r="AE385" s="569"/>
      <c r="AF385" s="548">
        <f>IF(AB385=0,0,(AD385/AB385)*100)</f>
        <v>0</v>
      </c>
      <c r="AG385" s="549"/>
      <c r="AH385" s="564"/>
      <c r="AI385" s="565"/>
      <c r="AJ385" s="568"/>
      <c r="AK385" s="569"/>
      <c r="AL385" s="548">
        <f>IF(AH385=0,0,(AJ385/AH385)*100)</f>
        <v>0</v>
      </c>
      <c r="AM385" s="549"/>
      <c r="AN385" s="564"/>
      <c r="AO385" s="565"/>
      <c r="AP385" s="568"/>
      <c r="AQ385" s="569"/>
      <c r="AR385" s="548">
        <f>IF(AN385=0,0,(AP385/AN385)*100)</f>
        <v>0</v>
      </c>
      <c r="AS385" s="549"/>
      <c r="AT385" s="572">
        <f>AB385+AH385+AN385</f>
        <v>0</v>
      </c>
      <c r="AU385" s="573"/>
      <c r="AV385" s="544">
        <f>AD385+AJ385+AP385</f>
        <v>0</v>
      </c>
      <c r="AW385" s="545"/>
      <c r="AX385" s="548">
        <f>IF(AT385=0,0,(AV385/AT385)*100)</f>
        <v>0</v>
      </c>
      <c r="AY385" s="549"/>
      <c r="AZ385" s="564"/>
      <c r="BA385" s="565"/>
      <c r="BB385" s="568"/>
      <c r="BC385" s="569"/>
      <c r="BD385" s="548">
        <f>IF(AZ385=0,0,(BB385/AZ385)*100)</f>
        <v>0</v>
      </c>
      <c r="BE385" s="549"/>
      <c r="BF385" s="572">
        <f>AT385+AZ385</f>
        <v>0</v>
      </c>
      <c r="BG385" s="573"/>
      <c r="BH385" s="544">
        <f>AV385+BB385</f>
        <v>0</v>
      </c>
      <c r="BI385" s="545"/>
      <c r="BJ385" s="548">
        <f>IF(BF385=0,0,(BH385/BF385)*100)</f>
        <v>0</v>
      </c>
      <c r="BK385" s="549"/>
      <c r="BL385" s="552">
        <f>(AD385*2)+(AJ385*2)+(AP385*3)+BB385</f>
        <v>0</v>
      </c>
      <c r="BM385" s="553"/>
      <c r="BN385" s="554"/>
      <c r="BO385" s="560" t="e">
        <f>(BL385*BR$365)+(N385*BR$366)+(X385*BR$367)+(R385*BR$368)+(V385*BR$369)+(Z385*BR$370)</f>
        <v>#REF!</v>
      </c>
      <c r="BP385" s="560" t="e">
        <f>((AZ385-BB385)*BR$372)+((AT385-AV385)*BR$371)+(H385*BR$373)+(P385*BR$374)</f>
        <v>#REF!</v>
      </c>
      <c r="BQ385" s="62"/>
      <c r="BR385" s="62"/>
      <c r="BS385" s="62"/>
    </row>
    <row r="386" spans="1:71" ht="21.75" customHeight="1">
      <c r="A386" s="62"/>
      <c r="B386" s="587"/>
      <c r="C386" s="562" t="str">
        <f>IF(ROSTER!D$28="","",ROSTER!D$28)</f>
        <v/>
      </c>
      <c r="D386" s="563"/>
      <c r="E386" s="591"/>
      <c r="F386" s="593"/>
      <c r="G386" s="595"/>
      <c r="H386" s="585"/>
      <c r="I386" s="577"/>
      <c r="J386" s="566"/>
      <c r="K386" s="567"/>
      <c r="L386" s="570"/>
      <c r="M386" s="571"/>
      <c r="N386" s="582" t="s">
        <v>16</v>
      </c>
      <c r="O386" s="583"/>
      <c r="P386" s="566"/>
      <c r="Q386" s="567"/>
      <c r="R386" s="570"/>
      <c r="S386" s="571"/>
      <c r="T386" s="582" t="s">
        <v>16</v>
      </c>
      <c r="U386" s="583"/>
      <c r="V386" s="585"/>
      <c r="W386" s="577"/>
      <c r="X386" s="566"/>
      <c r="Y386" s="577"/>
      <c r="Z386" s="566"/>
      <c r="AA386" s="577"/>
      <c r="AB386" s="566"/>
      <c r="AC386" s="567"/>
      <c r="AD386" s="570"/>
      <c r="AE386" s="571"/>
      <c r="AF386" s="598"/>
      <c r="AG386" s="599"/>
      <c r="AH386" s="566"/>
      <c r="AI386" s="567"/>
      <c r="AJ386" s="570"/>
      <c r="AK386" s="571"/>
      <c r="AL386" s="598"/>
      <c r="AM386" s="599"/>
      <c r="AN386" s="566"/>
      <c r="AO386" s="567"/>
      <c r="AP386" s="570"/>
      <c r="AQ386" s="571"/>
      <c r="AR386" s="598"/>
      <c r="AS386" s="599"/>
      <c r="AT386" s="603"/>
      <c r="AU386" s="604"/>
      <c r="AV386" s="596"/>
      <c r="AW386" s="597"/>
      <c r="AX386" s="598"/>
      <c r="AY386" s="599"/>
      <c r="AZ386" s="566"/>
      <c r="BA386" s="567"/>
      <c r="BB386" s="570"/>
      <c r="BC386" s="571"/>
      <c r="BD386" s="598"/>
      <c r="BE386" s="599"/>
      <c r="BF386" s="603"/>
      <c r="BG386" s="604"/>
      <c r="BH386" s="596"/>
      <c r="BI386" s="597"/>
      <c r="BJ386" s="598"/>
      <c r="BK386" s="599"/>
      <c r="BL386" s="600"/>
      <c r="BM386" s="601"/>
      <c r="BN386" s="602"/>
      <c r="BO386" s="561"/>
      <c r="BP386" s="561"/>
      <c r="BQ386" s="62"/>
      <c r="BR386" s="62"/>
      <c r="BS386" s="62"/>
    </row>
    <row r="387" spans="1:71" ht="21.75" customHeight="1">
      <c r="A387" s="62"/>
      <c r="B387" s="586" t="str">
        <f>IF(ROSTER!B30="","",ROSTER!B30)</f>
        <v/>
      </c>
      <c r="C387" s="588" t="str">
        <f>IF(ROSTER!C$30="","",ROSTER!C$30)</f>
        <v/>
      </c>
      <c r="D387" s="589"/>
      <c r="E387" s="590"/>
      <c r="F387" s="592">
        <f>IF(E387="y",1,IF(E387="S",1,0))</f>
        <v>0</v>
      </c>
      <c r="G387" s="594">
        <f>IF(E387="S",1,0)</f>
        <v>0</v>
      </c>
      <c r="H387" s="584"/>
      <c r="I387" s="576"/>
      <c r="J387" s="564"/>
      <c r="K387" s="565"/>
      <c r="L387" s="568"/>
      <c r="M387" s="569"/>
      <c r="N387" s="578">
        <f>L387+J387</f>
        <v>0</v>
      </c>
      <c r="O387" s="579"/>
      <c r="P387" s="564"/>
      <c r="Q387" s="565"/>
      <c r="R387" s="568"/>
      <c r="S387" s="569"/>
      <c r="T387" s="578">
        <f>R387-P387</f>
        <v>0</v>
      </c>
      <c r="U387" s="579"/>
      <c r="V387" s="584"/>
      <c r="W387" s="576"/>
      <c r="X387" s="564"/>
      <c r="Y387" s="576"/>
      <c r="Z387" s="564"/>
      <c r="AA387" s="576"/>
      <c r="AB387" s="564"/>
      <c r="AC387" s="565"/>
      <c r="AD387" s="568"/>
      <c r="AE387" s="569"/>
      <c r="AF387" s="548">
        <f>IF(AB387=0,0,(AD387/AB387)*100)</f>
        <v>0</v>
      </c>
      <c r="AG387" s="549"/>
      <c r="AH387" s="564"/>
      <c r="AI387" s="565"/>
      <c r="AJ387" s="568"/>
      <c r="AK387" s="569"/>
      <c r="AL387" s="548">
        <f>IF(AH387=0,0,(AJ387/AH387)*100)</f>
        <v>0</v>
      </c>
      <c r="AM387" s="549"/>
      <c r="AN387" s="564"/>
      <c r="AO387" s="565"/>
      <c r="AP387" s="568"/>
      <c r="AQ387" s="569"/>
      <c r="AR387" s="548">
        <f>IF(AN387=0,0,(AP387/AN387)*100)</f>
        <v>0</v>
      </c>
      <c r="AS387" s="549"/>
      <c r="AT387" s="572">
        <f>AB387+AH387+AN387</f>
        <v>0</v>
      </c>
      <c r="AU387" s="573"/>
      <c r="AV387" s="544">
        <f>AD387+AJ387+AP387</f>
        <v>0</v>
      </c>
      <c r="AW387" s="545"/>
      <c r="AX387" s="548">
        <f>IF(AT387=0,0,(AV387/AT387)*100)</f>
        <v>0</v>
      </c>
      <c r="AY387" s="549"/>
      <c r="AZ387" s="564"/>
      <c r="BA387" s="565"/>
      <c r="BB387" s="568"/>
      <c r="BC387" s="569"/>
      <c r="BD387" s="548">
        <f>IF(AZ387=0,0,(BB387/AZ387)*100)</f>
        <v>0</v>
      </c>
      <c r="BE387" s="549"/>
      <c r="BF387" s="572">
        <f>AT387+AZ387</f>
        <v>0</v>
      </c>
      <c r="BG387" s="573"/>
      <c r="BH387" s="544">
        <f>AV387+BB387</f>
        <v>0</v>
      </c>
      <c r="BI387" s="545"/>
      <c r="BJ387" s="548">
        <f>IF(BF387=0,0,(BH387/BF387)*100)</f>
        <v>0</v>
      </c>
      <c r="BK387" s="549"/>
      <c r="BL387" s="552">
        <f>(AD387*2)+(AJ387*2)+(AP387*3)+BB387</f>
        <v>0</v>
      </c>
      <c r="BM387" s="553"/>
      <c r="BN387" s="554"/>
      <c r="BO387" s="560" t="e">
        <f>(BL387*BR$365)+(N387*BR$366)+(X387*BR$367)+(R387*BR$368)+(V387*BR$369)+(Z387*BR$370)</f>
        <v>#REF!</v>
      </c>
      <c r="BP387" s="560" t="e">
        <f>((AZ387-BB387)*BR$372)+((AT387-AV387)*BR$371)+(H387*BR$373)+(P387*BR$374)</f>
        <v>#REF!</v>
      </c>
      <c r="BQ387" s="62"/>
      <c r="BR387" s="62"/>
      <c r="BS387" s="62"/>
    </row>
    <row r="388" spans="1:71" ht="21.75" customHeight="1">
      <c r="A388" s="62"/>
      <c r="B388" s="587"/>
      <c r="C388" s="562" t="str">
        <f>IF(ROSTER!D$30="","",ROSTER!D$30)</f>
        <v/>
      </c>
      <c r="D388" s="563"/>
      <c r="E388" s="591"/>
      <c r="F388" s="593"/>
      <c r="G388" s="595"/>
      <c r="H388" s="585"/>
      <c r="I388" s="577"/>
      <c r="J388" s="566"/>
      <c r="K388" s="567"/>
      <c r="L388" s="570"/>
      <c r="M388" s="571"/>
      <c r="N388" s="582" t="s">
        <v>16</v>
      </c>
      <c r="O388" s="583"/>
      <c r="P388" s="566"/>
      <c r="Q388" s="567"/>
      <c r="R388" s="570"/>
      <c r="S388" s="571"/>
      <c r="T388" s="582" t="s">
        <v>16</v>
      </c>
      <c r="U388" s="583"/>
      <c r="V388" s="585"/>
      <c r="W388" s="577"/>
      <c r="X388" s="566"/>
      <c r="Y388" s="577"/>
      <c r="Z388" s="566"/>
      <c r="AA388" s="577"/>
      <c r="AB388" s="566"/>
      <c r="AC388" s="567"/>
      <c r="AD388" s="570"/>
      <c r="AE388" s="571"/>
      <c r="AF388" s="598"/>
      <c r="AG388" s="599"/>
      <c r="AH388" s="566"/>
      <c r="AI388" s="567"/>
      <c r="AJ388" s="570"/>
      <c r="AK388" s="571"/>
      <c r="AL388" s="598"/>
      <c r="AM388" s="599"/>
      <c r="AN388" s="566"/>
      <c r="AO388" s="567"/>
      <c r="AP388" s="570"/>
      <c r="AQ388" s="571"/>
      <c r="AR388" s="598"/>
      <c r="AS388" s="599"/>
      <c r="AT388" s="603"/>
      <c r="AU388" s="604"/>
      <c r="AV388" s="596"/>
      <c r="AW388" s="597"/>
      <c r="AX388" s="598"/>
      <c r="AY388" s="599"/>
      <c r="AZ388" s="566"/>
      <c r="BA388" s="567"/>
      <c r="BB388" s="570"/>
      <c r="BC388" s="571"/>
      <c r="BD388" s="598"/>
      <c r="BE388" s="599"/>
      <c r="BF388" s="603"/>
      <c r="BG388" s="604"/>
      <c r="BH388" s="596"/>
      <c r="BI388" s="597"/>
      <c r="BJ388" s="598"/>
      <c r="BK388" s="599"/>
      <c r="BL388" s="600"/>
      <c r="BM388" s="601"/>
      <c r="BN388" s="602"/>
      <c r="BO388" s="561"/>
      <c r="BP388" s="561"/>
      <c r="BQ388" s="62"/>
      <c r="BR388" s="62"/>
      <c r="BS388" s="62"/>
    </row>
    <row r="389" spans="1:71" ht="21.75" customHeight="1">
      <c r="A389" s="62"/>
      <c r="B389" s="586" t="str">
        <f>IF(ROSTER!B32="","",ROSTER!B32)</f>
        <v/>
      </c>
      <c r="C389" s="588" t="str">
        <f>IF(ROSTER!C$32="","",ROSTER!C$32)</f>
        <v/>
      </c>
      <c r="D389" s="589"/>
      <c r="E389" s="590"/>
      <c r="F389" s="592">
        <f>IF(E389="y",1,IF(E389="S",1,0))</f>
        <v>0</v>
      </c>
      <c r="G389" s="594">
        <f>IF(E389="S",1,0)</f>
        <v>0</v>
      </c>
      <c r="H389" s="584"/>
      <c r="I389" s="576"/>
      <c r="J389" s="564"/>
      <c r="K389" s="565"/>
      <c r="L389" s="568"/>
      <c r="M389" s="569"/>
      <c r="N389" s="578">
        <f>L389+J389</f>
        <v>0</v>
      </c>
      <c r="O389" s="579"/>
      <c r="P389" s="564"/>
      <c r="Q389" s="565"/>
      <c r="R389" s="568"/>
      <c r="S389" s="569"/>
      <c r="T389" s="578">
        <f>R389-P389</f>
        <v>0</v>
      </c>
      <c r="U389" s="579"/>
      <c r="V389" s="584"/>
      <c r="W389" s="576"/>
      <c r="X389" s="564"/>
      <c r="Y389" s="576"/>
      <c r="Z389" s="564"/>
      <c r="AA389" s="576"/>
      <c r="AB389" s="564"/>
      <c r="AC389" s="565"/>
      <c r="AD389" s="568"/>
      <c r="AE389" s="569"/>
      <c r="AF389" s="548">
        <f>IF(AB389=0,0,(AD389/AB389)*100)</f>
        <v>0</v>
      </c>
      <c r="AG389" s="549"/>
      <c r="AH389" s="564"/>
      <c r="AI389" s="565"/>
      <c r="AJ389" s="568"/>
      <c r="AK389" s="569"/>
      <c r="AL389" s="548">
        <f>IF(AH389=0,0,(AJ389/AH389)*100)</f>
        <v>0</v>
      </c>
      <c r="AM389" s="549"/>
      <c r="AN389" s="564"/>
      <c r="AO389" s="565"/>
      <c r="AP389" s="568"/>
      <c r="AQ389" s="569"/>
      <c r="AR389" s="548">
        <f>IF(AN389=0,0,(AP389/AN389)*100)</f>
        <v>0</v>
      </c>
      <c r="AS389" s="549"/>
      <c r="AT389" s="572">
        <f>AB389+AH389+AN389</f>
        <v>0</v>
      </c>
      <c r="AU389" s="573"/>
      <c r="AV389" s="544">
        <f>AD389+AJ389+AP389</f>
        <v>0</v>
      </c>
      <c r="AW389" s="545"/>
      <c r="AX389" s="548">
        <f>IF(AT389=0,0,(AV389/AT389)*100)</f>
        <v>0</v>
      </c>
      <c r="AY389" s="549"/>
      <c r="AZ389" s="564"/>
      <c r="BA389" s="565"/>
      <c r="BB389" s="568"/>
      <c r="BC389" s="569"/>
      <c r="BD389" s="548">
        <f>IF(AZ389=0,0,(BB389/AZ389)*100)</f>
        <v>0</v>
      </c>
      <c r="BE389" s="549"/>
      <c r="BF389" s="572">
        <f>AT389+AZ389</f>
        <v>0</v>
      </c>
      <c r="BG389" s="573"/>
      <c r="BH389" s="544">
        <f>AV389+BB389</f>
        <v>0</v>
      </c>
      <c r="BI389" s="545"/>
      <c r="BJ389" s="548">
        <f>IF(BF389=0,0,(BH389/BF389)*100)</f>
        <v>0</v>
      </c>
      <c r="BK389" s="549"/>
      <c r="BL389" s="552">
        <f>(AD389*2)+(AJ389*2)+(AP389*3)+BB389</f>
        <v>0</v>
      </c>
      <c r="BM389" s="553"/>
      <c r="BN389" s="554"/>
      <c r="BO389" s="560" t="e">
        <f>(BL389*BR$365)+(N389*BR$366)+(X389*BR$367)+(R389*BR$368)+(V389*BR$369)+(Z389*BR$370)</f>
        <v>#REF!</v>
      </c>
      <c r="BP389" s="560" t="e">
        <f>((AZ389-BB389)*BR$372)+((AT389-AV389)*BR$371)+(H389*BR$373)+(P389*BR$374)</f>
        <v>#REF!</v>
      </c>
      <c r="BQ389" s="62"/>
      <c r="BR389" s="62"/>
      <c r="BS389" s="62"/>
    </row>
    <row r="390" spans="1:71" ht="21.75" customHeight="1">
      <c r="A390" s="62"/>
      <c r="B390" s="587"/>
      <c r="C390" s="562" t="str">
        <f>IF(ROSTER!D$32="","",ROSTER!D$32)</f>
        <v/>
      </c>
      <c r="D390" s="563"/>
      <c r="E390" s="591"/>
      <c r="F390" s="593"/>
      <c r="G390" s="595"/>
      <c r="H390" s="585"/>
      <c r="I390" s="577"/>
      <c r="J390" s="566"/>
      <c r="K390" s="567"/>
      <c r="L390" s="570"/>
      <c r="M390" s="571"/>
      <c r="N390" s="582" t="s">
        <v>16</v>
      </c>
      <c r="O390" s="583"/>
      <c r="P390" s="566"/>
      <c r="Q390" s="567"/>
      <c r="R390" s="570"/>
      <c r="S390" s="571"/>
      <c r="T390" s="582" t="s">
        <v>16</v>
      </c>
      <c r="U390" s="583"/>
      <c r="V390" s="585"/>
      <c r="W390" s="577"/>
      <c r="X390" s="566"/>
      <c r="Y390" s="577"/>
      <c r="Z390" s="566"/>
      <c r="AA390" s="577"/>
      <c r="AB390" s="566"/>
      <c r="AC390" s="567"/>
      <c r="AD390" s="570"/>
      <c r="AE390" s="571"/>
      <c r="AF390" s="598"/>
      <c r="AG390" s="599"/>
      <c r="AH390" s="566"/>
      <c r="AI390" s="567"/>
      <c r="AJ390" s="570"/>
      <c r="AK390" s="571"/>
      <c r="AL390" s="598"/>
      <c r="AM390" s="599"/>
      <c r="AN390" s="566"/>
      <c r="AO390" s="567"/>
      <c r="AP390" s="570"/>
      <c r="AQ390" s="571"/>
      <c r="AR390" s="598"/>
      <c r="AS390" s="599"/>
      <c r="AT390" s="603"/>
      <c r="AU390" s="604"/>
      <c r="AV390" s="596"/>
      <c r="AW390" s="597"/>
      <c r="AX390" s="598"/>
      <c r="AY390" s="599"/>
      <c r="AZ390" s="566"/>
      <c r="BA390" s="567"/>
      <c r="BB390" s="570"/>
      <c r="BC390" s="571"/>
      <c r="BD390" s="598"/>
      <c r="BE390" s="599"/>
      <c r="BF390" s="603"/>
      <c r="BG390" s="604"/>
      <c r="BH390" s="596"/>
      <c r="BI390" s="597"/>
      <c r="BJ390" s="598"/>
      <c r="BK390" s="599"/>
      <c r="BL390" s="600"/>
      <c r="BM390" s="601"/>
      <c r="BN390" s="602"/>
      <c r="BO390" s="561"/>
      <c r="BP390" s="561"/>
      <c r="BQ390" s="62"/>
      <c r="BR390" s="62"/>
      <c r="BS390" s="62"/>
    </row>
    <row r="391" spans="1:71" ht="21.75" customHeight="1">
      <c r="A391" s="62"/>
      <c r="B391" s="586" t="str">
        <f>IF(ROSTER!B34="","",ROSTER!B34)</f>
        <v/>
      </c>
      <c r="C391" s="588" t="str">
        <f>IF(ROSTER!C$34="","",ROSTER!C$34)</f>
        <v/>
      </c>
      <c r="D391" s="589"/>
      <c r="E391" s="590"/>
      <c r="F391" s="592">
        <f>IF(E391="y",1,IF(E391="S",1,0))</f>
        <v>0</v>
      </c>
      <c r="G391" s="594">
        <f>IF(E391="S",1,0)</f>
        <v>0</v>
      </c>
      <c r="H391" s="584"/>
      <c r="I391" s="576"/>
      <c r="J391" s="564"/>
      <c r="K391" s="565"/>
      <c r="L391" s="568"/>
      <c r="M391" s="569"/>
      <c r="N391" s="578">
        <f>L391+J391</f>
        <v>0</v>
      </c>
      <c r="O391" s="579"/>
      <c r="P391" s="564"/>
      <c r="Q391" s="565"/>
      <c r="R391" s="568"/>
      <c r="S391" s="569"/>
      <c r="T391" s="578">
        <f>R391-P391</f>
        <v>0</v>
      </c>
      <c r="U391" s="579"/>
      <c r="V391" s="584"/>
      <c r="W391" s="576"/>
      <c r="X391" s="564"/>
      <c r="Y391" s="576"/>
      <c r="Z391" s="564"/>
      <c r="AA391" s="576"/>
      <c r="AB391" s="564"/>
      <c r="AC391" s="565"/>
      <c r="AD391" s="568"/>
      <c r="AE391" s="569"/>
      <c r="AF391" s="548">
        <f>IF(AB391=0,0,(AD391/AB391)*100)</f>
        <v>0</v>
      </c>
      <c r="AG391" s="549"/>
      <c r="AH391" s="564"/>
      <c r="AI391" s="565"/>
      <c r="AJ391" s="568"/>
      <c r="AK391" s="569"/>
      <c r="AL391" s="548">
        <f>IF(AH391=0,0,(AJ391/AH391)*100)</f>
        <v>0</v>
      </c>
      <c r="AM391" s="549"/>
      <c r="AN391" s="564"/>
      <c r="AO391" s="565"/>
      <c r="AP391" s="568"/>
      <c r="AQ391" s="569"/>
      <c r="AR391" s="548">
        <f>IF(AN391=0,0,(AP391/AN391)*100)</f>
        <v>0</v>
      </c>
      <c r="AS391" s="549"/>
      <c r="AT391" s="572">
        <f>AB391+AH391+AN391</f>
        <v>0</v>
      </c>
      <c r="AU391" s="573"/>
      <c r="AV391" s="544">
        <f>AD391+AJ391+AP391</f>
        <v>0</v>
      </c>
      <c r="AW391" s="545"/>
      <c r="AX391" s="548">
        <f>IF(AT391=0,0,(AV391/AT391)*100)</f>
        <v>0</v>
      </c>
      <c r="AY391" s="549"/>
      <c r="AZ391" s="564"/>
      <c r="BA391" s="565"/>
      <c r="BB391" s="568"/>
      <c r="BC391" s="569"/>
      <c r="BD391" s="548">
        <f>IF(AZ391=0,0,(BB391/AZ391)*100)</f>
        <v>0</v>
      </c>
      <c r="BE391" s="549"/>
      <c r="BF391" s="572">
        <f>AT391+AZ391</f>
        <v>0</v>
      </c>
      <c r="BG391" s="573"/>
      <c r="BH391" s="544">
        <f>AV391+BB391</f>
        <v>0</v>
      </c>
      <c r="BI391" s="545"/>
      <c r="BJ391" s="548">
        <f>IF(BF391=0,0,(BH391/BF391)*100)</f>
        <v>0</v>
      </c>
      <c r="BK391" s="549"/>
      <c r="BL391" s="552">
        <f>(AD391*2)+(AJ391*2)+(AP391*3)+BB391</f>
        <v>0</v>
      </c>
      <c r="BM391" s="553"/>
      <c r="BN391" s="554"/>
      <c r="BO391" s="560" t="e">
        <f>(BL391*BR$365)+(N391*BR$366)+(X391*BR$367)+(R391*BR$368)+(V391*BR$369)+(Z391*BR$370)</f>
        <v>#REF!</v>
      </c>
      <c r="BP391" s="560" t="e">
        <f>((AZ391-BB391)*BR$372)+((AT391-AV391)*BR$371)+(H391*BR$373)+(P391*BR$374)</f>
        <v>#REF!</v>
      </c>
      <c r="BQ391" s="62"/>
      <c r="BR391" s="62"/>
      <c r="BS391" s="62"/>
    </row>
    <row r="392" spans="1:71" ht="21.75" customHeight="1">
      <c r="A392" s="62"/>
      <c r="B392" s="587"/>
      <c r="C392" s="562" t="str">
        <f>IF(ROSTER!D$34="","",ROSTER!D$34)</f>
        <v/>
      </c>
      <c r="D392" s="563"/>
      <c r="E392" s="591"/>
      <c r="F392" s="593"/>
      <c r="G392" s="595"/>
      <c r="H392" s="585"/>
      <c r="I392" s="577"/>
      <c r="J392" s="566"/>
      <c r="K392" s="567"/>
      <c r="L392" s="570"/>
      <c r="M392" s="571"/>
      <c r="N392" s="582" t="s">
        <v>16</v>
      </c>
      <c r="O392" s="583"/>
      <c r="P392" s="566"/>
      <c r="Q392" s="567"/>
      <c r="R392" s="570"/>
      <c r="S392" s="571"/>
      <c r="T392" s="582" t="s">
        <v>16</v>
      </c>
      <c r="U392" s="583"/>
      <c r="V392" s="585"/>
      <c r="W392" s="577"/>
      <c r="X392" s="566"/>
      <c r="Y392" s="577"/>
      <c r="Z392" s="566"/>
      <c r="AA392" s="577"/>
      <c r="AB392" s="566"/>
      <c r="AC392" s="567"/>
      <c r="AD392" s="570"/>
      <c r="AE392" s="571"/>
      <c r="AF392" s="598"/>
      <c r="AG392" s="599"/>
      <c r="AH392" s="566"/>
      <c r="AI392" s="567"/>
      <c r="AJ392" s="570"/>
      <c r="AK392" s="571"/>
      <c r="AL392" s="598"/>
      <c r="AM392" s="599"/>
      <c r="AN392" s="566"/>
      <c r="AO392" s="567"/>
      <c r="AP392" s="570"/>
      <c r="AQ392" s="571"/>
      <c r="AR392" s="598"/>
      <c r="AS392" s="599"/>
      <c r="AT392" s="603"/>
      <c r="AU392" s="604"/>
      <c r="AV392" s="596"/>
      <c r="AW392" s="597"/>
      <c r="AX392" s="598"/>
      <c r="AY392" s="599"/>
      <c r="AZ392" s="566"/>
      <c r="BA392" s="567"/>
      <c r="BB392" s="570"/>
      <c r="BC392" s="571"/>
      <c r="BD392" s="598"/>
      <c r="BE392" s="599"/>
      <c r="BF392" s="603"/>
      <c r="BG392" s="604"/>
      <c r="BH392" s="596"/>
      <c r="BI392" s="597"/>
      <c r="BJ392" s="598"/>
      <c r="BK392" s="599"/>
      <c r="BL392" s="600"/>
      <c r="BM392" s="601"/>
      <c r="BN392" s="602"/>
      <c r="BO392" s="561"/>
      <c r="BP392" s="561"/>
      <c r="BQ392" s="62"/>
      <c r="BR392" s="62"/>
      <c r="BS392" s="62"/>
    </row>
    <row r="393" spans="1:71" ht="21.75" customHeight="1">
      <c r="A393" s="62"/>
      <c r="B393" s="586" t="str">
        <f>IF(ROSTER!B36="","",ROSTER!B36)</f>
        <v/>
      </c>
      <c r="C393" s="588" t="str">
        <f>IF(ROSTER!C$36="","",ROSTER!C$36)</f>
        <v/>
      </c>
      <c r="D393" s="589"/>
      <c r="E393" s="590"/>
      <c r="F393" s="592">
        <f>IF(E393="y",1,IF(E393="S",1,0))</f>
        <v>0</v>
      </c>
      <c r="G393" s="594">
        <f>IF(E393="S",1,0)</f>
        <v>0</v>
      </c>
      <c r="H393" s="584"/>
      <c r="I393" s="576"/>
      <c r="J393" s="564"/>
      <c r="K393" s="565"/>
      <c r="L393" s="568"/>
      <c r="M393" s="569"/>
      <c r="N393" s="578">
        <f>L393+J393</f>
        <v>0</v>
      </c>
      <c r="O393" s="579"/>
      <c r="P393" s="564"/>
      <c r="Q393" s="565"/>
      <c r="R393" s="568"/>
      <c r="S393" s="569"/>
      <c r="T393" s="578">
        <f>R393-P393</f>
        <v>0</v>
      </c>
      <c r="U393" s="579"/>
      <c r="V393" s="584"/>
      <c r="W393" s="576"/>
      <c r="X393" s="564"/>
      <c r="Y393" s="576"/>
      <c r="Z393" s="564"/>
      <c r="AA393" s="576"/>
      <c r="AB393" s="564"/>
      <c r="AC393" s="565"/>
      <c r="AD393" s="568"/>
      <c r="AE393" s="569"/>
      <c r="AF393" s="548">
        <f>IF(AB393=0,0,(AD393/AB393)*100)</f>
        <v>0</v>
      </c>
      <c r="AG393" s="549"/>
      <c r="AH393" s="564"/>
      <c r="AI393" s="565"/>
      <c r="AJ393" s="568"/>
      <c r="AK393" s="569"/>
      <c r="AL393" s="548">
        <f>IF(AH393=0,0,(AJ393/AH393)*100)</f>
        <v>0</v>
      </c>
      <c r="AM393" s="549"/>
      <c r="AN393" s="564"/>
      <c r="AO393" s="565"/>
      <c r="AP393" s="568"/>
      <c r="AQ393" s="569"/>
      <c r="AR393" s="548">
        <f>IF(AN393=0,0,(AP393/AN393)*100)</f>
        <v>0</v>
      </c>
      <c r="AS393" s="549"/>
      <c r="AT393" s="572">
        <f>AB393+AH393+AN393</f>
        <v>0</v>
      </c>
      <c r="AU393" s="573"/>
      <c r="AV393" s="544">
        <f>AD393+AJ393+AP393</f>
        <v>0</v>
      </c>
      <c r="AW393" s="545"/>
      <c r="AX393" s="548">
        <f>IF(AT393=0,0,(AV393/AT393)*100)</f>
        <v>0</v>
      </c>
      <c r="AY393" s="549"/>
      <c r="AZ393" s="564"/>
      <c r="BA393" s="565"/>
      <c r="BB393" s="568"/>
      <c r="BC393" s="569"/>
      <c r="BD393" s="548">
        <f>IF(AZ393=0,0,(BB393/AZ393)*100)</f>
        <v>0</v>
      </c>
      <c r="BE393" s="549"/>
      <c r="BF393" s="572">
        <f>AT393+AZ393</f>
        <v>0</v>
      </c>
      <c r="BG393" s="573"/>
      <c r="BH393" s="544">
        <f>AV393+BB393</f>
        <v>0</v>
      </c>
      <c r="BI393" s="545"/>
      <c r="BJ393" s="548">
        <f>IF(BF393=0,0,(BH393/BF393)*100)</f>
        <v>0</v>
      </c>
      <c r="BK393" s="549"/>
      <c r="BL393" s="552">
        <f>(AD393*2)+(AJ393*2)+(AP393*3)+BB393</f>
        <v>0</v>
      </c>
      <c r="BM393" s="553"/>
      <c r="BN393" s="554"/>
      <c r="BO393" s="560" t="e">
        <f>(BL393*BR$365)+(N393*BR$366)+(X393*BR$367)+(R393*BR$368)+(V393*BR$369)+(Z393*BR$370)</f>
        <v>#REF!</v>
      </c>
      <c r="BP393" s="560" t="e">
        <f>((AZ393-BB393)*BR$372)+((AT393-AV393)*BR$371)+(H393*BR$373)+(P393*BR$374)</f>
        <v>#REF!</v>
      </c>
      <c r="BQ393" s="62"/>
      <c r="BR393" s="62"/>
      <c r="BS393" s="62"/>
    </row>
    <row r="394" spans="1:71" ht="21.75" customHeight="1">
      <c r="A394" s="62"/>
      <c r="B394" s="587"/>
      <c r="C394" s="562" t="str">
        <f>IF(ROSTER!D$36="","",ROSTER!D$36)</f>
        <v/>
      </c>
      <c r="D394" s="563"/>
      <c r="E394" s="591"/>
      <c r="F394" s="593"/>
      <c r="G394" s="595"/>
      <c r="H394" s="585"/>
      <c r="I394" s="577"/>
      <c r="J394" s="566"/>
      <c r="K394" s="567"/>
      <c r="L394" s="570"/>
      <c r="M394" s="571"/>
      <c r="N394" s="582" t="s">
        <v>16</v>
      </c>
      <c r="O394" s="583"/>
      <c r="P394" s="566"/>
      <c r="Q394" s="567"/>
      <c r="R394" s="570"/>
      <c r="S394" s="571"/>
      <c r="T394" s="582" t="s">
        <v>16</v>
      </c>
      <c r="U394" s="583"/>
      <c r="V394" s="585"/>
      <c r="W394" s="577"/>
      <c r="X394" s="566"/>
      <c r="Y394" s="577"/>
      <c r="Z394" s="566"/>
      <c r="AA394" s="577"/>
      <c r="AB394" s="566"/>
      <c r="AC394" s="567"/>
      <c r="AD394" s="570"/>
      <c r="AE394" s="571"/>
      <c r="AF394" s="598"/>
      <c r="AG394" s="599"/>
      <c r="AH394" s="566"/>
      <c r="AI394" s="567"/>
      <c r="AJ394" s="570"/>
      <c r="AK394" s="571"/>
      <c r="AL394" s="598"/>
      <c r="AM394" s="599"/>
      <c r="AN394" s="566"/>
      <c r="AO394" s="567"/>
      <c r="AP394" s="570"/>
      <c r="AQ394" s="571"/>
      <c r="AR394" s="598"/>
      <c r="AS394" s="599"/>
      <c r="AT394" s="603"/>
      <c r="AU394" s="604"/>
      <c r="AV394" s="596"/>
      <c r="AW394" s="597"/>
      <c r="AX394" s="598"/>
      <c r="AY394" s="599"/>
      <c r="AZ394" s="566"/>
      <c r="BA394" s="567"/>
      <c r="BB394" s="570"/>
      <c r="BC394" s="571"/>
      <c r="BD394" s="598"/>
      <c r="BE394" s="599"/>
      <c r="BF394" s="603"/>
      <c r="BG394" s="604"/>
      <c r="BH394" s="596"/>
      <c r="BI394" s="597"/>
      <c r="BJ394" s="598"/>
      <c r="BK394" s="599"/>
      <c r="BL394" s="600"/>
      <c r="BM394" s="601"/>
      <c r="BN394" s="602"/>
      <c r="BO394" s="561"/>
      <c r="BP394" s="561"/>
      <c r="BQ394" s="62"/>
      <c r="BR394" s="62"/>
      <c r="BS394" s="62"/>
    </row>
    <row r="395" spans="1:71" ht="21.75" customHeight="1">
      <c r="A395" s="62"/>
      <c r="B395" s="586" t="str">
        <f>IF(ROSTER!B38="","",ROSTER!B38)</f>
        <v/>
      </c>
      <c r="C395" s="588" t="str">
        <f>IF(ROSTER!C$38="","",ROSTER!C$38)</f>
        <v/>
      </c>
      <c r="D395" s="589"/>
      <c r="E395" s="590"/>
      <c r="F395" s="592">
        <f>IF(E395="y",1,IF(E395="S",1,0))</f>
        <v>0</v>
      </c>
      <c r="G395" s="594">
        <f>IF(E395="S",1,0)</f>
        <v>0</v>
      </c>
      <c r="H395" s="584"/>
      <c r="I395" s="576"/>
      <c r="J395" s="564"/>
      <c r="K395" s="565"/>
      <c r="L395" s="568"/>
      <c r="M395" s="569"/>
      <c r="N395" s="578">
        <f>L395+J395</f>
        <v>0</v>
      </c>
      <c r="O395" s="579"/>
      <c r="P395" s="564"/>
      <c r="Q395" s="565"/>
      <c r="R395" s="568"/>
      <c r="S395" s="569"/>
      <c r="T395" s="578">
        <f>R395-P395</f>
        <v>0</v>
      </c>
      <c r="U395" s="579"/>
      <c r="V395" s="584"/>
      <c r="W395" s="576"/>
      <c r="X395" s="564"/>
      <c r="Y395" s="576"/>
      <c r="Z395" s="564"/>
      <c r="AA395" s="576"/>
      <c r="AB395" s="564"/>
      <c r="AC395" s="565"/>
      <c r="AD395" s="568"/>
      <c r="AE395" s="569"/>
      <c r="AF395" s="548">
        <f>IF(AB395=0,0,(AD395/AB395)*100)</f>
        <v>0</v>
      </c>
      <c r="AG395" s="549"/>
      <c r="AH395" s="564"/>
      <c r="AI395" s="565"/>
      <c r="AJ395" s="568"/>
      <c r="AK395" s="569"/>
      <c r="AL395" s="548">
        <f>IF(AH395=0,0,(AJ395/AH395)*100)</f>
        <v>0</v>
      </c>
      <c r="AM395" s="549"/>
      <c r="AN395" s="564"/>
      <c r="AO395" s="565"/>
      <c r="AP395" s="568"/>
      <c r="AQ395" s="569"/>
      <c r="AR395" s="548">
        <f>IF(AN395=0,0,(AP395/AN395)*100)</f>
        <v>0</v>
      </c>
      <c r="AS395" s="549"/>
      <c r="AT395" s="572">
        <f>AB395+AH395+AN395</f>
        <v>0</v>
      </c>
      <c r="AU395" s="573"/>
      <c r="AV395" s="544">
        <f>AD395+AJ395+AP395</f>
        <v>0</v>
      </c>
      <c r="AW395" s="545"/>
      <c r="AX395" s="548">
        <f>IF(AT395=0,0,(AV395/AT395)*100)</f>
        <v>0</v>
      </c>
      <c r="AY395" s="549"/>
      <c r="AZ395" s="564"/>
      <c r="BA395" s="565"/>
      <c r="BB395" s="568"/>
      <c r="BC395" s="569"/>
      <c r="BD395" s="548">
        <f>IF(AZ395=0,0,(BB395/AZ395)*100)</f>
        <v>0</v>
      </c>
      <c r="BE395" s="549"/>
      <c r="BF395" s="572">
        <f>AT395+AZ395</f>
        <v>0</v>
      </c>
      <c r="BG395" s="573"/>
      <c r="BH395" s="544">
        <f>AV395+BB395</f>
        <v>0</v>
      </c>
      <c r="BI395" s="545"/>
      <c r="BJ395" s="548">
        <f>IF(BF395=0,0,(BH395/BF395)*100)</f>
        <v>0</v>
      </c>
      <c r="BK395" s="549"/>
      <c r="BL395" s="552">
        <f>(AD395*2)+(AJ395*2)+(AP395*3)+BB395</f>
        <v>0</v>
      </c>
      <c r="BM395" s="553"/>
      <c r="BN395" s="554"/>
      <c r="BO395" s="560" t="e">
        <f>(BL395*BR$365)+(N395*BR$366)+(X395*BR$367)+(R395*BR$368)+(V395*BR$369)+(Z395*BR$370)</f>
        <v>#REF!</v>
      </c>
      <c r="BP395" s="560" t="e">
        <f>((AZ395-BB395)*BR$372)+((AT395-AV395)*BR$371)+(H395*BR$373)+(P395*BR$374)</f>
        <v>#REF!</v>
      </c>
      <c r="BQ395" s="62"/>
      <c r="BR395" s="62"/>
      <c r="BS395" s="62"/>
    </row>
    <row r="396" spans="1:71" ht="21.75" customHeight="1">
      <c r="A396" s="62"/>
      <c r="B396" s="587"/>
      <c r="C396" s="562" t="str">
        <f>IF(ROSTER!D$38="","",ROSTER!D$38)</f>
        <v/>
      </c>
      <c r="D396" s="563"/>
      <c r="E396" s="591"/>
      <c r="F396" s="593"/>
      <c r="G396" s="595"/>
      <c r="H396" s="585"/>
      <c r="I396" s="577"/>
      <c r="J396" s="566"/>
      <c r="K396" s="567"/>
      <c r="L396" s="570"/>
      <c r="M396" s="571"/>
      <c r="N396" s="582" t="s">
        <v>16</v>
      </c>
      <c r="O396" s="583"/>
      <c r="P396" s="566"/>
      <c r="Q396" s="567"/>
      <c r="R396" s="570"/>
      <c r="S396" s="571"/>
      <c r="T396" s="582" t="s">
        <v>16</v>
      </c>
      <c r="U396" s="583"/>
      <c r="V396" s="585"/>
      <c r="W396" s="577"/>
      <c r="X396" s="566"/>
      <c r="Y396" s="577"/>
      <c r="Z396" s="566"/>
      <c r="AA396" s="577"/>
      <c r="AB396" s="566"/>
      <c r="AC396" s="567"/>
      <c r="AD396" s="570"/>
      <c r="AE396" s="571"/>
      <c r="AF396" s="598"/>
      <c r="AG396" s="599"/>
      <c r="AH396" s="566"/>
      <c r="AI396" s="567"/>
      <c r="AJ396" s="570"/>
      <c r="AK396" s="571"/>
      <c r="AL396" s="598"/>
      <c r="AM396" s="599"/>
      <c r="AN396" s="566"/>
      <c r="AO396" s="567"/>
      <c r="AP396" s="570"/>
      <c r="AQ396" s="571"/>
      <c r="AR396" s="598"/>
      <c r="AS396" s="599"/>
      <c r="AT396" s="603"/>
      <c r="AU396" s="604"/>
      <c r="AV396" s="596"/>
      <c r="AW396" s="597"/>
      <c r="AX396" s="598"/>
      <c r="AY396" s="599"/>
      <c r="AZ396" s="566"/>
      <c r="BA396" s="567"/>
      <c r="BB396" s="570"/>
      <c r="BC396" s="571"/>
      <c r="BD396" s="598"/>
      <c r="BE396" s="599"/>
      <c r="BF396" s="603"/>
      <c r="BG396" s="604"/>
      <c r="BH396" s="596"/>
      <c r="BI396" s="597"/>
      <c r="BJ396" s="598"/>
      <c r="BK396" s="599"/>
      <c r="BL396" s="600"/>
      <c r="BM396" s="601"/>
      <c r="BN396" s="602"/>
      <c r="BO396" s="561"/>
      <c r="BP396" s="561"/>
      <c r="BQ396" s="62"/>
      <c r="BR396" s="62"/>
      <c r="BS396" s="62"/>
    </row>
    <row r="397" spans="1:71" ht="21.75" customHeight="1">
      <c r="A397" s="62"/>
      <c r="B397" s="586" t="str">
        <f>IF(ROSTER!B40="","",ROSTER!B40)</f>
        <v/>
      </c>
      <c r="C397" s="588" t="str">
        <f>IF(ROSTER!C$40="","",ROSTER!C$40)</f>
        <v/>
      </c>
      <c r="D397" s="589"/>
      <c r="E397" s="590"/>
      <c r="F397" s="592">
        <f>IF(E397="y",1,IF(E397="S",1,0))</f>
        <v>0</v>
      </c>
      <c r="G397" s="594">
        <f>IF(E397="S",1,0)</f>
        <v>0</v>
      </c>
      <c r="H397" s="584"/>
      <c r="I397" s="576"/>
      <c r="J397" s="564"/>
      <c r="K397" s="565"/>
      <c r="L397" s="568"/>
      <c r="M397" s="569"/>
      <c r="N397" s="578">
        <f>L397+J397</f>
        <v>0</v>
      </c>
      <c r="O397" s="579"/>
      <c r="P397" s="564"/>
      <c r="Q397" s="565"/>
      <c r="R397" s="568"/>
      <c r="S397" s="569"/>
      <c r="T397" s="578">
        <f>R397-P397</f>
        <v>0</v>
      </c>
      <c r="U397" s="579"/>
      <c r="V397" s="584"/>
      <c r="W397" s="576"/>
      <c r="X397" s="564"/>
      <c r="Y397" s="576"/>
      <c r="Z397" s="564"/>
      <c r="AA397" s="576"/>
      <c r="AB397" s="564"/>
      <c r="AC397" s="565"/>
      <c r="AD397" s="568"/>
      <c r="AE397" s="569"/>
      <c r="AF397" s="548">
        <f>IF(AB397=0,0,(AD397/AB397)*100)</f>
        <v>0</v>
      </c>
      <c r="AG397" s="549"/>
      <c r="AH397" s="564"/>
      <c r="AI397" s="565"/>
      <c r="AJ397" s="568"/>
      <c r="AK397" s="569"/>
      <c r="AL397" s="548">
        <f>IF(AH397=0,0,(AJ397/AH397)*100)</f>
        <v>0</v>
      </c>
      <c r="AM397" s="549"/>
      <c r="AN397" s="564"/>
      <c r="AO397" s="565"/>
      <c r="AP397" s="568"/>
      <c r="AQ397" s="569"/>
      <c r="AR397" s="548">
        <f>IF(AN397=0,0,(AP397/AN397)*100)</f>
        <v>0</v>
      </c>
      <c r="AS397" s="549"/>
      <c r="AT397" s="572">
        <f>AB397+AH397+AN397</f>
        <v>0</v>
      </c>
      <c r="AU397" s="573"/>
      <c r="AV397" s="544">
        <f>AD397+AJ397+AP397</f>
        <v>0</v>
      </c>
      <c r="AW397" s="545"/>
      <c r="AX397" s="548">
        <f>IF(AT397=0,0,(AV397/AT397)*100)</f>
        <v>0</v>
      </c>
      <c r="AY397" s="549"/>
      <c r="AZ397" s="564"/>
      <c r="BA397" s="565"/>
      <c r="BB397" s="568"/>
      <c r="BC397" s="569"/>
      <c r="BD397" s="548">
        <f>IF(AZ397=0,0,(BB397/AZ397)*100)</f>
        <v>0</v>
      </c>
      <c r="BE397" s="549"/>
      <c r="BF397" s="572">
        <f>AT397+AZ397</f>
        <v>0</v>
      </c>
      <c r="BG397" s="573"/>
      <c r="BH397" s="544">
        <f>AV397+BB397</f>
        <v>0</v>
      </c>
      <c r="BI397" s="545"/>
      <c r="BJ397" s="548">
        <f>IF(BF397=0,0,(BH397/BF397)*100)</f>
        <v>0</v>
      </c>
      <c r="BK397" s="549"/>
      <c r="BL397" s="552">
        <f>(AD397*2)+(AJ397*2)+(AP397*3)+BB397</f>
        <v>0</v>
      </c>
      <c r="BM397" s="553"/>
      <c r="BN397" s="554"/>
      <c r="BO397" s="560" t="e">
        <f>(BL397*BR$365)+(N397*BR$366)+(X397*BR$367)+(R397*BR$368)+(V397*BR$369)+(Z397*BR$370)</f>
        <v>#REF!</v>
      </c>
      <c r="BP397" s="560" t="e">
        <f>((AZ397-BB397)*BR$372)+((AT397-AV397)*BR$371)+(H397*BR$373)+(P397*BR$374)</f>
        <v>#REF!</v>
      </c>
      <c r="BQ397" s="62"/>
      <c r="BR397" s="62"/>
      <c r="BS397" s="62"/>
    </row>
    <row r="398" spans="1:71" ht="21.75" customHeight="1">
      <c r="A398" s="62"/>
      <c r="B398" s="587"/>
      <c r="C398" s="562" t="str">
        <f>IF(ROSTER!D$40="","",ROSTER!D$40)</f>
        <v/>
      </c>
      <c r="D398" s="563"/>
      <c r="E398" s="591"/>
      <c r="F398" s="593"/>
      <c r="G398" s="595"/>
      <c r="H398" s="585"/>
      <c r="I398" s="577"/>
      <c r="J398" s="566"/>
      <c r="K398" s="567"/>
      <c r="L398" s="570"/>
      <c r="M398" s="571"/>
      <c r="N398" s="582" t="s">
        <v>16</v>
      </c>
      <c r="O398" s="583"/>
      <c r="P398" s="566"/>
      <c r="Q398" s="567"/>
      <c r="R398" s="570"/>
      <c r="S398" s="571"/>
      <c r="T398" s="582" t="s">
        <v>16</v>
      </c>
      <c r="U398" s="583"/>
      <c r="V398" s="585"/>
      <c r="W398" s="577"/>
      <c r="X398" s="566"/>
      <c r="Y398" s="577"/>
      <c r="Z398" s="566"/>
      <c r="AA398" s="577"/>
      <c r="AB398" s="566"/>
      <c r="AC398" s="567"/>
      <c r="AD398" s="570"/>
      <c r="AE398" s="571"/>
      <c r="AF398" s="598"/>
      <c r="AG398" s="599"/>
      <c r="AH398" s="566"/>
      <c r="AI398" s="567"/>
      <c r="AJ398" s="570"/>
      <c r="AK398" s="571"/>
      <c r="AL398" s="598"/>
      <c r="AM398" s="599"/>
      <c r="AN398" s="566"/>
      <c r="AO398" s="567"/>
      <c r="AP398" s="570"/>
      <c r="AQ398" s="571"/>
      <c r="AR398" s="598"/>
      <c r="AS398" s="599"/>
      <c r="AT398" s="603"/>
      <c r="AU398" s="604"/>
      <c r="AV398" s="596"/>
      <c r="AW398" s="597"/>
      <c r="AX398" s="598"/>
      <c r="AY398" s="599"/>
      <c r="AZ398" s="566"/>
      <c r="BA398" s="567"/>
      <c r="BB398" s="570"/>
      <c r="BC398" s="571"/>
      <c r="BD398" s="598"/>
      <c r="BE398" s="599"/>
      <c r="BF398" s="603"/>
      <c r="BG398" s="604"/>
      <c r="BH398" s="596"/>
      <c r="BI398" s="597"/>
      <c r="BJ398" s="598"/>
      <c r="BK398" s="599"/>
      <c r="BL398" s="600"/>
      <c r="BM398" s="601"/>
      <c r="BN398" s="602"/>
      <c r="BO398" s="561"/>
      <c r="BP398" s="561"/>
      <c r="BQ398" s="62"/>
      <c r="BR398" s="62"/>
      <c r="BS398" s="62"/>
    </row>
    <row r="399" spans="1:71" ht="21.75" customHeight="1">
      <c r="A399" s="62"/>
      <c r="B399" s="586" t="str">
        <f>IF(ROSTER!B42="","",ROSTER!B42)</f>
        <v/>
      </c>
      <c r="C399" s="588" t="str">
        <f>IF(ROSTER!C$42="","",ROSTER!C$42)</f>
        <v/>
      </c>
      <c r="D399" s="589"/>
      <c r="E399" s="590"/>
      <c r="F399" s="592">
        <f>IF(E399="y",1,IF(E399="S",1,0))</f>
        <v>0</v>
      </c>
      <c r="G399" s="594">
        <f>IF(E399="S",1,0)</f>
        <v>0</v>
      </c>
      <c r="H399" s="584"/>
      <c r="I399" s="576"/>
      <c r="J399" s="564"/>
      <c r="K399" s="565"/>
      <c r="L399" s="568"/>
      <c r="M399" s="569"/>
      <c r="N399" s="578">
        <f>L399+J399</f>
        <v>0</v>
      </c>
      <c r="O399" s="579"/>
      <c r="P399" s="564"/>
      <c r="Q399" s="565"/>
      <c r="R399" s="568"/>
      <c r="S399" s="569"/>
      <c r="T399" s="578">
        <f>R399-P399</f>
        <v>0</v>
      </c>
      <c r="U399" s="579"/>
      <c r="V399" s="584"/>
      <c r="W399" s="576"/>
      <c r="X399" s="564"/>
      <c r="Y399" s="576"/>
      <c r="Z399" s="564"/>
      <c r="AA399" s="576"/>
      <c r="AB399" s="564"/>
      <c r="AC399" s="565"/>
      <c r="AD399" s="568"/>
      <c r="AE399" s="569"/>
      <c r="AF399" s="548">
        <f>IF(AB399=0,0,(AD399/AB399)*100)</f>
        <v>0</v>
      </c>
      <c r="AG399" s="549"/>
      <c r="AH399" s="564"/>
      <c r="AI399" s="565"/>
      <c r="AJ399" s="568"/>
      <c r="AK399" s="569"/>
      <c r="AL399" s="548">
        <f>IF(AH399=0,0,(AJ399/AH399)*100)</f>
        <v>0</v>
      </c>
      <c r="AM399" s="549"/>
      <c r="AN399" s="564"/>
      <c r="AO399" s="565"/>
      <c r="AP399" s="568"/>
      <c r="AQ399" s="569"/>
      <c r="AR399" s="548">
        <f>IF(AN399=0,0,(AP399/AN399)*100)</f>
        <v>0</v>
      </c>
      <c r="AS399" s="549"/>
      <c r="AT399" s="572">
        <f>AB399+AH399+AN399</f>
        <v>0</v>
      </c>
      <c r="AU399" s="573"/>
      <c r="AV399" s="544">
        <f>AD399+AJ399+AP399</f>
        <v>0</v>
      </c>
      <c r="AW399" s="545"/>
      <c r="AX399" s="548">
        <f>IF(AT399=0,0,(AV399/AT399)*100)</f>
        <v>0</v>
      </c>
      <c r="AY399" s="549"/>
      <c r="AZ399" s="564"/>
      <c r="BA399" s="565"/>
      <c r="BB399" s="568"/>
      <c r="BC399" s="569"/>
      <c r="BD399" s="548">
        <f>IF(AZ399=0,0,(BB399/AZ399)*100)</f>
        <v>0</v>
      </c>
      <c r="BE399" s="549"/>
      <c r="BF399" s="572">
        <f>AT399+AZ399</f>
        <v>0</v>
      </c>
      <c r="BG399" s="573"/>
      <c r="BH399" s="544">
        <f>AV399+BB399</f>
        <v>0</v>
      </c>
      <c r="BI399" s="545"/>
      <c r="BJ399" s="548">
        <f>IF(BF399=0,0,(BH399/BF399)*100)</f>
        <v>0</v>
      </c>
      <c r="BK399" s="549"/>
      <c r="BL399" s="552">
        <f>(AD399*2)+(AJ399*2)+(AP399*3)+BB399</f>
        <v>0</v>
      </c>
      <c r="BM399" s="553"/>
      <c r="BN399" s="554"/>
      <c r="BO399" s="560" t="e">
        <f>(BL399*BR$365)+(N399*BR$366)+(X399*BR$367)+(R399*BR$368)+(V399*BR$369)+(Z399*BR$370)</f>
        <v>#REF!</v>
      </c>
      <c r="BP399" s="560" t="e">
        <f>((AZ399-BB399)*BR$372)+((AT399-AV399)*BR$371)+(H399*BR$373)+(P399*BR$374)</f>
        <v>#REF!</v>
      </c>
      <c r="BQ399" s="62"/>
      <c r="BR399" s="62"/>
      <c r="BS399" s="62"/>
    </row>
    <row r="400" spans="1:71" ht="21.75" customHeight="1">
      <c r="A400" s="62"/>
      <c r="B400" s="587"/>
      <c r="C400" s="562" t="str">
        <f>IF(ROSTER!D$42="","",ROSTER!D$42)</f>
        <v/>
      </c>
      <c r="D400" s="563"/>
      <c r="E400" s="591"/>
      <c r="F400" s="593"/>
      <c r="G400" s="595"/>
      <c r="H400" s="585"/>
      <c r="I400" s="577"/>
      <c r="J400" s="566"/>
      <c r="K400" s="567"/>
      <c r="L400" s="570"/>
      <c r="M400" s="571"/>
      <c r="N400" s="582" t="s">
        <v>16</v>
      </c>
      <c r="O400" s="583"/>
      <c r="P400" s="566"/>
      <c r="Q400" s="567"/>
      <c r="R400" s="570"/>
      <c r="S400" s="571"/>
      <c r="T400" s="582" t="s">
        <v>16</v>
      </c>
      <c r="U400" s="583"/>
      <c r="V400" s="585"/>
      <c r="W400" s="577"/>
      <c r="X400" s="566"/>
      <c r="Y400" s="577"/>
      <c r="Z400" s="566"/>
      <c r="AA400" s="577"/>
      <c r="AB400" s="566"/>
      <c r="AC400" s="567"/>
      <c r="AD400" s="570"/>
      <c r="AE400" s="571"/>
      <c r="AF400" s="598"/>
      <c r="AG400" s="599"/>
      <c r="AH400" s="566"/>
      <c r="AI400" s="567"/>
      <c r="AJ400" s="570"/>
      <c r="AK400" s="571"/>
      <c r="AL400" s="598"/>
      <c r="AM400" s="599"/>
      <c r="AN400" s="566"/>
      <c r="AO400" s="567"/>
      <c r="AP400" s="570"/>
      <c r="AQ400" s="571"/>
      <c r="AR400" s="598"/>
      <c r="AS400" s="599"/>
      <c r="AT400" s="603"/>
      <c r="AU400" s="604"/>
      <c r="AV400" s="596"/>
      <c r="AW400" s="597"/>
      <c r="AX400" s="598"/>
      <c r="AY400" s="599"/>
      <c r="AZ400" s="566"/>
      <c r="BA400" s="567"/>
      <c r="BB400" s="570"/>
      <c r="BC400" s="571"/>
      <c r="BD400" s="598"/>
      <c r="BE400" s="599"/>
      <c r="BF400" s="603"/>
      <c r="BG400" s="604"/>
      <c r="BH400" s="596"/>
      <c r="BI400" s="597"/>
      <c r="BJ400" s="598"/>
      <c r="BK400" s="599"/>
      <c r="BL400" s="600"/>
      <c r="BM400" s="601"/>
      <c r="BN400" s="602"/>
      <c r="BO400" s="561"/>
      <c r="BP400" s="561"/>
      <c r="BQ400" s="62"/>
      <c r="BR400" s="62"/>
      <c r="BS400" s="62"/>
    </row>
    <row r="401" spans="1:73" ht="21.75" customHeight="1">
      <c r="A401" s="62"/>
      <c r="B401" s="586" t="str">
        <f>IF(ROSTER!B44="","",ROSTER!B44)</f>
        <v/>
      </c>
      <c r="C401" s="588" t="str">
        <f>IF(ROSTER!C$44="","",ROSTER!C$44)</f>
        <v/>
      </c>
      <c r="D401" s="589"/>
      <c r="E401" s="590"/>
      <c r="F401" s="592">
        <f>IF(E401="y",1,IF(E401="S",1,0))</f>
        <v>0</v>
      </c>
      <c r="G401" s="594">
        <f>IF(E401="S",1,0)</f>
        <v>0</v>
      </c>
      <c r="H401" s="584"/>
      <c r="I401" s="576"/>
      <c r="J401" s="564"/>
      <c r="K401" s="565"/>
      <c r="L401" s="568"/>
      <c r="M401" s="569"/>
      <c r="N401" s="578">
        <f>L401+J401</f>
        <v>0</v>
      </c>
      <c r="O401" s="579"/>
      <c r="P401" s="564"/>
      <c r="Q401" s="565"/>
      <c r="R401" s="568"/>
      <c r="S401" s="569"/>
      <c r="T401" s="578">
        <f>R401-P401</f>
        <v>0</v>
      </c>
      <c r="U401" s="579"/>
      <c r="V401" s="584"/>
      <c r="W401" s="576"/>
      <c r="X401" s="564"/>
      <c r="Y401" s="576"/>
      <c r="Z401" s="564"/>
      <c r="AA401" s="576"/>
      <c r="AB401" s="564"/>
      <c r="AC401" s="565"/>
      <c r="AD401" s="568"/>
      <c r="AE401" s="569"/>
      <c r="AF401" s="548">
        <f>IF(AB401=0,0,(AD401/AB401)*100)</f>
        <v>0</v>
      </c>
      <c r="AG401" s="549"/>
      <c r="AH401" s="564"/>
      <c r="AI401" s="565"/>
      <c r="AJ401" s="568"/>
      <c r="AK401" s="569"/>
      <c r="AL401" s="548">
        <f>IF(AH401=0,0,(AJ401/AH401)*100)</f>
        <v>0</v>
      </c>
      <c r="AM401" s="549"/>
      <c r="AN401" s="564"/>
      <c r="AO401" s="565"/>
      <c r="AP401" s="568"/>
      <c r="AQ401" s="569"/>
      <c r="AR401" s="548">
        <f>IF(AN401=0,0,(AP401/AN401)*100)</f>
        <v>0</v>
      </c>
      <c r="AS401" s="549"/>
      <c r="AT401" s="572">
        <f>AB401+AH401+AN401</f>
        <v>0</v>
      </c>
      <c r="AU401" s="573"/>
      <c r="AV401" s="544">
        <f>AD401+AJ401+AP401</f>
        <v>0</v>
      </c>
      <c r="AW401" s="545"/>
      <c r="AX401" s="548">
        <f>IF(AT401=0,0,(AV401/AT401)*100)</f>
        <v>0</v>
      </c>
      <c r="AY401" s="549"/>
      <c r="AZ401" s="564"/>
      <c r="BA401" s="565"/>
      <c r="BB401" s="568"/>
      <c r="BC401" s="569"/>
      <c r="BD401" s="548">
        <f>IF(AZ401=0,0,(BB401/AZ401)*100)</f>
        <v>0</v>
      </c>
      <c r="BE401" s="549"/>
      <c r="BF401" s="572">
        <f>AT401+AZ401</f>
        <v>0</v>
      </c>
      <c r="BG401" s="573"/>
      <c r="BH401" s="544">
        <f>AV401+BB401</f>
        <v>0</v>
      </c>
      <c r="BI401" s="545"/>
      <c r="BJ401" s="548">
        <f>IF(BF401=0,0,(BH401/BF401)*100)</f>
        <v>0</v>
      </c>
      <c r="BK401" s="549"/>
      <c r="BL401" s="552">
        <f>(AD401*2)+(AJ401*2)+(AP401*3)+BB401</f>
        <v>0</v>
      </c>
      <c r="BM401" s="553"/>
      <c r="BN401" s="554"/>
      <c r="BO401" s="560" t="e">
        <f>(BL401*BR$365)+(N401*BR$366)+(X401*BR$367)+(R401*BR$368)+(V401*BR$369)+(Z401*BR$370)</f>
        <v>#REF!</v>
      </c>
      <c r="BP401" s="560" t="e">
        <f>((AZ401-BB401)*BR$372)+((AT401-AV401)*BR$371)+(H401*BR$373)+(P401*BR$374)</f>
        <v>#REF!</v>
      </c>
      <c r="BQ401" s="62"/>
      <c r="BR401" s="62"/>
      <c r="BS401" s="62"/>
    </row>
    <row r="402" spans="1:73" ht="21.75" customHeight="1">
      <c r="A402" s="62"/>
      <c r="B402" s="587"/>
      <c r="C402" s="562" t="str">
        <f>IF(ROSTER!D$44="","",ROSTER!D$44)</f>
        <v/>
      </c>
      <c r="D402" s="563"/>
      <c r="E402" s="591"/>
      <c r="F402" s="593"/>
      <c r="G402" s="595"/>
      <c r="H402" s="585"/>
      <c r="I402" s="577"/>
      <c r="J402" s="566"/>
      <c r="K402" s="567"/>
      <c r="L402" s="570"/>
      <c r="M402" s="571"/>
      <c r="N402" s="582" t="s">
        <v>16</v>
      </c>
      <c r="O402" s="583"/>
      <c r="P402" s="566"/>
      <c r="Q402" s="567"/>
      <c r="R402" s="570"/>
      <c r="S402" s="571"/>
      <c r="T402" s="582" t="s">
        <v>16</v>
      </c>
      <c r="U402" s="583"/>
      <c r="V402" s="585"/>
      <c r="W402" s="577"/>
      <c r="X402" s="566"/>
      <c r="Y402" s="577"/>
      <c r="Z402" s="566"/>
      <c r="AA402" s="577"/>
      <c r="AB402" s="566"/>
      <c r="AC402" s="567"/>
      <c r="AD402" s="570"/>
      <c r="AE402" s="571"/>
      <c r="AF402" s="598"/>
      <c r="AG402" s="599"/>
      <c r="AH402" s="566"/>
      <c r="AI402" s="567"/>
      <c r="AJ402" s="570"/>
      <c r="AK402" s="571"/>
      <c r="AL402" s="598"/>
      <c r="AM402" s="599"/>
      <c r="AN402" s="566"/>
      <c r="AO402" s="567"/>
      <c r="AP402" s="570"/>
      <c r="AQ402" s="571"/>
      <c r="AR402" s="598"/>
      <c r="AS402" s="599"/>
      <c r="AT402" s="603"/>
      <c r="AU402" s="604"/>
      <c r="AV402" s="596"/>
      <c r="AW402" s="597"/>
      <c r="AX402" s="598"/>
      <c r="AY402" s="599"/>
      <c r="AZ402" s="566"/>
      <c r="BA402" s="567"/>
      <c r="BB402" s="570"/>
      <c r="BC402" s="571"/>
      <c r="BD402" s="598"/>
      <c r="BE402" s="599"/>
      <c r="BF402" s="603"/>
      <c r="BG402" s="604"/>
      <c r="BH402" s="596"/>
      <c r="BI402" s="597"/>
      <c r="BJ402" s="598"/>
      <c r="BK402" s="599"/>
      <c r="BL402" s="600"/>
      <c r="BM402" s="601"/>
      <c r="BN402" s="602"/>
      <c r="BO402" s="561"/>
      <c r="BP402" s="561"/>
      <c r="BQ402" s="62"/>
      <c r="BR402" s="62"/>
      <c r="BS402" s="62"/>
    </row>
    <row r="403" spans="1:73" ht="21.75" customHeight="1">
      <c r="A403" s="62"/>
      <c r="B403" s="586" t="str">
        <f>IF(ROSTER!B46="","",ROSTER!B46)</f>
        <v/>
      </c>
      <c r="C403" s="588" t="str">
        <f>IF(ROSTER!C$46="","",ROSTER!C$46)</f>
        <v/>
      </c>
      <c r="D403" s="589"/>
      <c r="E403" s="590"/>
      <c r="F403" s="592">
        <f>IF(E403="y",1,IF(E403="S",1,0))</f>
        <v>0</v>
      </c>
      <c r="G403" s="594">
        <f>IF(E403="S",1,0)</f>
        <v>0</v>
      </c>
      <c r="H403" s="584"/>
      <c r="I403" s="576"/>
      <c r="J403" s="564"/>
      <c r="K403" s="565"/>
      <c r="L403" s="568"/>
      <c r="M403" s="569"/>
      <c r="N403" s="578">
        <f>L403+J403</f>
        <v>0</v>
      </c>
      <c r="O403" s="579"/>
      <c r="P403" s="564"/>
      <c r="Q403" s="565"/>
      <c r="R403" s="568"/>
      <c r="S403" s="569"/>
      <c r="T403" s="578">
        <f>R403-P403</f>
        <v>0</v>
      </c>
      <c r="U403" s="579"/>
      <c r="V403" s="584"/>
      <c r="W403" s="576"/>
      <c r="X403" s="564"/>
      <c r="Y403" s="576"/>
      <c r="Z403" s="564"/>
      <c r="AA403" s="576"/>
      <c r="AB403" s="564"/>
      <c r="AC403" s="565"/>
      <c r="AD403" s="568"/>
      <c r="AE403" s="569"/>
      <c r="AF403" s="548">
        <f>IF(AB403=0,0,(AD403/AB403)*100)</f>
        <v>0</v>
      </c>
      <c r="AG403" s="549"/>
      <c r="AH403" s="564"/>
      <c r="AI403" s="565"/>
      <c r="AJ403" s="568"/>
      <c r="AK403" s="569"/>
      <c r="AL403" s="548">
        <f>IF(AH403=0,0,(AJ403/AH403)*100)</f>
        <v>0</v>
      </c>
      <c r="AM403" s="549"/>
      <c r="AN403" s="564"/>
      <c r="AO403" s="565"/>
      <c r="AP403" s="568"/>
      <c r="AQ403" s="569"/>
      <c r="AR403" s="548">
        <f>IF(AN403=0,0,(AP403/AN403)*100)</f>
        <v>0</v>
      </c>
      <c r="AS403" s="549"/>
      <c r="AT403" s="572">
        <f>AB403+AH403+AN403</f>
        <v>0</v>
      </c>
      <c r="AU403" s="573"/>
      <c r="AV403" s="544">
        <f>AD403+AJ403+AP403</f>
        <v>0</v>
      </c>
      <c r="AW403" s="545"/>
      <c r="AX403" s="548">
        <f>IF(AT403=0,0,(AV403/AT403)*100)</f>
        <v>0</v>
      </c>
      <c r="AY403" s="549"/>
      <c r="AZ403" s="564"/>
      <c r="BA403" s="565"/>
      <c r="BB403" s="568"/>
      <c r="BC403" s="569"/>
      <c r="BD403" s="548">
        <f>IF(AZ403=0,0,(BB403/AZ403)*100)</f>
        <v>0</v>
      </c>
      <c r="BE403" s="549"/>
      <c r="BF403" s="572">
        <f>AT403+AZ403</f>
        <v>0</v>
      </c>
      <c r="BG403" s="573"/>
      <c r="BH403" s="544">
        <f>AV403+BB403</f>
        <v>0</v>
      </c>
      <c r="BI403" s="545"/>
      <c r="BJ403" s="548">
        <f>IF(BF403=0,0,(BH403/BF403)*100)</f>
        <v>0</v>
      </c>
      <c r="BK403" s="549"/>
      <c r="BL403" s="552">
        <f>(AD403*2)+(AJ403*2)+(AP403*3)+BB403</f>
        <v>0</v>
      </c>
      <c r="BM403" s="553"/>
      <c r="BN403" s="554"/>
      <c r="BO403" s="558" t="e">
        <f>(BL403*BR$365)+(N403*BR$366)+(X403*BR$367)+(R403*BR$368)+(V403*BR$369)+(Z403*BR$370)</f>
        <v>#REF!</v>
      </c>
      <c r="BP403" s="560" t="e">
        <f>((AZ403-BB403)*BR$372)+((AT403-AV403)*BR$371)+(H403*BR$373)+(P403*BR$374)</f>
        <v>#REF!</v>
      </c>
      <c r="BQ403" s="62"/>
      <c r="BR403" s="62"/>
      <c r="BS403" s="62"/>
      <c r="BU403" s="82"/>
    </row>
    <row r="404" spans="1:73" ht="22.5" customHeight="1" thickBot="1">
      <c r="A404" s="62"/>
      <c r="B404" s="587"/>
      <c r="C404" s="562" t="str">
        <f>IF(ROSTER!D$46="","",ROSTER!D$46)</f>
        <v/>
      </c>
      <c r="D404" s="563"/>
      <c r="E404" s="591"/>
      <c r="F404" s="593"/>
      <c r="G404" s="595"/>
      <c r="H404" s="585"/>
      <c r="I404" s="577"/>
      <c r="J404" s="566"/>
      <c r="K404" s="567"/>
      <c r="L404" s="570"/>
      <c r="M404" s="571"/>
      <c r="N404" s="580" t="s">
        <v>16</v>
      </c>
      <c r="O404" s="581"/>
      <c r="P404" s="566"/>
      <c r="Q404" s="567"/>
      <c r="R404" s="570"/>
      <c r="S404" s="571"/>
      <c r="T404" s="582" t="s">
        <v>16</v>
      </c>
      <c r="U404" s="583"/>
      <c r="V404" s="585"/>
      <c r="W404" s="577"/>
      <c r="X404" s="566"/>
      <c r="Y404" s="577"/>
      <c r="Z404" s="566"/>
      <c r="AA404" s="577"/>
      <c r="AB404" s="566"/>
      <c r="AC404" s="567"/>
      <c r="AD404" s="570"/>
      <c r="AE404" s="571"/>
      <c r="AF404" s="550"/>
      <c r="AG404" s="551"/>
      <c r="AH404" s="566"/>
      <c r="AI404" s="567"/>
      <c r="AJ404" s="570"/>
      <c r="AK404" s="571"/>
      <c r="AL404" s="550"/>
      <c r="AM404" s="551"/>
      <c r="AN404" s="566"/>
      <c r="AO404" s="567"/>
      <c r="AP404" s="570"/>
      <c r="AQ404" s="571"/>
      <c r="AR404" s="550"/>
      <c r="AS404" s="551"/>
      <c r="AT404" s="574"/>
      <c r="AU404" s="575"/>
      <c r="AV404" s="546"/>
      <c r="AW404" s="547"/>
      <c r="AX404" s="550"/>
      <c r="AY404" s="551"/>
      <c r="AZ404" s="566"/>
      <c r="BA404" s="567"/>
      <c r="BB404" s="570"/>
      <c r="BC404" s="571"/>
      <c r="BD404" s="550"/>
      <c r="BE404" s="551"/>
      <c r="BF404" s="574"/>
      <c r="BG404" s="575"/>
      <c r="BH404" s="546"/>
      <c r="BI404" s="547"/>
      <c r="BJ404" s="550"/>
      <c r="BK404" s="551"/>
      <c r="BL404" s="555"/>
      <c r="BM404" s="556"/>
      <c r="BN404" s="557"/>
      <c r="BO404" s="559"/>
      <c r="BP404" s="561"/>
      <c r="BQ404" s="62"/>
      <c r="BR404" s="62"/>
      <c r="BS404" s="62"/>
    </row>
    <row r="405" spans="1:73" s="82" customFormat="1" ht="33.4" customHeight="1">
      <c r="A405" s="80"/>
      <c r="B405" s="538"/>
      <c r="C405" s="539"/>
      <c r="D405" s="539" t="s">
        <v>10</v>
      </c>
      <c r="E405" s="542"/>
      <c r="F405" s="81"/>
      <c r="G405" s="81"/>
      <c r="H405" s="532">
        <f>SUM(H365:I404)</f>
        <v>0</v>
      </c>
      <c r="I405" s="525"/>
      <c r="J405" s="532">
        <f>SUM(J365:K404)</f>
        <v>0</v>
      </c>
      <c r="K405" s="525"/>
      <c r="L405" s="524">
        <f>SUM(L365:M404)</f>
        <v>0</v>
      </c>
      <c r="M405" s="528"/>
      <c r="N405" s="495">
        <f>L405+J405</f>
        <v>0</v>
      </c>
      <c r="O405" s="496"/>
      <c r="P405" s="524">
        <f>SUM(P365:Q404)</f>
        <v>0</v>
      </c>
      <c r="Q405" s="525"/>
      <c r="R405" s="524">
        <f>SUM(R365:S404)</f>
        <v>0</v>
      </c>
      <c r="S405" s="528"/>
      <c r="T405" s="495">
        <f>R405-P405</f>
        <v>0</v>
      </c>
      <c r="U405" s="496"/>
      <c r="V405" s="524">
        <f>SUM(V365:W404)</f>
        <v>0</v>
      </c>
      <c r="W405" s="528"/>
      <c r="X405" s="532">
        <f>SUM(X365:Y404)</f>
        <v>0</v>
      </c>
      <c r="Y405" s="496"/>
      <c r="Z405" s="532">
        <f>SUM(Z365:AA404)</f>
        <v>0</v>
      </c>
      <c r="AA405" s="496"/>
      <c r="AB405" s="528">
        <f>SUM(AB365:AC404)</f>
        <v>0</v>
      </c>
      <c r="AC405" s="525"/>
      <c r="AD405" s="524">
        <f>SUM(AD365:AE404)</f>
        <v>0</v>
      </c>
      <c r="AE405" s="528"/>
      <c r="AF405" s="495">
        <f>IF(AB405=0,0,(AD405/AB405)*100)</f>
        <v>0</v>
      </c>
      <c r="AG405" s="496"/>
      <c r="AH405" s="524">
        <f>SUM(AH365:AI404)</f>
        <v>0</v>
      </c>
      <c r="AI405" s="525"/>
      <c r="AJ405" s="524">
        <f>SUM(AJ365:AK404)</f>
        <v>0</v>
      </c>
      <c r="AK405" s="528"/>
      <c r="AL405" s="495">
        <f>IF(AH405=0,0,(AJ405/AH405)*100)</f>
        <v>0</v>
      </c>
      <c r="AM405" s="496"/>
      <c r="AN405" s="524">
        <f>SUM(AN365:AO404)</f>
        <v>0</v>
      </c>
      <c r="AO405" s="525"/>
      <c r="AP405" s="524">
        <f>SUM(AP365:AQ404)</f>
        <v>0</v>
      </c>
      <c r="AQ405" s="528"/>
      <c r="AR405" s="495">
        <f>IF(AN405=0,0,(AP405/AN405)*100)</f>
        <v>0</v>
      </c>
      <c r="AS405" s="496"/>
      <c r="AT405" s="532">
        <f>AB405+AH405+AN405</f>
        <v>0</v>
      </c>
      <c r="AU405" s="525"/>
      <c r="AV405" s="524">
        <f>AD405+AJ405+AP405</f>
        <v>0</v>
      </c>
      <c r="AW405" s="534"/>
      <c r="AX405" s="495">
        <f>IF(AT405=0,0,(AV405/AT405)*100)</f>
        <v>0</v>
      </c>
      <c r="AY405" s="496"/>
      <c r="AZ405" s="524">
        <f>SUM(AZ365:BA404)</f>
        <v>0</v>
      </c>
      <c r="BA405" s="525"/>
      <c r="BB405" s="524">
        <f>SUM(BB365:BC404)</f>
        <v>0</v>
      </c>
      <c r="BC405" s="528"/>
      <c r="BD405" s="495">
        <f>IF(AZ405=0,0,(BB405/AZ405)*100)</f>
        <v>0</v>
      </c>
      <c r="BE405" s="496"/>
      <c r="BF405" s="532">
        <f>AT405+AZ405</f>
        <v>0</v>
      </c>
      <c r="BG405" s="525"/>
      <c r="BH405" s="524">
        <f>AV405+BB405</f>
        <v>0</v>
      </c>
      <c r="BI405" s="534"/>
      <c r="BJ405" s="495">
        <f>IF(BF405=0,0,(BH405/BF405)*100)</f>
        <v>0</v>
      </c>
      <c r="BK405" s="536"/>
      <c r="BL405" s="511">
        <f>SUM(BL365:BN404)</f>
        <v>0</v>
      </c>
      <c r="BM405" s="512"/>
      <c r="BN405" s="513"/>
      <c r="BO405" s="517" t="e">
        <f>(BL405*BR$365)+(N405*BR$366)+(X405*BR$367)+(R405*BR$368)+(V405*BR$369)+(Z405*BR$370)</f>
        <v>#REF!</v>
      </c>
      <c r="BP405" s="519" t="e">
        <f>((AZ405-BB405)*BR$372)+((AT405-AV405)*BR$371)+(H405*BR$373)+(P405*BR$374)</f>
        <v>#REF!</v>
      </c>
      <c r="BQ405" s="80"/>
      <c r="BR405" s="80"/>
      <c r="BS405" s="80"/>
    </row>
    <row r="406" spans="1:73" s="82" customFormat="1" ht="33.950000000000003" customHeight="1" thickBot="1">
      <c r="A406" s="80"/>
      <c r="B406" s="540"/>
      <c r="C406" s="541"/>
      <c r="D406" s="541"/>
      <c r="E406" s="543"/>
      <c r="F406" s="83"/>
      <c r="G406" s="83"/>
      <c r="H406" s="533"/>
      <c r="I406" s="527"/>
      <c r="J406" s="533"/>
      <c r="K406" s="527"/>
      <c r="L406" s="526"/>
      <c r="M406" s="529"/>
      <c r="N406" s="530" t="s">
        <v>16</v>
      </c>
      <c r="O406" s="531"/>
      <c r="P406" s="526"/>
      <c r="Q406" s="527"/>
      <c r="R406" s="526"/>
      <c r="S406" s="529"/>
      <c r="T406" s="530" t="s">
        <v>16</v>
      </c>
      <c r="U406" s="531"/>
      <c r="V406" s="526"/>
      <c r="W406" s="529"/>
      <c r="X406" s="533"/>
      <c r="Y406" s="531"/>
      <c r="Z406" s="533"/>
      <c r="AA406" s="531"/>
      <c r="AB406" s="529"/>
      <c r="AC406" s="527"/>
      <c r="AD406" s="526"/>
      <c r="AE406" s="529"/>
      <c r="AF406" s="530"/>
      <c r="AG406" s="531"/>
      <c r="AH406" s="526"/>
      <c r="AI406" s="527"/>
      <c r="AJ406" s="526"/>
      <c r="AK406" s="529"/>
      <c r="AL406" s="530"/>
      <c r="AM406" s="531"/>
      <c r="AN406" s="526"/>
      <c r="AO406" s="527"/>
      <c r="AP406" s="526"/>
      <c r="AQ406" s="529"/>
      <c r="AR406" s="530"/>
      <c r="AS406" s="531"/>
      <c r="AT406" s="533"/>
      <c r="AU406" s="527"/>
      <c r="AV406" s="526"/>
      <c r="AW406" s="535"/>
      <c r="AX406" s="530"/>
      <c r="AY406" s="531"/>
      <c r="AZ406" s="526"/>
      <c r="BA406" s="527"/>
      <c r="BB406" s="526"/>
      <c r="BC406" s="529"/>
      <c r="BD406" s="530"/>
      <c r="BE406" s="531"/>
      <c r="BF406" s="533"/>
      <c r="BG406" s="527"/>
      <c r="BH406" s="526"/>
      <c r="BI406" s="535"/>
      <c r="BJ406" s="530"/>
      <c r="BK406" s="537"/>
      <c r="BL406" s="514"/>
      <c r="BM406" s="515"/>
      <c r="BN406" s="516"/>
      <c r="BO406" s="518"/>
      <c r="BP406" s="520"/>
      <c r="BQ406" s="80"/>
      <c r="BR406" s="80"/>
      <c r="BS406" s="80"/>
    </row>
    <row r="407" spans="1:73" s="88" customFormat="1" ht="48.2" customHeight="1" thickBot="1">
      <c r="A407" s="84"/>
      <c r="B407" s="521"/>
      <c r="C407" s="522"/>
      <c r="D407" s="522" t="s">
        <v>13</v>
      </c>
      <c r="E407" s="523"/>
      <c r="F407" s="85"/>
      <c r="G407" s="128"/>
      <c r="H407" s="509"/>
      <c r="I407" s="510"/>
      <c r="J407" s="504"/>
      <c r="K407" s="505"/>
      <c r="L407" s="493"/>
      <c r="M407" s="494"/>
      <c r="N407" s="506">
        <f>J407+L407</f>
        <v>0</v>
      </c>
      <c r="O407" s="507"/>
      <c r="P407" s="497">
        <f>R405</f>
        <v>0</v>
      </c>
      <c r="Q407" s="498"/>
      <c r="R407" s="499">
        <f>P405</f>
        <v>0</v>
      </c>
      <c r="S407" s="500"/>
      <c r="T407" s="506">
        <f>R407-P407</f>
        <v>0</v>
      </c>
      <c r="U407" s="507"/>
      <c r="V407" s="504"/>
      <c r="W407" s="508"/>
      <c r="X407" s="509"/>
      <c r="Y407" s="510"/>
      <c r="Z407" s="504"/>
      <c r="AA407" s="508"/>
      <c r="AB407" s="504"/>
      <c r="AC407" s="505"/>
      <c r="AD407" s="493"/>
      <c r="AE407" s="494"/>
      <c r="AF407" s="495">
        <f>IF(AB407=0,0,(AD407/AB407)*100)</f>
        <v>0</v>
      </c>
      <c r="AG407" s="496"/>
      <c r="AH407" s="504"/>
      <c r="AI407" s="505"/>
      <c r="AJ407" s="493"/>
      <c r="AK407" s="494"/>
      <c r="AL407" s="495">
        <f>IF(AH407=0,0,(AJ407/AH407)*100)</f>
        <v>0</v>
      </c>
      <c r="AM407" s="496"/>
      <c r="AN407" s="504"/>
      <c r="AO407" s="505"/>
      <c r="AP407" s="493"/>
      <c r="AQ407" s="494"/>
      <c r="AR407" s="495">
        <f>IF(AN407=0,0,(AP407/AN407)*100)</f>
        <v>0</v>
      </c>
      <c r="AS407" s="496"/>
      <c r="AT407" s="497">
        <f>AB407+AH407+AN407</f>
        <v>0</v>
      </c>
      <c r="AU407" s="498"/>
      <c r="AV407" s="499">
        <f>AD407+AJ407+AP407</f>
        <v>0</v>
      </c>
      <c r="AW407" s="500"/>
      <c r="AX407" s="495">
        <f>IF(AT407=0,0,(AV407/AT407)*100)</f>
        <v>0</v>
      </c>
      <c r="AY407" s="496"/>
      <c r="AZ407" s="504"/>
      <c r="BA407" s="505"/>
      <c r="BB407" s="493"/>
      <c r="BC407" s="494"/>
      <c r="BD407" s="495">
        <f>IF(AZ407=0,0,(BB407/AZ407)*100)</f>
        <v>0</v>
      </c>
      <c r="BE407" s="496"/>
      <c r="BF407" s="497">
        <f>AT407+AZ407</f>
        <v>0</v>
      </c>
      <c r="BG407" s="498"/>
      <c r="BH407" s="499">
        <f>AV407+BB407</f>
        <v>0</v>
      </c>
      <c r="BI407" s="500"/>
      <c r="BJ407" s="495">
        <f>IF(BF407=0,0,(BH407/BF407)*100)</f>
        <v>0</v>
      </c>
      <c r="BK407" s="496"/>
      <c r="BL407" s="501"/>
      <c r="BM407" s="502"/>
      <c r="BN407" s="503"/>
      <c r="BO407" s="86"/>
      <c r="BP407" s="87"/>
      <c r="BQ407" s="84"/>
      <c r="BR407" s="84"/>
      <c r="BS407" s="84"/>
    </row>
    <row r="408" spans="1:73" s="88" customFormat="1" ht="48.95" customHeight="1" thickBot="1">
      <c r="A408" s="84"/>
      <c r="B408" s="247"/>
      <c r="C408" s="249"/>
      <c r="D408" s="488" t="s">
        <v>52</v>
      </c>
      <c r="E408" s="489"/>
      <c r="F408" s="89"/>
      <c r="G408" s="89"/>
      <c r="H408" s="249"/>
      <c r="I408" s="249"/>
      <c r="J408" s="490">
        <f>IF((J405+L407)=0,0,J405/(J405+L407)*100)</f>
        <v>0</v>
      </c>
      <c r="K408" s="491"/>
      <c r="L408" s="490">
        <f>IF((L405+J407)=0,0,L405/(L405+J407)*100)</f>
        <v>0</v>
      </c>
      <c r="M408" s="491"/>
      <c r="N408" s="490">
        <f>IF((N405+N407)=0,0,N405/(N405+N407)*100)</f>
        <v>0</v>
      </c>
      <c r="O408" s="492"/>
      <c r="P408" s="654"/>
      <c r="Q408" s="484"/>
      <c r="R408" s="484"/>
      <c r="S408" s="484"/>
      <c r="T408" s="655"/>
      <c r="U408" s="655"/>
      <c r="V408" s="484"/>
      <c r="W408" s="484"/>
      <c r="X408" s="484"/>
      <c r="Y408" s="484"/>
      <c r="Z408" s="484"/>
      <c r="AA408" s="484"/>
      <c r="AB408" s="484"/>
      <c r="AC408" s="484"/>
      <c r="AD408" s="484"/>
      <c r="AE408" s="484"/>
      <c r="AF408" s="484"/>
      <c r="AG408" s="484"/>
      <c r="AH408" s="484"/>
      <c r="AI408" s="484"/>
      <c r="AJ408" s="484"/>
      <c r="AK408" s="484"/>
      <c r="AL408" s="484"/>
      <c r="AM408" s="484"/>
      <c r="AN408" s="484"/>
      <c r="AO408" s="484"/>
      <c r="AP408" s="484"/>
      <c r="AQ408" s="484"/>
      <c r="AR408" s="484"/>
      <c r="AS408" s="484"/>
      <c r="AT408" s="484"/>
      <c r="AU408" s="484"/>
      <c r="AV408" s="484"/>
      <c r="AW408" s="484"/>
      <c r="AX408" s="484"/>
      <c r="AY408" s="484"/>
      <c r="AZ408" s="484"/>
      <c r="BA408" s="484"/>
      <c r="BB408" s="484"/>
      <c r="BC408" s="484"/>
      <c r="BD408" s="484"/>
      <c r="BE408" s="484"/>
      <c r="BF408" s="484"/>
      <c r="BG408" s="484"/>
      <c r="BH408" s="484"/>
      <c r="BI408" s="484"/>
      <c r="BJ408" s="484"/>
      <c r="BK408" s="484"/>
      <c r="BL408" s="484"/>
      <c r="BM408" s="484"/>
      <c r="BN408" s="485"/>
      <c r="BO408" s="90"/>
      <c r="BP408" s="90"/>
      <c r="BQ408" s="84"/>
      <c r="BR408" s="84"/>
      <c r="BS408" s="84"/>
    </row>
    <row r="409" spans="1:73" ht="27.75" thickTop="1" thickBot="1">
      <c r="A409" s="62"/>
      <c r="B409" s="250"/>
      <c r="C409" s="251"/>
      <c r="D409" s="251"/>
      <c r="E409" s="251"/>
      <c r="F409" s="91"/>
      <c r="G409" s="91"/>
      <c r="H409" s="251"/>
      <c r="I409" s="251"/>
      <c r="J409" s="251"/>
      <c r="K409" s="251"/>
      <c r="L409" s="251"/>
      <c r="M409" s="251"/>
      <c r="N409" s="251"/>
      <c r="O409" s="251"/>
      <c r="P409" s="251"/>
      <c r="Q409" s="251"/>
      <c r="R409" s="251"/>
      <c r="S409" s="251"/>
      <c r="T409" s="251"/>
      <c r="U409" s="251"/>
      <c r="V409" s="251"/>
      <c r="W409" s="251"/>
      <c r="X409" s="251"/>
      <c r="Y409" s="251"/>
      <c r="Z409" s="251"/>
      <c r="AA409" s="251"/>
      <c r="AB409" s="251"/>
      <c r="AC409" s="251"/>
      <c r="AD409" s="251"/>
      <c r="AE409" s="251"/>
      <c r="AF409" s="256"/>
      <c r="AG409" s="256"/>
      <c r="AH409" s="251"/>
      <c r="AI409" s="251"/>
      <c r="AJ409" s="251"/>
      <c r="AK409" s="251"/>
      <c r="AL409" s="251"/>
      <c r="AM409" s="251"/>
      <c r="AN409" s="251"/>
      <c r="AO409" s="251"/>
      <c r="AP409" s="251"/>
      <c r="AQ409" s="251"/>
      <c r="AR409" s="251"/>
      <c r="AS409" s="251"/>
      <c r="AT409" s="251"/>
      <c r="AU409" s="251"/>
      <c r="AV409" s="251"/>
      <c r="AW409" s="251"/>
      <c r="AX409" s="251"/>
      <c r="AY409" s="251"/>
      <c r="AZ409" s="251"/>
      <c r="BA409" s="251"/>
      <c r="BB409" s="251"/>
      <c r="BC409" s="251"/>
      <c r="BD409" s="251"/>
      <c r="BE409" s="251"/>
      <c r="BF409" s="251"/>
      <c r="BG409" s="251"/>
      <c r="BH409" s="251"/>
      <c r="BI409" s="251"/>
      <c r="BJ409" s="251"/>
      <c r="BK409" s="251"/>
      <c r="BL409" s="251"/>
      <c r="BM409" s="251"/>
      <c r="BN409" s="257"/>
      <c r="BO409" s="92"/>
      <c r="BP409" s="92"/>
      <c r="BQ409" s="62"/>
      <c r="BR409" s="62"/>
      <c r="BS409" s="62"/>
    </row>
    <row r="410" spans="1:73" s="88" customFormat="1" ht="73.349999999999994" customHeight="1" thickTop="1" thickBot="1">
      <c r="A410" s="84"/>
      <c r="B410" s="486" t="s">
        <v>70</v>
      </c>
      <c r="C410" s="487"/>
      <c r="D410" s="483" t="s">
        <v>60</v>
      </c>
      <c r="E410" s="483"/>
      <c r="F410" s="93"/>
      <c r="G410" s="93"/>
      <c r="H410" s="479"/>
      <c r="I410" s="480"/>
      <c r="J410" s="481"/>
      <c r="K410" s="259"/>
      <c r="L410" s="479"/>
      <c r="M410" s="480"/>
      <c r="N410" s="481"/>
      <c r="O410" s="476" t="s">
        <v>53</v>
      </c>
      <c r="P410" s="477"/>
      <c r="Q410" s="477"/>
      <c r="R410" s="477"/>
      <c r="S410" s="479"/>
      <c r="T410" s="480"/>
      <c r="U410" s="481"/>
      <c r="V410" s="259"/>
      <c r="W410" s="479"/>
      <c r="X410" s="480"/>
      <c r="Y410" s="481"/>
      <c r="Z410" s="476" t="s">
        <v>55</v>
      </c>
      <c r="AA410" s="477"/>
      <c r="AB410" s="477"/>
      <c r="AC410" s="478"/>
      <c r="AD410" s="479"/>
      <c r="AE410" s="480"/>
      <c r="AF410" s="481"/>
      <c r="AG410" s="259"/>
      <c r="AH410" s="479"/>
      <c r="AI410" s="480"/>
      <c r="AJ410" s="481"/>
      <c r="AK410" s="476" t="s">
        <v>59</v>
      </c>
      <c r="AL410" s="477"/>
      <c r="AM410" s="477"/>
      <c r="AN410" s="478"/>
      <c r="AO410" s="479"/>
      <c r="AP410" s="480"/>
      <c r="AQ410" s="481"/>
      <c r="AR410" s="263"/>
      <c r="AS410" s="479"/>
      <c r="AT410" s="480"/>
      <c r="AU410" s="481"/>
      <c r="AV410" s="264"/>
      <c r="AW410" s="264"/>
      <c r="AX410" s="264"/>
      <c r="AY410" s="264"/>
      <c r="AZ410" s="472" t="s">
        <v>20</v>
      </c>
      <c r="BA410" s="472"/>
      <c r="BB410" s="472"/>
      <c r="BC410" s="472"/>
      <c r="BD410" s="473"/>
      <c r="BE410" s="469">
        <f>BL405</f>
        <v>0</v>
      </c>
      <c r="BF410" s="470"/>
      <c r="BG410" s="471"/>
      <c r="BH410" s="265"/>
      <c r="BI410" s="469">
        <f>BL407</f>
        <v>0</v>
      </c>
      <c r="BJ410" s="470"/>
      <c r="BK410" s="471"/>
      <c r="BL410" s="266"/>
      <c r="BM410" s="266"/>
      <c r="BN410" s="267"/>
      <c r="BO410" s="94"/>
      <c r="BP410" s="94"/>
      <c r="BQ410" s="84"/>
      <c r="BR410" s="84"/>
      <c r="BS410" s="84"/>
    </row>
    <row r="411" spans="1:73" ht="15.6" customHeight="1" thickTop="1" thickBot="1">
      <c r="A411" s="62"/>
      <c r="B411" s="252"/>
      <c r="C411" s="241"/>
      <c r="D411" s="253"/>
      <c r="E411" s="253"/>
      <c r="F411" s="95"/>
      <c r="G411" s="95"/>
      <c r="H411" s="261"/>
      <c r="I411" s="261"/>
      <c r="J411" s="261"/>
      <c r="K411" s="261"/>
      <c r="L411" s="261"/>
      <c r="M411" s="261"/>
      <c r="N411" s="261"/>
      <c r="O411" s="258"/>
      <c r="P411" s="258"/>
      <c r="Q411" s="258"/>
      <c r="R411" s="258"/>
      <c r="S411" s="261"/>
      <c r="T411" s="261"/>
      <c r="U411" s="261"/>
      <c r="V411" s="260"/>
      <c r="W411" s="261"/>
      <c r="X411" s="261"/>
      <c r="Y411" s="261"/>
      <c r="Z411" s="258"/>
      <c r="AA411" s="258"/>
      <c r="AB411" s="258"/>
      <c r="AC411" s="258"/>
      <c r="AD411" s="261"/>
      <c r="AE411" s="261"/>
      <c r="AF411" s="261"/>
      <c r="AG411" s="261"/>
      <c r="AH411" s="260"/>
      <c r="AI411" s="260"/>
      <c r="AJ411" s="261"/>
      <c r="AK411" s="258"/>
      <c r="AL411" s="258"/>
      <c r="AM411" s="258"/>
      <c r="AN411" s="258"/>
      <c r="AO411" s="261"/>
      <c r="AP411" s="261"/>
      <c r="AQ411" s="261"/>
      <c r="AR411" s="261"/>
      <c r="AS411" s="261"/>
      <c r="AT411" s="263"/>
      <c r="AU411" s="263"/>
      <c r="AV411" s="268"/>
      <c r="AW411" s="268"/>
      <c r="AX411" s="268"/>
      <c r="AY411" s="268"/>
      <c r="AZ411" s="258"/>
      <c r="BA411" s="269"/>
      <c r="BB411" s="269"/>
      <c r="BC411" s="270"/>
      <c r="BD411" s="271"/>
      <c r="BE411" s="272"/>
      <c r="BF411" s="272"/>
      <c r="BG411" s="263"/>
      <c r="BH411" s="273"/>
      <c r="BI411" s="274"/>
      <c r="BJ411" s="274"/>
      <c r="BK411" s="263"/>
      <c r="BL411" s="268"/>
      <c r="BM411" s="268"/>
      <c r="BN411" s="275"/>
      <c r="BO411" s="96"/>
      <c r="BP411" s="96"/>
      <c r="BQ411" s="62"/>
      <c r="BR411" s="62"/>
      <c r="BS411" s="62"/>
    </row>
    <row r="412" spans="1:73" s="88" customFormat="1" ht="74.849999999999994" customHeight="1" thickTop="1" thickBot="1">
      <c r="A412" s="84"/>
      <c r="B412" s="482" t="s">
        <v>51</v>
      </c>
      <c r="C412" s="472"/>
      <c r="D412" s="483" t="s">
        <v>61</v>
      </c>
      <c r="E412" s="483"/>
      <c r="F412" s="93"/>
      <c r="G412" s="93"/>
      <c r="H412" s="469">
        <f>H410</f>
        <v>0</v>
      </c>
      <c r="I412" s="470"/>
      <c r="J412" s="471"/>
      <c r="K412" s="259"/>
      <c r="L412" s="469">
        <f>L410</f>
        <v>0</v>
      </c>
      <c r="M412" s="470"/>
      <c r="N412" s="471"/>
      <c r="O412" s="476" t="s">
        <v>57</v>
      </c>
      <c r="P412" s="477"/>
      <c r="Q412" s="477"/>
      <c r="R412" s="477"/>
      <c r="S412" s="469">
        <f>S410-H410</f>
        <v>0</v>
      </c>
      <c r="T412" s="470"/>
      <c r="U412" s="471"/>
      <c r="V412" s="259"/>
      <c r="W412" s="469">
        <f>W410-L410</f>
        <v>0</v>
      </c>
      <c r="X412" s="470"/>
      <c r="Y412" s="471"/>
      <c r="Z412" s="476" t="s">
        <v>56</v>
      </c>
      <c r="AA412" s="477"/>
      <c r="AB412" s="477"/>
      <c r="AC412" s="478"/>
      <c r="AD412" s="469">
        <f>AD410-S410</f>
        <v>0</v>
      </c>
      <c r="AE412" s="470"/>
      <c r="AF412" s="471"/>
      <c r="AG412" s="259"/>
      <c r="AH412" s="469">
        <f>AH410-W410</f>
        <v>0</v>
      </c>
      <c r="AI412" s="470"/>
      <c r="AJ412" s="471"/>
      <c r="AK412" s="476" t="s">
        <v>58</v>
      </c>
      <c r="AL412" s="477"/>
      <c r="AM412" s="477"/>
      <c r="AN412" s="478"/>
      <c r="AO412" s="469">
        <f>AO410-AD410</f>
        <v>0</v>
      </c>
      <c r="AP412" s="470"/>
      <c r="AQ412" s="471"/>
      <c r="AR412" s="263"/>
      <c r="AS412" s="469">
        <f>AS410-AH410</f>
        <v>0</v>
      </c>
      <c r="AT412" s="470"/>
      <c r="AU412" s="471"/>
      <c r="AV412" s="264"/>
      <c r="AW412" s="264"/>
      <c r="AX412" s="264"/>
      <c r="AY412" s="264"/>
      <c r="AZ412" s="472" t="s">
        <v>50</v>
      </c>
      <c r="BA412" s="472"/>
      <c r="BB412" s="472"/>
      <c r="BC412" s="472"/>
      <c r="BD412" s="473"/>
      <c r="BE412" s="469">
        <f>BE410-AO410</f>
        <v>0</v>
      </c>
      <c r="BF412" s="470"/>
      <c r="BG412" s="471"/>
      <c r="BH412" s="276"/>
      <c r="BI412" s="469">
        <f>BI410-AS410</f>
        <v>0</v>
      </c>
      <c r="BJ412" s="470"/>
      <c r="BK412" s="471"/>
      <c r="BL412" s="266"/>
      <c r="BM412" s="266"/>
      <c r="BN412" s="267"/>
      <c r="BO412" s="94"/>
      <c r="BP412" s="94"/>
      <c r="BQ412" s="84"/>
      <c r="BR412" s="84"/>
      <c r="BS412" s="84"/>
    </row>
    <row r="413" spans="1:73" ht="27.75" thickTop="1" thickBot="1">
      <c r="A413" s="62"/>
      <c r="B413" s="254"/>
      <c r="C413" s="255"/>
      <c r="D413" s="255"/>
      <c r="E413" s="255"/>
      <c r="F413" s="97"/>
      <c r="G413" s="97"/>
      <c r="H413" s="255"/>
      <c r="I413" s="255"/>
      <c r="J413" s="255"/>
      <c r="K413" s="255"/>
      <c r="L413" s="255"/>
      <c r="M413" s="255"/>
      <c r="N413" s="255"/>
      <c r="O413" s="255"/>
      <c r="P413" s="255"/>
      <c r="Q413" s="255"/>
      <c r="R413" s="255"/>
      <c r="S413" s="255"/>
      <c r="T413" s="255"/>
      <c r="U413" s="255"/>
      <c r="V413" s="255"/>
      <c r="W413" s="255"/>
      <c r="X413" s="255"/>
      <c r="Y413" s="255"/>
      <c r="Z413" s="255"/>
      <c r="AA413" s="255"/>
      <c r="AB413" s="255"/>
      <c r="AC413" s="255"/>
      <c r="AD413" s="255"/>
      <c r="AE413" s="255"/>
      <c r="AF413" s="262"/>
      <c r="AG413" s="262"/>
      <c r="AH413" s="255"/>
      <c r="AI413" s="255"/>
      <c r="AJ413" s="255"/>
      <c r="AK413" s="255"/>
      <c r="AL413" s="255"/>
      <c r="AM413" s="255"/>
      <c r="AN413" s="255"/>
      <c r="AO413" s="255"/>
      <c r="AP413" s="255"/>
      <c r="AQ413" s="255"/>
      <c r="AR413" s="255"/>
      <c r="AS413" s="255"/>
      <c r="AT413" s="255"/>
      <c r="AU413" s="255"/>
      <c r="AV413" s="255"/>
      <c r="AW413" s="255"/>
      <c r="AX413" s="255"/>
      <c r="AY413" s="255"/>
      <c r="AZ413" s="255"/>
      <c r="BA413" s="474" t="s">
        <v>104</v>
      </c>
      <c r="BB413" s="474"/>
      <c r="BC413" s="474"/>
      <c r="BD413" s="474"/>
      <c r="BE413" s="474"/>
      <c r="BF413" s="474"/>
      <c r="BG413" s="474"/>
      <c r="BH413" s="474"/>
      <c r="BI413" s="474"/>
      <c r="BJ413" s="474"/>
      <c r="BK413" s="474"/>
      <c r="BL413" s="474"/>
      <c r="BM413" s="474"/>
      <c r="BN413" s="475"/>
      <c r="BO413" s="98"/>
      <c r="BP413" s="98"/>
      <c r="BQ413" s="62"/>
      <c r="BR413" s="62"/>
      <c r="BS413" s="62"/>
    </row>
    <row r="414" spans="1:73" ht="10.9" customHeight="1" thickTop="1">
      <c r="A414" s="62"/>
      <c r="B414" s="63"/>
      <c r="C414" s="62"/>
      <c r="D414" s="62"/>
      <c r="E414" s="62"/>
      <c r="F414" s="64"/>
      <c r="G414" s="64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  <c r="AA414" s="62"/>
      <c r="AB414" s="62"/>
      <c r="AC414" s="62"/>
      <c r="AD414" s="62"/>
      <c r="AE414" s="62"/>
      <c r="AF414" s="65"/>
      <c r="AG414" s="65"/>
      <c r="AH414" s="62"/>
      <c r="AI414" s="62"/>
      <c r="AJ414" s="62"/>
      <c r="AK414" s="62"/>
      <c r="AL414" s="62"/>
      <c r="AM414" s="62"/>
      <c r="AN414" s="62"/>
      <c r="AO414" s="62"/>
      <c r="AP414" s="62"/>
      <c r="AQ414" s="62"/>
      <c r="AR414" s="62"/>
      <c r="AS414" s="62"/>
      <c r="AT414" s="62"/>
      <c r="AU414" s="62"/>
      <c r="AV414" s="62"/>
      <c r="AW414" s="62"/>
      <c r="AX414" s="62"/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6"/>
      <c r="BP414" s="66"/>
      <c r="BQ414" s="62"/>
      <c r="BR414" s="62"/>
      <c r="BS414" s="62"/>
    </row>
    <row r="415" spans="1:73" s="69" customFormat="1" ht="33.75">
      <c r="A415" s="68"/>
      <c r="B415" s="651" t="s">
        <v>9</v>
      </c>
      <c r="C415" s="651"/>
      <c r="D415" s="651"/>
      <c r="E415" s="651"/>
      <c r="F415" s="651"/>
      <c r="G415" s="651"/>
      <c r="H415" s="651"/>
      <c r="I415" s="651"/>
      <c r="J415" s="651"/>
      <c r="K415" s="651"/>
      <c r="L415" s="651"/>
      <c r="M415" s="651"/>
      <c r="N415" s="651"/>
      <c r="O415" s="651"/>
      <c r="P415" s="651"/>
      <c r="Q415" s="651"/>
      <c r="R415" s="651"/>
      <c r="S415" s="651"/>
      <c r="T415" s="651"/>
      <c r="U415" s="651"/>
      <c r="V415" s="651"/>
      <c r="W415" s="651"/>
      <c r="X415" s="651"/>
      <c r="Y415" s="651"/>
      <c r="Z415" s="651"/>
      <c r="AA415" s="651"/>
      <c r="AB415" s="651"/>
      <c r="AC415" s="651"/>
      <c r="AD415" s="651"/>
      <c r="AE415" s="651"/>
      <c r="AF415" s="651"/>
      <c r="AG415" s="651"/>
      <c r="AH415" s="651"/>
      <c r="AI415" s="651"/>
      <c r="AJ415" s="651"/>
      <c r="AK415" s="651"/>
      <c r="AL415" s="651"/>
      <c r="AM415" s="651"/>
      <c r="AN415" s="651"/>
      <c r="AO415" s="651"/>
      <c r="AP415" s="651"/>
      <c r="AQ415" s="651"/>
      <c r="AR415" s="651"/>
      <c r="AS415" s="651"/>
      <c r="AT415" s="651"/>
      <c r="AU415" s="651"/>
      <c r="AV415" s="651"/>
      <c r="AW415" s="651"/>
      <c r="AX415" s="651"/>
      <c r="AY415" s="651"/>
      <c r="AZ415" s="651"/>
      <c r="BA415" s="651"/>
      <c r="BB415" s="651"/>
      <c r="BC415" s="651"/>
      <c r="BD415" s="651"/>
      <c r="BE415" s="651"/>
      <c r="BF415" s="651"/>
      <c r="BG415" s="651"/>
      <c r="BH415" s="651"/>
      <c r="BI415" s="651"/>
      <c r="BJ415" s="651"/>
      <c r="BK415" s="651"/>
      <c r="BL415" s="651"/>
      <c r="BM415" s="651"/>
      <c r="BN415" s="651"/>
      <c r="BO415" s="223"/>
      <c r="BP415" s="223"/>
      <c r="BQ415" s="68"/>
      <c r="BR415" s="68"/>
      <c r="BS415" s="68"/>
    </row>
    <row r="416" spans="1:73" ht="10.9" customHeight="1">
      <c r="A416" s="62"/>
      <c r="B416" s="224"/>
      <c r="C416" s="225"/>
      <c r="D416" s="225"/>
      <c r="E416" s="225"/>
      <c r="F416" s="226"/>
      <c r="G416" s="226"/>
      <c r="H416" s="225"/>
      <c r="I416" s="225"/>
      <c r="J416" s="225"/>
      <c r="K416" s="225"/>
      <c r="L416" s="225"/>
      <c r="M416" s="225"/>
      <c r="N416" s="225"/>
      <c r="O416" s="225"/>
      <c r="P416" s="225"/>
      <c r="Q416" s="225"/>
      <c r="R416" s="225"/>
      <c r="S416" s="225"/>
      <c r="T416" s="225"/>
      <c r="U416" s="225"/>
      <c r="V416" s="225"/>
      <c r="W416" s="225"/>
      <c r="X416" s="225"/>
      <c r="Y416" s="225"/>
      <c r="Z416" s="225"/>
      <c r="AA416" s="225"/>
      <c r="AB416" s="225"/>
      <c r="AC416" s="225"/>
      <c r="AD416" s="225"/>
      <c r="AE416" s="225"/>
      <c r="AF416" s="227"/>
      <c r="AG416" s="227"/>
      <c r="AH416" s="225"/>
      <c r="AI416" s="225"/>
      <c r="AJ416" s="225"/>
      <c r="AK416" s="225"/>
      <c r="AL416" s="225"/>
      <c r="AM416" s="225"/>
      <c r="AN416" s="225"/>
      <c r="AO416" s="225"/>
      <c r="AP416" s="225"/>
      <c r="AQ416" s="225"/>
      <c r="AR416" s="225"/>
      <c r="AS416" s="225"/>
      <c r="AT416" s="225"/>
      <c r="AU416" s="225"/>
      <c r="AV416" s="225"/>
      <c r="AW416" s="225"/>
      <c r="AX416" s="225"/>
      <c r="AY416" s="225"/>
      <c r="AZ416" s="225"/>
      <c r="BA416" s="225"/>
      <c r="BB416" s="225"/>
      <c r="BC416" s="225"/>
      <c r="BD416" s="225"/>
      <c r="BE416" s="225"/>
      <c r="BF416" s="225"/>
      <c r="BG416" s="225"/>
      <c r="BH416" s="225"/>
      <c r="BI416" s="225"/>
      <c r="BJ416" s="225"/>
      <c r="BK416" s="225"/>
      <c r="BL416" s="225"/>
      <c r="BM416" s="225"/>
      <c r="BN416" s="652"/>
      <c r="BO416" s="652"/>
      <c r="BP416" s="652"/>
      <c r="BQ416" s="62"/>
      <c r="BR416" s="62"/>
      <c r="BS416" s="62"/>
    </row>
    <row r="417" spans="1:71" s="70" customFormat="1" ht="36.75" customHeight="1">
      <c r="A417" s="63"/>
      <c r="B417" s="224"/>
      <c r="C417" s="224"/>
      <c r="D417" s="228" t="s">
        <v>10</v>
      </c>
      <c r="E417" s="653" t="str">
        <f>IF(ROSTER!D$3="","",ROSTER!D$3)</f>
        <v/>
      </c>
      <c r="F417" s="653"/>
      <c r="G417" s="653"/>
      <c r="H417" s="653"/>
      <c r="I417" s="653"/>
      <c r="J417" s="653"/>
      <c r="K417" s="653"/>
      <c r="L417" s="653"/>
      <c r="M417" s="653"/>
      <c r="N417" s="653"/>
      <c r="O417" s="653"/>
      <c r="P417" s="653"/>
      <c r="Q417" s="653"/>
      <c r="R417" s="653"/>
      <c r="S417" s="653"/>
      <c r="T417" s="653"/>
      <c r="U417" s="653"/>
      <c r="V417" s="653"/>
      <c r="W417" s="653"/>
      <c r="X417" s="653"/>
      <c r="Y417" s="653"/>
      <c r="Z417" s="653"/>
      <c r="AA417" s="653"/>
      <c r="AB417" s="653"/>
      <c r="AC417" s="653"/>
      <c r="AD417" s="229"/>
      <c r="AE417" s="649" t="s">
        <v>11</v>
      </c>
      <c r="AF417" s="649"/>
      <c r="AG417" s="649"/>
      <c r="AH417" s="649"/>
      <c r="AI417" s="649"/>
      <c r="AJ417" s="649"/>
      <c r="AK417" s="649"/>
      <c r="AL417" s="647"/>
      <c r="AM417" s="647"/>
      <c r="AN417" s="647"/>
      <c r="AO417" s="647"/>
      <c r="AP417" s="647"/>
      <c r="AQ417" s="647"/>
      <c r="AR417" s="647"/>
      <c r="AS417" s="647"/>
      <c r="AT417" s="647"/>
      <c r="AU417" s="647"/>
      <c r="AV417" s="647"/>
      <c r="AW417" s="647"/>
      <c r="AX417" s="647"/>
      <c r="AY417" s="647"/>
      <c r="AZ417" s="647"/>
      <c r="BA417" s="647"/>
      <c r="BB417" s="647"/>
      <c r="BC417" s="647"/>
      <c r="BD417" s="647"/>
      <c r="BE417" s="647"/>
      <c r="BF417" s="647"/>
      <c r="BG417" s="647"/>
      <c r="BH417" s="647"/>
      <c r="BI417" s="647"/>
      <c r="BJ417" s="647"/>
      <c r="BK417" s="647"/>
      <c r="BL417" s="647"/>
      <c r="BM417" s="647"/>
      <c r="BN417" s="652"/>
      <c r="BO417" s="652"/>
      <c r="BP417" s="652"/>
      <c r="BQ417" s="63"/>
      <c r="BR417" s="63"/>
      <c r="BS417" s="63"/>
    </row>
    <row r="418" spans="1:71" ht="8.85" customHeight="1">
      <c r="A418" s="71"/>
      <c r="B418" s="224"/>
      <c r="C418" s="227" t="s">
        <v>39</v>
      </c>
      <c r="D418" s="227"/>
      <c r="E418" s="227"/>
      <c r="F418" s="230"/>
      <c r="G418" s="230"/>
      <c r="H418" s="227"/>
      <c r="I418" s="227"/>
      <c r="J418" s="231"/>
      <c r="K418" s="231"/>
      <c r="L418" s="231"/>
      <c r="M418" s="231"/>
      <c r="N418" s="231"/>
      <c r="O418" s="231"/>
      <c r="P418" s="231"/>
      <c r="Q418" s="231"/>
      <c r="R418" s="231"/>
      <c r="S418" s="231"/>
      <c r="T418" s="231"/>
      <c r="U418" s="231"/>
      <c r="V418" s="231"/>
      <c r="W418" s="231"/>
      <c r="X418" s="231"/>
      <c r="Y418" s="231"/>
      <c r="Z418" s="231"/>
      <c r="AA418" s="231"/>
      <c r="AB418" s="231"/>
      <c r="AC418" s="231"/>
      <c r="AD418" s="231"/>
      <c r="AE418" s="231"/>
      <c r="AF418" s="231"/>
      <c r="AG418" s="227"/>
      <c r="AH418" s="232"/>
      <c r="AI418" s="233"/>
      <c r="AJ418" s="233"/>
      <c r="AK418" s="233"/>
      <c r="AL418" s="233"/>
      <c r="AM418" s="233"/>
      <c r="AN418" s="233"/>
      <c r="AO418" s="234"/>
      <c r="AP418" s="235"/>
      <c r="AQ418" s="235"/>
      <c r="AR418" s="235"/>
      <c r="AS418" s="235"/>
      <c r="AT418" s="235"/>
      <c r="AU418" s="235"/>
      <c r="AV418" s="235"/>
      <c r="AW418" s="235"/>
      <c r="AX418" s="235"/>
      <c r="AY418" s="235"/>
      <c r="AZ418" s="235"/>
      <c r="BA418" s="235"/>
      <c r="BB418" s="235"/>
      <c r="BC418" s="235"/>
      <c r="BD418" s="235"/>
      <c r="BE418" s="235"/>
      <c r="BF418" s="235"/>
      <c r="BG418" s="235"/>
      <c r="BH418" s="235"/>
      <c r="BI418" s="235"/>
      <c r="BJ418" s="235"/>
      <c r="BK418" s="235"/>
      <c r="BL418" s="235"/>
      <c r="BM418" s="235"/>
      <c r="BN418" s="235"/>
      <c r="BO418" s="236"/>
      <c r="BP418" s="236"/>
      <c r="BQ418" s="71"/>
      <c r="BR418" s="71"/>
      <c r="BS418" s="71"/>
    </row>
    <row r="419" spans="1:71" s="70" customFormat="1" ht="37.5">
      <c r="A419" s="63"/>
      <c r="B419" s="224"/>
      <c r="C419" s="646" t="s">
        <v>38</v>
      </c>
      <c r="D419" s="646"/>
      <c r="E419" s="647"/>
      <c r="F419" s="647"/>
      <c r="G419" s="647"/>
      <c r="H419" s="647"/>
      <c r="I419" s="647"/>
      <c r="J419" s="647"/>
      <c r="K419" s="647"/>
      <c r="L419" s="647"/>
      <c r="M419" s="647"/>
      <c r="N419" s="647"/>
      <c r="O419" s="647"/>
      <c r="P419" s="647"/>
      <c r="Q419" s="647"/>
      <c r="R419" s="647"/>
      <c r="S419" s="647"/>
      <c r="T419" s="647"/>
      <c r="U419" s="647"/>
      <c r="V419" s="647"/>
      <c r="W419" s="647"/>
      <c r="X419" s="647"/>
      <c r="Y419" s="647"/>
      <c r="Z419" s="647"/>
      <c r="AA419" s="647"/>
      <c r="AB419" s="647"/>
      <c r="AC419" s="647"/>
      <c r="AD419" s="229"/>
      <c r="AE419" s="648" t="s">
        <v>21</v>
      </c>
      <c r="AF419" s="648"/>
      <c r="AG419" s="648"/>
      <c r="AH419" s="648"/>
      <c r="AI419" s="647"/>
      <c r="AJ419" s="647"/>
      <c r="AK419" s="647"/>
      <c r="AL419" s="647"/>
      <c r="AM419" s="647"/>
      <c r="AN419" s="647"/>
      <c r="AO419" s="647"/>
      <c r="AP419" s="647"/>
      <c r="AQ419" s="647"/>
      <c r="AR419" s="647"/>
      <c r="AS419" s="647"/>
      <c r="AT419" s="647"/>
      <c r="AU419" s="647"/>
      <c r="AV419" s="647"/>
      <c r="AW419" s="647"/>
      <c r="AX419" s="647"/>
      <c r="AY419" s="647"/>
      <c r="AZ419" s="647"/>
      <c r="BA419" s="649" t="s">
        <v>12</v>
      </c>
      <c r="BB419" s="649"/>
      <c r="BC419" s="649"/>
      <c r="BD419" s="650"/>
      <c r="BE419" s="650"/>
      <c r="BF419" s="650"/>
      <c r="BG419" s="650"/>
      <c r="BH419" s="650"/>
      <c r="BI419" s="650"/>
      <c r="BJ419" s="650"/>
      <c r="BK419" s="650"/>
      <c r="BL419" s="650"/>
      <c r="BM419" s="650"/>
      <c r="BN419" s="237"/>
      <c r="BO419" s="238"/>
      <c r="BP419" s="238"/>
      <c r="BQ419" s="72">
        <f>IF(BD419=0,0,1)</f>
        <v>0</v>
      </c>
      <c r="BR419" s="73">
        <f>IF((BE469+BI469)&gt;(AO469+AS469),1,0)</f>
        <v>0</v>
      </c>
      <c r="BS419" s="74"/>
    </row>
    <row r="420" spans="1:71" ht="9.6" customHeight="1">
      <c r="A420" s="62"/>
      <c r="B420" s="224"/>
      <c r="C420" s="225"/>
      <c r="D420" s="225"/>
      <c r="E420" s="225"/>
      <c r="F420" s="226"/>
      <c r="G420" s="226"/>
      <c r="H420" s="225"/>
      <c r="I420" s="225"/>
      <c r="J420" s="225"/>
      <c r="K420" s="225"/>
      <c r="L420" s="225"/>
      <c r="M420" s="225"/>
      <c r="N420" s="225"/>
      <c r="O420" s="225"/>
      <c r="P420" s="225"/>
      <c r="Q420" s="225"/>
      <c r="R420" s="225"/>
      <c r="S420" s="225"/>
      <c r="T420" s="225"/>
      <c r="U420" s="225"/>
      <c r="V420" s="225"/>
      <c r="W420" s="225"/>
      <c r="X420" s="225"/>
      <c r="Y420" s="225"/>
      <c r="Z420" s="225"/>
      <c r="AA420" s="225"/>
      <c r="AB420" s="225"/>
      <c r="AC420" s="225"/>
      <c r="AD420" s="225"/>
      <c r="AE420" s="225"/>
      <c r="AF420" s="227"/>
      <c r="AG420" s="227"/>
      <c r="AH420" s="225"/>
      <c r="AI420" s="225"/>
      <c r="AJ420" s="225"/>
      <c r="AK420" s="225"/>
      <c r="AL420" s="225"/>
      <c r="AM420" s="225"/>
      <c r="AN420" s="225"/>
      <c r="AO420" s="225"/>
      <c r="AP420" s="225"/>
      <c r="AQ420" s="225"/>
      <c r="AR420" s="225"/>
      <c r="AS420" s="225"/>
      <c r="AT420" s="225"/>
      <c r="AU420" s="225"/>
      <c r="AV420" s="225"/>
      <c r="AW420" s="225"/>
      <c r="AX420" s="225"/>
      <c r="AY420" s="225"/>
      <c r="AZ420" s="225"/>
      <c r="BA420" s="225"/>
      <c r="BB420" s="225"/>
      <c r="BC420" s="225"/>
      <c r="BD420" s="225"/>
      <c r="BE420" s="225"/>
      <c r="BF420" s="225"/>
      <c r="BG420" s="225"/>
      <c r="BH420" s="225"/>
      <c r="BI420" s="225"/>
      <c r="BJ420" s="225"/>
      <c r="BK420" s="225"/>
      <c r="BL420" s="225"/>
      <c r="BM420" s="225"/>
      <c r="BN420" s="225"/>
      <c r="BO420" s="239"/>
      <c r="BP420" s="239"/>
      <c r="BQ420" s="62"/>
      <c r="BR420" s="62"/>
      <c r="BS420" s="62"/>
    </row>
    <row r="421" spans="1:71" ht="8.85" customHeight="1" thickBot="1">
      <c r="A421" s="62"/>
      <c r="B421" s="240"/>
      <c r="C421" s="241"/>
      <c r="D421" s="241"/>
      <c r="E421" s="241"/>
      <c r="F421" s="242"/>
      <c r="G421" s="242"/>
      <c r="H421" s="241"/>
      <c r="I421" s="241"/>
      <c r="J421" s="241"/>
      <c r="K421" s="241"/>
      <c r="L421" s="241"/>
      <c r="M421" s="241"/>
      <c r="N421" s="241"/>
      <c r="O421" s="241"/>
      <c r="P421" s="241"/>
      <c r="Q421" s="241"/>
      <c r="R421" s="241"/>
      <c r="S421" s="241"/>
      <c r="T421" s="241"/>
      <c r="U421" s="241"/>
      <c r="V421" s="241"/>
      <c r="W421" s="241"/>
      <c r="X421" s="241"/>
      <c r="Y421" s="241"/>
      <c r="Z421" s="241"/>
      <c r="AA421" s="241"/>
      <c r="AB421" s="241"/>
      <c r="AC421" s="241"/>
      <c r="AD421" s="241"/>
      <c r="AE421" s="241"/>
      <c r="AF421" s="243"/>
      <c r="AG421" s="243"/>
      <c r="AH421" s="241"/>
      <c r="AI421" s="241"/>
      <c r="AJ421" s="241"/>
      <c r="AK421" s="241"/>
      <c r="AL421" s="241"/>
      <c r="AM421" s="241"/>
      <c r="AN421" s="241"/>
      <c r="AO421" s="241"/>
      <c r="AP421" s="241"/>
      <c r="AQ421" s="241"/>
      <c r="AR421" s="241"/>
      <c r="AS421" s="241"/>
      <c r="AT421" s="241"/>
      <c r="AU421" s="241"/>
      <c r="AV421" s="241"/>
      <c r="AW421" s="241"/>
      <c r="AX421" s="241"/>
      <c r="AY421" s="241"/>
      <c r="AZ421" s="241"/>
      <c r="BA421" s="241"/>
      <c r="BB421" s="241"/>
      <c r="BC421" s="241"/>
      <c r="BD421" s="241"/>
      <c r="BE421" s="241"/>
      <c r="BF421" s="241"/>
      <c r="BG421" s="241"/>
      <c r="BH421" s="241"/>
      <c r="BI421" s="241"/>
      <c r="BJ421" s="241"/>
      <c r="BK421" s="241"/>
      <c r="BL421" s="241"/>
      <c r="BM421" s="241"/>
      <c r="BN421" s="241"/>
      <c r="BO421" s="244"/>
      <c r="BP421" s="244"/>
      <c r="BQ421" s="62"/>
      <c r="BR421" s="62"/>
      <c r="BS421" s="62"/>
    </row>
    <row r="422" spans="1:71" s="70" customFormat="1" ht="33.4" customHeight="1" thickTop="1">
      <c r="A422" s="74"/>
      <c r="B422" s="634" t="s">
        <v>0</v>
      </c>
      <c r="C422" s="636" t="s">
        <v>1</v>
      </c>
      <c r="D422" s="637"/>
      <c r="E422" s="245" t="s">
        <v>28</v>
      </c>
      <c r="F422" s="644" t="s">
        <v>115</v>
      </c>
      <c r="G422" s="644" t="s">
        <v>116</v>
      </c>
      <c r="H422" s="640" t="s">
        <v>41</v>
      </c>
      <c r="I422" s="641"/>
      <c r="J422" s="619" t="s">
        <v>7</v>
      </c>
      <c r="K422" s="619"/>
      <c r="L422" s="619"/>
      <c r="M422" s="619"/>
      <c r="N422" s="619"/>
      <c r="O422" s="619"/>
      <c r="P422" s="619" t="s">
        <v>2</v>
      </c>
      <c r="Q422" s="619"/>
      <c r="R422" s="619"/>
      <c r="S422" s="619"/>
      <c r="T422" s="619"/>
      <c r="U422" s="619"/>
      <c r="V422" s="630" t="s">
        <v>35</v>
      </c>
      <c r="W422" s="631"/>
      <c r="X422" s="630" t="s">
        <v>36</v>
      </c>
      <c r="Y422" s="631"/>
      <c r="Z422" s="630" t="s">
        <v>44</v>
      </c>
      <c r="AA422" s="631"/>
      <c r="AB422" s="619" t="s">
        <v>6</v>
      </c>
      <c r="AC422" s="619"/>
      <c r="AD422" s="619"/>
      <c r="AE422" s="619"/>
      <c r="AF422" s="619"/>
      <c r="AG422" s="619"/>
      <c r="AH422" s="619" t="s">
        <v>74</v>
      </c>
      <c r="AI422" s="619"/>
      <c r="AJ422" s="619"/>
      <c r="AK422" s="619"/>
      <c r="AL422" s="619"/>
      <c r="AM422" s="619"/>
      <c r="AN422" s="619" t="s">
        <v>75</v>
      </c>
      <c r="AO422" s="619"/>
      <c r="AP422" s="619"/>
      <c r="AQ422" s="619"/>
      <c r="AR422" s="619"/>
      <c r="AS422" s="619"/>
      <c r="AT422" s="619" t="s">
        <v>76</v>
      </c>
      <c r="AU422" s="619"/>
      <c r="AV422" s="619"/>
      <c r="AW422" s="619"/>
      <c r="AX422" s="619"/>
      <c r="AY422" s="621"/>
      <c r="AZ422" s="619" t="s">
        <v>4</v>
      </c>
      <c r="BA422" s="619"/>
      <c r="BB422" s="619"/>
      <c r="BC422" s="619"/>
      <c r="BD422" s="619"/>
      <c r="BE422" s="620"/>
      <c r="BF422" s="619" t="s">
        <v>77</v>
      </c>
      <c r="BG422" s="619"/>
      <c r="BH422" s="619"/>
      <c r="BI422" s="619"/>
      <c r="BJ422" s="619"/>
      <c r="BK422" s="621"/>
      <c r="BL422" s="622" t="s">
        <v>25</v>
      </c>
      <c r="BM422" s="623"/>
      <c r="BN422" s="624"/>
      <c r="BO422" s="615" t="s">
        <v>92</v>
      </c>
      <c r="BP422" s="615" t="s">
        <v>93</v>
      </c>
      <c r="BQ422" s="74"/>
      <c r="BR422" s="74"/>
      <c r="BS422" s="74"/>
    </row>
    <row r="423" spans="1:71" s="76" customFormat="1" ht="31.9" customHeight="1">
      <c r="A423" s="75"/>
      <c r="B423" s="635"/>
      <c r="C423" s="638"/>
      <c r="D423" s="639"/>
      <c r="E423" s="246" t="s">
        <v>117</v>
      </c>
      <c r="F423" s="645"/>
      <c r="G423" s="645"/>
      <c r="H423" s="642"/>
      <c r="I423" s="643"/>
      <c r="J423" s="607" t="s">
        <v>17</v>
      </c>
      <c r="K423" s="608"/>
      <c r="L423" s="609" t="s">
        <v>18</v>
      </c>
      <c r="M423" s="610"/>
      <c r="N423" s="617" t="s">
        <v>19</v>
      </c>
      <c r="O423" s="618" t="s">
        <v>8</v>
      </c>
      <c r="P423" s="607" t="s">
        <v>26</v>
      </c>
      <c r="Q423" s="608"/>
      <c r="R423" s="609" t="s">
        <v>24</v>
      </c>
      <c r="S423" s="610"/>
      <c r="T423" s="617" t="s">
        <v>19</v>
      </c>
      <c r="U423" s="618"/>
      <c r="V423" s="632"/>
      <c r="W423" s="633"/>
      <c r="X423" s="632"/>
      <c r="Y423" s="633"/>
      <c r="Z423" s="632"/>
      <c r="AA423" s="633"/>
      <c r="AB423" s="607" t="s">
        <v>54</v>
      </c>
      <c r="AC423" s="608"/>
      <c r="AD423" s="609" t="s">
        <v>23</v>
      </c>
      <c r="AE423" s="610" t="s">
        <v>3</v>
      </c>
      <c r="AF423" s="611" t="s">
        <v>5</v>
      </c>
      <c r="AG423" s="612"/>
      <c r="AH423" s="607" t="s">
        <v>54</v>
      </c>
      <c r="AI423" s="608"/>
      <c r="AJ423" s="609" t="s">
        <v>23</v>
      </c>
      <c r="AK423" s="610" t="s">
        <v>3</v>
      </c>
      <c r="AL423" s="611" t="s">
        <v>5</v>
      </c>
      <c r="AM423" s="612"/>
      <c r="AN423" s="607" t="s">
        <v>54</v>
      </c>
      <c r="AO423" s="608"/>
      <c r="AP423" s="609" t="s">
        <v>23</v>
      </c>
      <c r="AQ423" s="610" t="s">
        <v>3</v>
      </c>
      <c r="AR423" s="611" t="s">
        <v>5</v>
      </c>
      <c r="AS423" s="612"/>
      <c r="AT423" s="613" t="s">
        <v>54</v>
      </c>
      <c r="AU423" s="614"/>
      <c r="AV423" s="628" t="s">
        <v>23</v>
      </c>
      <c r="AW423" s="629" t="s">
        <v>3</v>
      </c>
      <c r="AX423" s="611" t="s">
        <v>5</v>
      </c>
      <c r="AY423" s="612"/>
      <c r="AZ423" s="607" t="s">
        <v>54</v>
      </c>
      <c r="BA423" s="608"/>
      <c r="BB423" s="609" t="s">
        <v>23</v>
      </c>
      <c r="BC423" s="610" t="s">
        <v>3</v>
      </c>
      <c r="BD423" s="611" t="s">
        <v>5</v>
      </c>
      <c r="BE423" s="612"/>
      <c r="BF423" s="613" t="s">
        <v>54</v>
      </c>
      <c r="BG423" s="614"/>
      <c r="BH423" s="628" t="s">
        <v>23</v>
      </c>
      <c r="BI423" s="629" t="s">
        <v>3</v>
      </c>
      <c r="BJ423" s="611" t="s">
        <v>5</v>
      </c>
      <c r="BK423" s="612"/>
      <c r="BL423" s="625"/>
      <c r="BM423" s="626"/>
      <c r="BN423" s="627"/>
      <c r="BO423" s="616"/>
      <c r="BP423" s="616"/>
      <c r="BQ423" s="75"/>
      <c r="BR423" s="75"/>
      <c r="BS423" s="75"/>
    </row>
    <row r="424" spans="1:71" ht="23.85" customHeight="1">
      <c r="A424" s="77"/>
      <c r="B424" s="605" t="str">
        <f>IF(ROSTER!B8="","",ROSTER!B8)</f>
        <v/>
      </c>
      <c r="C424" s="588" t="str">
        <f>IF(ROSTER!C$8="","",ROSTER!C$8)</f>
        <v/>
      </c>
      <c r="D424" s="589"/>
      <c r="E424" s="590"/>
      <c r="F424" s="592">
        <f>IF(E424="y",1,IF(E424="S",1,0))</f>
        <v>0</v>
      </c>
      <c r="G424" s="594">
        <f>IF(E424="S",1,0)</f>
        <v>0</v>
      </c>
      <c r="H424" s="584"/>
      <c r="I424" s="576"/>
      <c r="J424" s="564"/>
      <c r="K424" s="565"/>
      <c r="L424" s="568"/>
      <c r="M424" s="569"/>
      <c r="N424" s="578">
        <f>L424+J424</f>
        <v>0</v>
      </c>
      <c r="O424" s="579"/>
      <c r="P424" s="564"/>
      <c r="Q424" s="565"/>
      <c r="R424" s="568"/>
      <c r="S424" s="569"/>
      <c r="T424" s="578">
        <f>R424-P424</f>
        <v>0</v>
      </c>
      <c r="U424" s="579"/>
      <c r="V424" s="584"/>
      <c r="W424" s="576"/>
      <c r="X424" s="564"/>
      <c r="Y424" s="576"/>
      <c r="Z424" s="564"/>
      <c r="AA424" s="576"/>
      <c r="AB424" s="564"/>
      <c r="AC424" s="565"/>
      <c r="AD424" s="568"/>
      <c r="AE424" s="569"/>
      <c r="AF424" s="548">
        <f>IF(AB424=0,0,(AD424/AB424)*100)</f>
        <v>0</v>
      </c>
      <c r="AG424" s="549"/>
      <c r="AH424" s="564"/>
      <c r="AI424" s="565"/>
      <c r="AJ424" s="568"/>
      <c r="AK424" s="569"/>
      <c r="AL424" s="548">
        <f>IF(AH424=0,0,(AJ424/AH424)*100)</f>
        <v>0</v>
      </c>
      <c r="AM424" s="549"/>
      <c r="AN424" s="564"/>
      <c r="AO424" s="565"/>
      <c r="AP424" s="568"/>
      <c r="AQ424" s="569"/>
      <c r="AR424" s="548">
        <f>IF(AN424=0,0,(AP424/AN424)*100)</f>
        <v>0</v>
      </c>
      <c r="AS424" s="549"/>
      <c r="AT424" s="572">
        <f>AB424+AH424+AN424</f>
        <v>0</v>
      </c>
      <c r="AU424" s="573"/>
      <c r="AV424" s="544">
        <f>AD424+AJ424+AP424</f>
        <v>0</v>
      </c>
      <c r="AW424" s="545"/>
      <c r="AX424" s="548">
        <f>IF(AT424=0,0,(AV424/AT424)*100)</f>
        <v>0</v>
      </c>
      <c r="AY424" s="549"/>
      <c r="AZ424" s="564"/>
      <c r="BA424" s="565"/>
      <c r="BB424" s="568"/>
      <c r="BC424" s="569"/>
      <c r="BD424" s="548">
        <f>IF(AZ424=0,0,(BB424/AZ424)*100)</f>
        <v>0</v>
      </c>
      <c r="BE424" s="549"/>
      <c r="BF424" s="572">
        <f>AT424+AZ424</f>
        <v>0</v>
      </c>
      <c r="BG424" s="573"/>
      <c r="BH424" s="544">
        <f>AV424+BB424</f>
        <v>0</v>
      </c>
      <c r="BI424" s="545"/>
      <c r="BJ424" s="548">
        <f>IF(BF424=0,0,(BH424/BF424)*100)</f>
        <v>0</v>
      </c>
      <c r="BK424" s="549"/>
      <c r="BL424" s="552">
        <f>(AD424*2)+(AJ424*2)+(AP424*3)+BB424</f>
        <v>0</v>
      </c>
      <c r="BM424" s="553"/>
      <c r="BN424" s="554"/>
      <c r="BO424" s="560" t="e">
        <f>(BL424*BR$424)+(N424*BR$425)+(X424*BR$426)+(R424*BR$427)+(V424*BR$428)+(Z424*BR$429)</f>
        <v>#REF!</v>
      </c>
      <c r="BP424" s="560" t="e">
        <f>((AZ424-BB424)*BR$431)+((AT424-AV424)*BR$430)+(H424*BR$432)+(P424*BR$433)</f>
        <v>#REF!</v>
      </c>
      <c r="BQ424" s="78" t="s">
        <v>81</v>
      </c>
      <c r="BR424" s="79" t="e">
        <f>IF(#REF!="B",#REF!,IF(#REF!="C",#REF!,#REF!))</f>
        <v>#REF!</v>
      </c>
      <c r="BS424" s="75"/>
    </row>
    <row r="425" spans="1:71" ht="23.85" customHeight="1">
      <c r="A425" s="77"/>
      <c r="B425" s="606"/>
      <c r="C425" s="562" t="str">
        <f>IF(ROSTER!D$8="","",ROSTER!D$8)</f>
        <v/>
      </c>
      <c r="D425" s="563"/>
      <c r="E425" s="591"/>
      <c r="F425" s="593"/>
      <c r="G425" s="595"/>
      <c r="H425" s="585"/>
      <c r="I425" s="577"/>
      <c r="J425" s="566"/>
      <c r="K425" s="567"/>
      <c r="L425" s="570"/>
      <c r="M425" s="571"/>
      <c r="N425" s="582" t="s">
        <v>16</v>
      </c>
      <c r="O425" s="583"/>
      <c r="P425" s="566"/>
      <c r="Q425" s="567"/>
      <c r="R425" s="570"/>
      <c r="S425" s="571"/>
      <c r="T425" s="582" t="s">
        <v>16</v>
      </c>
      <c r="U425" s="583"/>
      <c r="V425" s="585"/>
      <c r="W425" s="577"/>
      <c r="X425" s="566"/>
      <c r="Y425" s="577"/>
      <c r="Z425" s="566"/>
      <c r="AA425" s="577"/>
      <c r="AB425" s="566"/>
      <c r="AC425" s="567"/>
      <c r="AD425" s="570"/>
      <c r="AE425" s="571"/>
      <c r="AF425" s="598"/>
      <c r="AG425" s="599"/>
      <c r="AH425" s="566"/>
      <c r="AI425" s="567"/>
      <c r="AJ425" s="570"/>
      <c r="AK425" s="571"/>
      <c r="AL425" s="598"/>
      <c r="AM425" s="599"/>
      <c r="AN425" s="566"/>
      <c r="AO425" s="567"/>
      <c r="AP425" s="570"/>
      <c r="AQ425" s="571"/>
      <c r="AR425" s="598"/>
      <c r="AS425" s="599"/>
      <c r="AT425" s="603"/>
      <c r="AU425" s="604"/>
      <c r="AV425" s="596"/>
      <c r="AW425" s="597"/>
      <c r="AX425" s="598"/>
      <c r="AY425" s="599"/>
      <c r="AZ425" s="566"/>
      <c r="BA425" s="567"/>
      <c r="BB425" s="570"/>
      <c r="BC425" s="571"/>
      <c r="BD425" s="598"/>
      <c r="BE425" s="599"/>
      <c r="BF425" s="603"/>
      <c r="BG425" s="604"/>
      <c r="BH425" s="596"/>
      <c r="BI425" s="597"/>
      <c r="BJ425" s="598"/>
      <c r="BK425" s="599"/>
      <c r="BL425" s="600"/>
      <c r="BM425" s="601"/>
      <c r="BN425" s="602"/>
      <c r="BO425" s="561"/>
      <c r="BP425" s="561"/>
      <c r="BQ425" s="78" t="s">
        <v>82</v>
      </c>
      <c r="BR425" s="79" t="e">
        <f>IF(#REF!="B",#REF!,IF(#REF!="C",#REF!,#REF!))</f>
        <v>#REF!</v>
      </c>
      <c r="BS425" s="75"/>
    </row>
    <row r="426" spans="1:71" ht="21.75" customHeight="1">
      <c r="A426" s="62"/>
      <c r="B426" s="605" t="str">
        <f>IF(ROSTER!B10="","",ROSTER!B10)</f>
        <v/>
      </c>
      <c r="C426" s="588" t="str">
        <f>IF(ROSTER!C$10="","",ROSTER!C$10)</f>
        <v/>
      </c>
      <c r="D426" s="589"/>
      <c r="E426" s="590"/>
      <c r="F426" s="592">
        <f>IF(E426="y",1,IF(E426="S",1,0))</f>
        <v>0</v>
      </c>
      <c r="G426" s="594">
        <f>IF(E426="S",1,0)</f>
        <v>0</v>
      </c>
      <c r="H426" s="584"/>
      <c r="I426" s="576"/>
      <c r="J426" s="564"/>
      <c r="K426" s="565"/>
      <c r="L426" s="568"/>
      <c r="M426" s="569"/>
      <c r="N426" s="578">
        <f>L426+J426</f>
        <v>0</v>
      </c>
      <c r="O426" s="579"/>
      <c r="P426" s="564"/>
      <c r="Q426" s="565"/>
      <c r="R426" s="568"/>
      <c r="S426" s="569"/>
      <c r="T426" s="578">
        <f>R426-P426</f>
        <v>0</v>
      </c>
      <c r="U426" s="579"/>
      <c r="V426" s="584"/>
      <c r="W426" s="576"/>
      <c r="X426" s="564"/>
      <c r="Y426" s="576"/>
      <c r="Z426" s="564"/>
      <c r="AA426" s="576"/>
      <c r="AB426" s="564"/>
      <c r="AC426" s="565"/>
      <c r="AD426" s="568"/>
      <c r="AE426" s="569"/>
      <c r="AF426" s="548">
        <f>IF(AB426=0,0,(AD426/AB426)*100)</f>
        <v>0</v>
      </c>
      <c r="AG426" s="549"/>
      <c r="AH426" s="564"/>
      <c r="AI426" s="565"/>
      <c r="AJ426" s="568"/>
      <c r="AK426" s="569"/>
      <c r="AL426" s="548">
        <f>IF(AH426=0,0,(AJ426/AH426)*100)</f>
        <v>0</v>
      </c>
      <c r="AM426" s="549"/>
      <c r="AN426" s="564"/>
      <c r="AO426" s="565"/>
      <c r="AP426" s="568"/>
      <c r="AQ426" s="569"/>
      <c r="AR426" s="548">
        <f>IF(AN426=0,0,(AP426/AN426)*100)</f>
        <v>0</v>
      </c>
      <c r="AS426" s="549"/>
      <c r="AT426" s="572">
        <f>AB426+AH426+AN426</f>
        <v>0</v>
      </c>
      <c r="AU426" s="573"/>
      <c r="AV426" s="544">
        <f>AD426+AJ426+AP426</f>
        <v>0</v>
      </c>
      <c r="AW426" s="545"/>
      <c r="AX426" s="548">
        <f>IF(AT426=0,0,(AV426/AT426)*100)</f>
        <v>0</v>
      </c>
      <c r="AY426" s="549"/>
      <c r="AZ426" s="564"/>
      <c r="BA426" s="565"/>
      <c r="BB426" s="568"/>
      <c r="BC426" s="569"/>
      <c r="BD426" s="548">
        <f>IF(AZ426=0,0,(BB426/AZ426)*100)</f>
        <v>0</v>
      </c>
      <c r="BE426" s="549"/>
      <c r="BF426" s="572">
        <f>AT426+AZ426</f>
        <v>0</v>
      </c>
      <c r="BG426" s="573"/>
      <c r="BH426" s="544">
        <f>AV426+BB426</f>
        <v>0</v>
      </c>
      <c r="BI426" s="545"/>
      <c r="BJ426" s="548">
        <f>IF(BF426=0,0,(BH426/BF426)*100)</f>
        <v>0</v>
      </c>
      <c r="BK426" s="549"/>
      <c r="BL426" s="552">
        <f>(AD426*2)+(AJ426*2)+(AP426*3)+BB426</f>
        <v>0</v>
      </c>
      <c r="BM426" s="553"/>
      <c r="BN426" s="554"/>
      <c r="BO426" s="560" t="e">
        <f>(BL426*BR$424)+(N426*BR$425)+(X426*BR$426)+(R426*BR$427)+(V426*BR$428)+(Z426*BR$429)</f>
        <v>#REF!</v>
      </c>
      <c r="BP426" s="560" t="e">
        <f>((AZ426-BB426)*BR$431)+((AT426-AV426)*BR$430)+(H426*BR$432)+(P426*BR$433)</f>
        <v>#REF!</v>
      </c>
      <c r="BQ426" s="78" t="s">
        <v>83</v>
      </c>
      <c r="BR426" s="79" t="e">
        <f>IF(#REF!="B",#REF!,IF(#REF!="C",#REF!,#REF!))</f>
        <v>#REF!</v>
      </c>
      <c r="BS426" s="75"/>
    </row>
    <row r="427" spans="1:71" ht="21.75" customHeight="1">
      <c r="A427" s="62"/>
      <c r="B427" s="606"/>
      <c r="C427" s="562" t="str">
        <f>IF(ROSTER!D$10="","",ROSTER!D$10)</f>
        <v/>
      </c>
      <c r="D427" s="563"/>
      <c r="E427" s="591"/>
      <c r="F427" s="593"/>
      <c r="G427" s="595"/>
      <c r="H427" s="585"/>
      <c r="I427" s="577"/>
      <c r="J427" s="566"/>
      <c r="K427" s="567"/>
      <c r="L427" s="570"/>
      <c r="M427" s="571"/>
      <c r="N427" s="582" t="s">
        <v>16</v>
      </c>
      <c r="O427" s="583"/>
      <c r="P427" s="566"/>
      <c r="Q427" s="567"/>
      <c r="R427" s="570"/>
      <c r="S427" s="571"/>
      <c r="T427" s="582" t="s">
        <v>16</v>
      </c>
      <c r="U427" s="583"/>
      <c r="V427" s="585"/>
      <c r="W427" s="577"/>
      <c r="X427" s="566"/>
      <c r="Y427" s="577"/>
      <c r="Z427" s="566"/>
      <c r="AA427" s="577"/>
      <c r="AB427" s="566"/>
      <c r="AC427" s="567"/>
      <c r="AD427" s="570"/>
      <c r="AE427" s="571"/>
      <c r="AF427" s="598"/>
      <c r="AG427" s="599"/>
      <c r="AH427" s="566"/>
      <c r="AI427" s="567"/>
      <c r="AJ427" s="570"/>
      <c r="AK427" s="571"/>
      <c r="AL427" s="598"/>
      <c r="AM427" s="599"/>
      <c r="AN427" s="566"/>
      <c r="AO427" s="567"/>
      <c r="AP427" s="570"/>
      <c r="AQ427" s="571"/>
      <c r="AR427" s="598"/>
      <c r="AS427" s="599"/>
      <c r="AT427" s="603"/>
      <c r="AU427" s="604"/>
      <c r="AV427" s="596"/>
      <c r="AW427" s="597"/>
      <c r="AX427" s="598"/>
      <c r="AY427" s="599"/>
      <c r="AZ427" s="566"/>
      <c r="BA427" s="567"/>
      <c r="BB427" s="570"/>
      <c r="BC427" s="571"/>
      <c r="BD427" s="598"/>
      <c r="BE427" s="599"/>
      <c r="BF427" s="603"/>
      <c r="BG427" s="604"/>
      <c r="BH427" s="596"/>
      <c r="BI427" s="597"/>
      <c r="BJ427" s="598"/>
      <c r="BK427" s="599"/>
      <c r="BL427" s="600"/>
      <c r="BM427" s="601"/>
      <c r="BN427" s="602"/>
      <c r="BO427" s="561"/>
      <c r="BP427" s="561"/>
      <c r="BQ427" s="78" t="s">
        <v>84</v>
      </c>
      <c r="BR427" s="79" t="e">
        <f>IF(#REF!="B",#REF!,IF(#REF!="C",#REF!,#REF!))</f>
        <v>#REF!</v>
      </c>
      <c r="BS427" s="75"/>
    </row>
    <row r="428" spans="1:71" ht="21.75" customHeight="1">
      <c r="A428" s="62"/>
      <c r="B428" s="586" t="str">
        <f>IF(ROSTER!B12="","",ROSTER!B12)</f>
        <v/>
      </c>
      <c r="C428" s="588" t="str">
        <f>IF(ROSTER!C$12="","",ROSTER!C$12)</f>
        <v/>
      </c>
      <c r="D428" s="589"/>
      <c r="E428" s="590"/>
      <c r="F428" s="592">
        <f>IF(E428="y",1,IF(E428="S",1,0))</f>
        <v>0</v>
      </c>
      <c r="G428" s="594">
        <f>IF(E428="S",1,0)</f>
        <v>0</v>
      </c>
      <c r="H428" s="584"/>
      <c r="I428" s="576"/>
      <c r="J428" s="564"/>
      <c r="K428" s="565"/>
      <c r="L428" s="568"/>
      <c r="M428" s="569"/>
      <c r="N428" s="578">
        <f>L428+J428</f>
        <v>0</v>
      </c>
      <c r="O428" s="579"/>
      <c r="P428" s="564"/>
      <c r="Q428" s="565"/>
      <c r="R428" s="568"/>
      <c r="S428" s="569"/>
      <c r="T428" s="578">
        <f>R428-P428</f>
        <v>0</v>
      </c>
      <c r="U428" s="579"/>
      <c r="V428" s="584"/>
      <c r="W428" s="576"/>
      <c r="X428" s="564"/>
      <c r="Y428" s="576"/>
      <c r="Z428" s="564"/>
      <c r="AA428" s="576"/>
      <c r="AB428" s="564"/>
      <c r="AC428" s="565"/>
      <c r="AD428" s="568"/>
      <c r="AE428" s="569"/>
      <c r="AF428" s="548">
        <f>IF(AB428=0,0,(AD428/AB428)*100)</f>
        <v>0</v>
      </c>
      <c r="AG428" s="549"/>
      <c r="AH428" s="564"/>
      <c r="AI428" s="565"/>
      <c r="AJ428" s="568"/>
      <c r="AK428" s="569"/>
      <c r="AL428" s="548">
        <f>IF(AH428=0,0,(AJ428/AH428)*100)</f>
        <v>0</v>
      </c>
      <c r="AM428" s="549"/>
      <c r="AN428" s="564"/>
      <c r="AO428" s="565"/>
      <c r="AP428" s="568"/>
      <c r="AQ428" s="569"/>
      <c r="AR428" s="548">
        <f>IF(AN428=0,0,(AP428/AN428)*100)</f>
        <v>0</v>
      </c>
      <c r="AS428" s="549"/>
      <c r="AT428" s="572">
        <f>AB428+AH428+AN428</f>
        <v>0</v>
      </c>
      <c r="AU428" s="573"/>
      <c r="AV428" s="544">
        <f>AD428+AJ428+AP428</f>
        <v>0</v>
      </c>
      <c r="AW428" s="545"/>
      <c r="AX428" s="548">
        <f>IF(AT428=0,0,(AV428/AT428)*100)</f>
        <v>0</v>
      </c>
      <c r="AY428" s="549"/>
      <c r="AZ428" s="564"/>
      <c r="BA428" s="565"/>
      <c r="BB428" s="568"/>
      <c r="BC428" s="569"/>
      <c r="BD428" s="548">
        <f>IF(AZ428=0,0,(BB428/AZ428)*100)</f>
        <v>0</v>
      </c>
      <c r="BE428" s="549"/>
      <c r="BF428" s="572">
        <f>AT428+AZ428</f>
        <v>0</v>
      </c>
      <c r="BG428" s="573"/>
      <c r="BH428" s="544">
        <f>AV428+BB428</f>
        <v>0</v>
      </c>
      <c r="BI428" s="545"/>
      <c r="BJ428" s="548">
        <f>IF(BF428=0,0,(BH428/BF428)*100)</f>
        <v>0</v>
      </c>
      <c r="BK428" s="549"/>
      <c r="BL428" s="552">
        <f>(AD428*2)+(AJ428*2)+(AP428*3)+BB428</f>
        <v>0</v>
      </c>
      <c r="BM428" s="553"/>
      <c r="BN428" s="554"/>
      <c r="BO428" s="560" t="e">
        <f>(BL428*BR$424)+(N428*BR$425)+(X428*BR$426)+(R428*BR$427)+(V428*BR$428)+(Z428*BR$429)</f>
        <v>#REF!</v>
      </c>
      <c r="BP428" s="560" t="e">
        <f>((AZ428-BB428)*BR$431)+((AT428-AV428)*BR$430)+(H428*BR$432)+(P428*BR$433)</f>
        <v>#REF!</v>
      </c>
      <c r="BQ428" s="78" t="s">
        <v>85</v>
      </c>
      <c r="BR428" s="79" t="e">
        <f>IF(#REF!="B",#REF!,IF(#REF!="C",#REF!,#REF!))</f>
        <v>#REF!</v>
      </c>
      <c r="BS428" s="75"/>
    </row>
    <row r="429" spans="1:71" ht="21.75" customHeight="1">
      <c r="A429" s="62"/>
      <c r="B429" s="587"/>
      <c r="C429" s="562" t="str">
        <f>IF(ROSTER!D$12="","",ROSTER!D$12)</f>
        <v/>
      </c>
      <c r="D429" s="563"/>
      <c r="E429" s="591"/>
      <c r="F429" s="593"/>
      <c r="G429" s="595"/>
      <c r="H429" s="585"/>
      <c r="I429" s="577"/>
      <c r="J429" s="566"/>
      <c r="K429" s="567"/>
      <c r="L429" s="570"/>
      <c r="M429" s="571"/>
      <c r="N429" s="582" t="s">
        <v>16</v>
      </c>
      <c r="O429" s="583"/>
      <c r="P429" s="566"/>
      <c r="Q429" s="567"/>
      <c r="R429" s="570"/>
      <c r="S429" s="571"/>
      <c r="T429" s="582" t="s">
        <v>16</v>
      </c>
      <c r="U429" s="583"/>
      <c r="V429" s="585"/>
      <c r="W429" s="577"/>
      <c r="X429" s="566"/>
      <c r="Y429" s="577"/>
      <c r="Z429" s="566"/>
      <c r="AA429" s="577"/>
      <c r="AB429" s="566"/>
      <c r="AC429" s="567"/>
      <c r="AD429" s="570"/>
      <c r="AE429" s="571"/>
      <c r="AF429" s="598"/>
      <c r="AG429" s="599"/>
      <c r="AH429" s="566"/>
      <c r="AI429" s="567"/>
      <c r="AJ429" s="570"/>
      <c r="AK429" s="571"/>
      <c r="AL429" s="598"/>
      <c r="AM429" s="599"/>
      <c r="AN429" s="566"/>
      <c r="AO429" s="567"/>
      <c r="AP429" s="570"/>
      <c r="AQ429" s="571"/>
      <c r="AR429" s="598"/>
      <c r="AS429" s="599"/>
      <c r="AT429" s="603"/>
      <c r="AU429" s="604"/>
      <c r="AV429" s="596"/>
      <c r="AW429" s="597"/>
      <c r="AX429" s="598"/>
      <c r="AY429" s="599"/>
      <c r="AZ429" s="566"/>
      <c r="BA429" s="567"/>
      <c r="BB429" s="570"/>
      <c r="BC429" s="571"/>
      <c r="BD429" s="598"/>
      <c r="BE429" s="599"/>
      <c r="BF429" s="603"/>
      <c r="BG429" s="604"/>
      <c r="BH429" s="596"/>
      <c r="BI429" s="597"/>
      <c r="BJ429" s="598"/>
      <c r="BK429" s="599"/>
      <c r="BL429" s="600"/>
      <c r="BM429" s="601"/>
      <c r="BN429" s="602"/>
      <c r="BO429" s="561"/>
      <c r="BP429" s="561"/>
      <c r="BQ429" s="78" t="s">
        <v>86</v>
      </c>
      <c r="BR429" s="79" t="e">
        <f>IF(#REF!="B",#REF!,IF(#REF!="C",#REF!,#REF!))</f>
        <v>#REF!</v>
      </c>
      <c r="BS429" s="75"/>
    </row>
    <row r="430" spans="1:71" ht="21.75" customHeight="1">
      <c r="A430" s="62"/>
      <c r="B430" s="586" t="str">
        <f>IF(ROSTER!B14="","",ROSTER!B14)</f>
        <v/>
      </c>
      <c r="C430" s="588" t="str">
        <f>IF(ROSTER!C$14="","",ROSTER!C$14)</f>
        <v/>
      </c>
      <c r="D430" s="589"/>
      <c r="E430" s="590"/>
      <c r="F430" s="592">
        <f>IF(E430="y",1,IF(E430="S",1,0))</f>
        <v>0</v>
      </c>
      <c r="G430" s="594">
        <f>IF(E430="S",1,0)</f>
        <v>0</v>
      </c>
      <c r="H430" s="584"/>
      <c r="I430" s="576"/>
      <c r="J430" s="564"/>
      <c r="K430" s="565"/>
      <c r="L430" s="568"/>
      <c r="M430" s="569"/>
      <c r="N430" s="578">
        <f>L430+J430</f>
        <v>0</v>
      </c>
      <c r="O430" s="579"/>
      <c r="P430" s="564"/>
      <c r="Q430" s="565"/>
      <c r="R430" s="568"/>
      <c r="S430" s="569"/>
      <c r="T430" s="578">
        <f>R430-P430</f>
        <v>0</v>
      </c>
      <c r="U430" s="579"/>
      <c r="V430" s="584"/>
      <c r="W430" s="576"/>
      <c r="X430" s="564"/>
      <c r="Y430" s="576"/>
      <c r="Z430" s="564"/>
      <c r="AA430" s="576"/>
      <c r="AB430" s="564"/>
      <c r="AC430" s="565"/>
      <c r="AD430" s="568"/>
      <c r="AE430" s="569"/>
      <c r="AF430" s="548">
        <f>IF(AB430=0,0,(AD430/AB430)*100)</f>
        <v>0</v>
      </c>
      <c r="AG430" s="549"/>
      <c r="AH430" s="564"/>
      <c r="AI430" s="565"/>
      <c r="AJ430" s="568"/>
      <c r="AK430" s="569"/>
      <c r="AL430" s="548">
        <f>IF(AH430=0,0,(AJ430/AH430)*100)</f>
        <v>0</v>
      </c>
      <c r="AM430" s="549"/>
      <c r="AN430" s="564"/>
      <c r="AO430" s="565"/>
      <c r="AP430" s="568"/>
      <c r="AQ430" s="569"/>
      <c r="AR430" s="548">
        <f>IF(AN430=0,0,(AP430/AN430)*100)</f>
        <v>0</v>
      </c>
      <c r="AS430" s="549"/>
      <c r="AT430" s="572">
        <f>AB430+AH430+AN430</f>
        <v>0</v>
      </c>
      <c r="AU430" s="573"/>
      <c r="AV430" s="544">
        <f>AD430+AJ430+AP430</f>
        <v>0</v>
      </c>
      <c r="AW430" s="545"/>
      <c r="AX430" s="548">
        <f>IF(AT430=0,0,(AV430/AT430)*100)</f>
        <v>0</v>
      </c>
      <c r="AY430" s="549"/>
      <c r="AZ430" s="564"/>
      <c r="BA430" s="565"/>
      <c r="BB430" s="568"/>
      <c r="BC430" s="569"/>
      <c r="BD430" s="548">
        <f>IF(AZ430=0,0,(BB430/AZ430)*100)</f>
        <v>0</v>
      </c>
      <c r="BE430" s="549"/>
      <c r="BF430" s="572">
        <f>AT430+AZ430</f>
        <v>0</v>
      </c>
      <c r="BG430" s="573"/>
      <c r="BH430" s="544">
        <f>AV430+BB430</f>
        <v>0</v>
      </c>
      <c r="BI430" s="545"/>
      <c r="BJ430" s="548">
        <f>IF(BF430=0,0,(BH430/BF430)*100)</f>
        <v>0</v>
      </c>
      <c r="BK430" s="549"/>
      <c r="BL430" s="552">
        <f>(AD430*2)+(AJ430*2)+(AP430*3)+BB430</f>
        <v>0</v>
      </c>
      <c r="BM430" s="553"/>
      <c r="BN430" s="554"/>
      <c r="BO430" s="560" t="e">
        <f>(BL430*BR$424)+(N430*BR$425)+(X430*BR$426)+(R430*BR$427)+(V430*BR$428)+(Z430*BR$429)</f>
        <v>#REF!</v>
      </c>
      <c r="BP430" s="560" t="e">
        <f>((AZ430-BB430)*BR$431)+((AT430-AV430)*BR$430)+(H430*BR$432)+(P430*BR$433)</f>
        <v>#REF!</v>
      </c>
      <c r="BQ430" s="78" t="s">
        <v>87</v>
      </c>
      <c r="BR430" s="79" t="e">
        <f>IF(#REF!="B",#REF!,IF(#REF!="C",#REF!,#REF!))</f>
        <v>#REF!</v>
      </c>
      <c r="BS430" s="75"/>
    </row>
    <row r="431" spans="1:71" ht="21.75" customHeight="1">
      <c r="A431" s="62"/>
      <c r="B431" s="587"/>
      <c r="C431" s="562" t="str">
        <f>IF(ROSTER!D$14="","",ROSTER!D$14)</f>
        <v/>
      </c>
      <c r="D431" s="563"/>
      <c r="E431" s="591"/>
      <c r="F431" s="593"/>
      <c r="G431" s="595"/>
      <c r="H431" s="585"/>
      <c r="I431" s="577"/>
      <c r="J431" s="566"/>
      <c r="K431" s="567"/>
      <c r="L431" s="570"/>
      <c r="M431" s="571"/>
      <c r="N431" s="582" t="s">
        <v>16</v>
      </c>
      <c r="O431" s="583"/>
      <c r="P431" s="566"/>
      <c r="Q431" s="567"/>
      <c r="R431" s="570"/>
      <c r="S431" s="571"/>
      <c r="T431" s="582" t="s">
        <v>16</v>
      </c>
      <c r="U431" s="583"/>
      <c r="V431" s="585"/>
      <c r="W431" s="577"/>
      <c r="X431" s="566"/>
      <c r="Y431" s="577"/>
      <c r="Z431" s="566"/>
      <c r="AA431" s="577"/>
      <c r="AB431" s="566"/>
      <c r="AC431" s="567"/>
      <c r="AD431" s="570"/>
      <c r="AE431" s="571"/>
      <c r="AF431" s="598"/>
      <c r="AG431" s="599"/>
      <c r="AH431" s="566"/>
      <c r="AI431" s="567"/>
      <c r="AJ431" s="570"/>
      <c r="AK431" s="571"/>
      <c r="AL431" s="598"/>
      <c r="AM431" s="599"/>
      <c r="AN431" s="566"/>
      <c r="AO431" s="567"/>
      <c r="AP431" s="570"/>
      <c r="AQ431" s="571"/>
      <c r="AR431" s="598"/>
      <c r="AS431" s="599"/>
      <c r="AT431" s="603"/>
      <c r="AU431" s="604"/>
      <c r="AV431" s="596"/>
      <c r="AW431" s="597"/>
      <c r="AX431" s="598"/>
      <c r="AY431" s="599"/>
      <c r="AZ431" s="566"/>
      <c r="BA431" s="567"/>
      <c r="BB431" s="570"/>
      <c r="BC431" s="571"/>
      <c r="BD431" s="598"/>
      <c r="BE431" s="599"/>
      <c r="BF431" s="603"/>
      <c r="BG431" s="604"/>
      <c r="BH431" s="596"/>
      <c r="BI431" s="597"/>
      <c r="BJ431" s="598"/>
      <c r="BK431" s="599"/>
      <c r="BL431" s="600"/>
      <c r="BM431" s="601"/>
      <c r="BN431" s="602"/>
      <c r="BO431" s="561"/>
      <c r="BP431" s="561"/>
      <c r="BQ431" s="78" t="s">
        <v>88</v>
      </c>
      <c r="BR431" s="79" t="e">
        <f>IF(#REF!="B",#REF!,IF(#REF!="C",#REF!,#REF!))</f>
        <v>#REF!</v>
      </c>
      <c r="BS431" s="75"/>
    </row>
    <row r="432" spans="1:71" ht="21.75" customHeight="1">
      <c r="A432" s="62"/>
      <c r="B432" s="586" t="str">
        <f>IF(ROSTER!B16="","",ROSTER!B16)</f>
        <v/>
      </c>
      <c r="C432" s="588" t="str">
        <f>IF(ROSTER!C$16="","",ROSTER!C$16)</f>
        <v/>
      </c>
      <c r="D432" s="589"/>
      <c r="E432" s="590"/>
      <c r="F432" s="592">
        <f>IF(E432="y",1,IF(E432="S",1,0))</f>
        <v>0</v>
      </c>
      <c r="G432" s="594">
        <f>IF(E432="S",1,0)</f>
        <v>0</v>
      </c>
      <c r="H432" s="584"/>
      <c r="I432" s="576"/>
      <c r="J432" s="564"/>
      <c r="K432" s="565"/>
      <c r="L432" s="568"/>
      <c r="M432" s="569"/>
      <c r="N432" s="578">
        <f>L432+J432</f>
        <v>0</v>
      </c>
      <c r="O432" s="579"/>
      <c r="P432" s="564"/>
      <c r="Q432" s="565"/>
      <c r="R432" s="568"/>
      <c r="S432" s="569"/>
      <c r="T432" s="578">
        <f>R432-P432</f>
        <v>0</v>
      </c>
      <c r="U432" s="579"/>
      <c r="V432" s="584"/>
      <c r="W432" s="576"/>
      <c r="X432" s="564"/>
      <c r="Y432" s="576"/>
      <c r="Z432" s="564"/>
      <c r="AA432" s="576"/>
      <c r="AB432" s="564"/>
      <c r="AC432" s="565"/>
      <c r="AD432" s="568"/>
      <c r="AE432" s="569"/>
      <c r="AF432" s="548">
        <f>IF(AB432=0,0,(AD432/AB432)*100)</f>
        <v>0</v>
      </c>
      <c r="AG432" s="549"/>
      <c r="AH432" s="564"/>
      <c r="AI432" s="565"/>
      <c r="AJ432" s="568"/>
      <c r="AK432" s="569"/>
      <c r="AL432" s="548">
        <f>IF(AH432=0,0,(AJ432/AH432)*100)</f>
        <v>0</v>
      </c>
      <c r="AM432" s="549"/>
      <c r="AN432" s="564"/>
      <c r="AO432" s="565"/>
      <c r="AP432" s="568"/>
      <c r="AQ432" s="569"/>
      <c r="AR432" s="548">
        <f>IF(AN432=0,0,(AP432/AN432)*100)</f>
        <v>0</v>
      </c>
      <c r="AS432" s="549"/>
      <c r="AT432" s="572">
        <f>AB432+AH432+AN432</f>
        <v>0</v>
      </c>
      <c r="AU432" s="573"/>
      <c r="AV432" s="544">
        <f>AD432+AJ432+AP432</f>
        <v>0</v>
      </c>
      <c r="AW432" s="545"/>
      <c r="AX432" s="548">
        <f>IF(AT432=0,0,(AV432/AT432)*100)</f>
        <v>0</v>
      </c>
      <c r="AY432" s="549"/>
      <c r="AZ432" s="564"/>
      <c r="BA432" s="565"/>
      <c r="BB432" s="568"/>
      <c r="BC432" s="569"/>
      <c r="BD432" s="548">
        <f>IF(AZ432=0,0,(BB432/AZ432)*100)</f>
        <v>0</v>
      </c>
      <c r="BE432" s="549"/>
      <c r="BF432" s="572">
        <f>AT432+AZ432</f>
        <v>0</v>
      </c>
      <c r="BG432" s="573"/>
      <c r="BH432" s="544">
        <f>AV432+BB432</f>
        <v>0</v>
      </c>
      <c r="BI432" s="545"/>
      <c r="BJ432" s="548">
        <f>IF(BF432=0,0,(BH432/BF432)*100)</f>
        <v>0</v>
      </c>
      <c r="BK432" s="549"/>
      <c r="BL432" s="552">
        <f>(AD432*2)+(AJ432*2)+(AP432*3)+BB432</f>
        <v>0</v>
      </c>
      <c r="BM432" s="553"/>
      <c r="BN432" s="554"/>
      <c r="BO432" s="560" t="e">
        <f>(BL432*BR$424)+(N432*BR$425)+(X432*BR$426)+(R432*BR$427)+(V432*BR$428)+(Z432*BR$429)</f>
        <v>#REF!</v>
      </c>
      <c r="BP432" s="560" t="e">
        <f>((AZ432-BB432)*BR$431)+((AT432-AV432)*BR$430)+(H432*BR$432)+(P432*BR$433)</f>
        <v>#REF!</v>
      </c>
      <c r="BQ432" s="78" t="s">
        <v>89</v>
      </c>
      <c r="BR432" s="79" t="e">
        <f>IF(#REF!="B",#REF!,IF(#REF!="C",#REF!,#REF!))</f>
        <v>#REF!</v>
      </c>
      <c r="BS432" s="75"/>
    </row>
    <row r="433" spans="1:76" ht="21.75" customHeight="1">
      <c r="A433" s="62"/>
      <c r="B433" s="587"/>
      <c r="C433" s="562" t="str">
        <f>IF(ROSTER!D$16="","",ROSTER!D$16)</f>
        <v/>
      </c>
      <c r="D433" s="563"/>
      <c r="E433" s="591"/>
      <c r="F433" s="593"/>
      <c r="G433" s="595"/>
      <c r="H433" s="585"/>
      <c r="I433" s="577"/>
      <c r="J433" s="566"/>
      <c r="K433" s="567"/>
      <c r="L433" s="570"/>
      <c r="M433" s="571"/>
      <c r="N433" s="582" t="s">
        <v>16</v>
      </c>
      <c r="O433" s="583"/>
      <c r="P433" s="566"/>
      <c r="Q433" s="567"/>
      <c r="R433" s="570"/>
      <c r="S433" s="571"/>
      <c r="T433" s="582" t="s">
        <v>16</v>
      </c>
      <c r="U433" s="583"/>
      <c r="V433" s="585"/>
      <c r="W433" s="577"/>
      <c r="X433" s="566"/>
      <c r="Y433" s="577"/>
      <c r="Z433" s="566"/>
      <c r="AA433" s="577"/>
      <c r="AB433" s="566"/>
      <c r="AC433" s="567"/>
      <c r="AD433" s="570"/>
      <c r="AE433" s="571"/>
      <c r="AF433" s="598"/>
      <c r="AG433" s="599"/>
      <c r="AH433" s="566"/>
      <c r="AI433" s="567"/>
      <c r="AJ433" s="570"/>
      <c r="AK433" s="571"/>
      <c r="AL433" s="598"/>
      <c r="AM433" s="599"/>
      <c r="AN433" s="566"/>
      <c r="AO433" s="567"/>
      <c r="AP433" s="570"/>
      <c r="AQ433" s="571"/>
      <c r="AR433" s="598"/>
      <c r="AS433" s="599"/>
      <c r="AT433" s="603"/>
      <c r="AU433" s="604"/>
      <c r="AV433" s="596"/>
      <c r="AW433" s="597"/>
      <c r="AX433" s="598"/>
      <c r="AY433" s="599"/>
      <c r="AZ433" s="566"/>
      <c r="BA433" s="567"/>
      <c r="BB433" s="570"/>
      <c r="BC433" s="571"/>
      <c r="BD433" s="598"/>
      <c r="BE433" s="599"/>
      <c r="BF433" s="603"/>
      <c r="BG433" s="604"/>
      <c r="BH433" s="596"/>
      <c r="BI433" s="597"/>
      <c r="BJ433" s="598"/>
      <c r="BK433" s="599"/>
      <c r="BL433" s="600"/>
      <c r="BM433" s="601"/>
      <c r="BN433" s="602"/>
      <c r="BO433" s="561"/>
      <c r="BP433" s="561"/>
      <c r="BQ433" s="78" t="s">
        <v>90</v>
      </c>
      <c r="BR433" s="79" t="e">
        <f>IF(#REF!="B",#REF!,IF(#REF!="C",#REF!,#REF!))</f>
        <v>#REF!</v>
      </c>
      <c r="BS433" s="75"/>
    </row>
    <row r="434" spans="1:76" ht="21.75" customHeight="1">
      <c r="A434" s="62"/>
      <c r="B434" s="586" t="str">
        <f>IF(ROSTER!B18="","",ROSTER!B18)</f>
        <v/>
      </c>
      <c r="C434" s="588" t="str">
        <f>IF(ROSTER!C$18="","",ROSTER!C$18)</f>
        <v/>
      </c>
      <c r="D434" s="589"/>
      <c r="E434" s="590"/>
      <c r="F434" s="592">
        <f>IF(E434="y",1,IF(E434="S",1,0))</f>
        <v>0</v>
      </c>
      <c r="G434" s="594">
        <f>IF(E434="S",1,0)</f>
        <v>0</v>
      </c>
      <c r="H434" s="584"/>
      <c r="I434" s="576"/>
      <c r="J434" s="564"/>
      <c r="K434" s="565"/>
      <c r="L434" s="568"/>
      <c r="M434" s="569"/>
      <c r="N434" s="578">
        <f>L434+J434</f>
        <v>0</v>
      </c>
      <c r="O434" s="579"/>
      <c r="P434" s="564"/>
      <c r="Q434" s="565"/>
      <c r="R434" s="568"/>
      <c r="S434" s="569"/>
      <c r="T434" s="578">
        <f>R434-P434</f>
        <v>0</v>
      </c>
      <c r="U434" s="579"/>
      <c r="V434" s="584"/>
      <c r="W434" s="576"/>
      <c r="X434" s="564"/>
      <c r="Y434" s="576"/>
      <c r="Z434" s="564"/>
      <c r="AA434" s="576"/>
      <c r="AB434" s="564"/>
      <c r="AC434" s="565"/>
      <c r="AD434" s="568"/>
      <c r="AE434" s="569"/>
      <c r="AF434" s="548">
        <f>IF(AB434=0,0,(AD434/AB434)*100)</f>
        <v>0</v>
      </c>
      <c r="AG434" s="549"/>
      <c r="AH434" s="564"/>
      <c r="AI434" s="565"/>
      <c r="AJ434" s="568"/>
      <c r="AK434" s="569"/>
      <c r="AL434" s="548">
        <f>IF(AH434=0,0,(AJ434/AH434)*100)</f>
        <v>0</v>
      </c>
      <c r="AM434" s="549"/>
      <c r="AN434" s="564"/>
      <c r="AO434" s="565"/>
      <c r="AP434" s="568"/>
      <c r="AQ434" s="569"/>
      <c r="AR434" s="548">
        <f>IF(AN434=0,0,(AP434/AN434)*100)</f>
        <v>0</v>
      </c>
      <c r="AS434" s="549"/>
      <c r="AT434" s="572">
        <f>AB434+AH434+AN434</f>
        <v>0</v>
      </c>
      <c r="AU434" s="573"/>
      <c r="AV434" s="544">
        <f>AD434+AJ434+AP434</f>
        <v>0</v>
      </c>
      <c r="AW434" s="545"/>
      <c r="AX434" s="548">
        <f>IF(AT434=0,0,(AV434/AT434)*100)</f>
        <v>0</v>
      </c>
      <c r="AY434" s="549"/>
      <c r="AZ434" s="564"/>
      <c r="BA434" s="565"/>
      <c r="BB434" s="568"/>
      <c r="BC434" s="569"/>
      <c r="BD434" s="548">
        <f>IF(AZ434=0,0,(BB434/AZ434)*100)</f>
        <v>0</v>
      </c>
      <c r="BE434" s="549"/>
      <c r="BF434" s="572">
        <f>AT434+AZ434</f>
        <v>0</v>
      </c>
      <c r="BG434" s="573"/>
      <c r="BH434" s="544">
        <f>AV434+BB434</f>
        <v>0</v>
      </c>
      <c r="BI434" s="545"/>
      <c r="BJ434" s="548">
        <f>IF(BF434=0,0,(BH434/BF434)*100)</f>
        <v>0</v>
      </c>
      <c r="BK434" s="549"/>
      <c r="BL434" s="552">
        <f>(AD434*2)+(AJ434*2)+(AP434*3)+BB434</f>
        <v>0</v>
      </c>
      <c r="BM434" s="553"/>
      <c r="BN434" s="554"/>
      <c r="BO434" s="560" t="e">
        <f>(BL434*BR$424)+(N434*BR$425)+(X434*BR$426)+(R434*BR$427)+(V434*BR$428)+(Z434*BR$429)</f>
        <v>#REF!</v>
      </c>
      <c r="BP434" s="560" t="e">
        <f>((AZ434-BB434)*BR$431)+((AT434-AV434)*BR$430)+(H434*BR$432)+(P434*BR$433)</f>
        <v>#REF!</v>
      </c>
      <c r="BQ434" s="62"/>
      <c r="BR434" s="62"/>
      <c r="BS434" s="75"/>
    </row>
    <row r="435" spans="1:76" ht="21.75" customHeight="1">
      <c r="A435" s="62"/>
      <c r="B435" s="587"/>
      <c r="C435" s="562" t="str">
        <f>IF(ROSTER!D$18="","",ROSTER!D$18)</f>
        <v/>
      </c>
      <c r="D435" s="563"/>
      <c r="E435" s="591"/>
      <c r="F435" s="593"/>
      <c r="G435" s="595"/>
      <c r="H435" s="585"/>
      <c r="I435" s="577"/>
      <c r="J435" s="566"/>
      <c r="K435" s="567"/>
      <c r="L435" s="570"/>
      <c r="M435" s="571"/>
      <c r="N435" s="582" t="s">
        <v>16</v>
      </c>
      <c r="O435" s="583"/>
      <c r="P435" s="566"/>
      <c r="Q435" s="567"/>
      <c r="R435" s="570"/>
      <c r="S435" s="571"/>
      <c r="T435" s="582" t="s">
        <v>16</v>
      </c>
      <c r="U435" s="583"/>
      <c r="V435" s="585"/>
      <c r="W435" s="577"/>
      <c r="X435" s="566"/>
      <c r="Y435" s="577"/>
      <c r="Z435" s="566"/>
      <c r="AA435" s="577"/>
      <c r="AB435" s="566"/>
      <c r="AC435" s="567"/>
      <c r="AD435" s="570"/>
      <c r="AE435" s="571"/>
      <c r="AF435" s="598"/>
      <c r="AG435" s="599"/>
      <c r="AH435" s="566"/>
      <c r="AI435" s="567"/>
      <c r="AJ435" s="570"/>
      <c r="AK435" s="571"/>
      <c r="AL435" s="598"/>
      <c r="AM435" s="599"/>
      <c r="AN435" s="566"/>
      <c r="AO435" s="567"/>
      <c r="AP435" s="570"/>
      <c r="AQ435" s="571"/>
      <c r="AR435" s="598"/>
      <c r="AS435" s="599"/>
      <c r="AT435" s="603"/>
      <c r="AU435" s="604"/>
      <c r="AV435" s="596"/>
      <c r="AW435" s="597"/>
      <c r="AX435" s="598"/>
      <c r="AY435" s="599"/>
      <c r="AZ435" s="566"/>
      <c r="BA435" s="567"/>
      <c r="BB435" s="570"/>
      <c r="BC435" s="571"/>
      <c r="BD435" s="598"/>
      <c r="BE435" s="599"/>
      <c r="BF435" s="603"/>
      <c r="BG435" s="604"/>
      <c r="BH435" s="596"/>
      <c r="BI435" s="597"/>
      <c r="BJ435" s="598"/>
      <c r="BK435" s="599"/>
      <c r="BL435" s="600"/>
      <c r="BM435" s="601"/>
      <c r="BN435" s="602"/>
      <c r="BO435" s="561"/>
      <c r="BP435" s="561"/>
      <c r="BQ435" s="62"/>
      <c r="BR435" s="62"/>
      <c r="BS435" s="62"/>
    </row>
    <row r="436" spans="1:76" ht="21.75" customHeight="1">
      <c r="A436" s="62"/>
      <c r="B436" s="586" t="str">
        <f>IF(ROSTER!B20="","",ROSTER!B20)</f>
        <v/>
      </c>
      <c r="C436" s="588" t="str">
        <f>IF(ROSTER!C$20="","",ROSTER!C$20)</f>
        <v/>
      </c>
      <c r="D436" s="589"/>
      <c r="E436" s="590"/>
      <c r="F436" s="592">
        <f>IF(E436="y",1,IF(E436="S",1,0))</f>
        <v>0</v>
      </c>
      <c r="G436" s="594">
        <f>IF(E436="S",1,0)</f>
        <v>0</v>
      </c>
      <c r="H436" s="584"/>
      <c r="I436" s="576"/>
      <c r="J436" s="564"/>
      <c r="K436" s="565"/>
      <c r="L436" s="568"/>
      <c r="M436" s="569"/>
      <c r="N436" s="578">
        <f>L436+J436</f>
        <v>0</v>
      </c>
      <c r="O436" s="579"/>
      <c r="P436" s="564"/>
      <c r="Q436" s="565"/>
      <c r="R436" s="568"/>
      <c r="S436" s="569"/>
      <c r="T436" s="578">
        <f>R436-P436</f>
        <v>0</v>
      </c>
      <c r="U436" s="579"/>
      <c r="V436" s="584"/>
      <c r="W436" s="576"/>
      <c r="X436" s="564"/>
      <c r="Y436" s="576"/>
      <c r="Z436" s="564"/>
      <c r="AA436" s="576"/>
      <c r="AB436" s="564"/>
      <c r="AC436" s="565"/>
      <c r="AD436" s="568"/>
      <c r="AE436" s="569"/>
      <c r="AF436" s="548">
        <f>IF(AB436=0,0,(AD436/AB436)*100)</f>
        <v>0</v>
      </c>
      <c r="AG436" s="549"/>
      <c r="AH436" s="564"/>
      <c r="AI436" s="565"/>
      <c r="AJ436" s="568"/>
      <c r="AK436" s="569"/>
      <c r="AL436" s="548">
        <f>IF(AH436=0,0,(AJ436/AH436)*100)</f>
        <v>0</v>
      </c>
      <c r="AM436" s="549"/>
      <c r="AN436" s="564"/>
      <c r="AO436" s="565"/>
      <c r="AP436" s="568"/>
      <c r="AQ436" s="569"/>
      <c r="AR436" s="548">
        <f>IF(AN436=0,0,(AP436/AN436)*100)</f>
        <v>0</v>
      </c>
      <c r="AS436" s="549"/>
      <c r="AT436" s="572">
        <f>AB436+AH436+AN436</f>
        <v>0</v>
      </c>
      <c r="AU436" s="573"/>
      <c r="AV436" s="544">
        <f>AD436+AJ436+AP436</f>
        <v>0</v>
      </c>
      <c r="AW436" s="545"/>
      <c r="AX436" s="548">
        <f>IF(AT436=0,0,(AV436/AT436)*100)</f>
        <v>0</v>
      </c>
      <c r="AY436" s="549"/>
      <c r="AZ436" s="564"/>
      <c r="BA436" s="565"/>
      <c r="BB436" s="568"/>
      <c r="BC436" s="569"/>
      <c r="BD436" s="548">
        <f>IF(AZ436=0,0,(BB436/AZ436)*100)</f>
        <v>0</v>
      </c>
      <c r="BE436" s="549"/>
      <c r="BF436" s="572">
        <f>AT436+AZ436</f>
        <v>0</v>
      </c>
      <c r="BG436" s="573"/>
      <c r="BH436" s="544">
        <f>AV436+BB436</f>
        <v>0</v>
      </c>
      <c r="BI436" s="545"/>
      <c r="BJ436" s="548">
        <f>IF(BF436=0,0,(BH436/BF436)*100)</f>
        <v>0</v>
      </c>
      <c r="BK436" s="549"/>
      <c r="BL436" s="552">
        <f>(AD436*2)+(AJ436*2)+(AP436*3)+BB436</f>
        <v>0</v>
      </c>
      <c r="BM436" s="553"/>
      <c r="BN436" s="554"/>
      <c r="BO436" s="560" t="e">
        <f>(BL436*BR$424)+(N436*BR$425)+(X436*BR$426)+(R436*BR$427)+(V436*BR$428)+(Z436*BR$429)</f>
        <v>#REF!</v>
      </c>
      <c r="BP436" s="560" t="e">
        <f>((AZ436-BB436)*BR$431)+((AT436-AV436)*BR$430)+(H436*BR$432)+(P436*BR$433)</f>
        <v>#REF!</v>
      </c>
      <c r="BQ436" s="62"/>
      <c r="BR436" s="62"/>
      <c r="BS436" s="62"/>
    </row>
    <row r="437" spans="1:76" ht="21.75" customHeight="1">
      <c r="A437" s="62"/>
      <c r="B437" s="587"/>
      <c r="C437" s="562" t="str">
        <f>IF(ROSTER!D$20="","",ROSTER!D$20)</f>
        <v/>
      </c>
      <c r="D437" s="563"/>
      <c r="E437" s="591"/>
      <c r="F437" s="593"/>
      <c r="G437" s="595"/>
      <c r="H437" s="585"/>
      <c r="I437" s="577"/>
      <c r="J437" s="566"/>
      <c r="K437" s="567"/>
      <c r="L437" s="570"/>
      <c r="M437" s="571"/>
      <c r="N437" s="582" t="s">
        <v>16</v>
      </c>
      <c r="O437" s="583"/>
      <c r="P437" s="566"/>
      <c r="Q437" s="567"/>
      <c r="R437" s="570"/>
      <c r="S437" s="571"/>
      <c r="T437" s="582" t="s">
        <v>16</v>
      </c>
      <c r="U437" s="583"/>
      <c r="V437" s="585"/>
      <c r="W437" s="577"/>
      <c r="X437" s="566"/>
      <c r="Y437" s="577"/>
      <c r="Z437" s="566"/>
      <c r="AA437" s="577"/>
      <c r="AB437" s="566"/>
      <c r="AC437" s="567"/>
      <c r="AD437" s="570"/>
      <c r="AE437" s="571"/>
      <c r="AF437" s="598"/>
      <c r="AG437" s="599"/>
      <c r="AH437" s="566"/>
      <c r="AI437" s="567"/>
      <c r="AJ437" s="570"/>
      <c r="AK437" s="571"/>
      <c r="AL437" s="598"/>
      <c r="AM437" s="599"/>
      <c r="AN437" s="566"/>
      <c r="AO437" s="567"/>
      <c r="AP437" s="570"/>
      <c r="AQ437" s="571"/>
      <c r="AR437" s="598"/>
      <c r="AS437" s="599"/>
      <c r="AT437" s="603"/>
      <c r="AU437" s="604"/>
      <c r="AV437" s="596"/>
      <c r="AW437" s="597"/>
      <c r="AX437" s="598"/>
      <c r="AY437" s="599"/>
      <c r="AZ437" s="566"/>
      <c r="BA437" s="567"/>
      <c r="BB437" s="570"/>
      <c r="BC437" s="571"/>
      <c r="BD437" s="598"/>
      <c r="BE437" s="599"/>
      <c r="BF437" s="603"/>
      <c r="BG437" s="604"/>
      <c r="BH437" s="596"/>
      <c r="BI437" s="597"/>
      <c r="BJ437" s="598"/>
      <c r="BK437" s="599"/>
      <c r="BL437" s="600"/>
      <c r="BM437" s="601"/>
      <c r="BN437" s="602"/>
      <c r="BO437" s="561"/>
      <c r="BP437" s="561"/>
      <c r="BQ437" s="62"/>
      <c r="BR437" s="62"/>
      <c r="BS437" s="62"/>
    </row>
    <row r="438" spans="1:76" ht="21.75" customHeight="1">
      <c r="A438" s="62"/>
      <c r="B438" s="586" t="str">
        <f>IF(ROSTER!B22="","",ROSTER!B22)</f>
        <v/>
      </c>
      <c r="C438" s="588" t="str">
        <f>IF(ROSTER!C$22="","",ROSTER!C$22)</f>
        <v/>
      </c>
      <c r="D438" s="589"/>
      <c r="E438" s="590"/>
      <c r="F438" s="592">
        <f>IF(E438="y",1,IF(E438="S",1,0))</f>
        <v>0</v>
      </c>
      <c r="G438" s="594">
        <f>IF(E438="S",1,0)</f>
        <v>0</v>
      </c>
      <c r="H438" s="584"/>
      <c r="I438" s="576"/>
      <c r="J438" s="564"/>
      <c r="K438" s="565"/>
      <c r="L438" s="568"/>
      <c r="M438" s="569"/>
      <c r="N438" s="578">
        <f>L438+J438</f>
        <v>0</v>
      </c>
      <c r="O438" s="579"/>
      <c r="P438" s="564"/>
      <c r="Q438" s="565"/>
      <c r="R438" s="568"/>
      <c r="S438" s="569"/>
      <c r="T438" s="578">
        <f>R438-P438</f>
        <v>0</v>
      </c>
      <c r="U438" s="579"/>
      <c r="V438" s="584"/>
      <c r="W438" s="576"/>
      <c r="X438" s="564"/>
      <c r="Y438" s="576"/>
      <c r="Z438" s="564"/>
      <c r="AA438" s="576"/>
      <c r="AB438" s="564"/>
      <c r="AC438" s="565"/>
      <c r="AD438" s="568"/>
      <c r="AE438" s="569"/>
      <c r="AF438" s="548">
        <f>IF(AB438=0,0,(AD438/AB438)*100)</f>
        <v>0</v>
      </c>
      <c r="AG438" s="549"/>
      <c r="AH438" s="564"/>
      <c r="AI438" s="565"/>
      <c r="AJ438" s="568"/>
      <c r="AK438" s="569"/>
      <c r="AL438" s="548">
        <f>IF(AH438=0,0,(AJ438/AH438)*100)</f>
        <v>0</v>
      </c>
      <c r="AM438" s="549"/>
      <c r="AN438" s="564"/>
      <c r="AO438" s="565"/>
      <c r="AP438" s="568"/>
      <c r="AQ438" s="569"/>
      <c r="AR438" s="548">
        <f>IF(AN438=0,0,(AP438/AN438)*100)</f>
        <v>0</v>
      </c>
      <c r="AS438" s="549"/>
      <c r="AT438" s="572">
        <f>AB438+AH438+AN438</f>
        <v>0</v>
      </c>
      <c r="AU438" s="573"/>
      <c r="AV438" s="544">
        <f>AD438+AJ438+AP438</f>
        <v>0</v>
      </c>
      <c r="AW438" s="545"/>
      <c r="AX438" s="548">
        <f>IF(AT438=0,0,(AV438/AT438)*100)</f>
        <v>0</v>
      </c>
      <c r="AY438" s="549"/>
      <c r="AZ438" s="564"/>
      <c r="BA438" s="565"/>
      <c r="BB438" s="568"/>
      <c r="BC438" s="569"/>
      <c r="BD438" s="548">
        <f>IF(AZ438=0,0,(BB438/AZ438)*100)</f>
        <v>0</v>
      </c>
      <c r="BE438" s="549"/>
      <c r="BF438" s="572">
        <f>AT438+AZ438</f>
        <v>0</v>
      </c>
      <c r="BG438" s="573"/>
      <c r="BH438" s="544">
        <f>AV438+BB438</f>
        <v>0</v>
      </c>
      <c r="BI438" s="545"/>
      <c r="BJ438" s="548">
        <f>IF(BF438=0,0,(BH438/BF438)*100)</f>
        <v>0</v>
      </c>
      <c r="BK438" s="549"/>
      <c r="BL438" s="552">
        <f>(AD438*2)+(AJ438*2)+(AP438*3)+BB438</f>
        <v>0</v>
      </c>
      <c r="BM438" s="553"/>
      <c r="BN438" s="554"/>
      <c r="BO438" s="560" t="e">
        <f>(BL438*BR$424)+(N438*BR$425)+(X438*BR$426)+(R438*BR$427)+(V438*BR$428)+(Z438*BR$429)</f>
        <v>#REF!</v>
      </c>
      <c r="BP438" s="560" t="e">
        <f>((AZ438-BB438)*BR$431)+((AT438-AV438)*BR$430)+(H438*BR$432)+(P438*BR$433)</f>
        <v>#REF!</v>
      </c>
      <c r="BQ438" s="62"/>
      <c r="BR438" s="62"/>
      <c r="BS438" s="62"/>
    </row>
    <row r="439" spans="1:76" ht="21.75" customHeight="1">
      <c r="A439" s="62"/>
      <c r="B439" s="587"/>
      <c r="C439" s="562" t="str">
        <f>IF(ROSTER!D$22="","",ROSTER!D$22)</f>
        <v/>
      </c>
      <c r="D439" s="563"/>
      <c r="E439" s="591"/>
      <c r="F439" s="593"/>
      <c r="G439" s="595"/>
      <c r="H439" s="585"/>
      <c r="I439" s="577"/>
      <c r="J439" s="566"/>
      <c r="K439" s="567"/>
      <c r="L439" s="570"/>
      <c r="M439" s="571"/>
      <c r="N439" s="582" t="s">
        <v>16</v>
      </c>
      <c r="O439" s="583"/>
      <c r="P439" s="566"/>
      <c r="Q439" s="567"/>
      <c r="R439" s="570"/>
      <c r="S439" s="571"/>
      <c r="T439" s="582" t="s">
        <v>16</v>
      </c>
      <c r="U439" s="583"/>
      <c r="V439" s="585"/>
      <c r="W439" s="577"/>
      <c r="X439" s="566"/>
      <c r="Y439" s="577"/>
      <c r="Z439" s="566"/>
      <c r="AA439" s="577"/>
      <c r="AB439" s="566"/>
      <c r="AC439" s="567"/>
      <c r="AD439" s="570"/>
      <c r="AE439" s="571"/>
      <c r="AF439" s="598"/>
      <c r="AG439" s="599"/>
      <c r="AH439" s="566"/>
      <c r="AI439" s="567"/>
      <c r="AJ439" s="570"/>
      <c r="AK439" s="571"/>
      <c r="AL439" s="598"/>
      <c r="AM439" s="599"/>
      <c r="AN439" s="566"/>
      <c r="AO439" s="567"/>
      <c r="AP439" s="570"/>
      <c r="AQ439" s="571"/>
      <c r="AR439" s="598"/>
      <c r="AS439" s="599"/>
      <c r="AT439" s="603"/>
      <c r="AU439" s="604"/>
      <c r="AV439" s="596"/>
      <c r="AW439" s="597"/>
      <c r="AX439" s="598"/>
      <c r="AY439" s="599"/>
      <c r="AZ439" s="566"/>
      <c r="BA439" s="567"/>
      <c r="BB439" s="570"/>
      <c r="BC439" s="571"/>
      <c r="BD439" s="598"/>
      <c r="BE439" s="599"/>
      <c r="BF439" s="603"/>
      <c r="BG439" s="604"/>
      <c r="BH439" s="596"/>
      <c r="BI439" s="597"/>
      <c r="BJ439" s="598"/>
      <c r="BK439" s="599"/>
      <c r="BL439" s="600"/>
      <c r="BM439" s="601"/>
      <c r="BN439" s="602"/>
      <c r="BO439" s="561"/>
      <c r="BP439" s="561"/>
      <c r="BQ439" s="62"/>
      <c r="BR439" s="62"/>
      <c r="BS439" s="62"/>
    </row>
    <row r="440" spans="1:76" ht="21.75" customHeight="1">
      <c r="A440" s="62"/>
      <c r="B440" s="586" t="str">
        <f>IF(ROSTER!B24="","",ROSTER!B24)</f>
        <v/>
      </c>
      <c r="C440" s="588" t="str">
        <f>IF(ROSTER!C$24="","",ROSTER!C$24)</f>
        <v/>
      </c>
      <c r="D440" s="589"/>
      <c r="E440" s="590"/>
      <c r="F440" s="592">
        <f>IF(E440="y",1,IF(E440="S",1,0))</f>
        <v>0</v>
      </c>
      <c r="G440" s="594">
        <f>IF(E440="S",1,0)</f>
        <v>0</v>
      </c>
      <c r="H440" s="584"/>
      <c r="I440" s="576"/>
      <c r="J440" s="564"/>
      <c r="K440" s="565"/>
      <c r="L440" s="568"/>
      <c r="M440" s="569"/>
      <c r="N440" s="578">
        <f>L440+J440</f>
        <v>0</v>
      </c>
      <c r="O440" s="579"/>
      <c r="P440" s="564"/>
      <c r="Q440" s="565"/>
      <c r="R440" s="568"/>
      <c r="S440" s="569"/>
      <c r="T440" s="578">
        <f>R440-P440</f>
        <v>0</v>
      </c>
      <c r="U440" s="579"/>
      <c r="V440" s="584"/>
      <c r="W440" s="576"/>
      <c r="X440" s="564"/>
      <c r="Y440" s="576"/>
      <c r="Z440" s="564"/>
      <c r="AA440" s="576"/>
      <c r="AB440" s="564"/>
      <c r="AC440" s="565"/>
      <c r="AD440" s="568"/>
      <c r="AE440" s="569"/>
      <c r="AF440" s="548">
        <f>IF(AB440=0,0,(AD440/AB440)*100)</f>
        <v>0</v>
      </c>
      <c r="AG440" s="549"/>
      <c r="AH440" s="564"/>
      <c r="AI440" s="565"/>
      <c r="AJ440" s="568"/>
      <c r="AK440" s="569"/>
      <c r="AL440" s="548">
        <f>IF(AH440=0,0,(AJ440/AH440)*100)</f>
        <v>0</v>
      </c>
      <c r="AM440" s="549"/>
      <c r="AN440" s="564"/>
      <c r="AO440" s="565"/>
      <c r="AP440" s="568"/>
      <c r="AQ440" s="569"/>
      <c r="AR440" s="548">
        <f>IF(AN440=0,0,(AP440/AN440)*100)</f>
        <v>0</v>
      </c>
      <c r="AS440" s="549"/>
      <c r="AT440" s="572">
        <f>AB440+AH440+AN440</f>
        <v>0</v>
      </c>
      <c r="AU440" s="573"/>
      <c r="AV440" s="544">
        <f>AD440+AJ440+AP440</f>
        <v>0</v>
      </c>
      <c r="AW440" s="545"/>
      <c r="AX440" s="548">
        <f>IF(AT440=0,0,(AV440/AT440)*100)</f>
        <v>0</v>
      </c>
      <c r="AY440" s="549"/>
      <c r="AZ440" s="564"/>
      <c r="BA440" s="565"/>
      <c r="BB440" s="568"/>
      <c r="BC440" s="569"/>
      <c r="BD440" s="548">
        <f>IF(AZ440=0,0,(BB440/AZ440)*100)</f>
        <v>0</v>
      </c>
      <c r="BE440" s="549"/>
      <c r="BF440" s="572">
        <f>AT440+AZ440</f>
        <v>0</v>
      </c>
      <c r="BG440" s="573"/>
      <c r="BH440" s="544">
        <f>AV440+BB440</f>
        <v>0</v>
      </c>
      <c r="BI440" s="545"/>
      <c r="BJ440" s="548">
        <f>IF(BF440=0,0,(BH440/BF440)*100)</f>
        <v>0</v>
      </c>
      <c r="BK440" s="549"/>
      <c r="BL440" s="552">
        <f>(AD440*2)+(AJ440*2)+(AP440*3)+BB440</f>
        <v>0</v>
      </c>
      <c r="BM440" s="553"/>
      <c r="BN440" s="554"/>
      <c r="BO440" s="560" t="e">
        <f>(BL440*BR$424)+(N440*BR$425)+(X440*BR$426)+(R440*BR$427)+(V440*BR$428)+(Z440*BR$429)</f>
        <v>#REF!</v>
      </c>
      <c r="BP440" s="560" t="e">
        <f>((AZ440-BB440)*BR$431)+((AT440-AV440)*BR$430)+(H440*BR$432)+(P440*BR$433)</f>
        <v>#REF!</v>
      </c>
      <c r="BQ440" s="62"/>
      <c r="BR440" s="62"/>
      <c r="BS440" s="62"/>
    </row>
    <row r="441" spans="1:76" ht="21.75" customHeight="1">
      <c r="A441" s="62"/>
      <c r="B441" s="587"/>
      <c r="C441" s="562" t="str">
        <f>IF(ROSTER!D$24="","",ROSTER!D$24)</f>
        <v/>
      </c>
      <c r="D441" s="563"/>
      <c r="E441" s="591"/>
      <c r="F441" s="593"/>
      <c r="G441" s="595"/>
      <c r="H441" s="585"/>
      <c r="I441" s="577"/>
      <c r="J441" s="566"/>
      <c r="K441" s="567"/>
      <c r="L441" s="570"/>
      <c r="M441" s="571"/>
      <c r="N441" s="582" t="s">
        <v>16</v>
      </c>
      <c r="O441" s="583"/>
      <c r="P441" s="566"/>
      <c r="Q441" s="567"/>
      <c r="R441" s="570"/>
      <c r="S441" s="571"/>
      <c r="T441" s="582" t="s">
        <v>16</v>
      </c>
      <c r="U441" s="583"/>
      <c r="V441" s="585"/>
      <c r="W441" s="577"/>
      <c r="X441" s="566"/>
      <c r="Y441" s="577"/>
      <c r="Z441" s="566"/>
      <c r="AA441" s="577"/>
      <c r="AB441" s="566"/>
      <c r="AC441" s="567"/>
      <c r="AD441" s="570"/>
      <c r="AE441" s="571"/>
      <c r="AF441" s="598"/>
      <c r="AG441" s="599"/>
      <c r="AH441" s="566"/>
      <c r="AI441" s="567"/>
      <c r="AJ441" s="570"/>
      <c r="AK441" s="571"/>
      <c r="AL441" s="598"/>
      <c r="AM441" s="599"/>
      <c r="AN441" s="566"/>
      <c r="AO441" s="567"/>
      <c r="AP441" s="570"/>
      <c r="AQ441" s="571"/>
      <c r="AR441" s="598"/>
      <c r="AS441" s="599"/>
      <c r="AT441" s="603"/>
      <c r="AU441" s="604"/>
      <c r="AV441" s="596"/>
      <c r="AW441" s="597"/>
      <c r="AX441" s="598"/>
      <c r="AY441" s="599"/>
      <c r="AZ441" s="566"/>
      <c r="BA441" s="567"/>
      <c r="BB441" s="570"/>
      <c r="BC441" s="571"/>
      <c r="BD441" s="598"/>
      <c r="BE441" s="599"/>
      <c r="BF441" s="603"/>
      <c r="BG441" s="604"/>
      <c r="BH441" s="596"/>
      <c r="BI441" s="597"/>
      <c r="BJ441" s="598"/>
      <c r="BK441" s="599"/>
      <c r="BL441" s="600"/>
      <c r="BM441" s="601"/>
      <c r="BN441" s="602"/>
      <c r="BO441" s="561"/>
      <c r="BP441" s="561"/>
      <c r="BQ441" s="62"/>
      <c r="BR441" s="62"/>
      <c r="BS441" s="62"/>
      <c r="BX441" s="82"/>
    </row>
    <row r="442" spans="1:76" ht="21.75" customHeight="1">
      <c r="A442" s="62"/>
      <c r="B442" s="586" t="str">
        <f>IF(ROSTER!B26="","",ROSTER!B26)</f>
        <v/>
      </c>
      <c r="C442" s="588" t="str">
        <f>IF(ROSTER!C$26="","",ROSTER!C$26)</f>
        <v/>
      </c>
      <c r="D442" s="589"/>
      <c r="E442" s="590"/>
      <c r="F442" s="592">
        <f>IF(E442="y",1,IF(E442="S",1,0))</f>
        <v>0</v>
      </c>
      <c r="G442" s="594">
        <f>IF(E442="S",1,0)</f>
        <v>0</v>
      </c>
      <c r="H442" s="584"/>
      <c r="I442" s="576"/>
      <c r="J442" s="564"/>
      <c r="K442" s="565"/>
      <c r="L442" s="568"/>
      <c r="M442" s="569"/>
      <c r="N442" s="578">
        <f>L442+J442</f>
        <v>0</v>
      </c>
      <c r="O442" s="579"/>
      <c r="P442" s="564"/>
      <c r="Q442" s="565"/>
      <c r="R442" s="568"/>
      <c r="S442" s="569"/>
      <c r="T442" s="578">
        <f>R442-P442</f>
        <v>0</v>
      </c>
      <c r="U442" s="579"/>
      <c r="V442" s="584"/>
      <c r="W442" s="576"/>
      <c r="X442" s="564"/>
      <c r="Y442" s="576"/>
      <c r="Z442" s="564"/>
      <c r="AA442" s="576"/>
      <c r="AB442" s="564"/>
      <c r="AC442" s="565"/>
      <c r="AD442" s="568"/>
      <c r="AE442" s="569"/>
      <c r="AF442" s="548">
        <f>IF(AB442=0,0,(AD442/AB442)*100)</f>
        <v>0</v>
      </c>
      <c r="AG442" s="549"/>
      <c r="AH442" s="564"/>
      <c r="AI442" s="565"/>
      <c r="AJ442" s="568"/>
      <c r="AK442" s="569"/>
      <c r="AL442" s="548">
        <f>IF(AH442=0,0,(AJ442/AH442)*100)</f>
        <v>0</v>
      </c>
      <c r="AM442" s="549"/>
      <c r="AN442" s="564"/>
      <c r="AO442" s="565"/>
      <c r="AP442" s="568"/>
      <c r="AQ442" s="569"/>
      <c r="AR442" s="548">
        <f>IF(AN442=0,0,(AP442/AN442)*100)</f>
        <v>0</v>
      </c>
      <c r="AS442" s="549"/>
      <c r="AT442" s="572">
        <f>AB442+AH442+AN442</f>
        <v>0</v>
      </c>
      <c r="AU442" s="573"/>
      <c r="AV442" s="544">
        <f>AD442+AJ442+AP442</f>
        <v>0</v>
      </c>
      <c r="AW442" s="545"/>
      <c r="AX442" s="548">
        <f>IF(AT442=0,0,(AV442/AT442)*100)</f>
        <v>0</v>
      </c>
      <c r="AY442" s="549"/>
      <c r="AZ442" s="564"/>
      <c r="BA442" s="565"/>
      <c r="BB442" s="568"/>
      <c r="BC442" s="569"/>
      <c r="BD442" s="548">
        <f>IF(AZ442=0,0,(BB442/AZ442)*100)</f>
        <v>0</v>
      </c>
      <c r="BE442" s="549"/>
      <c r="BF442" s="572">
        <f>AT442+AZ442</f>
        <v>0</v>
      </c>
      <c r="BG442" s="573"/>
      <c r="BH442" s="544">
        <f>AV442+BB442</f>
        <v>0</v>
      </c>
      <c r="BI442" s="545"/>
      <c r="BJ442" s="548">
        <f>IF(BF442=0,0,(BH442/BF442)*100)</f>
        <v>0</v>
      </c>
      <c r="BK442" s="549"/>
      <c r="BL442" s="552">
        <f>(AD442*2)+(AJ442*2)+(AP442*3)+BB442</f>
        <v>0</v>
      </c>
      <c r="BM442" s="553"/>
      <c r="BN442" s="554"/>
      <c r="BO442" s="560" t="e">
        <f>(BL442*BR$424)+(N442*BR$425)+(X442*BR$426)+(R442*BR$427)+(V442*BR$428)+(Z442*BR$429)</f>
        <v>#REF!</v>
      </c>
      <c r="BP442" s="560" t="e">
        <f>((AZ442-BB442)*BR$431)+((AT442-AV442)*BR$430)+(H442*BR$432)+(P442*BR$433)</f>
        <v>#REF!</v>
      </c>
      <c r="BQ442" s="62"/>
      <c r="BR442" s="62"/>
      <c r="BS442" s="62"/>
    </row>
    <row r="443" spans="1:76" ht="21.75" customHeight="1">
      <c r="A443" s="62"/>
      <c r="B443" s="587"/>
      <c r="C443" s="562" t="str">
        <f>IF(ROSTER!D$26="","",ROSTER!D$26)</f>
        <v/>
      </c>
      <c r="D443" s="563"/>
      <c r="E443" s="591"/>
      <c r="F443" s="593"/>
      <c r="G443" s="595"/>
      <c r="H443" s="585"/>
      <c r="I443" s="577"/>
      <c r="J443" s="566"/>
      <c r="K443" s="567"/>
      <c r="L443" s="570"/>
      <c r="M443" s="571"/>
      <c r="N443" s="582" t="s">
        <v>16</v>
      </c>
      <c r="O443" s="583"/>
      <c r="P443" s="566"/>
      <c r="Q443" s="567"/>
      <c r="R443" s="570"/>
      <c r="S443" s="571"/>
      <c r="T443" s="582" t="s">
        <v>16</v>
      </c>
      <c r="U443" s="583"/>
      <c r="V443" s="585"/>
      <c r="W443" s="577"/>
      <c r="X443" s="566"/>
      <c r="Y443" s="577"/>
      <c r="Z443" s="566"/>
      <c r="AA443" s="577"/>
      <c r="AB443" s="566"/>
      <c r="AC443" s="567"/>
      <c r="AD443" s="570"/>
      <c r="AE443" s="571"/>
      <c r="AF443" s="598"/>
      <c r="AG443" s="599"/>
      <c r="AH443" s="566"/>
      <c r="AI443" s="567"/>
      <c r="AJ443" s="570"/>
      <c r="AK443" s="571"/>
      <c r="AL443" s="598"/>
      <c r="AM443" s="599"/>
      <c r="AN443" s="566"/>
      <c r="AO443" s="567"/>
      <c r="AP443" s="570"/>
      <c r="AQ443" s="571"/>
      <c r="AR443" s="598"/>
      <c r="AS443" s="599"/>
      <c r="AT443" s="603"/>
      <c r="AU443" s="604"/>
      <c r="AV443" s="596"/>
      <c r="AW443" s="597"/>
      <c r="AX443" s="598"/>
      <c r="AY443" s="599"/>
      <c r="AZ443" s="566"/>
      <c r="BA443" s="567"/>
      <c r="BB443" s="570"/>
      <c r="BC443" s="571"/>
      <c r="BD443" s="598"/>
      <c r="BE443" s="599"/>
      <c r="BF443" s="603"/>
      <c r="BG443" s="604"/>
      <c r="BH443" s="596"/>
      <c r="BI443" s="597"/>
      <c r="BJ443" s="598"/>
      <c r="BK443" s="599"/>
      <c r="BL443" s="600"/>
      <c r="BM443" s="601"/>
      <c r="BN443" s="602"/>
      <c r="BO443" s="561"/>
      <c r="BP443" s="561"/>
      <c r="BQ443" s="62"/>
      <c r="BR443" s="62"/>
      <c r="BS443" s="62"/>
    </row>
    <row r="444" spans="1:76" ht="21.75" customHeight="1">
      <c r="A444" s="62"/>
      <c r="B444" s="586" t="str">
        <f>IF(ROSTER!B28="","",ROSTER!B28)</f>
        <v/>
      </c>
      <c r="C444" s="588" t="str">
        <f>IF(ROSTER!C$28="","",ROSTER!C$28)</f>
        <v/>
      </c>
      <c r="D444" s="589"/>
      <c r="E444" s="590"/>
      <c r="F444" s="592">
        <f>IF(E444="y",1,IF(E444="S",1,0))</f>
        <v>0</v>
      </c>
      <c r="G444" s="594">
        <f>IF(E444="S",1,0)</f>
        <v>0</v>
      </c>
      <c r="H444" s="584"/>
      <c r="I444" s="576"/>
      <c r="J444" s="564"/>
      <c r="K444" s="565"/>
      <c r="L444" s="568"/>
      <c r="M444" s="569"/>
      <c r="N444" s="578">
        <f>L444+J444</f>
        <v>0</v>
      </c>
      <c r="O444" s="579"/>
      <c r="P444" s="564"/>
      <c r="Q444" s="565"/>
      <c r="R444" s="568"/>
      <c r="S444" s="569"/>
      <c r="T444" s="578">
        <f>R444-P444</f>
        <v>0</v>
      </c>
      <c r="U444" s="579"/>
      <c r="V444" s="584"/>
      <c r="W444" s="576"/>
      <c r="X444" s="564"/>
      <c r="Y444" s="576"/>
      <c r="Z444" s="564"/>
      <c r="AA444" s="576"/>
      <c r="AB444" s="564"/>
      <c r="AC444" s="565"/>
      <c r="AD444" s="568"/>
      <c r="AE444" s="569"/>
      <c r="AF444" s="548">
        <f>IF(AB444=0,0,(AD444/AB444)*100)</f>
        <v>0</v>
      </c>
      <c r="AG444" s="549"/>
      <c r="AH444" s="564"/>
      <c r="AI444" s="565"/>
      <c r="AJ444" s="568"/>
      <c r="AK444" s="569"/>
      <c r="AL444" s="548">
        <f>IF(AH444=0,0,(AJ444/AH444)*100)</f>
        <v>0</v>
      </c>
      <c r="AM444" s="549"/>
      <c r="AN444" s="564"/>
      <c r="AO444" s="565"/>
      <c r="AP444" s="568"/>
      <c r="AQ444" s="569"/>
      <c r="AR444" s="548">
        <f>IF(AN444=0,0,(AP444/AN444)*100)</f>
        <v>0</v>
      </c>
      <c r="AS444" s="549"/>
      <c r="AT444" s="572">
        <f>AB444+AH444+AN444</f>
        <v>0</v>
      </c>
      <c r="AU444" s="573"/>
      <c r="AV444" s="544">
        <f>AD444+AJ444+AP444</f>
        <v>0</v>
      </c>
      <c r="AW444" s="545"/>
      <c r="AX444" s="548">
        <f>IF(AT444=0,0,(AV444/AT444)*100)</f>
        <v>0</v>
      </c>
      <c r="AY444" s="549"/>
      <c r="AZ444" s="564"/>
      <c r="BA444" s="565"/>
      <c r="BB444" s="568"/>
      <c r="BC444" s="569"/>
      <c r="BD444" s="548">
        <f>IF(AZ444=0,0,(BB444/AZ444)*100)</f>
        <v>0</v>
      </c>
      <c r="BE444" s="549"/>
      <c r="BF444" s="572">
        <f>AT444+AZ444</f>
        <v>0</v>
      </c>
      <c r="BG444" s="573"/>
      <c r="BH444" s="544">
        <f>AV444+BB444</f>
        <v>0</v>
      </c>
      <c r="BI444" s="545"/>
      <c r="BJ444" s="548">
        <f>IF(BF444=0,0,(BH444/BF444)*100)</f>
        <v>0</v>
      </c>
      <c r="BK444" s="549"/>
      <c r="BL444" s="552">
        <f>(AD444*2)+(AJ444*2)+(AP444*3)+BB444</f>
        <v>0</v>
      </c>
      <c r="BM444" s="553"/>
      <c r="BN444" s="554"/>
      <c r="BO444" s="560" t="e">
        <f>(BL444*BR$424)+(N444*BR$425)+(X444*BR$426)+(R444*BR$427)+(V444*BR$428)+(Z444*BR$429)</f>
        <v>#REF!</v>
      </c>
      <c r="BP444" s="560" t="e">
        <f>((AZ444-BB444)*BR$431)+((AT444-AV444)*BR$430)+(H444*BR$432)+(P444*BR$433)</f>
        <v>#REF!</v>
      </c>
      <c r="BQ444" s="62"/>
      <c r="BR444" s="62"/>
      <c r="BS444" s="62"/>
    </row>
    <row r="445" spans="1:76" ht="21.75" customHeight="1">
      <c r="A445" s="62"/>
      <c r="B445" s="587"/>
      <c r="C445" s="562" t="str">
        <f>IF(ROSTER!D$28="","",ROSTER!D$28)</f>
        <v/>
      </c>
      <c r="D445" s="563"/>
      <c r="E445" s="591"/>
      <c r="F445" s="593"/>
      <c r="G445" s="595"/>
      <c r="H445" s="585"/>
      <c r="I445" s="577"/>
      <c r="J445" s="566"/>
      <c r="K445" s="567"/>
      <c r="L445" s="570"/>
      <c r="M445" s="571"/>
      <c r="N445" s="582" t="s">
        <v>16</v>
      </c>
      <c r="O445" s="583"/>
      <c r="P445" s="566"/>
      <c r="Q445" s="567"/>
      <c r="R445" s="570"/>
      <c r="S445" s="571"/>
      <c r="T445" s="582" t="s">
        <v>16</v>
      </c>
      <c r="U445" s="583"/>
      <c r="V445" s="585"/>
      <c r="W445" s="577"/>
      <c r="X445" s="566"/>
      <c r="Y445" s="577"/>
      <c r="Z445" s="566"/>
      <c r="AA445" s="577"/>
      <c r="AB445" s="566"/>
      <c r="AC445" s="567"/>
      <c r="AD445" s="570"/>
      <c r="AE445" s="571"/>
      <c r="AF445" s="598"/>
      <c r="AG445" s="599"/>
      <c r="AH445" s="566"/>
      <c r="AI445" s="567"/>
      <c r="AJ445" s="570"/>
      <c r="AK445" s="571"/>
      <c r="AL445" s="598"/>
      <c r="AM445" s="599"/>
      <c r="AN445" s="566"/>
      <c r="AO445" s="567"/>
      <c r="AP445" s="570"/>
      <c r="AQ445" s="571"/>
      <c r="AR445" s="598"/>
      <c r="AS445" s="599"/>
      <c r="AT445" s="603"/>
      <c r="AU445" s="604"/>
      <c r="AV445" s="596"/>
      <c r="AW445" s="597"/>
      <c r="AX445" s="598"/>
      <c r="AY445" s="599"/>
      <c r="AZ445" s="566"/>
      <c r="BA445" s="567"/>
      <c r="BB445" s="570"/>
      <c r="BC445" s="571"/>
      <c r="BD445" s="598"/>
      <c r="BE445" s="599"/>
      <c r="BF445" s="603"/>
      <c r="BG445" s="604"/>
      <c r="BH445" s="596"/>
      <c r="BI445" s="597"/>
      <c r="BJ445" s="598"/>
      <c r="BK445" s="599"/>
      <c r="BL445" s="600"/>
      <c r="BM445" s="601"/>
      <c r="BN445" s="602"/>
      <c r="BO445" s="561"/>
      <c r="BP445" s="561"/>
      <c r="BQ445" s="62"/>
      <c r="BR445" s="62"/>
      <c r="BS445" s="62"/>
    </row>
    <row r="446" spans="1:76" ht="21.75" customHeight="1">
      <c r="A446" s="62"/>
      <c r="B446" s="586" t="str">
        <f>IF(ROSTER!B30="","",ROSTER!B30)</f>
        <v/>
      </c>
      <c r="C446" s="588" t="str">
        <f>IF(ROSTER!C$30="","",ROSTER!C$30)</f>
        <v/>
      </c>
      <c r="D446" s="589"/>
      <c r="E446" s="590"/>
      <c r="F446" s="592">
        <f>IF(E446="y",1,IF(E446="S",1,0))</f>
        <v>0</v>
      </c>
      <c r="G446" s="594">
        <f>IF(E446="S",1,0)</f>
        <v>0</v>
      </c>
      <c r="H446" s="584"/>
      <c r="I446" s="576"/>
      <c r="J446" s="564"/>
      <c r="K446" s="565"/>
      <c r="L446" s="568"/>
      <c r="M446" s="569"/>
      <c r="N446" s="578">
        <f>L446+J446</f>
        <v>0</v>
      </c>
      <c r="O446" s="579"/>
      <c r="P446" s="564"/>
      <c r="Q446" s="565"/>
      <c r="R446" s="568"/>
      <c r="S446" s="569"/>
      <c r="T446" s="578">
        <f>R446-P446</f>
        <v>0</v>
      </c>
      <c r="U446" s="579"/>
      <c r="V446" s="584"/>
      <c r="W446" s="576"/>
      <c r="X446" s="564"/>
      <c r="Y446" s="576"/>
      <c r="Z446" s="564"/>
      <c r="AA446" s="576"/>
      <c r="AB446" s="564"/>
      <c r="AC446" s="565"/>
      <c r="AD446" s="568"/>
      <c r="AE446" s="569"/>
      <c r="AF446" s="548">
        <f>IF(AB446=0,0,(AD446/AB446)*100)</f>
        <v>0</v>
      </c>
      <c r="AG446" s="549"/>
      <c r="AH446" s="564"/>
      <c r="AI446" s="565"/>
      <c r="AJ446" s="568"/>
      <c r="AK446" s="569"/>
      <c r="AL446" s="548">
        <f>IF(AH446=0,0,(AJ446/AH446)*100)</f>
        <v>0</v>
      </c>
      <c r="AM446" s="549"/>
      <c r="AN446" s="564"/>
      <c r="AO446" s="565"/>
      <c r="AP446" s="568"/>
      <c r="AQ446" s="569"/>
      <c r="AR446" s="548">
        <f>IF(AN446=0,0,(AP446/AN446)*100)</f>
        <v>0</v>
      </c>
      <c r="AS446" s="549"/>
      <c r="AT446" s="572">
        <f>AB446+AH446+AN446</f>
        <v>0</v>
      </c>
      <c r="AU446" s="573"/>
      <c r="AV446" s="544">
        <f>AD446+AJ446+AP446</f>
        <v>0</v>
      </c>
      <c r="AW446" s="545"/>
      <c r="AX446" s="548">
        <f>IF(AT446=0,0,(AV446/AT446)*100)</f>
        <v>0</v>
      </c>
      <c r="AY446" s="549"/>
      <c r="AZ446" s="564"/>
      <c r="BA446" s="565"/>
      <c r="BB446" s="568"/>
      <c r="BC446" s="569"/>
      <c r="BD446" s="548">
        <f>IF(AZ446=0,0,(BB446/AZ446)*100)</f>
        <v>0</v>
      </c>
      <c r="BE446" s="549"/>
      <c r="BF446" s="572">
        <f>AT446+AZ446</f>
        <v>0</v>
      </c>
      <c r="BG446" s="573"/>
      <c r="BH446" s="544">
        <f>AV446+BB446</f>
        <v>0</v>
      </c>
      <c r="BI446" s="545"/>
      <c r="BJ446" s="548">
        <f>IF(BF446=0,0,(BH446/BF446)*100)</f>
        <v>0</v>
      </c>
      <c r="BK446" s="549"/>
      <c r="BL446" s="552">
        <f>(AD446*2)+(AJ446*2)+(AP446*3)+BB446</f>
        <v>0</v>
      </c>
      <c r="BM446" s="553"/>
      <c r="BN446" s="554"/>
      <c r="BO446" s="560" t="e">
        <f>(BL446*BR$424)+(N446*BR$425)+(X446*BR$426)+(R446*BR$427)+(V446*BR$428)+(Z446*BR$429)</f>
        <v>#REF!</v>
      </c>
      <c r="BP446" s="560" t="e">
        <f>((AZ446-BB446)*BR$431)+((AT446-AV446)*BR$430)+(H446*BR$432)+(P446*BR$433)</f>
        <v>#REF!</v>
      </c>
      <c r="BQ446" s="62"/>
      <c r="BR446" s="62"/>
      <c r="BS446" s="62"/>
    </row>
    <row r="447" spans="1:76" ht="21.75" customHeight="1">
      <c r="A447" s="62"/>
      <c r="B447" s="587"/>
      <c r="C447" s="562" t="str">
        <f>IF(ROSTER!D$30="","",ROSTER!D$30)</f>
        <v/>
      </c>
      <c r="D447" s="563"/>
      <c r="E447" s="591"/>
      <c r="F447" s="593"/>
      <c r="G447" s="595"/>
      <c r="H447" s="585"/>
      <c r="I447" s="577"/>
      <c r="J447" s="566"/>
      <c r="K447" s="567"/>
      <c r="L447" s="570"/>
      <c r="M447" s="571"/>
      <c r="N447" s="582" t="s">
        <v>16</v>
      </c>
      <c r="O447" s="583"/>
      <c r="P447" s="566"/>
      <c r="Q447" s="567"/>
      <c r="R447" s="570"/>
      <c r="S447" s="571"/>
      <c r="T447" s="582" t="s">
        <v>16</v>
      </c>
      <c r="U447" s="583"/>
      <c r="V447" s="585"/>
      <c r="W447" s="577"/>
      <c r="X447" s="566"/>
      <c r="Y447" s="577"/>
      <c r="Z447" s="566"/>
      <c r="AA447" s="577"/>
      <c r="AB447" s="566"/>
      <c r="AC447" s="567"/>
      <c r="AD447" s="570"/>
      <c r="AE447" s="571"/>
      <c r="AF447" s="598"/>
      <c r="AG447" s="599"/>
      <c r="AH447" s="566"/>
      <c r="AI447" s="567"/>
      <c r="AJ447" s="570"/>
      <c r="AK447" s="571"/>
      <c r="AL447" s="598"/>
      <c r="AM447" s="599"/>
      <c r="AN447" s="566"/>
      <c r="AO447" s="567"/>
      <c r="AP447" s="570"/>
      <c r="AQ447" s="571"/>
      <c r="AR447" s="598"/>
      <c r="AS447" s="599"/>
      <c r="AT447" s="603"/>
      <c r="AU447" s="604"/>
      <c r="AV447" s="596"/>
      <c r="AW447" s="597"/>
      <c r="AX447" s="598"/>
      <c r="AY447" s="599"/>
      <c r="AZ447" s="566"/>
      <c r="BA447" s="567"/>
      <c r="BB447" s="570"/>
      <c r="BC447" s="571"/>
      <c r="BD447" s="598"/>
      <c r="BE447" s="599"/>
      <c r="BF447" s="603"/>
      <c r="BG447" s="604"/>
      <c r="BH447" s="596"/>
      <c r="BI447" s="597"/>
      <c r="BJ447" s="598"/>
      <c r="BK447" s="599"/>
      <c r="BL447" s="600"/>
      <c r="BM447" s="601"/>
      <c r="BN447" s="602"/>
      <c r="BO447" s="561"/>
      <c r="BP447" s="561"/>
      <c r="BQ447" s="62"/>
      <c r="BR447" s="62"/>
      <c r="BS447" s="62"/>
    </row>
    <row r="448" spans="1:76" ht="21.75" customHeight="1">
      <c r="A448" s="62"/>
      <c r="B448" s="586" t="str">
        <f>IF(ROSTER!B32="","",ROSTER!B32)</f>
        <v/>
      </c>
      <c r="C448" s="588" t="str">
        <f>IF(ROSTER!C$32="","",ROSTER!C$32)</f>
        <v/>
      </c>
      <c r="D448" s="589"/>
      <c r="E448" s="590"/>
      <c r="F448" s="592">
        <f>IF(E448="y",1,IF(E448="S",1,0))</f>
        <v>0</v>
      </c>
      <c r="G448" s="594">
        <f>IF(E448="S",1,0)</f>
        <v>0</v>
      </c>
      <c r="H448" s="584"/>
      <c r="I448" s="576"/>
      <c r="J448" s="564"/>
      <c r="K448" s="565"/>
      <c r="L448" s="568"/>
      <c r="M448" s="569"/>
      <c r="N448" s="578">
        <f>L448+J448</f>
        <v>0</v>
      </c>
      <c r="O448" s="579"/>
      <c r="P448" s="564"/>
      <c r="Q448" s="565"/>
      <c r="R448" s="568"/>
      <c r="S448" s="569"/>
      <c r="T448" s="578">
        <f>R448-P448</f>
        <v>0</v>
      </c>
      <c r="U448" s="579"/>
      <c r="V448" s="584"/>
      <c r="W448" s="576"/>
      <c r="X448" s="564"/>
      <c r="Y448" s="576"/>
      <c r="Z448" s="564"/>
      <c r="AA448" s="576"/>
      <c r="AB448" s="564"/>
      <c r="AC448" s="565"/>
      <c r="AD448" s="568"/>
      <c r="AE448" s="569"/>
      <c r="AF448" s="548">
        <f>IF(AB448=0,0,(AD448/AB448)*100)</f>
        <v>0</v>
      </c>
      <c r="AG448" s="549"/>
      <c r="AH448" s="564"/>
      <c r="AI448" s="565"/>
      <c r="AJ448" s="568"/>
      <c r="AK448" s="569"/>
      <c r="AL448" s="548">
        <f>IF(AH448=0,0,(AJ448/AH448)*100)</f>
        <v>0</v>
      </c>
      <c r="AM448" s="549"/>
      <c r="AN448" s="564"/>
      <c r="AO448" s="565"/>
      <c r="AP448" s="568"/>
      <c r="AQ448" s="569"/>
      <c r="AR448" s="548">
        <f>IF(AN448=0,0,(AP448/AN448)*100)</f>
        <v>0</v>
      </c>
      <c r="AS448" s="549"/>
      <c r="AT448" s="572">
        <f>AB448+AH448+AN448</f>
        <v>0</v>
      </c>
      <c r="AU448" s="573"/>
      <c r="AV448" s="544">
        <f>AD448+AJ448+AP448</f>
        <v>0</v>
      </c>
      <c r="AW448" s="545"/>
      <c r="AX448" s="548">
        <f>IF(AT448=0,0,(AV448/AT448)*100)</f>
        <v>0</v>
      </c>
      <c r="AY448" s="549"/>
      <c r="AZ448" s="564"/>
      <c r="BA448" s="565"/>
      <c r="BB448" s="568"/>
      <c r="BC448" s="569"/>
      <c r="BD448" s="548">
        <f>IF(AZ448=0,0,(BB448/AZ448)*100)</f>
        <v>0</v>
      </c>
      <c r="BE448" s="549"/>
      <c r="BF448" s="572">
        <f>AT448+AZ448</f>
        <v>0</v>
      </c>
      <c r="BG448" s="573"/>
      <c r="BH448" s="544">
        <f>AV448+BB448</f>
        <v>0</v>
      </c>
      <c r="BI448" s="545"/>
      <c r="BJ448" s="548">
        <f>IF(BF448=0,0,(BH448/BF448)*100)</f>
        <v>0</v>
      </c>
      <c r="BK448" s="549"/>
      <c r="BL448" s="552">
        <f>(AD448*2)+(AJ448*2)+(AP448*3)+BB448</f>
        <v>0</v>
      </c>
      <c r="BM448" s="553"/>
      <c r="BN448" s="554"/>
      <c r="BO448" s="560" t="e">
        <f>(BL448*BR$424)+(N448*BR$425)+(X448*BR$426)+(R448*BR$427)+(V448*BR$428)+(Z448*BR$429)</f>
        <v>#REF!</v>
      </c>
      <c r="BP448" s="560" t="e">
        <f>((AZ448-BB448)*BR$431)+((AT448-AV448)*BR$430)+(H448*BR$432)+(P448*BR$433)</f>
        <v>#REF!</v>
      </c>
      <c r="BQ448" s="62"/>
      <c r="BR448" s="62"/>
      <c r="BS448" s="62"/>
    </row>
    <row r="449" spans="1:73" ht="21.75" customHeight="1">
      <c r="A449" s="62"/>
      <c r="B449" s="587"/>
      <c r="C449" s="562" t="str">
        <f>IF(ROSTER!D$32="","",ROSTER!D$32)</f>
        <v/>
      </c>
      <c r="D449" s="563"/>
      <c r="E449" s="591"/>
      <c r="F449" s="593"/>
      <c r="G449" s="595"/>
      <c r="H449" s="585"/>
      <c r="I449" s="577"/>
      <c r="J449" s="566"/>
      <c r="K449" s="567"/>
      <c r="L449" s="570"/>
      <c r="M449" s="571"/>
      <c r="N449" s="582" t="s">
        <v>16</v>
      </c>
      <c r="O449" s="583"/>
      <c r="P449" s="566"/>
      <c r="Q449" s="567"/>
      <c r="R449" s="570"/>
      <c r="S449" s="571"/>
      <c r="T449" s="582" t="s">
        <v>16</v>
      </c>
      <c r="U449" s="583"/>
      <c r="V449" s="585"/>
      <c r="W449" s="577"/>
      <c r="X449" s="566"/>
      <c r="Y449" s="577"/>
      <c r="Z449" s="566"/>
      <c r="AA449" s="577"/>
      <c r="AB449" s="566"/>
      <c r="AC449" s="567"/>
      <c r="AD449" s="570"/>
      <c r="AE449" s="571"/>
      <c r="AF449" s="598"/>
      <c r="AG449" s="599"/>
      <c r="AH449" s="566"/>
      <c r="AI449" s="567"/>
      <c r="AJ449" s="570"/>
      <c r="AK449" s="571"/>
      <c r="AL449" s="598"/>
      <c r="AM449" s="599"/>
      <c r="AN449" s="566"/>
      <c r="AO449" s="567"/>
      <c r="AP449" s="570"/>
      <c r="AQ449" s="571"/>
      <c r="AR449" s="598"/>
      <c r="AS449" s="599"/>
      <c r="AT449" s="603"/>
      <c r="AU449" s="604"/>
      <c r="AV449" s="596"/>
      <c r="AW449" s="597"/>
      <c r="AX449" s="598"/>
      <c r="AY449" s="599"/>
      <c r="AZ449" s="566"/>
      <c r="BA449" s="567"/>
      <c r="BB449" s="570"/>
      <c r="BC449" s="571"/>
      <c r="BD449" s="598"/>
      <c r="BE449" s="599"/>
      <c r="BF449" s="603"/>
      <c r="BG449" s="604"/>
      <c r="BH449" s="596"/>
      <c r="BI449" s="597"/>
      <c r="BJ449" s="598"/>
      <c r="BK449" s="599"/>
      <c r="BL449" s="600"/>
      <c r="BM449" s="601"/>
      <c r="BN449" s="602"/>
      <c r="BO449" s="561"/>
      <c r="BP449" s="561"/>
      <c r="BQ449" s="62"/>
      <c r="BR449" s="62"/>
      <c r="BS449" s="62"/>
    </row>
    <row r="450" spans="1:73" ht="21.75" customHeight="1">
      <c r="A450" s="62"/>
      <c r="B450" s="586" t="str">
        <f>IF(ROSTER!B34="","",ROSTER!B34)</f>
        <v/>
      </c>
      <c r="C450" s="588" t="str">
        <f>IF(ROSTER!C$34="","",ROSTER!C$34)</f>
        <v/>
      </c>
      <c r="D450" s="589"/>
      <c r="E450" s="590"/>
      <c r="F450" s="592">
        <f>IF(E450="y",1,IF(E450="S",1,0))</f>
        <v>0</v>
      </c>
      <c r="G450" s="594">
        <f>IF(E450="S",1,0)</f>
        <v>0</v>
      </c>
      <c r="H450" s="584"/>
      <c r="I450" s="576"/>
      <c r="J450" s="564"/>
      <c r="K450" s="565"/>
      <c r="L450" s="568"/>
      <c r="M450" s="569"/>
      <c r="N450" s="578">
        <f>L450+J450</f>
        <v>0</v>
      </c>
      <c r="O450" s="579"/>
      <c r="P450" s="564"/>
      <c r="Q450" s="565"/>
      <c r="R450" s="568"/>
      <c r="S450" s="569"/>
      <c r="T450" s="578">
        <f>R450-P450</f>
        <v>0</v>
      </c>
      <c r="U450" s="579"/>
      <c r="V450" s="584"/>
      <c r="W450" s="576"/>
      <c r="X450" s="564"/>
      <c r="Y450" s="576"/>
      <c r="Z450" s="564"/>
      <c r="AA450" s="576"/>
      <c r="AB450" s="564"/>
      <c r="AC450" s="565"/>
      <c r="AD450" s="568"/>
      <c r="AE450" s="569"/>
      <c r="AF450" s="548">
        <f>IF(AB450=0,0,(AD450/AB450)*100)</f>
        <v>0</v>
      </c>
      <c r="AG450" s="549"/>
      <c r="AH450" s="564"/>
      <c r="AI450" s="565"/>
      <c r="AJ450" s="568"/>
      <c r="AK450" s="569"/>
      <c r="AL450" s="548">
        <f>IF(AH450=0,0,(AJ450/AH450)*100)</f>
        <v>0</v>
      </c>
      <c r="AM450" s="549"/>
      <c r="AN450" s="564"/>
      <c r="AO450" s="565"/>
      <c r="AP450" s="568"/>
      <c r="AQ450" s="569"/>
      <c r="AR450" s="548">
        <f>IF(AN450=0,0,(AP450/AN450)*100)</f>
        <v>0</v>
      </c>
      <c r="AS450" s="549"/>
      <c r="AT450" s="572">
        <f>AB450+AH450+AN450</f>
        <v>0</v>
      </c>
      <c r="AU450" s="573"/>
      <c r="AV450" s="544">
        <f>AD450+AJ450+AP450</f>
        <v>0</v>
      </c>
      <c r="AW450" s="545"/>
      <c r="AX450" s="548">
        <f>IF(AT450=0,0,(AV450/AT450)*100)</f>
        <v>0</v>
      </c>
      <c r="AY450" s="549"/>
      <c r="AZ450" s="564"/>
      <c r="BA450" s="565"/>
      <c r="BB450" s="568"/>
      <c r="BC450" s="569"/>
      <c r="BD450" s="548">
        <f>IF(AZ450=0,0,(BB450/AZ450)*100)</f>
        <v>0</v>
      </c>
      <c r="BE450" s="549"/>
      <c r="BF450" s="572">
        <f>AT450+AZ450</f>
        <v>0</v>
      </c>
      <c r="BG450" s="573"/>
      <c r="BH450" s="544">
        <f>AV450+BB450</f>
        <v>0</v>
      </c>
      <c r="BI450" s="545"/>
      <c r="BJ450" s="548">
        <f>IF(BF450=0,0,(BH450/BF450)*100)</f>
        <v>0</v>
      </c>
      <c r="BK450" s="549"/>
      <c r="BL450" s="552">
        <f>(AD450*2)+(AJ450*2)+(AP450*3)+BB450</f>
        <v>0</v>
      </c>
      <c r="BM450" s="553"/>
      <c r="BN450" s="554"/>
      <c r="BO450" s="560" t="e">
        <f>(BL450*BR$424)+(N450*BR$425)+(X450*BR$426)+(R450*BR$427)+(V450*BR$428)+(Z450*BR$429)</f>
        <v>#REF!</v>
      </c>
      <c r="BP450" s="560" t="e">
        <f>((AZ450-BB450)*BR$431)+((AT450-AV450)*BR$430)+(H450*BR$432)+(P450*BR$433)</f>
        <v>#REF!</v>
      </c>
      <c r="BQ450" s="62"/>
      <c r="BR450" s="62"/>
      <c r="BS450" s="62"/>
    </row>
    <row r="451" spans="1:73" ht="21.75" customHeight="1">
      <c r="A451" s="62"/>
      <c r="B451" s="587"/>
      <c r="C451" s="562" t="str">
        <f>IF(ROSTER!D$34="","",ROSTER!D$34)</f>
        <v/>
      </c>
      <c r="D451" s="563"/>
      <c r="E451" s="591"/>
      <c r="F451" s="593"/>
      <c r="G451" s="595"/>
      <c r="H451" s="585"/>
      <c r="I451" s="577"/>
      <c r="J451" s="566"/>
      <c r="K451" s="567"/>
      <c r="L451" s="570"/>
      <c r="M451" s="571"/>
      <c r="N451" s="582" t="s">
        <v>16</v>
      </c>
      <c r="O451" s="583"/>
      <c r="P451" s="566"/>
      <c r="Q451" s="567"/>
      <c r="R451" s="570"/>
      <c r="S451" s="571"/>
      <c r="T451" s="582" t="s">
        <v>16</v>
      </c>
      <c r="U451" s="583"/>
      <c r="V451" s="585"/>
      <c r="W451" s="577"/>
      <c r="X451" s="566"/>
      <c r="Y451" s="577"/>
      <c r="Z451" s="566"/>
      <c r="AA451" s="577"/>
      <c r="AB451" s="566"/>
      <c r="AC451" s="567"/>
      <c r="AD451" s="570"/>
      <c r="AE451" s="571"/>
      <c r="AF451" s="598"/>
      <c r="AG451" s="599"/>
      <c r="AH451" s="566"/>
      <c r="AI451" s="567"/>
      <c r="AJ451" s="570"/>
      <c r="AK451" s="571"/>
      <c r="AL451" s="598"/>
      <c r="AM451" s="599"/>
      <c r="AN451" s="566"/>
      <c r="AO451" s="567"/>
      <c r="AP451" s="570"/>
      <c r="AQ451" s="571"/>
      <c r="AR451" s="598"/>
      <c r="AS451" s="599"/>
      <c r="AT451" s="603"/>
      <c r="AU451" s="604"/>
      <c r="AV451" s="596"/>
      <c r="AW451" s="597"/>
      <c r="AX451" s="598"/>
      <c r="AY451" s="599"/>
      <c r="AZ451" s="566"/>
      <c r="BA451" s="567"/>
      <c r="BB451" s="570"/>
      <c r="BC451" s="571"/>
      <c r="BD451" s="598"/>
      <c r="BE451" s="599"/>
      <c r="BF451" s="603"/>
      <c r="BG451" s="604"/>
      <c r="BH451" s="596"/>
      <c r="BI451" s="597"/>
      <c r="BJ451" s="598"/>
      <c r="BK451" s="599"/>
      <c r="BL451" s="600"/>
      <c r="BM451" s="601"/>
      <c r="BN451" s="602"/>
      <c r="BO451" s="561"/>
      <c r="BP451" s="561"/>
      <c r="BQ451" s="62"/>
      <c r="BR451" s="62"/>
      <c r="BS451" s="62"/>
    </row>
    <row r="452" spans="1:73" ht="21.75" customHeight="1">
      <c r="A452" s="62"/>
      <c r="B452" s="586" t="str">
        <f>IF(ROSTER!B36="","",ROSTER!B36)</f>
        <v/>
      </c>
      <c r="C452" s="588" t="str">
        <f>IF(ROSTER!C$36="","",ROSTER!C$36)</f>
        <v/>
      </c>
      <c r="D452" s="589"/>
      <c r="E452" s="590"/>
      <c r="F452" s="592">
        <f>IF(E452="y",1,IF(E452="S",1,0))</f>
        <v>0</v>
      </c>
      <c r="G452" s="594">
        <f>IF(E452="S",1,0)</f>
        <v>0</v>
      </c>
      <c r="H452" s="584"/>
      <c r="I452" s="576"/>
      <c r="J452" s="564"/>
      <c r="K452" s="565"/>
      <c r="L452" s="568"/>
      <c r="M452" s="569"/>
      <c r="N452" s="578">
        <f>L452+J452</f>
        <v>0</v>
      </c>
      <c r="O452" s="579"/>
      <c r="P452" s="564"/>
      <c r="Q452" s="565"/>
      <c r="R452" s="568"/>
      <c r="S452" s="569"/>
      <c r="T452" s="578">
        <f>R452-P452</f>
        <v>0</v>
      </c>
      <c r="U452" s="579"/>
      <c r="V452" s="584"/>
      <c r="W452" s="576"/>
      <c r="X452" s="564"/>
      <c r="Y452" s="576"/>
      <c r="Z452" s="564"/>
      <c r="AA452" s="576"/>
      <c r="AB452" s="564"/>
      <c r="AC452" s="565"/>
      <c r="AD452" s="568"/>
      <c r="AE452" s="569"/>
      <c r="AF452" s="548">
        <f>IF(AB452=0,0,(AD452/AB452)*100)</f>
        <v>0</v>
      </c>
      <c r="AG452" s="549"/>
      <c r="AH452" s="564"/>
      <c r="AI452" s="565"/>
      <c r="AJ452" s="568"/>
      <c r="AK452" s="569"/>
      <c r="AL452" s="548">
        <f>IF(AH452=0,0,(AJ452/AH452)*100)</f>
        <v>0</v>
      </c>
      <c r="AM452" s="549"/>
      <c r="AN452" s="564"/>
      <c r="AO452" s="565"/>
      <c r="AP452" s="568"/>
      <c r="AQ452" s="569"/>
      <c r="AR452" s="548">
        <f>IF(AN452=0,0,(AP452/AN452)*100)</f>
        <v>0</v>
      </c>
      <c r="AS452" s="549"/>
      <c r="AT452" s="572">
        <f>AB452+AH452+AN452</f>
        <v>0</v>
      </c>
      <c r="AU452" s="573"/>
      <c r="AV452" s="544">
        <f>AD452+AJ452+AP452</f>
        <v>0</v>
      </c>
      <c r="AW452" s="545"/>
      <c r="AX452" s="548">
        <f>IF(AT452=0,0,(AV452/AT452)*100)</f>
        <v>0</v>
      </c>
      <c r="AY452" s="549"/>
      <c r="AZ452" s="564"/>
      <c r="BA452" s="565"/>
      <c r="BB452" s="568"/>
      <c r="BC452" s="569"/>
      <c r="BD452" s="548">
        <f>IF(AZ452=0,0,(BB452/AZ452)*100)</f>
        <v>0</v>
      </c>
      <c r="BE452" s="549"/>
      <c r="BF452" s="572">
        <f>AT452+AZ452</f>
        <v>0</v>
      </c>
      <c r="BG452" s="573"/>
      <c r="BH452" s="544">
        <f>AV452+BB452</f>
        <v>0</v>
      </c>
      <c r="BI452" s="545"/>
      <c r="BJ452" s="548">
        <f>IF(BF452=0,0,(BH452/BF452)*100)</f>
        <v>0</v>
      </c>
      <c r="BK452" s="549"/>
      <c r="BL452" s="552">
        <f>(AD452*2)+(AJ452*2)+(AP452*3)+BB452</f>
        <v>0</v>
      </c>
      <c r="BM452" s="553"/>
      <c r="BN452" s="554"/>
      <c r="BO452" s="560" t="e">
        <f>(BL452*BR$424)+(N452*BR$425)+(X452*BR$426)+(R452*BR$427)+(V452*BR$428)+(Z452*BR$429)</f>
        <v>#REF!</v>
      </c>
      <c r="BP452" s="560" t="e">
        <f>((AZ452-BB452)*BR$431)+((AT452-AV452)*BR$430)+(H452*BR$432)+(P452*BR$433)</f>
        <v>#REF!</v>
      </c>
      <c r="BQ452" s="62"/>
      <c r="BR452" s="62"/>
      <c r="BS452" s="62"/>
    </row>
    <row r="453" spans="1:73" ht="21.75" customHeight="1">
      <c r="A453" s="62"/>
      <c r="B453" s="587"/>
      <c r="C453" s="562" t="str">
        <f>IF(ROSTER!D$36="","",ROSTER!D$36)</f>
        <v/>
      </c>
      <c r="D453" s="563"/>
      <c r="E453" s="591"/>
      <c r="F453" s="593"/>
      <c r="G453" s="595"/>
      <c r="H453" s="585"/>
      <c r="I453" s="577"/>
      <c r="J453" s="566"/>
      <c r="K453" s="567"/>
      <c r="L453" s="570"/>
      <c r="M453" s="571"/>
      <c r="N453" s="582" t="s">
        <v>16</v>
      </c>
      <c r="O453" s="583"/>
      <c r="P453" s="566"/>
      <c r="Q453" s="567"/>
      <c r="R453" s="570"/>
      <c r="S453" s="571"/>
      <c r="T453" s="582" t="s">
        <v>16</v>
      </c>
      <c r="U453" s="583"/>
      <c r="V453" s="585"/>
      <c r="W453" s="577"/>
      <c r="X453" s="566"/>
      <c r="Y453" s="577"/>
      <c r="Z453" s="566"/>
      <c r="AA453" s="577"/>
      <c r="AB453" s="566"/>
      <c r="AC453" s="567"/>
      <c r="AD453" s="570"/>
      <c r="AE453" s="571"/>
      <c r="AF453" s="598"/>
      <c r="AG453" s="599"/>
      <c r="AH453" s="566"/>
      <c r="AI453" s="567"/>
      <c r="AJ453" s="570"/>
      <c r="AK453" s="571"/>
      <c r="AL453" s="598"/>
      <c r="AM453" s="599"/>
      <c r="AN453" s="566"/>
      <c r="AO453" s="567"/>
      <c r="AP453" s="570"/>
      <c r="AQ453" s="571"/>
      <c r="AR453" s="598"/>
      <c r="AS453" s="599"/>
      <c r="AT453" s="603"/>
      <c r="AU453" s="604"/>
      <c r="AV453" s="596"/>
      <c r="AW453" s="597"/>
      <c r="AX453" s="598"/>
      <c r="AY453" s="599"/>
      <c r="AZ453" s="566"/>
      <c r="BA453" s="567"/>
      <c r="BB453" s="570"/>
      <c r="BC453" s="571"/>
      <c r="BD453" s="598"/>
      <c r="BE453" s="599"/>
      <c r="BF453" s="603"/>
      <c r="BG453" s="604"/>
      <c r="BH453" s="596"/>
      <c r="BI453" s="597"/>
      <c r="BJ453" s="598"/>
      <c r="BK453" s="599"/>
      <c r="BL453" s="600"/>
      <c r="BM453" s="601"/>
      <c r="BN453" s="602"/>
      <c r="BO453" s="561"/>
      <c r="BP453" s="561"/>
      <c r="BQ453" s="62"/>
      <c r="BR453" s="62"/>
      <c r="BS453" s="62"/>
    </row>
    <row r="454" spans="1:73" ht="21.75" customHeight="1">
      <c r="A454" s="62"/>
      <c r="B454" s="586" t="str">
        <f>IF(ROSTER!B38="","",ROSTER!B38)</f>
        <v/>
      </c>
      <c r="C454" s="588" t="str">
        <f>IF(ROSTER!C$38="","",ROSTER!C$38)</f>
        <v/>
      </c>
      <c r="D454" s="589"/>
      <c r="E454" s="590"/>
      <c r="F454" s="592">
        <f>IF(E454="y",1,IF(E454="S",1,0))</f>
        <v>0</v>
      </c>
      <c r="G454" s="594">
        <f>IF(E454="S",1,0)</f>
        <v>0</v>
      </c>
      <c r="H454" s="584"/>
      <c r="I454" s="576"/>
      <c r="J454" s="564"/>
      <c r="K454" s="565"/>
      <c r="L454" s="568"/>
      <c r="M454" s="569"/>
      <c r="N454" s="578">
        <f>L454+J454</f>
        <v>0</v>
      </c>
      <c r="O454" s="579"/>
      <c r="P454" s="564"/>
      <c r="Q454" s="565"/>
      <c r="R454" s="568"/>
      <c r="S454" s="569"/>
      <c r="T454" s="578">
        <f>R454-P454</f>
        <v>0</v>
      </c>
      <c r="U454" s="579"/>
      <c r="V454" s="584"/>
      <c r="W454" s="576"/>
      <c r="X454" s="564"/>
      <c r="Y454" s="576"/>
      <c r="Z454" s="564"/>
      <c r="AA454" s="576"/>
      <c r="AB454" s="564"/>
      <c r="AC454" s="565"/>
      <c r="AD454" s="568"/>
      <c r="AE454" s="569"/>
      <c r="AF454" s="548">
        <f>IF(AB454=0,0,(AD454/AB454)*100)</f>
        <v>0</v>
      </c>
      <c r="AG454" s="549"/>
      <c r="AH454" s="564"/>
      <c r="AI454" s="565"/>
      <c r="AJ454" s="568"/>
      <c r="AK454" s="569"/>
      <c r="AL454" s="548">
        <f>IF(AH454=0,0,(AJ454/AH454)*100)</f>
        <v>0</v>
      </c>
      <c r="AM454" s="549"/>
      <c r="AN454" s="564"/>
      <c r="AO454" s="565"/>
      <c r="AP454" s="568"/>
      <c r="AQ454" s="569"/>
      <c r="AR454" s="548">
        <f>IF(AN454=0,0,(AP454/AN454)*100)</f>
        <v>0</v>
      </c>
      <c r="AS454" s="549"/>
      <c r="AT454" s="572">
        <f>AB454+AH454+AN454</f>
        <v>0</v>
      </c>
      <c r="AU454" s="573"/>
      <c r="AV454" s="544">
        <f>AD454+AJ454+AP454</f>
        <v>0</v>
      </c>
      <c r="AW454" s="545"/>
      <c r="AX454" s="548">
        <f>IF(AT454=0,0,(AV454/AT454)*100)</f>
        <v>0</v>
      </c>
      <c r="AY454" s="549"/>
      <c r="AZ454" s="564"/>
      <c r="BA454" s="565"/>
      <c r="BB454" s="568"/>
      <c r="BC454" s="569"/>
      <c r="BD454" s="548">
        <f>IF(AZ454=0,0,(BB454/AZ454)*100)</f>
        <v>0</v>
      </c>
      <c r="BE454" s="549"/>
      <c r="BF454" s="572">
        <f>AT454+AZ454</f>
        <v>0</v>
      </c>
      <c r="BG454" s="573"/>
      <c r="BH454" s="544">
        <f>AV454+BB454</f>
        <v>0</v>
      </c>
      <c r="BI454" s="545"/>
      <c r="BJ454" s="548">
        <f>IF(BF454=0,0,(BH454/BF454)*100)</f>
        <v>0</v>
      </c>
      <c r="BK454" s="549"/>
      <c r="BL454" s="552">
        <f>(AD454*2)+(AJ454*2)+(AP454*3)+BB454</f>
        <v>0</v>
      </c>
      <c r="BM454" s="553"/>
      <c r="BN454" s="554"/>
      <c r="BO454" s="560" t="e">
        <f>(BL454*BR$424)+(N454*BR$425)+(X454*BR$426)+(R454*BR$427)+(V454*BR$428)+(Z454*BR$429)</f>
        <v>#REF!</v>
      </c>
      <c r="BP454" s="560" t="e">
        <f>((AZ454-BB454)*BR$431)+((AT454-AV454)*BR$430)+(H454*BR$432)+(P454*BR$433)</f>
        <v>#REF!</v>
      </c>
      <c r="BQ454" s="62"/>
      <c r="BR454" s="62"/>
      <c r="BS454" s="62"/>
    </row>
    <row r="455" spans="1:73" ht="21.75" customHeight="1">
      <c r="A455" s="62"/>
      <c r="B455" s="587"/>
      <c r="C455" s="562" t="str">
        <f>IF(ROSTER!D$38="","",ROSTER!D$38)</f>
        <v/>
      </c>
      <c r="D455" s="563"/>
      <c r="E455" s="591"/>
      <c r="F455" s="593"/>
      <c r="G455" s="595"/>
      <c r="H455" s="585"/>
      <c r="I455" s="577"/>
      <c r="J455" s="566"/>
      <c r="K455" s="567"/>
      <c r="L455" s="570"/>
      <c r="M455" s="571"/>
      <c r="N455" s="582" t="s">
        <v>16</v>
      </c>
      <c r="O455" s="583"/>
      <c r="P455" s="566"/>
      <c r="Q455" s="567"/>
      <c r="R455" s="570"/>
      <c r="S455" s="571"/>
      <c r="T455" s="582" t="s">
        <v>16</v>
      </c>
      <c r="U455" s="583"/>
      <c r="V455" s="585"/>
      <c r="W455" s="577"/>
      <c r="X455" s="566"/>
      <c r="Y455" s="577"/>
      <c r="Z455" s="566"/>
      <c r="AA455" s="577"/>
      <c r="AB455" s="566"/>
      <c r="AC455" s="567"/>
      <c r="AD455" s="570"/>
      <c r="AE455" s="571"/>
      <c r="AF455" s="598"/>
      <c r="AG455" s="599"/>
      <c r="AH455" s="566"/>
      <c r="AI455" s="567"/>
      <c r="AJ455" s="570"/>
      <c r="AK455" s="571"/>
      <c r="AL455" s="598"/>
      <c r="AM455" s="599"/>
      <c r="AN455" s="566"/>
      <c r="AO455" s="567"/>
      <c r="AP455" s="570"/>
      <c r="AQ455" s="571"/>
      <c r="AR455" s="598"/>
      <c r="AS455" s="599"/>
      <c r="AT455" s="603"/>
      <c r="AU455" s="604"/>
      <c r="AV455" s="596"/>
      <c r="AW455" s="597"/>
      <c r="AX455" s="598"/>
      <c r="AY455" s="599"/>
      <c r="AZ455" s="566"/>
      <c r="BA455" s="567"/>
      <c r="BB455" s="570"/>
      <c r="BC455" s="571"/>
      <c r="BD455" s="598"/>
      <c r="BE455" s="599"/>
      <c r="BF455" s="603"/>
      <c r="BG455" s="604"/>
      <c r="BH455" s="596"/>
      <c r="BI455" s="597"/>
      <c r="BJ455" s="598"/>
      <c r="BK455" s="599"/>
      <c r="BL455" s="600"/>
      <c r="BM455" s="601"/>
      <c r="BN455" s="602"/>
      <c r="BO455" s="561"/>
      <c r="BP455" s="561"/>
      <c r="BQ455" s="62"/>
      <c r="BR455" s="62"/>
      <c r="BS455" s="62"/>
    </row>
    <row r="456" spans="1:73" ht="21.75" customHeight="1">
      <c r="A456" s="62"/>
      <c r="B456" s="586" t="str">
        <f>IF(ROSTER!B40="","",ROSTER!B40)</f>
        <v/>
      </c>
      <c r="C456" s="588" t="str">
        <f>IF(ROSTER!C$40="","",ROSTER!C$40)</f>
        <v/>
      </c>
      <c r="D456" s="589"/>
      <c r="E456" s="590"/>
      <c r="F456" s="592">
        <f>IF(E456="y",1,IF(E456="S",1,0))</f>
        <v>0</v>
      </c>
      <c r="G456" s="594">
        <f>IF(E456="S",1,0)</f>
        <v>0</v>
      </c>
      <c r="H456" s="584"/>
      <c r="I456" s="576"/>
      <c r="J456" s="564"/>
      <c r="K456" s="565"/>
      <c r="L456" s="568"/>
      <c r="M456" s="569"/>
      <c r="N456" s="578">
        <f>L456+J456</f>
        <v>0</v>
      </c>
      <c r="O456" s="579"/>
      <c r="P456" s="564"/>
      <c r="Q456" s="565"/>
      <c r="R456" s="568"/>
      <c r="S456" s="569"/>
      <c r="T456" s="578">
        <f>R456-P456</f>
        <v>0</v>
      </c>
      <c r="U456" s="579"/>
      <c r="V456" s="584"/>
      <c r="W456" s="576"/>
      <c r="X456" s="564"/>
      <c r="Y456" s="576"/>
      <c r="Z456" s="564"/>
      <c r="AA456" s="576"/>
      <c r="AB456" s="564"/>
      <c r="AC456" s="565"/>
      <c r="AD456" s="568"/>
      <c r="AE456" s="569"/>
      <c r="AF456" s="548">
        <f>IF(AB456=0,0,(AD456/AB456)*100)</f>
        <v>0</v>
      </c>
      <c r="AG456" s="549"/>
      <c r="AH456" s="564"/>
      <c r="AI456" s="565"/>
      <c r="AJ456" s="568"/>
      <c r="AK456" s="569"/>
      <c r="AL456" s="548">
        <f>IF(AH456=0,0,(AJ456/AH456)*100)</f>
        <v>0</v>
      </c>
      <c r="AM456" s="549"/>
      <c r="AN456" s="564"/>
      <c r="AO456" s="565"/>
      <c r="AP456" s="568"/>
      <c r="AQ456" s="569"/>
      <c r="AR456" s="548">
        <f>IF(AN456=0,0,(AP456/AN456)*100)</f>
        <v>0</v>
      </c>
      <c r="AS456" s="549"/>
      <c r="AT456" s="572">
        <f>AB456+AH456+AN456</f>
        <v>0</v>
      </c>
      <c r="AU456" s="573"/>
      <c r="AV456" s="544">
        <f>AD456+AJ456+AP456</f>
        <v>0</v>
      </c>
      <c r="AW456" s="545"/>
      <c r="AX456" s="548">
        <f>IF(AT456=0,0,(AV456/AT456)*100)</f>
        <v>0</v>
      </c>
      <c r="AY456" s="549"/>
      <c r="AZ456" s="564"/>
      <c r="BA456" s="565"/>
      <c r="BB456" s="568"/>
      <c r="BC456" s="569"/>
      <c r="BD456" s="548">
        <f>IF(AZ456=0,0,(BB456/AZ456)*100)</f>
        <v>0</v>
      </c>
      <c r="BE456" s="549"/>
      <c r="BF456" s="572">
        <f>AT456+AZ456</f>
        <v>0</v>
      </c>
      <c r="BG456" s="573"/>
      <c r="BH456" s="544">
        <f>AV456+BB456</f>
        <v>0</v>
      </c>
      <c r="BI456" s="545"/>
      <c r="BJ456" s="548">
        <f>IF(BF456=0,0,(BH456/BF456)*100)</f>
        <v>0</v>
      </c>
      <c r="BK456" s="549"/>
      <c r="BL456" s="552">
        <f>(AD456*2)+(AJ456*2)+(AP456*3)+BB456</f>
        <v>0</v>
      </c>
      <c r="BM456" s="553"/>
      <c r="BN456" s="554"/>
      <c r="BO456" s="560" t="e">
        <f>(BL456*BR$424)+(N456*BR$425)+(X456*BR$426)+(R456*BR$427)+(V456*BR$428)+(Z456*BR$429)</f>
        <v>#REF!</v>
      </c>
      <c r="BP456" s="560" t="e">
        <f>((AZ456-BB456)*BR$431)+((AT456-AV456)*BR$430)+(H456*BR$432)+(P456*BR$433)</f>
        <v>#REF!</v>
      </c>
      <c r="BQ456" s="62"/>
      <c r="BR456" s="62"/>
      <c r="BS456" s="62"/>
    </row>
    <row r="457" spans="1:73" ht="21.75" customHeight="1">
      <c r="A457" s="62"/>
      <c r="B457" s="587"/>
      <c r="C457" s="562" t="str">
        <f>IF(ROSTER!D$40="","",ROSTER!D$40)</f>
        <v/>
      </c>
      <c r="D457" s="563"/>
      <c r="E457" s="591"/>
      <c r="F457" s="593"/>
      <c r="G457" s="595"/>
      <c r="H457" s="585"/>
      <c r="I457" s="577"/>
      <c r="J457" s="566"/>
      <c r="K457" s="567"/>
      <c r="L457" s="570"/>
      <c r="M457" s="571"/>
      <c r="N457" s="582" t="s">
        <v>16</v>
      </c>
      <c r="O457" s="583"/>
      <c r="P457" s="566"/>
      <c r="Q457" s="567"/>
      <c r="R457" s="570"/>
      <c r="S457" s="571"/>
      <c r="T457" s="582" t="s">
        <v>16</v>
      </c>
      <c r="U457" s="583"/>
      <c r="V457" s="585"/>
      <c r="W457" s="577"/>
      <c r="X457" s="566"/>
      <c r="Y457" s="577"/>
      <c r="Z457" s="566"/>
      <c r="AA457" s="577"/>
      <c r="AB457" s="566"/>
      <c r="AC457" s="567"/>
      <c r="AD457" s="570"/>
      <c r="AE457" s="571"/>
      <c r="AF457" s="598"/>
      <c r="AG457" s="599"/>
      <c r="AH457" s="566"/>
      <c r="AI457" s="567"/>
      <c r="AJ457" s="570"/>
      <c r="AK457" s="571"/>
      <c r="AL457" s="598"/>
      <c r="AM457" s="599"/>
      <c r="AN457" s="566"/>
      <c r="AO457" s="567"/>
      <c r="AP457" s="570"/>
      <c r="AQ457" s="571"/>
      <c r="AR457" s="598"/>
      <c r="AS457" s="599"/>
      <c r="AT457" s="603"/>
      <c r="AU457" s="604"/>
      <c r="AV457" s="596"/>
      <c r="AW457" s="597"/>
      <c r="AX457" s="598"/>
      <c r="AY457" s="599"/>
      <c r="AZ457" s="566"/>
      <c r="BA457" s="567"/>
      <c r="BB457" s="570"/>
      <c r="BC457" s="571"/>
      <c r="BD457" s="598"/>
      <c r="BE457" s="599"/>
      <c r="BF457" s="603"/>
      <c r="BG457" s="604"/>
      <c r="BH457" s="596"/>
      <c r="BI457" s="597"/>
      <c r="BJ457" s="598"/>
      <c r="BK457" s="599"/>
      <c r="BL457" s="600"/>
      <c r="BM457" s="601"/>
      <c r="BN457" s="602"/>
      <c r="BO457" s="561"/>
      <c r="BP457" s="561"/>
      <c r="BQ457" s="62"/>
      <c r="BR457" s="62"/>
      <c r="BS457" s="62"/>
    </row>
    <row r="458" spans="1:73" ht="21.75" customHeight="1">
      <c r="A458" s="62"/>
      <c r="B458" s="586" t="str">
        <f>IF(ROSTER!B42="","",ROSTER!B42)</f>
        <v/>
      </c>
      <c r="C458" s="588" t="str">
        <f>IF(ROSTER!C$42="","",ROSTER!C$42)</f>
        <v/>
      </c>
      <c r="D458" s="589"/>
      <c r="E458" s="590"/>
      <c r="F458" s="592">
        <f>IF(E458="y",1,IF(E458="S",1,0))</f>
        <v>0</v>
      </c>
      <c r="G458" s="594">
        <f>IF(E458="S",1,0)</f>
        <v>0</v>
      </c>
      <c r="H458" s="584"/>
      <c r="I458" s="576"/>
      <c r="J458" s="564"/>
      <c r="K458" s="565"/>
      <c r="L458" s="568"/>
      <c r="M458" s="569"/>
      <c r="N458" s="578">
        <f>L458+J458</f>
        <v>0</v>
      </c>
      <c r="O458" s="579"/>
      <c r="P458" s="564"/>
      <c r="Q458" s="565"/>
      <c r="R458" s="568"/>
      <c r="S458" s="569"/>
      <c r="T458" s="578">
        <f>R458-P458</f>
        <v>0</v>
      </c>
      <c r="U458" s="579"/>
      <c r="V458" s="584"/>
      <c r="W458" s="576"/>
      <c r="X458" s="564"/>
      <c r="Y458" s="576"/>
      <c r="Z458" s="564"/>
      <c r="AA458" s="576"/>
      <c r="AB458" s="564"/>
      <c r="AC458" s="565"/>
      <c r="AD458" s="568"/>
      <c r="AE458" s="569"/>
      <c r="AF458" s="548">
        <f>IF(AB458=0,0,(AD458/AB458)*100)</f>
        <v>0</v>
      </c>
      <c r="AG458" s="549"/>
      <c r="AH458" s="564"/>
      <c r="AI458" s="565"/>
      <c r="AJ458" s="568"/>
      <c r="AK458" s="569"/>
      <c r="AL458" s="548">
        <f>IF(AH458=0,0,(AJ458/AH458)*100)</f>
        <v>0</v>
      </c>
      <c r="AM458" s="549"/>
      <c r="AN458" s="564"/>
      <c r="AO458" s="565"/>
      <c r="AP458" s="568"/>
      <c r="AQ458" s="569"/>
      <c r="AR458" s="548">
        <f>IF(AN458=0,0,(AP458/AN458)*100)</f>
        <v>0</v>
      </c>
      <c r="AS458" s="549"/>
      <c r="AT458" s="572">
        <f>AB458+AH458+AN458</f>
        <v>0</v>
      </c>
      <c r="AU458" s="573"/>
      <c r="AV458" s="544">
        <f>AD458+AJ458+AP458</f>
        <v>0</v>
      </c>
      <c r="AW458" s="545"/>
      <c r="AX458" s="548">
        <f>IF(AT458=0,0,(AV458/AT458)*100)</f>
        <v>0</v>
      </c>
      <c r="AY458" s="549"/>
      <c r="AZ458" s="564"/>
      <c r="BA458" s="565"/>
      <c r="BB458" s="568"/>
      <c r="BC458" s="569"/>
      <c r="BD458" s="548">
        <f>IF(AZ458=0,0,(BB458/AZ458)*100)</f>
        <v>0</v>
      </c>
      <c r="BE458" s="549"/>
      <c r="BF458" s="572">
        <f>AT458+AZ458</f>
        <v>0</v>
      </c>
      <c r="BG458" s="573"/>
      <c r="BH458" s="544">
        <f>AV458+BB458</f>
        <v>0</v>
      </c>
      <c r="BI458" s="545"/>
      <c r="BJ458" s="548">
        <f>IF(BF458=0,0,(BH458/BF458)*100)</f>
        <v>0</v>
      </c>
      <c r="BK458" s="549"/>
      <c r="BL458" s="552">
        <f>(AD458*2)+(AJ458*2)+(AP458*3)+BB458</f>
        <v>0</v>
      </c>
      <c r="BM458" s="553"/>
      <c r="BN458" s="554"/>
      <c r="BO458" s="560" t="e">
        <f>(BL458*BR$424)+(N458*BR$425)+(X458*BR$426)+(R458*BR$427)+(V458*BR$428)+(Z458*BR$429)</f>
        <v>#REF!</v>
      </c>
      <c r="BP458" s="560" t="e">
        <f>((AZ458-BB458)*BR$431)+((AT458-AV458)*BR$430)+(H458*BR$432)+(P458*BR$433)</f>
        <v>#REF!</v>
      </c>
      <c r="BQ458" s="62"/>
      <c r="BR458" s="62"/>
      <c r="BS458" s="62"/>
    </row>
    <row r="459" spans="1:73" ht="21.75" customHeight="1">
      <c r="A459" s="62"/>
      <c r="B459" s="587"/>
      <c r="C459" s="562" t="str">
        <f>IF(ROSTER!D$42="","",ROSTER!D$42)</f>
        <v/>
      </c>
      <c r="D459" s="563"/>
      <c r="E459" s="591"/>
      <c r="F459" s="593"/>
      <c r="G459" s="595"/>
      <c r="H459" s="585"/>
      <c r="I459" s="577"/>
      <c r="J459" s="566"/>
      <c r="K459" s="567"/>
      <c r="L459" s="570"/>
      <c r="M459" s="571"/>
      <c r="N459" s="582" t="s">
        <v>16</v>
      </c>
      <c r="O459" s="583"/>
      <c r="P459" s="566"/>
      <c r="Q459" s="567"/>
      <c r="R459" s="570"/>
      <c r="S459" s="571"/>
      <c r="T459" s="582" t="s">
        <v>16</v>
      </c>
      <c r="U459" s="583"/>
      <c r="V459" s="585"/>
      <c r="W459" s="577"/>
      <c r="X459" s="566"/>
      <c r="Y459" s="577"/>
      <c r="Z459" s="566"/>
      <c r="AA459" s="577"/>
      <c r="AB459" s="566"/>
      <c r="AC459" s="567"/>
      <c r="AD459" s="570"/>
      <c r="AE459" s="571"/>
      <c r="AF459" s="598"/>
      <c r="AG459" s="599"/>
      <c r="AH459" s="566"/>
      <c r="AI459" s="567"/>
      <c r="AJ459" s="570"/>
      <c r="AK459" s="571"/>
      <c r="AL459" s="598"/>
      <c r="AM459" s="599"/>
      <c r="AN459" s="566"/>
      <c r="AO459" s="567"/>
      <c r="AP459" s="570"/>
      <c r="AQ459" s="571"/>
      <c r="AR459" s="598"/>
      <c r="AS459" s="599"/>
      <c r="AT459" s="603"/>
      <c r="AU459" s="604"/>
      <c r="AV459" s="596"/>
      <c r="AW459" s="597"/>
      <c r="AX459" s="598"/>
      <c r="AY459" s="599"/>
      <c r="AZ459" s="566"/>
      <c r="BA459" s="567"/>
      <c r="BB459" s="570"/>
      <c r="BC459" s="571"/>
      <c r="BD459" s="598"/>
      <c r="BE459" s="599"/>
      <c r="BF459" s="603"/>
      <c r="BG459" s="604"/>
      <c r="BH459" s="596"/>
      <c r="BI459" s="597"/>
      <c r="BJ459" s="598"/>
      <c r="BK459" s="599"/>
      <c r="BL459" s="600"/>
      <c r="BM459" s="601"/>
      <c r="BN459" s="602"/>
      <c r="BO459" s="561"/>
      <c r="BP459" s="561"/>
      <c r="BQ459" s="62"/>
      <c r="BR459" s="62"/>
      <c r="BS459" s="62"/>
    </row>
    <row r="460" spans="1:73" ht="21.75" customHeight="1">
      <c r="A460" s="62"/>
      <c r="B460" s="586" t="str">
        <f>IF(ROSTER!B44="","",ROSTER!B44)</f>
        <v/>
      </c>
      <c r="C460" s="588" t="str">
        <f>IF(ROSTER!C$44="","",ROSTER!C$44)</f>
        <v/>
      </c>
      <c r="D460" s="589"/>
      <c r="E460" s="590"/>
      <c r="F460" s="592">
        <f>IF(E460="y",1,IF(E460="S",1,0))</f>
        <v>0</v>
      </c>
      <c r="G460" s="594">
        <f>IF(E460="S",1,0)</f>
        <v>0</v>
      </c>
      <c r="H460" s="584"/>
      <c r="I460" s="576"/>
      <c r="J460" s="564"/>
      <c r="K460" s="565"/>
      <c r="L460" s="568"/>
      <c r="M460" s="569"/>
      <c r="N460" s="578">
        <f>L460+J460</f>
        <v>0</v>
      </c>
      <c r="O460" s="579"/>
      <c r="P460" s="564"/>
      <c r="Q460" s="565"/>
      <c r="R460" s="568"/>
      <c r="S460" s="569"/>
      <c r="T460" s="578">
        <f>R460-P460</f>
        <v>0</v>
      </c>
      <c r="U460" s="579"/>
      <c r="V460" s="584"/>
      <c r="W460" s="576"/>
      <c r="X460" s="564"/>
      <c r="Y460" s="576"/>
      <c r="Z460" s="564"/>
      <c r="AA460" s="576"/>
      <c r="AB460" s="564"/>
      <c r="AC460" s="565"/>
      <c r="AD460" s="568"/>
      <c r="AE460" s="569"/>
      <c r="AF460" s="548">
        <f>IF(AB460=0,0,(AD460/AB460)*100)</f>
        <v>0</v>
      </c>
      <c r="AG460" s="549"/>
      <c r="AH460" s="564"/>
      <c r="AI460" s="565"/>
      <c r="AJ460" s="568"/>
      <c r="AK460" s="569"/>
      <c r="AL460" s="548">
        <f>IF(AH460=0,0,(AJ460/AH460)*100)</f>
        <v>0</v>
      </c>
      <c r="AM460" s="549"/>
      <c r="AN460" s="564"/>
      <c r="AO460" s="565"/>
      <c r="AP460" s="568"/>
      <c r="AQ460" s="569"/>
      <c r="AR460" s="548">
        <f>IF(AN460=0,0,(AP460/AN460)*100)</f>
        <v>0</v>
      </c>
      <c r="AS460" s="549"/>
      <c r="AT460" s="572">
        <f>AB460+AH460+AN460</f>
        <v>0</v>
      </c>
      <c r="AU460" s="573"/>
      <c r="AV460" s="544">
        <f>AD460+AJ460+AP460</f>
        <v>0</v>
      </c>
      <c r="AW460" s="545"/>
      <c r="AX460" s="548">
        <f>IF(AT460=0,0,(AV460/AT460)*100)</f>
        <v>0</v>
      </c>
      <c r="AY460" s="549"/>
      <c r="AZ460" s="564"/>
      <c r="BA460" s="565"/>
      <c r="BB460" s="568"/>
      <c r="BC460" s="569"/>
      <c r="BD460" s="548">
        <f>IF(AZ460=0,0,(BB460/AZ460)*100)</f>
        <v>0</v>
      </c>
      <c r="BE460" s="549"/>
      <c r="BF460" s="572">
        <f>AT460+AZ460</f>
        <v>0</v>
      </c>
      <c r="BG460" s="573"/>
      <c r="BH460" s="544">
        <f>AV460+BB460</f>
        <v>0</v>
      </c>
      <c r="BI460" s="545"/>
      <c r="BJ460" s="548">
        <f>IF(BF460=0,0,(BH460/BF460)*100)</f>
        <v>0</v>
      </c>
      <c r="BK460" s="549"/>
      <c r="BL460" s="552">
        <f>(AD460*2)+(AJ460*2)+(AP460*3)+BB460</f>
        <v>0</v>
      </c>
      <c r="BM460" s="553"/>
      <c r="BN460" s="554"/>
      <c r="BO460" s="560" t="e">
        <f>(BL460*BR$424)+(N460*BR$425)+(X460*BR$426)+(R460*BR$427)+(V460*BR$428)+(Z460*BR$429)</f>
        <v>#REF!</v>
      </c>
      <c r="BP460" s="560" t="e">
        <f>((AZ460-BB460)*BR$431)+((AT460-AV460)*BR$430)+(H460*BR$432)+(P460*BR$433)</f>
        <v>#REF!</v>
      </c>
      <c r="BQ460" s="62"/>
      <c r="BR460" s="62"/>
      <c r="BS460" s="62"/>
    </row>
    <row r="461" spans="1:73" ht="21.75" customHeight="1">
      <c r="A461" s="62"/>
      <c r="B461" s="587"/>
      <c r="C461" s="562" t="str">
        <f>IF(ROSTER!D$44="","",ROSTER!D$44)</f>
        <v/>
      </c>
      <c r="D461" s="563"/>
      <c r="E461" s="591"/>
      <c r="F461" s="593"/>
      <c r="G461" s="595"/>
      <c r="H461" s="585"/>
      <c r="I461" s="577"/>
      <c r="J461" s="566"/>
      <c r="K461" s="567"/>
      <c r="L461" s="570"/>
      <c r="M461" s="571"/>
      <c r="N461" s="582" t="s">
        <v>16</v>
      </c>
      <c r="O461" s="583"/>
      <c r="P461" s="566"/>
      <c r="Q461" s="567"/>
      <c r="R461" s="570"/>
      <c r="S461" s="571"/>
      <c r="T461" s="582" t="s">
        <v>16</v>
      </c>
      <c r="U461" s="583"/>
      <c r="V461" s="585"/>
      <c r="W461" s="577"/>
      <c r="X461" s="566"/>
      <c r="Y461" s="577"/>
      <c r="Z461" s="566"/>
      <c r="AA461" s="577"/>
      <c r="AB461" s="566"/>
      <c r="AC461" s="567"/>
      <c r="AD461" s="570"/>
      <c r="AE461" s="571"/>
      <c r="AF461" s="598"/>
      <c r="AG461" s="599"/>
      <c r="AH461" s="566"/>
      <c r="AI461" s="567"/>
      <c r="AJ461" s="570"/>
      <c r="AK461" s="571"/>
      <c r="AL461" s="598"/>
      <c r="AM461" s="599"/>
      <c r="AN461" s="566"/>
      <c r="AO461" s="567"/>
      <c r="AP461" s="570"/>
      <c r="AQ461" s="571"/>
      <c r="AR461" s="598"/>
      <c r="AS461" s="599"/>
      <c r="AT461" s="603"/>
      <c r="AU461" s="604"/>
      <c r="AV461" s="596"/>
      <c r="AW461" s="597"/>
      <c r="AX461" s="598"/>
      <c r="AY461" s="599"/>
      <c r="AZ461" s="566"/>
      <c r="BA461" s="567"/>
      <c r="BB461" s="570"/>
      <c r="BC461" s="571"/>
      <c r="BD461" s="598"/>
      <c r="BE461" s="599"/>
      <c r="BF461" s="603"/>
      <c r="BG461" s="604"/>
      <c r="BH461" s="596"/>
      <c r="BI461" s="597"/>
      <c r="BJ461" s="598"/>
      <c r="BK461" s="599"/>
      <c r="BL461" s="600"/>
      <c r="BM461" s="601"/>
      <c r="BN461" s="602"/>
      <c r="BO461" s="561"/>
      <c r="BP461" s="561"/>
      <c r="BQ461" s="62"/>
      <c r="BR461" s="62"/>
      <c r="BS461" s="62"/>
    </row>
    <row r="462" spans="1:73" ht="21.75" customHeight="1">
      <c r="A462" s="62"/>
      <c r="B462" s="586" t="str">
        <f>IF(ROSTER!B46="","",ROSTER!B46)</f>
        <v/>
      </c>
      <c r="C462" s="588" t="str">
        <f>IF(ROSTER!C$46="","",ROSTER!C$46)</f>
        <v/>
      </c>
      <c r="D462" s="589"/>
      <c r="E462" s="590"/>
      <c r="F462" s="592">
        <f>IF(E462="y",1,IF(E462="S",1,0))</f>
        <v>0</v>
      </c>
      <c r="G462" s="594">
        <f>IF(E462="S",1,0)</f>
        <v>0</v>
      </c>
      <c r="H462" s="584"/>
      <c r="I462" s="576"/>
      <c r="J462" s="564"/>
      <c r="K462" s="565"/>
      <c r="L462" s="568"/>
      <c r="M462" s="569"/>
      <c r="N462" s="578">
        <f>L462+J462</f>
        <v>0</v>
      </c>
      <c r="O462" s="579"/>
      <c r="P462" s="564"/>
      <c r="Q462" s="565"/>
      <c r="R462" s="568"/>
      <c r="S462" s="569"/>
      <c r="T462" s="578">
        <f>R462-P462</f>
        <v>0</v>
      </c>
      <c r="U462" s="579"/>
      <c r="V462" s="584"/>
      <c r="W462" s="576"/>
      <c r="X462" s="564"/>
      <c r="Y462" s="576"/>
      <c r="Z462" s="564"/>
      <c r="AA462" s="576"/>
      <c r="AB462" s="564"/>
      <c r="AC462" s="565"/>
      <c r="AD462" s="568"/>
      <c r="AE462" s="569"/>
      <c r="AF462" s="548">
        <f>IF(AB462=0,0,(AD462/AB462)*100)</f>
        <v>0</v>
      </c>
      <c r="AG462" s="549"/>
      <c r="AH462" s="564"/>
      <c r="AI462" s="565"/>
      <c r="AJ462" s="568"/>
      <c r="AK462" s="569"/>
      <c r="AL462" s="548">
        <f>IF(AH462=0,0,(AJ462/AH462)*100)</f>
        <v>0</v>
      </c>
      <c r="AM462" s="549"/>
      <c r="AN462" s="564"/>
      <c r="AO462" s="565"/>
      <c r="AP462" s="568"/>
      <c r="AQ462" s="569"/>
      <c r="AR462" s="548">
        <f>IF(AN462=0,0,(AP462/AN462)*100)</f>
        <v>0</v>
      </c>
      <c r="AS462" s="549"/>
      <c r="AT462" s="572">
        <f>AB462+AH462+AN462</f>
        <v>0</v>
      </c>
      <c r="AU462" s="573"/>
      <c r="AV462" s="544">
        <f>AD462+AJ462+AP462</f>
        <v>0</v>
      </c>
      <c r="AW462" s="545"/>
      <c r="AX462" s="548">
        <f>IF(AT462=0,0,(AV462/AT462)*100)</f>
        <v>0</v>
      </c>
      <c r="AY462" s="549"/>
      <c r="AZ462" s="564"/>
      <c r="BA462" s="565"/>
      <c r="BB462" s="568"/>
      <c r="BC462" s="569"/>
      <c r="BD462" s="548">
        <f>IF(AZ462=0,0,(BB462/AZ462)*100)</f>
        <v>0</v>
      </c>
      <c r="BE462" s="549"/>
      <c r="BF462" s="572">
        <f>AT462+AZ462</f>
        <v>0</v>
      </c>
      <c r="BG462" s="573"/>
      <c r="BH462" s="544">
        <f>AV462+BB462</f>
        <v>0</v>
      </c>
      <c r="BI462" s="545"/>
      <c r="BJ462" s="548">
        <f>IF(BF462=0,0,(BH462/BF462)*100)</f>
        <v>0</v>
      </c>
      <c r="BK462" s="549"/>
      <c r="BL462" s="552">
        <f>(AD462*2)+(AJ462*2)+(AP462*3)+BB462</f>
        <v>0</v>
      </c>
      <c r="BM462" s="553"/>
      <c r="BN462" s="554"/>
      <c r="BO462" s="558" t="e">
        <f>(BL462*BR$424)+(N462*BR$425)+(X462*BR$426)+(R462*BR$427)+(V462*BR$428)+(Z462*BR$429)</f>
        <v>#REF!</v>
      </c>
      <c r="BP462" s="560" t="e">
        <f>((AZ462-BB462)*BR$431)+((AT462-AV462)*BR$430)+(H462*BR$432)+(P462*BR$433)</f>
        <v>#REF!</v>
      </c>
      <c r="BQ462" s="62"/>
      <c r="BR462" s="62"/>
      <c r="BS462" s="62"/>
      <c r="BU462" s="82"/>
    </row>
    <row r="463" spans="1:73" ht="22.5" customHeight="1" thickBot="1">
      <c r="A463" s="62"/>
      <c r="B463" s="587"/>
      <c r="C463" s="562" t="str">
        <f>IF(ROSTER!D$46="","",ROSTER!D$46)</f>
        <v/>
      </c>
      <c r="D463" s="563"/>
      <c r="E463" s="591"/>
      <c r="F463" s="593"/>
      <c r="G463" s="595"/>
      <c r="H463" s="585"/>
      <c r="I463" s="577"/>
      <c r="J463" s="566"/>
      <c r="K463" s="567"/>
      <c r="L463" s="570"/>
      <c r="M463" s="571"/>
      <c r="N463" s="580" t="s">
        <v>16</v>
      </c>
      <c r="O463" s="581"/>
      <c r="P463" s="566"/>
      <c r="Q463" s="567"/>
      <c r="R463" s="570"/>
      <c r="S463" s="571"/>
      <c r="T463" s="582" t="s">
        <v>16</v>
      </c>
      <c r="U463" s="583"/>
      <c r="V463" s="585"/>
      <c r="W463" s="577"/>
      <c r="X463" s="566"/>
      <c r="Y463" s="577"/>
      <c r="Z463" s="566"/>
      <c r="AA463" s="577"/>
      <c r="AB463" s="566"/>
      <c r="AC463" s="567"/>
      <c r="AD463" s="570"/>
      <c r="AE463" s="571"/>
      <c r="AF463" s="550"/>
      <c r="AG463" s="551"/>
      <c r="AH463" s="566"/>
      <c r="AI463" s="567"/>
      <c r="AJ463" s="570"/>
      <c r="AK463" s="571"/>
      <c r="AL463" s="550"/>
      <c r="AM463" s="551"/>
      <c r="AN463" s="566"/>
      <c r="AO463" s="567"/>
      <c r="AP463" s="570"/>
      <c r="AQ463" s="571"/>
      <c r="AR463" s="550"/>
      <c r="AS463" s="551"/>
      <c r="AT463" s="574"/>
      <c r="AU463" s="575"/>
      <c r="AV463" s="546"/>
      <c r="AW463" s="547"/>
      <c r="AX463" s="550"/>
      <c r="AY463" s="551"/>
      <c r="AZ463" s="566"/>
      <c r="BA463" s="567"/>
      <c r="BB463" s="570"/>
      <c r="BC463" s="571"/>
      <c r="BD463" s="550"/>
      <c r="BE463" s="551"/>
      <c r="BF463" s="574"/>
      <c r="BG463" s="575"/>
      <c r="BH463" s="546"/>
      <c r="BI463" s="547"/>
      <c r="BJ463" s="550"/>
      <c r="BK463" s="551"/>
      <c r="BL463" s="555"/>
      <c r="BM463" s="556"/>
      <c r="BN463" s="557"/>
      <c r="BO463" s="559"/>
      <c r="BP463" s="561"/>
      <c r="BQ463" s="62"/>
      <c r="BR463" s="62"/>
      <c r="BS463" s="62"/>
    </row>
    <row r="464" spans="1:73" s="82" customFormat="1" ht="33.4" customHeight="1">
      <c r="A464" s="80"/>
      <c r="B464" s="538"/>
      <c r="C464" s="539"/>
      <c r="D464" s="539" t="s">
        <v>10</v>
      </c>
      <c r="E464" s="542"/>
      <c r="F464" s="81"/>
      <c r="G464" s="81"/>
      <c r="H464" s="532">
        <f>SUM(H424:I463)</f>
        <v>0</v>
      </c>
      <c r="I464" s="525"/>
      <c r="J464" s="532">
        <f>SUM(J424:K463)</f>
        <v>0</v>
      </c>
      <c r="K464" s="525"/>
      <c r="L464" s="524">
        <f>SUM(L424:M463)</f>
        <v>0</v>
      </c>
      <c r="M464" s="528"/>
      <c r="N464" s="495">
        <f>L464+J464</f>
        <v>0</v>
      </c>
      <c r="O464" s="496"/>
      <c r="P464" s="524">
        <f>SUM(P424:Q463)</f>
        <v>0</v>
      </c>
      <c r="Q464" s="525"/>
      <c r="R464" s="524">
        <f>SUM(R424:S463)</f>
        <v>0</v>
      </c>
      <c r="S464" s="528"/>
      <c r="T464" s="495">
        <f>R464-P464</f>
        <v>0</v>
      </c>
      <c r="U464" s="496"/>
      <c r="V464" s="524">
        <f>SUM(V424:W463)</f>
        <v>0</v>
      </c>
      <c r="W464" s="528"/>
      <c r="X464" s="532">
        <f>SUM(X424:Y463)</f>
        <v>0</v>
      </c>
      <c r="Y464" s="496"/>
      <c r="Z464" s="532">
        <f>SUM(Z424:AA463)</f>
        <v>0</v>
      </c>
      <c r="AA464" s="496"/>
      <c r="AB464" s="528">
        <f>SUM(AB424:AC463)</f>
        <v>0</v>
      </c>
      <c r="AC464" s="525"/>
      <c r="AD464" s="524">
        <f>SUM(AD424:AE463)</f>
        <v>0</v>
      </c>
      <c r="AE464" s="528"/>
      <c r="AF464" s="495">
        <f>IF(AB464=0,0,(AD464/AB464)*100)</f>
        <v>0</v>
      </c>
      <c r="AG464" s="496"/>
      <c r="AH464" s="524">
        <f>SUM(AH424:AI463)</f>
        <v>0</v>
      </c>
      <c r="AI464" s="525"/>
      <c r="AJ464" s="524">
        <f>SUM(AJ424:AK463)</f>
        <v>0</v>
      </c>
      <c r="AK464" s="528"/>
      <c r="AL464" s="495">
        <f>IF(AH464=0,0,(AJ464/AH464)*100)</f>
        <v>0</v>
      </c>
      <c r="AM464" s="496"/>
      <c r="AN464" s="524">
        <f>SUM(AN424:AO463)</f>
        <v>0</v>
      </c>
      <c r="AO464" s="525"/>
      <c r="AP464" s="524">
        <f>SUM(AP424:AQ463)</f>
        <v>0</v>
      </c>
      <c r="AQ464" s="528"/>
      <c r="AR464" s="495">
        <f>IF(AN464=0,0,(AP464/AN464)*100)</f>
        <v>0</v>
      </c>
      <c r="AS464" s="496"/>
      <c r="AT464" s="532">
        <f>AB464+AH464+AN464</f>
        <v>0</v>
      </c>
      <c r="AU464" s="525"/>
      <c r="AV464" s="524">
        <f>AD464+AJ464+AP464</f>
        <v>0</v>
      </c>
      <c r="AW464" s="534"/>
      <c r="AX464" s="495">
        <f>IF(AT464=0,0,(AV464/AT464)*100)</f>
        <v>0</v>
      </c>
      <c r="AY464" s="496"/>
      <c r="AZ464" s="524">
        <f>SUM(AZ424:BA463)</f>
        <v>0</v>
      </c>
      <c r="BA464" s="525"/>
      <c r="BB464" s="524">
        <f>SUM(BB424:BC463)</f>
        <v>0</v>
      </c>
      <c r="BC464" s="528"/>
      <c r="BD464" s="495">
        <f>IF(AZ464=0,0,(BB464/AZ464)*100)</f>
        <v>0</v>
      </c>
      <c r="BE464" s="496"/>
      <c r="BF464" s="532">
        <f>AT464+AZ464</f>
        <v>0</v>
      </c>
      <c r="BG464" s="525"/>
      <c r="BH464" s="524">
        <f>AV464+BB464</f>
        <v>0</v>
      </c>
      <c r="BI464" s="534"/>
      <c r="BJ464" s="495">
        <f>IF(BF464=0,0,(BH464/BF464)*100)</f>
        <v>0</v>
      </c>
      <c r="BK464" s="536"/>
      <c r="BL464" s="511">
        <f>SUM(BL424:BN463)</f>
        <v>0</v>
      </c>
      <c r="BM464" s="512"/>
      <c r="BN464" s="513"/>
      <c r="BO464" s="517" t="e">
        <f>(BL464*BR$424)+(N464*BR$425)+(X464*BR$426)+(R464*BR$427)+(V464*BR$428)+(Z464*BR$429)</f>
        <v>#REF!</v>
      </c>
      <c r="BP464" s="519" t="e">
        <f>((AZ464-BB464)*BR$431)+((AT464-AV464)*BR$430)+(H464*BR$432)+(P464*BR$433)</f>
        <v>#REF!</v>
      </c>
      <c r="BQ464" s="80"/>
      <c r="BR464" s="80"/>
      <c r="BS464" s="80"/>
    </row>
    <row r="465" spans="1:71" s="82" customFormat="1" ht="33.950000000000003" customHeight="1" thickBot="1">
      <c r="A465" s="80"/>
      <c r="B465" s="540"/>
      <c r="C465" s="541"/>
      <c r="D465" s="541"/>
      <c r="E465" s="543"/>
      <c r="F465" s="83"/>
      <c r="G465" s="83"/>
      <c r="H465" s="533"/>
      <c r="I465" s="527"/>
      <c r="J465" s="533"/>
      <c r="K465" s="527"/>
      <c r="L465" s="526"/>
      <c r="M465" s="529"/>
      <c r="N465" s="530" t="s">
        <v>16</v>
      </c>
      <c r="O465" s="531"/>
      <c r="P465" s="526"/>
      <c r="Q465" s="527"/>
      <c r="R465" s="526"/>
      <c r="S465" s="529"/>
      <c r="T465" s="530" t="s">
        <v>16</v>
      </c>
      <c r="U465" s="531"/>
      <c r="V465" s="526"/>
      <c r="W465" s="529"/>
      <c r="X465" s="533"/>
      <c r="Y465" s="531"/>
      <c r="Z465" s="533"/>
      <c r="AA465" s="531"/>
      <c r="AB465" s="529"/>
      <c r="AC465" s="527"/>
      <c r="AD465" s="526"/>
      <c r="AE465" s="529"/>
      <c r="AF465" s="530"/>
      <c r="AG465" s="531"/>
      <c r="AH465" s="526"/>
      <c r="AI465" s="527"/>
      <c r="AJ465" s="526"/>
      <c r="AK465" s="529"/>
      <c r="AL465" s="530"/>
      <c r="AM465" s="531"/>
      <c r="AN465" s="526"/>
      <c r="AO465" s="527"/>
      <c r="AP465" s="526"/>
      <c r="AQ465" s="529"/>
      <c r="AR465" s="530"/>
      <c r="AS465" s="531"/>
      <c r="AT465" s="533"/>
      <c r="AU465" s="527"/>
      <c r="AV465" s="526"/>
      <c r="AW465" s="535"/>
      <c r="AX465" s="530"/>
      <c r="AY465" s="531"/>
      <c r="AZ465" s="526"/>
      <c r="BA465" s="527"/>
      <c r="BB465" s="526"/>
      <c r="BC465" s="529"/>
      <c r="BD465" s="530"/>
      <c r="BE465" s="531"/>
      <c r="BF465" s="533"/>
      <c r="BG465" s="527"/>
      <c r="BH465" s="526"/>
      <c r="BI465" s="535"/>
      <c r="BJ465" s="530"/>
      <c r="BK465" s="537"/>
      <c r="BL465" s="514"/>
      <c r="BM465" s="515"/>
      <c r="BN465" s="516"/>
      <c r="BO465" s="518"/>
      <c r="BP465" s="520"/>
      <c r="BQ465" s="80"/>
      <c r="BR465" s="80"/>
      <c r="BS465" s="80"/>
    </row>
    <row r="466" spans="1:71" s="88" customFormat="1" ht="48.2" customHeight="1" thickBot="1">
      <c r="A466" s="84"/>
      <c r="B466" s="521"/>
      <c r="C466" s="522"/>
      <c r="D466" s="522" t="s">
        <v>13</v>
      </c>
      <c r="E466" s="523"/>
      <c r="F466" s="85"/>
      <c r="G466" s="128"/>
      <c r="H466" s="509"/>
      <c r="I466" s="510"/>
      <c r="J466" s="504"/>
      <c r="K466" s="505"/>
      <c r="L466" s="493"/>
      <c r="M466" s="494"/>
      <c r="N466" s="506">
        <f>J466+L466</f>
        <v>0</v>
      </c>
      <c r="O466" s="507"/>
      <c r="P466" s="497">
        <f>R464</f>
        <v>0</v>
      </c>
      <c r="Q466" s="498"/>
      <c r="R466" s="499">
        <f>P464</f>
        <v>0</v>
      </c>
      <c r="S466" s="500"/>
      <c r="T466" s="506">
        <f>R466-P466</f>
        <v>0</v>
      </c>
      <c r="U466" s="507"/>
      <c r="V466" s="504"/>
      <c r="W466" s="508"/>
      <c r="X466" s="509"/>
      <c r="Y466" s="510"/>
      <c r="Z466" s="504"/>
      <c r="AA466" s="508"/>
      <c r="AB466" s="504"/>
      <c r="AC466" s="505"/>
      <c r="AD466" s="493"/>
      <c r="AE466" s="494"/>
      <c r="AF466" s="495">
        <f>IF(AB466=0,0,(AD466/AB466)*100)</f>
        <v>0</v>
      </c>
      <c r="AG466" s="496"/>
      <c r="AH466" s="504"/>
      <c r="AI466" s="505"/>
      <c r="AJ466" s="493"/>
      <c r="AK466" s="494"/>
      <c r="AL466" s="495">
        <f>IF(AH466=0,0,(AJ466/AH466)*100)</f>
        <v>0</v>
      </c>
      <c r="AM466" s="496"/>
      <c r="AN466" s="504"/>
      <c r="AO466" s="505"/>
      <c r="AP466" s="493"/>
      <c r="AQ466" s="494"/>
      <c r="AR466" s="495">
        <f>IF(AN466=0,0,(AP466/AN466)*100)</f>
        <v>0</v>
      </c>
      <c r="AS466" s="496"/>
      <c r="AT466" s="497">
        <f>AB466+AH466+AN466</f>
        <v>0</v>
      </c>
      <c r="AU466" s="498"/>
      <c r="AV466" s="499">
        <f>AD466+AJ466+AP466</f>
        <v>0</v>
      </c>
      <c r="AW466" s="500"/>
      <c r="AX466" s="495">
        <f>IF(AT466=0,0,(AV466/AT466)*100)</f>
        <v>0</v>
      </c>
      <c r="AY466" s="496"/>
      <c r="AZ466" s="504"/>
      <c r="BA466" s="505"/>
      <c r="BB466" s="493"/>
      <c r="BC466" s="494"/>
      <c r="BD466" s="495">
        <f>IF(AZ466=0,0,(BB466/AZ466)*100)</f>
        <v>0</v>
      </c>
      <c r="BE466" s="496"/>
      <c r="BF466" s="497">
        <f>AT466+AZ466</f>
        <v>0</v>
      </c>
      <c r="BG466" s="498"/>
      <c r="BH466" s="499">
        <f>AV466+BB466</f>
        <v>0</v>
      </c>
      <c r="BI466" s="500"/>
      <c r="BJ466" s="495">
        <f>IF(BF466=0,0,(BH466/BF466)*100)</f>
        <v>0</v>
      </c>
      <c r="BK466" s="496"/>
      <c r="BL466" s="501"/>
      <c r="BM466" s="502"/>
      <c r="BN466" s="503"/>
      <c r="BO466" s="86"/>
      <c r="BP466" s="87"/>
      <c r="BQ466" s="84"/>
      <c r="BR466" s="84"/>
      <c r="BS466" s="84"/>
    </row>
    <row r="467" spans="1:71" s="88" customFormat="1" ht="48.95" customHeight="1" thickBot="1">
      <c r="A467" s="84"/>
      <c r="B467" s="247"/>
      <c r="C467" s="249"/>
      <c r="D467" s="488" t="s">
        <v>52</v>
      </c>
      <c r="E467" s="489"/>
      <c r="F467" s="89"/>
      <c r="G467" s="89"/>
      <c r="H467" s="249"/>
      <c r="I467" s="249"/>
      <c r="J467" s="490">
        <f>IF((J464+L466)=0,0,J464/(J464+L466)*100)</f>
        <v>0</v>
      </c>
      <c r="K467" s="491"/>
      <c r="L467" s="490">
        <f>IF((L464+J466)=0,0,L464/(L464+J466)*100)</f>
        <v>0</v>
      </c>
      <c r="M467" s="491"/>
      <c r="N467" s="490">
        <f>IF((N464+N466)=0,0,N464/(N464+N466)*100)</f>
        <v>0</v>
      </c>
      <c r="O467" s="492"/>
      <c r="P467" s="654"/>
      <c r="Q467" s="484"/>
      <c r="R467" s="484"/>
      <c r="S467" s="484"/>
      <c r="T467" s="655"/>
      <c r="U467" s="655"/>
      <c r="V467" s="484"/>
      <c r="W467" s="484"/>
      <c r="X467" s="484"/>
      <c r="Y467" s="484"/>
      <c r="Z467" s="484"/>
      <c r="AA467" s="484"/>
      <c r="AB467" s="484"/>
      <c r="AC467" s="484"/>
      <c r="AD467" s="484"/>
      <c r="AE467" s="484"/>
      <c r="AF467" s="484"/>
      <c r="AG467" s="484"/>
      <c r="AH467" s="484"/>
      <c r="AI467" s="484"/>
      <c r="AJ467" s="484"/>
      <c r="AK467" s="484"/>
      <c r="AL467" s="484"/>
      <c r="AM467" s="484"/>
      <c r="AN467" s="484"/>
      <c r="AO467" s="484"/>
      <c r="AP467" s="484"/>
      <c r="AQ467" s="484"/>
      <c r="AR467" s="484"/>
      <c r="AS467" s="484"/>
      <c r="AT467" s="484"/>
      <c r="AU467" s="484"/>
      <c r="AV467" s="484"/>
      <c r="AW467" s="484"/>
      <c r="AX467" s="484"/>
      <c r="AY467" s="484"/>
      <c r="AZ467" s="484"/>
      <c r="BA467" s="484"/>
      <c r="BB467" s="484"/>
      <c r="BC467" s="484"/>
      <c r="BD467" s="484"/>
      <c r="BE467" s="484"/>
      <c r="BF467" s="484"/>
      <c r="BG467" s="484"/>
      <c r="BH467" s="484"/>
      <c r="BI467" s="484"/>
      <c r="BJ467" s="484"/>
      <c r="BK467" s="484"/>
      <c r="BL467" s="484"/>
      <c r="BM467" s="484"/>
      <c r="BN467" s="485"/>
      <c r="BO467" s="90"/>
      <c r="BP467" s="90"/>
      <c r="BQ467" s="84"/>
      <c r="BR467" s="84"/>
      <c r="BS467" s="84"/>
    </row>
    <row r="468" spans="1:71" ht="27.75" thickTop="1" thickBot="1">
      <c r="A468" s="62"/>
      <c r="B468" s="250"/>
      <c r="C468" s="251"/>
      <c r="D468" s="251"/>
      <c r="E468" s="251"/>
      <c r="F468" s="91"/>
      <c r="G468" s="91"/>
      <c r="H468" s="251"/>
      <c r="I468" s="251"/>
      <c r="J468" s="251"/>
      <c r="K468" s="251"/>
      <c r="L468" s="251"/>
      <c r="M468" s="251"/>
      <c r="N468" s="251"/>
      <c r="O468" s="251"/>
      <c r="P468" s="251"/>
      <c r="Q468" s="251"/>
      <c r="R468" s="251"/>
      <c r="S468" s="251"/>
      <c r="T468" s="251"/>
      <c r="U468" s="251"/>
      <c r="V468" s="251"/>
      <c r="W468" s="251"/>
      <c r="X468" s="251"/>
      <c r="Y468" s="251"/>
      <c r="Z468" s="251"/>
      <c r="AA468" s="251"/>
      <c r="AB468" s="251"/>
      <c r="AC468" s="251"/>
      <c r="AD468" s="251"/>
      <c r="AE468" s="251"/>
      <c r="AF468" s="256"/>
      <c r="AG468" s="256"/>
      <c r="AH468" s="251"/>
      <c r="AI468" s="251"/>
      <c r="AJ468" s="251"/>
      <c r="AK468" s="251"/>
      <c r="AL468" s="251"/>
      <c r="AM468" s="251"/>
      <c r="AN468" s="251"/>
      <c r="AO468" s="251"/>
      <c r="AP468" s="251"/>
      <c r="AQ468" s="251"/>
      <c r="AR468" s="251"/>
      <c r="AS468" s="251"/>
      <c r="AT468" s="251"/>
      <c r="AU468" s="251"/>
      <c r="AV468" s="251"/>
      <c r="AW468" s="251"/>
      <c r="AX468" s="251"/>
      <c r="AY468" s="251"/>
      <c r="AZ468" s="251"/>
      <c r="BA468" s="251"/>
      <c r="BB468" s="251"/>
      <c r="BC468" s="251"/>
      <c r="BD468" s="251"/>
      <c r="BE468" s="251"/>
      <c r="BF468" s="251"/>
      <c r="BG468" s="251"/>
      <c r="BH468" s="251"/>
      <c r="BI468" s="251"/>
      <c r="BJ468" s="251"/>
      <c r="BK468" s="251"/>
      <c r="BL468" s="251"/>
      <c r="BM468" s="251"/>
      <c r="BN468" s="257"/>
      <c r="BO468" s="92"/>
      <c r="BP468" s="92"/>
      <c r="BQ468" s="62"/>
      <c r="BR468" s="62"/>
      <c r="BS468" s="62"/>
    </row>
    <row r="469" spans="1:71" s="88" customFormat="1" ht="73.349999999999994" customHeight="1" thickTop="1" thickBot="1">
      <c r="A469" s="84"/>
      <c r="B469" s="486" t="s">
        <v>70</v>
      </c>
      <c r="C469" s="487"/>
      <c r="D469" s="483" t="s">
        <v>60</v>
      </c>
      <c r="E469" s="483"/>
      <c r="F469" s="93"/>
      <c r="G469" s="93"/>
      <c r="H469" s="479"/>
      <c r="I469" s="480"/>
      <c r="J469" s="481"/>
      <c r="K469" s="259"/>
      <c r="L469" s="479"/>
      <c r="M469" s="480"/>
      <c r="N469" s="481"/>
      <c r="O469" s="476" t="s">
        <v>53</v>
      </c>
      <c r="P469" s="477"/>
      <c r="Q469" s="477"/>
      <c r="R469" s="477"/>
      <c r="S469" s="479"/>
      <c r="T469" s="480"/>
      <c r="U469" s="481"/>
      <c r="V469" s="259"/>
      <c r="W469" s="479"/>
      <c r="X469" s="480"/>
      <c r="Y469" s="481"/>
      <c r="Z469" s="476" t="s">
        <v>55</v>
      </c>
      <c r="AA469" s="477"/>
      <c r="AB469" s="477"/>
      <c r="AC469" s="478"/>
      <c r="AD469" s="479"/>
      <c r="AE469" s="480"/>
      <c r="AF469" s="481"/>
      <c r="AG469" s="259"/>
      <c r="AH469" s="479"/>
      <c r="AI469" s="480"/>
      <c r="AJ469" s="481"/>
      <c r="AK469" s="476" t="s">
        <v>59</v>
      </c>
      <c r="AL469" s="477"/>
      <c r="AM469" s="477"/>
      <c r="AN469" s="478"/>
      <c r="AO469" s="479"/>
      <c r="AP469" s="480"/>
      <c r="AQ469" s="481"/>
      <c r="AR469" s="263"/>
      <c r="AS469" s="479"/>
      <c r="AT469" s="480"/>
      <c r="AU469" s="481"/>
      <c r="AV469" s="264"/>
      <c r="AW469" s="264"/>
      <c r="AX469" s="264"/>
      <c r="AY469" s="264"/>
      <c r="AZ469" s="472" t="s">
        <v>20</v>
      </c>
      <c r="BA469" s="472"/>
      <c r="BB469" s="472"/>
      <c r="BC469" s="472"/>
      <c r="BD469" s="473"/>
      <c r="BE469" s="469">
        <f>BL464</f>
        <v>0</v>
      </c>
      <c r="BF469" s="470"/>
      <c r="BG469" s="471"/>
      <c r="BH469" s="265"/>
      <c r="BI469" s="469">
        <f>BL466</f>
        <v>0</v>
      </c>
      <c r="BJ469" s="470"/>
      <c r="BK469" s="471"/>
      <c r="BL469" s="266"/>
      <c r="BM469" s="266"/>
      <c r="BN469" s="267"/>
      <c r="BO469" s="94"/>
      <c r="BP469" s="94"/>
      <c r="BQ469" s="84"/>
      <c r="BR469" s="84"/>
      <c r="BS469" s="84"/>
    </row>
    <row r="470" spans="1:71" ht="15.6" customHeight="1" thickTop="1" thickBot="1">
      <c r="A470" s="62"/>
      <c r="B470" s="252"/>
      <c r="C470" s="241"/>
      <c r="D470" s="253"/>
      <c r="E470" s="253"/>
      <c r="F470" s="95"/>
      <c r="G470" s="95"/>
      <c r="H470" s="261"/>
      <c r="I470" s="261"/>
      <c r="J470" s="261"/>
      <c r="K470" s="261"/>
      <c r="L470" s="261"/>
      <c r="M470" s="261"/>
      <c r="N470" s="261"/>
      <c r="O470" s="258"/>
      <c r="P470" s="258"/>
      <c r="Q470" s="258"/>
      <c r="R470" s="258"/>
      <c r="S470" s="261"/>
      <c r="T470" s="261"/>
      <c r="U470" s="261"/>
      <c r="V470" s="260"/>
      <c r="W470" s="261"/>
      <c r="X470" s="261"/>
      <c r="Y470" s="261"/>
      <c r="Z470" s="258"/>
      <c r="AA470" s="258"/>
      <c r="AB470" s="258"/>
      <c r="AC470" s="258"/>
      <c r="AD470" s="261"/>
      <c r="AE470" s="261"/>
      <c r="AF470" s="261"/>
      <c r="AG470" s="261"/>
      <c r="AH470" s="260"/>
      <c r="AI470" s="260"/>
      <c r="AJ470" s="261"/>
      <c r="AK470" s="258"/>
      <c r="AL470" s="258"/>
      <c r="AM470" s="258"/>
      <c r="AN470" s="258"/>
      <c r="AO470" s="261"/>
      <c r="AP470" s="261"/>
      <c r="AQ470" s="261"/>
      <c r="AR470" s="261"/>
      <c r="AS470" s="261"/>
      <c r="AT470" s="263"/>
      <c r="AU470" s="263"/>
      <c r="AV470" s="268"/>
      <c r="AW470" s="268"/>
      <c r="AX470" s="268"/>
      <c r="AY470" s="268"/>
      <c r="AZ470" s="258"/>
      <c r="BA470" s="269"/>
      <c r="BB470" s="269"/>
      <c r="BC470" s="270"/>
      <c r="BD470" s="271"/>
      <c r="BE470" s="272"/>
      <c r="BF470" s="272"/>
      <c r="BG470" s="263"/>
      <c r="BH470" s="273"/>
      <c r="BI470" s="274"/>
      <c r="BJ470" s="274"/>
      <c r="BK470" s="263"/>
      <c r="BL470" s="268"/>
      <c r="BM470" s="268"/>
      <c r="BN470" s="275"/>
      <c r="BO470" s="96"/>
      <c r="BP470" s="96"/>
      <c r="BQ470" s="62"/>
      <c r="BR470" s="62"/>
      <c r="BS470" s="62"/>
    </row>
    <row r="471" spans="1:71" s="88" customFormat="1" ht="74.849999999999994" customHeight="1" thickTop="1" thickBot="1">
      <c r="A471" s="84"/>
      <c r="B471" s="482" t="s">
        <v>51</v>
      </c>
      <c r="C471" s="472"/>
      <c r="D471" s="483" t="s">
        <v>61</v>
      </c>
      <c r="E471" s="483"/>
      <c r="F471" s="93"/>
      <c r="G471" s="93"/>
      <c r="H471" s="469">
        <f>H469</f>
        <v>0</v>
      </c>
      <c r="I471" s="470"/>
      <c r="J471" s="471"/>
      <c r="K471" s="259"/>
      <c r="L471" s="469">
        <f>L469</f>
        <v>0</v>
      </c>
      <c r="M471" s="470"/>
      <c r="N471" s="471"/>
      <c r="O471" s="476" t="s">
        <v>57</v>
      </c>
      <c r="P471" s="477"/>
      <c r="Q471" s="477"/>
      <c r="R471" s="477"/>
      <c r="S471" s="469">
        <f>S469-H469</f>
        <v>0</v>
      </c>
      <c r="T471" s="470"/>
      <c r="U471" s="471"/>
      <c r="V471" s="259"/>
      <c r="W471" s="469">
        <f>W469-L469</f>
        <v>0</v>
      </c>
      <c r="X471" s="470"/>
      <c r="Y471" s="471"/>
      <c r="Z471" s="476" t="s">
        <v>56</v>
      </c>
      <c r="AA471" s="477"/>
      <c r="AB471" s="477"/>
      <c r="AC471" s="478"/>
      <c r="AD471" s="469">
        <f>AD469-S469</f>
        <v>0</v>
      </c>
      <c r="AE471" s="470"/>
      <c r="AF471" s="471"/>
      <c r="AG471" s="259"/>
      <c r="AH471" s="469">
        <f>AH469-W469</f>
        <v>0</v>
      </c>
      <c r="AI471" s="470"/>
      <c r="AJ471" s="471"/>
      <c r="AK471" s="476" t="s">
        <v>58</v>
      </c>
      <c r="AL471" s="477"/>
      <c r="AM471" s="477"/>
      <c r="AN471" s="478"/>
      <c r="AO471" s="469">
        <f>AO469-AD469</f>
        <v>0</v>
      </c>
      <c r="AP471" s="470"/>
      <c r="AQ471" s="471"/>
      <c r="AR471" s="263"/>
      <c r="AS471" s="469">
        <f>AS469-AH469</f>
        <v>0</v>
      </c>
      <c r="AT471" s="470"/>
      <c r="AU471" s="471"/>
      <c r="AV471" s="264"/>
      <c r="AW471" s="264"/>
      <c r="AX471" s="264"/>
      <c r="AY471" s="264"/>
      <c r="AZ471" s="472" t="s">
        <v>50</v>
      </c>
      <c r="BA471" s="472"/>
      <c r="BB471" s="472"/>
      <c r="BC471" s="472"/>
      <c r="BD471" s="473"/>
      <c r="BE471" s="469">
        <f>BE469-AO469</f>
        <v>0</v>
      </c>
      <c r="BF471" s="470"/>
      <c r="BG471" s="471"/>
      <c r="BH471" s="276"/>
      <c r="BI471" s="469">
        <f>BI469-AS469</f>
        <v>0</v>
      </c>
      <c r="BJ471" s="470"/>
      <c r="BK471" s="471"/>
      <c r="BL471" s="266"/>
      <c r="BM471" s="266"/>
      <c r="BN471" s="267"/>
      <c r="BO471" s="94"/>
      <c r="BP471" s="94"/>
      <c r="BQ471" s="84"/>
      <c r="BR471" s="84"/>
      <c r="BS471" s="84"/>
    </row>
    <row r="472" spans="1:71" ht="27.75" thickTop="1" thickBot="1">
      <c r="A472" s="62"/>
      <c r="B472" s="254"/>
      <c r="C472" s="255"/>
      <c r="D472" s="255"/>
      <c r="E472" s="255"/>
      <c r="F472" s="97"/>
      <c r="G472" s="97"/>
      <c r="H472" s="255"/>
      <c r="I472" s="255"/>
      <c r="J472" s="255"/>
      <c r="K472" s="255"/>
      <c r="L472" s="255"/>
      <c r="M472" s="255"/>
      <c r="N472" s="255"/>
      <c r="O472" s="255"/>
      <c r="P472" s="255"/>
      <c r="Q472" s="255"/>
      <c r="R472" s="255"/>
      <c r="S472" s="255"/>
      <c r="T472" s="255"/>
      <c r="U472" s="255"/>
      <c r="V472" s="255"/>
      <c r="W472" s="255"/>
      <c r="X472" s="255"/>
      <c r="Y472" s="255"/>
      <c r="Z472" s="255"/>
      <c r="AA472" s="255"/>
      <c r="AB472" s="255"/>
      <c r="AC472" s="255"/>
      <c r="AD472" s="255"/>
      <c r="AE472" s="255"/>
      <c r="AF472" s="262"/>
      <c r="AG472" s="262"/>
      <c r="AH472" s="255"/>
      <c r="AI472" s="255"/>
      <c r="AJ472" s="255"/>
      <c r="AK472" s="255"/>
      <c r="AL472" s="255"/>
      <c r="AM472" s="255"/>
      <c r="AN472" s="255"/>
      <c r="AO472" s="255"/>
      <c r="AP472" s="255"/>
      <c r="AQ472" s="255"/>
      <c r="AR472" s="255"/>
      <c r="AS472" s="255"/>
      <c r="AT472" s="255"/>
      <c r="AU472" s="255"/>
      <c r="AV472" s="255"/>
      <c r="AW472" s="255"/>
      <c r="AX472" s="255"/>
      <c r="AY472" s="255"/>
      <c r="AZ472" s="255"/>
      <c r="BA472" s="474" t="s">
        <v>104</v>
      </c>
      <c r="BB472" s="474"/>
      <c r="BC472" s="474"/>
      <c r="BD472" s="474"/>
      <c r="BE472" s="474"/>
      <c r="BF472" s="474"/>
      <c r="BG472" s="474"/>
      <c r="BH472" s="474"/>
      <c r="BI472" s="474"/>
      <c r="BJ472" s="474"/>
      <c r="BK472" s="474"/>
      <c r="BL472" s="474"/>
      <c r="BM472" s="474"/>
      <c r="BN472" s="475"/>
      <c r="BO472" s="98"/>
      <c r="BP472" s="98"/>
      <c r="BQ472" s="62"/>
      <c r="BR472" s="62"/>
      <c r="BS472" s="62"/>
    </row>
    <row r="473" spans="1:71" ht="10.9" customHeight="1" thickTop="1">
      <c r="A473" s="62"/>
      <c r="B473" s="63"/>
      <c r="C473" s="62"/>
      <c r="D473" s="62"/>
      <c r="E473" s="62"/>
      <c r="F473" s="64"/>
      <c r="G473" s="64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  <c r="AA473" s="62"/>
      <c r="AB473" s="62"/>
      <c r="AC473" s="62"/>
      <c r="AD473" s="62"/>
      <c r="AE473" s="62"/>
      <c r="AF473" s="65"/>
      <c r="AG473" s="65"/>
      <c r="AH473" s="62"/>
      <c r="AI473" s="62"/>
      <c r="AJ473" s="62"/>
      <c r="AK473" s="62"/>
      <c r="AL473" s="62"/>
      <c r="AM473" s="62"/>
      <c r="AN473" s="62"/>
      <c r="AO473" s="62"/>
      <c r="AP473" s="62"/>
      <c r="AQ473" s="62"/>
      <c r="AR473" s="62"/>
      <c r="AS473" s="62"/>
      <c r="AT473" s="62"/>
      <c r="AU473" s="62"/>
      <c r="AV473" s="62"/>
      <c r="AW473" s="62"/>
      <c r="AX473" s="62"/>
      <c r="AY473" s="62"/>
      <c r="AZ473" s="62"/>
      <c r="BA473" s="62"/>
      <c r="BB473" s="62"/>
      <c r="BC473" s="62"/>
      <c r="BD473" s="62"/>
      <c r="BE473" s="62"/>
      <c r="BF473" s="62"/>
      <c r="BG473" s="62"/>
      <c r="BH473" s="62"/>
      <c r="BI473" s="62"/>
      <c r="BJ473" s="62"/>
      <c r="BK473" s="62"/>
      <c r="BL473" s="62"/>
      <c r="BM473" s="62"/>
      <c r="BN473" s="62"/>
      <c r="BO473" s="66"/>
      <c r="BP473" s="66"/>
      <c r="BQ473" s="62"/>
      <c r="BR473" s="62"/>
      <c r="BS473" s="62"/>
    </row>
    <row r="474" spans="1:71" s="69" customFormat="1" ht="33.75">
      <c r="A474" s="68"/>
      <c r="B474" s="651" t="s">
        <v>9</v>
      </c>
      <c r="C474" s="651"/>
      <c r="D474" s="651"/>
      <c r="E474" s="651"/>
      <c r="F474" s="651"/>
      <c r="G474" s="651"/>
      <c r="H474" s="651"/>
      <c r="I474" s="651"/>
      <c r="J474" s="651"/>
      <c r="K474" s="651"/>
      <c r="L474" s="651"/>
      <c r="M474" s="651"/>
      <c r="N474" s="651"/>
      <c r="O474" s="651"/>
      <c r="P474" s="651"/>
      <c r="Q474" s="651"/>
      <c r="R474" s="651"/>
      <c r="S474" s="651"/>
      <c r="T474" s="651"/>
      <c r="U474" s="651"/>
      <c r="V474" s="651"/>
      <c r="W474" s="651"/>
      <c r="X474" s="651"/>
      <c r="Y474" s="651"/>
      <c r="Z474" s="651"/>
      <c r="AA474" s="651"/>
      <c r="AB474" s="651"/>
      <c r="AC474" s="651"/>
      <c r="AD474" s="651"/>
      <c r="AE474" s="651"/>
      <c r="AF474" s="651"/>
      <c r="AG474" s="651"/>
      <c r="AH474" s="651"/>
      <c r="AI474" s="651"/>
      <c r="AJ474" s="651"/>
      <c r="AK474" s="651"/>
      <c r="AL474" s="651"/>
      <c r="AM474" s="651"/>
      <c r="AN474" s="651"/>
      <c r="AO474" s="651"/>
      <c r="AP474" s="651"/>
      <c r="AQ474" s="651"/>
      <c r="AR474" s="651"/>
      <c r="AS474" s="651"/>
      <c r="AT474" s="651"/>
      <c r="AU474" s="651"/>
      <c r="AV474" s="651"/>
      <c r="AW474" s="651"/>
      <c r="AX474" s="651"/>
      <c r="AY474" s="651"/>
      <c r="AZ474" s="651"/>
      <c r="BA474" s="651"/>
      <c r="BB474" s="651"/>
      <c r="BC474" s="651"/>
      <c r="BD474" s="651"/>
      <c r="BE474" s="651"/>
      <c r="BF474" s="651"/>
      <c r="BG474" s="651"/>
      <c r="BH474" s="651"/>
      <c r="BI474" s="651"/>
      <c r="BJ474" s="651"/>
      <c r="BK474" s="651"/>
      <c r="BL474" s="651"/>
      <c r="BM474" s="651"/>
      <c r="BN474" s="651"/>
      <c r="BO474" s="223"/>
      <c r="BP474" s="223"/>
      <c r="BQ474" s="68"/>
      <c r="BR474" s="68"/>
      <c r="BS474" s="68"/>
    </row>
    <row r="475" spans="1:71" ht="10.9" customHeight="1">
      <c r="A475" s="62"/>
      <c r="B475" s="224"/>
      <c r="C475" s="225"/>
      <c r="D475" s="225"/>
      <c r="E475" s="225"/>
      <c r="F475" s="226"/>
      <c r="G475" s="226"/>
      <c r="H475" s="225"/>
      <c r="I475" s="225"/>
      <c r="J475" s="225"/>
      <c r="K475" s="225"/>
      <c r="L475" s="225"/>
      <c r="M475" s="225"/>
      <c r="N475" s="225"/>
      <c r="O475" s="225"/>
      <c r="P475" s="225"/>
      <c r="Q475" s="225"/>
      <c r="R475" s="225"/>
      <c r="S475" s="225"/>
      <c r="T475" s="225"/>
      <c r="U475" s="225"/>
      <c r="V475" s="225"/>
      <c r="W475" s="225"/>
      <c r="X475" s="225"/>
      <c r="Y475" s="225"/>
      <c r="Z475" s="225"/>
      <c r="AA475" s="225"/>
      <c r="AB475" s="225"/>
      <c r="AC475" s="225"/>
      <c r="AD475" s="225"/>
      <c r="AE475" s="225"/>
      <c r="AF475" s="227"/>
      <c r="AG475" s="227"/>
      <c r="AH475" s="225"/>
      <c r="AI475" s="225"/>
      <c r="AJ475" s="225"/>
      <c r="AK475" s="225"/>
      <c r="AL475" s="225"/>
      <c r="AM475" s="225"/>
      <c r="AN475" s="225"/>
      <c r="AO475" s="225"/>
      <c r="AP475" s="225"/>
      <c r="AQ475" s="225"/>
      <c r="AR475" s="225"/>
      <c r="AS475" s="225"/>
      <c r="AT475" s="225"/>
      <c r="AU475" s="225"/>
      <c r="AV475" s="225"/>
      <c r="AW475" s="225"/>
      <c r="AX475" s="225"/>
      <c r="AY475" s="225"/>
      <c r="AZ475" s="225"/>
      <c r="BA475" s="225"/>
      <c r="BB475" s="225"/>
      <c r="BC475" s="225"/>
      <c r="BD475" s="225"/>
      <c r="BE475" s="225"/>
      <c r="BF475" s="225"/>
      <c r="BG475" s="225"/>
      <c r="BH475" s="225"/>
      <c r="BI475" s="225"/>
      <c r="BJ475" s="225"/>
      <c r="BK475" s="225"/>
      <c r="BL475" s="225"/>
      <c r="BM475" s="225"/>
      <c r="BN475" s="652"/>
      <c r="BO475" s="652"/>
      <c r="BP475" s="652"/>
      <c r="BQ475" s="62"/>
      <c r="BR475" s="62"/>
      <c r="BS475" s="62"/>
    </row>
    <row r="476" spans="1:71" s="70" customFormat="1" ht="36.75" customHeight="1">
      <c r="A476" s="63"/>
      <c r="B476" s="224"/>
      <c r="C476" s="224"/>
      <c r="D476" s="228" t="s">
        <v>10</v>
      </c>
      <c r="E476" s="653" t="str">
        <f>IF(ROSTER!D$3="","",ROSTER!D$3)</f>
        <v/>
      </c>
      <c r="F476" s="653"/>
      <c r="G476" s="653"/>
      <c r="H476" s="653"/>
      <c r="I476" s="653"/>
      <c r="J476" s="653"/>
      <c r="K476" s="653"/>
      <c r="L476" s="653"/>
      <c r="M476" s="653"/>
      <c r="N476" s="653"/>
      <c r="O476" s="653"/>
      <c r="P476" s="653"/>
      <c r="Q476" s="653"/>
      <c r="R476" s="653"/>
      <c r="S476" s="653"/>
      <c r="T476" s="653"/>
      <c r="U476" s="653"/>
      <c r="V476" s="653"/>
      <c r="W476" s="653"/>
      <c r="X476" s="653"/>
      <c r="Y476" s="653"/>
      <c r="Z476" s="653"/>
      <c r="AA476" s="653"/>
      <c r="AB476" s="653"/>
      <c r="AC476" s="653"/>
      <c r="AD476" s="229"/>
      <c r="AE476" s="649" t="s">
        <v>11</v>
      </c>
      <c r="AF476" s="649"/>
      <c r="AG476" s="649"/>
      <c r="AH476" s="649"/>
      <c r="AI476" s="649"/>
      <c r="AJ476" s="649"/>
      <c r="AK476" s="649"/>
      <c r="AL476" s="647"/>
      <c r="AM476" s="647"/>
      <c r="AN476" s="647"/>
      <c r="AO476" s="647"/>
      <c r="AP476" s="647"/>
      <c r="AQ476" s="647"/>
      <c r="AR476" s="647"/>
      <c r="AS476" s="647"/>
      <c r="AT476" s="647"/>
      <c r="AU476" s="647"/>
      <c r="AV476" s="647"/>
      <c r="AW476" s="647"/>
      <c r="AX476" s="647"/>
      <c r="AY476" s="647"/>
      <c r="AZ476" s="647"/>
      <c r="BA476" s="647"/>
      <c r="BB476" s="647"/>
      <c r="BC476" s="647"/>
      <c r="BD476" s="647"/>
      <c r="BE476" s="647"/>
      <c r="BF476" s="647"/>
      <c r="BG476" s="647"/>
      <c r="BH476" s="647"/>
      <c r="BI476" s="647"/>
      <c r="BJ476" s="647"/>
      <c r="BK476" s="647"/>
      <c r="BL476" s="647"/>
      <c r="BM476" s="647"/>
      <c r="BN476" s="652"/>
      <c r="BO476" s="652"/>
      <c r="BP476" s="652"/>
      <c r="BQ476" s="63"/>
      <c r="BR476" s="63"/>
      <c r="BS476" s="63"/>
    </row>
    <row r="477" spans="1:71" ht="8.85" customHeight="1">
      <c r="A477" s="71"/>
      <c r="B477" s="224"/>
      <c r="C477" s="227" t="s">
        <v>39</v>
      </c>
      <c r="D477" s="227"/>
      <c r="E477" s="227"/>
      <c r="F477" s="230"/>
      <c r="G477" s="230"/>
      <c r="H477" s="227"/>
      <c r="I477" s="227"/>
      <c r="J477" s="231"/>
      <c r="K477" s="231"/>
      <c r="L477" s="231"/>
      <c r="M477" s="231"/>
      <c r="N477" s="231"/>
      <c r="O477" s="231"/>
      <c r="P477" s="231"/>
      <c r="Q477" s="231"/>
      <c r="R477" s="231"/>
      <c r="S477" s="231"/>
      <c r="T477" s="231"/>
      <c r="U477" s="231"/>
      <c r="V477" s="231"/>
      <c r="W477" s="231"/>
      <c r="X477" s="231"/>
      <c r="Y477" s="231"/>
      <c r="Z477" s="231"/>
      <c r="AA477" s="231"/>
      <c r="AB477" s="231"/>
      <c r="AC477" s="231"/>
      <c r="AD477" s="231"/>
      <c r="AE477" s="231"/>
      <c r="AF477" s="231"/>
      <c r="AG477" s="227"/>
      <c r="AH477" s="232"/>
      <c r="AI477" s="233"/>
      <c r="AJ477" s="233"/>
      <c r="AK477" s="233"/>
      <c r="AL477" s="233"/>
      <c r="AM477" s="233"/>
      <c r="AN477" s="233"/>
      <c r="AO477" s="234"/>
      <c r="AP477" s="235"/>
      <c r="AQ477" s="235"/>
      <c r="AR477" s="235"/>
      <c r="AS477" s="235"/>
      <c r="AT477" s="235"/>
      <c r="AU477" s="235"/>
      <c r="AV477" s="235"/>
      <c r="AW477" s="235"/>
      <c r="AX477" s="235"/>
      <c r="AY477" s="235"/>
      <c r="AZ477" s="235"/>
      <c r="BA477" s="235"/>
      <c r="BB477" s="235"/>
      <c r="BC477" s="235"/>
      <c r="BD477" s="235"/>
      <c r="BE477" s="235"/>
      <c r="BF477" s="235"/>
      <c r="BG477" s="235"/>
      <c r="BH477" s="235"/>
      <c r="BI477" s="235"/>
      <c r="BJ477" s="235"/>
      <c r="BK477" s="235"/>
      <c r="BL477" s="235"/>
      <c r="BM477" s="235"/>
      <c r="BN477" s="235"/>
      <c r="BO477" s="236"/>
      <c r="BP477" s="236"/>
      <c r="BQ477" s="71"/>
      <c r="BR477" s="71"/>
      <c r="BS477" s="71"/>
    </row>
    <row r="478" spans="1:71" s="70" customFormat="1" ht="37.5">
      <c r="A478" s="63"/>
      <c r="B478" s="224"/>
      <c r="C478" s="646" t="s">
        <v>38</v>
      </c>
      <c r="D478" s="646"/>
      <c r="E478" s="647"/>
      <c r="F478" s="647"/>
      <c r="G478" s="647"/>
      <c r="H478" s="647"/>
      <c r="I478" s="647"/>
      <c r="J478" s="647"/>
      <c r="K478" s="647"/>
      <c r="L478" s="647"/>
      <c r="M478" s="647"/>
      <c r="N478" s="647"/>
      <c r="O478" s="647"/>
      <c r="P478" s="647"/>
      <c r="Q478" s="647"/>
      <c r="R478" s="647"/>
      <c r="S478" s="647"/>
      <c r="T478" s="647"/>
      <c r="U478" s="647"/>
      <c r="V478" s="647"/>
      <c r="W478" s="647"/>
      <c r="X478" s="647"/>
      <c r="Y478" s="647"/>
      <c r="Z478" s="647"/>
      <c r="AA478" s="647"/>
      <c r="AB478" s="647"/>
      <c r="AC478" s="647"/>
      <c r="AD478" s="229"/>
      <c r="AE478" s="648" t="s">
        <v>21</v>
      </c>
      <c r="AF478" s="648"/>
      <c r="AG478" s="648"/>
      <c r="AH478" s="648"/>
      <c r="AI478" s="647"/>
      <c r="AJ478" s="647"/>
      <c r="AK478" s="647"/>
      <c r="AL478" s="647"/>
      <c r="AM478" s="647"/>
      <c r="AN478" s="647"/>
      <c r="AO478" s="647"/>
      <c r="AP478" s="647"/>
      <c r="AQ478" s="647"/>
      <c r="AR478" s="647"/>
      <c r="AS478" s="647"/>
      <c r="AT478" s="647"/>
      <c r="AU478" s="647"/>
      <c r="AV478" s="647"/>
      <c r="AW478" s="647"/>
      <c r="AX478" s="647"/>
      <c r="AY478" s="647"/>
      <c r="AZ478" s="647"/>
      <c r="BA478" s="649" t="s">
        <v>12</v>
      </c>
      <c r="BB478" s="649"/>
      <c r="BC478" s="649"/>
      <c r="BD478" s="650"/>
      <c r="BE478" s="650"/>
      <c r="BF478" s="650"/>
      <c r="BG478" s="650"/>
      <c r="BH478" s="650"/>
      <c r="BI478" s="650"/>
      <c r="BJ478" s="650"/>
      <c r="BK478" s="650"/>
      <c r="BL478" s="650"/>
      <c r="BM478" s="650"/>
      <c r="BN478" s="237"/>
      <c r="BO478" s="238"/>
      <c r="BP478" s="238"/>
      <c r="BQ478" s="72">
        <f>IF(BD478=0,0,1)</f>
        <v>0</v>
      </c>
      <c r="BR478" s="73">
        <f>IF((BE528+BI528)&gt;(AO528+AS528),1,0)</f>
        <v>0</v>
      </c>
      <c r="BS478" s="74"/>
    </row>
    <row r="479" spans="1:71" ht="9.6" customHeight="1">
      <c r="A479" s="62"/>
      <c r="B479" s="224"/>
      <c r="C479" s="225"/>
      <c r="D479" s="225"/>
      <c r="E479" s="225"/>
      <c r="F479" s="226"/>
      <c r="G479" s="226"/>
      <c r="H479" s="225"/>
      <c r="I479" s="225"/>
      <c r="J479" s="225"/>
      <c r="K479" s="225"/>
      <c r="L479" s="225"/>
      <c r="M479" s="225"/>
      <c r="N479" s="225"/>
      <c r="O479" s="225"/>
      <c r="P479" s="225"/>
      <c r="Q479" s="225"/>
      <c r="R479" s="225"/>
      <c r="S479" s="225"/>
      <c r="T479" s="225"/>
      <c r="U479" s="225"/>
      <c r="V479" s="225"/>
      <c r="W479" s="225"/>
      <c r="X479" s="225"/>
      <c r="Y479" s="225"/>
      <c r="Z479" s="225"/>
      <c r="AA479" s="225"/>
      <c r="AB479" s="225"/>
      <c r="AC479" s="225"/>
      <c r="AD479" s="225"/>
      <c r="AE479" s="225"/>
      <c r="AF479" s="227"/>
      <c r="AG479" s="227"/>
      <c r="AH479" s="225"/>
      <c r="AI479" s="225"/>
      <c r="AJ479" s="225"/>
      <c r="AK479" s="225"/>
      <c r="AL479" s="225"/>
      <c r="AM479" s="225"/>
      <c r="AN479" s="225"/>
      <c r="AO479" s="225"/>
      <c r="AP479" s="225"/>
      <c r="AQ479" s="225"/>
      <c r="AR479" s="225"/>
      <c r="AS479" s="225"/>
      <c r="AT479" s="225"/>
      <c r="AU479" s="225"/>
      <c r="AV479" s="225"/>
      <c r="AW479" s="225"/>
      <c r="AX479" s="225"/>
      <c r="AY479" s="225"/>
      <c r="AZ479" s="225"/>
      <c r="BA479" s="225"/>
      <c r="BB479" s="225"/>
      <c r="BC479" s="225"/>
      <c r="BD479" s="225"/>
      <c r="BE479" s="225"/>
      <c r="BF479" s="225"/>
      <c r="BG479" s="225"/>
      <c r="BH479" s="225"/>
      <c r="BI479" s="225"/>
      <c r="BJ479" s="225"/>
      <c r="BK479" s="225"/>
      <c r="BL479" s="225"/>
      <c r="BM479" s="225"/>
      <c r="BN479" s="225"/>
      <c r="BO479" s="239"/>
      <c r="BP479" s="239"/>
      <c r="BQ479" s="62"/>
      <c r="BR479" s="62"/>
      <c r="BS479" s="62"/>
    </row>
    <row r="480" spans="1:71" ht="8.85" customHeight="1" thickBot="1">
      <c r="A480" s="62"/>
      <c r="B480" s="240"/>
      <c r="C480" s="241"/>
      <c r="D480" s="241"/>
      <c r="E480" s="241"/>
      <c r="F480" s="242"/>
      <c r="G480" s="242"/>
      <c r="H480" s="241"/>
      <c r="I480" s="241"/>
      <c r="J480" s="241"/>
      <c r="K480" s="241"/>
      <c r="L480" s="241"/>
      <c r="M480" s="241"/>
      <c r="N480" s="241"/>
      <c r="O480" s="241"/>
      <c r="P480" s="241"/>
      <c r="Q480" s="241"/>
      <c r="R480" s="241"/>
      <c r="S480" s="241"/>
      <c r="T480" s="241"/>
      <c r="U480" s="241"/>
      <c r="V480" s="241"/>
      <c r="W480" s="241"/>
      <c r="X480" s="241"/>
      <c r="Y480" s="241"/>
      <c r="Z480" s="241"/>
      <c r="AA480" s="241"/>
      <c r="AB480" s="241"/>
      <c r="AC480" s="241"/>
      <c r="AD480" s="241"/>
      <c r="AE480" s="241"/>
      <c r="AF480" s="243"/>
      <c r="AG480" s="243"/>
      <c r="AH480" s="241"/>
      <c r="AI480" s="241"/>
      <c r="AJ480" s="241"/>
      <c r="AK480" s="241"/>
      <c r="AL480" s="241"/>
      <c r="AM480" s="241"/>
      <c r="AN480" s="241"/>
      <c r="AO480" s="241"/>
      <c r="AP480" s="241"/>
      <c r="AQ480" s="241"/>
      <c r="AR480" s="241"/>
      <c r="AS480" s="241"/>
      <c r="AT480" s="241"/>
      <c r="AU480" s="241"/>
      <c r="AV480" s="241"/>
      <c r="AW480" s="241"/>
      <c r="AX480" s="241"/>
      <c r="AY480" s="241"/>
      <c r="AZ480" s="241"/>
      <c r="BA480" s="241"/>
      <c r="BB480" s="241"/>
      <c r="BC480" s="241"/>
      <c r="BD480" s="241"/>
      <c r="BE480" s="241"/>
      <c r="BF480" s="241"/>
      <c r="BG480" s="241"/>
      <c r="BH480" s="241"/>
      <c r="BI480" s="241"/>
      <c r="BJ480" s="241"/>
      <c r="BK480" s="241"/>
      <c r="BL480" s="241"/>
      <c r="BM480" s="241"/>
      <c r="BN480" s="241"/>
      <c r="BO480" s="244"/>
      <c r="BP480" s="244"/>
      <c r="BQ480" s="62"/>
      <c r="BR480" s="62"/>
      <c r="BS480" s="62"/>
    </row>
    <row r="481" spans="1:71" s="70" customFormat="1" ht="33.4" customHeight="1" thickTop="1">
      <c r="A481" s="74"/>
      <c r="B481" s="634" t="s">
        <v>0</v>
      </c>
      <c r="C481" s="636" t="s">
        <v>1</v>
      </c>
      <c r="D481" s="637"/>
      <c r="E481" s="245" t="s">
        <v>28</v>
      </c>
      <c r="F481" s="644" t="s">
        <v>115</v>
      </c>
      <c r="G481" s="644" t="s">
        <v>116</v>
      </c>
      <c r="H481" s="640" t="s">
        <v>41</v>
      </c>
      <c r="I481" s="641"/>
      <c r="J481" s="619" t="s">
        <v>7</v>
      </c>
      <c r="K481" s="619"/>
      <c r="L481" s="619"/>
      <c r="M481" s="619"/>
      <c r="N481" s="619"/>
      <c r="O481" s="619"/>
      <c r="P481" s="619" t="s">
        <v>2</v>
      </c>
      <c r="Q481" s="619"/>
      <c r="R481" s="619"/>
      <c r="S481" s="619"/>
      <c r="T481" s="619"/>
      <c r="U481" s="619"/>
      <c r="V481" s="630" t="s">
        <v>35</v>
      </c>
      <c r="W481" s="631"/>
      <c r="X481" s="630" t="s">
        <v>36</v>
      </c>
      <c r="Y481" s="631"/>
      <c r="Z481" s="630" t="s">
        <v>44</v>
      </c>
      <c r="AA481" s="631"/>
      <c r="AB481" s="619" t="s">
        <v>6</v>
      </c>
      <c r="AC481" s="619"/>
      <c r="AD481" s="619"/>
      <c r="AE481" s="619"/>
      <c r="AF481" s="619"/>
      <c r="AG481" s="619"/>
      <c r="AH481" s="619" t="s">
        <v>74</v>
      </c>
      <c r="AI481" s="619"/>
      <c r="AJ481" s="619"/>
      <c r="AK481" s="619"/>
      <c r="AL481" s="619"/>
      <c r="AM481" s="619"/>
      <c r="AN481" s="619" t="s">
        <v>75</v>
      </c>
      <c r="AO481" s="619"/>
      <c r="AP481" s="619"/>
      <c r="AQ481" s="619"/>
      <c r="AR481" s="619"/>
      <c r="AS481" s="619"/>
      <c r="AT481" s="619" t="s">
        <v>76</v>
      </c>
      <c r="AU481" s="619"/>
      <c r="AV481" s="619"/>
      <c r="AW481" s="619"/>
      <c r="AX481" s="619"/>
      <c r="AY481" s="621"/>
      <c r="AZ481" s="619" t="s">
        <v>4</v>
      </c>
      <c r="BA481" s="619"/>
      <c r="BB481" s="619"/>
      <c r="BC481" s="619"/>
      <c r="BD481" s="619"/>
      <c r="BE481" s="620"/>
      <c r="BF481" s="619" t="s">
        <v>77</v>
      </c>
      <c r="BG481" s="619"/>
      <c r="BH481" s="619"/>
      <c r="BI481" s="619"/>
      <c r="BJ481" s="619"/>
      <c r="BK481" s="621"/>
      <c r="BL481" s="622" t="s">
        <v>25</v>
      </c>
      <c r="BM481" s="623"/>
      <c r="BN481" s="624"/>
      <c r="BO481" s="615" t="s">
        <v>92</v>
      </c>
      <c r="BP481" s="615" t="s">
        <v>93</v>
      </c>
      <c r="BQ481" s="74"/>
      <c r="BR481" s="74"/>
      <c r="BS481" s="74"/>
    </row>
    <row r="482" spans="1:71" s="76" customFormat="1" ht="31.9" customHeight="1">
      <c r="A482" s="75"/>
      <c r="B482" s="635"/>
      <c r="C482" s="638"/>
      <c r="D482" s="639"/>
      <c r="E482" s="246" t="s">
        <v>117</v>
      </c>
      <c r="F482" s="645"/>
      <c r="G482" s="645"/>
      <c r="H482" s="642"/>
      <c r="I482" s="643"/>
      <c r="J482" s="607" t="s">
        <v>17</v>
      </c>
      <c r="K482" s="608"/>
      <c r="L482" s="609" t="s">
        <v>18</v>
      </c>
      <c r="M482" s="610"/>
      <c r="N482" s="617" t="s">
        <v>19</v>
      </c>
      <c r="O482" s="618" t="s">
        <v>8</v>
      </c>
      <c r="P482" s="607" t="s">
        <v>26</v>
      </c>
      <c r="Q482" s="608"/>
      <c r="R482" s="609" t="s">
        <v>24</v>
      </c>
      <c r="S482" s="610"/>
      <c r="T482" s="617" t="s">
        <v>19</v>
      </c>
      <c r="U482" s="618"/>
      <c r="V482" s="632"/>
      <c r="W482" s="633"/>
      <c r="X482" s="632"/>
      <c r="Y482" s="633"/>
      <c r="Z482" s="632"/>
      <c r="AA482" s="633"/>
      <c r="AB482" s="607" t="s">
        <v>54</v>
      </c>
      <c r="AC482" s="608"/>
      <c r="AD482" s="609" t="s">
        <v>23</v>
      </c>
      <c r="AE482" s="610" t="s">
        <v>3</v>
      </c>
      <c r="AF482" s="611" t="s">
        <v>5</v>
      </c>
      <c r="AG482" s="612"/>
      <c r="AH482" s="607" t="s">
        <v>54</v>
      </c>
      <c r="AI482" s="608"/>
      <c r="AJ482" s="609" t="s">
        <v>23</v>
      </c>
      <c r="AK482" s="610" t="s">
        <v>3</v>
      </c>
      <c r="AL482" s="611" t="s">
        <v>5</v>
      </c>
      <c r="AM482" s="612"/>
      <c r="AN482" s="607" t="s">
        <v>54</v>
      </c>
      <c r="AO482" s="608"/>
      <c r="AP482" s="609" t="s">
        <v>23</v>
      </c>
      <c r="AQ482" s="610" t="s">
        <v>3</v>
      </c>
      <c r="AR482" s="611" t="s">
        <v>5</v>
      </c>
      <c r="AS482" s="612"/>
      <c r="AT482" s="613" t="s">
        <v>54</v>
      </c>
      <c r="AU482" s="614"/>
      <c r="AV482" s="628" t="s">
        <v>23</v>
      </c>
      <c r="AW482" s="629" t="s">
        <v>3</v>
      </c>
      <c r="AX482" s="611" t="s">
        <v>5</v>
      </c>
      <c r="AY482" s="612"/>
      <c r="AZ482" s="607" t="s">
        <v>54</v>
      </c>
      <c r="BA482" s="608"/>
      <c r="BB482" s="609" t="s">
        <v>23</v>
      </c>
      <c r="BC482" s="610" t="s">
        <v>3</v>
      </c>
      <c r="BD482" s="611" t="s">
        <v>5</v>
      </c>
      <c r="BE482" s="612"/>
      <c r="BF482" s="613" t="s">
        <v>54</v>
      </c>
      <c r="BG482" s="614"/>
      <c r="BH482" s="628" t="s">
        <v>23</v>
      </c>
      <c r="BI482" s="629" t="s">
        <v>3</v>
      </c>
      <c r="BJ482" s="611" t="s">
        <v>5</v>
      </c>
      <c r="BK482" s="612"/>
      <c r="BL482" s="625"/>
      <c r="BM482" s="626"/>
      <c r="BN482" s="627"/>
      <c r="BO482" s="616"/>
      <c r="BP482" s="616"/>
      <c r="BQ482" s="75"/>
      <c r="BR482" s="75"/>
      <c r="BS482" s="75"/>
    </row>
    <row r="483" spans="1:71" ht="23.85" customHeight="1">
      <c r="A483" s="77"/>
      <c r="B483" s="605" t="str">
        <f>IF(ROSTER!B8="","",ROSTER!B8)</f>
        <v/>
      </c>
      <c r="C483" s="588" t="str">
        <f>IF(ROSTER!C$8="","",ROSTER!C$8)</f>
        <v/>
      </c>
      <c r="D483" s="589"/>
      <c r="E483" s="590"/>
      <c r="F483" s="592">
        <f>IF(E483="y",1,IF(E483="S",1,0))</f>
        <v>0</v>
      </c>
      <c r="G483" s="594">
        <f>IF(E483="S",1,0)</f>
        <v>0</v>
      </c>
      <c r="H483" s="584"/>
      <c r="I483" s="576"/>
      <c r="J483" s="564"/>
      <c r="K483" s="565"/>
      <c r="L483" s="568"/>
      <c r="M483" s="569"/>
      <c r="N483" s="578">
        <f>L483+J483</f>
        <v>0</v>
      </c>
      <c r="O483" s="579"/>
      <c r="P483" s="564"/>
      <c r="Q483" s="565"/>
      <c r="R483" s="568"/>
      <c r="S483" s="569"/>
      <c r="T483" s="578">
        <f>R483-P483</f>
        <v>0</v>
      </c>
      <c r="U483" s="579"/>
      <c r="V483" s="584"/>
      <c r="W483" s="576"/>
      <c r="X483" s="564"/>
      <c r="Y483" s="576"/>
      <c r="Z483" s="564"/>
      <c r="AA483" s="576"/>
      <c r="AB483" s="564"/>
      <c r="AC483" s="565"/>
      <c r="AD483" s="568"/>
      <c r="AE483" s="569"/>
      <c r="AF483" s="548">
        <f>IF(AB483=0,0,(AD483/AB483)*100)</f>
        <v>0</v>
      </c>
      <c r="AG483" s="549"/>
      <c r="AH483" s="564"/>
      <c r="AI483" s="565"/>
      <c r="AJ483" s="568"/>
      <c r="AK483" s="569"/>
      <c r="AL483" s="548">
        <f>IF(AH483=0,0,(AJ483/AH483)*100)</f>
        <v>0</v>
      </c>
      <c r="AM483" s="549"/>
      <c r="AN483" s="564"/>
      <c r="AO483" s="565"/>
      <c r="AP483" s="568"/>
      <c r="AQ483" s="569"/>
      <c r="AR483" s="548">
        <f>IF(AN483=0,0,(AP483/AN483)*100)</f>
        <v>0</v>
      </c>
      <c r="AS483" s="549"/>
      <c r="AT483" s="572">
        <f>AB483+AH483+AN483</f>
        <v>0</v>
      </c>
      <c r="AU483" s="573"/>
      <c r="AV483" s="544">
        <f>AD483+AJ483+AP483</f>
        <v>0</v>
      </c>
      <c r="AW483" s="545"/>
      <c r="AX483" s="548">
        <f>IF(AT483=0,0,(AV483/AT483)*100)</f>
        <v>0</v>
      </c>
      <c r="AY483" s="549"/>
      <c r="AZ483" s="564"/>
      <c r="BA483" s="565"/>
      <c r="BB483" s="568"/>
      <c r="BC483" s="569"/>
      <c r="BD483" s="548">
        <f>IF(AZ483=0,0,(BB483/AZ483)*100)</f>
        <v>0</v>
      </c>
      <c r="BE483" s="549"/>
      <c r="BF483" s="572">
        <f>AT483+AZ483</f>
        <v>0</v>
      </c>
      <c r="BG483" s="573"/>
      <c r="BH483" s="544">
        <f>AV483+BB483</f>
        <v>0</v>
      </c>
      <c r="BI483" s="545"/>
      <c r="BJ483" s="548">
        <f>IF(BF483=0,0,(BH483/BF483)*100)</f>
        <v>0</v>
      </c>
      <c r="BK483" s="549"/>
      <c r="BL483" s="552">
        <f>(AD483*2)+(AJ483*2)+(AP483*3)+BB483</f>
        <v>0</v>
      </c>
      <c r="BM483" s="553"/>
      <c r="BN483" s="554"/>
      <c r="BO483" s="560" t="e">
        <f>(BL483*BR$483)+(N483*BR$484)+(X483*BR$485)+(R483*BR$486)+(V483*BR$487)+(Z483*BR$488)</f>
        <v>#REF!</v>
      </c>
      <c r="BP483" s="560" t="e">
        <f>((AZ483-BB483)*BR$490)+((AT483-AV483)*BR$489)+(H483*BR$491)+(P483*BR$492)</f>
        <v>#REF!</v>
      </c>
      <c r="BQ483" s="78" t="s">
        <v>81</v>
      </c>
      <c r="BR483" s="79" t="e">
        <f>IF(#REF!="B",#REF!,IF(#REF!="C",#REF!,#REF!))</f>
        <v>#REF!</v>
      </c>
      <c r="BS483" s="75"/>
    </row>
    <row r="484" spans="1:71" ht="23.85" customHeight="1">
      <c r="A484" s="77"/>
      <c r="B484" s="606"/>
      <c r="C484" s="562" t="str">
        <f>IF(ROSTER!D$8="","",ROSTER!D$8)</f>
        <v/>
      </c>
      <c r="D484" s="563"/>
      <c r="E484" s="591"/>
      <c r="F484" s="593"/>
      <c r="G484" s="595"/>
      <c r="H484" s="585"/>
      <c r="I484" s="577"/>
      <c r="J484" s="566"/>
      <c r="K484" s="567"/>
      <c r="L484" s="570"/>
      <c r="M484" s="571"/>
      <c r="N484" s="582" t="s">
        <v>16</v>
      </c>
      <c r="O484" s="583"/>
      <c r="P484" s="566"/>
      <c r="Q484" s="567"/>
      <c r="R484" s="570"/>
      <c r="S484" s="571"/>
      <c r="T484" s="582" t="s">
        <v>16</v>
      </c>
      <c r="U484" s="583"/>
      <c r="V484" s="585"/>
      <c r="W484" s="577"/>
      <c r="X484" s="566"/>
      <c r="Y484" s="577"/>
      <c r="Z484" s="566"/>
      <c r="AA484" s="577"/>
      <c r="AB484" s="566"/>
      <c r="AC484" s="567"/>
      <c r="AD484" s="570"/>
      <c r="AE484" s="571"/>
      <c r="AF484" s="598"/>
      <c r="AG484" s="599"/>
      <c r="AH484" s="566"/>
      <c r="AI484" s="567"/>
      <c r="AJ484" s="570"/>
      <c r="AK484" s="571"/>
      <c r="AL484" s="598"/>
      <c r="AM484" s="599"/>
      <c r="AN484" s="566"/>
      <c r="AO484" s="567"/>
      <c r="AP484" s="570"/>
      <c r="AQ484" s="571"/>
      <c r="AR484" s="598"/>
      <c r="AS484" s="599"/>
      <c r="AT484" s="603"/>
      <c r="AU484" s="604"/>
      <c r="AV484" s="596"/>
      <c r="AW484" s="597"/>
      <c r="AX484" s="598"/>
      <c r="AY484" s="599"/>
      <c r="AZ484" s="566"/>
      <c r="BA484" s="567"/>
      <c r="BB484" s="570"/>
      <c r="BC484" s="571"/>
      <c r="BD484" s="598"/>
      <c r="BE484" s="599"/>
      <c r="BF484" s="603"/>
      <c r="BG484" s="604"/>
      <c r="BH484" s="596"/>
      <c r="BI484" s="597"/>
      <c r="BJ484" s="598"/>
      <c r="BK484" s="599"/>
      <c r="BL484" s="600"/>
      <c r="BM484" s="601"/>
      <c r="BN484" s="602"/>
      <c r="BO484" s="561"/>
      <c r="BP484" s="561"/>
      <c r="BQ484" s="78" t="s">
        <v>82</v>
      </c>
      <c r="BR484" s="79" t="e">
        <f>IF(#REF!="B",#REF!,IF(#REF!="C",#REF!,#REF!))</f>
        <v>#REF!</v>
      </c>
      <c r="BS484" s="75"/>
    </row>
    <row r="485" spans="1:71" ht="21.75" customHeight="1">
      <c r="A485" s="62"/>
      <c r="B485" s="605" t="str">
        <f>IF(ROSTER!B10="","",ROSTER!B10)</f>
        <v/>
      </c>
      <c r="C485" s="588" t="str">
        <f>IF(ROSTER!C$10="","",ROSTER!C$10)</f>
        <v/>
      </c>
      <c r="D485" s="589"/>
      <c r="E485" s="590"/>
      <c r="F485" s="592">
        <f>IF(E485="y",1,IF(E485="S",1,0))</f>
        <v>0</v>
      </c>
      <c r="G485" s="594">
        <f>IF(E485="S",1,0)</f>
        <v>0</v>
      </c>
      <c r="H485" s="584"/>
      <c r="I485" s="576"/>
      <c r="J485" s="564"/>
      <c r="K485" s="565"/>
      <c r="L485" s="568"/>
      <c r="M485" s="569"/>
      <c r="N485" s="578">
        <f>L485+J485</f>
        <v>0</v>
      </c>
      <c r="O485" s="579"/>
      <c r="P485" s="564"/>
      <c r="Q485" s="565"/>
      <c r="R485" s="568"/>
      <c r="S485" s="569"/>
      <c r="T485" s="578">
        <f>R485-P485</f>
        <v>0</v>
      </c>
      <c r="U485" s="579"/>
      <c r="V485" s="584"/>
      <c r="W485" s="576"/>
      <c r="X485" s="564"/>
      <c r="Y485" s="576"/>
      <c r="Z485" s="564"/>
      <c r="AA485" s="576"/>
      <c r="AB485" s="564"/>
      <c r="AC485" s="565"/>
      <c r="AD485" s="568"/>
      <c r="AE485" s="569"/>
      <c r="AF485" s="548">
        <f>IF(AB485=0,0,(AD485/AB485)*100)</f>
        <v>0</v>
      </c>
      <c r="AG485" s="549"/>
      <c r="AH485" s="564"/>
      <c r="AI485" s="565"/>
      <c r="AJ485" s="568"/>
      <c r="AK485" s="569"/>
      <c r="AL485" s="548">
        <f>IF(AH485=0,0,(AJ485/AH485)*100)</f>
        <v>0</v>
      </c>
      <c r="AM485" s="549"/>
      <c r="AN485" s="564"/>
      <c r="AO485" s="565"/>
      <c r="AP485" s="568"/>
      <c r="AQ485" s="569"/>
      <c r="AR485" s="548">
        <f>IF(AN485=0,0,(AP485/AN485)*100)</f>
        <v>0</v>
      </c>
      <c r="AS485" s="549"/>
      <c r="AT485" s="572">
        <f>AB485+AH485+AN485</f>
        <v>0</v>
      </c>
      <c r="AU485" s="573"/>
      <c r="AV485" s="544">
        <f>AD485+AJ485+AP485</f>
        <v>0</v>
      </c>
      <c r="AW485" s="545"/>
      <c r="AX485" s="548">
        <f>IF(AT485=0,0,(AV485/AT485)*100)</f>
        <v>0</v>
      </c>
      <c r="AY485" s="549"/>
      <c r="AZ485" s="564"/>
      <c r="BA485" s="565"/>
      <c r="BB485" s="568"/>
      <c r="BC485" s="569"/>
      <c r="BD485" s="548">
        <f>IF(AZ485=0,0,(BB485/AZ485)*100)</f>
        <v>0</v>
      </c>
      <c r="BE485" s="549"/>
      <c r="BF485" s="572">
        <f>AT485+AZ485</f>
        <v>0</v>
      </c>
      <c r="BG485" s="573"/>
      <c r="BH485" s="544">
        <f>AV485+BB485</f>
        <v>0</v>
      </c>
      <c r="BI485" s="545"/>
      <c r="BJ485" s="548">
        <f>IF(BF485=0,0,(BH485/BF485)*100)</f>
        <v>0</v>
      </c>
      <c r="BK485" s="549"/>
      <c r="BL485" s="552">
        <f>(AD485*2)+(AJ485*2)+(AP485*3)+BB485</f>
        <v>0</v>
      </c>
      <c r="BM485" s="553"/>
      <c r="BN485" s="554"/>
      <c r="BO485" s="560" t="e">
        <f>(BL485*BR$483)+(N485*BR$484)+(X485*BR$485)+(R485*BR$486)+(V485*BR$487)+(Z485*BR$488)</f>
        <v>#REF!</v>
      </c>
      <c r="BP485" s="560" t="e">
        <f>((AZ485-BB485)*BR$490)+((AT485-AV485)*BR$489)+(H485*BR$491)+(P485*BR$492)</f>
        <v>#REF!</v>
      </c>
      <c r="BQ485" s="78" t="s">
        <v>83</v>
      </c>
      <c r="BR485" s="79" t="e">
        <f>IF(#REF!="B",#REF!,IF(#REF!="C",#REF!,#REF!))</f>
        <v>#REF!</v>
      </c>
      <c r="BS485" s="75"/>
    </row>
    <row r="486" spans="1:71" ht="21.75" customHeight="1">
      <c r="A486" s="62"/>
      <c r="B486" s="606"/>
      <c r="C486" s="562" t="str">
        <f>IF(ROSTER!D$10="","",ROSTER!D$10)</f>
        <v/>
      </c>
      <c r="D486" s="563"/>
      <c r="E486" s="591"/>
      <c r="F486" s="593"/>
      <c r="G486" s="595"/>
      <c r="H486" s="585"/>
      <c r="I486" s="577"/>
      <c r="J486" s="566"/>
      <c r="K486" s="567"/>
      <c r="L486" s="570"/>
      <c r="M486" s="571"/>
      <c r="N486" s="582" t="s">
        <v>16</v>
      </c>
      <c r="O486" s="583"/>
      <c r="P486" s="566"/>
      <c r="Q486" s="567"/>
      <c r="R486" s="570"/>
      <c r="S486" s="571"/>
      <c r="T486" s="582" t="s">
        <v>16</v>
      </c>
      <c r="U486" s="583"/>
      <c r="V486" s="585"/>
      <c r="W486" s="577"/>
      <c r="X486" s="566"/>
      <c r="Y486" s="577"/>
      <c r="Z486" s="566"/>
      <c r="AA486" s="577"/>
      <c r="AB486" s="566"/>
      <c r="AC486" s="567"/>
      <c r="AD486" s="570"/>
      <c r="AE486" s="571"/>
      <c r="AF486" s="598"/>
      <c r="AG486" s="599"/>
      <c r="AH486" s="566"/>
      <c r="AI486" s="567"/>
      <c r="AJ486" s="570"/>
      <c r="AK486" s="571"/>
      <c r="AL486" s="598"/>
      <c r="AM486" s="599"/>
      <c r="AN486" s="566"/>
      <c r="AO486" s="567"/>
      <c r="AP486" s="570"/>
      <c r="AQ486" s="571"/>
      <c r="AR486" s="598"/>
      <c r="AS486" s="599"/>
      <c r="AT486" s="603"/>
      <c r="AU486" s="604"/>
      <c r="AV486" s="596"/>
      <c r="AW486" s="597"/>
      <c r="AX486" s="598"/>
      <c r="AY486" s="599"/>
      <c r="AZ486" s="566"/>
      <c r="BA486" s="567"/>
      <c r="BB486" s="570"/>
      <c r="BC486" s="571"/>
      <c r="BD486" s="598"/>
      <c r="BE486" s="599"/>
      <c r="BF486" s="603"/>
      <c r="BG486" s="604"/>
      <c r="BH486" s="596"/>
      <c r="BI486" s="597"/>
      <c r="BJ486" s="598"/>
      <c r="BK486" s="599"/>
      <c r="BL486" s="600"/>
      <c r="BM486" s="601"/>
      <c r="BN486" s="602"/>
      <c r="BO486" s="561"/>
      <c r="BP486" s="561"/>
      <c r="BQ486" s="78" t="s">
        <v>84</v>
      </c>
      <c r="BR486" s="79" t="e">
        <f>IF(#REF!="B",#REF!,IF(#REF!="C",#REF!,#REF!))</f>
        <v>#REF!</v>
      </c>
      <c r="BS486" s="75"/>
    </row>
    <row r="487" spans="1:71" ht="21.75" customHeight="1">
      <c r="A487" s="62"/>
      <c r="B487" s="586" t="str">
        <f>IF(ROSTER!B12="","",ROSTER!B12)</f>
        <v/>
      </c>
      <c r="C487" s="588" t="str">
        <f>IF(ROSTER!C$12="","",ROSTER!C$12)</f>
        <v/>
      </c>
      <c r="D487" s="589"/>
      <c r="E487" s="590"/>
      <c r="F487" s="592">
        <f>IF(E487="y",1,IF(E487="S",1,0))</f>
        <v>0</v>
      </c>
      <c r="G487" s="594">
        <f>IF(E487="S",1,0)</f>
        <v>0</v>
      </c>
      <c r="H487" s="584"/>
      <c r="I487" s="576"/>
      <c r="J487" s="564"/>
      <c r="K487" s="565"/>
      <c r="L487" s="568"/>
      <c r="M487" s="569"/>
      <c r="N487" s="578">
        <f>L487+J487</f>
        <v>0</v>
      </c>
      <c r="O487" s="579"/>
      <c r="P487" s="564"/>
      <c r="Q487" s="565"/>
      <c r="R487" s="568"/>
      <c r="S487" s="569"/>
      <c r="T487" s="578">
        <f>R487-P487</f>
        <v>0</v>
      </c>
      <c r="U487" s="579"/>
      <c r="V487" s="584"/>
      <c r="W487" s="576"/>
      <c r="X487" s="564"/>
      <c r="Y487" s="576"/>
      <c r="Z487" s="564"/>
      <c r="AA487" s="576"/>
      <c r="AB487" s="564"/>
      <c r="AC487" s="565"/>
      <c r="AD487" s="568"/>
      <c r="AE487" s="569"/>
      <c r="AF487" s="548">
        <f>IF(AB487=0,0,(AD487/AB487)*100)</f>
        <v>0</v>
      </c>
      <c r="AG487" s="549"/>
      <c r="AH487" s="564"/>
      <c r="AI487" s="565"/>
      <c r="AJ487" s="568"/>
      <c r="AK487" s="569"/>
      <c r="AL487" s="548">
        <f>IF(AH487=0,0,(AJ487/AH487)*100)</f>
        <v>0</v>
      </c>
      <c r="AM487" s="549"/>
      <c r="AN487" s="564"/>
      <c r="AO487" s="565"/>
      <c r="AP487" s="568"/>
      <c r="AQ487" s="569"/>
      <c r="AR487" s="548">
        <f>IF(AN487=0,0,(AP487/AN487)*100)</f>
        <v>0</v>
      </c>
      <c r="AS487" s="549"/>
      <c r="AT487" s="572">
        <f>AB487+AH487+AN487</f>
        <v>0</v>
      </c>
      <c r="AU487" s="573"/>
      <c r="AV487" s="544">
        <f>AD487+AJ487+AP487</f>
        <v>0</v>
      </c>
      <c r="AW487" s="545"/>
      <c r="AX487" s="548">
        <f>IF(AT487=0,0,(AV487/AT487)*100)</f>
        <v>0</v>
      </c>
      <c r="AY487" s="549"/>
      <c r="AZ487" s="564"/>
      <c r="BA487" s="565"/>
      <c r="BB487" s="568"/>
      <c r="BC487" s="569"/>
      <c r="BD487" s="548">
        <f>IF(AZ487=0,0,(BB487/AZ487)*100)</f>
        <v>0</v>
      </c>
      <c r="BE487" s="549"/>
      <c r="BF487" s="572">
        <f>AT487+AZ487</f>
        <v>0</v>
      </c>
      <c r="BG487" s="573"/>
      <c r="BH487" s="544">
        <f>AV487+BB487</f>
        <v>0</v>
      </c>
      <c r="BI487" s="545"/>
      <c r="BJ487" s="548">
        <f>IF(BF487=0,0,(BH487/BF487)*100)</f>
        <v>0</v>
      </c>
      <c r="BK487" s="549"/>
      <c r="BL487" s="552">
        <f>(AD487*2)+(AJ487*2)+(AP487*3)+BB487</f>
        <v>0</v>
      </c>
      <c r="BM487" s="553"/>
      <c r="BN487" s="554"/>
      <c r="BO487" s="560" t="e">
        <f>(BL487*BR$483)+(N487*BR$484)+(X487*BR$485)+(R487*BR$486)+(V487*BR$487)+(Z487*BR$488)</f>
        <v>#REF!</v>
      </c>
      <c r="BP487" s="560" t="e">
        <f>((AZ487-BB487)*BR$490)+((AT487-AV487)*BR$489)+(H487*BR$491)+(P487*BR$492)</f>
        <v>#REF!</v>
      </c>
      <c r="BQ487" s="78" t="s">
        <v>85</v>
      </c>
      <c r="BR487" s="79" t="e">
        <f>IF(#REF!="B",#REF!,IF(#REF!="C",#REF!,#REF!))</f>
        <v>#REF!</v>
      </c>
      <c r="BS487" s="75"/>
    </row>
    <row r="488" spans="1:71" ht="21.75" customHeight="1">
      <c r="A488" s="62"/>
      <c r="B488" s="587"/>
      <c r="C488" s="562" t="str">
        <f>IF(ROSTER!D$12="","",ROSTER!D$12)</f>
        <v/>
      </c>
      <c r="D488" s="563"/>
      <c r="E488" s="591"/>
      <c r="F488" s="593"/>
      <c r="G488" s="595"/>
      <c r="H488" s="585"/>
      <c r="I488" s="577"/>
      <c r="J488" s="566"/>
      <c r="K488" s="567"/>
      <c r="L488" s="570"/>
      <c r="M488" s="571"/>
      <c r="N488" s="582" t="s">
        <v>16</v>
      </c>
      <c r="O488" s="583"/>
      <c r="P488" s="566"/>
      <c r="Q488" s="567"/>
      <c r="R488" s="570"/>
      <c r="S488" s="571"/>
      <c r="T488" s="582" t="s">
        <v>16</v>
      </c>
      <c r="U488" s="583"/>
      <c r="V488" s="585"/>
      <c r="W488" s="577"/>
      <c r="X488" s="566"/>
      <c r="Y488" s="577"/>
      <c r="Z488" s="566"/>
      <c r="AA488" s="577"/>
      <c r="AB488" s="566"/>
      <c r="AC488" s="567"/>
      <c r="AD488" s="570"/>
      <c r="AE488" s="571"/>
      <c r="AF488" s="598"/>
      <c r="AG488" s="599"/>
      <c r="AH488" s="566"/>
      <c r="AI488" s="567"/>
      <c r="AJ488" s="570"/>
      <c r="AK488" s="571"/>
      <c r="AL488" s="598"/>
      <c r="AM488" s="599"/>
      <c r="AN488" s="566"/>
      <c r="AO488" s="567"/>
      <c r="AP488" s="570"/>
      <c r="AQ488" s="571"/>
      <c r="AR488" s="598"/>
      <c r="AS488" s="599"/>
      <c r="AT488" s="603"/>
      <c r="AU488" s="604"/>
      <c r="AV488" s="596"/>
      <c r="AW488" s="597"/>
      <c r="AX488" s="598"/>
      <c r="AY488" s="599"/>
      <c r="AZ488" s="566"/>
      <c r="BA488" s="567"/>
      <c r="BB488" s="570"/>
      <c r="BC488" s="571"/>
      <c r="BD488" s="598"/>
      <c r="BE488" s="599"/>
      <c r="BF488" s="603"/>
      <c r="BG488" s="604"/>
      <c r="BH488" s="596"/>
      <c r="BI488" s="597"/>
      <c r="BJ488" s="598"/>
      <c r="BK488" s="599"/>
      <c r="BL488" s="600"/>
      <c r="BM488" s="601"/>
      <c r="BN488" s="602"/>
      <c r="BO488" s="561"/>
      <c r="BP488" s="561"/>
      <c r="BQ488" s="78" t="s">
        <v>86</v>
      </c>
      <c r="BR488" s="79" t="e">
        <f>IF(#REF!="B",#REF!,IF(#REF!="C",#REF!,#REF!))</f>
        <v>#REF!</v>
      </c>
      <c r="BS488" s="75"/>
    </row>
    <row r="489" spans="1:71" ht="21.75" customHeight="1">
      <c r="A489" s="62"/>
      <c r="B489" s="586" t="str">
        <f>IF(ROSTER!B14="","",ROSTER!B14)</f>
        <v/>
      </c>
      <c r="C489" s="588" t="str">
        <f>IF(ROSTER!C$14="","",ROSTER!C$14)</f>
        <v/>
      </c>
      <c r="D489" s="589"/>
      <c r="E489" s="590"/>
      <c r="F489" s="592">
        <f>IF(E489="y",1,IF(E489="S",1,0))</f>
        <v>0</v>
      </c>
      <c r="G489" s="594">
        <f>IF(E489="S",1,0)</f>
        <v>0</v>
      </c>
      <c r="H489" s="584"/>
      <c r="I489" s="576"/>
      <c r="J489" s="564"/>
      <c r="K489" s="565"/>
      <c r="L489" s="568"/>
      <c r="M489" s="569"/>
      <c r="N489" s="578">
        <f>L489+J489</f>
        <v>0</v>
      </c>
      <c r="O489" s="579"/>
      <c r="P489" s="564"/>
      <c r="Q489" s="565"/>
      <c r="R489" s="568"/>
      <c r="S489" s="569"/>
      <c r="T489" s="578">
        <f>R489-P489</f>
        <v>0</v>
      </c>
      <c r="U489" s="579"/>
      <c r="V489" s="584"/>
      <c r="W489" s="576"/>
      <c r="X489" s="564"/>
      <c r="Y489" s="576"/>
      <c r="Z489" s="564"/>
      <c r="AA489" s="576"/>
      <c r="AB489" s="564"/>
      <c r="AC489" s="565"/>
      <c r="AD489" s="568"/>
      <c r="AE489" s="569"/>
      <c r="AF489" s="548">
        <f>IF(AB489=0,0,(AD489/AB489)*100)</f>
        <v>0</v>
      </c>
      <c r="AG489" s="549"/>
      <c r="AH489" s="564"/>
      <c r="AI489" s="565"/>
      <c r="AJ489" s="568"/>
      <c r="AK489" s="569"/>
      <c r="AL489" s="548">
        <f>IF(AH489=0,0,(AJ489/AH489)*100)</f>
        <v>0</v>
      </c>
      <c r="AM489" s="549"/>
      <c r="AN489" s="564"/>
      <c r="AO489" s="565"/>
      <c r="AP489" s="568"/>
      <c r="AQ489" s="569"/>
      <c r="AR489" s="548">
        <f>IF(AN489=0,0,(AP489/AN489)*100)</f>
        <v>0</v>
      </c>
      <c r="AS489" s="549"/>
      <c r="AT489" s="572">
        <f>AB489+AH489+AN489</f>
        <v>0</v>
      </c>
      <c r="AU489" s="573"/>
      <c r="AV489" s="544">
        <f>AD489+AJ489+AP489</f>
        <v>0</v>
      </c>
      <c r="AW489" s="545"/>
      <c r="AX489" s="548">
        <f>IF(AT489=0,0,(AV489/AT489)*100)</f>
        <v>0</v>
      </c>
      <c r="AY489" s="549"/>
      <c r="AZ489" s="564"/>
      <c r="BA489" s="565"/>
      <c r="BB489" s="568"/>
      <c r="BC489" s="569"/>
      <c r="BD489" s="548">
        <f>IF(AZ489=0,0,(BB489/AZ489)*100)</f>
        <v>0</v>
      </c>
      <c r="BE489" s="549"/>
      <c r="BF489" s="572">
        <f>AT489+AZ489</f>
        <v>0</v>
      </c>
      <c r="BG489" s="573"/>
      <c r="BH489" s="544">
        <f>AV489+BB489</f>
        <v>0</v>
      </c>
      <c r="BI489" s="545"/>
      <c r="BJ489" s="548">
        <f>IF(BF489=0,0,(BH489/BF489)*100)</f>
        <v>0</v>
      </c>
      <c r="BK489" s="549"/>
      <c r="BL489" s="552">
        <f>(AD489*2)+(AJ489*2)+(AP489*3)+BB489</f>
        <v>0</v>
      </c>
      <c r="BM489" s="553"/>
      <c r="BN489" s="554"/>
      <c r="BO489" s="560" t="e">
        <f>(BL489*BR$483)+(N489*BR$484)+(X489*BR$485)+(R489*BR$486)+(V489*BR$487)+(Z489*BR$488)</f>
        <v>#REF!</v>
      </c>
      <c r="BP489" s="560" t="e">
        <f>((AZ489-BB489)*BR$490)+((AT489-AV489)*BR$489)+(H489*BR$491)+(P489*BR$492)</f>
        <v>#REF!</v>
      </c>
      <c r="BQ489" s="78" t="s">
        <v>87</v>
      </c>
      <c r="BR489" s="79" t="e">
        <f>IF(#REF!="B",#REF!,IF(#REF!="C",#REF!,#REF!))</f>
        <v>#REF!</v>
      </c>
      <c r="BS489" s="75"/>
    </row>
    <row r="490" spans="1:71" ht="21.75" customHeight="1">
      <c r="A490" s="62"/>
      <c r="B490" s="587"/>
      <c r="C490" s="562" t="str">
        <f>IF(ROSTER!D$14="","",ROSTER!D$14)</f>
        <v/>
      </c>
      <c r="D490" s="563"/>
      <c r="E490" s="591"/>
      <c r="F490" s="593"/>
      <c r="G490" s="595"/>
      <c r="H490" s="585"/>
      <c r="I490" s="577"/>
      <c r="J490" s="566"/>
      <c r="K490" s="567"/>
      <c r="L490" s="570"/>
      <c r="M490" s="571"/>
      <c r="N490" s="582" t="s">
        <v>16</v>
      </c>
      <c r="O490" s="583"/>
      <c r="P490" s="566"/>
      <c r="Q490" s="567"/>
      <c r="R490" s="570"/>
      <c r="S490" s="571"/>
      <c r="T490" s="582" t="s">
        <v>16</v>
      </c>
      <c r="U490" s="583"/>
      <c r="V490" s="585"/>
      <c r="W490" s="577"/>
      <c r="X490" s="566"/>
      <c r="Y490" s="577"/>
      <c r="Z490" s="566"/>
      <c r="AA490" s="577"/>
      <c r="AB490" s="566"/>
      <c r="AC490" s="567"/>
      <c r="AD490" s="570"/>
      <c r="AE490" s="571"/>
      <c r="AF490" s="598"/>
      <c r="AG490" s="599"/>
      <c r="AH490" s="566"/>
      <c r="AI490" s="567"/>
      <c r="AJ490" s="570"/>
      <c r="AK490" s="571"/>
      <c r="AL490" s="598"/>
      <c r="AM490" s="599"/>
      <c r="AN490" s="566"/>
      <c r="AO490" s="567"/>
      <c r="AP490" s="570"/>
      <c r="AQ490" s="571"/>
      <c r="AR490" s="598"/>
      <c r="AS490" s="599"/>
      <c r="AT490" s="603"/>
      <c r="AU490" s="604"/>
      <c r="AV490" s="596"/>
      <c r="AW490" s="597"/>
      <c r="AX490" s="598"/>
      <c r="AY490" s="599"/>
      <c r="AZ490" s="566"/>
      <c r="BA490" s="567"/>
      <c r="BB490" s="570"/>
      <c r="BC490" s="571"/>
      <c r="BD490" s="598"/>
      <c r="BE490" s="599"/>
      <c r="BF490" s="603"/>
      <c r="BG490" s="604"/>
      <c r="BH490" s="596"/>
      <c r="BI490" s="597"/>
      <c r="BJ490" s="598"/>
      <c r="BK490" s="599"/>
      <c r="BL490" s="600"/>
      <c r="BM490" s="601"/>
      <c r="BN490" s="602"/>
      <c r="BO490" s="561"/>
      <c r="BP490" s="561"/>
      <c r="BQ490" s="78" t="s">
        <v>88</v>
      </c>
      <c r="BR490" s="79" t="e">
        <f>IF(#REF!="B",#REF!,IF(#REF!="C",#REF!,#REF!))</f>
        <v>#REF!</v>
      </c>
      <c r="BS490" s="75"/>
    </row>
    <row r="491" spans="1:71" ht="21.75" customHeight="1">
      <c r="A491" s="62"/>
      <c r="B491" s="586" t="str">
        <f>IF(ROSTER!B16="","",ROSTER!B16)</f>
        <v/>
      </c>
      <c r="C491" s="588" t="str">
        <f>IF(ROSTER!C$16="","",ROSTER!C$16)</f>
        <v/>
      </c>
      <c r="D491" s="589"/>
      <c r="E491" s="590"/>
      <c r="F491" s="592">
        <f>IF(E491="y",1,IF(E491="S",1,0))</f>
        <v>0</v>
      </c>
      <c r="G491" s="594">
        <f>IF(E491="S",1,0)</f>
        <v>0</v>
      </c>
      <c r="H491" s="584"/>
      <c r="I491" s="576"/>
      <c r="J491" s="564"/>
      <c r="K491" s="565"/>
      <c r="L491" s="568"/>
      <c r="M491" s="569"/>
      <c r="N491" s="578">
        <f>L491+J491</f>
        <v>0</v>
      </c>
      <c r="O491" s="579"/>
      <c r="P491" s="564"/>
      <c r="Q491" s="565"/>
      <c r="R491" s="568"/>
      <c r="S491" s="569"/>
      <c r="T491" s="578">
        <f>R491-P491</f>
        <v>0</v>
      </c>
      <c r="U491" s="579"/>
      <c r="V491" s="584"/>
      <c r="W491" s="576"/>
      <c r="X491" s="564"/>
      <c r="Y491" s="576"/>
      <c r="Z491" s="564"/>
      <c r="AA491" s="576"/>
      <c r="AB491" s="564"/>
      <c r="AC491" s="565"/>
      <c r="AD491" s="568"/>
      <c r="AE491" s="569"/>
      <c r="AF491" s="548">
        <f>IF(AB491=0,0,(AD491/AB491)*100)</f>
        <v>0</v>
      </c>
      <c r="AG491" s="549"/>
      <c r="AH491" s="564"/>
      <c r="AI491" s="565"/>
      <c r="AJ491" s="568"/>
      <c r="AK491" s="569"/>
      <c r="AL491" s="548">
        <f>IF(AH491=0,0,(AJ491/AH491)*100)</f>
        <v>0</v>
      </c>
      <c r="AM491" s="549"/>
      <c r="AN491" s="564"/>
      <c r="AO491" s="565"/>
      <c r="AP491" s="568"/>
      <c r="AQ491" s="569"/>
      <c r="AR491" s="548">
        <f>IF(AN491=0,0,(AP491/AN491)*100)</f>
        <v>0</v>
      </c>
      <c r="AS491" s="549"/>
      <c r="AT491" s="572">
        <f>AB491+AH491+AN491</f>
        <v>0</v>
      </c>
      <c r="AU491" s="573"/>
      <c r="AV491" s="544">
        <f>AD491+AJ491+AP491</f>
        <v>0</v>
      </c>
      <c r="AW491" s="545"/>
      <c r="AX491" s="548">
        <f>IF(AT491=0,0,(AV491/AT491)*100)</f>
        <v>0</v>
      </c>
      <c r="AY491" s="549"/>
      <c r="AZ491" s="564"/>
      <c r="BA491" s="565"/>
      <c r="BB491" s="568"/>
      <c r="BC491" s="569"/>
      <c r="BD491" s="548">
        <f>IF(AZ491=0,0,(BB491/AZ491)*100)</f>
        <v>0</v>
      </c>
      <c r="BE491" s="549"/>
      <c r="BF491" s="572">
        <f>AT491+AZ491</f>
        <v>0</v>
      </c>
      <c r="BG491" s="573"/>
      <c r="BH491" s="544">
        <f>AV491+BB491</f>
        <v>0</v>
      </c>
      <c r="BI491" s="545"/>
      <c r="BJ491" s="548">
        <f>IF(BF491=0,0,(BH491/BF491)*100)</f>
        <v>0</v>
      </c>
      <c r="BK491" s="549"/>
      <c r="BL491" s="552">
        <f>(AD491*2)+(AJ491*2)+(AP491*3)+BB491</f>
        <v>0</v>
      </c>
      <c r="BM491" s="553"/>
      <c r="BN491" s="554"/>
      <c r="BO491" s="560" t="e">
        <f>(BL491*BR$483)+(N491*BR$484)+(X491*BR$485)+(R491*BR$486)+(V491*BR$487)+(Z491*BR$488)</f>
        <v>#REF!</v>
      </c>
      <c r="BP491" s="560" t="e">
        <f>((AZ491-BB491)*BR$490)+((AT491-AV491)*BR$489)+(H491*BR$491)+(P491*BR$492)</f>
        <v>#REF!</v>
      </c>
      <c r="BQ491" s="78" t="s">
        <v>89</v>
      </c>
      <c r="BR491" s="79" t="e">
        <f>IF(#REF!="B",#REF!,IF(#REF!="C",#REF!,#REF!))</f>
        <v>#REF!</v>
      </c>
      <c r="BS491" s="75"/>
    </row>
    <row r="492" spans="1:71" ht="21.75" customHeight="1">
      <c r="A492" s="62"/>
      <c r="B492" s="587"/>
      <c r="C492" s="562" t="str">
        <f>IF(ROSTER!D$16="","",ROSTER!D$16)</f>
        <v/>
      </c>
      <c r="D492" s="563"/>
      <c r="E492" s="591"/>
      <c r="F492" s="593"/>
      <c r="G492" s="595"/>
      <c r="H492" s="585"/>
      <c r="I492" s="577"/>
      <c r="J492" s="566"/>
      <c r="K492" s="567"/>
      <c r="L492" s="570"/>
      <c r="M492" s="571"/>
      <c r="N492" s="582" t="s">
        <v>16</v>
      </c>
      <c r="O492" s="583"/>
      <c r="P492" s="566"/>
      <c r="Q492" s="567"/>
      <c r="R492" s="570"/>
      <c r="S492" s="571"/>
      <c r="T492" s="582" t="s">
        <v>16</v>
      </c>
      <c r="U492" s="583"/>
      <c r="V492" s="585"/>
      <c r="W492" s="577"/>
      <c r="X492" s="566"/>
      <c r="Y492" s="577"/>
      <c r="Z492" s="566"/>
      <c r="AA492" s="577"/>
      <c r="AB492" s="566"/>
      <c r="AC492" s="567"/>
      <c r="AD492" s="570"/>
      <c r="AE492" s="571"/>
      <c r="AF492" s="598"/>
      <c r="AG492" s="599"/>
      <c r="AH492" s="566"/>
      <c r="AI492" s="567"/>
      <c r="AJ492" s="570"/>
      <c r="AK492" s="571"/>
      <c r="AL492" s="598"/>
      <c r="AM492" s="599"/>
      <c r="AN492" s="566"/>
      <c r="AO492" s="567"/>
      <c r="AP492" s="570"/>
      <c r="AQ492" s="571"/>
      <c r="AR492" s="598"/>
      <c r="AS492" s="599"/>
      <c r="AT492" s="603"/>
      <c r="AU492" s="604"/>
      <c r="AV492" s="596"/>
      <c r="AW492" s="597"/>
      <c r="AX492" s="598"/>
      <c r="AY492" s="599"/>
      <c r="AZ492" s="566"/>
      <c r="BA492" s="567"/>
      <c r="BB492" s="570"/>
      <c r="BC492" s="571"/>
      <c r="BD492" s="598"/>
      <c r="BE492" s="599"/>
      <c r="BF492" s="603"/>
      <c r="BG492" s="604"/>
      <c r="BH492" s="596"/>
      <c r="BI492" s="597"/>
      <c r="BJ492" s="598"/>
      <c r="BK492" s="599"/>
      <c r="BL492" s="600"/>
      <c r="BM492" s="601"/>
      <c r="BN492" s="602"/>
      <c r="BO492" s="561"/>
      <c r="BP492" s="561"/>
      <c r="BQ492" s="78" t="s">
        <v>90</v>
      </c>
      <c r="BR492" s="79" t="e">
        <f>IF(#REF!="B",#REF!,IF(#REF!="C",#REF!,#REF!))</f>
        <v>#REF!</v>
      </c>
      <c r="BS492" s="75"/>
    </row>
    <row r="493" spans="1:71" ht="21.75" customHeight="1">
      <c r="A493" s="62"/>
      <c r="B493" s="586" t="str">
        <f>IF(ROSTER!B18="","",ROSTER!B18)</f>
        <v/>
      </c>
      <c r="C493" s="588" t="str">
        <f>IF(ROSTER!C$18="","",ROSTER!C$18)</f>
        <v/>
      </c>
      <c r="D493" s="589"/>
      <c r="E493" s="590"/>
      <c r="F493" s="592">
        <f>IF(E493="y",1,IF(E493="S",1,0))</f>
        <v>0</v>
      </c>
      <c r="G493" s="594">
        <f>IF(E493="S",1,0)</f>
        <v>0</v>
      </c>
      <c r="H493" s="584"/>
      <c r="I493" s="576"/>
      <c r="J493" s="564"/>
      <c r="K493" s="565"/>
      <c r="L493" s="568"/>
      <c r="M493" s="569"/>
      <c r="N493" s="578">
        <f>L493+J493</f>
        <v>0</v>
      </c>
      <c r="O493" s="579"/>
      <c r="P493" s="564"/>
      <c r="Q493" s="565"/>
      <c r="R493" s="568"/>
      <c r="S493" s="569"/>
      <c r="T493" s="578">
        <f>R493-P493</f>
        <v>0</v>
      </c>
      <c r="U493" s="579"/>
      <c r="V493" s="584"/>
      <c r="W493" s="576"/>
      <c r="X493" s="564"/>
      <c r="Y493" s="576"/>
      <c r="Z493" s="564"/>
      <c r="AA493" s="576"/>
      <c r="AB493" s="564"/>
      <c r="AC493" s="565"/>
      <c r="AD493" s="568"/>
      <c r="AE493" s="569"/>
      <c r="AF493" s="548">
        <f>IF(AB493=0,0,(AD493/AB493)*100)</f>
        <v>0</v>
      </c>
      <c r="AG493" s="549"/>
      <c r="AH493" s="564"/>
      <c r="AI493" s="565"/>
      <c r="AJ493" s="568"/>
      <c r="AK493" s="569"/>
      <c r="AL493" s="548">
        <f>IF(AH493=0,0,(AJ493/AH493)*100)</f>
        <v>0</v>
      </c>
      <c r="AM493" s="549"/>
      <c r="AN493" s="564"/>
      <c r="AO493" s="565"/>
      <c r="AP493" s="568"/>
      <c r="AQ493" s="569"/>
      <c r="AR493" s="548">
        <f>IF(AN493=0,0,(AP493/AN493)*100)</f>
        <v>0</v>
      </c>
      <c r="AS493" s="549"/>
      <c r="AT493" s="572">
        <f>AB493+AH493+AN493</f>
        <v>0</v>
      </c>
      <c r="AU493" s="573"/>
      <c r="AV493" s="544">
        <f>AD493+AJ493+AP493</f>
        <v>0</v>
      </c>
      <c r="AW493" s="545"/>
      <c r="AX493" s="548">
        <f>IF(AT493=0,0,(AV493/AT493)*100)</f>
        <v>0</v>
      </c>
      <c r="AY493" s="549"/>
      <c r="AZ493" s="564"/>
      <c r="BA493" s="565"/>
      <c r="BB493" s="568"/>
      <c r="BC493" s="569"/>
      <c r="BD493" s="548">
        <f>IF(AZ493=0,0,(BB493/AZ493)*100)</f>
        <v>0</v>
      </c>
      <c r="BE493" s="549"/>
      <c r="BF493" s="572">
        <f>AT493+AZ493</f>
        <v>0</v>
      </c>
      <c r="BG493" s="573"/>
      <c r="BH493" s="544">
        <f>AV493+BB493</f>
        <v>0</v>
      </c>
      <c r="BI493" s="545"/>
      <c r="BJ493" s="548">
        <f>IF(BF493=0,0,(BH493/BF493)*100)</f>
        <v>0</v>
      </c>
      <c r="BK493" s="549"/>
      <c r="BL493" s="552">
        <f>(AD493*2)+(AJ493*2)+(AP493*3)+BB493</f>
        <v>0</v>
      </c>
      <c r="BM493" s="553"/>
      <c r="BN493" s="554"/>
      <c r="BO493" s="560" t="e">
        <f>(BL493*BR$483)+(N493*BR$484)+(X493*BR$485)+(R493*BR$486)+(V493*BR$487)+(Z493*BR$488)</f>
        <v>#REF!</v>
      </c>
      <c r="BP493" s="560" t="e">
        <f>((AZ493-BB493)*BR$490)+((AT493-AV493)*BR$489)+(H493*BR$491)+(P493*BR$492)</f>
        <v>#REF!</v>
      </c>
      <c r="BQ493" s="62"/>
      <c r="BR493" s="62"/>
      <c r="BS493" s="75"/>
    </row>
    <row r="494" spans="1:71" ht="21.75" customHeight="1">
      <c r="A494" s="62"/>
      <c r="B494" s="587"/>
      <c r="C494" s="562" t="str">
        <f>IF(ROSTER!D$18="","",ROSTER!D$18)</f>
        <v/>
      </c>
      <c r="D494" s="563"/>
      <c r="E494" s="591"/>
      <c r="F494" s="593"/>
      <c r="G494" s="595"/>
      <c r="H494" s="585"/>
      <c r="I494" s="577"/>
      <c r="J494" s="566"/>
      <c r="K494" s="567"/>
      <c r="L494" s="570"/>
      <c r="M494" s="571"/>
      <c r="N494" s="582" t="s">
        <v>16</v>
      </c>
      <c r="O494" s="583"/>
      <c r="P494" s="566"/>
      <c r="Q494" s="567"/>
      <c r="R494" s="570"/>
      <c r="S494" s="571"/>
      <c r="T494" s="582" t="s">
        <v>16</v>
      </c>
      <c r="U494" s="583"/>
      <c r="V494" s="585"/>
      <c r="W494" s="577"/>
      <c r="X494" s="566"/>
      <c r="Y494" s="577"/>
      <c r="Z494" s="566"/>
      <c r="AA494" s="577"/>
      <c r="AB494" s="566"/>
      <c r="AC494" s="567"/>
      <c r="AD494" s="570"/>
      <c r="AE494" s="571"/>
      <c r="AF494" s="598"/>
      <c r="AG494" s="599"/>
      <c r="AH494" s="566"/>
      <c r="AI494" s="567"/>
      <c r="AJ494" s="570"/>
      <c r="AK494" s="571"/>
      <c r="AL494" s="598"/>
      <c r="AM494" s="599"/>
      <c r="AN494" s="566"/>
      <c r="AO494" s="567"/>
      <c r="AP494" s="570"/>
      <c r="AQ494" s="571"/>
      <c r="AR494" s="598"/>
      <c r="AS494" s="599"/>
      <c r="AT494" s="603"/>
      <c r="AU494" s="604"/>
      <c r="AV494" s="596"/>
      <c r="AW494" s="597"/>
      <c r="AX494" s="598"/>
      <c r="AY494" s="599"/>
      <c r="AZ494" s="566"/>
      <c r="BA494" s="567"/>
      <c r="BB494" s="570"/>
      <c r="BC494" s="571"/>
      <c r="BD494" s="598"/>
      <c r="BE494" s="599"/>
      <c r="BF494" s="603"/>
      <c r="BG494" s="604"/>
      <c r="BH494" s="596"/>
      <c r="BI494" s="597"/>
      <c r="BJ494" s="598"/>
      <c r="BK494" s="599"/>
      <c r="BL494" s="600"/>
      <c r="BM494" s="601"/>
      <c r="BN494" s="602"/>
      <c r="BO494" s="561"/>
      <c r="BP494" s="561"/>
      <c r="BQ494" s="62"/>
      <c r="BR494" s="62"/>
      <c r="BS494" s="62"/>
    </row>
    <row r="495" spans="1:71" ht="21.75" customHeight="1">
      <c r="A495" s="62"/>
      <c r="B495" s="586" t="str">
        <f>IF(ROSTER!B20="","",ROSTER!B20)</f>
        <v/>
      </c>
      <c r="C495" s="588" t="str">
        <f>IF(ROSTER!C$20="","",ROSTER!C$20)</f>
        <v/>
      </c>
      <c r="D495" s="589"/>
      <c r="E495" s="590"/>
      <c r="F495" s="592">
        <f>IF(E495="y",1,IF(E495="S",1,0))</f>
        <v>0</v>
      </c>
      <c r="G495" s="594">
        <f>IF(E495="S",1,0)</f>
        <v>0</v>
      </c>
      <c r="H495" s="584"/>
      <c r="I495" s="576"/>
      <c r="J495" s="564"/>
      <c r="K495" s="565"/>
      <c r="L495" s="568"/>
      <c r="M495" s="569"/>
      <c r="N495" s="578">
        <f>L495+J495</f>
        <v>0</v>
      </c>
      <c r="O495" s="579"/>
      <c r="P495" s="564"/>
      <c r="Q495" s="565"/>
      <c r="R495" s="568"/>
      <c r="S495" s="569"/>
      <c r="T495" s="578">
        <f>R495-P495</f>
        <v>0</v>
      </c>
      <c r="U495" s="579"/>
      <c r="V495" s="584"/>
      <c r="W495" s="576"/>
      <c r="X495" s="564"/>
      <c r="Y495" s="576"/>
      <c r="Z495" s="564"/>
      <c r="AA495" s="576"/>
      <c r="AB495" s="564"/>
      <c r="AC495" s="565"/>
      <c r="AD495" s="568"/>
      <c r="AE495" s="569"/>
      <c r="AF495" s="548">
        <f>IF(AB495=0,0,(AD495/AB495)*100)</f>
        <v>0</v>
      </c>
      <c r="AG495" s="549"/>
      <c r="AH495" s="564"/>
      <c r="AI495" s="565"/>
      <c r="AJ495" s="568"/>
      <c r="AK495" s="569"/>
      <c r="AL495" s="548">
        <f>IF(AH495=0,0,(AJ495/AH495)*100)</f>
        <v>0</v>
      </c>
      <c r="AM495" s="549"/>
      <c r="AN495" s="564"/>
      <c r="AO495" s="565"/>
      <c r="AP495" s="568"/>
      <c r="AQ495" s="569"/>
      <c r="AR495" s="548">
        <f>IF(AN495=0,0,(AP495/AN495)*100)</f>
        <v>0</v>
      </c>
      <c r="AS495" s="549"/>
      <c r="AT495" s="572">
        <f>AB495+AH495+AN495</f>
        <v>0</v>
      </c>
      <c r="AU495" s="573"/>
      <c r="AV495" s="544">
        <f>AD495+AJ495+AP495</f>
        <v>0</v>
      </c>
      <c r="AW495" s="545"/>
      <c r="AX495" s="548">
        <f>IF(AT495=0,0,(AV495/AT495)*100)</f>
        <v>0</v>
      </c>
      <c r="AY495" s="549"/>
      <c r="AZ495" s="564"/>
      <c r="BA495" s="565"/>
      <c r="BB495" s="568"/>
      <c r="BC495" s="569"/>
      <c r="BD495" s="548">
        <f>IF(AZ495=0,0,(BB495/AZ495)*100)</f>
        <v>0</v>
      </c>
      <c r="BE495" s="549"/>
      <c r="BF495" s="572">
        <f>AT495+AZ495</f>
        <v>0</v>
      </c>
      <c r="BG495" s="573"/>
      <c r="BH495" s="544">
        <f>AV495+BB495</f>
        <v>0</v>
      </c>
      <c r="BI495" s="545"/>
      <c r="BJ495" s="548">
        <f>IF(BF495=0,0,(BH495/BF495)*100)</f>
        <v>0</v>
      </c>
      <c r="BK495" s="549"/>
      <c r="BL495" s="552">
        <f>(AD495*2)+(AJ495*2)+(AP495*3)+BB495</f>
        <v>0</v>
      </c>
      <c r="BM495" s="553"/>
      <c r="BN495" s="554"/>
      <c r="BO495" s="560" t="e">
        <f>(BL495*BR$483)+(N495*BR$484)+(X495*BR$485)+(R495*BR$486)+(V495*BR$487)+(Z495*BR$488)</f>
        <v>#REF!</v>
      </c>
      <c r="BP495" s="560" t="e">
        <f>((AZ495-BB495)*BR$490)+((AT495-AV495)*BR$489)+(H495*BR$491)+(P495*BR$492)</f>
        <v>#REF!</v>
      </c>
      <c r="BQ495" s="62"/>
      <c r="BR495" s="62"/>
      <c r="BS495" s="62"/>
    </row>
    <row r="496" spans="1:71" ht="21.75" customHeight="1">
      <c r="A496" s="62"/>
      <c r="B496" s="587"/>
      <c r="C496" s="562" t="str">
        <f>IF(ROSTER!D$20="","",ROSTER!D$20)</f>
        <v/>
      </c>
      <c r="D496" s="563"/>
      <c r="E496" s="591"/>
      <c r="F496" s="593"/>
      <c r="G496" s="595"/>
      <c r="H496" s="585"/>
      <c r="I496" s="577"/>
      <c r="J496" s="566"/>
      <c r="K496" s="567"/>
      <c r="L496" s="570"/>
      <c r="M496" s="571"/>
      <c r="N496" s="582" t="s">
        <v>16</v>
      </c>
      <c r="O496" s="583"/>
      <c r="P496" s="566"/>
      <c r="Q496" s="567"/>
      <c r="R496" s="570"/>
      <c r="S496" s="571"/>
      <c r="T496" s="582" t="s">
        <v>16</v>
      </c>
      <c r="U496" s="583"/>
      <c r="V496" s="585"/>
      <c r="W496" s="577"/>
      <c r="X496" s="566"/>
      <c r="Y496" s="577"/>
      <c r="Z496" s="566"/>
      <c r="AA496" s="577"/>
      <c r="AB496" s="566"/>
      <c r="AC496" s="567"/>
      <c r="AD496" s="570"/>
      <c r="AE496" s="571"/>
      <c r="AF496" s="598"/>
      <c r="AG496" s="599"/>
      <c r="AH496" s="566"/>
      <c r="AI496" s="567"/>
      <c r="AJ496" s="570"/>
      <c r="AK496" s="571"/>
      <c r="AL496" s="598"/>
      <c r="AM496" s="599"/>
      <c r="AN496" s="566"/>
      <c r="AO496" s="567"/>
      <c r="AP496" s="570"/>
      <c r="AQ496" s="571"/>
      <c r="AR496" s="598"/>
      <c r="AS496" s="599"/>
      <c r="AT496" s="603"/>
      <c r="AU496" s="604"/>
      <c r="AV496" s="596"/>
      <c r="AW496" s="597"/>
      <c r="AX496" s="598"/>
      <c r="AY496" s="599"/>
      <c r="AZ496" s="566"/>
      <c r="BA496" s="567"/>
      <c r="BB496" s="570"/>
      <c r="BC496" s="571"/>
      <c r="BD496" s="598"/>
      <c r="BE496" s="599"/>
      <c r="BF496" s="603"/>
      <c r="BG496" s="604"/>
      <c r="BH496" s="596"/>
      <c r="BI496" s="597"/>
      <c r="BJ496" s="598"/>
      <c r="BK496" s="599"/>
      <c r="BL496" s="600"/>
      <c r="BM496" s="601"/>
      <c r="BN496" s="602"/>
      <c r="BO496" s="561"/>
      <c r="BP496" s="561"/>
      <c r="BQ496" s="62"/>
      <c r="BR496" s="62"/>
      <c r="BS496" s="62"/>
    </row>
    <row r="497" spans="1:76" ht="21.75" customHeight="1">
      <c r="A497" s="62"/>
      <c r="B497" s="586" t="str">
        <f>IF(ROSTER!B22="","",ROSTER!B22)</f>
        <v/>
      </c>
      <c r="C497" s="588" t="str">
        <f>IF(ROSTER!C$22="","",ROSTER!C$22)</f>
        <v/>
      </c>
      <c r="D497" s="589"/>
      <c r="E497" s="590"/>
      <c r="F497" s="592">
        <f>IF(E497="y",1,IF(E497="S",1,0))</f>
        <v>0</v>
      </c>
      <c r="G497" s="594">
        <f>IF(E497="S",1,0)</f>
        <v>0</v>
      </c>
      <c r="H497" s="584"/>
      <c r="I497" s="576"/>
      <c r="J497" s="564"/>
      <c r="K497" s="565"/>
      <c r="L497" s="568"/>
      <c r="M497" s="569"/>
      <c r="N497" s="578">
        <f>L497+J497</f>
        <v>0</v>
      </c>
      <c r="O497" s="579"/>
      <c r="P497" s="564"/>
      <c r="Q497" s="565"/>
      <c r="R497" s="568"/>
      <c r="S497" s="569"/>
      <c r="T497" s="578">
        <f>R497-P497</f>
        <v>0</v>
      </c>
      <c r="U497" s="579"/>
      <c r="V497" s="584"/>
      <c r="W497" s="576"/>
      <c r="X497" s="564"/>
      <c r="Y497" s="576"/>
      <c r="Z497" s="564"/>
      <c r="AA497" s="576"/>
      <c r="AB497" s="564"/>
      <c r="AC497" s="565"/>
      <c r="AD497" s="568"/>
      <c r="AE497" s="569"/>
      <c r="AF497" s="548">
        <f>IF(AB497=0,0,(AD497/AB497)*100)</f>
        <v>0</v>
      </c>
      <c r="AG497" s="549"/>
      <c r="AH497" s="564"/>
      <c r="AI497" s="565"/>
      <c r="AJ497" s="568"/>
      <c r="AK497" s="569"/>
      <c r="AL497" s="548">
        <f>IF(AH497=0,0,(AJ497/AH497)*100)</f>
        <v>0</v>
      </c>
      <c r="AM497" s="549"/>
      <c r="AN497" s="564"/>
      <c r="AO497" s="565"/>
      <c r="AP497" s="568"/>
      <c r="AQ497" s="569"/>
      <c r="AR497" s="548">
        <f>IF(AN497=0,0,(AP497/AN497)*100)</f>
        <v>0</v>
      </c>
      <c r="AS497" s="549"/>
      <c r="AT497" s="572">
        <f>AB497+AH497+AN497</f>
        <v>0</v>
      </c>
      <c r="AU497" s="573"/>
      <c r="AV497" s="544">
        <f>AD497+AJ497+AP497</f>
        <v>0</v>
      </c>
      <c r="AW497" s="545"/>
      <c r="AX497" s="548">
        <f>IF(AT497=0,0,(AV497/AT497)*100)</f>
        <v>0</v>
      </c>
      <c r="AY497" s="549"/>
      <c r="AZ497" s="564"/>
      <c r="BA497" s="565"/>
      <c r="BB497" s="568"/>
      <c r="BC497" s="569"/>
      <c r="BD497" s="548">
        <f>IF(AZ497=0,0,(BB497/AZ497)*100)</f>
        <v>0</v>
      </c>
      <c r="BE497" s="549"/>
      <c r="BF497" s="572">
        <f>AT497+AZ497</f>
        <v>0</v>
      </c>
      <c r="BG497" s="573"/>
      <c r="BH497" s="544">
        <f>AV497+BB497</f>
        <v>0</v>
      </c>
      <c r="BI497" s="545"/>
      <c r="BJ497" s="548">
        <f>IF(BF497=0,0,(BH497/BF497)*100)</f>
        <v>0</v>
      </c>
      <c r="BK497" s="549"/>
      <c r="BL497" s="552">
        <f>(AD497*2)+(AJ497*2)+(AP497*3)+BB497</f>
        <v>0</v>
      </c>
      <c r="BM497" s="553"/>
      <c r="BN497" s="554"/>
      <c r="BO497" s="560" t="e">
        <f>(BL497*BR$483)+(N497*BR$484)+(X497*BR$485)+(R497*BR$486)+(V497*BR$487)+(Z497*BR$488)</f>
        <v>#REF!</v>
      </c>
      <c r="BP497" s="560" t="e">
        <f>((AZ497-BB497)*BR$490)+((AT497-AV497)*BR$489)+(H497*BR$491)+(P497*BR$492)</f>
        <v>#REF!</v>
      </c>
      <c r="BQ497" s="62"/>
      <c r="BR497" s="62"/>
      <c r="BS497" s="62"/>
    </row>
    <row r="498" spans="1:76" ht="21.75" customHeight="1">
      <c r="A498" s="62"/>
      <c r="B498" s="587"/>
      <c r="C498" s="562" t="str">
        <f>IF(ROSTER!D$22="","",ROSTER!D$22)</f>
        <v/>
      </c>
      <c r="D498" s="563"/>
      <c r="E498" s="591"/>
      <c r="F498" s="593"/>
      <c r="G498" s="595"/>
      <c r="H498" s="585"/>
      <c r="I498" s="577"/>
      <c r="J498" s="566"/>
      <c r="K498" s="567"/>
      <c r="L498" s="570"/>
      <c r="M498" s="571"/>
      <c r="N498" s="582" t="s">
        <v>16</v>
      </c>
      <c r="O498" s="583"/>
      <c r="P498" s="566"/>
      <c r="Q498" s="567"/>
      <c r="R498" s="570"/>
      <c r="S498" s="571"/>
      <c r="T498" s="582" t="s">
        <v>16</v>
      </c>
      <c r="U498" s="583"/>
      <c r="V498" s="585"/>
      <c r="W498" s="577"/>
      <c r="X498" s="566"/>
      <c r="Y498" s="577"/>
      <c r="Z498" s="566"/>
      <c r="AA498" s="577"/>
      <c r="AB498" s="566"/>
      <c r="AC498" s="567"/>
      <c r="AD498" s="570"/>
      <c r="AE498" s="571"/>
      <c r="AF498" s="598"/>
      <c r="AG498" s="599"/>
      <c r="AH498" s="566"/>
      <c r="AI498" s="567"/>
      <c r="AJ498" s="570"/>
      <c r="AK498" s="571"/>
      <c r="AL498" s="598"/>
      <c r="AM498" s="599"/>
      <c r="AN498" s="566"/>
      <c r="AO498" s="567"/>
      <c r="AP498" s="570"/>
      <c r="AQ498" s="571"/>
      <c r="AR498" s="598"/>
      <c r="AS498" s="599"/>
      <c r="AT498" s="603"/>
      <c r="AU498" s="604"/>
      <c r="AV498" s="596"/>
      <c r="AW498" s="597"/>
      <c r="AX498" s="598"/>
      <c r="AY498" s="599"/>
      <c r="AZ498" s="566"/>
      <c r="BA498" s="567"/>
      <c r="BB498" s="570"/>
      <c r="BC498" s="571"/>
      <c r="BD498" s="598"/>
      <c r="BE498" s="599"/>
      <c r="BF498" s="603"/>
      <c r="BG498" s="604"/>
      <c r="BH498" s="596"/>
      <c r="BI498" s="597"/>
      <c r="BJ498" s="598"/>
      <c r="BK498" s="599"/>
      <c r="BL498" s="600"/>
      <c r="BM498" s="601"/>
      <c r="BN498" s="602"/>
      <c r="BO498" s="561"/>
      <c r="BP498" s="561"/>
      <c r="BQ498" s="62"/>
      <c r="BR498" s="62"/>
      <c r="BS498" s="62"/>
    </row>
    <row r="499" spans="1:76" ht="21.75" customHeight="1">
      <c r="A499" s="62"/>
      <c r="B499" s="586" t="str">
        <f>IF(ROSTER!B24="","",ROSTER!B24)</f>
        <v/>
      </c>
      <c r="C499" s="588" t="str">
        <f>IF(ROSTER!C$24="","",ROSTER!C$24)</f>
        <v/>
      </c>
      <c r="D499" s="589"/>
      <c r="E499" s="590"/>
      <c r="F499" s="592">
        <f>IF(E499="y",1,IF(E499="S",1,0))</f>
        <v>0</v>
      </c>
      <c r="G499" s="594">
        <f>IF(E499="S",1,0)</f>
        <v>0</v>
      </c>
      <c r="H499" s="584"/>
      <c r="I499" s="576"/>
      <c r="J499" s="564"/>
      <c r="K499" s="565"/>
      <c r="L499" s="568"/>
      <c r="M499" s="569"/>
      <c r="N499" s="578">
        <f>L499+J499</f>
        <v>0</v>
      </c>
      <c r="O499" s="579"/>
      <c r="P499" s="564"/>
      <c r="Q499" s="565"/>
      <c r="R499" s="568"/>
      <c r="S499" s="569"/>
      <c r="T499" s="578">
        <f>R499-P499</f>
        <v>0</v>
      </c>
      <c r="U499" s="579"/>
      <c r="V499" s="584"/>
      <c r="W499" s="576"/>
      <c r="X499" s="564"/>
      <c r="Y499" s="576"/>
      <c r="Z499" s="564"/>
      <c r="AA499" s="576"/>
      <c r="AB499" s="564"/>
      <c r="AC499" s="565"/>
      <c r="AD499" s="568"/>
      <c r="AE499" s="569"/>
      <c r="AF499" s="548">
        <f>IF(AB499=0,0,(AD499/AB499)*100)</f>
        <v>0</v>
      </c>
      <c r="AG499" s="549"/>
      <c r="AH499" s="564"/>
      <c r="AI499" s="565"/>
      <c r="AJ499" s="568"/>
      <c r="AK499" s="569"/>
      <c r="AL499" s="548">
        <f>IF(AH499=0,0,(AJ499/AH499)*100)</f>
        <v>0</v>
      </c>
      <c r="AM499" s="549"/>
      <c r="AN499" s="564"/>
      <c r="AO499" s="565"/>
      <c r="AP499" s="568"/>
      <c r="AQ499" s="569"/>
      <c r="AR499" s="548">
        <f>IF(AN499=0,0,(AP499/AN499)*100)</f>
        <v>0</v>
      </c>
      <c r="AS499" s="549"/>
      <c r="AT499" s="572">
        <f>AB499+AH499+AN499</f>
        <v>0</v>
      </c>
      <c r="AU499" s="573"/>
      <c r="AV499" s="544">
        <f>AD499+AJ499+AP499</f>
        <v>0</v>
      </c>
      <c r="AW499" s="545"/>
      <c r="AX499" s="548">
        <f>IF(AT499=0,0,(AV499/AT499)*100)</f>
        <v>0</v>
      </c>
      <c r="AY499" s="549"/>
      <c r="AZ499" s="564"/>
      <c r="BA499" s="565"/>
      <c r="BB499" s="568"/>
      <c r="BC499" s="569"/>
      <c r="BD499" s="548">
        <f>IF(AZ499=0,0,(BB499/AZ499)*100)</f>
        <v>0</v>
      </c>
      <c r="BE499" s="549"/>
      <c r="BF499" s="572">
        <f>AT499+AZ499</f>
        <v>0</v>
      </c>
      <c r="BG499" s="573"/>
      <c r="BH499" s="544">
        <f>AV499+BB499</f>
        <v>0</v>
      </c>
      <c r="BI499" s="545"/>
      <c r="BJ499" s="548">
        <f>IF(BF499=0,0,(BH499/BF499)*100)</f>
        <v>0</v>
      </c>
      <c r="BK499" s="549"/>
      <c r="BL499" s="552">
        <f>(AD499*2)+(AJ499*2)+(AP499*3)+BB499</f>
        <v>0</v>
      </c>
      <c r="BM499" s="553"/>
      <c r="BN499" s="554"/>
      <c r="BO499" s="560" t="e">
        <f>(BL499*BR$483)+(N499*BR$484)+(X499*BR$485)+(R499*BR$486)+(V499*BR$487)+(Z499*BR$488)</f>
        <v>#REF!</v>
      </c>
      <c r="BP499" s="560" t="e">
        <f>((AZ499-BB499)*BR$490)+((AT499-AV499)*BR$489)+(H499*BR$491)+(P499*BR$492)</f>
        <v>#REF!</v>
      </c>
      <c r="BQ499" s="62"/>
      <c r="BR499" s="62"/>
      <c r="BS499" s="62"/>
    </row>
    <row r="500" spans="1:76" ht="21.75" customHeight="1">
      <c r="A500" s="62"/>
      <c r="B500" s="587"/>
      <c r="C500" s="562" t="str">
        <f>IF(ROSTER!D$24="","",ROSTER!D$24)</f>
        <v/>
      </c>
      <c r="D500" s="563"/>
      <c r="E500" s="591"/>
      <c r="F500" s="593"/>
      <c r="G500" s="595"/>
      <c r="H500" s="585"/>
      <c r="I500" s="577"/>
      <c r="J500" s="566"/>
      <c r="K500" s="567"/>
      <c r="L500" s="570"/>
      <c r="M500" s="571"/>
      <c r="N500" s="582" t="s">
        <v>16</v>
      </c>
      <c r="O500" s="583"/>
      <c r="P500" s="566"/>
      <c r="Q500" s="567"/>
      <c r="R500" s="570"/>
      <c r="S500" s="571"/>
      <c r="T500" s="582" t="s">
        <v>16</v>
      </c>
      <c r="U500" s="583"/>
      <c r="V500" s="585"/>
      <c r="W500" s="577"/>
      <c r="X500" s="566"/>
      <c r="Y500" s="577"/>
      <c r="Z500" s="566"/>
      <c r="AA500" s="577"/>
      <c r="AB500" s="566"/>
      <c r="AC500" s="567"/>
      <c r="AD500" s="570"/>
      <c r="AE500" s="571"/>
      <c r="AF500" s="598"/>
      <c r="AG500" s="599"/>
      <c r="AH500" s="566"/>
      <c r="AI500" s="567"/>
      <c r="AJ500" s="570"/>
      <c r="AK500" s="571"/>
      <c r="AL500" s="598"/>
      <c r="AM500" s="599"/>
      <c r="AN500" s="566"/>
      <c r="AO500" s="567"/>
      <c r="AP500" s="570"/>
      <c r="AQ500" s="571"/>
      <c r="AR500" s="598"/>
      <c r="AS500" s="599"/>
      <c r="AT500" s="603"/>
      <c r="AU500" s="604"/>
      <c r="AV500" s="596"/>
      <c r="AW500" s="597"/>
      <c r="AX500" s="598"/>
      <c r="AY500" s="599"/>
      <c r="AZ500" s="566"/>
      <c r="BA500" s="567"/>
      <c r="BB500" s="570"/>
      <c r="BC500" s="571"/>
      <c r="BD500" s="598"/>
      <c r="BE500" s="599"/>
      <c r="BF500" s="603"/>
      <c r="BG500" s="604"/>
      <c r="BH500" s="596"/>
      <c r="BI500" s="597"/>
      <c r="BJ500" s="598"/>
      <c r="BK500" s="599"/>
      <c r="BL500" s="600"/>
      <c r="BM500" s="601"/>
      <c r="BN500" s="602"/>
      <c r="BO500" s="561"/>
      <c r="BP500" s="561"/>
      <c r="BQ500" s="62"/>
      <c r="BR500" s="62"/>
      <c r="BS500" s="62"/>
      <c r="BX500" s="82"/>
    </row>
    <row r="501" spans="1:76" ht="21.75" customHeight="1">
      <c r="A501" s="62"/>
      <c r="B501" s="586" t="str">
        <f>IF(ROSTER!B26="","",ROSTER!B26)</f>
        <v/>
      </c>
      <c r="C501" s="588" t="str">
        <f>IF(ROSTER!C$26="","",ROSTER!C$26)</f>
        <v/>
      </c>
      <c r="D501" s="589"/>
      <c r="E501" s="590"/>
      <c r="F501" s="592">
        <f>IF(E501="y",1,IF(E501="S",1,0))</f>
        <v>0</v>
      </c>
      <c r="G501" s="594">
        <f>IF(E501="S",1,0)</f>
        <v>0</v>
      </c>
      <c r="H501" s="584"/>
      <c r="I501" s="576"/>
      <c r="J501" s="564"/>
      <c r="K501" s="565"/>
      <c r="L501" s="568"/>
      <c r="M501" s="569"/>
      <c r="N501" s="578">
        <f>L501+J501</f>
        <v>0</v>
      </c>
      <c r="O501" s="579"/>
      <c r="P501" s="564"/>
      <c r="Q501" s="565"/>
      <c r="R501" s="568"/>
      <c r="S501" s="569"/>
      <c r="T501" s="578">
        <f>R501-P501</f>
        <v>0</v>
      </c>
      <c r="U501" s="579"/>
      <c r="V501" s="584"/>
      <c r="W501" s="576"/>
      <c r="X501" s="564"/>
      <c r="Y501" s="576"/>
      <c r="Z501" s="564"/>
      <c r="AA501" s="576"/>
      <c r="AB501" s="564"/>
      <c r="AC501" s="565"/>
      <c r="AD501" s="568"/>
      <c r="AE501" s="569"/>
      <c r="AF501" s="548">
        <f>IF(AB501=0,0,(AD501/AB501)*100)</f>
        <v>0</v>
      </c>
      <c r="AG501" s="549"/>
      <c r="AH501" s="564"/>
      <c r="AI501" s="565"/>
      <c r="AJ501" s="568"/>
      <c r="AK501" s="569"/>
      <c r="AL501" s="548">
        <f>IF(AH501=0,0,(AJ501/AH501)*100)</f>
        <v>0</v>
      </c>
      <c r="AM501" s="549"/>
      <c r="AN501" s="564"/>
      <c r="AO501" s="565"/>
      <c r="AP501" s="568"/>
      <c r="AQ501" s="569"/>
      <c r="AR501" s="548">
        <f>IF(AN501=0,0,(AP501/AN501)*100)</f>
        <v>0</v>
      </c>
      <c r="AS501" s="549"/>
      <c r="AT501" s="572">
        <f>AB501+AH501+AN501</f>
        <v>0</v>
      </c>
      <c r="AU501" s="573"/>
      <c r="AV501" s="544">
        <f>AD501+AJ501+AP501</f>
        <v>0</v>
      </c>
      <c r="AW501" s="545"/>
      <c r="AX501" s="548">
        <f>IF(AT501=0,0,(AV501/AT501)*100)</f>
        <v>0</v>
      </c>
      <c r="AY501" s="549"/>
      <c r="AZ501" s="564"/>
      <c r="BA501" s="565"/>
      <c r="BB501" s="568"/>
      <c r="BC501" s="569"/>
      <c r="BD501" s="548">
        <f>IF(AZ501=0,0,(BB501/AZ501)*100)</f>
        <v>0</v>
      </c>
      <c r="BE501" s="549"/>
      <c r="BF501" s="572">
        <f>AT501+AZ501</f>
        <v>0</v>
      </c>
      <c r="BG501" s="573"/>
      <c r="BH501" s="544">
        <f>AV501+BB501</f>
        <v>0</v>
      </c>
      <c r="BI501" s="545"/>
      <c r="BJ501" s="548">
        <f>IF(BF501=0,0,(BH501/BF501)*100)</f>
        <v>0</v>
      </c>
      <c r="BK501" s="549"/>
      <c r="BL501" s="552">
        <f>(AD501*2)+(AJ501*2)+(AP501*3)+BB501</f>
        <v>0</v>
      </c>
      <c r="BM501" s="553"/>
      <c r="BN501" s="554"/>
      <c r="BO501" s="560" t="e">
        <f>(BL501*BR$483)+(N501*BR$484)+(X501*BR$485)+(R501*BR$486)+(V501*BR$487)+(Z501*BR$488)</f>
        <v>#REF!</v>
      </c>
      <c r="BP501" s="560" t="e">
        <f>((AZ501-BB501)*BR$490)+((AT501-AV501)*BR$489)+(H501*BR$491)+(P501*BR$492)</f>
        <v>#REF!</v>
      </c>
      <c r="BQ501" s="62"/>
      <c r="BR501" s="62"/>
      <c r="BS501" s="62"/>
    </row>
    <row r="502" spans="1:76" ht="21.75" customHeight="1">
      <c r="A502" s="62"/>
      <c r="B502" s="587"/>
      <c r="C502" s="562" t="str">
        <f>IF(ROSTER!D$26="","",ROSTER!D$26)</f>
        <v/>
      </c>
      <c r="D502" s="563"/>
      <c r="E502" s="591"/>
      <c r="F502" s="593"/>
      <c r="G502" s="595"/>
      <c r="H502" s="585"/>
      <c r="I502" s="577"/>
      <c r="J502" s="566"/>
      <c r="K502" s="567"/>
      <c r="L502" s="570"/>
      <c r="M502" s="571"/>
      <c r="N502" s="582" t="s">
        <v>16</v>
      </c>
      <c r="O502" s="583"/>
      <c r="P502" s="566"/>
      <c r="Q502" s="567"/>
      <c r="R502" s="570"/>
      <c r="S502" s="571"/>
      <c r="T502" s="582" t="s">
        <v>16</v>
      </c>
      <c r="U502" s="583"/>
      <c r="V502" s="585"/>
      <c r="W502" s="577"/>
      <c r="X502" s="566"/>
      <c r="Y502" s="577"/>
      <c r="Z502" s="566"/>
      <c r="AA502" s="577"/>
      <c r="AB502" s="566"/>
      <c r="AC502" s="567"/>
      <c r="AD502" s="570"/>
      <c r="AE502" s="571"/>
      <c r="AF502" s="598"/>
      <c r="AG502" s="599"/>
      <c r="AH502" s="566"/>
      <c r="AI502" s="567"/>
      <c r="AJ502" s="570"/>
      <c r="AK502" s="571"/>
      <c r="AL502" s="598"/>
      <c r="AM502" s="599"/>
      <c r="AN502" s="566"/>
      <c r="AO502" s="567"/>
      <c r="AP502" s="570"/>
      <c r="AQ502" s="571"/>
      <c r="AR502" s="598"/>
      <c r="AS502" s="599"/>
      <c r="AT502" s="603"/>
      <c r="AU502" s="604"/>
      <c r="AV502" s="596"/>
      <c r="AW502" s="597"/>
      <c r="AX502" s="598"/>
      <c r="AY502" s="599"/>
      <c r="AZ502" s="566"/>
      <c r="BA502" s="567"/>
      <c r="BB502" s="570"/>
      <c r="BC502" s="571"/>
      <c r="BD502" s="598"/>
      <c r="BE502" s="599"/>
      <c r="BF502" s="603"/>
      <c r="BG502" s="604"/>
      <c r="BH502" s="596"/>
      <c r="BI502" s="597"/>
      <c r="BJ502" s="598"/>
      <c r="BK502" s="599"/>
      <c r="BL502" s="600"/>
      <c r="BM502" s="601"/>
      <c r="BN502" s="602"/>
      <c r="BO502" s="561"/>
      <c r="BP502" s="561"/>
      <c r="BQ502" s="62"/>
      <c r="BR502" s="62"/>
      <c r="BS502" s="62"/>
    </row>
    <row r="503" spans="1:76" ht="21.75" customHeight="1">
      <c r="A503" s="62"/>
      <c r="B503" s="586" t="str">
        <f>IF(ROSTER!B28="","",ROSTER!B28)</f>
        <v/>
      </c>
      <c r="C503" s="588" t="str">
        <f>IF(ROSTER!C$28="","",ROSTER!C$28)</f>
        <v/>
      </c>
      <c r="D503" s="589"/>
      <c r="E503" s="590"/>
      <c r="F503" s="592">
        <f>IF(E503="y",1,IF(E503="S",1,0))</f>
        <v>0</v>
      </c>
      <c r="G503" s="594">
        <f>IF(E503="S",1,0)</f>
        <v>0</v>
      </c>
      <c r="H503" s="584"/>
      <c r="I503" s="576"/>
      <c r="J503" s="564"/>
      <c r="K503" s="565"/>
      <c r="L503" s="568"/>
      <c r="M503" s="569"/>
      <c r="N503" s="578">
        <f>L503+J503</f>
        <v>0</v>
      </c>
      <c r="O503" s="579"/>
      <c r="P503" s="564"/>
      <c r="Q503" s="565"/>
      <c r="R503" s="568"/>
      <c r="S503" s="569"/>
      <c r="T503" s="578">
        <f>R503-P503</f>
        <v>0</v>
      </c>
      <c r="U503" s="579"/>
      <c r="V503" s="584"/>
      <c r="W503" s="576"/>
      <c r="X503" s="564"/>
      <c r="Y503" s="576"/>
      <c r="Z503" s="564"/>
      <c r="AA503" s="576"/>
      <c r="AB503" s="564"/>
      <c r="AC503" s="565"/>
      <c r="AD503" s="568"/>
      <c r="AE503" s="569"/>
      <c r="AF503" s="548">
        <f>IF(AB503=0,0,(AD503/AB503)*100)</f>
        <v>0</v>
      </c>
      <c r="AG503" s="549"/>
      <c r="AH503" s="564"/>
      <c r="AI503" s="565"/>
      <c r="AJ503" s="568"/>
      <c r="AK503" s="569"/>
      <c r="AL503" s="548">
        <f>IF(AH503=0,0,(AJ503/AH503)*100)</f>
        <v>0</v>
      </c>
      <c r="AM503" s="549"/>
      <c r="AN503" s="564"/>
      <c r="AO503" s="565"/>
      <c r="AP503" s="568"/>
      <c r="AQ503" s="569"/>
      <c r="AR503" s="548">
        <f>IF(AN503=0,0,(AP503/AN503)*100)</f>
        <v>0</v>
      </c>
      <c r="AS503" s="549"/>
      <c r="AT503" s="572">
        <f>AB503+AH503+AN503</f>
        <v>0</v>
      </c>
      <c r="AU503" s="573"/>
      <c r="AV503" s="544">
        <f>AD503+AJ503+AP503</f>
        <v>0</v>
      </c>
      <c r="AW503" s="545"/>
      <c r="AX503" s="548">
        <f>IF(AT503=0,0,(AV503/AT503)*100)</f>
        <v>0</v>
      </c>
      <c r="AY503" s="549"/>
      <c r="AZ503" s="564"/>
      <c r="BA503" s="565"/>
      <c r="BB503" s="568"/>
      <c r="BC503" s="569"/>
      <c r="BD503" s="548">
        <f>IF(AZ503=0,0,(BB503/AZ503)*100)</f>
        <v>0</v>
      </c>
      <c r="BE503" s="549"/>
      <c r="BF503" s="572">
        <f>AT503+AZ503</f>
        <v>0</v>
      </c>
      <c r="BG503" s="573"/>
      <c r="BH503" s="544">
        <f>AV503+BB503</f>
        <v>0</v>
      </c>
      <c r="BI503" s="545"/>
      <c r="BJ503" s="548">
        <f>IF(BF503=0,0,(BH503/BF503)*100)</f>
        <v>0</v>
      </c>
      <c r="BK503" s="549"/>
      <c r="BL503" s="552">
        <f>(AD503*2)+(AJ503*2)+(AP503*3)+BB503</f>
        <v>0</v>
      </c>
      <c r="BM503" s="553"/>
      <c r="BN503" s="554"/>
      <c r="BO503" s="560" t="e">
        <f>(BL503*BR$483)+(N503*BR$484)+(X503*BR$485)+(R503*BR$486)+(V503*BR$487)+(Z503*BR$488)</f>
        <v>#REF!</v>
      </c>
      <c r="BP503" s="560" t="e">
        <f>((AZ503-BB503)*BR$490)+((AT503-AV503)*BR$489)+(H503*BR$491)+(P503*BR$492)</f>
        <v>#REF!</v>
      </c>
      <c r="BQ503" s="62"/>
      <c r="BR503" s="62"/>
      <c r="BS503" s="62"/>
    </row>
    <row r="504" spans="1:76" ht="21.75" customHeight="1">
      <c r="A504" s="62"/>
      <c r="B504" s="587"/>
      <c r="C504" s="562" t="str">
        <f>IF(ROSTER!D$28="","",ROSTER!D$28)</f>
        <v/>
      </c>
      <c r="D504" s="563"/>
      <c r="E504" s="591"/>
      <c r="F504" s="593"/>
      <c r="G504" s="595"/>
      <c r="H504" s="585"/>
      <c r="I504" s="577"/>
      <c r="J504" s="566"/>
      <c r="K504" s="567"/>
      <c r="L504" s="570"/>
      <c r="M504" s="571"/>
      <c r="N504" s="582" t="s">
        <v>16</v>
      </c>
      <c r="O504" s="583"/>
      <c r="P504" s="566"/>
      <c r="Q504" s="567"/>
      <c r="R504" s="570"/>
      <c r="S504" s="571"/>
      <c r="T504" s="582" t="s">
        <v>16</v>
      </c>
      <c r="U504" s="583"/>
      <c r="V504" s="585"/>
      <c r="W504" s="577"/>
      <c r="X504" s="566"/>
      <c r="Y504" s="577"/>
      <c r="Z504" s="566"/>
      <c r="AA504" s="577"/>
      <c r="AB504" s="566"/>
      <c r="AC504" s="567"/>
      <c r="AD504" s="570"/>
      <c r="AE504" s="571"/>
      <c r="AF504" s="598"/>
      <c r="AG504" s="599"/>
      <c r="AH504" s="566"/>
      <c r="AI504" s="567"/>
      <c r="AJ504" s="570"/>
      <c r="AK504" s="571"/>
      <c r="AL504" s="598"/>
      <c r="AM504" s="599"/>
      <c r="AN504" s="566"/>
      <c r="AO504" s="567"/>
      <c r="AP504" s="570"/>
      <c r="AQ504" s="571"/>
      <c r="AR504" s="598"/>
      <c r="AS504" s="599"/>
      <c r="AT504" s="603"/>
      <c r="AU504" s="604"/>
      <c r="AV504" s="596"/>
      <c r="AW504" s="597"/>
      <c r="AX504" s="598"/>
      <c r="AY504" s="599"/>
      <c r="AZ504" s="566"/>
      <c r="BA504" s="567"/>
      <c r="BB504" s="570"/>
      <c r="BC504" s="571"/>
      <c r="BD504" s="598"/>
      <c r="BE504" s="599"/>
      <c r="BF504" s="603"/>
      <c r="BG504" s="604"/>
      <c r="BH504" s="596"/>
      <c r="BI504" s="597"/>
      <c r="BJ504" s="598"/>
      <c r="BK504" s="599"/>
      <c r="BL504" s="600"/>
      <c r="BM504" s="601"/>
      <c r="BN504" s="602"/>
      <c r="BO504" s="561"/>
      <c r="BP504" s="561"/>
      <c r="BQ504" s="62"/>
      <c r="BR504" s="62"/>
      <c r="BS504" s="62"/>
    </row>
    <row r="505" spans="1:76" ht="21.75" customHeight="1">
      <c r="A505" s="62"/>
      <c r="B505" s="586" t="str">
        <f>IF(ROSTER!B30="","",ROSTER!B30)</f>
        <v/>
      </c>
      <c r="C505" s="588" t="str">
        <f>IF(ROSTER!C$30="","",ROSTER!C$30)</f>
        <v/>
      </c>
      <c r="D505" s="589"/>
      <c r="E505" s="590"/>
      <c r="F505" s="592">
        <f>IF(E505="y",1,IF(E505="S",1,0))</f>
        <v>0</v>
      </c>
      <c r="G505" s="594">
        <f>IF(E505="S",1,0)</f>
        <v>0</v>
      </c>
      <c r="H505" s="584"/>
      <c r="I505" s="576"/>
      <c r="J505" s="564"/>
      <c r="K505" s="565"/>
      <c r="L505" s="568"/>
      <c r="M505" s="569"/>
      <c r="N505" s="578">
        <f>L505+J505</f>
        <v>0</v>
      </c>
      <c r="O505" s="579"/>
      <c r="P505" s="564"/>
      <c r="Q505" s="565"/>
      <c r="R505" s="568"/>
      <c r="S505" s="569"/>
      <c r="T505" s="578">
        <f>R505-P505</f>
        <v>0</v>
      </c>
      <c r="U505" s="579"/>
      <c r="V505" s="584"/>
      <c r="W505" s="576"/>
      <c r="X505" s="564"/>
      <c r="Y505" s="576"/>
      <c r="Z505" s="564"/>
      <c r="AA505" s="576"/>
      <c r="AB505" s="564"/>
      <c r="AC505" s="565"/>
      <c r="AD505" s="568"/>
      <c r="AE505" s="569"/>
      <c r="AF505" s="548">
        <f>IF(AB505=0,0,(AD505/AB505)*100)</f>
        <v>0</v>
      </c>
      <c r="AG505" s="549"/>
      <c r="AH505" s="564"/>
      <c r="AI505" s="565"/>
      <c r="AJ505" s="568"/>
      <c r="AK505" s="569"/>
      <c r="AL505" s="548">
        <f>IF(AH505=0,0,(AJ505/AH505)*100)</f>
        <v>0</v>
      </c>
      <c r="AM505" s="549"/>
      <c r="AN505" s="564"/>
      <c r="AO505" s="565"/>
      <c r="AP505" s="568"/>
      <c r="AQ505" s="569"/>
      <c r="AR505" s="548">
        <f>IF(AN505=0,0,(AP505/AN505)*100)</f>
        <v>0</v>
      </c>
      <c r="AS505" s="549"/>
      <c r="AT505" s="572">
        <f>AB505+AH505+AN505</f>
        <v>0</v>
      </c>
      <c r="AU505" s="573"/>
      <c r="AV505" s="544">
        <f>AD505+AJ505+AP505</f>
        <v>0</v>
      </c>
      <c r="AW505" s="545"/>
      <c r="AX505" s="548">
        <f>IF(AT505=0,0,(AV505/AT505)*100)</f>
        <v>0</v>
      </c>
      <c r="AY505" s="549"/>
      <c r="AZ505" s="564"/>
      <c r="BA505" s="565"/>
      <c r="BB505" s="568"/>
      <c r="BC505" s="569"/>
      <c r="BD505" s="548">
        <f>IF(AZ505=0,0,(BB505/AZ505)*100)</f>
        <v>0</v>
      </c>
      <c r="BE505" s="549"/>
      <c r="BF505" s="572">
        <f>AT505+AZ505</f>
        <v>0</v>
      </c>
      <c r="BG505" s="573"/>
      <c r="BH505" s="544">
        <f>AV505+BB505</f>
        <v>0</v>
      </c>
      <c r="BI505" s="545"/>
      <c r="BJ505" s="548">
        <f>IF(BF505=0,0,(BH505/BF505)*100)</f>
        <v>0</v>
      </c>
      <c r="BK505" s="549"/>
      <c r="BL505" s="552">
        <f>(AD505*2)+(AJ505*2)+(AP505*3)+BB505</f>
        <v>0</v>
      </c>
      <c r="BM505" s="553"/>
      <c r="BN505" s="554"/>
      <c r="BO505" s="560" t="e">
        <f>(BL505*BR$483)+(N505*BR$484)+(X505*BR$485)+(R505*BR$486)+(V505*BR$487)+(Z505*BR$488)</f>
        <v>#REF!</v>
      </c>
      <c r="BP505" s="560" t="e">
        <f>((AZ505-BB505)*BR$490)+((AT505-AV505)*BR$489)+(H505*BR$491)+(P505*BR$492)</f>
        <v>#REF!</v>
      </c>
      <c r="BQ505" s="62"/>
      <c r="BR505" s="62"/>
      <c r="BS505" s="62"/>
    </row>
    <row r="506" spans="1:76" ht="21.75" customHeight="1">
      <c r="A506" s="62"/>
      <c r="B506" s="587"/>
      <c r="C506" s="562" t="str">
        <f>IF(ROSTER!D$30="","",ROSTER!D$30)</f>
        <v/>
      </c>
      <c r="D506" s="563"/>
      <c r="E506" s="591"/>
      <c r="F506" s="593"/>
      <c r="G506" s="595"/>
      <c r="H506" s="585"/>
      <c r="I506" s="577"/>
      <c r="J506" s="566"/>
      <c r="K506" s="567"/>
      <c r="L506" s="570"/>
      <c r="M506" s="571"/>
      <c r="N506" s="582" t="s">
        <v>16</v>
      </c>
      <c r="O506" s="583"/>
      <c r="P506" s="566"/>
      <c r="Q506" s="567"/>
      <c r="R506" s="570"/>
      <c r="S506" s="571"/>
      <c r="T506" s="582" t="s">
        <v>16</v>
      </c>
      <c r="U506" s="583"/>
      <c r="V506" s="585"/>
      <c r="W506" s="577"/>
      <c r="X506" s="566"/>
      <c r="Y506" s="577"/>
      <c r="Z506" s="566"/>
      <c r="AA506" s="577"/>
      <c r="AB506" s="566"/>
      <c r="AC506" s="567"/>
      <c r="AD506" s="570"/>
      <c r="AE506" s="571"/>
      <c r="AF506" s="598"/>
      <c r="AG506" s="599"/>
      <c r="AH506" s="566"/>
      <c r="AI506" s="567"/>
      <c r="AJ506" s="570"/>
      <c r="AK506" s="571"/>
      <c r="AL506" s="598"/>
      <c r="AM506" s="599"/>
      <c r="AN506" s="566"/>
      <c r="AO506" s="567"/>
      <c r="AP506" s="570"/>
      <c r="AQ506" s="571"/>
      <c r="AR506" s="598"/>
      <c r="AS506" s="599"/>
      <c r="AT506" s="603"/>
      <c r="AU506" s="604"/>
      <c r="AV506" s="596"/>
      <c r="AW506" s="597"/>
      <c r="AX506" s="598"/>
      <c r="AY506" s="599"/>
      <c r="AZ506" s="566"/>
      <c r="BA506" s="567"/>
      <c r="BB506" s="570"/>
      <c r="BC506" s="571"/>
      <c r="BD506" s="598"/>
      <c r="BE506" s="599"/>
      <c r="BF506" s="603"/>
      <c r="BG506" s="604"/>
      <c r="BH506" s="596"/>
      <c r="BI506" s="597"/>
      <c r="BJ506" s="598"/>
      <c r="BK506" s="599"/>
      <c r="BL506" s="600"/>
      <c r="BM506" s="601"/>
      <c r="BN506" s="602"/>
      <c r="BO506" s="561"/>
      <c r="BP506" s="561"/>
      <c r="BQ506" s="62"/>
      <c r="BR506" s="62"/>
      <c r="BS506" s="62"/>
    </row>
    <row r="507" spans="1:76" ht="21.75" customHeight="1">
      <c r="A507" s="62"/>
      <c r="B507" s="586" t="str">
        <f>IF(ROSTER!B32="","",ROSTER!B32)</f>
        <v/>
      </c>
      <c r="C507" s="588" t="str">
        <f>IF(ROSTER!C$32="","",ROSTER!C$32)</f>
        <v/>
      </c>
      <c r="D507" s="589"/>
      <c r="E507" s="590"/>
      <c r="F507" s="592">
        <f>IF(E507="y",1,IF(E507="S",1,0))</f>
        <v>0</v>
      </c>
      <c r="G507" s="594">
        <f>IF(E507="S",1,0)</f>
        <v>0</v>
      </c>
      <c r="H507" s="584"/>
      <c r="I507" s="576"/>
      <c r="J507" s="564"/>
      <c r="K507" s="565"/>
      <c r="L507" s="568"/>
      <c r="M507" s="569"/>
      <c r="N507" s="578">
        <f>L507+J507</f>
        <v>0</v>
      </c>
      <c r="O507" s="579"/>
      <c r="P507" s="564"/>
      <c r="Q507" s="565"/>
      <c r="R507" s="568"/>
      <c r="S507" s="569"/>
      <c r="T507" s="578">
        <f>R507-P507</f>
        <v>0</v>
      </c>
      <c r="U507" s="579"/>
      <c r="V507" s="584"/>
      <c r="W507" s="576"/>
      <c r="X507" s="564"/>
      <c r="Y507" s="576"/>
      <c r="Z507" s="564"/>
      <c r="AA507" s="576"/>
      <c r="AB507" s="564"/>
      <c r="AC507" s="565"/>
      <c r="AD507" s="568"/>
      <c r="AE507" s="569"/>
      <c r="AF507" s="548">
        <f>IF(AB507=0,0,(AD507/AB507)*100)</f>
        <v>0</v>
      </c>
      <c r="AG507" s="549"/>
      <c r="AH507" s="564"/>
      <c r="AI507" s="565"/>
      <c r="AJ507" s="568"/>
      <c r="AK507" s="569"/>
      <c r="AL507" s="548">
        <f>IF(AH507=0,0,(AJ507/AH507)*100)</f>
        <v>0</v>
      </c>
      <c r="AM507" s="549"/>
      <c r="AN507" s="564"/>
      <c r="AO507" s="565"/>
      <c r="AP507" s="568"/>
      <c r="AQ507" s="569"/>
      <c r="AR507" s="548">
        <f>IF(AN507=0,0,(AP507/AN507)*100)</f>
        <v>0</v>
      </c>
      <c r="AS507" s="549"/>
      <c r="AT507" s="572">
        <f>AB507+AH507+AN507</f>
        <v>0</v>
      </c>
      <c r="AU507" s="573"/>
      <c r="AV507" s="544">
        <f>AD507+AJ507+AP507</f>
        <v>0</v>
      </c>
      <c r="AW507" s="545"/>
      <c r="AX507" s="548">
        <f>IF(AT507=0,0,(AV507/AT507)*100)</f>
        <v>0</v>
      </c>
      <c r="AY507" s="549"/>
      <c r="AZ507" s="564"/>
      <c r="BA507" s="565"/>
      <c r="BB507" s="568"/>
      <c r="BC507" s="569"/>
      <c r="BD507" s="548">
        <f>IF(AZ507=0,0,(BB507/AZ507)*100)</f>
        <v>0</v>
      </c>
      <c r="BE507" s="549"/>
      <c r="BF507" s="572">
        <f>AT507+AZ507</f>
        <v>0</v>
      </c>
      <c r="BG507" s="573"/>
      <c r="BH507" s="544">
        <f>AV507+BB507</f>
        <v>0</v>
      </c>
      <c r="BI507" s="545"/>
      <c r="BJ507" s="548">
        <f>IF(BF507=0,0,(BH507/BF507)*100)</f>
        <v>0</v>
      </c>
      <c r="BK507" s="549"/>
      <c r="BL507" s="552">
        <f>(AD507*2)+(AJ507*2)+(AP507*3)+BB507</f>
        <v>0</v>
      </c>
      <c r="BM507" s="553"/>
      <c r="BN507" s="554"/>
      <c r="BO507" s="560" t="e">
        <f>(BL507*BR$483)+(N507*BR$484)+(X507*BR$485)+(R507*BR$486)+(V507*BR$487)+(Z507*BR$488)</f>
        <v>#REF!</v>
      </c>
      <c r="BP507" s="560" t="e">
        <f>((AZ507-BB507)*BR$490)+((AT507-AV507)*BR$489)+(H507*BR$491)+(P507*BR$492)</f>
        <v>#REF!</v>
      </c>
      <c r="BQ507" s="62"/>
      <c r="BR507" s="62"/>
      <c r="BS507" s="62"/>
    </row>
    <row r="508" spans="1:76" ht="21.75" customHeight="1">
      <c r="A508" s="62"/>
      <c r="B508" s="587"/>
      <c r="C508" s="562" t="str">
        <f>IF(ROSTER!D$32="","",ROSTER!D$32)</f>
        <v/>
      </c>
      <c r="D508" s="563"/>
      <c r="E508" s="591"/>
      <c r="F508" s="593"/>
      <c r="G508" s="595"/>
      <c r="H508" s="585"/>
      <c r="I508" s="577"/>
      <c r="J508" s="566"/>
      <c r="K508" s="567"/>
      <c r="L508" s="570"/>
      <c r="M508" s="571"/>
      <c r="N508" s="582" t="s">
        <v>16</v>
      </c>
      <c r="O508" s="583"/>
      <c r="P508" s="566"/>
      <c r="Q508" s="567"/>
      <c r="R508" s="570"/>
      <c r="S508" s="571"/>
      <c r="T508" s="582" t="s">
        <v>16</v>
      </c>
      <c r="U508" s="583"/>
      <c r="V508" s="585"/>
      <c r="W508" s="577"/>
      <c r="X508" s="566"/>
      <c r="Y508" s="577"/>
      <c r="Z508" s="566"/>
      <c r="AA508" s="577"/>
      <c r="AB508" s="566"/>
      <c r="AC508" s="567"/>
      <c r="AD508" s="570"/>
      <c r="AE508" s="571"/>
      <c r="AF508" s="598"/>
      <c r="AG508" s="599"/>
      <c r="AH508" s="566"/>
      <c r="AI508" s="567"/>
      <c r="AJ508" s="570"/>
      <c r="AK508" s="571"/>
      <c r="AL508" s="598"/>
      <c r="AM508" s="599"/>
      <c r="AN508" s="566"/>
      <c r="AO508" s="567"/>
      <c r="AP508" s="570"/>
      <c r="AQ508" s="571"/>
      <c r="AR508" s="598"/>
      <c r="AS508" s="599"/>
      <c r="AT508" s="603"/>
      <c r="AU508" s="604"/>
      <c r="AV508" s="596"/>
      <c r="AW508" s="597"/>
      <c r="AX508" s="598"/>
      <c r="AY508" s="599"/>
      <c r="AZ508" s="566"/>
      <c r="BA508" s="567"/>
      <c r="BB508" s="570"/>
      <c r="BC508" s="571"/>
      <c r="BD508" s="598"/>
      <c r="BE508" s="599"/>
      <c r="BF508" s="603"/>
      <c r="BG508" s="604"/>
      <c r="BH508" s="596"/>
      <c r="BI508" s="597"/>
      <c r="BJ508" s="598"/>
      <c r="BK508" s="599"/>
      <c r="BL508" s="600"/>
      <c r="BM508" s="601"/>
      <c r="BN508" s="602"/>
      <c r="BO508" s="561"/>
      <c r="BP508" s="561"/>
      <c r="BQ508" s="62"/>
      <c r="BR508" s="62"/>
      <c r="BS508" s="62"/>
    </row>
    <row r="509" spans="1:76" ht="21.75" customHeight="1">
      <c r="A509" s="62"/>
      <c r="B509" s="586" t="str">
        <f>IF(ROSTER!B34="","",ROSTER!B34)</f>
        <v/>
      </c>
      <c r="C509" s="588" t="str">
        <f>IF(ROSTER!C$34="","",ROSTER!C$34)</f>
        <v/>
      </c>
      <c r="D509" s="589"/>
      <c r="E509" s="590"/>
      <c r="F509" s="592">
        <f>IF(E509="y",1,IF(E509="S",1,0))</f>
        <v>0</v>
      </c>
      <c r="G509" s="594">
        <f>IF(E509="S",1,0)</f>
        <v>0</v>
      </c>
      <c r="H509" s="584"/>
      <c r="I509" s="576"/>
      <c r="J509" s="564"/>
      <c r="K509" s="565"/>
      <c r="L509" s="568"/>
      <c r="M509" s="569"/>
      <c r="N509" s="578">
        <f>L509+J509</f>
        <v>0</v>
      </c>
      <c r="O509" s="579"/>
      <c r="P509" s="564"/>
      <c r="Q509" s="565"/>
      <c r="R509" s="568"/>
      <c r="S509" s="569"/>
      <c r="T509" s="578">
        <f>R509-P509</f>
        <v>0</v>
      </c>
      <c r="U509" s="579"/>
      <c r="V509" s="584"/>
      <c r="W509" s="576"/>
      <c r="X509" s="564"/>
      <c r="Y509" s="576"/>
      <c r="Z509" s="564"/>
      <c r="AA509" s="576"/>
      <c r="AB509" s="564"/>
      <c r="AC509" s="565"/>
      <c r="AD509" s="568"/>
      <c r="AE509" s="569"/>
      <c r="AF509" s="548">
        <f>IF(AB509=0,0,(AD509/AB509)*100)</f>
        <v>0</v>
      </c>
      <c r="AG509" s="549"/>
      <c r="AH509" s="564"/>
      <c r="AI509" s="565"/>
      <c r="AJ509" s="568"/>
      <c r="AK509" s="569"/>
      <c r="AL509" s="548">
        <f>IF(AH509=0,0,(AJ509/AH509)*100)</f>
        <v>0</v>
      </c>
      <c r="AM509" s="549"/>
      <c r="AN509" s="564"/>
      <c r="AO509" s="565"/>
      <c r="AP509" s="568"/>
      <c r="AQ509" s="569"/>
      <c r="AR509" s="548">
        <f>IF(AN509=0,0,(AP509/AN509)*100)</f>
        <v>0</v>
      </c>
      <c r="AS509" s="549"/>
      <c r="AT509" s="572">
        <f>AB509+AH509+AN509</f>
        <v>0</v>
      </c>
      <c r="AU509" s="573"/>
      <c r="AV509" s="544">
        <f>AD509+AJ509+AP509</f>
        <v>0</v>
      </c>
      <c r="AW509" s="545"/>
      <c r="AX509" s="548">
        <f>IF(AT509=0,0,(AV509/AT509)*100)</f>
        <v>0</v>
      </c>
      <c r="AY509" s="549"/>
      <c r="AZ509" s="564"/>
      <c r="BA509" s="565"/>
      <c r="BB509" s="568"/>
      <c r="BC509" s="569"/>
      <c r="BD509" s="548">
        <f>IF(AZ509=0,0,(BB509/AZ509)*100)</f>
        <v>0</v>
      </c>
      <c r="BE509" s="549"/>
      <c r="BF509" s="572">
        <f>AT509+AZ509</f>
        <v>0</v>
      </c>
      <c r="BG509" s="573"/>
      <c r="BH509" s="544">
        <f>AV509+BB509</f>
        <v>0</v>
      </c>
      <c r="BI509" s="545"/>
      <c r="BJ509" s="548">
        <f>IF(BF509=0,0,(BH509/BF509)*100)</f>
        <v>0</v>
      </c>
      <c r="BK509" s="549"/>
      <c r="BL509" s="552">
        <f>(AD509*2)+(AJ509*2)+(AP509*3)+BB509</f>
        <v>0</v>
      </c>
      <c r="BM509" s="553"/>
      <c r="BN509" s="554"/>
      <c r="BO509" s="560" t="e">
        <f>(BL509*BR$483)+(N509*BR$484)+(X509*BR$485)+(R509*BR$486)+(V509*BR$487)+(Z509*BR$488)</f>
        <v>#REF!</v>
      </c>
      <c r="BP509" s="560" t="e">
        <f>((AZ509-BB509)*BR$490)+((AT509-AV509)*BR$489)+(H509*BR$491)+(P509*BR$492)</f>
        <v>#REF!</v>
      </c>
      <c r="BQ509" s="62"/>
      <c r="BR509" s="62"/>
      <c r="BS509" s="62"/>
    </row>
    <row r="510" spans="1:76" ht="21.75" customHeight="1">
      <c r="A510" s="62"/>
      <c r="B510" s="587"/>
      <c r="C510" s="562" t="str">
        <f>IF(ROSTER!D$34="","",ROSTER!D$34)</f>
        <v/>
      </c>
      <c r="D510" s="563"/>
      <c r="E510" s="591"/>
      <c r="F510" s="593"/>
      <c r="G510" s="595"/>
      <c r="H510" s="585"/>
      <c r="I510" s="577"/>
      <c r="J510" s="566"/>
      <c r="K510" s="567"/>
      <c r="L510" s="570"/>
      <c r="M510" s="571"/>
      <c r="N510" s="582" t="s">
        <v>16</v>
      </c>
      <c r="O510" s="583"/>
      <c r="P510" s="566"/>
      <c r="Q510" s="567"/>
      <c r="R510" s="570"/>
      <c r="S510" s="571"/>
      <c r="T510" s="582" t="s">
        <v>16</v>
      </c>
      <c r="U510" s="583"/>
      <c r="V510" s="585"/>
      <c r="W510" s="577"/>
      <c r="X510" s="566"/>
      <c r="Y510" s="577"/>
      <c r="Z510" s="566"/>
      <c r="AA510" s="577"/>
      <c r="AB510" s="566"/>
      <c r="AC510" s="567"/>
      <c r="AD510" s="570"/>
      <c r="AE510" s="571"/>
      <c r="AF510" s="598"/>
      <c r="AG510" s="599"/>
      <c r="AH510" s="566"/>
      <c r="AI510" s="567"/>
      <c r="AJ510" s="570"/>
      <c r="AK510" s="571"/>
      <c r="AL510" s="598"/>
      <c r="AM510" s="599"/>
      <c r="AN510" s="566"/>
      <c r="AO510" s="567"/>
      <c r="AP510" s="570"/>
      <c r="AQ510" s="571"/>
      <c r="AR510" s="598"/>
      <c r="AS510" s="599"/>
      <c r="AT510" s="603"/>
      <c r="AU510" s="604"/>
      <c r="AV510" s="596"/>
      <c r="AW510" s="597"/>
      <c r="AX510" s="598"/>
      <c r="AY510" s="599"/>
      <c r="AZ510" s="566"/>
      <c r="BA510" s="567"/>
      <c r="BB510" s="570"/>
      <c r="BC510" s="571"/>
      <c r="BD510" s="598"/>
      <c r="BE510" s="599"/>
      <c r="BF510" s="603"/>
      <c r="BG510" s="604"/>
      <c r="BH510" s="596"/>
      <c r="BI510" s="597"/>
      <c r="BJ510" s="598"/>
      <c r="BK510" s="599"/>
      <c r="BL510" s="600"/>
      <c r="BM510" s="601"/>
      <c r="BN510" s="602"/>
      <c r="BO510" s="561"/>
      <c r="BP510" s="561"/>
      <c r="BQ510" s="62"/>
      <c r="BR510" s="62"/>
      <c r="BS510" s="62"/>
    </row>
    <row r="511" spans="1:76" ht="21.75" customHeight="1">
      <c r="A511" s="62"/>
      <c r="B511" s="586" t="str">
        <f>IF(ROSTER!B36="","",ROSTER!B36)</f>
        <v/>
      </c>
      <c r="C511" s="588" t="str">
        <f>IF(ROSTER!C$36="","",ROSTER!C$36)</f>
        <v/>
      </c>
      <c r="D511" s="589"/>
      <c r="E511" s="590"/>
      <c r="F511" s="592">
        <f>IF(E511="y",1,IF(E511="S",1,0))</f>
        <v>0</v>
      </c>
      <c r="G511" s="594">
        <f>IF(E511="S",1,0)</f>
        <v>0</v>
      </c>
      <c r="H511" s="584"/>
      <c r="I511" s="576"/>
      <c r="J511" s="564"/>
      <c r="K511" s="565"/>
      <c r="L511" s="568"/>
      <c r="M511" s="569"/>
      <c r="N511" s="578">
        <f>L511+J511</f>
        <v>0</v>
      </c>
      <c r="O511" s="579"/>
      <c r="P511" s="564"/>
      <c r="Q511" s="565"/>
      <c r="R511" s="568"/>
      <c r="S511" s="569"/>
      <c r="T511" s="578">
        <f>R511-P511</f>
        <v>0</v>
      </c>
      <c r="U511" s="579"/>
      <c r="V511" s="584"/>
      <c r="W511" s="576"/>
      <c r="X511" s="564"/>
      <c r="Y511" s="576"/>
      <c r="Z511" s="564"/>
      <c r="AA511" s="576"/>
      <c r="AB511" s="564"/>
      <c r="AC511" s="565"/>
      <c r="AD511" s="568"/>
      <c r="AE511" s="569"/>
      <c r="AF511" s="548">
        <f>IF(AB511=0,0,(AD511/AB511)*100)</f>
        <v>0</v>
      </c>
      <c r="AG511" s="549"/>
      <c r="AH511" s="564"/>
      <c r="AI511" s="565"/>
      <c r="AJ511" s="568"/>
      <c r="AK511" s="569"/>
      <c r="AL511" s="548">
        <f>IF(AH511=0,0,(AJ511/AH511)*100)</f>
        <v>0</v>
      </c>
      <c r="AM511" s="549"/>
      <c r="AN511" s="564"/>
      <c r="AO511" s="565"/>
      <c r="AP511" s="568"/>
      <c r="AQ511" s="569"/>
      <c r="AR511" s="548">
        <f>IF(AN511=0,0,(AP511/AN511)*100)</f>
        <v>0</v>
      </c>
      <c r="AS511" s="549"/>
      <c r="AT511" s="572">
        <f>AB511+AH511+AN511</f>
        <v>0</v>
      </c>
      <c r="AU511" s="573"/>
      <c r="AV511" s="544">
        <f>AD511+AJ511+AP511</f>
        <v>0</v>
      </c>
      <c r="AW511" s="545"/>
      <c r="AX511" s="548">
        <f>IF(AT511=0,0,(AV511/AT511)*100)</f>
        <v>0</v>
      </c>
      <c r="AY511" s="549"/>
      <c r="AZ511" s="564"/>
      <c r="BA511" s="565"/>
      <c r="BB511" s="568"/>
      <c r="BC511" s="569"/>
      <c r="BD511" s="548">
        <f>IF(AZ511=0,0,(BB511/AZ511)*100)</f>
        <v>0</v>
      </c>
      <c r="BE511" s="549"/>
      <c r="BF511" s="572">
        <f>AT511+AZ511</f>
        <v>0</v>
      </c>
      <c r="BG511" s="573"/>
      <c r="BH511" s="544">
        <f>AV511+BB511</f>
        <v>0</v>
      </c>
      <c r="BI511" s="545"/>
      <c r="BJ511" s="548">
        <f>IF(BF511=0,0,(BH511/BF511)*100)</f>
        <v>0</v>
      </c>
      <c r="BK511" s="549"/>
      <c r="BL511" s="552">
        <f>(AD511*2)+(AJ511*2)+(AP511*3)+BB511</f>
        <v>0</v>
      </c>
      <c r="BM511" s="553"/>
      <c r="BN511" s="554"/>
      <c r="BO511" s="560" t="e">
        <f>(BL511*BR$483)+(N511*BR$484)+(X511*BR$485)+(R511*BR$486)+(V511*BR$487)+(Z511*BR$488)</f>
        <v>#REF!</v>
      </c>
      <c r="BP511" s="560" t="e">
        <f>((AZ511-BB511)*BR$490)+((AT511-AV511)*BR$489)+(H511*BR$491)+(P511*BR$492)</f>
        <v>#REF!</v>
      </c>
      <c r="BQ511" s="62"/>
      <c r="BR511" s="62"/>
      <c r="BS511" s="62"/>
    </row>
    <row r="512" spans="1:76" ht="21.75" customHeight="1">
      <c r="A512" s="62"/>
      <c r="B512" s="587"/>
      <c r="C512" s="562" t="str">
        <f>IF(ROSTER!D$36="","",ROSTER!D$36)</f>
        <v/>
      </c>
      <c r="D512" s="563"/>
      <c r="E512" s="591"/>
      <c r="F512" s="593"/>
      <c r="G512" s="595"/>
      <c r="H512" s="585"/>
      <c r="I512" s="577"/>
      <c r="J512" s="566"/>
      <c r="K512" s="567"/>
      <c r="L512" s="570"/>
      <c r="M512" s="571"/>
      <c r="N512" s="582" t="s">
        <v>16</v>
      </c>
      <c r="O512" s="583"/>
      <c r="P512" s="566"/>
      <c r="Q512" s="567"/>
      <c r="R512" s="570"/>
      <c r="S512" s="571"/>
      <c r="T512" s="582" t="s">
        <v>16</v>
      </c>
      <c r="U512" s="583"/>
      <c r="V512" s="585"/>
      <c r="W512" s="577"/>
      <c r="X512" s="566"/>
      <c r="Y512" s="577"/>
      <c r="Z512" s="566"/>
      <c r="AA512" s="577"/>
      <c r="AB512" s="566"/>
      <c r="AC512" s="567"/>
      <c r="AD512" s="570"/>
      <c r="AE512" s="571"/>
      <c r="AF512" s="598"/>
      <c r="AG512" s="599"/>
      <c r="AH512" s="566"/>
      <c r="AI512" s="567"/>
      <c r="AJ512" s="570"/>
      <c r="AK512" s="571"/>
      <c r="AL512" s="598"/>
      <c r="AM512" s="599"/>
      <c r="AN512" s="566"/>
      <c r="AO512" s="567"/>
      <c r="AP512" s="570"/>
      <c r="AQ512" s="571"/>
      <c r="AR512" s="598"/>
      <c r="AS512" s="599"/>
      <c r="AT512" s="603"/>
      <c r="AU512" s="604"/>
      <c r="AV512" s="596"/>
      <c r="AW512" s="597"/>
      <c r="AX512" s="598"/>
      <c r="AY512" s="599"/>
      <c r="AZ512" s="566"/>
      <c r="BA512" s="567"/>
      <c r="BB512" s="570"/>
      <c r="BC512" s="571"/>
      <c r="BD512" s="598"/>
      <c r="BE512" s="599"/>
      <c r="BF512" s="603"/>
      <c r="BG512" s="604"/>
      <c r="BH512" s="596"/>
      <c r="BI512" s="597"/>
      <c r="BJ512" s="598"/>
      <c r="BK512" s="599"/>
      <c r="BL512" s="600"/>
      <c r="BM512" s="601"/>
      <c r="BN512" s="602"/>
      <c r="BO512" s="561"/>
      <c r="BP512" s="561"/>
      <c r="BQ512" s="62"/>
      <c r="BR512" s="62"/>
      <c r="BS512" s="62"/>
    </row>
    <row r="513" spans="1:73" ht="21.75" customHeight="1">
      <c r="A513" s="62"/>
      <c r="B513" s="586" t="str">
        <f>IF(ROSTER!B38="","",ROSTER!B38)</f>
        <v/>
      </c>
      <c r="C513" s="588" t="str">
        <f>IF(ROSTER!C$38="","",ROSTER!C$38)</f>
        <v/>
      </c>
      <c r="D513" s="589"/>
      <c r="E513" s="590"/>
      <c r="F513" s="592">
        <f>IF(E513="y",1,IF(E513="S",1,0))</f>
        <v>0</v>
      </c>
      <c r="G513" s="594">
        <f>IF(E513="S",1,0)</f>
        <v>0</v>
      </c>
      <c r="H513" s="584"/>
      <c r="I513" s="576"/>
      <c r="J513" s="564"/>
      <c r="K513" s="565"/>
      <c r="L513" s="568"/>
      <c r="M513" s="569"/>
      <c r="N513" s="578">
        <f>L513+J513</f>
        <v>0</v>
      </c>
      <c r="O513" s="579"/>
      <c r="P513" s="564"/>
      <c r="Q513" s="565"/>
      <c r="R513" s="568"/>
      <c r="S513" s="569"/>
      <c r="T513" s="578">
        <f>R513-P513</f>
        <v>0</v>
      </c>
      <c r="U513" s="579"/>
      <c r="V513" s="584"/>
      <c r="W513" s="576"/>
      <c r="X513" s="564"/>
      <c r="Y513" s="576"/>
      <c r="Z513" s="564"/>
      <c r="AA513" s="576"/>
      <c r="AB513" s="564"/>
      <c r="AC513" s="565"/>
      <c r="AD513" s="568"/>
      <c r="AE513" s="569"/>
      <c r="AF513" s="548">
        <f>IF(AB513=0,0,(AD513/AB513)*100)</f>
        <v>0</v>
      </c>
      <c r="AG513" s="549"/>
      <c r="AH513" s="564"/>
      <c r="AI513" s="565"/>
      <c r="AJ513" s="568"/>
      <c r="AK513" s="569"/>
      <c r="AL513" s="548">
        <f>IF(AH513=0,0,(AJ513/AH513)*100)</f>
        <v>0</v>
      </c>
      <c r="AM513" s="549"/>
      <c r="AN513" s="564"/>
      <c r="AO513" s="565"/>
      <c r="AP513" s="568"/>
      <c r="AQ513" s="569"/>
      <c r="AR513" s="548">
        <f>IF(AN513=0,0,(AP513/AN513)*100)</f>
        <v>0</v>
      </c>
      <c r="AS513" s="549"/>
      <c r="AT513" s="572">
        <f>AB513+AH513+AN513</f>
        <v>0</v>
      </c>
      <c r="AU513" s="573"/>
      <c r="AV513" s="544">
        <f>AD513+AJ513+AP513</f>
        <v>0</v>
      </c>
      <c r="AW513" s="545"/>
      <c r="AX513" s="548">
        <f>IF(AT513=0,0,(AV513/AT513)*100)</f>
        <v>0</v>
      </c>
      <c r="AY513" s="549"/>
      <c r="AZ513" s="564"/>
      <c r="BA513" s="565"/>
      <c r="BB513" s="568"/>
      <c r="BC513" s="569"/>
      <c r="BD513" s="548">
        <f>IF(AZ513=0,0,(BB513/AZ513)*100)</f>
        <v>0</v>
      </c>
      <c r="BE513" s="549"/>
      <c r="BF513" s="572">
        <f>AT513+AZ513</f>
        <v>0</v>
      </c>
      <c r="BG513" s="573"/>
      <c r="BH513" s="544">
        <f>AV513+BB513</f>
        <v>0</v>
      </c>
      <c r="BI513" s="545"/>
      <c r="BJ513" s="548">
        <f>IF(BF513=0,0,(BH513/BF513)*100)</f>
        <v>0</v>
      </c>
      <c r="BK513" s="549"/>
      <c r="BL513" s="552">
        <f>(AD513*2)+(AJ513*2)+(AP513*3)+BB513</f>
        <v>0</v>
      </c>
      <c r="BM513" s="553"/>
      <c r="BN513" s="554"/>
      <c r="BO513" s="560" t="e">
        <f>(BL513*BR$483)+(N513*BR$484)+(X513*BR$485)+(R513*BR$486)+(V513*BR$487)+(Z513*BR$488)</f>
        <v>#REF!</v>
      </c>
      <c r="BP513" s="560" t="e">
        <f>((AZ513-BB513)*BR$490)+((AT513-AV513)*BR$489)+(H513*BR$491)+(P513*BR$492)</f>
        <v>#REF!</v>
      </c>
      <c r="BQ513" s="62"/>
      <c r="BR513" s="62"/>
      <c r="BS513" s="62"/>
    </row>
    <row r="514" spans="1:73" ht="21.75" customHeight="1">
      <c r="A514" s="62"/>
      <c r="B514" s="587"/>
      <c r="C514" s="562" t="str">
        <f>IF(ROSTER!D$38="","",ROSTER!D$38)</f>
        <v/>
      </c>
      <c r="D514" s="563"/>
      <c r="E514" s="591"/>
      <c r="F514" s="593"/>
      <c r="G514" s="595"/>
      <c r="H514" s="585"/>
      <c r="I514" s="577"/>
      <c r="J514" s="566"/>
      <c r="K514" s="567"/>
      <c r="L514" s="570"/>
      <c r="M514" s="571"/>
      <c r="N514" s="582" t="s">
        <v>16</v>
      </c>
      <c r="O514" s="583"/>
      <c r="P514" s="566"/>
      <c r="Q514" s="567"/>
      <c r="R514" s="570"/>
      <c r="S514" s="571"/>
      <c r="T514" s="582" t="s">
        <v>16</v>
      </c>
      <c r="U514" s="583"/>
      <c r="V514" s="585"/>
      <c r="W514" s="577"/>
      <c r="X514" s="566"/>
      <c r="Y514" s="577"/>
      <c r="Z514" s="566"/>
      <c r="AA514" s="577"/>
      <c r="AB514" s="566"/>
      <c r="AC514" s="567"/>
      <c r="AD514" s="570"/>
      <c r="AE514" s="571"/>
      <c r="AF514" s="598"/>
      <c r="AG514" s="599"/>
      <c r="AH514" s="566"/>
      <c r="AI514" s="567"/>
      <c r="AJ514" s="570"/>
      <c r="AK514" s="571"/>
      <c r="AL514" s="598"/>
      <c r="AM514" s="599"/>
      <c r="AN514" s="566"/>
      <c r="AO514" s="567"/>
      <c r="AP514" s="570"/>
      <c r="AQ514" s="571"/>
      <c r="AR514" s="598"/>
      <c r="AS514" s="599"/>
      <c r="AT514" s="603"/>
      <c r="AU514" s="604"/>
      <c r="AV514" s="596"/>
      <c r="AW514" s="597"/>
      <c r="AX514" s="598"/>
      <c r="AY514" s="599"/>
      <c r="AZ514" s="566"/>
      <c r="BA514" s="567"/>
      <c r="BB514" s="570"/>
      <c r="BC514" s="571"/>
      <c r="BD514" s="598"/>
      <c r="BE514" s="599"/>
      <c r="BF514" s="603"/>
      <c r="BG514" s="604"/>
      <c r="BH514" s="596"/>
      <c r="BI514" s="597"/>
      <c r="BJ514" s="598"/>
      <c r="BK514" s="599"/>
      <c r="BL514" s="600"/>
      <c r="BM514" s="601"/>
      <c r="BN514" s="602"/>
      <c r="BO514" s="561"/>
      <c r="BP514" s="561"/>
      <c r="BQ514" s="62"/>
      <c r="BR514" s="62"/>
      <c r="BS514" s="62"/>
    </row>
    <row r="515" spans="1:73" ht="21.75" customHeight="1">
      <c r="A515" s="62"/>
      <c r="B515" s="586" t="str">
        <f>IF(ROSTER!B40="","",ROSTER!B40)</f>
        <v/>
      </c>
      <c r="C515" s="588" t="str">
        <f>IF(ROSTER!C$40="","",ROSTER!C$40)</f>
        <v/>
      </c>
      <c r="D515" s="589"/>
      <c r="E515" s="590"/>
      <c r="F515" s="592">
        <f>IF(E515="y",1,IF(E515="S",1,0))</f>
        <v>0</v>
      </c>
      <c r="G515" s="594">
        <f>IF(E515="S",1,0)</f>
        <v>0</v>
      </c>
      <c r="H515" s="584"/>
      <c r="I515" s="576"/>
      <c r="J515" s="564"/>
      <c r="K515" s="565"/>
      <c r="L515" s="568"/>
      <c r="M515" s="569"/>
      <c r="N515" s="578">
        <f>L515+J515</f>
        <v>0</v>
      </c>
      <c r="O515" s="579"/>
      <c r="P515" s="564"/>
      <c r="Q515" s="565"/>
      <c r="R515" s="568"/>
      <c r="S515" s="569"/>
      <c r="T515" s="578">
        <f>R515-P515</f>
        <v>0</v>
      </c>
      <c r="U515" s="579"/>
      <c r="V515" s="584"/>
      <c r="W515" s="576"/>
      <c r="X515" s="564"/>
      <c r="Y515" s="576"/>
      <c r="Z515" s="564"/>
      <c r="AA515" s="576"/>
      <c r="AB515" s="564"/>
      <c r="AC515" s="565"/>
      <c r="AD515" s="568"/>
      <c r="AE515" s="569"/>
      <c r="AF515" s="548">
        <f>IF(AB515=0,0,(AD515/AB515)*100)</f>
        <v>0</v>
      </c>
      <c r="AG515" s="549"/>
      <c r="AH515" s="564"/>
      <c r="AI515" s="565"/>
      <c r="AJ515" s="568"/>
      <c r="AK515" s="569"/>
      <c r="AL515" s="548">
        <f>IF(AH515=0,0,(AJ515/AH515)*100)</f>
        <v>0</v>
      </c>
      <c r="AM515" s="549"/>
      <c r="AN515" s="564"/>
      <c r="AO515" s="565"/>
      <c r="AP515" s="568"/>
      <c r="AQ515" s="569"/>
      <c r="AR515" s="548">
        <f>IF(AN515=0,0,(AP515/AN515)*100)</f>
        <v>0</v>
      </c>
      <c r="AS515" s="549"/>
      <c r="AT515" s="572">
        <f>AB515+AH515+AN515</f>
        <v>0</v>
      </c>
      <c r="AU515" s="573"/>
      <c r="AV515" s="544">
        <f>AD515+AJ515+AP515</f>
        <v>0</v>
      </c>
      <c r="AW515" s="545"/>
      <c r="AX515" s="548">
        <f>IF(AT515=0,0,(AV515/AT515)*100)</f>
        <v>0</v>
      </c>
      <c r="AY515" s="549"/>
      <c r="AZ515" s="564"/>
      <c r="BA515" s="565"/>
      <c r="BB515" s="568"/>
      <c r="BC515" s="569"/>
      <c r="BD515" s="548">
        <f>IF(AZ515=0,0,(BB515/AZ515)*100)</f>
        <v>0</v>
      </c>
      <c r="BE515" s="549"/>
      <c r="BF515" s="572">
        <f>AT515+AZ515</f>
        <v>0</v>
      </c>
      <c r="BG515" s="573"/>
      <c r="BH515" s="544">
        <f>AV515+BB515</f>
        <v>0</v>
      </c>
      <c r="BI515" s="545"/>
      <c r="BJ515" s="548">
        <f>IF(BF515=0,0,(BH515/BF515)*100)</f>
        <v>0</v>
      </c>
      <c r="BK515" s="549"/>
      <c r="BL515" s="552">
        <f>(AD515*2)+(AJ515*2)+(AP515*3)+BB515</f>
        <v>0</v>
      </c>
      <c r="BM515" s="553"/>
      <c r="BN515" s="554"/>
      <c r="BO515" s="560" t="e">
        <f>(BL515*BR$483)+(N515*BR$484)+(X515*BR$485)+(R515*BR$486)+(V515*BR$487)+(Z515*BR$488)</f>
        <v>#REF!</v>
      </c>
      <c r="BP515" s="560" t="e">
        <f>((AZ515-BB515)*BR$490)+((AT515-AV515)*BR$489)+(H515*BR$491)+(P515*BR$492)</f>
        <v>#REF!</v>
      </c>
      <c r="BQ515" s="62"/>
      <c r="BR515" s="62"/>
      <c r="BS515" s="62"/>
    </row>
    <row r="516" spans="1:73" ht="21.75" customHeight="1">
      <c r="A516" s="62"/>
      <c r="B516" s="587"/>
      <c r="C516" s="562" t="str">
        <f>IF(ROSTER!D$40="","",ROSTER!D$40)</f>
        <v/>
      </c>
      <c r="D516" s="563"/>
      <c r="E516" s="591"/>
      <c r="F516" s="593"/>
      <c r="G516" s="595"/>
      <c r="H516" s="585"/>
      <c r="I516" s="577"/>
      <c r="J516" s="566"/>
      <c r="K516" s="567"/>
      <c r="L516" s="570"/>
      <c r="M516" s="571"/>
      <c r="N516" s="582" t="s">
        <v>16</v>
      </c>
      <c r="O516" s="583"/>
      <c r="P516" s="566"/>
      <c r="Q516" s="567"/>
      <c r="R516" s="570"/>
      <c r="S516" s="571"/>
      <c r="T516" s="582" t="s">
        <v>16</v>
      </c>
      <c r="U516" s="583"/>
      <c r="V516" s="585"/>
      <c r="W516" s="577"/>
      <c r="X516" s="566"/>
      <c r="Y516" s="577"/>
      <c r="Z516" s="566"/>
      <c r="AA516" s="577"/>
      <c r="AB516" s="566"/>
      <c r="AC516" s="567"/>
      <c r="AD516" s="570"/>
      <c r="AE516" s="571"/>
      <c r="AF516" s="598"/>
      <c r="AG516" s="599"/>
      <c r="AH516" s="566"/>
      <c r="AI516" s="567"/>
      <c r="AJ516" s="570"/>
      <c r="AK516" s="571"/>
      <c r="AL516" s="598"/>
      <c r="AM516" s="599"/>
      <c r="AN516" s="566"/>
      <c r="AO516" s="567"/>
      <c r="AP516" s="570"/>
      <c r="AQ516" s="571"/>
      <c r="AR516" s="598"/>
      <c r="AS516" s="599"/>
      <c r="AT516" s="603"/>
      <c r="AU516" s="604"/>
      <c r="AV516" s="596"/>
      <c r="AW516" s="597"/>
      <c r="AX516" s="598"/>
      <c r="AY516" s="599"/>
      <c r="AZ516" s="566"/>
      <c r="BA516" s="567"/>
      <c r="BB516" s="570"/>
      <c r="BC516" s="571"/>
      <c r="BD516" s="598"/>
      <c r="BE516" s="599"/>
      <c r="BF516" s="603"/>
      <c r="BG516" s="604"/>
      <c r="BH516" s="596"/>
      <c r="BI516" s="597"/>
      <c r="BJ516" s="598"/>
      <c r="BK516" s="599"/>
      <c r="BL516" s="600"/>
      <c r="BM516" s="601"/>
      <c r="BN516" s="602"/>
      <c r="BO516" s="561"/>
      <c r="BP516" s="561"/>
      <c r="BQ516" s="62"/>
      <c r="BR516" s="62"/>
      <c r="BS516" s="62"/>
    </row>
    <row r="517" spans="1:73" ht="21.75" customHeight="1">
      <c r="A517" s="62"/>
      <c r="B517" s="586" t="str">
        <f>IF(ROSTER!B42="","",ROSTER!B42)</f>
        <v/>
      </c>
      <c r="C517" s="588" t="str">
        <f>IF(ROSTER!C$42="","",ROSTER!C$42)</f>
        <v/>
      </c>
      <c r="D517" s="589"/>
      <c r="E517" s="590"/>
      <c r="F517" s="592">
        <f>IF(E517="y",1,IF(E517="S",1,0))</f>
        <v>0</v>
      </c>
      <c r="G517" s="594">
        <f>IF(E517="S",1,0)</f>
        <v>0</v>
      </c>
      <c r="H517" s="584"/>
      <c r="I517" s="576"/>
      <c r="J517" s="564"/>
      <c r="K517" s="565"/>
      <c r="L517" s="568"/>
      <c r="M517" s="569"/>
      <c r="N517" s="578">
        <f>L517+J517</f>
        <v>0</v>
      </c>
      <c r="O517" s="579"/>
      <c r="P517" s="564"/>
      <c r="Q517" s="565"/>
      <c r="R517" s="568"/>
      <c r="S517" s="569"/>
      <c r="T517" s="578">
        <f>R517-P517</f>
        <v>0</v>
      </c>
      <c r="U517" s="579"/>
      <c r="V517" s="584"/>
      <c r="W517" s="576"/>
      <c r="X517" s="564"/>
      <c r="Y517" s="576"/>
      <c r="Z517" s="564"/>
      <c r="AA517" s="576"/>
      <c r="AB517" s="564"/>
      <c r="AC517" s="565"/>
      <c r="AD517" s="568"/>
      <c r="AE517" s="569"/>
      <c r="AF517" s="548">
        <f>IF(AB517=0,0,(AD517/AB517)*100)</f>
        <v>0</v>
      </c>
      <c r="AG517" s="549"/>
      <c r="AH517" s="564"/>
      <c r="AI517" s="565"/>
      <c r="AJ517" s="568"/>
      <c r="AK517" s="569"/>
      <c r="AL517" s="548">
        <f>IF(AH517=0,0,(AJ517/AH517)*100)</f>
        <v>0</v>
      </c>
      <c r="AM517" s="549"/>
      <c r="AN517" s="564"/>
      <c r="AO517" s="565"/>
      <c r="AP517" s="568"/>
      <c r="AQ517" s="569"/>
      <c r="AR517" s="548">
        <f>IF(AN517=0,0,(AP517/AN517)*100)</f>
        <v>0</v>
      </c>
      <c r="AS517" s="549"/>
      <c r="AT517" s="572">
        <f>AB517+AH517+AN517</f>
        <v>0</v>
      </c>
      <c r="AU517" s="573"/>
      <c r="AV517" s="544">
        <f>AD517+AJ517+AP517</f>
        <v>0</v>
      </c>
      <c r="AW517" s="545"/>
      <c r="AX517" s="548">
        <f>IF(AT517=0,0,(AV517/AT517)*100)</f>
        <v>0</v>
      </c>
      <c r="AY517" s="549"/>
      <c r="AZ517" s="564"/>
      <c r="BA517" s="565"/>
      <c r="BB517" s="568"/>
      <c r="BC517" s="569"/>
      <c r="BD517" s="548">
        <f>IF(AZ517=0,0,(BB517/AZ517)*100)</f>
        <v>0</v>
      </c>
      <c r="BE517" s="549"/>
      <c r="BF517" s="572">
        <f>AT517+AZ517</f>
        <v>0</v>
      </c>
      <c r="BG517" s="573"/>
      <c r="BH517" s="544">
        <f>AV517+BB517</f>
        <v>0</v>
      </c>
      <c r="BI517" s="545"/>
      <c r="BJ517" s="548">
        <f>IF(BF517=0,0,(BH517/BF517)*100)</f>
        <v>0</v>
      </c>
      <c r="BK517" s="549"/>
      <c r="BL517" s="552">
        <f>(AD517*2)+(AJ517*2)+(AP517*3)+BB517</f>
        <v>0</v>
      </c>
      <c r="BM517" s="553"/>
      <c r="BN517" s="554"/>
      <c r="BO517" s="560" t="e">
        <f>(BL517*BR$483)+(N517*BR$484)+(X517*BR$485)+(R517*BR$486)+(V517*BR$487)+(Z517*BR$488)</f>
        <v>#REF!</v>
      </c>
      <c r="BP517" s="560" t="e">
        <f>((AZ517-BB517)*BR$490)+((AT517-AV517)*BR$489)+(H517*BR$491)+(P517*BR$492)</f>
        <v>#REF!</v>
      </c>
      <c r="BQ517" s="62"/>
      <c r="BR517" s="62"/>
      <c r="BS517" s="62"/>
    </row>
    <row r="518" spans="1:73" ht="21.75" customHeight="1">
      <c r="A518" s="62"/>
      <c r="B518" s="587"/>
      <c r="C518" s="562" t="str">
        <f>IF(ROSTER!D$42="","",ROSTER!D$42)</f>
        <v/>
      </c>
      <c r="D518" s="563"/>
      <c r="E518" s="591"/>
      <c r="F518" s="593"/>
      <c r="G518" s="595"/>
      <c r="H518" s="585"/>
      <c r="I518" s="577"/>
      <c r="J518" s="566"/>
      <c r="K518" s="567"/>
      <c r="L518" s="570"/>
      <c r="M518" s="571"/>
      <c r="N518" s="582" t="s">
        <v>16</v>
      </c>
      <c r="O518" s="583"/>
      <c r="P518" s="566"/>
      <c r="Q518" s="567"/>
      <c r="R518" s="570"/>
      <c r="S518" s="571"/>
      <c r="T518" s="582" t="s">
        <v>16</v>
      </c>
      <c r="U518" s="583"/>
      <c r="V518" s="585"/>
      <c r="W518" s="577"/>
      <c r="X518" s="566"/>
      <c r="Y518" s="577"/>
      <c r="Z518" s="566"/>
      <c r="AA518" s="577"/>
      <c r="AB518" s="566"/>
      <c r="AC518" s="567"/>
      <c r="AD518" s="570"/>
      <c r="AE518" s="571"/>
      <c r="AF518" s="598"/>
      <c r="AG518" s="599"/>
      <c r="AH518" s="566"/>
      <c r="AI518" s="567"/>
      <c r="AJ518" s="570"/>
      <c r="AK518" s="571"/>
      <c r="AL518" s="598"/>
      <c r="AM518" s="599"/>
      <c r="AN518" s="566"/>
      <c r="AO518" s="567"/>
      <c r="AP518" s="570"/>
      <c r="AQ518" s="571"/>
      <c r="AR518" s="598"/>
      <c r="AS518" s="599"/>
      <c r="AT518" s="603"/>
      <c r="AU518" s="604"/>
      <c r="AV518" s="596"/>
      <c r="AW518" s="597"/>
      <c r="AX518" s="598"/>
      <c r="AY518" s="599"/>
      <c r="AZ518" s="566"/>
      <c r="BA518" s="567"/>
      <c r="BB518" s="570"/>
      <c r="BC518" s="571"/>
      <c r="BD518" s="598"/>
      <c r="BE518" s="599"/>
      <c r="BF518" s="603"/>
      <c r="BG518" s="604"/>
      <c r="BH518" s="596"/>
      <c r="BI518" s="597"/>
      <c r="BJ518" s="598"/>
      <c r="BK518" s="599"/>
      <c r="BL518" s="600"/>
      <c r="BM518" s="601"/>
      <c r="BN518" s="602"/>
      <c r="BO518" s="561"/>
      <c r="BP518" s="561"/>
      <c r="BQ518" s="62"/>
      <c r="BR518" s="62"/>
      <c r="BS518" s="62"/>
    </row>
    <row r="519" spans="1:73" ht="21.75" customHeight="1">
      <c r="A519" s="62"/>
      <c r="B519" s="586" t="str">
        <f>IF(ROSTER!B44="","",ROSTER!B44)</f>
        <v/>
      </c>
      <c r="C519" s="588" t="str">
        <f>IF(ROSTER!C$44="","",ROSTER!C$44)</f>
        <v/>
      </c>
      <c r="D519" s="589"/>
      <c r="E519" s="590"/>
      <c r="F519" s="592">
        <f>IF(E519="y",1,IF(E519="S",1,0))</f>
        <v>0</v>
      </c>
      <c r="G519" s="594">
        <f>IF(E519="S",1,0)</f>
        <v>0</v>
      </c>
      <c r="H519" s="584"/>
      <c r="I519" s="576"/>
      <c r="J519" s="564"/>
      <c r="K519" s="565"/>
      <c r="L519" s="568"/>
      <c r="M519" s="569"/>
      <c r="N519" s="578">
        <f>L519+J519</f>
        <v>0</v>
      </c>
      <c r="O519" s="579"/>
      <c r="P519" s="564"/>
      <c r="Q519" s="565"/>
      <c r="R519" s="568"/>
      <c r="S519" s="569"/>
      <c r="T519" s="578">
        <f>R519-P519</f>
        <v>0</v>
      </c>
      <c r="U519" s="579"/>
      <c r="V519" s="584"/>
      <c r="W519" s="576"/>
      <c r="X519" s="564"/>
      <c r="Y519" s="576"/>
      <c r="Z519" s="564"/>
      <c r="AA519" s="576"/>
      <c r="AB519" s="564"/>
      <c r="AC519" s="565"/>
      <c r="AD519" s="568"/>
      <c r="AE519" s="569"/>
      <c r="AF519" s="548">
        <f>IF(AB519=0,0,(AD519/AB519)*100)</f>
        <v>0</v>
      </c>
      <c r="AG519" s="549"/>
      <c r="AH519" s="564"/>
      <c r="AI519" s="565"/>
      <c r="AJ519" s="568"/>
      <c r="AK519" s="569"/>
      <c r="AL519" s="548">
        <f>IF(AH519=0,0,(AJ519/AH519)*100)</f>
        <v>0</v>
      </c>
      <c r="AM519" s="549"/>
      <c r="AN519" s="564"/>
      <c r="AO519" s="565"/>
      <c r="AP519" s="568"/>
      <c r="AQ519" s="569"/>
      <c r="AR519" s="548">
        <f>IF(AN519=0,0,(AP519/AN519)*100)</f>
        <v>0</v>
      </c>
      <c r="AS519" s="549"/>
      <c r="AT519" s="572">
        <f>AB519+AH519+AN519</f>
        <v>0</v>
      </c>
      <c r="AU519" s="573"/>
      <c r="AV519" s="544">
        <f>AD519+AJ519+AP519</f>
        <v>0</v>
      </c>
      <c r="AW519" s="545"/>
      <c r="AX519" s="548">
        <f>IF(AT519=0,0,(AV519/AT519)*100)</f>
        <v>0</v>
      </c>
      <c r="AY519" s="549"/>
      <c r="AZ519" s="564"/>
      <c r="BA519" s="565"/>
      <c r="BB519" s="568"/>
      <c r="BC519" s="569"/>
      <c r="BD519" s="548">
        <f>IF(AZ519=0,0,(BB519/AZ519)*100)</f>
        <v>0</v>
      </c>
      <c r="BE519" s="549"/>
      <c r="BF519" s="572">
        <f>AT519+AZ519</f>
        <v>0</v>
      </c>
      <c r="BG519" s="573"/>
      <c r="BH519" s="544">
        <f>AV519+BB519</f>
        <v>0</v>
      </c>
      <c r="BI519" s="545"/>
      <c r="BJ519" s="548">
        <f>IF(BF519=0,0,(BH519/BF519)*100)</f>
        <v>0</v>
      </c>
      <c r="BK519" s="549"/>
      <c r="BL519" s="552">
        <f>(AD519*2)+(AJ519*2)+(AP519*3)+BB519</f>
        <v>0</v>
      </c>
      <c r="BM519" s="553"/>
      <c r="BN519" s="554"/>
      <c r="BO519" s="560" t="e">
        <f>(BL519*BR$483)+(N519*BR$484)+(X519*BR$485)+(R519*BR$486)+(V519*BR$487)+(Z519*BR$488)</f>
        <v>#REF!</v>
      </c>
      <c r="BP519" s="560" t="e">
        <f>((AZ519-BB519)*BR$490)+((AT519-AV519)*BR$489)+(H519*BR$491)+(P519*BR$492)</f>
        <v>#REF!</v>
      </c>
      <c r="BQ519" s="62"/>
      <c r="BR519" s="62"/>
      <c r="BS519" s="62"/>
    </row>
    <row r="520" spans="1:73" ht="21.75" customHeight="1">
      <c r="A520" s="62"/>
      <c r="B520" s="587"/>
      <c r="C520" s="562" t="str">
        <f>IF(ROSTER!D$44="","",ROSTER!D$44)</f>
        <v/>
      </c>
      <c r="D520" s="563"/>
      <c r="E520" s="591"/>
      <c r="F520" s="593"/>
      <c r="G520" s="595"/>
      <c r="H520" s="585"/>
      <c r="I520" s="577"/>
      <c r="J520" s="566"/>
      <c r="K520" s="567"/>
      <c r="L520" s="570"/>
      <c r="M520" s="571"/>
      <c r="N520" s="582" t="s">
        <v>16</v>
      </c>
      <c r="O520" s="583"/>
      <c r="P520" s="566"/>
      <c r="Q520" s="567"/>
      <c r="R520" s="570"/>
      <c r="S520" s="571"/>
      <c r="T520" s="582" t="s">
        <v>16</v>
      </c>
      <c r="U520" s="583"/>
      <c r="V520" s="585"/>
      <c r="W520" s="577"/>
      <c r="X520" s="566"/>
      <c r="Y520" s="577"/>
      <c r="Z520" s="566"/>
      <c r="AA520" s="577"/>
      <c r="AB520" s="566"/>
      <c r="AC520" s="567"/>
      <c r="AD520" s="570"/>
      <c r="AE520" s="571"/>
      <c r="AF520" s="598"/>
      <c r="AG520" s="599"/>
      <c r="AH520" s="566"/>
      <c r="AI520" s="567"/>
      <c r="AJ520" s="570"/>
      <c r="AK520" s="571"/>
      <c r="AL520" s="598"/>
      <c r="AM520" s="599"/>
      <c r="AN520" s="566"/>
      <c r="AO520" s="567"/>
      <c r="AP520" s="570"/>
      <c r="AQ520" s="571"/>
      <c r="AR520" s="598"/>
      <c r="AS520" s="599"/>
      <c r="AT520" s="603"/>
      <c r="AU520" s="604"/>
      <c r="AV520" s="596"/>
      <c r="AW520" s="597"/>
      <c r="AX520" s="598"/>
      <c r="AY520" s="599"/>
      <c r="AZ520" s="566"/>
      <c r="BA520" s="567"/>
      <c r="BB520" s="570"/>
      <c r="BC520" s="571"/>
      <c r="BD520" s="598"/>
      <c r="BE520" s="599"/>
      <c r="BF520" s="603"/>
      <c r="BG520" s="604"/>
      <c r="BH520" s="596"/>
      <c r="BI520" s="597"/>
      <c r="BJ520" s="598"/>
      <c r="BK520" s="599"/>
      <c r="BL520" s="600"/>
      <c r="BM520" s="601"/>
      <c r="BN520" s="602"/>
      <c r="BO520" s="561"/>
      <c r="BP520" s="561"/>
      <c r="BQ520" s="62"/>
      <c r="BR520" s="62"/>
      <c r="BS520" s="62"/>
    </row>
    <row r="521" spans="1:73" ht="21.75" customHeight="1">
      <c r="A521" s="62"/>
      <c r="B521" s="586" t="str">
        <f>IF(ROSTER!B46="","",ROSTER!B46)</f>
        <v/>
      </c>
      <c r="C521" s="588" t="str">
        <f>IF(ROSTER!C$46="","",ROSTER!C$46)</f>
        <v/>
      </c>
      <c r="D521" s="589"/>
      <c r="E521" s="590"/>
      <c r="F521" s="592">
        <f>IF(E521="y",1,IF(E521="S",1,0))</f>
        <v>0</v>
      </c>
      <c r="G521" s="594">
        <f>IF(E521="S",1,0)</f>
        <v>0</v>
      </c>
      <c r="H521" s="584"/>
      <c r="I521" s="576"/>
      <c r="J521" s="564"/>
      <c r="K521" s="565"/>
      <c r="L521" s="568"/>
      <c r="M521" s="569"/>
      <c r="N521" s="578">
        <f>L521+J521</f>
        <v>0</v>
      </c>
      <c r="O521" s="579"/>
      <c r="P521" s="564"/>
      <c r="Q521" s="565"/>
      <c r="R521" s="568"/>
      <c r="S521" s="569"/>
      <c r="T521" s="578">
        <f>R521-P521</f>
        <v>0</v>
      </c>
      <c r="U521" s="579"/>
      <c r="V521" s="584"/>
      <c r="W521" s="576"/>
      <c r="X521" s="564"/>
      <c r="Y521" s="576"/>
      <c r="Z521" s="564"/>
      <c r="AA521" s="576"/>
      <c r="AB521" s="564"/>
      <c r="AC521" s="565"/>
      <c r="AD521" s="568"/>
      <c r="AE521" s="569"/>
      <c r="AF521" s="548">
        <f>IF(AB521=0,0,(AD521/AB521)*100)</f>
        <v>0</v>
      </c>
      <c r="AG521" s="549"/>
      <c r="AH521" s="564"/>
      <c r="AI521" s="565"/>
      <c r="AJ521" s="568"/>
      <c r="AK521" s="569"/>
      <c r="AL521" s="548">
        <f>IF(AH521=0,0,(AJ521/AH521)*100)</f>
        <v>0</v>
      </c>
      <c r="AM521" s="549"/>
      <c r="AN521" s="564"/>
      <c r="AO521" s="565"/>
      <c r="AP521" s="568"/>
      <c r="AQ521" s="569"/>
      <c r="AR521" s="548">
        <f>IF(AN521=0,0,(AP521/AN521)*100)</f>
        <v>0</v>
      </c>
      <c r="AS521" s="549"/>
      <c r="AT521" s="572">
        <f>AB521+AH521+AN521</f>
        <v>0</v>
      </c>
      <c r="AU521" s="573"/>
      <c r="AV521" s="544">
        <f>AD521+AJ521+AP521</f>
        <v>0</v>
      </c>
      <c r="AW521" s="545"/>
      <c r="AX521" s="548">
        <f>IF(AT521=0,0,(AV521/AT521)*100)</f>
        <v>0</v>
      </c>
      <c r="AY521" s="549"/>
      <c r="AZ521" s="564"/>
      <c r="BA521" s="565"/>
      <c r="BB521" s="568"/>
      <c r="BC521" s="569"/>
      <c r="BD521" s="548">
        <f>IF(AZ521=0,0,(BB521/AZ521)*100)</f>
        <v>0</v>
      </c>
      <c r="BE521" s="549"/>
      <c r="BF521" s="572">
        <f>AT521+AZ521</f>
        <v>0</v>
      </c>
      <c r="BG521" s="573"/>
      <c r="BH521" s="544">
        <f>AV521+BB521</f>
        <v>0</v>
      </c>
      <c r="BI521" s="545"/>
      <c r="BJ521" s="548">
        <f>IF(BF521=0,0,(BH521/BF521)*100)</f>
        <v>0</v>
      </c>
      <c r="BK521" s="549"/>
      <c r="BL521" s="552">
        <f>(AD521*2)+(AJ521*2)+(AP521*3)+BB521</f>
        <v>0</v>
      </c>
      <c r="BM521" s="553"/>
      <c r="BN521" s="554"/>
      <c r="BO521" s="558" t="e">
        <f>(BL521*BR$483)+(N521*BR$484)+(X521*BR$485)+(R521*BR$486)+(V521*BR$487)+(Z521*BR$488)</f>
        <v>#REF!</v>
      </c>
      <c r="BP521" s="560" t="e">
        <f>((AZ521-BB521)*BR$490)+((AT521-AV521)*BR$489)+(H521*BR$491)+(P521*BR$492)</f>
        <v>#REF!</v>
      </c>
      <c r="BQ521" s="62"/>
      <c r="BR521" s="62"/>
      <c r="BS521" s="62"/>
      <c r="BU521" s="82"/>
    </row>
    <row r="522" spans="1:73" ht="22.5" customHeight="1" thickBot="1">
      <c r="A522" s="62"/>
      <c r="B522" s="587"/>
      <c r="C522" s="562" t="str">
        <f>IF(ROSTER!D$46="","",ROSTER!D$46)</f>
        <v/>
      </c>
      <c r="D522" s="563"/>
      <c r="E522" s="591"/>
      <c r="F522" s="593"/>
      <c r="G522" s="595"/>
      <c r="H522" s="585"/>
      <c r="I522" s="577"/>
      <c r="J522" s="566"/>
      <c r="K522" s="567"/>
      <c r="L522" s="570"/>
      <c r="M522" s="571"/>
      <c r="N522" s="580" t="s">
        <v>16</v>
      </c>
      <c r="O522" s="581"/>
      <c r="P522" s="566"/>
      <c r="Q522" s="567"/>
      <c r="R522" s="570"/>
      <c r="S522" s="571"/>
      <c r="T522" s="582" t="s">
        <v>16</v>
      </c>
      <c r="U522" s="583"/>
      <c r="V522" s="585"/>
      <c r="W522" s="577"/>
      <c r="X522" s="566"/>
      <c r="Y522" s="577"/>
      <c r="Z522" s="566"/>
      <c r="AA522" s="577"/>
      <c r="AB522" s="566"/>
      <c r="AC522" s="567"/>
      <c r="AD522" s="570"/>
      <c r="AE522" s="571"/>
      <c r="AF522" s="550"/>
      <c r="AG522" s="551"/>
      <c r="AH522" s="566"/>
      <c r="AI522" s="567"/>
      <c r="AJ522" s="570"/>
      <c r="AK522" s="571"/>
      <c r="AL522" s="550"/>
      <c r="AM522" s="551"/>
      <c r="AN522" s="566"/>
      <c r="AO522" s="567"/>
      <c r="AP522" s="570"/>
      <c r="AQ522" s="571"/>
      <c r="AR522" s="550"/>
      <c r="AS522" s="551"/>
      <c r="AT522" s="574"/>
      <c r="AU522" s="575"/>
      <c r="AV522" s="546"/>
      <c r="AW522" s="547"/>
      <c r="AX522" s="550"/>
      <c r="AY522" s="551"/>
      <c r="AZ522" s="566"/>
      <c r="BA522" s="567"/>
      <c r="BB522" s="570"/>
      <c r="BC522" s="571"/>
      <c r="BD522" s="550"/>
      <c r="BE522" s="551"/>
      <c r="BF522" s="574"/>
      <c r="BG522" s="575"/>
      <c r="BH522" s="546"/>
      <c r="BI522" s="547"/>
      <c r="BJ522" s="550"/>
      <c r="BK522" s="551"/>
      <c r="BL522" s="555"/>
      <c r="BM522" s="556"/>
      <c r="BN522" s="557"/>
      <c r="BO522" s="559"/>
      <c r="BP522" s="561"/>
      <c r="BQ522" s="62"/>
      <c r="BR522" s="62"/>
      <c r="BS522" s="62"/>
    </row>
    <row r="523" spans="1:73" s="82" customFormat="1" ht="33.4" customHeight="1">
      <c r="A523" s="80"/>
      <c r="B523" s="538"/>
      <c r="C523" s="539"/>
      <c r="D523" s="539" t="s">
        <v>10</v>
      </c>
      <c r="E523" s="542"/>
      <c r="F523" s="81"/>
      <c r="G523" s="81"/>
      <c r="H523" s="532">
        <f>SUM(H483:I522)</f>
        <v>0</v>
      </c>
      <c r="I523" s="525"/>
      <c r="J523" s="532">
        <f>SUM(J483:K522)</f>
        <v>0</v>
      </c>
      <c r="K523" s="525"/>
      <c r="L523" s="524">
        <f>SUM(L483:M522)</f>
        <v>0</v>
      </c>
      <c r="M523" s="528"/>
      <c r="N523" s="495">
        <f>L523+J523</f>
        <v>0</v>
      </c>
      <c r="O523" s="496"/>
      <c r="P523" s="524">
        <f>SUM(P483:Q522)</f>
        <v>0</v>
      </c>
      <c r="Q523" s="525"/>
      <c r="R523" s="524">
        <f>SUM(R483:S522)</f>
        <v>0</v>
      </c>
      <c r="S523" s="528"/>
      <c r="T523" s="495">
        <f>R523-P523</f>
        <v>0</v>
      </c>
      <c r="U523" s="496"/>
      <c r="V523" s="524">
        <f>SUM(V483:W522)</f>
        <v>0</v>
      </c>
      <c r="W523" s="528"/>
      <c r="X523" s="532">
        <f>SUM(X483:Y522)</f>
        <v>0</v>
      </c>
      <c r="Y523" s="496"/>
      <c r="Z523" s="532">
        <f>SUM(Z483:AA522)</f>
        <v>0</v>
      </c>
      <c r="AA523" s="496"/>
      <c r="AB523" s="528">
        <f>SUM(AB483:AC522)</f>
        <v>0</v>
      </c>
      <c r="AC523" s="525"/>
      <c r="AD523" s="524">
        <f>SUM(AD483:AE522)</f>
        <v>0</v>
      </c>
      <c r="AE523" s="528"/>
      <c r="AF523" s="495">
        <f>IF(AB523=0,0,(AD523/AB523)*100)</f>
        <v>0</v>
      </c>
      <c r="AG523" s="496"/>
      <c r="AH523" s="524">
        <f>SUM(AH483:AI522)</f>
        <v>0</v>
      </c>
      <c r="AI523" s="525"/>
      <c r="AJ523" s="524">
        <f>SUM(AJ483:AK522)</f>
        <v>0</v>
      </c>
      <c r="AK523" s="528"/>
      <c r="AL523" s="495">
        <f>IF(AH523=0,0,(AJ523/AH523)*100)</f>
        <v>0</v>
      </c>
      <c r="AM523" s="496"/>
      <c r="AN523" s="524">
        <f>SUM(AN483:AO522)</f>
        <v>0</v>
      </c>
      <c r="AO523" s="525"/>
      <c r="AP523" s="524">
        <f>SUM(AP483:AQ522)</f>
        <v>0</v>
      </c>
      <c r="AQ523" s="528"/>
      <c r="AR523" s="495">
        <f>IF(AN523=0,0,(AP523/AN523)*100)</f>
        <v>0</v>
      </c>
      <c r="AS523" s="496"/>
      <c r="AT523" s="532">
        <f>AB523+AH523+AN523</f>
        <v>0</v>
      </c>
      <c r="AU523" s="525"/>
      <c r="AV523" s="524">
        <f>AD523+AJ523+AP523</f>
        <v>0</v>
      </c>
      <c r="AW523" s="534"/>
      <c r="AX523" s="495">
        <f>IF(AT523=0,0,(AV523/AT523)*100)</f>
        <v>0</v>
      </c>
      <c r="AY523" s="496"/>
      <c r="AZ523" s="524">
        <f>SUM(AZ483:BA522)</f>
        <v>0</v>
      </c>
      <c r="BA523" s="525"/>
      <c r="BB523" s="524">
        <f>SUM(BB483:BC522)</f>
        <v>0</v>
      </c>
      <c r="BC523" s="528"/>
      <c r="BD523" s="495">
        <f>IF(AZ523=0,0,(BB523/AZ523)*100)</f>
        <v>0</v>
      </c>
      <c r="BE523" s="496"/>
      <c r="BF523" s="532">
        <f>AT523+AZ523</f>
        <v>0</v>
      </c>
      <c r="BG523" s="525"/>
      <c r="BH523" s="524">
        <f>AV523+BB523</f>
        <v>0</v>
      </c>
      <c r="BI523" s="534"/>
      <c r="BJ523" s="495">
        <f>IF(BF523=0,0,(BH523/BF523)*100)</f>
        <v>0</v>
      </c>
      <c r="BK523" s="536"/>
      <c r="BL523" s="511">
        <f>SUM(BL483:BN522)</f>
        <v>0</v>
      </c>
      <c r="BM523" s="512"/>
      <c r="BN523" s="513"/>
      <c r="BO523" s="517" t="e">
        <f>(BL523*BR$483)+(N523*BR$484)+(X523*BR$485)+(R523*BR$486)+(V523*BR$487)+(Z523*BR$488)</f>
        <v>#REF!</v>
      </c>
      <c r="BP523" s="519" t="e">
        <f>((AZ523-BB523)*BR$490)+((AT523-AV523)*BR$489)+(H523*BR$491)+(P523*BR$492)</f>
        <v>#REF!</v>
      </c>
      <c r="BQ523" s="80"/>
      <c r="BR523" s="80"/>
      <c r="BS523" s="80"/>
    </row>
    <row r="524" spans="1:73" s="82" customFormat="1" ht="33.950000000000003" customHeight="1" thickBot="1">
      <c r="A524" s="80"/>
      <c r="B524" s="540"/>
      <c r="C524" s="541"/>
      <c r="D524" s="541"/>
      <c r="E524" s="543"/>
      <c r="F524" s="83"/>
      <c r="G524" s="83"/>
      <c r="H524" s="533"/>
      <c r="I524" s="527"/>
      <c r="J524" s="533"/>
      <c r="K524" s="527"/>
      <c r="L524" s="526"/>
      <c r="M524" s="529"/>
      <c r="N524" s="530" t="s">
        <v>16</v>
      </c>
      <c r="O524" s="531"/>
      <c r="P524" s="526"/>
      <c r="Q524" s="527"/>
      <c r="R524" s="526"/>
      <c r="S524" s="529"/>
      <c r="T524" s="530" t="s">
        <v>16</v>
      </c>
      <c r="U524" s="531"/>
      <c r="V524" s="526"/>
      <c r="W524" s="529"/>
      <c r="X524" s="533"/>
      <c r="Y524" s="531"/>
      <c r="Z524" s="533"/>
      <c r="AA524" s="531"/>
      <c r="AB524" s="529"/>
      <c r="AC524" s="527"/>
      <c r="AD524" s="526"/>
      <c r="AE524" s="529"/>
      <c r="AF524" s="530"/>
      <c r="AG524" s="531"/>
      <c r="AH524" s="526"/>
      <c r="AI524" s="527"/>
      <c r="AJ524" s="526"/>
      <c r="AK524" s="529"/>
      <c r="AL524" s="530"/>
      <c r="AM524" s="531"/>
      <c r="AN524" s="526"/>
      <c r="AO524" s="527"/>
      <c r="AP524" s="526"/>
      <c r="AQ524" s="529"/>
      <c r="AR524" s="530"/>
      <c r="AS524" s="531"/>
      <c r="AT524" s="533"/>
      <c r="AU524" s="527"/>
      <c r="AV524" s="526"/>
      <c r="AW524" s="535"/>
      <c r="AX524" s="530"/>
      <c r="AY524" s="531"/>
      <c r="AZ524" s="526"/>
      <c r="BA524" s="527"/>
      <c r="BB524" s="526"/>
      <c r="BC524" s="529"/>
      <c r="BD524" s="530"/>
      <c r="BE524" s="531"/>
      <c r="BF524" s="533"/>
      <c r="BG524" s="527"/>
      <c r="BH524" s="526"/>
      <c r="BI524" s="535"/>
      <c r="BJ524" s="530"/>
      <c r="BK524" s="537"/>
      <c r="BL524" s="514"/>
      <c r="BM524" s="515"/>
      <c r="BN524" s="516"/>
      <c r="BO524" s="518"/>
      <c r="BP524" s="520"/>
      <c r="BQ524" s="80"/>
      <c r="BR524" s="80"/>
      <c r="BS524" s="80"/>
    </row>
    <row r="525" spans="1:73" s="88" customFormat="1" ht="48.2" customHeight="1" thickBot="1">
      <c r="A525" s="84"/>
      <c r="B525" s="521"/>
      <c r="C525" s="522"/>
      <c r="D525" s="522" t="s">
        <v>13</v>
      </c>
      <c r="E525" s="523"/>
      <c r="F525" s="85"/>
      <c r="G525" s="128"/>
      <c r="H525" s="509"/>
      <c r="I525" s="510"/>
      <c r="J525" s="504"/>
      <c r="K525" s="505"/>
      <c r="L525" s="493"/>
      <c r="M525" s="494"/>
      <c r="N525" s="506">
        <f>J525+L525</f>
        <v>0</v>
      </c>
      <c r="O525" s="507"/>
      <c r="P525" s="497">
        <f>R523</f>
        <v>0</v>
      </c>
      <c r="Q525" s="498"/>
      <c r="R525" s="499">
        <f>P523</f>
        <v>0</v>
      </c>
      <c r="S525" s="500"/>
      <c r="T525" s="506">
        <f>R525-P525</f>
        <v>0</v>
      </c>
      <c r="U525" s="507"/>
      <c r="V525" s="504"/>
      <c r="W525" s="508"/>
      <c r="X525" s="509"/>
      <c r="Y525" s="510"/>
      <c r="Z525" s="504"/>
      <c r="AA525" s="508"/>
      <c r="AB525" s="504"/>
      <c r="AC525" s="505"/>
      <c r="AD525" s="493"/>
      <c r="AE525" s="494"/>
      <c r="AF525" s="495">
        <f>IF(AB525=0,0,(AD525/AB525)*100)</f>
        <v>0</v>
      </c>
      <c r="AG525" s="496"/>
      <c r="AH525" s="504"/>
      <c r="AI525" s="505"/>
      <c r="AJ525" s="493"/>
      <c r="AK525" s="494"/>
      <c r="AL525" s="495">
        <f>IF(AH525=0,0,(AJ525/AH525)*100)</f>
        <v>0</v>
      </c>
      <c r="AM525" s="496"/>
      <c r="AN525" s="504"/>
      <c r="AO525" s="505"/>
      <c r="AP525" s="493"/>
      <c r="AQ525" s="494"/>
      <c r="AR525" s="495">
        <f>IF(AN525=0,0,(AP525/AN525)*100)</f>
        <v>0</v>
      </c>
      <c r="AS525" s="496"/>
      <c r="AT525" s="497">
        <f>AB525+AH525+AN525</f>
        <v>0</v>
      </c>
      <c r="AU525" s="498"/>
      <c r="AV525" s="499">
        <f>AD525+AJ525+AP525</f>
        <v>0</v>
      </c>
      <c r="AW525" s="500"/>
      <c r="AX525" s="495">
        <f>IF(AT525=0,0,(AV525/AT525)*100)</f>
        <v>0</v>
      </c>
      <c r="AY525" s="496"/>
      <c r="AZ525" s="504"/>
      <c r="BA525" s="505"/>
      <c r="BB525" s="493"/>
      <c r="BC525" s="494"/>
      <c r="BD525" s="495">
        <f>IF(AZ525=0,0,(BB525/AZ525)*100)</f>
        <v>0</v>
      </c>
      <c r="BE525" s="496"/>
      <c r="BF525" s="497">
        <f>AT525+AZ525</f>
        <v>0</v>
      </c>
      <c r="BG525" s="498"/>
      <c r="BH525" s="499">
        <f>AV525+BB525</f>
        <v>0</v>
      </c>
      <c r="BI525" s="500"/>
      <c r="BJ525" s="495">
        <f>IF(BF525=0,0,(BH525/BF525)*100)</f>
        <v>0</v>
      </c>
      <c r="BK525" s="496"/>
      <c r="BL525" s="501"/>
      <c r="BM525" s="502"/>
      <c r="BN525" s="503"/>
      <c r="BO525" s="86"/>
      <c r="BP525" s="87"/>
      <c r="BQ525" s="84"/>
      <c r="BR525" s="84"/>
      <c r="BS525" s="84"/>
    </row>
    <row r="526" spans="1:73" s="88" customFormat="1" ht="48.95" customHeight="1" thickBot="1">
      <c r="A526" s="84"/>
      <c r="B526" s="247"/>
      <c r="C526" s="249"/>
      <c r="D526" s="488" t="s">
        <v>52</v>
      </c>
      <c r="E526" s="489"/>
      <c r="F526" s="89"/>
      <c r="G526" s="89"/>
      <c r="H526" s="249"/>
      <c r="I526" s="249"/>
      <c r="J526" s="490">
        <f>IF((J523+L525)=0,0,J523/(J523+L525)*100)</f>
        <v>0</v>
      </c>
      <c r="K526" s="491"/>
      <c r="L526" s="490">
        <f>IF((L523+J525)=0,0,L523/(L523+J525)*100)</f>
        <v>0</v>
      </c>
      <c r="M526" s="491"/>
      <c r="N526" s="490">
        <f>IF((N523+N525)=0,0,N523/(N523+N525)*100)</f>
        <v>0</v>
      </c>
      <c r="O526" s="492"/>
      <c r="P526" s="654"/>
      <c r="Q526" s="484"/>
      <c r="R526" s="484"/>
      <c r="S526" s="484"/>
      <c r="T526" s="655"/>
      <c r="U526" s="655"/>
      <c r="V526" s="484"/>
      <c r="W526" s="484"/>
      <c r="X526" s="484"/>
      <c r="Y526" s="484"/>
      <c r="Z526" s="484"/>
      <c r="AA526" s="484"/>
      <c r="AB526" s="484"/>
      <c r="AC526" s="484"/>
      <c r="AD526" s="484"/>
      <c r="AE526" s="484"/>
      <c r="AF526" s="484"/>
      <c r="AG526" s="484"/>
      <c r="AH526" s="484"/>
      <c r="AI526" s="484"/>
      <c r="AJ526" s="484"/>
      <c r="AK526" s="484"/>
      <c r="AL526" s="484"/>
      <c r="AM526" s="484"/>
      <c r="AN526" s="484"/>
      <c r="AO526" s="484"/>
      <c r="AP526" s="484"/>
      <c r="AQ526" s="484"/>
      <c r="AR526" s="484"/>
      <c r="AS526" s="484"/>
      <c r="AT526" s="484"/>
      <c r="AU526" s="484"/>
      <c r="AV526" s="484"/>
      <c r="AW526" s="484"/>
      <c r="AX526" s="484"/>
      <c r="AY526" s="484"/>
      <c r="AZ526" s="484"/>
      <c r="BA526" s="484"/>
      <c r="BB526" s="484"/>
      <c r="BC526" s="484"/>
      <c r="BD526" s="484"/>
      <c r="BE526" s="484"/>
      <c r="BF526" s="484"/>
      <c r="BG526" s="484"/>
      <c r="BH526" s="484"/>
      <c r="BI526" s="484"/>
      <c r="BJ526" s="484"/>
      <c r="BK526" s="484"/>
      <c r="BL526" s="484"/>
      <c r="BM526" s="484"/>
      <c r="BN526" s="485"/>
      <c r="BO526" s="90"/>
      <c r="BP526" s="90"/>
      <c r="BQ526" s="84"/>
      <c r="BR526" s="84"/>
      <c r="BS526" s="84"/>
    </row>
    <row r="527" spans="1:73" ht="27.75" thickTop="1" thickBot="1">
      <c r="A527" s="62"/>
      <c r="B527" s="250"/>
      <c r="C527" s="251"/>
      <c r="D527" s="251"/>
      <c r="E527" s="251"/>
      <c r="F527" s="91"/>
      <c r="G527" s="91"/>
      <c r="H527" s="251"/>
      <c r="I527" s="251"/>
      <c r="J527" s="251"/>
      <c r="K527" s="251"/>
      <c r="L527" s="251"/>
      <c r="M527" s="251"/>
      <c r="N527" s="251"/>
      <c r="O527" s="251"/>
      <c r="P527" s="251"/>
      <c r="Q527" s="251"/>
      <c r="R527" s="251"/>
      <c r="S527" s="251"/>
      <c r="T527" s="251"/>
      <c r="U527" s="251"/>
      <c r="V527" s="251"/>
      <c r="W527" s="251"/>
      <c r="X527" s="251"/>
      <c r="Y527" s="251"/>
      <c r="Z527" s="251"/>
      <c r="AA527" s="251"/>
      <c r="AB527" s="251"/>
      <c r="AC527" s="251"/>
      <c r="AD527" s="251"/>
      <c r="AE527" s="251"/>
      <c r="AF527" s="256"/>
      <c r="AG527" s="256"/>
      <c r="AH527" s="251"/>
      <c r="AI527" s="251"/>
      <c r="AJ527" s="251"/>
      <c r="AK527" s="251"/>
      <c r="AL527" s="251"/>
      <c r="AM527" s="251"/>
      <c r="AN527" s="251"/>
      <c r="AO527" s="251"/>
      <c r="AP527" s="251"/>
      <c r="AQ527" s="251"/>
      <c r="AR527" s="251"/>
      <c r="AS527" s="251"/>
      <c r="AT527" s="251"/>
      <c r="AU527" s="251"/>
      <c r="AV527" s="251"/>
      <c r="AW527" s="251"/>
      <c r="AX527" s="251"/>
      <c r="AY527" s="251"/>
      <c r="AZ527" s="251"/>
      <c r="BA527" s="251"/>
      <c r="BB527" s="251"/>
      <c r="BC527" s="251"/>
      <c r="BD527" s="251"/>
      <c r="BE527" s="251"/>
      <c r="BF527" s="251"/>
      <c r="BG527" s="251"/>
      <c r="BH527" s="251"/>
      <c r="BI527" s="251"/>
      <c r="BJ527" s="251"/>
      <c r="BK527" s="251"/>
      <c r="BL527" s="251"/>
      <c r="BM527" s="251"/>
      <c r="BN527" s="257"/>
      <c r="BO527" s="92"/>
      <c r="BP527" s="92"/>
      <c r="BQ527" s="62"/>
      <c r="BR527" s="62"/>
      <c r="BS527" s="62"/>
    </row>
    <row r="528" spans="1:73" s="88" customFormat="1" ht="73.349999999999994" customHeight="1" thickTop="1" thickBot="1">
      <c r="A528" s="84"/>
      <c r="B528" s="486" t="s">
        <v>70</v>
      </c>
      <c r="C528" s="487"/>
      <c r="D528" s="483" t="s">
        <v>60</v>
      </c>
      <c r="E528" s="483"/>
      <c r="F528" s="93"/>
      <c r="G528" s="93"/>
      <c r="H528" s="479"/>
      <c r="I528" s="480"/>
      <c r="J528" s="481"/>
      <c r="K528" s="259"/>
      <c r="L528" s="479"/>
      <c r="M528" s="480"/>
      <c r="N528" s="481"/>
      <c r="O528" s="476" t="s">
        <v>53</v>
      </c>
      <c r="P528" s="477"/>
      <c r="Q528" s="477"/>
      <c r="R528" s="477"/>
      <c r="S528" s="479"/>
      <c r="T528" s="480"/>
      <c r="U528" s="481"/>
      <c r="V528" s="259"/>
      <c r="W528" s="479"/>
      <c r="X528" s="480"/>
      <c r="Y528" s="481"/>
      <c r="Z528" s="476" t="s">
        <v>55</v>
      </c>
      <c r="AA528" s="477"/>
      <c r="AB528" s="477"/>
      <c r="AC528" s="478"/>
      <c r="AD528" s="479"/>
      <c r="AE528" s="480"/>
      <c r="AF528" s="481"/>
      <c r="AG528" s="259"/>
      <c r="AH528" s="479"/>
      <c r="AI528" s="480"/>
      <c r="AJ528" s="481"/>
      <c r="AK528" s="476" t="s">
        <v>59</v>
      </c>
      <c r="AL528" s="477"/>
      <c r="AM528" s="477"/>
      <c r="AN528" s="478"/>
      <c r="AO528" s="479"/>
      <c r="AP528" s="480"/>
      <c r="AQ528" s="481"/>
      <c r="AR528" s="263"/>
      <c r="AS528" s="479"/>
      <c r="AT528" s="480"/>
      <c r="AU528" s="481"/>
      <c r="AV528" s="264"/>
      <c r="AW528" s="264"/>
      <c r="AX528" s="264"/>
      <c r="AY528" s="264"/>
      <c r="AZ528" s="472" t="s">
        <v>20</v>
      </c>
      <c r="BA528" s="472"/>
      <c r="BB528" s="472"/>
      <c r="BC528" s="472"/>
      <c r="BD528" s="473"/>
      <c r="BE528" s="469">
        <f>BL523</f>
        <v>0</v>
      </c>
      <c r="BF528" s="470"/>
      <c r="BG528" s="471"/>
      <c r="BH528" s="265"/>
      <c r="BI528" s="469">
        <f>BL525</f>
        <v>0</v>
      </c>
      <c r="BJ528" s="470"/>
      <c r="BK528" s="471"/>
      <c r="BL528" s="266"/>
      <c r="BM528" s="266"/>
      <c r="BN528" s="267"/>
      <c r="BO528" s="94"/>
      <c r="BP528" s="94"/>
      <c r="BQ528" s="84"/>
      <c r="BR528" s="84"/>
      <c r="BS528" s="84"/>
    </row>
    <row r="529" spans="1:71" ht="15.6" customHeight="1" thickTop="1" thickBot="1">
      <c r="A529" s="62"/>
      <c r="B529" s="252"/>
      <c r="C529" s="241"/>
      <c r="D529" s="253"/>
      <c r="E529" s="253"/>
      <c r="F529" s="95"/>
      <c r="G529" s="95"/>
      <c r="H529" s="261"/>
      <c r="I529" s="261"/>
      <c r="J529" s="261"/>
      <c r="K529" s="261"/>
      <c r="L529" s="261"/>
      <c r="M529" s="261"/>
      <c r="N529" s="261"/>
      <c r="O529" s="258"/>
      <c r="P529" s="258"/>
      <c r="Q529" s="258"/>
      <c r="R529" s="258"/>
      <c r="S529" s="261"/>
      <c r="T529" s="261"/>
      <c r="U529" s="261"/>
      <c r="V529" s="260"/>
      <c r="W529" s="261"/>
      <c r="X529" s="261"/>
      <c r="Y529" s="261"/>
      <c r="Z529" s="258"/>
      <c r="AA529" s="258"/>
      <c r="AB529" s="258"/>
      <c r="AC529" s="258"/>
      <c r="AD529" s="261"/>
      <c r="AE529" s="261"/>
      <c r="AF529" s="261"/>
      <c r="AG529" s="261"/>
      <c r="AH529" s="260"/>
      <c r="AI529" s="260"/>
      <c r="AJ529" s="261"/>
      <c r="AK529" s="258"/>
      <c r="AL529" s="258"/>
      <c r="AM529" s="258"/>
      <c r="AN529" s="258"/>
      <c r="AO529" s="261"/>
      <c r="AP529" s="261"/>
      <c r="AQ529" s="261"/>
      <c r="AR529" s="261"/>
      <c r="AS529" s="261"/>
      <c r="AT529" s="263"/>
      <c r="AU529" s="263"/>
      <c r="AV529" s="268"/>
      <c r="AW529" s="268"/>
      <c r="AX529" s="268"/>
      <c r="AY529" s="268"/>
      <c r="AZ529" s="258"/>
      <c r="BA529" s="269"/>
      <c r="BB529" s="269"/>
      <c r="BC529" s="270"/>
      <c r="BD529" s="271"/>
      <c r="BE529" s="272"/>
      <c r="BF529" s="272"/>
      <c r="BG529" s="263"/>
      <c r="BH529" s="273"/>
      <c r="BI529" s="274"/>
      <c r="BJ529" s="274"/>
      <c r="BK529" s="263"/>
      <c r="BL529" s="268"/>
      <c r="BM529" s="268"/>
      <c r="BN529" s="275"/>
      <c r="BO529" s="96"/>
      <c r="BP529" s="96"/>
      <c r="BQ529" s="62"/>
      <c r="BR529" s="62"/>
      <c r="BS529" s="62"/>
    </row>
    <row r="530" spans="1:71" s="88" customFormat="1" ht="74.849999999999994" customHeight="1" thickTop="1" thickBot="1">
      <c r="A530" s="84"/>
      <c r="B530" s="482" t="s">
        <v>51</v>
      </c>
      <c r="C530" s="472"/>
      <c r="D530" s="483" t="s">
        <v>61</v>
      </c>
      <c r="E530" s="483"/>
      <c r="F530" s="93"/>
      <c r="G530" s="93"/>
      <c r="H530" s="469">
        <f>H528</f>
        <v>0</v>
      </c>
      <c r="I530" s="470"/>
      <c r="J530" s="471"/>
      <c r="K530" s="259"/>
      <c r="L530" s="469">
        <f>L528</f>
        <v>0</v>
      </c>
      <c r="M530" s="470"/>
      <c r="N530" s="471"/>
      <c r="O530" s="476" t="s">
        <v>57</v>
      </c>
      <c r="P530" s="477"/>
      <c r="Q530" s="477"/>
      <c r="R530" s="477"/>
      <c r="S530" s="469">
        <f>S528-H528</f>
        <v>0</v>
      </c>
      <c r="T530" s="470"/>
      <c r="U530" s="471"/>
      <c r="V530" s="259"/>
      <c r="W530" s="469">
        <f>W528-L528</f>
        <v>0</v>
      </c>
      <c r="X530" s="470"/>
      <c r="Y530" s="471"/>
      <c r="Z530" s="476" t="s">
        <v>56</v>
      </c>
      <c r="AA530" s="477"/>
      <c r="AB530" s="477"/>
      <c r="AC530" s="478"/>
      <c r="AD530" s="469">
        <f>AD528-S528</f>
        <v>0</v>
      </c>
      <c r="AE530" s="470"/>
      <c r="AF530" s="471"/>
      <c r="AG530" s="259"/>
      <c r="AH530" s="469">
        <f>AH528-W528</f>
        <v>0</v>
      </c>
      <c r="AI530" s="470"/>
      <c r="AJ530" s="471"/>
      <c r="AK530" s="476" t="s">
        <v>58</v>
      </c>
      <c r="AL530" s="477"/>
      <c r="AM530" s="477"/>
      <c r="AN530" s="478"/>
      <c r="AO530" s="469">
        <f>AO528-AD528</f>
        <v>0</v>
      </c>
      <c r="AP530" s="470"/>
      <c r="AQ530" s="471"/>
      <c r="AR530" s="263"/>
      <c r="AS530" s="469">
        <f>AS528-AH528</f>
        <v>0</v>
      </c>
      <c r="AT530" s="470"/>
      <c r="AU530" s="471"/>
      <c r="AV530" s="264"/>
      <c r="AW530" s="264"/>
      <c r="AX530" s="264"/>
      <c r="AY530" s="264"/>
      <c r="AZ530" s="472" t="s">
        <v>50</v>
      </c>
      <c r="BA530" s="472"/>
      <c r="BB530" s="472"/>
      <c r="BC530" s="472"/>
      <c r="BD530" s="473"/>
      <c r="BE530" s="469">
        <f>BE528-AO528</f>
        <v>0</v>
      </c>
      <c r="BF530" s="470"/>
      <c r="BG530" s="471"/>
      <c r="BH530" s="276"/>
      <c r="BI530" s="469">
        <f>BI528-AS528</f>
        <v>0</v>
      </c>
      <c r="BJ530" s="470"/>
      <c r="BK530" s="471"/>
      <c r="BL530" s="266"/>
      <c r="BM530" s="266"/>
      <c r="BN530" s="267"/>
      <c r="BO530" s="94"/>
      <c r="BP530" s="94"/>
      <c r="BQ530" s="84"/>
      <c r="BR530" s="84"/>
      <c r="BS530" s="84"/>
    </row>
    <row r="531" spans="1:71" ht="27.75" thickTop="1" thickBot="1">
      <c r="A531" s="62"/>
      <c r="B531" s="254"/>
      <c r="C531" s="255"/>
      <c r="D531" s="255"/>
      <c r="E531" s="255"/>
      <c r="F531" s="97"/>
      <c r="G531" s="97"/>
      <c r="H531" s="255"/>
      <c r="I531" s="255"/>
      <c r="J531" s="255"/>
      <c r="K531" s="255"/>
      <c r="L531" s="255"/>
      <c r="M531" s="255"/>
      <c r="N531" s="255"/>
      <c r="O531" s="255"/>
      <c r="P531" s="255"/>
      <c r="Q531" s="255"/>
      <c r="R531" s="255"/>
      <c r="S531" s="255"/>
      <c r="T531" s="255"/>
      <c r="U531" s="255"/>
      <c r="V531" s="255"/>
      <c r="W531" s="255"/>
      <c r="X531" s="255"/>
      <c r="Y531" s="255"/>
      <c r="Z531" s="255"/>
      <c r="AA531" s="255"/>
      <c r="AB531" s="255"/>
      <c r="AC531" s="255"/>
      <c r="AD531" s="255"/>
      <c r="AE531" s="255"/>
      <c r="AF531" s="262"/>
      <c r="AG531" s="262"/>
      <c r="AH531" s="255"/>
      <c r="AI531" s="255"/>
      <c r="AJ531" s="255"/>
      <c r="AK531" s="255"/>
      <c r="AL531" s="255"/>
      <c r="AM531" s="255"/>
      <c r="AN531" s="255"/>
      <c r="AO531" s="255"/>
      <c r="AP531" s="255"/>
      <c r="AQ531" s="255"/>
      <c r="AR531" s="255"/>
      <c r="AS531" s="255"/>
      <c r="AT531" s="255"/>
      <c r="AU531" s="255"/>
      <c r="AV531" s="255"/>
      <c r="AW531" s="255"/>
      <c r="AX531" s="255"/>
      <c r="AY531" s="255"/>
      <c r="AZ531" s="255"/>
      <c r="BA531" s="474" t="s">
        <v>104</v>
      </c>
      <c r="BB531" s="474"/>
      <c r="BC531" s="474"/>
      <c r="BD531" s="474"/>
      <c r="BE531" s="474"/>
      <c r="BF531" s="474"/>
      <c r="BG531" s="474"/>
      <c r="BH531" s="474"/>
      <c r="BI531" s="474"/>
      <c r="BJ531" s="474"/>
      <c r="BK531" s="474"/>
      <c r="BL531" s="474"/>
      <c r="BM531" s="474"/>
      <c r="BN531" s="475"/>
      <c r="BO531" s="98"/>
      <c r="BP531" s="98"/>
      <c r="BQ531" s="62"/>
      <c r="BR531" s="62"/>
      <c r="BS531" s="62"/>
    </row>
    <row r="532" spans="1:71" ht="10.9" customHeight="1" thickTop="1">
      <c r="A532" s="62"/>
      <c r="B532" s="63"/>
      <c r="C532" s="62"/>
      <c r="D532" s="62"/>
      <c r="E532" s="62"/>
      <c r="F532" s="64"/>
      <c r="G532" s="64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  <c r="AA532" s="62"/>
      <c r="AB532" s="62"/>
      <c r="AC532" s="62"/>
      <c r="AD532" s="62"/>
      <c r="AE532" s="62"/>
      <c r="AF532" s="65"/>
      <c r="AG532" s="65"/>
      <c r="AH532" s="62"/>
      <c r="AI532" s="62"/>
      <c r="AJ532" s="62"/>
      <c r="AK532" s="62"/>
      <c r="AL532" s="62"/>
      <c r="AM532" s="62"/>
      <c r="AN532" s="62"/>
      <c r="AO532" s="62"/>
      <c r="AP532" s="62"/>
      <c r="AQ532" s="62"/>
      <c r="AR532" s="62"/>
      <c r="AS532" s="62"/>
      <c r="AT532" s="62"/>
      <c r="AU532" s="62"/>
      <c r="AV532" s="62"/>
      <c r="AW532" s="62"/>
      <c r="AX532" s="62"/>
      <c r="AY532" s="62"/>
      <c r="AZ532" s="62"/>
      <c r="BA532" s="62"/>
      <c r="BB532" s="62"/>
      <c r="BC532" s="62"/>
      <c r="BD532" s="62"/>
      <c r="BE532" s="62"/>
      <c r="BF532" s="62"/>
      <c r="BG532" s="62"/>
      <c r="BH532" s="62"/>
      <c r="BI532" s="62"/>
      <c r="BJ532" s="62"/>
      <c r="BK532" s="62"/>
      <c r="BL532" s="62"/>
      <c r="BM532" s="62"/>
      <c r="BN532" s="62"/>
      <c r="BO532" s="66"/>
      <c r="BP532" s="66"/>
      <c r="BQ532" s="62"/>
      <c r="BR532" s="62"/>
      <c r="BS532" s="62"/>
    </row>
    <row r="533" spans="1:71" s="69" customFormat="1" ht="33.75">
      <c r="A533" s="68"/>
      <c r="B533" s="651" t="s">
        <v>9</v>
      </c>
      <c r="C533" s="651"/>
      <c r="D533" s="651"/>
      <c r="E533" s="651"/>
      <c r="F533" s="651"/>
      <c r="G533" s="651"/>
      <c r="H533" s="651"/>
      <c r="I533" s="651"/>
      <c r="J533" s="651"/>
      <c r="K533" s="651"/>
      <c r="L533" s="651"/>
      <c r="M533" s="651"/>
      <c r="N533" s="651"/>
      <c r="O533" s="651"/>
      <c r="P533" s="651"/>
      <c r="Q533" s="651"/>
      <c r="R533" s="651"/>
      <c r="S533" s="651"/>
      <c r="T533" s="651"/>
      <c r="U533" s="651"/>
      <c r="V533" s="651"/>
      <c r="W533" s="651"/>
      <c r="X533" s="651"/>
      <c r="Y533" s="651"/>
      <c r="Z533" s="651"/>
      <c r="AA533" s="651"/>
      <c r="AB533" s="651"/>
      <c r="AC533" s="651"/>
      <c r="AD533" s="651"/>
      <c r="AE533" s="651"/>
      <c r="AF533" s="651"/>
      <c r="AG533" s="651"/>
      <c r="AH533" s="651"/>
      <c r="AI533" s="651"/>
      <c r="AJ533" s="651"/>
      <c r="AK533" s="651"/>
      <c r="AL533" s="651"/>
      <c r="AM533" s="651"/>
      <c r="AN533" s="651"/>
      <c r="AO533" s="651"/>
      <c r="AP533" s="651"/>
      <c r="AQ533" s="651"/>
      <c r="AR533" s="651"/>
      <c r="AS533" s="651"/>
      <c r="AT533" s="651"/>
      <c r="AU533" s="651"/>
      <c r="AV533" s="651"/>
      <c r="AW533" s="651"/>
      <c r="AX533" s="651"/>
      <c r="AY533" s="651"/>
      <c r="AZ533" s="651"/>
      <c r="BA533" s="651"/>
      <c r="BB533" s="651"/>
      <c r="BC533" s="651"/>
      <c r="BD533" s="651"/>
      <c r="BE533" s="651"/>
      <c r="BF533" s="651"/>
      <c r="BG533" s="651"/>
      <c r="BH533" s="651"/>
      <c r="BI533" s="651"/>
      <c r="BJ533" s="651"/>
      <c r="BK533" s="651"/>
      <c r="BL533" s="651"/>
      <c r="BM533" s="651"/>
      <c r="BN533" s="651"/>
      <c r="BO533" s="223"/>
      <c r="BP533" s="223"/>
      <c r="BQ533" s="68"/>
      <c r="BR533" s="68"/>
      <c r="BS533" s="68"/>
    </row>
    <row r="534" spans="1:71" ht="10.9" customHeight="1">
      <c r="A534" s="62"/>
      <c r="B534" s="224"/>
      <c r="C534" s="225"/>
      <c r="D534" s="225"/>
      <c r="E534" s="225"/>
      <c r="F534" s="226"/>
      <c r="G534" s="226"/>
      <c r="H534" s="225"/>
      <c r="I534" s="225"/>
      <c r="J534" s="225"/>
      <c r="K534" s="225"/>
      <c r="L534" s="225"/>
      <c r="M534" s="225"/>
      <c r="N534" s="225"/>
      <c r="O534" s="225"/>
      <c r="P534" s="225"/>
      <c r="Q534" s="225"/>
      <c r="R534" s="225"/>
      <c r="S534" s="225"/>
      <c r="T534" s="225"/>
      <c r="U534" s="225"/>
      <c r="V534" s="225"/>
      <c r="W534" s="225"/>
      <c r="X534" s="225"/>
      <c r="Y534" s="225"/>
      <c r="Z534" s="225"/>
      <c r="AA534" s="225"/>
      <c r="AB534" s="225"/>
      <c r="AC534" s="225"/>
      <c r="AD534" s="225"/>
      <c r="AE534" s="225"/>
      <c r="AF534" s="227"/>
      <c r="AG534" s="227"/>
      <c r="AH534" s="225"/>
      <c r="AI534" s="225"/>
      <c r="AJ534" s="225"/>
      <c r="AK534" s="225"/>
      <c r="AL534" s="225"/>
      <c r="AM534" s="225"/>
      <c r="AN534" s="225"/>
      <c r="AO534" s="225"/>
      <c r="AP534" s="225"/>
      <c r="AQ534" s="225"/>
      <c r="AR534" s="225"/>
      <c r="AS534" s="225"/>
      <c r="AT534" s="225"/>
      <c r="AU534" s="225"/>
      <c r="AV534" s="225"/>
      <c r="AW534" s="225"/>
      <c r="AX534" s="225"/>
      <c r="AY534" s="225"/>
      <c r="AZ534" s="225"/>
      <c r="BA534" s="225"/>
      <c r="BB534" s="225"/>
      <c r="BC534" s="225"/>
      <c r="BD534" s="225"/>
      <c r="BE534" s="225"/>
      <c r="BF534" s="225"/>
      <c r="BG534" s="225"/>
      <c r="BH534" s="225"/>
      <c r="BI534" s="225"/>
      <c r="BJ534" s="225"/>
      <c r="BK534" s="225"/>
      <c r="BL534" s="225"/>
      <c r="BM534" s="225"/>
      <c r="BN534" s="652"/>
      <c r="BO534" s="652"/>
      <c r="BP534" s="652"/>
      <c r="BQ534" s="62"/>
      <c r="BR534" s="62"/>
      <c r="BS534" s="62"/>
    </row>
    <row r="535" spans="1:71" s="70" customFormat="1" ht="36.75" customHeight="1">
      <c r="A535" s="63"/>
      <c r="B535" s="224"/>
      <c r="C535" s="224"/>
      <c r="D535" s="228" t="s">
        <v>10</v>
      </c>
      <c r="E535" s="653" t="str">
        <f>IF(ROSTER!D$3="","",ROSTER!D$3)</f>
        <v/>
      </c>
      <c r="F535" s="653"/>
      <c r="G535" s="653"/>
      <c r="H535" s="653"/>
      <c r="I535" s="653"/>
      <c r="J535" s="653"/>
      <c r="K535" s="653"/>
      <c r="L535" s="653"/>
      <c r="M535" s="653"/>
      <c r="N535" s="653"/>
      <c r="O535" s="653"/>
      <c r="P535" s="653"/>
      <c r="Q535" s="653"/>
      <c r="R535" s="653"/>
      <c r="S535" s="653"/>
      <c r="T535" s="653"/>
      <c r="U535" s="653"/>
      <c r="V535" s="653"/>
      <c r="W535" s="653"/>
      <c r="X535" s="653"/>
      <c r="Y535" s="653"/>
      <c r="Z535" s="653"/>
      <c r="AA535" s="653"/>
      <c r="AB535" s="653"/>
      <c r="AC535" s="653"/>
      <c r="AD535" s="229"/>
      <c r="AE535" s="649" t="s">
        <v>11</v>
      </c>
      <c r="AF535" s="649"/>
      <c r="AG535" s="649"/>
      <c r="AH535" s="649"/>
      <c r="AI535" s="649"/>
      <c r="AJ535" s="649"/>
      <c r="AK535" s="649"/>
      <c r="AL535" s="647"/>
      <c r="AM535" s="647"/>
      <c r="AN535" s="647"/>
      <c r="AO535" s="647"/>
      <c r="AP535" s="647"/>
      <c r="AQ535" s="647"/>
      <c r="AR535" s="647"/>
      <c r="AS535" s="647"/>
      <c r="AT535" s="647"/>
      <c r="AU535" s="647"/>
      <c r="AV535" s="647"/>
      <c r="AW535" s="647"/>
      <c r="AX535" s="647"/>
      <c r="AY535" s="647"/>
      <c r="AZ535" s="647"/>
      <c r="BA535" s="647"/>
      <c r="BB535" s="647"/>
      <c r="BC535" s="647"/>
      <c r="BD535" s="647"/>
      <c r="BE535" s="647"/>
      <c r="BF535" s="647"/>
      <c r="BG535" s="647"/>
      <c r="BH535" s="647"/>
      <c r="BI535" s="647"/>
      <c r="BJ535" s="647"/>
      <c r="BK535" s="647"/>
      <c r="BL535" s="647"/>
      <c r="BM535" s="647"/>
      <c r="BN535" s="652"/>
      <c r="BO535" s="652"/>
      <c r="BP535" s="652"/>
      <c r="BQ535" s="63"/>
      <c r="BR535" s="63"/>
      <c r="BS535" s="63"/>
    </row>
    <row r="536" spans="1:71" ht="8.85" customHeight="1">
      <c r="A536" s="71"/>
      <c r="B536" s="224"/>
      <c r="C536" s="227" t="s">
        <v>39</v>
      </c>
      <c r="D536" s="227"/>
      <c r="E536" s="227"/>
      <c r="F536" s="230"/>
      <c r="G536" s="230"/>
      <c r="H536" s="227"/>
      <c r="I536" s="227"/>
      <c r="J536" s="231"/>
      <c r="K536" s="231"/>
      <c r="L536" s="231"/>
      <c r="M536" s="231"/>
      <c r="N536" s="231"/>
      <c r="O536" s="231"/>
      <c r="P536" s="231"/>
      <c r="Q536" s="231"/>
      <c r="R536" s="231"/>
      <c r="S536" s="231"/>
      <c r="T536" s="231"/>
      <c r="U536" s="231"/>
      <c r="V536" s="231"/>
      <c r="W536" s="231"/>
      <c r="X536" s="231"/>
      <c r="Y536" s="231"/>
      <c r="Z536" s="231"/>
      <c r="AA536" s="231"/>
      <c r="AB536" s="231"/>
      <c r="AC536" s="231"/>
      <c r="AD536" s="231"/>
      <c r="AE536" s="231"/>
      <c r="AF536" s="231"/>
      <c r="AG536" s="227"/>
      <c r="AH536" s="232"/>
      <c r="AI536" s="233"/>
      <c r="AJ536" s="233"/>
      <c r="AK536" s="233"/>
      <c r="AL536" s="233"/>
      <c r="AM536" s="233"/>
      <c r="AN536" s="233"/>
      <c r="AO536" s="234"/>
      <c r="AP536" s="235"/>
      <c r="AQ536" s="235"/>
      <c r="AR536" s="235"/>
      <c r="AS536" s="235"/>
      <c r="AT536" s="235"/>
      <c r="AU536" s="235"/>
      <c r="AV536" s="235"/>
      <c r="AW536" s="235"/>
      <c r="AX536" s="235"/>
      <c r="AY536" s="235"/>
      <c r="AZ536" s="235"/>
      <c r="BA536" s="235"/>
      <c r="BB536" s="235"/>
      <c r="BC536" s="235"/>
      <c r="BD536" s="235"/>
      <c r="BE536" s="235"/>
      <c r="BF536" s="235"/>
      <c r="BG536" s="235"/>
      <c r="BH536" s="235"/>
      <c r="BI536" s="235"/>
      <c r="BJ536" s="235"/>
      <c r="BK536" s="235"/>
      <c r="BL536" s="235"/>
      <c r="BM536" s="235"/>
      <c r="BN536" s="235"/>
      <c r="BO536" s="236"/>
      <c r="BP536" s="236"/>
      <c r="BQ536" s="71"/>
      <c r="BR536" s="71"/>
      <c r="BS536" s="71"/>
    </row>
    <row r="537" spans="1:71" s="70" customFormat="1" ht="37.5">
      <c r="A537" s="63"/>
      <c r="B537" s="224"/>
      <c r="C537" s="646" t="s">
        <v>38</v>
      </c>
      <c r="D537" s="646"/>
      <c r="E537" s="647"/>
      <c r="F537" s="647"/>
      <c r="G537" s="647"/>
      <c r="H537" s="647"/>
      <c r="I537" s="647"/>
      <c r="J537" s="647"/>
      <c r="K537" s="647"/>
      <c r="L537" s="647"/>
      <c r="M537" s="647"/>
      <c r="N537" s="647"/>
      <c r="O537" s="647"/>
      <c r="P537" s="647"/>
      <c r="Q537" s="647"/>
      <c r="R537" s="647"/>
      <c r="S537" s="647"/>
      <c r="T537" s="647"/>
      <c r="U537" s="647"/>
      <c r="V537" s="647"/>
      <c r="W537" s="647"/>
      <c r="X537" s="647"/>
      <c r="Y537" s="647"/>
      <c r="Z537" s="647"/>
      <c r="AA537" s="647"/>
      <c r="AB537" s="647"/>
      <c r="AC537" s="647"/>
      <c r="AD537" s="229"/>
      <c r="AE537" s="648" t="s">
        <v>21</v>
      </c>
      <c r="AF537" s="648"/>
      <c r="AG537" s="648"/>
      <c r="AH537" s="648"/>
      <c r="AI537" s="647"/>
      <c r="AJ537" s="647"/>
      <c r="AK537" s="647"/>
      <c r="AL537" s="647"/>
      <c r="AM537" s="647"/>
      <c r="AN537" s="647"/>
      <c r="AO537" s="647"/>
      <c r="AP537" s="647"/>
      <c r="AQ537" s="647"/>
      <c r="AR537" s="647"/>
      <c r="AS537" s="647"/>
      <c r="AT537" s="647"/>
      <c r="AU537" s="647"/>
      <c r="AV537" s="647"/>
      <c r="AW537" s="647"/>
      <c r="AX537" s="647"/>
      <c r="AY537" s="647"/>
      <c r="AZ537" s="647"/>
      <c r="BA537" s="649" t="s">
        <v>12</v>
      </c>
      <c r="BB537" s="649"/>
      <c r="BC537" s="649"/>
      <c r="BD537" s="650"/>
      <c r="BE537" s="650"/>
      <c r="BF537" s="650"/>
      <c r="BG537" s="650"/>
      <c r="BH537" s="650"/>
      <c r="BI537" s="650"/>
      <c r="BJ537" s="650"/>
      <c r="BK537" s="650"/>
      <c r="BL537" s="650"/>
      <c r="BM537" s="650"/>
      <c r="BN537" s="237"/>
      <c r="BO537" s="238"/>
      <c r="BP537" s="238"/>
      <c r="BQ537" s="72">
        <f>IF(BD537=0,0,1)</f>
        <v>0</v>
      </c>
      <c r="BR537" s="73">
        <f>IF((BE587+BI587)&gt;(AO587+AS587),1,0)</f>
        <v>0</v>
      </c>
      <c r="BS537" s="74"/>
    </row>
    <row r="538" spans="1:71" ht="9.6" customHeight="1">
      <c r="A538" s="62"/>
      <c r="B538" s="224"/>
      <c r="C538" s="225"/>
      <c r="D538" s="225"/>
      <c r="E538" s="225"/>
      <c r="F538" s="226"/>
      <c r="G538" s="226"/>
      <c r="H538" s="225"/>
      <c r="I538" s="225"/>
      <c r="J538" s="225"/>
      <c r="K538" s="225"/>
      <c r="L538" s="225"/>
      <c r="M538" s="225"/>
      <c r="N538" s="225"/>
      <c r="O538" s="225"/>
      <c r="P538" s="225"/>
      <c r="Q538" s="225"/>
      <c r="R538" s="225"/>
      <c r="S538" s="225"/>
      <c r="T538" s="225"/>
      <c r="U538" s="225"/>
      <c r="V538" s="225"/>
      <c r="W538" s="225"/>
      <c r="X538" s="225"/>
      <c r="Y538" s="225"/>
      <c r="Z538" s="225"/>
      <c r="AA538" s="225"/>
      <c r="AB538" s="225"/>
      <c r="AC538" s="225"/>
      <c r="AD538" s="225"/>
      <c r="AE538" s="225"/>
      <c r="AF538" s="227"/>
      <c r="AG538" s="227"/>
      <c r="AH538" s="225"/>
      <c r="AI538" s="225"/>
      <c r="AJ538" s="225"/>
      <c r="AK538" s="225"/>
      <c r="AL538" s="225"/>
      <c r="AM538" s="225"/>
      <c r="AN538" s="225"/>
      <c r="AO538" s="225"/>
      <c r="AP538" s="225"/>
      <c r="AQ538" s="225"/>
      <c r="AR538" s="225"/>
      <c r="AS538" s="225"/>
      <c r="AT538" s="225"/>
      <c r="AU538" s="225"/>
      <c r="AV538" s="225"/>
      <c r="AW538" s="225"/>
      <c r="AX538" s="225"/>
      <c r="AY538" s="225"/>
      <c r="AZ538" s="225"/>
      <c r="BA538" s="225"/>
      <c r="BB538" s="225"/>
      <c r="BC538" s="225"/>
      <c r="BD538" s="225"/>
      <c r="BE538" s="225"/>
      <c r="BF538" s="225"/>
      <c r="BG538" s="225"/>
      <c r="BH538" s="225"/>
      <c r="BI538" s="225"/>
      <c r="BJ538" s="225"/>
      <c r="BK538" s="225"/>
      <c r="BL538" s="225"/>
      <c r="BM538" s="225"/>
      <c r="BN538" s="225"/>
      <c r="BO538" s="239"/>
      <c r="BP538" s="239"/>
      <c r="BQ538" s="62"/>
      <c r="BR538" s="62"/>
      <c r="BS538" s="62"/>
    </row>
    <row r="539" spans="1:71" ht="8.85" customHeight="1" thickBot="1">
      <c r="A539" s="62"/>
      <c r="B539" s="240"/>
      <c r="C539" s="241"/>
      <c r="D539" s="241"/>
      <c r="E539" s="241"/>
      <c r="F539" s="242"/>
      <c r="G539" s="242"/>
      <c r="H539" s="241"/>
      <c r="I539" s="241"/>
      <c r="J539" s="241"/>
      <c r="K539" s="241"/>
      <c r="L539" s="241"/>
      <c r="M539" s="241"/>
      <c r="N539" s="241"/>
      <c r="O539" s="241"/>
      <c r="P539" s="241"/>
      <c r="Q539" s="241"/>
      <c r="R539" s="241"/>
      <c r="S539" s="241"/>
      <c r="T539" s="241"/>
      <c r="U539" s="241"/>
      <c r="V539" s="241"/>
      <c r="W539" s="241"/>
      <c r="X539" s="241"/>
      <c r="Y539" s="241"/>
      <c r="Z539" s="241"/>
      <c r="AA539" s="241"/>
      <c r="AB539" s="241"/>
      <c r="AC539" s="241"/>
      <c r="AD539" s="241"/>
      <c r="AE539" s="241"/>
      <c r="AF539" s="243"/>
      <c r="AG539" s="243"/>
      <c r="AH539" s="241"/>
      <c r="AI539" s="241"/>
      <c r="AJ539" s="241"/>
      <c r="AK539" s="241"/>
      <c r="AL539" s="241"/>
      <c r="AM539" s="241"/>
      <c r="AN539" s="241"/>
      <c r="AO539" s="241"/>
      <c r="AP539" s="241"/>
      <c r="AQ539" s="241"/>
      <c r="AR539" s="241"/>
      <c r="AS539" s="241"/>
      <c r="AT539" s="241"/>
      <c r="AU539" s="241"/>
      <c r="AV539" s="241"/>
      <c r="AW539" s="241"/>
      <c r="AX539" s="241"/>
      <c r="AY539" s="241"/>
      <c r="AZ539" s="241"/>
      <c r="BA539" s="241"/>
      <c r="BB539" s="241"/>
      <c r="BC539" s="241"/>
      <c r="BD539" s="241"/>
      <c r="BE539" s="241"/>
      <c r="BF539" s="241"/>
      <c r="BG539" s="241"/>
      <c r="BH539" s="241"/>
      <c r="BI539" s="241"/>
      <c r="BJ539" s="241"/>
      <c r="BK539" s="241"/>
      <c r="BL539" s="241"/>
      <c r="BM539" s="241"/>
      <c r="BN539" s="241"/>
      <c r="BO539" s="244"/>
      <c r="BP539" s="244"/>
      <c r="BQ539" s="62"/>
      <c r="BR539" s="62"/>
      <c r="BS539" s="62"/>
    </row>
    <row r="540" spans="1:71" s="70" customFormat="1" ht="33.4" customHeight="1" thickTop="1">
      <c r="A540" s="74"/>
      <c r="B540" s="634" t="s">
        <v>0</v>
      </c>
      <c r="C540" s="636" t="s">
        <v>1</v>
      </c>
      <c r="D540" s="637"/>
      <c r="E540" s="245" t="s">
        <v>28</v>
      </c>
      <c r="F540" s="644" t="s">
        <v>115</v>
      </c>
      <c r="G540" s="644" t="s">
        <v>116</v>
      </c>
      <c r="H540" s="640" t="s">
        <v>41</v>
      </c>
      <c r="I540" s="641"/>
      <c r="J540" s="619" t="s">
        <v>7</v>
      </c>
      <c r="K540" s="619"/>
      <c r="L540" s="619"/>
      <c r="M540" s="619"/>
      <c r="N540" s="619"/>
      <c r="O540" s="619"/>
      <c r="P540" s="619" t="s">
        <v>2</v>
      </c>
      <c r="Q540" s="619"/>
      <c r="R540" s="619"/>
      <c r="S540" s="619"/>
      <c r="T540" s="619"/>
      <c r="U540" s="619"/>
      <c r="V540" s="630" t="s">
        <v>35</v>
      </c>
      <c r="W540" s="631"/>
      <c r="X540" s="630" t="s">
        <v>36</v>
      </c>
      <c r="Y540" s="631"/>
      <c r="Z540" s="630" t="s">
        <v>44</v>
      </c>
      <c r="AA540" s="631"/>
      <c r="AB540" s="619" t="s">
        <v>6</v>
      </c>
      <c r="AC540" s="619"/>
      <c r="AD540" s="619"/>
      <c r="AE540" s="619"/>
      <c r="AF540" s="619"/>
      <c r="AG540" s="619"/>
      <c r="AH540" s="619" t="s">
        <v>74</v>
      </c>
      <c r="AI540" s="619"/>
      <c r="AJ540" s="619"/>
      <c r="AK540" s="619"/>
      <c r="AL540" s="619"/>
      <c r="AM540" s="619"/>
      <c r="AN540" s="619" t="s">
        <v>75</v>
      </c>
      <c r="AO540" s="619"/>
      <c r="AP540" s="619"/>
      <c r="AQ540" s="619"/>
      <c r="AR540" s="619"/>
      <c r="AS540" s="619"/>
      <c r="AT540" s="619" t="s">
        <v>76</v>
      </c>
      <c r="AU540" s="619"/>
      <c r="AV540" s="619"/>
      <c r="AW540" s="619"/>
      <c r="AX540" s="619"/>
      <c r="AY540" s="621"/>
      <c r="AZ540" s="619" t="s">
        <v>4</v>
      </c>
      <c r="BA540" s="619"/>
      <c r="BB540" s="619"/>
      <c r="BC540" s="619"/>
      <c r="BD540" s="619"/>
      <c r="BE540" s="620"/>
      <c r="BF540" s="619" t="s">
        <v>77</v>
      </c>
      <c r="BG540" s="619"/>
      <c r="BH540" s="619"/>
      <c r="BI540" s="619"/>
      <c r="BJ540" s="619"/>
      <c r="BK540" s="621"/>
      <c r="BL540" s="622" t="s">
        <v>25</v>
      </c>
      <c r="BM540" s="623"/>
      <c r="BN540" s="624"/>
      <c r="BO540" s="615" t="s">
        <v>92</v>
      </c>
      <c r="BP540" s="615" t="s">
        <v>93</v>
      </c>
      <c r="BQ540" s="74"/>
      <c r="BR540" s="74"/>
      <c r="BS540" s="74"/>
    </row>
    <row r="541" spans="1:71" s="76" customFormat="1" ht="31.9" customHeight="1">
      <c r="A541" s="75"/>
      <c r="B541" s="635"/>
      <c r="C541" s="638"/>
      <c r="D541" s="639"/>
      <c r="E541" s="246" t="s">
        <v>117</v>
      </c>
      <c r="F541" s="645"/>
      <c r="G541" s="645"/>
      <c r="H541" s="642"/>
      <c r="I541" s="643"/>
      <c r="J541" s="607" t="s">
        <v>17</v>
      </c>
      <c r="K541" s="608"/>
      <c r="L541" s="609" t="s">
        <v>18</v>
      </c>
      <c r="M541" s="610"/>
      <c r="N541" s="617" t="s">
        <v>19</v>
      </c>
      <c r="O541" s="618" t="s">
        <v>8</v>
      </c>
      <c r="P541" s="607" t="s">
        <v>26</v>
      </c>
      <c r="Q541" s="608"/>
      <c r="R541" s="609" t="s">
        <v>24</v>
      </c>
      <c r="S541" s="610"/>
      <c r="T541" s="617" t="s">
        <v>19</v>
      </c>
      <c r="U541" s="618"/>
      <c r="V541" s="632"/>
      <c r="W541" s="633"/>
      <c r="X541" s="632"/>
      <c r="Y541" s="633"/>
      <c r="Z541" s="632"/>
      <c r="AA541" s="633"/>
      <c r="AB541" s="607" t="s">
        <v>54</v>
      </c>
      <c r="AC541" s="608"/>
      <c r="AD541" s="609" t="s">
        <v>23</v>
      </c>
      <c r="AE541" s="610" t="s">
        <v>3</v>
      </c>
      <c r="AF541" s="611" t="s">
        <v>5</v>
      </c>
      <c r="AG541" s="612"/>
      <c r="AH541" s="607" t="s">
        <v>54</v>
      </c>
      <c r="AI541" s="608"/>
      <c r="AJ541" s="609" t="s">
        <v>23</v>
      </c>
      <c r="AK541" s="610" t="s">
        <v>3</v>
      </c>
      <c r="AL541" s="611" t="s">
        <v>5</v>
      </c>
      <c r="AM541" s="612"/>
      <c r="AN541" s="607" t="s">
        <v>54</v>
      </c>
      <c r="AO541" s="608"/>
      <c r="AP541" s="609" t="s">
        <v>23</v>
      </c>
      <c r="AQ541" s="610" t="s">
        <v>3</v>
      </c>
      <c r="AR541" s="611" t="s">
        <v>5</v>
      </c>
      <c r="AS541" s="612"/>
      <c r="AT541" s="613" t="s">
        <v>54</v>
      </c>
      <c r="AU541" s="614"/>
      <c r="AV541" s="628" t="s">
        <v>23</v>
      </c>
      <c r="AW541" s="629" t="s">
        <v>3</v>
      </c>
      <c r="AX541" s="611" t="s">
        <v>5</v>
      </c>
      <c r="AY541" s="612"/>
      <c r="AZ541" s="607" t="s">
        <v>54</v>
      </c>
      <c r="BA541" s="608"/>
      <c r="BB541" s="609" t="s">
        <v>23</v>
      </c>
      <c r="BC541" s="610" t="s">
        <v>3</v>
      </c>
      <c r="BD541" s="611" t="s">
        <v>5</v>
      </c>
      <c r="BE541" s="612"/>
      <c r="BF541" s="613" t="s">
        <v>54</v>
      </c>
      <c r="BG541" s="614"/>
      <c r="BH541" s="628" t="s">
        <v>23</v>
      </c>
      <c r="BI541" s="629" t="s">
        <v>3</v>
      </c>
      <c r="BJ541" s="611" t="s">
        <v>5</v>
      </c>
      <c r="BK541" s="612"/>
      <c r="BL541" s="625"/>
      <c r="BM541" s="626"/>
      <c r="BN541" s="627"/>
      <c r="BO541" s="616"/>
      <c r="BP541" s="616"/>
      <c r="BQ541" s="75"/>
      <c r="BR541" s="75"/>
      <c r="BS541" s="75"/>
    </row>
    <row r="542" spans="1:71" ht="23.85" customHeight="1">
      <c r="A542" s="77"/>
      <c r="B542" s="605" t="str">
        <f>IF(ROSTER!B8="","",ROSTER!B8)</f>
        <v/>
      </c>
      <c r="C542" s="588" t="str">
        <f>IF(ROSTER!C$8="","",ROSTER!C$8)</f>
        <v/>
      </c>
      <c r="D542" s="589"/>
      <c r="E542" s="590"/>
      <c r="F542" s="592">
        <f>IF(E542="y",1,IF(E542="S",1,0))</f>
        <v>0</v>
      </c>
      <c r="G542" s="594">
        <f>IF(E542="S",1,0)</f>
        <v>0</v>
      </c>
      <c r="H542" s="584"/>
      <c r="I542" s="576"/>
      <c r="J542" s="564"/>
      <c r="K542" s="565"/>
      <c r="L542" s="568"/>
      <c r="M542" s="569"/>
      <c r="N542" s="578">
        <f>L542+J542</f>
        <v>0</v>
      </c>
      <c r="O542" s="579"/>
      <c r="P542" s="564"/>
      <c r="Q542" s="565"/>
      <c r="R542" s="568"/>
      <c r="S542" s="569"/>
      <c r="T542" s="578">
        <f>R542-P542</f>
        <v>0</v>
      </c>
      <c r="U542" s="579"/>
      <c r="V542" s="584"/>
      <c r="W542" s="576"/>
      <c r="X542" s="564"/>
      <c r="Y542" s="576"/>
      <c r="Z542" s="564"/>
      <c r="AA542" s="576"/>
      <c r="AB542" s="564"/>
      <c r="AC542" s="565"/>
      <c r="AD542" s="568"/>
      <c r="AE542" s="569"/>
      <c r="AF542" s="548">
        <f>IF(AB542=0,0,(AD542/AB542)*100)</f>
        <v>0</v>
      </c>
      <c r="AG542" s="549"/>
      <c r="AH542" s="564"/>
      <c r="AI542" s="565"/>
      <c r="AJ542" s="568"/>
      <c r="AK542" s="569"/>
      <c r="AL542" s="548">
        <f>IF(AH542=0,0,(AJ542/AH542)*100)</f>
        <v>0</v>
      </c>
      <c r="AM542" s="549"/>
      <c r="AN542" s="564"/>
      <c r="AO542" s="565"/>
      <c r="AP542" s="568"/>
      <c r="AQ542" s="569"/>
      <c r="AR542" s="548">
        <f>IF(AN542=0,0,(AP542/AN542)*100)</f>
        <v>0</v>
      </c>
      <c r="AS542" s="549"/>
      <c r="AT542" s="572">
        <f>AB542+AH542+AN542</f>
        <v>0</v>
      </c>
      <c r="AU542" s="573"/>
      <c r="AV542" s="544">
        <f>AD542+AJ542+AP542</f>
        <v>0</v>
      </c>
      <c r="AW542" s="545"/>
      <c r="AX542" s="548">
        <f>IF(AT542=0,0,(AV542/AT542)*100)</f>
        <v>0</v>
      </c>
      <c r="AY542" s="549"/>
      <c r="AZ542" s="564"/>
      <c r="BA542" s="565"/>
      <c r="BB542" s="568"/>
      <c r="BC542" s="569"/>
      <c r="BD542" s="548">
        <f>IF(AZ542=0,0,(BB542/AZ542)*100)</f>
        <v>0</v>
      </c>
      <c r="BE542" s="549"/>
      <c r="BF542" s="572">
        <f>AT542+AZ542</f>
        <v>0</v>
      </c>
      <c r="BG542" s="573"/>
      <c r="BH542" s="544">
        <f>AV542+BB542</f>
        <v>0</v>
      </c>
      <c r="BI542" s="545"/>
      <c r="BJ542" s="548">
        <f>IF(BF542=0,0,(BH542/BF542)*100)</f>
        <v>0</v>
      </c>
      <c r="BK542" s="549"/>
      <c r="BL542" s="552">
        <f>(AD542*2)+(AJ542*2)+(AP542*3)+BB542</f>
        <v>0</v>
      </c>
      <c r="BM542" s="553"/>
      <c r="BN542" s="554"/>
      <c r="BO542" s="560" t="e">
        <f>(BL542*BR$542)+(N542*BR$543)+(X542*BR$544)+(R542*BR$545)+(V542*BR$546)+(Z542*BR$547)</f>
        <v>#REF!</v>
      </c>
      <c r="BP542" s="560" t="e">
        <f>((AZ542-BB542)*BR$549)+((AT542-AV542)*BR$548)+(H542*BR$550)+(P542*BR$551)</f>
        <v>#REF!</v>
      </c>
      <c r="BQ542" s="78" t="s">
        <v>81</v>
      </c>
      <c r="BR542" s="79" t="e">
        <f>IF(#REF!="B",#REF!,IF(#REF!="C",#REF!,#REF!))</f>
        <v>#REF!</v>
      </c>
      <c r="BS542" s="75"/>
    </row>
    <row r="543" spans="1:71" ht="23.85" customHeight="1">
      <c r="A543" s="77"/>
      <c r="B543" s="606"/>
      <c r="C543" s="562" t="str">
        <f>IF(ROSTER!D$8="","",ROSTER!D$8)</f>
        <v/>
      </c>
      <c r="D543" s="563"/>
      <c r="E543" s="591"/>
      <c r="F543" s="593"/>
      <c r="G543" s="595"/>
      <c r="H543" s="585"/>
      <c r="I543" s="577"/>
      <c r="J543" s="566"/>
      <c r="K543" s="567"/>
      <c r="L543" s="570"/>
      <c r="M543" s="571"/>
      <c r="N543" s="582" t="s">
        <v>16</v>
      </c>
      <c r="O543" s="583"/>
      <c r="P543" s="566"/>
      <c r="Q543" s="567"/>
      <c r="R543" s="570"/>
      <c r="S543" s="571"/>
      <c r="T543" s="582" t="s">
        <v>16</v>
      </c>
      <c r="U543" s="583"/>
      <c r="V543" s="585"/>
      <c r="W543" s="577"/>
      <c r="X543" s="566"/>
      <c r="Y543" s="577"/>
      <c r="Z543" s="566"/>
      <c r="AA543" s="577"/>
      <c r="AB543" s="566"/>
      <c r="AC543" s="567"/>
      <c r="AD543" s="570"/>
      <c r="AE543" s="571"/>
      <c r="AF543" s="598"/>
      <c r="AG543" s="599"/>
      <c r="AH543" s="566"/>
      <c r="AI543" s="567"/>
      <c r="AJ543" s="570"/>
      <c r="AK543" s="571"/>
      <c r="AL543" s="598"/>
      <c r="AM543" s="599"/>
      <c r="AN543" s="566"/>
      <c r="AO543" s="567"/>
      <c r="AP543" s="570"/>
      <c r="AQ543" s="571"/>
      <c r="AR543" s="598"/>
      <c r="AS543" s="599"/>
      <c r="AT543" s="603"/>
      <c r="AU543" s="604"/>
      <c r="AV543" s="596"/>
      <c r="AW543" s="597"/>
      <c r="AX543" s="598"/>
      <c r="AY543" s="599"/>
      <c r="AZ543" s="566"/>
      <c r="BA543" s="567"/>
      <c r="BB543" s="570"/>
      <c r="BC543" s="571"/>
      <c r="BD543" s="598"/>
      <c r="BE543" s="599"/>
      <c r="BF543" s="603"/>
      <c r="BG543" s="604"/>
      <c r="BH543" s="596"/>
      <c r="BI543" s="597"/>
      <c r="BJ543" s="598"/>
      <c r="BK543" s="599"/>
      <c r="BL543" s="600"/>
      <c r="BM543" s="601"/>
      <c r="BN543" s="602"/>
      <c r="BO543" s="561"/>
      <c r="BP543" s="561"/>
      <c r="BQ543" s="78" t="s">
        <v>82</v>
      </c>
      <c r="BR543" s="79" t="e">
        <f>IF(#REF!="B",#REF!,IF(#REF!="C",#REF!,#REF!))</f>
        <v>#REF!</v>
      </c>
      <c r="BS543" s="75"/>
    </row>
    <row r="544" spans="1:71" ht="21.75" customHeight="1">
      <c r="A544" s="62"/>
      <c r="B544" s="605" t="str">
        <f>IF(ROSTER!B10="","",ROSTER!B10)</f>
        <v/>
      </c>
      <c r="C544" s="588" t="str">
        <f>IF(ROSTER!C$10="","",ROSTER!C$10)</f>
        <v/>
      </c>
      <c r="D544" s="589"/>
      <c r="E544" s="590"/>
      <c r="F544" s="592">
        <f>IF(E544="y",1,IF(E544="S",1,0))</f>
        <v>0</v>
      </c>
      <c r="G544" s="594">
        <f>IF(E544="S",1,0)</f>
        <v>0</v>
      </c>
      <c r="H544" s="584"/>
      <c r="I544" s="576"/>
      <c r="J544" s="564"/>
      <c r="K544" s="565"/>
      <c r="L544" s="568"/>
      <c r="M544" s="569"/>
      <c r="N544" s="578">
        <f>L544+J544</f>
        <v>0</v>
      </c>
      <c r="O544" s="579"/>
      <c r="P544" s="564"/>
      <c r="Q544" s="565"/>
      <c r="R544" s="568"/>
      <c r="S544" s="569"/>
      <c r="T544" s="578">
        <f>R544-P544</f>
        <v>0</v>
      </c>
      <c r="U544" s="579"/>
      <c r="V544" s="584"/>
      <c r="W544" s="576"/>
      <c r="X544" s="564"/>
      <c r="Y544" s="576"/>
      <c r="Z544" s="564"/>
      <c r="AA544" s="576"/>
      <c r="AB544" s="564"/>
      <c r="AC544" s="565"/>
      <c r="AD544" s="568"/>
      <c r="AE544" s="569"/>
      <c r="AF544" s="548">
        <f>IF(AB544=0,0,(AD544/AB544)*100)</f>
        <v>0</v>
      </c>
      <c r="AG544" s="549"/>
      <c r="AH544" s="564"/>
      <c r="AI544" s="565"/>
      <c r="AJ544" s="568"/>
      <c r="AK544" s="569"/>
      <c r="AL544" s="548">
        <f>IF(AH544=0,0,(AJ544/AH544)*100)</f>
        <v>0</v>
      </c>
      <c r="AM544" s="549"/>
      <c r="AN544" s="564"/>
      <c r="AO544" s="565"/>
      <c r="AP544" s="568"/>
      <c r="AQ544" s="569"/>
      <c r="AR544" s="548">
        <f>IF(AN544=0,0,(AP544/AN544)*100)</f>
        <v>0</v>
      </c>
      <c r="AS544" s="549"/>
      <c r="AT544" s="572">
        <f>AB544+AH544+AN544</f>
        <v>0</v>
      </c>
      <c r="AU544" s="573"/>
      <c r="AV544" s="544">
        <f>AD544+AJ544+AP544</f>
        <v>0</v>
      </c>
      <c r="AW544" s="545"/>
      <c r="AX544" s="548">
        <f>IF(AT544=0,0,(AV544/AT544)*100)</f>
        <v>0</v>
      </c>
      <c r="AY544" s="549"/>
      <c r="AZ544" s="564"/>
      <c r="BA544" s="565"/>
      <c r="BB544" s="568"/>
      <c r="BC544" s="569"/>
      <c r="BD544" s="548">
        <f>IF(AZ544=0,0,(BB544/AZ544)*100)</f>
        <v>0</v>
      </c>
      <c r="BE544" s="549"/>
      <c r="BF544" s="572">
        <f>AT544+AZ544</f>
        <v>0</v>
      </c>
      <c r="BG544" s="573"/>
      <c r="BH544" s="544">
        <f>AV544+BB544</f>
        <v>0</v>
      </c>
      <c r="BI544" s="545"/>
      <c r="BJ544" s="548">
        <f>IF(BF544=0,0,(BH544/BF544)*100)</f>
        <v>0</v>
      </c>
      <c r="BK544" s="549"/>
      <c r="BL544" s="552">
        <f>(AD544*2)+(AJ544*2)+(AP544*3)+BB544</f>
        <v>0</v>
      </c>
      <c r="BM544" s="553"/>
      <c r="BN544" s="554"/>
      <c r="BO544" s="560" t="e">
        <f>(BL544*BR$542)+(N544*BR$543)+(X544*BR$544)+(R544*BR$545)+(V544*BR$546)+(Z544*BR$547)</f>
        <v>#REF!</v>
      </c>
      <c r="BP544" s="560" t="e">
        <f>((AZ544-BB544)*BR$549)+((AT544-AV544)*BR$548)+(H544*BR$550)+(P544*BR$551)</f>
        <v>#REF!</v>
      </c>
      <c r="BQ544" s="78" t="s">
        <v>83</v>
      </c>
      <c r="BR544" s="79" t="e">
        <f>IF(#REF!="B",#REF!,IF(#REF!="C",#REF!,#REF!))</f>
        <v>#REF!</v>
      </c>
      <c r="BS544" s="75"/>
    </row>
    <row r="545" spans="1:76" ht="21.75" customHeight="1">
      <c r="A545" s="62"/>
      <c r="B545" s="606"/>
      <c r="C545" s="562" t="str">
        <f>IF(ROSTER!D$10="","",ROSTER!D$10)</f>
        <v/>
      </c>
      <c r="D545" s="563"/>
      <c r="E545" s="591"/>
      <c r="F545" s="593"/>
      <c r="G545" s="595"/>
      <c r="H545" s="585"/>
      <c r="I545" s="577"/>
      <c r="J545" s="566"/>
      <c r="K545" s="567"/>
      <c r="L545" s="570"/>
      <c r="M545" s="571"/>
      <c r="N545" s="582" t="s">
        <v>16</v>
      </c>
      <c r="O545" s="583"/>
      <c r="P545" s="566"/>
      <c r="Q545" s="567"/>
      <c r="R545" s="570"/>
      <c r="S545" s="571"/>
      <c r="T545" s="582" t="s">
        <v>16</v>
      </c>
      <c r="U545" s="583"/>
      <c r="V545" s="585"/>
      <c r="W545" s="577"/>
      <c r="X545" s="566"/>
      <c r="Y545" s="577"/>
      <c r="Z545" s="566"/>
      <c r="AA545" s="577"/>
      <c r="AB545" s="566"/>
      <c r="AC545" s="567"/>
      <c r="AD545" s="570"/>
      <c r="AE545" s="571"/>
      <c r="AF545" s="598"/>
      <c r="AG545" s="599"/>
      <c r="AH545" s="566"/>
      <c r="AI545" s="567"/>
      <c r="AJ545" s="570"/>
      <c r="AK545" s="571"/>
      <c r="AL545" s="598"/>
      <c r="AM545" s="599"/>
      <c r="AN545" s="566"/>
      <c r="AO545" s="567"/>
      <c r="AP545" s="570"/>
      <c r="AQ545" s="571"/>
      <c r="AR545" s="598"/>
      <c r="AS545" s="599"/>
      <c r="AT545" s="603"/>
      <c r="AU545" s="604"/>
      <c r="AV545" s="596"/>
      <c r="AW545" s="597"/>
      <c r="AX545" s="598"/>
      <c r="AY545" s="599"/>
      <c r="AZ545" s="566"/>
      <c r="BA545" s="567"/>
      <c r="BB545" s="570"/>
      <c r="BC545" s="571"/>
      <c r="BD545" s="598"/>
      <c r="BE545" s="599"/>
      <c r="BF545" s="603"/>
      <c r="BG545" s="604"/>
      <c r="BH545" s="596"/>
      <c r="BI545" s="597"/>
      <c r="BJ545" s="598"/>
      <c r="BK545" s="599"/>
      <c r="BL545" s="600"/>
      <c r="BM545" s="601"/>
      <c r="BN545" s="602"/>
      <c r="BO545" s="561"/>
      <c r="BP545" s="561"/>
      <c r="BQ545" s="78" t="s">
        <v>84</v>
      </c>
      <c r="BR545" s="79" t="e">
        <f>IF(#REF!="B",#REF!,IF(#REF!="C",#REF!,#REF!))</f>
        <v>#REF!</v>
      </c>
      <c r="BS545" s="75"/>
    </row>
    <row r="546" spans="1:76" ht="21.75" customHeight="1">
      <c r="A546" s="62"/>
      <c r="B546" s="586" t="str">
        <f>IF(ROSTER!B12="","",ROSTER!B12)</f>
        <v/>
      </c>
      <c r="C546" s="588" t="str">
        <f>IF(ROSTER!C$12="","",ROSTER!C$12)</f>
        <v/>
      </c>
      <c r="D546" s="589"/>
      <c r="E546" s="590"/>
      <c r="F546" s="592">
        <f>IF(E546="y",1,IF(E546="S",1,0))</f>
        <v>0</v>
      </c>
      <c r="G546" s="594">
        <f>IF(E546="S",1,0)</f>
        <v>0</v>
      </c>
      <c r="H546" s="584"/>
      <c r="I546" s="576"/>
      <c r="J546" s="564"/>
      <c r="K546" s="565"/>
      <c r="L546" s="568"/>
      <c r="M546" s="569"/>
      <c r="N546" s="578">
        <f>L546+J546</f>
        <v>0</v>
      </c>
      <c r="O546" s="579"/>
      <c r="P546" s="564"/>
      <c r="Q546" s="565"/>
      <c r="R546" s="568"/>
      <c r="S546" s="569"/>
      <c r="T546" s="578">
        <f>R546-P546</f>
        <v>0</v>
      </c>
      <c r="U546" s="579"/>
      <c r="V546" s="584"/>
      <c r="W546" s="576"/>
      <c r="X546" s="564"/>
      <c r="Y546" s="576"/>
      <c r="Z546" s="564"/>
      <c r="AA546" s="576"/>
      <c r="AB546" s="564"/>
      <c r="AC546" s="565"/>
      <c r="AD546" s="568"/>
      <c r="AE546" s="569"/>
      <c r="AF546" s="548">
        <f>IF(AB546=0,0,(AD546/AB546)*100)</f>
        <v>0</v>
      </c>
      <c r="AG546" s="549"/>
      <c r="AH546" s="564"/>
      <c r="AI546" s="565"/>
      <c r="AJ546" s="568"/>
      <c r="AK546" s="569"/>
      <c r="AL546" s="548">
        <f>IF(AH546=0,0,(AJ546/AH546)*100)</f>
        <v>0</v>
      </c>
      <c r="AM546" s="549"/>
      <c r="AN546" s="564"/>
      <c r="AO546" s="565"/>
      <c r="AP546" s="568"/>
      <c r="AQ546" s="569"/>
      <c r="AR546" s="548">
        <f>IF(AN546=0,0,(AP546/AN546)*100)</f>
        <v>0</v>
      </c>
      <c r="AS546" s="549"/>
      <c r="AT546" s="572">
        <f>AB546+AH546+AN546</f>
        <v>0</v>
      </c>
      <c r="AU546" s="573"/>
      <c r="AV546" s="544">
        <f>AD546+AJ546+AP546</f>
        <v>0</v>
      </c>
      <c r="AW546" s="545"/>
      <c r="AX546" s="548">
        <f>IF(AT546=0,0,(AV546/AT546)*100)</f>
        <v>0</v>
      </c>
      <c r="AY546" s="549"/>
      <c r="AZ546" s="564"/>
      <c r="BA546" s="565"/>
      <c r="BB546" s="568"/>
      <c r="BC546" s="569"/>
      <c r="BD546" s="548">
        <f>IF(AZ546=0,0,(BB546/AZ546)*100)</f>
        <v>0</v>
      </c>
      <c r="BE546" s="549"/>
      <c r="BF546" s="572">
        <f>AT546+AZ546</f>
        <v>0</v>
      </c>
      <c r="BG546" s="573"/>
      <c r="BH546" s="544">
        <f>AV546+BB546</f>
        <v>0</v>
      </c>
      <c r="BI546" s="545"/>
      <c r="BJ546" s="548">
        <f>IF(BF546=0,0,(BH546/BF546)*100)</f>
        <v>0</v>
      </c>
      <c r="BK546" s="549"/>
      <c r="BL546" s="552">
        <f>(AD546*2)+(AJ546*2)+(AP546*3)+BB546</f>
        <v>0</v>
      </c>
      <c r="BM546" s="553"/>
      <c r="BN546" s="554"/>
      <c r="BO546" s="560" t="e">
        <f>(BL546*BR$542)+(N546*BR$543)+(X546*BR$544)+(R546*BR$545)+(V546*BR$546)+(Z546*BR$547)</f>
        <v>#REF!</v>
      </c>
      <c r="BP546" s="560" t="e">
        <f>((AZ546-BB546)*BR$549)+((AT546-AV546)*BR$548)+(H546*BR$550)+(P546*BR$551)</f>
        <v>#REF!</v>
      </c>
      <c r="BQ546" s="78" t="s">
        <v>85</v>
      </c>
      <c r="BR546" s="79" t="e">
        <f>IF(#REF!="B",#REF!,IF(#REF!="C",#REF!,#REF!))</f>
        <v>#REF!</v>
      </c>
      <c r="BS546" s="75"/>
    </row>
    <row r="547" spans="1:76" ht="21.75" customHeight="1">
      <c r="A547" s="62"/>
      <c r="B547" s="587"/>
      <c r="C547" s="562" t="str">
        <f>IF(ROSTER!D$12="","",ROSTER!D$12)</f>
        <v/>
      </c>
      <c r="D547" s="563"/>
      <c r="E547" s="591"/>
      <c r="F547" s="593"/>
      <c r="G547" s="595"/>
      <c r="H547" s="585"/>
      <c r="I547" s="577"/>
      <c r="J547" s="566"/>
      <c r="K547" s="567"/>
      <c r="L547" s="570"/>
      <c r="M547" s="571"/>
      <c r="N547" s="582" t="s">
        <v>16</v>
      </c>
      <c r="O547" s="583"/>
      <c r="P547" s="566"/>
      <c r="Q547" s="567"/>
      <c r="R547" s="570"/>
      <c r="S547" s="571"/>
      <c r="T547" s="582" t="s">
        <v>16</v>
      </c>
      <c r="U547" s="583"/>
      <c r="V547" s="585"/>
      <c r="W547" s="577"/>
      <c r="X547" s="566"/>
      <c r="Y547" s="577"/>
      <c r="Z547" s="566"/>
      <c r="AA547" s="577"/>
      <c r="AB547" s="566"/>
      <c r="AC547" s="567"/>
      <c r="AD547" s="570"/>
      <c r="AE547" s="571"/>
      <c r="AF547" s="598"/>
      <c r="AG547" s="599"/>
      <c r="AH547" s="566"/>
      <c r="AI547" s="567"/>
      <c r="AJ547" s="570"/>
      <c r="AK547" s="571"/>
      <c r="AL547" s="598"/>
      <c r="AM547" s="599"/>
      <c r="AN547" s="566"/>
      <c r="AO547" s="567"/>
      <c r="AP547" s="570"/>
      <c r="AQ547" s="571"/>
      <c r="AR547" s="598"/>
      <c r="AS547" s="599"/>
      <c r="AT547" s="603"/>
      <c r="AU547" s="604"/>
      <c r="AV547" s="596"/>
      <c r="AW547" s="597"/>
      <c r="AX547" s="598"/>
      <c r="AY547" s="599"/>
      <c r="AZ547" s="566"/>
      <c r="BA547" s="567"/>
      <c r="BB547" s="570"/>
      <c r="BC547" s="571"/>
      <c r="BD547" s="598"/>
      <c r="BE547" s="599"/>
      <c r="BF547" s="603"/>
      <c r="BG547" s="604"/>
      <c r="BH547" s="596"/>
      <c r="BI547" s="597"/>
      <c r="BJ547" s="598"/>
      <c r="BK547" s="599"/>
      <c r="BL547" s="600"/>
      <c r="BM547" s="601"/>
      <c r="BN547" s="602"/>
      <c r="BO547" s="561"/>
      <c r="BP547" s="561"/>
      <c r="BQ547" s="78" t="s">
        <v>86</v>
      </c>
      <c r="BR547" s="79" t="e">
        <f>IF(#REF!="B",#REF!,IF(#REF!="C",#REF!,#REF!))</f>
        <v>#REF!</v>
      </c>
      <c r="BS547" s="75"/>
    </row>
    <row r="548" spans="1:76" ht="21.75" customHeight="1">
      <c r="A548" s="62"/>
      <c r="B548" s="586" t="str">
        <f>IF(ROSTER!B14="","",ROSTER!B14)</f>
        <v/>
      </c>
      <c r="C548" s="588" t="str">
        <f>IF(ROSTER!C$14="","",ROSTER!C$14)</f>
        <v/>
      </c>
      <c r="D548" s="589"/>
      <c r="E548" s="590"/>
      <c r="F548" s="592">
        <f>IF(E548="y",1,IF(E548="S",1,0))</f>
        <v>0</v>
      </c>
      <c r="G548" s="594">
        <f>IF(E548="S",1,0)</f>
        <v>0</v>
      </c>
      <c r="H548" s="584"/>
      <c r="I548" s="576"/>
      <c r="J548" s="564"/>
      <c r="K548" s="565"/>
      <c r="L548" s="568"/>
      <c r="M548" s="569"/>
      <c r="N548" s="578">
        <f>L548+J548</f>
        <v>0</v>
      </c>
      <c r="O548" s="579"/>
      <c r="P548" s="564"/>
      <c r="Q548" s="565"/>
      <c r="R548" s="568"/>
      <c r="S548" s="569"/>
      <c r="T548" s="578">
        <f>R548-P548</f>
        <v>0</v>
      </c>
      <c r="U548" s="579"/>
      <c r="V548" s="584"/>
      <c r="W548" s="576"/>
      <c r="X548" s="564"/>
      <c r="Y548" s="576"/>
      <c r="Z548" s="564"/>
      <c r="AA548" s="576"/>
      <c r="AB548" s="564"/>
      <c r="AC548" s="565"/>
      <c r="AD548" s="568"/>
      <c r="AE548" s="569"/>
      <c r="AF548" s="548">
        <f>IF(AB548=0,0,(AD548/AB548)*100)</f>
        <v>0</v>
      </c>
      <c r="AG548" s="549"/>
      <c r="AH548" s="564"/>
      <c r="AI548" s="565"/>
      <c r="AJ548" s="568"/>
      <c r="AK548" s="569"/>
      <c r="AL548" s="548">
        <f>IF(AH548=0,0,(AJ548/AH548)*100)</f>
        <v>0</v>
      </c>
      <c r="AM548" s="549"/>
      <c r="AN548" s="564"/>
      <c r="AO548" s="565"/>
      <c r="AP548" s="568"/>
      <c r="AQ548" s="569"/>
      <c r="AR548" s="548">
        <f>IF(AN548=0,0,(AP548/AN548)*100)</f>
        <v>0</v>
      </c>
      <c r="AS548" s="549"/>
      <c r="AT548" s="572">
        <f>AB548+AH548+AN548</f>
        <v>0</v>
      </c>
      <c r="AU548" s="573"/>
      <c r="AV548" s="544">
        <f>AD548+AJ548+AP548</f>
        <v>0</v>
      </c>
      <c r="AW548" s="545"/>
      <c r="AX548" s="548">
        <f>IF(AT548=0,0,(AV548/AT548)*100)</f>
        <v>0</v>
      </c>
      <c r="AY548" s="549"/>
      <c r="AZ548" s="564"/>
      <c r="BA548" s="565"/>
      <c r="BB548" s="568"/>
      <c r="BC548" s="569"/>
      <c r="BD548" s="548">
        <f>IF(AZ548=0,0,(BB548/AZ548)*100)</f>
        <v>0</v>
      </c>
      <c r="BE548" s="549"/>
      <c r="BF548" s="572">
        <f>AT548+AZ548</f>
        <v>0</v>
      </c>
      <c r="BG548" s="573"/>
      <c r="BH548" s="544">
        <f>AV548+BB548</f>
        <v>0</v>
      </c>
      <c r="BI548" s="545"/>
      <c r="BJ548" s="548">
        <f>IF(BF548=0,0,(BH548/BF548)*100)</f>
        <v>0</v>
      </c>
      <c r="BK548" s="549"/>
      <c r="BL548" s="552">
        <f>(AD548*2)+(AJ548*2)+(AP548*3)+BB548</f>
        <v>0</v>
      </c>
      <c r="BM548" s="553"/>
      <c r="BN548" s="554"/>
      <c r="BO548" s="560" t="e">
        <f>(BL548*BR$542)+(N548*BR$543)+(X548*BR$544)+(R548*BR$545)+(V548*BR$546)+(Z548*BR$547)</f>
        <v>#REF!</v>
      </c>
      <c r="BP548" s="560" t="e">
        <f>((AZ548-BB548)*BR$549)+((AT548-AV548)*BR$548)+(H548*BR$550)+(P548*BR$551)</f>
        <v>#REF!</v>
      </c>
      <c r="BQ548" s="78" t="s">
        <v>87</v>
      </c>
      <c r="BR548" s="79" t="e">
        <f>IF(#REF!="B",#REF!,IF(#REF!="C",#REF!,#REF!))</f>
        <v>#REF!</v>
      </c>
      <c r="BS548" s="75"/>
    </row>
    <row r="549" spans="1:76" ht="21.75" customHeight="1">
      <c r="A549" s="62"/>
      <c r="B549" s="587"/>
      <c r="C549" s="562" t="str">
        <f>IF(ROSTER!D$14="","",ROSTER!D$14)</f>
        <v/>
      </c>
      <c r="D549" s="563"/>
      <c r="E549" s="591"/>
      <c r="F549" s="593"/>
      <c r="G549" s="595"/>
      <c r="H549" s="585"/>
      <c r="I549" s="577"/>
      <c r="J549" s="566"/>
      <c r="K549" s="567"/>
      <c r="L549" s="570"/>
      <c r="M549" s="571"/>
      <c r="N549" s="582" t="s">
        <v>16</v>
      </c>
      <c r="O549" s="583"/>
      <c r="P549" s="566"/>
      <c r="Q549" s="567"/>
      <c r="R549" s="570"/>
      <c r="S549" s="571"/>
      <c r="T549" s="582" t="s">
        <v>16</v>
      </c>
      <c r="U549" s="583"/>
      <c r="V549" s="585"/>
      <c r="W549" s="577"/>
      <c r="X549" s="566"/>
      <c r="Y549" s="577"/>
      <c r="Z549" s="566"/>
      <c r="AA549" s="577"/>
      <c r="AB549" s="566"/>
      <c r="AC549" s="567"/>
      <c r="AD549" s="570"/>
      <c r="AE549" s="571"/>
      <c r="AF549" s="598"/>
      <c r="AG549" s="599"/>
      <c r="AH549" s="566"/>
      <c r="AI549" s="567"/>
      <c r="AJ549" s="570"/>
      <c r="AK549" s="571"/>
      <c r="AL549" s="598"/>
      <c r="AM549" s="599"/>
      <c r="AN549" s="566"/>
      <c r="AO549" s="567"/>
      <c r="AP549" s="570"/>
      <c r="AQ549" s="571"/>
      <c r="AR549" s="598"/>
      <c r="AS549" s="599"/>
      <c r="AT549" s="603"/>
      <c r="AU549" s="604"/>
      <c r="AV549" s="596"/>
      <c r="AW549" s="597"/>
      <c r="AX549" s="598"/>
      <c r="AY549" s="599"/>
      <c r="AZ549" s="566"/>
      <c r="BA549" s="567"/>
      <c r="BB549" s="570"/>
      <c r="BC549" s="571"/>
      <c r="BD549" s="598"/>
      <c r="BE549" s="599"/>
      <c r="BF549" s="603"/>
      <c r="BG549" s="604"/>
      <c r="BH549" s="596"/>
      <c r="BI549" s="597"/>
      <c r="BJ549" s="598"/>
      <c r="BK549" s="599"/>
      <c r="BL549" s="600"/>
      <c r="BM549" s="601"/>
      <c r="BN549" s="602"/>
      <c r="BO549" s="561"/>
      <c r="BP549" s="561"/>
      <c r="BQ549" s="78" t="s">
        <v>88</v>
      </c>
      <c r="BR549" s="79" t="e">
        <f>IF(#REF!="B",#REF!,IF(#REF!="C",#REF!,#REF!))</f>
        <v>#REF!</v>
      </c>
      <c r="BS549" s="75"/>
    </row>
    <row r="550" spans="1:76" ht="21.75" customHeight="1">
      <c r="A550" s="62"/>
      <c r="B550" s="586" t="str">
        <f>IF(ROSTER!B16="","",ROSTER!B16)</f>
        <v/>
      </c>
      <c r="C550" s="588" t="str">
        <f>IF(ROSTER!C$16="","",ROSTER!C$16)</f>
        <v/>
      </c>
      <c r="D550" s="589"/>
      <c r="E550" s="590"/>
      <c r="F550" s="592">
        <f>IF(E550="y",1,IF(E550="S",1,0))</f>
        <v>0</v>
      </c>
      <c r="G550" s="594">
        <f>IF(E550="S",1,0)</f>
        <v>0</v>
      </c>
      <c r="H550" s="584"/>
      <c r="I550" s="576"/>
      <c r="J550" s="564"/>
      <c r="K550" s="565"/>
      <c r="L550" s="568"/>
      <c r="M550" s="569"/>
      <c r="N550" s="578">
        <f>L550+J550</f>
        <v>0</v>
      </c>
      <c r="O550" s="579"/>
      <c r="P550" s="564"/>
      <c r="Q550" s="565"/>
      <c r="R550" s="568"/>
      <c r="S550" s="569"/>
      <c r="T550" s="578">
        <f>R550-P550</f>
        <v>0</v>
      </c>
      <c r="U550" s="579"/>
      <c r="V550" s="584"/>
      <c r="W550" s="576"/>
      <c r="X550" s="564"/>
      <c r="Y550" s="576"/>
      <c r="Z550" s="564"/>
      <c r="AA550" s="576"/>
      <c r="AB550" s="564"/>
      <c r="AC550" s="565"/>
      <c r="AD550" s="568"/>
      <c r="AE550" s="569"/>
      <c r="AF550" s="548">
        <f>IF(AB550=0,0,(AD550/AB550)*100)</f>
        <v>0</v>
      </c>
      <c r="AG550" s="549"/>
      <c r="AH550" s="564"/>
      <c r="AI550" s="565"/>
      <c r="AJ550" s="568"/>
      <c r="AK550" s="569"/>
      <c r="AL550" s="548">
        <f>IF(AH550=0,0,(AJ550/AH550)*100)</f>
        <v>0</v>
      </c>
      <c r="AM550" s="549"/>
      <c r="AN550" s="564"/>
      <c r="AO550" s="565"/>
      <c r="AP550" s="568"/>
      <c r="AQ550" s="569"/>
      <c r="AR550" s="548">
        <f>IF(AN550=0,0,(AP550/AN550)*100)</f>
        <v>0</v>
      </c>
      <c r="AS550" s="549"/>
      <c r="AT550" s="572">
        <f>AB550+AH550+AN550</f>
        <v>0</v>
      </c>
      <c r="AU550" s="573"/>
      <c r="AV550" s="544">
        <f>AD550+AJ550+AP550</f>
        <v>0</v>
      </c>
      <c r="AW550" s="545"/>
      <c r="AX550" s="548">
        <f>IF(AT550=0,0,(AV550/AT550)*100)</f>
        <v>0</v>
      </c>
      <c r="AY550" s="549"/>
      <c r="AZ550" s="564"/>
      <c r="BA550" s="565"/>
      <c r="BB550" s="568"/>
      <c r="BC550" s="569"/>
      <c r="BD550" s="548">
        <f>IF(AZ550=0,0,(BB550/AZ550)*100)</f>
        <v>0</v>
      </c>
      <c r="BE550" s="549"/>
      <c r="BF550" s="572">
        <f>AT550+AZ550</f>
        <v>0</v>
      </c>
      <c r="BG550" s="573"/>
      <c r="BH550" s="544">
        <f>AV550+BB550</f>
        <v>0</v>
      </c>
      <c r="BI550" s="545"/>
      <c r="BJ550" s="548">
        <f>IF(BF550=0,0,(BH550/BF550)*100)</f>
        <v>0</v>
      </c>
      <c r="BK550" s="549"/>
      <c r="BL550" s="552">
        <f>(AD550*2)+(AJ550*2)+(AP550*3)+BB550</f>
        <v>0</v>
      </c>
      <c r="BM550" s="553"/>
      <c r="BN550" s="554"/>
      <c r="BO550" s="560" t="e">
        <f>(BL550*BR$542)+(N550*BR$543)+(X550*BR$544)+(R550*BR$545)+(V550*BR$546)+(Z550*BR$547)</f>
        <v>#REF!</v>
      </c>
      <c r="BP550" s="560" t="e">
        <f>((AZ550-BB550)*BR$549)+((AT550-AV550)*BR$548)+(H550*BR$550)+(P550*BR$551)</f>
        <v>#REF!</v>
      </c>
      <c r="BQ550" s="78" t="s">
        <v>89</v>
      </c>
      <c r="BR550" s="79" t="e">
        <f>IF(#REF!="B",#REF!,IF(#REF!="C",#REF!,#REF!))</f>
        <v>#REF!</v>
      </c>
      <c r="BS550" s="75"/>
    </row>
    <row r="551" spans="1:76" ht="21.75" customHeight="1">
      <c r="A551" s="62"/>
      <c r="B551" s="587"/>
      <c r="C551" s="562" t="str">
        <f>IF(ROSTER!D$16="","",ROSTER!D$16)</f>
        <v/>
      </c>
      <c r="D551" s="563"/>
      <c r="E551" s="591"/>
      <c r="F551" s="593"/>
      <c r="G551" s="595"/>
      <c r="H551" s="585"/>
      <c r="I551" s="577"/>
      <c r="J551" s="566"/>
      <c r="K551" s="567"/>
      <c r="L551" s="570"/>
      <c r="M551" s="571"/>
      <c r="N551" s="582" t="s">
        <v>16</v>
      </c>
      <c r="O551" s="583"/>
      <c r="P551" s="566"/>
      <c r="Q551" s="567"/>
      <c r="R551" s="570"/>
      <c r="S551" s="571"/>
      <c r="T551" s="582" t="s">
        <v>16</v>
      </c>
      <c r="U551" s="583"/>
      <c r="V551" s="585"/>
      <c r="W551" s="577"/>
      <c r="X551" s="566"/>
      <c r="Y551" s="577"/>
      <c r="Z551" s="566"/>
      <c r="AA551" s="577"/>
      <c r="AB551" s="566"/>
      <c r="AC551" s="567"/>
      <c r="AD551" s="570"/>
      <c r="AE551" s="571"/>
      <c r="AF551" s="598"/>
      <c r="AG551" s="599"/>
      <c r="AH551" s="566"/>
      <c r="AI551" s="567"/>
      <c r="AJ551" s="570"/>
      <c r="AK551" s="571"/>
      <c r="AL551" s="598"/>
      <c r="AM551" s="599"/>
      <c r="AN551" s="566"/>
      <c r="AO551" s="567"/>
      <c r="AP551" s="570"/>
      <c r="AQ551" s="571"/>
      <c r="AR551" s="598"/>
      <c r="AS551" s="599"/>
      <c r="AT551" s="603"/>
      <c r="AU551" s="604"/>
      <c r="AV551" s="596"/>
      <c r="AW551" s="597"/>
      <c r="AX551" s="598"/>
      <c r="AY551" s="599"/>
      <c r="AZ551" s="566"/>
      <c r="BA551" s="567"/>
      <c r="BB551" s="570"/>
      <c r="BC551" s="571"/>
      <c r="BD551" s="598"/>
      <c r="BE551" s="599"/>
      <c r="BF551" s="603"/>
      <c r="BG551" s="604"/>
      <c r="BH551" s="596"/>
      <c r="BI551" s="597"/>
      <c r="BJ551" s="598"/>
      <c r="BK551" s="599"/>
      <c r="BL551" s="600"/>
      <c r="BM551" s="601"/>
      <c r="BN551" s="602"/>
      <c r="BO551" s="561"/>
      <c r="BP551" s="561"/>
      <c r="BQ551" s="78" t="s">
        <v>90</v>
      </c>
      <c r="BR551" s="79" t="e">
        <f>IF(#REF!="B",#REF!,IF(#REF!="C",#REF!,#REF!))</f>
        <v>#REF!</v>
      </c>
      <c r="BS551" s="75"/>
    </row>
    <row r="552" spans="1:76" ht="21.75" customHeight="1">
      <c r="A552" s="62"/>
      <c r="B552" s="586" t="str">
        <f>IF(ROSTER!B18="","",ROSTER!B18)</f>
        <v/>
      </c>
      <c r="C552" s="588" t="str">
        <f>IF(ROSTER!C$18="","",ROSTER!C$18)</f>
        <v/>
      </c>
      <c r="D552" s="589"/>
      <c r="E552" s="590"/>
      <c r="F552" s="592">
        <f>IF(E552="y",1,IF(E552="S",1,0))</f>
        <v>0</v>
      </c>
      <c r="G552" s="594">
        <f>IF(E552="S",1,0)</f>
        <v>0</v>
      </c>
      <c r="H552" s="584"/>
      <c r="I552" s="576"/>
      <c r="J552" s="564"/>
      <c r="K552" s="565"/>
      <c r="L552" s="568"/>
      <c r="M552" s="569"/>
      <c r="N552" s="578">
        <f>L552+J552</f>
        <v>0</v>
      </c>
      <c r="O552" s="579"/>
      <c r="P552" s="564"/>
      <c r="Q552" s="565"/>
      <c r="R552" s="568"/>
      <c r="S552" s="569"/>
      <c r="T552" s="578">
        <f>R552-P552</f>
        <v>0</v>
      </c>
      <c r="U552" s="579"/>
      <c r="V552" s="584"/>
      <c r="W552" s="576"/>
      <c r="X552" s="564"/>
      <c r="Y552" s="576"/>
      <c r="Z552" s="564"/>
      <c r="AA552" s="576"/>
      <c r="AB552" s="564"/>
      <c r="AC552" s="565"/>
      <c r="AD552" s="568"/>
      <c r="AE552" s="569"/>
      <c r="AF552" s="548">
        <f>IF(AB552=0,0,(AD552/AB552)*100)</f>
        <v>0</v>
      </c>
      <c r="AG552" s="549"/>
      <c r="AH552" s="564"/>
      <c r="AI552" s="565"/>
      <c r="AJ552" s="568"/>
      <c r="AK552" s="569"/>
      <c r="AL552" s="548">
        <f>IF(AH552=0,0,(AJ552/AH552)*100)</f>
        <v>0</v>
      </c>
      <c r="AM552" s="549"/>
      <c r="AN552" s="564"/>
      <c r="AO552" s="565"/>
      <c r="AP552" s="568"/>
      <c r="AQ552" s="569"/>
      <c r="AR552" s="548">
        <f>IF(AN552=0,0,(AP552/AN552)*100)</f>
        <v>0</v>
      </c>
      <c r="AS552" s="549"/>
      <c r="AT552" s="572">
        <f>AB552+AH552+AN552</f>
        <v>0</v>
      </c>
      <c r="AU552" s="573"/>
      <c r="AV552" s="544">
        <f>AD552+AJ552+AP552</f>
        <v>0</v>
      </c>
      <c r="AW552" s="545"/>
      <c r="AX552" s="548">
        <f>IF(AT552=0,0,(AV552/AT552)*100)</f>
        <v>0</v>
      </c>
      <c r="AY552" s="549"/>
      <c r="AZ552" s="564"/>
      <c r="BA552" s="565"/>
      <c r="BB552" s="568"/>
      <c r="BC552" s="569"/>
      <c r="BD552" s="548">
        <f>IF(AZ552=0,0,(BB552/AZ552)*100)</f>
        <v>0</v>
      </c>
      <c r="BE552" s="549"/>
      <c r="BF552" s="572">
        <f>AT552+AZ552</f>
        <v>0</v>
      </c>
      <c r="BG552" s="573"/>
      <c r="BH552" s="544">
        <f>AV552+BB552</f>
        <v>0</v>
      </c>
      <c r="BI552" s="545"/>
      <c r="BJ552" s="548">
        <f>IF(BF552=0,0,(BH552/BF552)*100)</f>
        <v>0</v>
      </c>
      <c r="BK552" s="549"/>
      <c r="BL552" s="552">
        <f>(AD552*2)+(AJ552*2)+(AP552*3)+BB552</f>
        <v>0</v>
      </c>
      <c r="BM552" s="553"/>
      <c r="BN552" s="554"/>
      <c r="BO552" s="560" t="e">
        <f>(BL552*BR$542)+(N552*BR$543)+(X552*BR$544)+(R552*BR$545)+(V552*BR$546)+(Z552*BR$547)</f>
        <v>#REF!</v>
      </c>
      <c r="BP552" s="560" t="e">
        <f>((AZ552-BB552)*BR$549)+((AT552-AV552)*BR$548)+(H552*BR$550)+(P552*BR$551)</f>
        <v>#REF!</v>
      </c>
      <c r="BQ552" s="62"/>
      <c r="BR552" s="62"/>
      <c r="BS552" s="75"/>
    </row>
    <row r="553" spans="1:76" ht="21.75" customHeight="1">
      <c r="A553" s="62"/>
      <c r="B553" s="587"/>
      <c r="C553" s="562" t="str">
        <f>IF(ROSTER!D$18="","",ROSTER!D$18)</f>
        <v/>
      </c>
      <c r="D553" s="563"/>
      <c r="E553" s="591"/>
      <c r="F553" s="593"/>
      <c r="G553" s="595"/>
      <c r="H553" s="585"/>
      <c r="I553" s="577"/>
      <c r="J553" s="566"/>
      <c r="K553" s="567"/>
      <c r="L553" s="570"/>
      <c r="M553" s="571"/>
      <c r="N553" s="582" t="s">
        <v>16</v>
      </c>
      <c r="O553" s="583"/>
      <c r="P553" s="566"/>
      <c r="Q553" s="567"/>
      <c r="R553" s="570"/>
      <c r="S553" s="571"/>
      <c r="T553" s="582" t="s">
        <v>16</v>
      </c>
      <c r="U553" s="583"/>
      <c r="V553" s="585"/>
      <c r="W553" s="577"/>
      <c r="X553" s="566"/>
      <c r="Y553" s="577"/>
      <c r="Z553" s="566"/>
      <c r="AA553" s="577"/>
      <c r="AB553" s="566"/>
      <c r="AC553" s="567"/>
      <c r="AD553" s="570"/>
      <c r="AE553" s="571"/>
      <c r="AF553" s="598"/>
      <c r="AG553" s="599"/>
      <c r="AH553" s="566"/>
      <c r="AI553" s="567"/>
      <c r="AJ553" s="570"/>
      <c r="AK553" s="571"/>
      <c r="AL553" s="598"/>
      <c r="AM553" s="599"/>
      <c r="AN553" s="566"/>
      <c r="AO553" s="567"/>
      <c r="AP553" s="570"/>
      <c r="AQ553" s="571"/>
      <c r="AR553" s="598"/>
      <c r="AS553" s="599"/>
      <c r="AT553" s="603"/>
      <c r="AU553" s="604"/>
      <c r="AV553" s="596"/>
      <c r="AW553" s="597"/>
      <c r="AX553" s="598"/>
      <c r="AY553" s="599"/>
      <c r="AZ553" s="566"/>
      <c r="BA553" s="567"/>
      <c r="BB553" s="570"/>
      <c r="BC553" s="571"/>
      <c r="BD553" s="598"/>
      <c r="BE553" s="599"/>
      <c r="BF553" s="603"/>
      <c r="BG553" s="604"/>
      <c r="BH553" s="596"/>
      <c r="BI553" s="597"/>
      <c r="BJ553" s="598"/>
      <c r="BK553" s="599"/>
      <c r="BL553" s="600"/>
      <c r="BM553" s="601"/>
      <c r="BN553" s="602"/>
      <c r="BO553" s="561"/>
      <c r="BP553" s="561"/>
      <c r="BQ553" s="62"/>
      <c r="BR553" s="62"/>
      <c r="BS553" s="62"/>
    </row>
    <row r="554" spans="1:76" ht="21.75" customHeight="1">
      <c r="A554" s="62"/>
      <c r="B554" s="586" t="str">
        <f>IF(ROSTER!B20="","",ROSTER!B20)</f>
        <v/>
      </c>
      <c r="C554" s="588" t="str">
        <f>IF(ROSTER!C$20="","",ROSTER!C$20)</f>
        <v/>
      </c>
      <c r="D554" s="589"/>
      <c r="E554" s="590"/>
      <c r="F554" s="592">
        <f>IF(E554="y",1,IF(E554="S",1,0))</f>
        <v>0</v>
      </c>
      <c r="G554" s="594">
        <f>IF(E554="S",1,0)</f>
        <v>0</v>
      </c>
      <c r="H554" s="584"/>
      <c r="I554" s="576"/>
      <c r="J554" s="564"/>
      <c r="K554" s="565"/>
      <c r="L554" s="568"/>
      <c r="M554" s="569"/>
      <c r="N554" s="578">
        <f>L554+J554</f>
        <v>0</v>
      </c>
      <c r="O554" s="579"/>
      <c r="P554" s="564"/>
      <c r="Q554" s="565"/>
      <c r="R554" s="568"/>
      <c r="S554" s="569"/>
      <c r="T554" s="578">
        <f>R554-P554</f>
        <v>0</v>
      </c>
      <c r="U554" s="579"/>
      <c r="V554" s="584"/>
      <c r="W554" s="576"/>
      <c r="X554" s="564"/>
      <c r="Y554" s="576"/>
      <c r="Z554" s="564"/>
      <c r="AA554" s="576"/>
      <c r="AB554" s="564"/>
      <c r="AC554" s="565"/>
      <c r="AD554" s="568"/>
      <c r="AE554" s="569"/>
      <c r="AF554" s="548">
        <f>IF(AB554=0,0,(AD554/AB554)*100)</f>
        <v>0</v>
      </c>
      <c r="AG554" s="549"/>
      <c r="AH554" s="564"/>
      <c r="AI554" s="565"/>
      <c r="AJ554" s="568"/>
      <c r="AK554" s="569"/>
      <c r="AL554" s="548">
        <f>IF(AH554=0,0,(AJ554/AH554)*100)</f>
        <v>0</v>
      </c>
      <c r="AM554" s="549"/>
      <c r="AN554" s="564"/>
      <c r="AO554" s="565"/>
      <c r="AP554" s="568"/>
      <c r="AQ554" s="569"/>
      <c r="AR554" s="548">
        <f>IF(AN554=0,0,(AP554/AN554)*100)</f>
        <v>0</v>
      </c>
      <c r="AS554" s="549"/>
      <c r="AT554" s="572">
        <f>AB554+AH554+AN554</f>
        <v>0</v>
      </c>
      <c r="AU554" s="573"/>
      <c r="AV554" s="544">
        <f>AD554+AJ554+AP554</f>
        <v>0</v>
      </c>
      <c r="AW554" s="545"/>
      <c r="AX554" s="548">
        <f>IF(AT554=0,0,(AV554/AT554)*100)</f>
        <v>0</v>
      </c>
      <c r="AY554" s="549"/>
      <c r="AZ554" s="564"/>
      <c r="BA554" s="565"/>
      <c r="BB554" s="568"/>
      <c r="BC554" s="569"/>
      <c r="BD554" s="548">
        <f>IF(AZ554=0,0,(BB554/AZ554)*100)</f>
        <v>0</v>
      </c>
      <c r="BE554" s="549"/>
      <c r="BF554" s="572">
        <f>AT554+AZ554</f>
        <v>0</v>
      </c>
      <c r="BG554" s="573"/>
      <c r="BH554" s="544">
        <f>AV554+BB554</f>
        <v>0</v>
      </c>
      <c r="BI554" s="545"/>
      <c r="BJ554" s="548">
        <f>IF(BF554=0,0,(BH554/BF554)*100)</f>
        <v>0</v>
      </c>
      <c r="BK554" s="549"/>
      <c r="BL554" s="552">
        <f>(AD554*2)+(AJ554*2)+(AP554*3)+BB554</f>
        <v>0</v>
      </c>
      <c r="BM554" s="553"/>
      <c r="BN554" s="554"/>
      <c r="BO554" s="560" t="e">
        <f>(BL554*BR$542)+(N554*BR$543)+(X554*BR$544)+(R554*BR$545)+(V554*BR$546)+(Z554*BR$547)</f>
        <v>#REF!</v>
      </c>
      <c r="BP554" s="560" t="e">
        <f>((AZ554-BB554)*BR$549)+((AT554-AV554)*BR$548)+(H554*BR$550)+(P554*BR$551)</f>
        <v>#REF!</v>
      </c>
      <c r="BQ554" s="62"/>
      <c r="BR554" s="62"/>
      <c r="BS554" s="62"/>
    </row>
    <row r="555" spans="1:76" ht="21.75" customHeight="1">
      <c r="A555" s="62"/>
      <c r="B555" s="587"/>
      <c r="C555" s="562" t="str">
        <f>IF(ROSTER!D$20="","",ROSTER!D$20)</f>
        <v/>
      </c>
      <c r="D555" s="563"/>
      <c r="E555" s="591"/>
      <c r="F555" s="593"/>
      <c r="G555" s="595"/>
      <c r="H555" s="585"/>
      <c r="I555" s="577"/>
      <c r="J555" s="566"/>
      <c r="K555" s="567"/>
      <c r="L555" s="570"/>
      <c r="M555" s="571"/>
      <c r="N555" s="582" t="s">
        <v>16</v>
      </c>
      <c r="O555" s="583"/>
      <c r="P555" s="566"/>
      <c r="Q555" s="567"/>
      <c r="R555" s="570"/>
      <c r="S555" s="571"/>
      <c r="T555" s="582" t="s">
        <v>16</v>
      </c>
      <c r="U555" s="583"/>
      <c r="V555" s="585"/>
      <c r="W555" s="577"/>
      <c r="X555" s="566"/>
      <c r="Y555" s="577"/>
      <c r="Z555" s="566"/>
      <c r="AA555" s="577"/>
      <c r="AB555" s="566"/>
      <c r="AC555" s="567"/>
      <c r="AD555" s="570"/>
      <c r="AE555" s="571"/>
      <c r="AF555" s="598"/>
      <c r="AG555" s="599"/>
      <c r="AH555" s="566"/>
      <c r="AI555" s="567"/>
      <c r="AJ555" s="570"/>
      <c r="AK555" s="571"/>
      <c r="AL555" s="598"/>
      <c r="AM555" s="599"/>
      <c r="AN555" s="566"/>
      <c r="AO555" s="567"/>
      <c r="AP555" s="570"/>
      <c r="AQ555" s="571"/>
      <c r="AR555" s="598"/>
      <c r="AS555" s="599"/>
      <c r="AT555" s="603"/>
      <c r="AU555" s="604"/>
      <c r="AV555" s="596"/>
      <c r="AW555" s="597"/>
      <c r="AX555" s="598"/>
      <c r="AY555" s="599"/>
      <c r="AZ555" s="566"/>
      <c r="BA555" s="567"/>
      <c r="BB555" s="570"/>
      <c r="BC555" s="571"/>
      <c r="BD555" s="598"/>
      <c r="BE555" s="599"/>
      <c r="BF555" s="603"/>
      <c r="BG555" s="604"/>
      <c r="BH555" s="596"/>
      <c r="BI555" s="597"/>
      <c r="BJ555" s="598"/>
      <c r="BK555" s="599"/>
      <c r="BL555" s="600"/>
      <c r="BM555" s="601"/>
      <c r="BN555" s="602"/>
      <c r="BO555" s="561"/>
      <c r="BP555" s="561"/>
      <c r="BQ555" s="62"/>
      <c r="BR555" s="62"/>
      <c r="BS555" s="62"/>
    </row>
    <row r="556" spans="1:76" ht="21.75" customHeight="1">
      <c r="A556" s="62"/>
      <c r="B556" s="586" t="str">
        <f>IF(ROSTER!B22="","",ROSTER!B22)</f>
        <v/>
      </c>
      <c r="C556" s="588" t="str">
        <f>IF(ROSTER!C$22="","",ROSTER!C$22)</f>
        <v/>
      </c>
      <c r="D556" s="589"/>
      <c r="E556" s="590"/>
      <c r="F556" s="592">
        <f>IF(E556="y",1,IF(E556="S",1,0))</f>
        <v>0</v>
      </c>
      <c r="G556" s="594">
        <f>IF(E556="S",1,0)</f>
        <v>0</v>
      </c>
      <c r="H556" s="584"/>
      <c r="I556" s="576"/>
      <c r="J556" s="564"/>
      <c r="K556" s="565"/>
      <c r="L556" s="568"/>
      <c r="M556" s="569"/>
      <c r="N556" s="578">
        <f>L556+J556</f>
        <v>0</v>
      </c>
      <c r="O556" s="579"/>
      <c r="P556" s="564"/>
      <c r="Q556" s="565"/>
      <c r="R556" s="568"/>
      <c r="S556" s="569"/>
      <c r="T556" s="578">
        <f>R556-P556</f>
        <v>0</v>
      </c>
      <c r="U556" s="579"/>
      <c r="V556" s="584"/>
      <c r="W556" s="576"/>
      <c r="X556" s="564"/>
      <c r="Y556" s="576"/>
      <c r="Z556" s="564"/>
      <c r="AA556" s="576"/>
      <c r="AB556" s="564"/>
      <c r="AC556" s="565"/>
      <c r="AD556" s="568"/>
      <c r="AE556" s="569"/>
      <c r="AF556" s="548">
        <f>IF(AB556=0,0,(AD556/AB556)*100)</f>
        <v>0</v>
      </c>
      <c r="AG556" s="549"/>
      <c r="AH556" s="564"/>
      <c r="AI556" s="565"/>
      <c r="AJ556" s="568"/>
      <c r="AK556" s="569"/>
      <c r="AL556" s="548">
        <f>IF(AH556=0,0,(AJ556/AH556)*100)</f>
        <v>0</v>
      </c>
      <c r="AM556" s="549"/>
      <c r="AN556" s="564"/>
      <c r="AO556" s="565"/>
      <c r="AP556" s="568"/>
      <c r="AQ556" s="569"/>
      <c r="AR556" s="548">
        <f>IF(AN556=0,0,(AP556/AN556)*100)</f>
        <v>0</v>
      </c>
      <c r="AS556" s="549"/>
      <c r="AT556" s="572">
        <f>AB556+AH556+AN556</f>
        <v>0</v>
      </c>
      <c r="AU556" s="573"/>
      <c r="AV556" s="544">
        <f>AD556+AJ556+AP556</f>
        <v>0</v>
      </c>
      <c r="AW556" s="545"/>
      <c r="AX556" s="548">
        <f>IF(AT556=0,0,(AV556/AT556)*100)</f>
        <v>0</v>
      </c>
      <c r="AY556" s="549"/>
      <c r="AZ556" s="564"/>
      <c r="BA556" s="565"/>
      <c r="BB556" s="568"/>
      <c r="BC556" s="569"/>
      <c r="BD556" s="548">
        <f>IF(AZ556=0,0,(BB556/AZ556)*100)</f>
        <v>0</v>
      </c>
      <c r="BE556" s="549"/>
      <c r="BF556" s="572">
        <f>AT556+AZ556</f>
        <v>0</v>
      </c>
      <c r="BG556" s="573"/>
      <c r="BH556" s="544">
        <f>AV556+BB556</f>
        <v>0</v>
      </c>
      <c r="BI556" s="545"/>
      <c r="BJ556" s="548">
        <f>IF(BF556=0,0,(BH556/BF556)*100)</f>
        <v>0</v>
      </c>
      <c r="BK556" s="549"/>
      <c r="BL556" s="552">
        <f>(AD556*2)+(AJ556*2)+(AP556*3)+BB556</f>
        <v>0</v>
      </c>
      <c r="BM556" s="553"/>
      <c r="BN556" s="554"/>
      <c r="BO556" s="560" t="e">
        <f>(BL556*BR$542)+(N556*BR$543)+(X556*BR$544)+(R556*BR$545)+(V556*BR$546)+(Z556*BR$547)</f>
        <v>#REF!</v>
      </c>
      <c r="BP556" s="560" t="e">
        <f>((AZ556-BB556)*BR$549)+((AT556-AV556)*BR$548)+(H556*BR$550)+(P556*BR$551)</f>
        <v>#REF!</v>
      </c>
      <c r="BQ556" s="62"/>
      <c r="BR556" s="62"/>
      <c r="BS556" s="62"/>
    </row>
    <row r="557" spans="1:76" ht="21.75" customHeight="1">
      <c r="A557" s="62"/>
      <c r="B557" s="587"/>
      <c r="C557" s="562" t="str">
        <f>IF(ROSTER!D$22="","",ROSTER!D$22)</f>
        <v/>
      </c>
      <c r="D557" s="563"/>
      <c r="E557" s="591"/>
      <c r="F557" s="593"/>
      <c r="G557" s="595"/>
      <c r="H557" s="585"/>
      <c r="I557" s="577"/>
      <c r="J557" s="566"/>
      <c r="K557" s="567"/>
      <c r="L557" s="570"/>
      <c r="M557" s="571"/>
      <c r="N557" s="582" t="s">
        <v>16</v>
      </c>
      <c r="O557" s="583"/>
      <c r="P557" s="566"/>
      <c r="Q557" s="567"/>
      <c r="R557" s="570"/>
      <c r="S557" s="571"/>
      <c r="T557" s="582" t="s">
        <v>16</v>
      </c>
      <c r="U557" s="583"/>
      <c r="V557" s="585"/>
      <c r="W557" s="577"/>
      <c r="X557" s="566"/>
      <c r="Y557" s="577"/>
      <c r="Z557" s="566"/>
      <c r="AA557" s="577"/>
      <c r="AB557" s="566"/>
      <c r="AC557" s="567"/>
      <c r="AD557" s="570"/>
      <c r="AE557" s="571"/>
      <c r="AF557" s="598"/>
      <c r="AG557" s="599"/>
      <c r="AH557" s="566"/>
      <c r="AI557" s="567"/>
      <c r="AJ557" s="570"/>
      <c r="AK557" s="571"/>
      <c r="AL557" s="598"/>
      <c r="AM557" s="599"/>
      <c r="AN557" s="566"/>
      <c r="AO557" s="567"/>
      <c r="AP557" s="570"/>
      <c r="AQ557" s="571"/>
      <c r="AR557" s="598"/>
      <c r="AS557" s="599"/>
      <c r="AT557" s="603"/>
      <c r="AU557" s="604"/>
      <c r="AV557" s="596"/>
      <c r="AW557" s="597"/>
      <c r="AX557" s="598"/>
      <c r="AY557" s="599"/>
      <c r="AZ557" s="566"/>
      <c r="BA557" s="567"/>
      <c r="BB557" s="570"/>
      <c r="BC557" s="571"/>
      <c r="BD557" s="598"/>
      <c r="BE557" s="599"/>
      <c r="BF557" s="603"/>
      <c r="BG557" s="604"/>
      <c r="BH557" s="596"/>
      <c r="BI557" s="597"/>
      <c r="BJ557" s="598"/>
      <c r="BK557" s="599"/>
      <c r="BL557" s="600"/>
      <c r="BM557" s="601"/>
      <c r="BN557" s="602"/>
      <c r="BO557" s="561"/>
      <c r="BP557" s="561"/>
      <c r="BQ557" s="62"/>
      <c r="BR557" s="62"/>
      <c r="BS557" s="62"/>
    </row>
    <row r="558" spans="1:76" ht="21.75" customHeight="1">
      <c r="A558" s="62"/>
      <c r="B558" s="586" t="str">
        <f>IF(ROSTER!B24="","",ROSTER!B24)</f>
        <v/>
      </c>
      <c r="C558" s="588" t="str">
        <f>IF(ROSTER!C$24="","",ROSTER!C$24)</f>
        <v/>
      </c>
      <c r="D558" s="589"/>
      <c r="E558" s="590"/>
      <c r="F558" s="592">
        <f>IF(E558="y",1,IF(E558="S",1,0))</f>
        <v>0</v>
      </c>
      <c r="G558" s="594">
        <f>IF(E558="S",1,0)</f>
        <v>0</v>
      </c>
      <c r="H558" s="584"/>
      <c r="I558" s="576"/>
      <c r="J558" s="564"/>
      <c r="K558" s="565"/>
      <c r="L558" s="568"/>
      <c r="M558" s="569"/>
      <c r="N558" s="578">
        <f>L558+J558</f>
        <v>0</v>
      </c>
      <c r="O558" s="579"/>
      <c r="P558" s="564"/>
      <c r="Q558" s="565"/>
      <c r="R558" s="568"/>
      <c r="S558" s="569"/>
      <c r="T558" s="578">
        <f>R558-P558</f>
        <v>0</v>
      </c>
      <c r="U558" s="579"/>
      <c r="V558" s="584"/>
      <c r="W558" s="576"/>
      <c r="X558" s="564"/>
      <c r="Y558" s="576"/>
      <c r="Z558" s="564"/>
      <c r="AA558" s="576"/>
      <c r="AB558" s="564"/>
      <c r="AC558" s="565"/>
      <c r="AD558" s="568"/>
      <c r="AE558" s="569"/>
      <c r="AF558" s="548">
        <f>IF(AB558=0,0,(AD558/AB558)*100)</f>
        <v>0</v>
      </c>
      <c r="AG558" s="549"/>
      <c r="AH558" s="564"/>
      <c r="AI558" s="565"/>
      <c r="AJ558" s="568"/>
      <c r="AK558" s="569"/>
      <c r="AL558" s="548">
        <f>IF(AH558=0,0,(AJ558/AH558)*100)</f>
        <v>0</v>
      </c>
      <c r="AM558" s="549"/>
      <c r="AN558" s="564"/>
      <c r="AO558" s="565"/>
      <c r="AP558" s="568"/>
      <c r="AQ558" s="569"/>
      <c r="AR558" s="548">
        <f>IF(AN558=0,0,(AP558/AN558)*100)</f>
        <v>0</v>
      </c>
      <c r="AS558" s="549"/>
      <c r="AT558" s="572">
        <f>AB558+AH558+AN558</f>
        <v>0</v>
      </c>
      <c r="AU558" s="573"/>
      <c r="AV558" s="544">
        <f>AD558+AJ558+AP558</f>
        <v>0</v>
      </c>
      <c r="AW558" s="545"/>
      <c r="AX558" s="548">
        <f>IF(AT558=0,0,(AV558/AT558)*100)</f>
        <v>0</v>
      </c>
      <c r="AY558" s="549"/>
      <c r="AZ558" s="564"/>
      <c r="BA558" s="565"/>
      <c r="BB558" s="568"/>
      <c r="BC558" s="569"/>
      <c r="BD558" s="548">
        <f>IF(AZ558=0,0,(BB558/AZ558)*100)</f>
        <v>0</v>
      </c>
      <c r="BE558" s="549"/>
      <c r="BF558" s="572">
        <f>AT558+AZ558</f>
        <v>0</v>
      </c>
      <c r="BG558" s="573"/>
      <c r="BH558" s="544">
        <f>AV558+BB558</f>
        <v>0</v>
      </c>
      <c r="BI558" s="545"/>
      <c r="BJ558" s="548">
        <f>IF(BF558=0,0,(BH558/BF558)*100)</f>
        <v>0</v>
      </c>
      <c r="BK558" s="549"/>
      <c r="BL558" s="552">
        <f>(AD558*2)+(AJ558*2)+(AP558*3)+BB558</f>
        <v>0</v>
      </c>
      <c r="BM558" s="553"/>
      <c r="BN558" s="554"/>
      <c r="BO558" s="560" t="e">
        <f>(BL558*BR$542)+(N558*BR$543)+(X558*BR$544)+(R558*BR$545)+(V558*BR$546)+(Z558*BR$547)</f>
        <v>#REF!</v>
      </c>
      <c r="BP558" s="560" t="e">
        <f>((AZ558-BB558)*BR$549)+((AT558-AV558)*BR$548)+(H558*BR$550)+(P558*BR$551)</f>
        <v>#REF!</v>
      </c>
      <c r="BQ558" s="62"/>
      <c r="BR558" s="62"/>
      <c r="BS558" s="62"/>
    </row>
    <row r="559" spans="1:76" ht="21.75" customHeight="1">
      <c r="A559" s="62"/>
      <c r="B559" s="587"/>
      <c r="C559" s="562" t="str">
        <f>IF(ROSTER!D$24="","",ROSTER!D$24)</f>
        <v/>
      </c>
      <c r="D559" s="563"/>
      <c r="E559" s="591"/>
      <c r="F559" s="593"/>
      <c r="G559" s="595"/>
      <c r="H559" s="585"/>
      <c r="I559" s="577"/>
      <c r="J559" s="566"/>
      <c r="K559" s="567"/>
      <c r="L559" s="570"/>
      <c r="M559" s="571"/>
      <c r="N559" s="582" t="s">
        <v>16</v>
      </c>
      <c r="O559" s="583"/>
      <c r="P559" s="566"/>
      <c r="Q559" s="567"/>
      <c r="R559" s="570"/>
      <c r="S559" s="571"/>
      <c r="T559" s="582" t="s">
        <v>16</v>
      </c>
      <c r="U559" s="583"/>
      <c r="V559" s="585"/>
      <c r="W559" s="577"/>
      <c r="X559" s="566"/>
      <c r="Y559" s="577"/>
      <c r="Z559" s="566"/>
      <c r="AA559" s="577"/>
      <c r="AB559" s="566"/>
      <c r="AC559" s="567"/>
      <c r="AD559" s="570"/>
      <c r="AE559" s="571"/>
      <c r="AF559" s="598"/>
      <c r="AG559" s="599"/>
      <c r="AH559" s="566"/>
      <c r="AI559" s="567"/>
      <c r="AJ559" s="570"/>
      <c r="AK559" s="571"/>
      <c r="AL559" s="598"/>
      <c r="AM559" s="599"/>
      <c r="AN559" s="566"/>
      <c r="AO559" s="567"/>
      <c r="AP559" s="570"/>
      <c r="AQ559" s="571"/>
      <c r="AR559" s="598"/>
      <c r="AS559" s="599"/>
      <c r="AT559" s="603"/>
      <c r="AU559" s="604"/>
      <c r="AV559" s="596"/>
      <c r="AW559" s="597"/>
      <c r="AX559" s="598"/>
      <c r="AY559" s="599"/>
      <c r="AZ559" s="566"/>
      <c r="BA559" s="567"/>
      <c r="BB559" s="570"/>
      <c r="BC559" s="571"/>
      <c r="BD559" s="598"/>
      <c r="BE559" s="599"/>
      <c r="BF559" s="603"/>
      <c r="BG559" s="604"/>
      <c r="BH559" s="596"/>
      <c r="BI559" s="597"/>
      <c r="BJ559" s="598"/>
      <c r="BK559" s="599"/>
      <c r="BL559" s="600"/>
      <c r="BM559" s="601"/>
      <c r="BN559" s="602"/>
      <c r="BO559" s="561"/>
      <c r="BP559" s="561"/>
      <c r="BQ559" s="62"/>
      <c r="BR559" s="62"/>
      <c r="BS559" s="62"/>
      <c r="BX559" s="82"/>
    </row>
    <row r="560" spans="1:76" ht="21.75" customHeight="1">
      <c r="A560" s="62"/>
      <c r="B560" s="586" t="str">
        <f>IF(ROSTER!B26="","",ROSTER!B26)</f>
        <v/>
      </c>
      <c r="C560" s="588" t="str">
        <f>IF(ROSTER!C$26="","",ROSTER!C$26)</f>
        <v/>
      </c>
      <c r="D560" s="589"/>
      <c r="E560" s="590"/>
      <c r="F560" s="592">
        <f>IF(E560="y",1,IF(E560="S",1,0))</f>
        <v>0</v>
      </c>
      <c r="G560" s="594">
        <f>IF(E560="S",1,0)</f>
        <v>0</v>
      </c>
      <c r="H560" s="584"/>
      <c r="I560" s="576"/>
      <c r="J560" s="564"/>
      <c r="K560" s="565"/>
      <c r="L560" s="568"/>
      <c r="M560" s="569"/>
      <c r="N560" s="578">
        <f>L560+J560</f>
        <v>0</v>
      </c>
      <c r="O560" s="579"/>
      <c r="P560" s="564"/>
      <c r="Q560" s="565"/>
      <c r="R560" s="568"/>
      <c r="S560" s="569"/>
      <c r="T560" s="578">
        <f>R560-P560</f>
        <v>0</v>
      </c>
      <c r="U560" s="579"/>
      <c r="V560" s="584"/>
      <c r="W560" s="576"/>
      <c r="X560" s="564"/>
      <c r="Y560" s="576"/>
      <c r="Z560" s="564"/>
      <c r="AA560" s="576"/>
      <c r="AB560" s="564"/>
      <c r="AC560" s="565"/>
      <c r="AD560" s="568"/>
      <c r="AE560" s="569"/>
      <c r="AF560" s="548">
        <f>IF(AB560=0,0,(AD560/AB560)*100)</f>
        <v>0</v>
      </c>
      <c r="AG560" s="549"/>
      <c r="AH560" s="564"/>
      <c r="AI560" s="565"/>
      <c r="AJ560" s="568"/>
      <c r="AK560" s="569"/>
      <c r="AL560" s="548">
        <f>IF(AH560=0,0,(AJ560/AH560)*100)</f>
        <v>0</v>
      </c>
      <c r="AM560" s="549"/>
      <c r="AN560" s="564"/>
      <c r="AO560" s="565"/>
      <c r="AP560" s="568"/>
      <c r="AQ560" s="569"/>
      <c r="AR560" s="548">
        <f>IF(AN560=0,0,(AP560/AN560)*100)</f>
        <v>0</v>
      </c>
      <c r="AS560" s="549"/>
      <c r="AT560" s="572">
        <f>AB560+AH560+AN560</f>
        <v>0</v>
      </c>
      <c r="AU560" s="573"/>
      <c r="AV560" s="544">
        <f>AD560+AJ560+AP560</f>
        <v>0</v>
      </c>
      <c r="AW560" s="545"/>
      <c r="AX560" s="548">
        <f>IF(AT560=0,0,(AV560/AT560)*100)</f>
        <v>0</v>
      </c>
      <c r="AY560" s="549"/>
      <c r="AZ560" s="564"/>
      <c r="BA560" s="565"/>
      <c r="BB560" s="568"/>
      <c r="BC560" s="569"/>
      <c r="BD560" s="548">
        <f>IF(AZ560=0,0,(BB560/AZ560)*100)</f>
        <v>0</v>
      </c>
      <c r="BE560" s="549"/>
      <c r="BF560" s="572">
        <f>AT560+AZ560</f>
        <v>0</v>
      </c>
      <c r="BG560" s="573"/>
      <c r="BH560" s="544">
        <f>AV560+BB560</f>
        <v>0</v>
      </c>
      <c r="BI560" s="545"/>
      <c r="BJ560" s="548">
        <f>IF(BF560=0,0,(BH560/BF560)*100)</f>
        <v>0</v>
      </c>
      <c r="BK560" s="549"/>
      <c r="BL560" s="552">
        <f>(AD560*2)+(AJ560*2)+(AP560*3)+BB560</f>
        <v>0</v>
      </c>
      <c r="BM560" s="553"/>
      <c r="BN560" s="554"/>
      <c r="BO560" s="560" t="e">
        <f>(BL560*BR$542)+(N560*BR$543)+(X560*BR$544)+(R560*BR$545)+(V560*BR$546)+(Z560*BR$547)</f>
        <v>#REF!</v>
      </c>
      <c r="BP560" s="560" t="e">
        <f>((AZ560-BB560)*BR$549)+((AT560-AV560)*BR$548)+(H560*BR$550)+(P560*BR$551)</f>
        <v>#REF!</v>
      </c>
      <c r="BQ560" s="62"/>
      <c r="BR560" s="62"/>
      <c r="BS560" s="62"/>
    </row>
    <row r="561" spans="1:71" ht="21.75" customHeight="1">
      <c r="A561" s="62"/>
      <c r="B561" s="587"/>
      <c r="C561" s="562" t="str">
        <f>IF(ROSTER!D$26="","",ROSTER!D$26)</f>
        <v/>
      </c>
      <c r="D561" s="563"/>
      <c r="E561" s="591"/>
      <c r="F561" s="593"/>
      <c r="G561" s="595"/>
      <c r="H561" s="585"/>
      <c r="I561" s="577"/>
      <c r="J561" s="566"/>
      <c r="K561" s="567"/>
      <c r="L561" s="570"/>
      <c r="M561" s="571"/>
      <c r="N561" s="582" t="s">
        <v>16</v>
      </c>
      <c r="O561" s="583"/>
      <c r="P561" s="566"/>
      <c r="Q561" s="567"/>
      <c r="R561" s="570"/>
      <c r="S561" s="571"/>
      <c r="T561" s="582" t="s">
        <v>16</v>
      </c>
      <c r="U561" s="583"/>
      <c r="V561" s="585"/>
      <c r="W561" s="577"/>
      <c r="X561" s="566"/>
      <c r="Y561" s="577"/>
      <c r="Z561" s="566"/>
      <c r="AA561" s="577"/>
      <c r="AB561" s="566"/>
      <c r="AC561" s="567"/>
      <c r="AD561" s="570"/>
      <c r="AE561" s="571"/>
      <c r="AF561" s="598"/>
      <c r="AG561" s="599"/>
      <c r="AH561" s="566"/>
      <c r="AI561" s="567"/>
      <c r="AJ561" s="570"/>
      <c r="AK561" s="571"/>
      <c r="AL561" s="598"/>
      <c r="AM561" s="599"/>
      <c r="AN561" s="566"/>
      <c r="AO561" s="567"/>
      <c r="AP561" s="570"/>
      <c r="AQ561" s="571"/>
      <c r="AR561" s="598"/>
      <c r="AS561" s="599"/>
      <c r="AT561" s="603"/>
      <c r="AU561" s="604"/>
      <c r="AV561" s="596"/>
      <c r="AW561" s="597"/>
      <c r="AX561" s="598"/>
      <c r="AY561" s="599"/>
      <c r="AZ561" s="566"/>
      <c r="BA561" s="567"/>
      <c r="BB561" s="570"/>
      <c r="BC561" s="571"/>
      <c r="BD561" s="598"/>
      <c r="BE561" s="599"/>
      <c r="BF561" s="603"/>
      <c r="BG561" s="604"/>
      <c r="BH561" s="596"/>
      <c r="BI561" s="597"/>
      <c r="BJ561" s="598"/>
      <c r="BK561" s="599"/>
      <c r="BL561" s="600"/>
      <c r="BM561" s="601"/>
      <c r="BN561" s="602"/>
      <c r="BO561" s="561"/>
      <c r="BP561" s="561"/>
      <c r="BQ561" s="62"/>
      <c r="BR561" s="62"/>
      <c r="BS561" s="62"/>
    </row>
    <row r="562" spans="1:71" ht="21.75" customHeight="1">
      <c r="A562" s="62"/>
      <c r="B562" s="586" t="str">
        <f>IF(ROSTER!B28="","",ROSTER!B28)</f>
        <v/>
      </c>
      <c r="C562" s="588" t="str">
        <f>IF(ROSTER!C$28="","",ROSTER!C$28)</f>
        <v/>
      </c>
      <c r="D562" s="589"/>
      <c r="E562" s="590"/>
      <c r="F562" s="592">
        <f>IF(E562="y",1,IF(E562="S",1,0))</f>
        <v>0</v>
      </c>
      <c r="G562" s="594">
        <f>IF(E562="S",1,0)</f>
        <v>0</v>
      </c>
      <c r="H562" s="584"/>
      <c r="I562" s="576"/>
      <c r="J562" s="564"/>
      <c r="K562" s="565"/>
      <c r="L562" s="568"/>
      <c r="M562" s="569"/>
      <c r="N562" s="578">
        <f>L562+J562</f>
        <v>0</v>
      </c>
      <c r="O562" s="579"/>
      <c r="P562" s="564"/>
      <c r="Q562" s="565"/>
      <c r="R562" s="568"/>
      <c r="S562" s="569"/>
      <c r="T562" s="578">
        <f>R562-P562</f>
        <v>0</v>
      </c>
      <c r="U562" s="579"/>
      <c r="V562" s="584"/>
      <c r="W562" s="576"/>
      <c r="X562" s="564"/>
      <c r="Y562" s="576"/>
      <c r="Z562" s="564"/>
      <c r="AA562" s="576"/>
      <c r="AB562" s="564"/>
      <c r="AC562" s="565"/>
      <c r="AD562" s="568"/>
      <c r="AE562" s="569"/>
      <c r="AF562" s="548">
        <f>IF(AB562=0,0,(AD562/AB562)*100)</f>
        <v>0</v>
      </c>
      <c r="AG562" s="549"/>
      <c r="AH562" s="564"/>
      <c r="AI562" s="565"/>
      <c r="AJ562" s="568"/>
      <c r="AK562" s="569"/>
      <c r="AL562" s="548">
        <f>IF(AH562=0,0,(AJ562/AH562)*100)</f>
        <v>0</v>
      </c>
      <c r="AM562" s="549"/>
      <c r="AN562" s="564"/>
      <c r="AO562" s="565"/>
      <c r="AP562" s="568"/>
      <c r="AQ562" s="569"/>
      <c r="AR562" s="548">
        <f>IF(AN562=0,0,(AP562/AN562)*100)</f>
        <v>0</v>
      </c>
      <c r="AS562" s="549"/>
      <c r="AT562" s="572">
        <f>AB562+AH562+AN562</f>
        <v>0</v>
      </c>
      <c r="AU562" s="573"/>
      <c r="AV562" s="544">
        <f>AD562+AJ562+AP562</f>
        <v>0</v>
      </c>
      <c r="AW562" s="545"/>
      <c r="AX562" s="548">
        <f>IF(AT562=0,0,(AV562/AT562)*100)</f>
        <v>0</v>
      </c>
      <c r="AY562" s="549"/>
      <c r="AZ562" s="564"/>
      <c r="BA562" s="565"/>
      <c r="BB562" s="568"/>
      <c r="BC562" s="569"/>
      <c r="BD562" s="548">
        <f>IF(AZ562=0,0,(BB562/AZ562)*100)</f>
        <v>0</v>
      </c>
      <c r="BE562" s="549"/>
      <c r="BF562" s="572">
        <f>AT562+AZ562</f>
        <v>0</v>
      </c>
      <c r="BG562" s="573"/>
      <c r="BH562" s="544">
        <f>AV562+BB562</f>
        <v>0</v>
      </c>
      <c r="BI562" s="545"/>
      <c r="BJ562" s="548">
        <f>IF(BF562=0,0,(BH562/BF562)*100)</f>
        <v>0</v>
      </c>
      <c r="BK562" s="549"/>
      <c r="BL562" s="552">
        <f>(AD562*2)+(AJ562*2)+(AP562*3)+BB562</f>
        <v>0</v>
      </c>
      <c r="BM562" s="553"/>
      <c r="BN562" s="554"/>
      <c r="BO562" s="560" t="e">
        <f>(BL562*BR$542)+(N562*BR$543)+(X562*BR$544)+(R562*BR$545)+(V562*BR$546)+(Z562*BR$547)</f>
        <v>#REF!</v>
      </c>
      <c r="BP562" s="560" t="e">
        <f>((AZ562-BB562)*BR$549)+((AT562-AV562)*BR$548)+(H562*BR$550)+(P562*BR$551)</f>
        <v>#REF!</v>
      </c>
      <c r="BQ562" s="62"/>
      <c r="BR562" s="62"/>
      <c r="BS562" s="62"/>
    </row>
    <row r="563" spans="1:71" ht="21.75" customHeight="1">
      <c r="A563" s="62"/>
      <c r="B563" s="587"/>
      <c r="C563" s="562" t="str">
        <f>IF(ROSTER!D$28="","",ROSTER!D$28)</f>
        <v/>
      </c>
      <c r="D563" s="563"/>
      <c r="E563" s="591"/>
      <c r="F563" s="593"/>
      <c r="G563" s="595"/>
      <c r="H563" s="585"/>
      <c r="I563" s="577"/>
      <c r="J563" s="566"/>
      <c r="K563" s="567"/>
      <c r="L563" s="570"/>
      <c r="M563" s="571"/>
      <c r="N563" s="582" t="s">
        <v>16</v>
      </c>
      <c r="O563" s="583"/>
      <c r="P563" s="566"/>
      <c r="Q563" s="567"/>
      <c r="R563" s="570"/>
      <c r="S563" s="571"/>
      <c r="T563" s="582" t="s">
        <v>16</v>
      </c>
      <c r="U563" s="583"/>
      <c r="V563" s="585"/>
      <c r="W563" s="577"/>
      <c r="X563" s="566"/>
      <c r="Y563" s="577"/>
      <c r="Z563" s="566"/>
      <c r="AA563" s="577"/>
      <c r="AB563" s="566"/>
      <c r="AC563" s="567"/>
      <c r="AD563" s="570"/>
      <c r="AE563" s="571"/>
      <c r="AF563" s="598"/>
      <c r="AG563" s="599"/>
      <c r="AH563" s="566"/>
      <c r="AI563" s="567"/>
      <c r="AJ563" s="570"/>
      <c r="AK563" s="571"/>
      <c r="AL563" s="598"/>
      <c r="AM563" s="599"/>
      <c r="AN563" s="566"/>
      <c r="AO563" s="567"/>
      <c r="AP563" s="570"/>
      <c r="AQ563" s="571"/>
      <c r="AR563" s="598"/>
      <c r="AS563" s="599"/>
      <c r="AT563" s="603"/>
      <c r="AU563" s="604"/>
      <c r="AV563" s="596"/>
      <c r="AW563" s="597"/>
      <c r="AX563" s="598"/>
      <c r="AY563" s="599"/>
      <c r="AZ563" s="566"/>
      <c r="BA563" s="567"/>
      <c r="BB563" s="570"/>
      <c r="BC563" s="571"/>
      <c r="BD563" s="598"/>
      <c r="BE563" s="599"/>
      <c r="BF563" s="603"/>
      <c r="BG563" s="604"/>
      <c r="BH563" s="596"/>
      <c r="BI563" s="597"/>
      <c r="BJ563" s="598"/>
      <c r="BK563" s="599"/>
      <c r="BL563" s="600"/>
      <c r="BM563" s="601"/>
      <c r="BN563" s="602"/>
      <c r="BO563" s="561"/>
      <c r="BP563" s="561"/>
      <c r="BQ563" s="62"/>
      <c r="BR563" s="62"/>
      <c r="BS563" s="62"/>
    </row>
    <row r="564" spans="1:71" ht="21.75" customHeight="1">
      <c r="A564" s="62"/>
      <c r="B564" s="586" t="str">
        <f>IF(ROSTER!B30="","",ROSTER!B30)</f>
        <v/>
      </c>
      <c r="C564" s="588" t="str">
        <f>IF(ROSTER!C$30="","",ROSTER!C$30)</f>
        <v/>
      </c>
      <c r="D564" s="589"/>
      <c r="E564" s="590"/>
      <c r="F564" s="592">
        <f>IF(E564="y",1,IF(E564="S",1,0))</f>
        <v>0</v>
      </c>
      <c r="G564" s="594">
        <f>IF(E564="S",1,0)</f>
        <v>0</v>
      </c>
      <c r="H564" s="584"/>
      <c r="I564" s="576"/>
      <c r="J564" s="564"/>
      <c r="K564" s="565"/>
      <c r="L564" s="568"/>
      <c r="M564" s="569"/>
      <c r="N564" s="578">
        <f>L564+J564</f>
        <v>0</v>
      </c>
      <c r="O564" s="579"/>
      <c r="P564" s="564"/>
      <c r="Q564" s="565"/>
      <c r="R564" s="568"/>
      <c r="S564" s="569"/>
      <c r="T564" s="578">
        <f>R564-P564</f>
        <v>0</v>
      </c>
      <c r="U564" s="579"/>
      <c r="V564" s="584"/>
      <c r="W564" s="576"/>
      <c r="X564" s="564"/>
      <c r="Y564" s="576"/>
      <c r="Z564" s="564"/>
      <c r="AA564" s="576"/>
      <c r="AB564" s="564"/>
      <c r="AC564" s="565"/>
      <c r="AD564" s="568"/>
      <c r="AE564" s="569"/>
      <c r="AF564" s="548">
        <f>IF(AB564=0,0,(AD564/AB564)*100)</f>
        <v>0</v>
      </c>
      <c r="AG564" s="549"/>
      <c r="AH564" s="564"/>
      <c r="AI564" s="565"/>
      <c r="AJ564" s="568"/>
      <c r="AK564" s="569"/>
      <c r="AL564" s="548">
        <f>IF(AH564=0,0,(AJ564/AH564)*100)</f>
        <v>0</v>
      </c>
      <c r="AM564" s="549"/>
      <c r="AN564" s="564"/>
      <c r="AO564" s="565"/>
      <c r="AP564" s="568"/>
      <c r="AQ564" s="569"/>
      <c r="AR564" s="548">
        <f>IF(AN564=0,0,(AP564/AN564)*100)</f>
        <v>0</v>
      </c>
      <c r="AS564" s="549"/>
      <c r="AT564" s="572">
        <f>AB564+AH564+AN564</f>
        <v>0</v>
      </c>
      <c r="AU564" s="573"/>
      <c r="AV564" s="544">
        <f>AD564+AJ564+AP564</f>
        <v>0</v>
      </c>
      <c r="AW564" s="545"/>
      <c r="AX564" s="548">
        <f>IF(AT564=0,0,(AV564/AT564)*100)</f>
        <v>0</v>
      </c>
      <c r="AY564" s="549"/>
      <c r="AZ564" s="564"/>
      <c r="BA564" s="565"/>
      <c r="BB564" s="568"/>
      <c r="BC564" s="569"/>
      <c r="BD564" s="548">
        <f>IF(AZ564=0,0,(BB564/AZ564)*100)</f>
        <v>0</v>
      </c>
      <c r="BE564" s="549"/>
      <c r="BF564" s="572">
        <f>AT564+AZ564</f>
        <v>0</v>
      </c>
      <c r="BG564" s="573"/>
      <c r="BH564" s="544">
        <f>AV564+BB564</f>
        <v>0</v>
      </c>
      <c r="BI564" s="545"/>
      <c r="BJ564" s="548">
        <f>IF(BF564=0,0,(BH564/BF564)*100)</f>
        <v>0</v>
      </c>
      <c r="BK564" s="549"/>
      <c r="BL564" s="552">
        <f>(AD564*2)+(AJ564*2)+(AP564*3)+BB564</f>
        <v>0</v>
      </c>
      <c r="BM564" s="553"/>
      <c r="BN564" s="554"/>
      <c r="BO564" s="560" t="e">
        <f>(BL564*BR$542)+(N564*BR$543)+(X564*BR$544)+(R564*BR$545)+(V564*BR$546)+(Z564*BR$547)</f>
        <v>#REF!</v>
      </c>
      <c r="BP564" s="560" t="e">
        <f>((AZ564-BB564)*BR$549)+((AT564-AV564)*BR$548)+(H564*BR$550)+(P564*BR$551)</f>
        <v>#REF!</v>
      </c>
      <c r="BQ564" s="62"/>
      <c r="BR564" s="62"/>
      <c r="BS564" s="62"/>
    </row>
    <row r="565" spans="1:71" ht="21.75" customHeight="1">
      <c r="A565" s="62"/>
      <c r="B565" s="587"/>
      <c r="C565" s="562" t="str">
        <f>IF(ROSTER!D$30="","",ROSTER!D$30)</f>
        <v/>
      </c>
      <c r="D565" s="563"/>
      <c r="E565" s="591"/>
      <c r="F565" s="593"/>
      <c r="G565" s="595"/>
      <c r="H565" s="585"/>
      <c r="I565" s="577"/>
      <c r="J565" s="566"/>
      <c r="K565" s="567"/>
      <c r="L565" s="570"/>
      <c r="M565" s="571"/>
      <c r="N565" s="582" t="s">
        <v>16</v>
      </c>
      <c r="O565" s="583"/>
      <c r="P565" s="566"/>
      <c r="Q565" s="567"/>
      <c r="R565" s="570"/>
      <c r="S565" s="571"/>
      <c r="T565" s="582" t="s">
        <v>16</v>
      </c>
      <c r="U565" s="583"/>
      <c r="V565" s="585"/>
      <c r="W565" s="577"/>
      <c r="X565" s="566"/>
      <c r="Y565" s="577"/>
      <c r="Z565" s="566"/>
      <c r="AA565" s="577"/>
      <c r="AB565" s="566"/>
      <c r="AC565" s="567"/>
      <c r="AD565" s="570"/>
      <c r="AE565" s="571"/>
      <c r="AF565" s="598"/>
      <c r="AG565" s="599"/>
      <c r="AH565" s="566"/>
      <c r="AI565" s="567"/>
      <c r="AJ565" s="570"/>
      <c r="AK565" s="571"/>
      <c r="AL565" s="598"/>
      <c r="AM565" s="599"/>
      <c r="AN565" s="566"/>
      <c r="AO565" s="567"/>
      <c r="AP565" s="570"/>
      <c r="AQ565" s="571"/>
      <c r="AR565" s="598"/>
      <c r="AS565" s="599"/>
      <c r="AT565" s="603"/>
      <c r="AU565" s="604"/>
      <c r="AV565" s="596"/>
      <c r="AW565" s="597"/>
      <c r="AX565" s="598"/>
      <c r="AY565" s="599"/>
      <c r="AZ565" s="566"/>
      <c r="BA565" s="567"/>
      <c r="BB565" s="570"/>
      <c r="BC565" s="571"/>
      <c r="BD565" s="598"/>
      <c r="BE565" s="599"/>
      <c r="BF565" s="603"/>
      <c r="BG565" s="604"/>
      <c r="BH565" s="596"/>
      <c r="BI565" s="597"/>
      <c r="BJ565" s="598"/>
      <c r="BK565" s="599"/>
      <c r="BL565" s="600"/>
      <c r="BM565" s="601"/>
      <c r="BN565" s="602"/>
      <c r="BO565" s="561"/>
      <c r="BP565" s="561"/>
      <c r="BQ565" s="62"/>
      <c r="BR565" s="62"/>
      <c r="BS565" s="62"/>
    </row>
    <row r="566" spans="1:71" ht="21.75" customHeight="1">
      <c r="A566" s="62"/>
      <c r="B566" s="586" t="str">
        <f>IF(ROSTER!B32="","",ROSTER!B32)</f>
        <v/>
      </c>
      <c r="C566" s="588" t="str">
        <f>IF(ROSTER!C$32="","",ROSTER!C$32)</f>
        <v/>
      </c>
      <c r="D566" s="589"/>
      <c r="E566" s="590"/>
      <c r="F566" s="592">
        <f>IF(E566="y",1,IF(E566="S",1,0))</f>
        <v>0</v>
      </c>
      <c r="G566" s="594">
        <f>IF(E566="S",1,0)</f>
        <v>0</v>
      </c>
      <c r="H566" s="584"/>
      <c r="I566" s="576"/>
      <c r="J566" s="564"/>
      <c r="K566" s="565"/>
      <c r="L566" s="568"/>
      <c r="M566" s="569"/>
      <c r="N566" s="578">
        <f>L566+J566</f>
        <v>0</v>
      </c>
      <c r="O566" s="579"/>
      <c r="P566" s="564"/>
      <c r="Q566" s="565"/>
      <c r="R566" s="568"/>
      <c r="S566" s="569"/>
      <c r="T566" s="578">
        <f>R566-P566</f>
        <v>0</v>
      </c>
      <c r="U566" s="579"/>
      <c r="V566" s="584"/>
      <c r="W566" s="576"/>
      <c r="X566" s="564"/>
      <c r="Y566" s="576"/>
      <c r="Z566" s="564"/>
      <c r="AA566" s="576"/>
      <c r="AB566" s="564"/>
      <c r="AC566" s="565"/>
      <c r="AD566" s="568"/>
      <c r="AE566" s="569"/>
      <c r="AF566" s="548">
        <f>IF(AB566=0,0,(AD566/AB566)*100)</f>
        <v>0</v>
      </c>
      <c r="AG566" s="549"/>
      <c r="AH566" s="564"/>
      <c r="AI566" s="565"/>
      <c r="AJ566" s="568"/>
      <c r="AK566" s="569"/>
      <c r="AL566" s="548">
        <f>IF(AH566=0,0,(AJ566/AH566)*100)</f>
        <v>0</v>
      </c>
      <c r="AM566" s="549"/>
      <c r="AN566" s="564"/>
      <c r="AO566" s="565"/>
      <c r="AP566" s="568"/>
      <c r="AQ566" s="569"/>
      <c r="AR566" s="548">
        <f>IF(AN566=0,0,(AP566/AN566)*100)</f>
        <v>0</v>
      </c>
      <c r="AS566" s="549"/>
      <c r="AT566" s="572">
        <f>AB566+AH566+AN566</f>
        <v>0</v>
      </c>
      <c r="AU566" s="573"/>
      <c r="AV566" s="544">
        <f>AD566+AJ566+AP566</f>
        <v>0</v>
      </c>
      <c r="AW566" s="545"/>
      <c r="AX566" s="548">
        <f>IF(AT566=0,0,(AV566/AT566)*100)</f>
        <v>0</v>
      </c>
      <c r="AY566" s="549"/>
      <c r="AZ566" s="564"/>
      <c r="BA566" s="565"/>
      <c r="BB566" s="568"/>
      <c r="BC566" s="569"/>
      <c r="BD566" s="548">
        <f>IF(AZ566=0,0,(BB566/AZ566)*100)</f>
        <v>0</v>
      </c>
      <c r="BE566" s="549"/>
      <c r="BF566" s="572">
        <f>AT566+AZ566</f>
        <v>0</v>
      </c>
      <c r="BG566" s="573"/>
      <c r="BH566" s="544">
        <f>AV566+BB566</f>
        <v>0</v>
      </c>
      <c r="BI566" s="545"/>
      <c r="BJ566" s="548">
        <f>IF(BF566=0,0,(BH566/BF566)*100)</f>
        <v>0</v>
      </c>
      <c r="BK566" s="549"/>
      <c r="BL566" s="552">
        <f>(AD566*2)+(AJ566*2)+(AP566*3)+BB566</f>
        <v>0</v>
      </c>
      <c r="BM566" s="553"/>
      <c r="BN566" s="554"/>
      <c r="BO566" s="560" t="e">
        <f>(BL566*BR$542)+(N566*BR$543)+(X566*BR$544)+(R566*BR$545)+(V566*BR$546)+(Z566*BR$547)</f>
        <v>#REF!</v>
      </c>
      <c r="BP566" s="560" t="e">
        <f>((AZ566-BB566)*BR$549)+((AT566-AV566)*BR$548)+(H566*BR$550)+(P566*BR$551)</f>
        <v>#REF!</v>
      </c>
      <c r="BQ566" s="62"/>
      <c r="BR566" s="62"/>
      <c r="BS566" s="62"/>
    </row>
    <row r="567" spans="1:71" ht="21.75" customHeight="1">
      <c r="A567" s="62"/>
      <c r="B567" s="587"/>
      <c r="C567" s="562" t="str">
        <f>IF(ROSTER!D$32="","",ROSTER!D$32)</f>
        <v/>
      </c>
      <c r="D567" s="563"/>
      <c r="E567" s="591"/>
      <c r="F567" s="593"/>
      <c r="G567" s="595"/>
      <c r="H567" s="585"/>
      <c r="I567" s="577"/>
      <c r="J567" s="566"/>
      <c r="K567" s="567"/>
      <c r="L567" s="570"/>
      <c r="M567" s="571"/>
      <c r="N567" s="582" t="s">
        <v>16</v>
      </c>
      <c r="O567" s="583"/>
      <c r="P567" s="566"/>
      <c r="Q567" s="567"/>
      <c r="R567" s="570"/>
      <c r="S567" s="571"/>
      <c r="T567" s="582" t="s">
        <v>16</v>
      </c>
      <c r="U567" s="583"/>
      <c r="V567" s="585"/>
      <c r="W567" s="577"/>
      <c r="X567" s="566"/>
      <c r="Y567" s="577"/>
      <c r="Z567" s="566"/>
      <c r="AA567" s="577"/>
      <c r="AB567" s="566"/>
      <c r="AC567" s="567"/>
      <c r="AD567" s="570"/>
      <c r="AE567" s="571"/>
      <c r="AF567" s="598"/>
      <c r="AG567" s="599"/>
      <c r="AH567" s="566"/>
      <c r="AI567" s="567"/>
      <c r="AJ567" s="570"/>
      <c r="AK567" s="571"/>
      <c r="AL567" s="598"/>
      <c r="AM567" s="599"/>
      <c r="AN567" s="566"/>
      <c r="AO567" s="567"/>
      <c r="AP567" s="570"/>
      <c r="AQ567" s="571"/>
      <c r="AR567" s="598"/>
      <c r="AS567" s="599"/>
      <c r="AT567" s="603"/>
      <c r="AU567" s="604"/>
      <c r="AV567" s="596"/>
      <c r="AW567" s="597"/>
      <c r="AX567" s="598"/>
      <c r="AY567" s="599"/>
      <c r="AZ567" s="566"/>
      <c r="BA567" s="567"/>
      <c r="BB567" s="570"/>
      <c r="BC567" s="571"/>
      <c r="BD567" s="598"/>
      <c r="BE567" s="599"/>
      <c r="BF567" s="603"/>
      <c r="BG567" s="604"/>
      <c r="BH567" s="596"/>
      <c r="BI567" s="597"/>
      <c r="BJ567" s="598"/>
      <c r="BK567" s="599"/>
      <c r="BL567" s="600"/>
      <c r="BM567" s="601"/>
      <c r="BN567" s="602"/>
      <c r="BO567" s="561"/>
      <c r="BP567" s="561"/>
      <c r="BQ567" s="62"/>
      <c r="BR567" s="62"/>
      <c r="BS567" s="62"/>
    </row>
    <row r="568" spans="1:71" ht="21.75" customHeight="1">
      <c r="A568" s="62"/>
      <c r="B568" s="586" t="str">
        <f>IF(ROSTER!B34="","",ROSTER!B34)</f>
        <v/>
      </c>
      <c r="C568" s="588" t="str">
        <f>IF(ROSTER!C$34="","",ROSTER!C$34)</f>
        <v/>
      </c>
      <c r="D568" s="589"/>
      <c r="E568" s="590"/>
      <c r="F568" s="592">
        <f>IF(E568="y",1,IF(E568="S",1,0))</f>
        <v>0</v>
      </c>
      <c r="G568" s="594">
        <f>IF(E568="S",1,0)</f>
        <v>0</v>
      </c>
      <c r="H568" s="584"/>
      <c r="I568" s="576"/>
      <c r="J568" s="564"/>
      <c r="K568" s="565"/>
      <c r="L568" s="568"/>
      <c r="M568" s="569"/>
      <c r="N568" s="578">
        <f>L568+J568</f>
        <v>0</v>
      </c>
      <c r="O568" s="579"/>
      <c r="P568" s="564"/>
      <c r="Q568" s="565"/>
      <c r="R568" s="568"/>
      <c r="S568" s="569"/>
      <c r="T568" s="578">
        <f>R568-P568</f>
        <v>0</v>
      </c>
      <c r="U568" s="579"/>
      <c r="V568" s="584"/>
      <c r="W568" s="576"/>
      <c r="X568" s="564"/>
      <c r="Y568" s="576"/>
      <c r="Z568" s="564"/>
      <c r="AA568" s="576"/>
      <c r="AB568" s="564"/>
      <c r="AC568" s="565"/>
      <c r="AD568" s="568"/>
      <c r="AE568" s="569"/>
      <c r="AF568" s="548">
        <f>IF(AB568=0,0,(AD568/AB568)*100)</f>
        <v>0</v>
      </c>
      <c r="AG568" s="549"/>
      <c r="AH568" s="564"/>
      <c r="AI568" s="565"/>
      <c r="AJ568" s="568"/>
      <c r="AK568" s="569"/>
      <c r="AL568" s="548">
        <f>IF(AH568=0,0,(AJ568/AH568)*100)</f>
        <v>0</v>
      </c>
      <c r="AM568" s="549"/>
      <c r="AN568" s="564"/>
      <c r="AO568" s="565"/>
      <c r="AP568" s="568"/>
      <c r="AQ568" s="569"/>
      <c r="AR568" s="548">
        <f>IF(AN568=0,0,(AP568/AN568)*100)</f>
        <v>0</v>
      </c>
      <c r="AS568" s="549"/>
      <c r="AT568" s="572">
        <f>AB568+AH568+AN568</f>
        <v>0</v>
      </c>
      <c r="AU568" s="573"/>
      <c r="AV568" s="544">
        <f>AD568+AJ568+AP568</f>
        <v>0</v>
      </c>
      <c r="AW568" s="545"/>
      <c r="AX568" s="548">
        <f>IF(AT568=0,0,(AV568/AT568)*100)</f>
        <v>0</v>
      </c>
      <c r="AY568" s="549"/>
      <c r="AZ568" s="564"/>
      <c r="BA568" s="565"/>
      <c r="BB568" s="568"/>
      <c r="BC568" s="569"/>
      <c r="BD568" s="548">
        <f>IF(AZ568=0,0,(BB568/AZ568)*100)</f>
        <v>0</v>
      </c>
      <c r="BE568" s="549"/>
      <c r="BF568" s="572">
        <f>AT568+AZ568</f>
        <v>0</v>
      </c>
      <c r="BG568" s="573"/>
      <c r="BH568" s="544">
        <f>AV568+BB568</f>
        <v>0</v>
      </c>
      <c r="BI568" s="545"/>
      <c r="BJ568" s="548">
        <f>IF(BF568=0,0,(BH568/BF568)*100)</f>
        <v>0</v>
      </c>
      <c r="BK568" s="549"/>
      <c r="BL568" s="552">
        <f>(AD568*2)+(AJ568*2)+(AP568*3)+BB568</f>
        <v>0</v>
      </c>
      <c r="BM568" s="553"/>
      <c r="BN568" s="554"/>
      <c r="BO568" s="560" t="e">
        <f>(BL568*BR$542)+(N568*BR$543)+(X568*BR$544)+(R568*BR$545)+(V568*BR$546)+(Z568*BR$547)</f>
        <v>#REF!</v>
      </c>
      <c r="BP568" s="560" t="e">
        <f>((AZ568-BB568)*BR$549)+((AT568-AV568)*BR$548)+(H568*BR$550)+(P568*BR$551)</f>
        <v>#REF!</v>
      </c>
      <c r="BQ568" s="62"/>
      <c r="BR568" s="62"/>
      <c r="BS568" s="62"/>
    </row>
    <row r="569" spans="1:71" ht="21.75" customHeight="1">
      <c r="A569" s="62"/>
      <c r="B569" s="587"/>
      <c r="C569" s="562" t="str">
        <f>IF(ROSTER!D$34="","",ROSTER!D$34)</f>
        <v/>
      </c>
      <c r="D569" s="563"/>
      <c r="E569" s="591"/>
      <c r="F569" s="593"/>
      <c r="G569" s="595"/>
      <c r="H569" s="585"/>
      <c r="I569" s="577"/>
      <c r="J569" s="566"/>
      <c r="K569" s="567"/>
      <c r="L569" s="570"/>
      <c r="M569" s="571"/>
      <c r="N569" s="582" t="s">
        <v>16</v>
      </c>
      <c r="O569" s="583"/>
      <c r="P569" s="566"/>
      <c r="Q569" s="567"/>
      <c r="R569" s="570"/>
      <c r="S569" s="571"/>
      <c r="T569" s="582" t="s">
        <v>16</v>
      </c>
      <c r="U569" s="583"/>
      <c r="V569" s="585"/>
      <c r="W569" s="577"/>
      <c r="X569" s="566"/>
      <c r="Y569" s="577"/>
      <c r="Z569" s="566"/>
      <c r="AA569" s="577"/>
      <c r="AB569" s="566"/>
      <c r="AC569" s="567"/>
      <c r="AD569" s="570"/>
      <c r="AE569" s="571"/>
      <c r="AF569" s="598"/>
      <c r="AG569" s="599"/>
      <c r="AH569" s="566"/>
      <c r="AI569" s="567"/>
      <c r="AJ569" s="570"/>
      <c r="AK569" s="571"/>
      <c r="AL569" s="598"/>
      <c r="AM569" s="599"/>
      <c r="AN569" s="566"/>
      <c r="AO569" s="567"/>
      <c r="AP569" s="570"/>
      <c r="AQ569" s="571"/>
      <c r="AR569" s="598"/>
      <c r="AS569" s="599"/>
      <c r="AT569" s="603"/>
      <c r="AU569" s="604"/>
      <c r="AV569" s="596"/>
      <c r="AW569" s="597"/>
      <c r="AX569" s="598"/>
      <c r="AY569" s="599"/>
      <c r="AZ569" s="566"/>
      <c r="BA569" s="567"/>
      <c r="BB569" s="570"/>
      <c r="BC569" s="571"/>
      <c r="BD569" s="598"/>
      <c r="BE569" s="599"/>
      <c r="BF569" s="603"/>
      <c r="BG569" s="604"/>
      <c r="BH569" s="596"/>
      <c r="BI569" s="597"/>
      <c r="BJ569" s="598"/>
      <c r="BK569" s="599"/>
      <c r="BL569" s="600"/>
      <c r="BM569" s="601"/>
      <c r="BN569" s="602"/>
      <c r="BO569" s="561"/>
      <c r="BP569" s="561"/>
      <c r="BQ569" s="62"/>
      <c r="BR569" s="62"/>
      <c r="BS569" s="62"/>
    </row>
    <row r="570" spans="1:71" ht="21.75" customHeight="1">
      <c r="A570" s="62"/>
      <c r="B570" s="586" t="str">
        <f>IF(ROSTER!B36="","",ROSTER!B36)</f>
        <v/>
      </c>
      <c r="C570" s="588" t="str">
        <f>IF(ROSTER!C$36="","",ROSTER!C$36)</f>
        <v/>
      </c>
      <c r="D570" s="589"/>
      <c r="E570" s="590"/>
      <c r="F570" s="592">
        <f>IF(E570="y",1,IF(E570="S",1,0))</f>
        <v>0</v>
      </c>
      <c r="G570" s="594">
        <f>IF(E570="S",1,0)</f>
        <v>0</v>
      </c>
      <c r="H570" s="584"/>
      <c r="I570" s="576"/>
      <c r="J570" s="564"/>
      <c r="K570" s="565"/>
      <c r="L570" s="568"/>
      <c r="M570" s="569"/>
      <c r="N570" s="578">
        <f>L570+J570</f>
        <v>0</v>
      </c>
      <c r="O570" s="579"/>
      <c r="P570" s="564"/>
      <c r="Q570" s="565"/>
      <c r="R570" s="568"/>
      <c r="S570" s="569"/>
      <c r="T570" s="578">
        <f>R570-P570</f>
        <v>0</v>
      </c>
      <c r="U570" s="579"/>
      <c r="V570" s="584"/>
      <c r="W570" s="576"/>
      <c r="X570" s="564"/>
      <c r="Y570" s="576"/>
      <c r="Z570" s="564"/>
      <c r="AA570" s="576"/>
      <c r="AB570" s="564"/>
      <c r="AC570" s="565"/>
      <c r="AD570" s="568"/>
      <c r="AE570" s="569"/>
      <c r="AF570" s="548">
        <f>IF(AB570=0,0,(AD570/AB570)*100)</f>
        <v>0</v>
      </c>
      <c r="AG570" s="549"/>
      <c r="AH570" s="564"/>
      <c r="AI570" s="565"/>
      <c r="AJ570" s="568"/>
      <c r="AK570" s="569"/>
      <c r="AL570" s="548">
        <f>IF(AH570=0,0,(AJ570/AH570)*100)</f>
        <v>0</v>
      </c>
      <c r="AM570" s="549"/>
      <c r="AN570" s="564"/>
      <c r="AO570" s="565"/>
      <c r="AP570" s="568"/>
      <c r="AQ570" s="569"/>
      <c r="AR570" s="548">
        <f>IF(AN570=0,0,(AP570/AN570)*100)</f>
        <v>0</v>
      </c>
      <c r="AS570" s="549"/>
      <c r="AT570" s="572">
        <f>AB570+AH570+AN570</f>
        <v>0</v>
      </c>
      <c r="AU570" s="573"/>
      <c r="AV570" s="544">
        <f>AD570+AJ570+AP570</f>
        <v>0</v>
      </c>
      <c r="AW570" s="545"/>
      <c r="AX570" s="548">
        <f>IF(AT570=0,0,(AV570/AT570)*100)</f>
        <v>0</v>
      </c>
      <c r="AY570" s="549"/>
      <c r="AZ570" s="564"/>
      <c r="BA570" s="565"/>
      <c r="BB570" s="568"/>
      <c r="BC570" s="569"/>
      <c r="BD570" s="548">
        <f>IF(AZ570=0,0,(BB570/AZ570)*100)</f>
        <v>0</v>
      </c>
      <c r="BE570" s="549"/>
      <c r="BF570" s="572">
        <f>AT570+AZ570</f>
        <v>0</v>
      </c>
      <c r="BG570" s="573"/>
      <c r="BH570" s="544">
        <f>AV570+BB570</f>
        <v>0</v>
      </c>
      <c r="BI570" s="545"/>
      <c r="BJ570" s="548">
        <f>IF(BF570=0,0,(BH570/BF570)*100)</f>
        <v>0</v>
      </c>
      <c r="BK570" s="549"/>
      <c r="BL570" s="552">
        <f>(AD570*2)+(AJ570*2)+(AP570*3)+BB570</f>
        <v>0</v>
      </c>
      <c r="BM570" s="553"/>
      <c r="BN570" s="554"/>
      <c r="BO570" s="560" t="e">
        <f>(BL570*BR$542)+(N570*BR$543)+(X570*BR$544)+(R570*BR$545)+(V570*BR$546)+(Z570*BR$547)</f>
        <v>#REF!</v>
      </c>
      <c r="BP570" s="560" t="e">
        <f>((AZ570-BB570)*BR$549)+((AT570-AV570)*BR$548)+(H570*BR$550)+(P570*BR$551)</f>
        <v>#REF!</v>
      </c>
      <c r="BQ570" s="62"/>
      <c r="BR570" s="62"/>
      <c r="BS570" s="62"/>
    </row>
    <row r="571" spans="1:71" ht="21.75" customHeight="1">
      <c r="A571" s="62"/>
      <c r="B571" s="587"/>
      <c r="C571" s="562" t="str">
        <f>IF(ROSTER!D$36="","",ROSTER!D$36)</f>
        <v/>
      </c>
      <c r="D571" s="563"/>
      <c r="E571" s="591"/>
      <c r="F571" s="593"/>
      <c r="G571" s="595"/>
      <c r="H571" s="585"/>
      <c r="I571" s="577"/>
      <c r="J571" s="566"/>
      <c r="K571" s="567"/>
      <c r="L571" s="570"/>
      <c r="M571" s="571"/>
      <c r="N571" s="582" t="s">
        <v>16</v>
      </c>
      <c r="O571" s="583"/>
      <c r="P571" s="566"/>
      <c r="Q571" s="567"/>
      <c r="R571" s="570"/>
      <c r="S571" s="571"/>
      <c r="T571" s="582" t="s">
        <v>16</v>
      </c>
      <c r="U571" s="583"/>
      <c r="V571" s="585"/>
      <c r="W571" s="577"/>
      <c r="X571" s="566"/>
      <c r="Y571" s="577"/>
      <c r="Z571" s="566"/>
      <c r="AA571" s="577"/>
      <c r="AB571" s="566"/>
      <c r="AC571" s="567"/>
      <c r="AD571" s="570"/>
      <c r="AE571" s="571"/>
      <c r="AF571" s="598"/>
      <c r="AG571" s="599"/>
      <c r="AH571" s="566"/>
      <c r="AI571" s="567"/>
      <c r="AJ571" s="570"/>
      <c r="AK571" s="571"/>
      <c r="AL571" s="598"/>
      <c r="AM571" s="599"/>
      <c r="AN571" s="566"/>
      <c r="AO571" s="567"/>
      <c r="AP571" s="570"/>
      <c r="AQ571" s="571"/>
      <c r="AR571" s="598"/>
      <c r="AS571" s="599"/>
      <c r="AT571" s="603"/>
      <c r="AU571" s="604"/>
      <c r="AV571" s="596"/>
      <c r="AW571" s="597"/>
      <c r="AX571" s="598"/>
      <c r="AY571" s="599"/>
      <c r="AZ571" s="566"/>
      <c r="BA571" s="567"/>
      <c r="BB571" s="570"/>
      <c r="BC571" s="571"/>
      <c r="BD571" s="598"/>
      <c r="BE571" s="599"/>
      <c r="BF571" s="603"/>
      <c r="BG571" s="604"/>
      <c r="BH571" s="596"/>
      <c r="BI571" s="597"/>
      <c r="BJ571" s="598"/>
      <c r="BK571" s="599"/>
      <c r="BL571" s="600"/>
      <c r="BM571" s="601"/>
      <c r="BN571" s="602"/>
      <c r="BO571" s="561"/>
      <c r="BP571" s="561"/>
      <c r="BQ571" s="62"/>
      <c r="BR571" s="62"/>
      <c r="BS571" s="62"/>
    </row>
    <row r="572" spans="1:71" ht="21.75" customHeight="1">
      <c r="A572" s="62"/>
      <c r="B572" s="586" t="str">
        <f>IF(ROSTER!B38="","",ROSTER!B38)</f>
        <v/>
      </c>
      <c r="C572" s="588" t="str">
        <f>IF(ROSTER!C$38="","",ROSTER!C$38)</f>
        <v/>
      </c>
      <c r="D572" s="589"/>
      <c r="E572" s="590"/>
      <c r="F572" s="592">
        <f>IF(E572="y",1,IF(E572="S",1,0))</f>
        <v>0</v>
      </c>
      <c r="G572" s="594">
        <f>IF(E572="S",1,0)</f>
        <v>0</v>
      </c>
      <c r="H572" s="584"/>
      <c r="I572" s="576"/>
      <c r="J572" s="564"/>
      <c r="K572" s="565"/>
      <c r="L572" s="568"/>
      <c r="M572" s="569"/>
      <c r="N572" s="578">
        <f>L572+J572</f>
        <v>0</v>
      </c>
      <c r="O572" s="579"/>
      <c r="P572" s="564"/>
      <c r="Q572" s="565"/>
      <c r="R572" s="568"/>
      <c r="S572" s="569"/>
      <c r="T572" s="578">
        <f>R572-P572</f>
        <v>0</v>
      </c>
      <c r="U572" s="579"/>
      <c r="V572" s="584"/>
      <c r="W572" s="576"/>
      <c r="X572" s="564"/>
      <c r="Y572" s="576"/>
      <c r="Z572" s="564"/>
      <c r="AA572" s="576"/>
      <c r="AB572" s="564"/>
      <c r="AC572" s="565"/>
      <c r="AD572" s="568"/>
      <c r="AE572" s="569"/>
      <c r="AF572" s="548">
        <f>IF(AB572=0,0,(AD572/AB572)*100)</f>
        <v>0</v>
      </c>
      <c r="AG572" s="549"/>
      <c r="AH572" s="564"/>
      <c r="AI572" s="565"/>
      <c r="AJ572" s="568"/>
      <c r="AK572" s="569"/>
      <c r="AL572" s="548">
        <f>IF(AH572=0,0,(AJ572/AH572)*100)</f>
        <v>0</v>
      </c>
      <c r="AM572" s="549"/>
      <c r="AN572" s="564"/>
      <c r="AO572" s="565"/>
      <c r="AP572" s="568"/>
      <c r="AQ572" s="569"/>
      <c r="AR572" s="548">
        <f>IF(AN572=0,0,(AP572/AN572)*100)</f>
        <v>0</v>
      </c>
      <c r="AS572" s="549"/>
      <c r="AT572" s="572">
        <f>AB572+AH572+AN572</f>
        <v>0</v>
      </c>
      <c r="AU572" s="573"/>
      <c r="AV572" s="544">
        <f>AD572+AJ572+AP572</f>
        <v>0</v>
      </c>
      <c r="AW572" s="545"/>
      <c r="AX572" s="548">
        <f>IF(AT572=0,0,(AV572/AT572)*100)</f>
        <v>0</v>
      </c>
      <c r="AY572" s="549"/>
      <c r="AZ572" s="564"/>
      <c r="BA572" s="565"/>
      <c r="BB572" s="568"/>
      <c r="BC572" s="569"/>
      <c r="BD572" s="548">
        <f>IF(AZ572=0,0,(BB572/AZ572)*100)</f>
        <v>0</v>
      </c>
      <c r="BE572" s="549"/>
      <c r="BF572" s="572">
        <f>AT572+AZ572</f>
        <v>0</v>
      </c>
      <c r="BG572" s="573"/>
      <c r="BH572" s="544">
        <f>AV572+BB572</f>
        <v>0</v>
      </c>
      <c r="BI572" s="545"/>
      <c r="BJ572" s="548">
        <f>IF(BF572=0,0,(BH572/BF572)*100)</f>
        <v>0</v>
      </c>
      <c r="BK572" s="549"/>
      <c r="BL572" s="552">
        <f>(AD572*2)+(AJ572*2)+(AP572*3)+BB572</f>
        <v>0</v>
      </c>
      <c r="BM572" s="553"/>
      <c r="BN572" s="554"/>
      <c r="BO572" s="560" t="e">
        <f>(BL572*BR$542)+(N572*BR$543)+(X572*BR$544)+(R572*BR$545)+(V572*BR$546)+(Z572*BR$547)</f>
        <v>#REF!</v>
      </c>
      <c r="BP572" s="560" t="e">
        <f>((AZ572-BB572)*BR$549)+((AT572-AV572)*BR$548)+(H572*BR$550)+(P572*BR$551)</f>
        <v>#REF!</v>
      </c>
      <c r="BQ572" s="62"/>
      <c r="BR572" s="62"/>
      <c r="BS572" s="62"/>
    </row>
    <row r="573" spans="1:71" ht="21.75" customHeight="1">
      <c r="A573" s="62"/>
      <c r="B573" s="587"/>
      <c r="C573" s="562" t="str">
        <f>IF(ROSTER!D$38="","",ROSTER!D$38)</f>
        <v/>
      </c>
      <c r="D573" s="563"/>
      <c r="E573" s="591"/>
      <c r="F573" s="593"/>
      <c r="G573" s="595"/>
      <c r="H573" s="585"/>
      <c r="I573" s="577"/>
      <c r="J573" s="566"/>
      <c r="K573" s="567"/>
      <c r="L573" s="570"/>
      <c r="M573" s="571"/>
      <c r="N573" s="582" t="s">
        <v>16</v>
      </c>
      <c r="O573" s="583"/>
      <c r="P573" s="566"/>
      <c r="Q573" s="567"/>
      <c r="R573" s="570"/>
      <c r="S573" s="571"/>
      <c r="T573" s="582" t="s">
        <v>16</v>
      </c>
      <c r="U573" s="583"/>
      <c r="V573" s="585"/>
      <c r="W573" s="577"/>
      <c r="X573" s="566"/>
      <c r="Y573" s="577"/>
      <c r="Z573" s="566"/>
      <c r="AA573" s="577"/>
      <c r="AB573" s="566"/>
      <c r="AC573" s="567"/>
      <c r="AD573" s="570"/>
      <c r="AE573" s="571"/>
      <c r="AF573" s="598"/>
      <c r="AG573" s="599"/>
      <c r="AH573" s="566"/>
      <c r="AI573" s="567"/>
      <c r="AJ573" s="570"/>
      <c r="AK573" s="571"/>
      <c r="AL573" s="598"/>
      <c r="AM573" s="599"/>
      <c r="AN573" s="566"/>
      <c r="AO573" s="567"/>
      <c r="AP573" s="570"/>
      <c r="AQ573" s="571"/>
      <c r="AR573" s="598"/>
      <c r="AS573" s="599"/>
      <c r="AT573" s="603"/>
      <c r="AU573" s="604"/>
      <c r="AV573" s="596"/>
      <c r="AW573" s="597"/>
      <c r="AX573" s="598"/>
      <c r="AY573" s="599"/>
      <c r="AZ573" s="566"/>
      <c r="BA573" s="567"/>
      <c r="BB573" s="570"/>
      <c r="BC573" s="571"/>
      <c r="BD573" s="598"/>
      <c r="BE573" s="599"/>
      <c r="BF573" s="603"/>
      <c r="BG573" s="604"/>
      <c r="BH573" s="596"/>
      <c r="BI573" s="597"/>
      <c r="BJ573" s="598"/>
      <c r="BK573" s="599"/>
      <c r="BL573" s="600"/>
      <c r="BM573" s="601"/>
      <c r="BN573" s="602"/>
      <c r="BO573" s="561"/>
      <c r="BP573" s="561"/>
      <c r="BQ573" s="62"/>
      <c r="BR573" s="62"/>
      <c r="BS573" s="62"/>
    </row>
    <row r="574" spans="1:71" ht="21.75" customHeight="1">
      <c r="A574" s="62"/>
      <c r="B574" s="586" t="str">
        <f>IF(ROSTER!B40="","",ROSTER!B40)</f>
        <v/>
      </c>
      <c r="C574" s="588" t="str">
        <f>IF(ROSTER!C$40="","",ROSTER!C$40)</f>
        <v/>
      </c>
      <c r="D574" s="589"/>
      <c r="E574" s="590"/>
      <c r="F574" s="592">
        <f>IF(E574="y",1,IF(E574="S",1,0))</f>
        <v>0</v>
      </c>
      <c r="G574" s="594">
        <f>IF(E574="S",1,0)</f>
        <v>0</v>
      </c>
      <c r="H574" s="584"/>
      <c r="I574" s="576"/>
      <c r="J574" s="564"/>
      <c r="K574" s="565"/>
      <c r="L574" s="568"/>
      <c r="M574" s="569"/>
      <c r="N574" s="578">
        <f>L574+J574</f>
        <v>0</v>
      </c>
      <c r="O574" s="579"/>
      <c r="P574" s="564"/>
      <c r="Q574" s="565"/>
      <c r="R574" s="568"/>
      <c r="S574" s="569"/>
      <c r="T574" s="578">
        <f>R574-P574</f>
        <v>0</v>
      </c>
      <c r="U574" s="579"/>
      <c r="V574" s="584"/>
      <c r="W574" s="576"/>
      <c r="X574" s="564"/>
      <c r="Y574" s="576"/>
      <c r="Z574" s="564"/>
      <c r="AA574" s="576"/>
      <c r="AB574" s="564"/>
      <c r="AC574" s="565"/>
      <c r="AD574" s="568"/>
      <c r="AE574" s="569"/>
      <c r="AF574" s="548">
        <f>IF(AB574=0,0,(AD574/AB574)*100)</f>
        <v>0</v>
      </c>
      <c r="AG574" s="549"/>
      <c r="AH574" s="564"/>
      <c r="AI574" s="565"/>
      <c r="AJ574" s="568"/>
      <c r="AK574" s="569"/>
      <c r="AL574" s="548">
        <f>IF(AH574=0,0,(AJ574/AH574)*100)</f>
        <v>0</v>
      </c>
      <c r="AM574" s="549"/>
      <c r="AN574" s="564"/>
      <c r="AO574" s="565"/>
      <c r="AP574" s="568"/>
      <c r="AQ574" s="569"/>
      <c r="AR574" s="548">
        <f>IF(AN574=0,0,(AP574/AN574)*100)</f>
        <v>0</v>
      </c>
      <c r="AS574" s="549"/>
      <c r="AT574" s="572">
        <f>AB574+AH574+AN574</f>
        <v>0</v>
      </c>
      <c r="AU574" s="573"/>
      <c r="AV574" s="544">
        <f>AD574+AJ574+AP574</f>
        <v>0</v>
      </c>
      <c r="AW574" s="545"/>
      <c r="AX574" s="548">
        <f>IF(AT574=0,0,(AV574/AT574)*100)</f>
        <v>0</v>
      </c>
      <c r="AY574" s="549"/>
      <c r="AZ574" s="564"/>
      <c r="BA574" s="565"/>
      <c r="BB574" s="568"/>
      <c r="BC574" s="569"/>
      <c r="BD574" s="548">
        <f>IF(AZ574=0,0,(BB574/AZ574)*100)</f>
        <v>0</v>
      </c>
      <c r="BE574" s="549"/>
      <c r="BF574" s="572">
        <f>AT574+AZ574</f>
        <v>0</v>
      </c>
      <c r="BG574" s="573"/>
      <c r="BH574" s="544">
        <f>AV574+BB574</f>
        <v>0</v>
      </c>
      <c r="BI574" s="545"/>
      <c r="BJ574" s="548">
        <f>IF(BF574=0,0,(BH574/BF574)*100)</f>
        <v>0</v>
      </c>
      <c r="BK574" s="549"/>
      <c r="BL574" s="552">
        <f>(AD574*2)+(AJ574*2)+(AP574*3)+BB574</f>
        <v>0</v>
      </c>
      <c r="BM574" s="553"/>
      <c r="BN574" s="554"/>
      <c r="BO574" s="560" t="e">
        <f>(BL574*BR$542)+(N574*BR$543)+(X574*BR$544)+(R574*BR$545)+(V574*BR$546)+(Z574*BR$547)</f>
        <v>#REF!</v>
      </c>
      <c r="BP574" s="560" t="e">
        <f>((AZ574-BB574)*BR$549)+((AT574-AV574)*BR$548)+(H574*BR$550)+(P574*BR$551)</f>
        <v>#REF!</v>
      </c>
      <c r="BQ574" s="62"/>
      <c r="BR574" s="62"/>
      <c r="BS574" s="62"/>
    </row>
    <row r="575" spans="1:71" ht="21.75" customHeight="1">
      <c r="A575" s="62"/>
      <c r="B575" s="587"/>
      <c r="C575" s="562" t="str">
        <f>IF(ROSTER!D$40="","",ROSTER!D$40)</f>
        <v/>
      </c>
      <c r="D575" s="563"/>
      <c r="E575" s="591"/>
      <c r="F575" s="593"/>
      <c r="G575" s="595"/>
      <c r="H575" s="585"/>
      <c r="I575" s="577"/>
      <c r="J575" s="566"/>
      <c r="K575" s="567"/>
      <c r="L575" s="570"/>
      <c r="M575" s="571"/>
      <c r="N575" s="582" t="s">
        <v>16</v>
      </c>
      <c r="O575" s="583"/>
      <c r="P575" s="566"/>
      <c r="Q575" s="567"/>
      <c r="R575" s="570"/>
      <c r="S575" s="571"/>
      <c r="T575" s="582" t="s">
        <v>16</v>
      </c>
      <c r="U575" s="583"/>
      <c r="V575" s="585"/>
      <c r="W575" s="577"/>
      <c r="X575" s="566"/>
      <c r="Y575" s="577"/>
      <c r="Z575" s="566"/>
      <c r="AA575" s="577"/>
      <c r="AB575" s="566"/>
      <c r="AC575" s="567"/>
      <c r="AD575" s="570"/>
      <c r="AE575" s="571"/>
      <c r="AF575" s="598"/>
      <c r="AG575" s="599"/>
      <c r="AH575" s="566"/>
      <c r="AI575" s="567"/>
      <c r="AJ575" s="570"/>
      <c r="AK575" s="571"/>
      <c r="AL575" s="598"/>
      <c r="AM575" s="599"/>
      <c r="AN575" s="566"/>
      <c r="AO575" s="567"/>
      <c r="AP575" s="570"/>
      <c r="AQ575" s="571"/>
      <c r="AR575" s="598"/>
      <c r="AS575" s="599"/>
      <c r="AT575" s="603"/>
      <c r="AU575" s="604"/>
      <c r="AV575" s="596"/>
      <c r="AW575" s="597"/>
      <c r="AX575" s="598"/>
      <c r="AY575" s="599"/>
      <c r="AZ575" s="566"/>
      <c r="BA575" s="567"/>
      <c r="BB575" s="570"/>
      <c r="BC575" s="571"/>
      <c r="BD575" s="598"/>
      <c r="BE575" s="599"/>
      <c r="BF575" s="603"/>
      <c r="BG575" s="604"/>
      <c r="BH575" s="596"/>
      <c r="BI575" s="597"/>
      <c r="BJ575" s="598"/>
      <c r="BK575" s="599"/>
      <c r="BL575" s="600"/>
      <c r="BM575" s="601"/>
      <c r="BN575" s="602"/>
      <c r="BO575" s="561"/>
      <c r="BP575" s="561"/>
      <c r="BQ575" s="62"/>
      <c r="BR575" s="62"/>
      <c r="BS575" s="62"/>
    </row>
    <row r="576" spans="1:71" ht="21.75" customHeight="1">
      <c r="A576" s="62"/>
      <c r="B576" s="586" t="str">
        <f>IF(ROSTER!B42="","",ROSTER!B42)</f>
        <v/>
      </c>
      <c r="C576" s="588" t="str">
        <f>IF(ROSTER!C$42="","",ROSTER!C$42)</f>
        <v/>
      </c>
      <c r="D576" s="589"/>
      <c r="E576" s="590"/>
      <c r="F576" s="592">
        <f>IF(E576="y",1,IF(E576="S",1,0))</f>
        <v>0</v>
      </c>
      <c r="G576" s="594">
        <f>IF(E576="S",1,0)</f>
        <v>0</v>
      </c>
      <c r="H576" s="584"/>
      <c r="I576" s="576"/>
      <c r="J576" s="564"/>
      <c r="K576" s="565"/>
      <c r="L576" s="568"/>
      <c r="M576" s="569"/>
      <c r="N576" s="578">
        <f>L576+J576</f>
        <v>0</v>
      </c>
      <c r="O576" s="579"/>
      <c r="P576" s="564"/>
      <c r="Q576" s="565"/>
      <c r="R576" s="568"/>
      <c r="S576" s="569"/>
      <c r="T576" s="578">
        <f>R576-P576</f>
        <v>0</v>
      </c>
      <c r="U576" s="579"/>
      <c r="V576" s="584"/>
      <c r="W576" s="576"/>
      <c r="X576" s="564"/>
      <c r="Y576" s="576"/>
      <c r="Z576" s="564"/>
      <c r="AA576" s="576"/>
      <c r="AB576" s="564"/>
      <c r="AC576" s="565"/>
      <c r="AD576" s="568"/>
      <c r="AE576" s="569"/>
      <c r="AF576" s="548">
        <f>IF(AB576=0,0,(AD576/AB576)*100)</f>
        <v>0</v>
      </c>
      <c r="AG576" s="549"/>
      <c r="AH576" s="564"/>
      <c r="AI576" s="565"/>
      <c r="AJ576" s="568"/>
      <c r="AK576" s="569"/>
      <c r="AL576" s="548">
        <f>IF(AH576=0,0,(AJ576/AH576)*100)</f>
        <v>0</v>
      </c>
      <c r="AM576" s="549"/>
      <c r="AN576" s="564"/>
      <c r="AO576" s="565"/>
      <c r="AP576" s="568"/>
      <c r="AQ576" s="569"/>
      <c r="AR576" s="548">
        <f>IF(AN576=0,0,(AP576/AN576)*100)</f>
        <v>0</v>
      </c>
      <c r="AS576" s="549"/>
      <c r="AT576" s="572">
        <f>AB576+AH576+AN576</f>
        <v>0</v>
      </c>
      <c r="AU576" s="573"/>
      <c r="AV576" s="544">
        <f>AD576+AJ576+AP576</f>
        <v>0</v>
      </c>
      <c r="AW576" s="545"/>
      <c r="AX576" s="548">
        <f>IF(AT576=0,0,(AV576/AT576)*100)</f>
        <v>0</v>
      </c>
      <c r="AY576" s="549"/>
      <c r="AZ576" s="564"/>
      <c r="BA576" s="565"/>
      <c r="BB576" s="568"/>
      <c r="BC576" s="569"/>
      <c r="BD576" s="548">
        <f>IF(AZ576=0,0,(BB576/AZ576)*100)</f>
        <v>0</v>
      </c>
      <c r="BE576" s="549"/>
      <c r="BF576" s="572">
        <f>AT576+AZ576</f>
        <v>0</v>
      </c>
      <c r="BG576" s="573"/>
      <c r="BH576" s="544">
        <f>AV576+BB576</f>
        <v>0</v>
      </c>
      <c r="BI576" s="545"/>
      <c r="BJ576" s="548">
        <f>IF(BF576=0,0,(BH576/BF576)*100)</f>
        <v>0</v>
      </c>
      <c r="BK576" s="549"/>
      <c r="BL576" s="552">
        <f>(AD576*2)+(AJ576*2)+(AP576*3)+BB576</f>
        <v>0</v>
      </c>
      <c r="BM576" s="553"/>
      <c r="BN576" s="554"/>
      <c r="BO576" s="560" t="e">
        <f>(BL576*BR$542)+(N576*BR$543)+(X576*BR$544)+(R576*BR$545)+(V576*BR$546)+(Z576*BR$547)</f>
        <v>#REF!</v>
      </c>
      <c r="BP576" s="560" t="e">
        <f>((AZ576-BB576)*BR$549)+((AT576-AV576)*BR$548)+(H576*BR$550)+(P576*BR$551)</f>
        <v>#REF!</v>
      </c>
      <c r="BQ576" s="62"/>
      <c r="BR576" s="62"/>
      <c r="BS576" s="62"/>
    </row>
    <row r="577" spans="1:73" ht="21.75" customHeight="1">
      <c r="A577" s="62"/>
      <c r="B577" s="587"/>
      <c r="C577" s="562" t="str">
        <f>IF(ROSTER!D$42="","",ROSTER!D$42)</f>
        <v/>
      </c>
      <c r="D577" s="563"/>
      <c r="E577" s="591"/>
      <c r="F577" s="593"/>
      <c r="G577" s="595"/>
      <c r="H577" s="585"/>
      <c r="I577" s="577"/>
      <c r="J577" s="566"/>
      <c r="K577" s="567"/>
      <c r="L577" s="570"/>
      <c r="M577" s="571"/>
      <c r="N577" s="582" t="s">
        <v>16</v>
      </c>
      <c r="O577" s="583"/>
      <c r="P577" s="566"/>
      <c r="Q577" s="567"/>
      <c r="R577" s="570"/>
      <c r="S577" s="571"/>
      <c r="T577" s="582" t="s">
        <v>16</v>
      </c>
      <c r="U577" s="583"/>
      <c r="V577" s="585"/>
      <c r="W577" s="577"/>
      <c r="X577" s="566"/>
      <c r="Y577" s="577"/>
      <c r="Z577" s="566"/>
      <c r="AA577" s="577"/>
      <c r="AB577" s="566"/>
      <c r="AC577" s="567"/>
      <c r="AD577" s="570"/>
      <c r="AE577" s="571"/>
      <c r="AF577" s="598"/>
      <c r="AG577" s="599"/>
      <c r="AH577" s="566"/>
      <c r="AI577" s="567"/>
      <c r="AJ577" s="570"/>
      <c r="AK577" s="571"/>
      <c r="AL577" s="598"/>
      <c r="AM577" s="599"/>
      <c r="AN577" s="566"/>
      <c r="AO577" s="567"/>
      <c r="AP577" s="570"/>
      <c r="AQ577" s="571"/>
      <c r="AR577" s="598"/>
      <c r="AS577" s="599"/>
      <c r="AT577" s="603"/>
      <c r="AU577" s="604"/>
      <c r="AV577" s="596"/>
      <c r="AW577" s="597"/>
      <c r="AX577" s="598"/>
      <c r="AY577" s="599"/>
      <c r="AZ577" s="566"/>
      <c r="BA577" s="567"/>
      <c r="BB577" s="570"/>
      <c r="BC577" s="571"/>
      <c r="BD577" s="598"/>
      <c r="BE577" s="599"/>
      <c r="BF577" s="603"/>
      <c r="BG577" s="604"/>
      <c r="BH577" s="596"/>
      <c r="BI577" s="597"/>
      <c r="BJ577" s="598"/>
      <c r="BK577" s="599"/>
      <c r="BL577" s="600"/>
      <c r="BM577" s="601"/>
      <c r="BN577" s="602"/>
      <c r="BO577" s="561"/>
      <c r="BP577" s="561"/>
      <c r="BQ577" s="62"/>
      <c r="BR577" s="62"/>
      <c r="BS577" s="62"/>
    </row>
    <row r="578" spans="1:73" ht="21.75" customHeight="1">
      <c r="A578" s="62"/>
      <c r="B578" s="586" t="str">
        <f>IF(ROSTER!B44="","",ROSTER!B44)</f>
        <v/>
      </c>
      <c r="C578" s="588" t="str">
        <f>IF(ROSTER!C$44="","",ROSTER!C$44)</f>
        <v/>
      </c>
      <c r="D578" s="589"/>
      <c r="E578" s="590"/>
      <c r="F578" s="592">
        <f>IF(E578="y",1,IF(E578="S",1,0))</f>
        <v>0</v>
      </c>
      <c r="G578" s="594">
        <f>IF(E578="S",1,0)</f>
        <v>0</v>
      </c>
      <c r="H578" s="584"/>
      <c r="I578" s="576"/>
      <c r="J578" s="564"/>
      <c r="K578" s="565"/>
      <c r="L578" s="568"/>
      <c r="M578" s="569"/>
      <c r="N578" s="578">
        <f>L578+J578</f>
        <v>0</v>
      </c>
      <c r="O578" s="579"/>
      <c r="P578" s="564"/>
      <c r="Q578" s="565"/>
      <c r="R578" s="568"/>
      <c r="S578" s="569"/>
      <c r="T578" s="578">
        <f>R578-P578</f>
        <v>0</v>
      </c>
      <c r="U578" s="579"/>
      <c r="V578" s="584"/>
      <c r="W578" s="576"/>
      <c r="X578" s="564"/>
      <c r="Y578" s="576"/>
      <c r="Z578" s="564"/>
      <c r="AA578" s="576"/>
      <c r="AB578" s="564"/>
      <c r="AC578" s="565"/>
      <c r="AD578" s="568"/>
      <c r="AE578" s="569"/>
      <c r="AF578" s="548">
        <f>IF(AB578=0,0,(AD578/AB578)*100)</f>
        <v>0</v>
      </c>
      <c r="AG578" s="549"/>
      <c r="AH578" s="564"/>
      <c r="AI578" s="565"/>
      <c r="AJ578" s="568"/>
      <c r="AK578" s="569"/>
      <c r="AL578" s="548">
        <f>IF(AH578=0,0,(AJ578/AH578)*100)</f>
        <v>0</v>
      </c>
      <c r="AM578" s="549"/>
      <c r="AN578" s="564"/>
      <c r="AO578" s="565"/>
      <c r="AP578" s="568"/>
      <c r="AQ578" s="569"/>
      <c r="AR578" s="548">
        <f>IF(AN578=0,0,(AP578/AN578)*100)</f>
        <v>0</v>
      </c>
      <c r="AS578" s="549"/>
      <c r="AT578" s="572">
        <f>AB578+AH578+AN578</f>
        <v>0</v>
      </c>
      <c r="AU578" s="573"/>
      <c r="AV578" s="544">
        <f>AD578+AJ578+AP578</f>
        <v>0</v>
      </c>
      <c r="AW578" s="545"/>
      <c r="AX578" s="548">
        <f>IF(AT578=0,0,(AV578/AT578)*100)</f>
        <v>0</v>
      </c>
      <c r="AY578" s="549"/>
      <c r="AZ578" s="564"/>
      <c r="BA578" s="565"/>
      <c r="BB578" s="568"/>
      <c r="BC578" s="569"/>
      <c r="BD578" s="548">
        <f>IF(AZ578=0,0,(BB578/AZ578)*100)</f>
        <v>0</v>
      </c>
      <c r="BE578" s="549"/>
      <c r="BF578" s="572">
        <f>AT578+AZ578</f>
        <v>0</v>
      </c>
      <c r="BG578" s="573"/>
      <c r="BH578" s="544">
        <f>AV578+BB578</f>
        <v>0</v>
      </c>
      <c r="BI578" s="545"/>
      <c r="BJ578" s="548">
        <f>IF(BF578=0,0,(BH578/BF578)*100)</f>
        <v>0</v>
      </c>
      <c r="BK578" s="549"/>
      <c r="BL578" s="552">
        <f>(AD578*2)+(AJ578*2)+(AP578*3)+BB578</f>
        <v>0</v>
      </c>
      <c r="BM578" s="553"/>
      <c r="BN578" s="554"/>
      <c r="BO578" s="560" t="e">
        <f>(BL578*BR$542)+(N578*BR$543)+(X578*BR$544)+(R578*BR$545)+(V578*BR$546)+(Z578*BR$547)</f>
        <v>#REF!</v>
      </c>
      <c r="BP578" s="560" t="e">
        <f>((AZ578-BB578)*BR$549)+((AT578-AV578)*BR$548)+(H578*BR$550)+(P578*BR$551)</f>
        <v>#REF!</v>
      </c>
      <c r="BQ578" s="62"/>
      <c r="BR578" s="62"/>
      <c r="BS578" s="62"/>
    </row>
    <row r="579" spans="1:73" ht="21.75" customHeight="1">
      <c r="A579" s="62"/>
      <c r="B579" s="587"/>
      <c r="C579" s="562" t="str">
        <f>IF(ROSTER!D$44="","",ROSTER!D$44)</f>
        <v/>
      </c>
      <c r="D579" s="563"/>
      <c r="E579" s="591"/>
      <c r="F579" s="593"/>
      <c r="G579" s="595"/>
      <c r="H579" s="585"/>
      <c r="I579" s="577"/>
      <c r="J579" s="566"/>
      <c r="K579" s="567"/>
      <c r="L579" s="570"/>
      <c r="M579" s="571"/>
      <c r="N579" s="582" t="s">
        <v>16</v>
      </c>
      <c r="O579" s="583"/>
      <c r="P579" s="566"/>
      <c r="Q579" s="567"/>
      <c r="R579" s="570"/>
      <c r="S579" s="571"/>
      <c r="T579" s="582" t="s">
        <v>16</v>
      </c>
      <c r="U579" s="583"/>
      <c r="V579" s="585"/>
      <c r="W579" s="577"/>
      <c r="X579" s="566"/>
      <c r="Y579" s="577"/>
      <c r="Z579" s="566"/>
      <c r="AA579" s="577"/>
      <c r="AB579" s="566"/>
      <c r="AC579" s="567"/>
      <c r="AD579" s="570"/>
      <c r="AE579" s="571"/>
      <c r="AF579" s="598"/>
      <c r="AG579" s="599"/>
      <c r="AH579" s="566"/>
      <c r="AI579" s="567"/>
      <c r="AJ579" s="570"/>
      <c r="AK579" s="571"/>
      <c r="AL579" s="598"/>
      <c r="AM579" s="599"/>
      <c r="AN579" s="566"/>
      <c r="AO579" s="567"/>
      <c r="AP579" s="570"/>
      <c r="AQ579" s="571"/>
      <c r="AR579" s="598"/>
      <c r="AS579" s="599"/>
      <c r="AT579" s="603"/>
      <c r="AU579" s="604"/>
      <c r="AV579" s="596"/>
      <c r="AW579" s="597"/>
      <c r="AX579" s="598"/>
      <c r="AY579" s="599"/>
      <c r="AZ579" s="566"/>
      <c r="BA579" s="567"/>
      <c r="BB579" s="570"/>
      <c r="BC579" s="571"/>
      <c r="BD579" s="598"/>
      <c r="BE579" s="599"/>
      <c r="BF579" s="603"/>
      <c r="BG579" s="604"/>
      <c r="BH579" s="596"/>
      <c r="BI579" s="597"/>
      <c r="BJ579" s="598"/>
      <c r="BK579" s="599"/>
      <c r="BL579" s="600"/>
      <c r="BM579" s="601"/>
      <c r="BN579" s="602"/>
      <c r="BO579" s="561"/>
      <c r="BP579" s="561"/>
      <c r="BQ579" s="62"/>
      <c r="BR579" s="62"/>
      <c r="BS579" s="62"/>
    </row>
    <row r="580" spans="1:73" ht="21.75" customHeight="1">
      <c r="A580" s="62"/>
      <c r="B580" s="586" t="str">
        <f>IF(ROSTER!B46="","",ROSTER!B46)</f>
        <v/>
      </c>
      <c r="C580" s="588" t="str">
        <f>IF(ROSTER!C$46="","",ROSTER!C$46)</f>
        <v/>
      </c>
      <c r="D580" s="589"/>
      <c r="E580" s="590"/>
      <c r="F580" s="592">
        <f>IF(E580="y",1,IF(E580="S",1,0))</f>
        <v>0</v>
      </c>
      <c r="G580" s="594">
        <f>IF(E580="S",1,0)</f>
        <v>0</v>
      </c>
      <c r="H580" s="584"/>
      <c r="I580" s="576"/>
      <c r="J580" s="564"/>
      <c r="K580" s="565"/>
      <c r="L580" s="568"/>
      <c r="M580" s="569"/>
      <c r="N580" s="578">
        <f>L580+J580</f>
        <v>0</v>
      </c>
      <c r="O580" s="579"/>
      <c r="P580" s="564"/>
      <c r="Q580" s="565"/>
      <c r="R580" s="568"/>
      <c r="S580" s="569"/>
      <c r="T580" s="578">
        <f>R580-P580</f>
        <v>0</v>
      </c>
      <c r="U580" s="579"/>
      <c r="V580" s="584"/>
      <c r="W580" s="576"/>
      <c r="X580" s="564"/>
      <c r="Y580" s="576"/>
      <c r="Z580" s="564"/>
      <c r="AA580" s="576"/>
      <c r="AB580" s="564"/>
      <c r="AC580" s="565"/>
      <c r="AD580" s="568"/>
      <c r="AE580" s="569"/>
      <c r="AF580" s="548">
        <f>IF(AB580=0,0,(AD580/AB580)*100)</f>
        <v>0</v>
      </c>
      <c r="AG580" s="549"/>
      <c r="AH580" s="564"/>
      <c r="AI580" s="565"/>
      <c r="AJ580" s="568"/>
      <c r="AK580" s="569"/>
      <c r="AL580" s="548">
        <f>IF(AH580=0,0,(AJ580/AH580)*100)</f>
        <v>0</v>
      </c>
      <c r="AM580" s="549"/>
      <c r="AN580" s="564"/>
      <c r="AO580" s="565"/>
      <c r="AP580" s="568"/>
      <c r="AQ580" s="569"/>
      <c r="AR580" s="548">
        <f>IF(AN580=0,0,(AP580/AN580)*100)</f>
        <v>0</v>
      </c>
      <c r="AS580" s="549"/>
      <c r="AT580" s="572">
        <f>AB580+AH580+AN580</f>
        <v>0</v>
      </c>
      <c r="AU580" s="573"/>
      <c r="AV580" s="544">
        <f>AD580+AJ580+AP580</f>
        <v>0</v>
      </c>
      <c r="AW580" s="545"/>
      <c r="AX580" s="548">
        <f>IF(AT580=0,0,(AV580/AT580)*100)</f>
        <v>0</v>
      </c>
      <c r="AY580" s="549"/>
      <c r="AZ580" s="564"/>
      <c r="BA580" s="565"/>
      <c r="BB580" s="568"/>
      <c r="BC580" s="569"/>
      <c r="BD580" s="548">
        <f>IF(AZ580=0,0,(BB580/AZ580)*100)</f>
        <v>0</v>
      </c>
      <c r="BE580" s="549"/>
      <c r="BF580" s="572">
        <f>AT580+AZ580</f>
        <v>0</v>
      </c>
      <c r="BG580" s="573"/>
      <c r="BH580" s="544">
        <f>AV580+BB580</f>
        <v>0</v>
      </c>
      <c r="BI580" s="545"/>
      <c r="BJ580" s="548">
        <f>IF(BF580=0,0,(BH580/BF580)*100)</f>
        <v>0</v>
      </c>
      <c r="BK580" s="549"/>
      <c r="BL580" s="552">
        <f>(AD580*2)+(AJ580*2)+(AP580*3)+BB580</f>
        <v>0</v>
      </c>
      <c r="BM580" s="553"/>
      <c r="BN580" s="554"/>
      <c r="BO580" s="558" t="e">
        <f>(BL580*BR$542)+(N580*BR$543)+(X580*BR$544)+(R580*BR$545)+(V580*BR$546)+(Z580*BR$547)</f>
        <v>#REF!</v>
      </c>
      <c r="BP580" s="560" t="e">
        <f>((AZ580-BB580)*BR$549)+((AT580-AV580)*BR$548)+(H580*BR$550)+(P580*BR$551)</f>
        <v>#REF!</v>
      </c>
      <c r="BQ580" s="62"/>
      <c r="BR580" s="62"/>
      <c r="BS580" s="62"/>
      <c r="BU580" s="82"/>
    </row>
    <row r="581" spans="1:73" ht="22.5" customHeight="1" thickBot="1">
      <c r="A581" s="62"/>
      <c r="B581" s="587"/>
      <c r="C581" s="562" t="str">
        <f>IF(ROSTER!D$46="","",ROSTER!D$46)</f>
        <v/>
      </c>
      <c r="D581" s="563"/>
      <c r="E581" s="591"/>
      <c r="F581" s="593"/>
      <c r="G581" s="595"/>
      <c r="H581" s="585"/>
      <c r="I581" s="577"/>
      <c r="J581" s="566"/>
      <c r="K581" s="567"/>
      <c r="L581" s="570"/>
      <c r="M581" s="571"/>
      <c r="N581" s="580" t="s">
        <v>16</v>
      </c>
      <c r="O581" s="581"/>
      <c r="P581" s="566"/>
      <c r="Q581" s="567"/>
      <c r="R581" s="570"/>
      <c r="S581" s="571"/>
      <c r="T581" s="582" t="s">
        <v>16</v>
      </c>
      <c r="U581" s="583"/>
      <c r="V581" s="585"/>
      <c r="W581" s="577"/>
      <c r="X581" s="566"/>
      <c r="Y581" s="577"/>
      <c r="Z581" s="566"/>
      <c r="AA581" s="577"/>
      <c r="AB581" s="566"/>
      <c r="AC581" s="567"/>
      <c r="AD581" s="570"/>
      <c r="AE581" s="571"/>
      <c r="AF581" s="550"/>
      <c r="AG581" s="551"/>
      <c r="AH581" s="566"/>
      <c r="AI581" s="567"/>
      <c r="AJ581" s="570"/>
      <c r="AK581" s="571"/>
      <c r="AL581" s="550"/>
      <c r="AM581" s="551"/>
      <c r="AN581" s="566"/>
      <c r="AO581" s="567"/>
      <c r="AP581" s="570"/>
      <c r="AQ581" s="571"/>
      <c r="AR581" s="550"/>
      <c r="AS581" s="551"/>
      <c r="AT581" s="574"/>
      <c r="AU581" s="575"/>
      <c r="AV581" s="546"/>
      <c r="AW581" s="547"/>
      <c r="AX581" s="550"/>
      <c r="AY581" s="551"/>
      <c r="AZ581" s="566"/>
      <c r="BA581" s="567"/>
      <c r="BB581" s="570"/>
      <c r="BC581" s="571"/>
      <c r="BD581" s="550"/>
      <c r="BE581" s="551"/>
      <c r="BF581" s="574"/>
      <c r="BG581" s="575"/>
      <c r="BH581" s="546"/>
      <c r="BI581" s="547"/>
      <c r="BJ581" s="550"/>
      <c r="BK581" s="551"/>
      <c r="BL581" s="555"/>
      <c r="BM581" s="556"/>
      <c r="BN581" s="557"/>
      <c r="BO581" s="559"/>
      <c r="BP581" s="561"/>
      <c r="BQ581" s="62"/>
      <c r="BR581" s="62"/>
      <c r="BS581" s="62"/>
    </row>
    <row r="582" spans="1:73" s="82" customFormat="1" ht="33.4" customHeight="1">
      <c r="A582" s="80"/>
      <c r="B582" s="538"/>
      <c r="C582" s="539"/>
      <c r="D582" s="539" t="s">
        <v>10</v>
      </c>
      <c r="E582" s="542"/>
      <c r="F582" s="81"/>
      <c r="G582" s="81"/>
      <c r="H582" s="532">
        <f>SUM(H542:I581)</f>
        <v>0</v>
      </c>
      <c r="I582" s="525"/>
      <c r="J582" s="532">
        <f>SUM(J542:K581)</f>
        <v>0</v>
      </c>
      <c r="K582" s="525"/>
      <c r="L582" s="524">
        <f>SUM(L542:M581)</f>
        <v>0</v>
      </c>
      <c r="M582" s="528"/>
      <c r="N582" s="495">
        <f>L582+J582</f>
        <v>0</v>
      </c>
      <c r="O582" s="496"/>
      <c r="P582" s="524">
        <f>SUM(P542:Q581)</f>
        <v>0</v>
      </c>
      <c r="Q582" s="525"/>
      <c r="R582" s="524">
        <f>SUM(R542:S581)</f>
        <v>0</v>
      </c>
      <c r="S582" s="528"/>
      <c r="T582" s="495">
        <f>R582-P582</f>
        <v>0</v>
      </c>
      <c r="U582" s="496"/>
      <c r="V582" s="524">
        <f>SUM(V542:W581)</f>
        <v>0</v>
      </c>
      <c r="W582" s="528"/>
      <c r="X582" s="532">
        <f>SUM(X542:Y581)</f>
        <v>0</v>
      </c>
      <c r="Y582" s="496"/>
      <c r="Z582" s="532">
        <f>SUM(Z542:AA581)</f>
        <v>0</v>
      </c>
      <c r="AA582" s="496"/>
      <c r="AB582" s="528">
        <f>SUM(AB542:AC581)</f>
        <v>0</v>
      </c>
      <c r="AC582" s="525"/>
      <c r="AD582" s="524">
        <f>SUM(AD542:AE581)</f>
        <v>0</v>
      </c>
      <c r="AE582" s="528"/>
      <c r="AF582" s="495">
        <f>IF(AB582=0,0,(AD582/AB582)*100)</f>
        <v>0</v>
      </c>
      <c r="AG582" s="496"/>
      <c r="AH582" s="524">
        <f>SUM(AH542:AI581)</f>
        <v>0</v>
      </c>
      <c r="AI582" s="525"/>
      <c r="AJ582" s="524">
        <f>SUM(AJ542:AK581)</f>
        <v>0</v>
      </c>
      <c r="AK582" s="528"/>
      <c r="AL582" s="495">
        <f>IF(AH582=0,0,(AJ582/AH582)*100)</f>
        <v>0</v>
      </c>
      <c r="AM582" s="496"/>
      <c r="AN582" s="524">
        <f>SUM(AN542:AO581)</f>
        <v>0</v>
      </c>
      <c r="AO582" s="525"/>
      <c r="AP582" s="524">
        <f>SUM(AP542:AQ581)</f>
        <v>0</v>
      </c>
      <c r="AQ582" s="528"/>
      <c r="AR582" s="495">
        <f>IF(AN582=0,0,(AP582/AN582)*100)</f>
        <v>0</v>
      </c>
      <c r="AS582" s="496"/>
      <c r="AT582" s="532">
        <f>AB582+AH582+AN582</f>
        <v>0</v>
      </c>
      <c r="AU582" s="525"/>
      <c r="AV582" s="524">
        <f>AD582+AJ582+AP582</f>
        <v>0</v>
      </c>
      <c r="AW582" s="534"/>
      <c r="AX582" s="495">
        <f>IF(AT582=0,0,(AV582/AT582)*100)</f>
        <v>0</v>
      </c>
      <c r="AY582" s="496"/>
      <c r="AZ582" s="524">
        <f>SUM(AZ542:BA581)</f>
        <v>0</v>
      </c>
      <c r="BA582" s="525"/>
      <c r="BB582" s="524">
        <f>SUM(BB542:BC581)</f>
        <v>0</v>
      </c>
      <c r="BC582" s="528"/>
      <c r="BD582" s="495">
        <f>IF(AZ582=0,0,(BB582/AZ582)*100)</f>
        <v>0</v>
      </c>
      <c r="BE582" s="496"/>
      <c r="BF582" s="532">
        <f>AT582+AZ582</f>
        <v>0</v>
      </c>
      <c r="BG582" s="525"/>
      <c r="BH582" s="524">
        <f>AV582+BB582</f>
        <v>0</v>
      </c>
      <c r="BI582" s="534"/>
      <c r="BJ582" s="495">
        <f>IF(BF582=0,0,(BH582/BF582)*100)</f>
        <v>0</v>
      </c>
      <c r="BK582" s="536"/>
      <c r="BL582" s="511">
        <f>SUM(BL542:BN581)</f>
        <v>0</v>
      </c>
      <c r="BM582" s="512"/>
      <c r="BN582" s="513"/>
      <c r="BO582" s="517" t="e">
        <f>(BL582*BR$542)+(N582*BR$543)+(X582*BR$544)+(R582*BR$545)+(V582*BR$546)+(Z582*BR$547)</f>
        <v>#REF!</v>
      </c>
      <c r="BP582" s="519" t="e">
        <f>((AZ582-BB582)*BR$549)+((AT582-AV582)*BR$548)+(H582*BR$550)+(P582*BR$551)</f>
        <v>#REF!</v>
      </c>
      <c r="BQ582" s="80"/>
      <c r="BR582" s="80"/>
      <c r="BS582" s="80"/>
    </row>
    <row r="583" spans="1:73" s="82" customFormat="1" ht="33.950000000000003" customHeight="1" thickBot="1">
      <c r="A583" s="80"/>
      <c r="B583" s="540"/>
      <c r="C583" s="541"/>
      <c r="D583" s="541"/>
      <c r="E583" s="543"/>
      <c r="F583" s="83"/>
      <c r="G583" s="83"/>
      <c r="H583" s="533"/>
      <c r="I583" s="527"/>
      <c r="J583" s="533"/>
      <c r="K583" s="527"/>
      <c r="L583" s="526"/>
      <c r="M583" s="529"/>
      <c r="N583" s="530" t="s">
        <v>16</v>
      </c>
      <c r="O583" s="531"/>
      <c r="P583" s="526"/>
      <c r="Q583" s="527"/>
      <c r="R583" s="526"/>
      <c r="S583" s="529"/>
      <c r="T583" s="530" t="s">
        <v>16</v>
      </c>
      <c r="U583" s="531"/>
      <c r="V583" s="526"/>
      <c r="W583" s="529"/>
      <c r="X583" s="533"/>
      <c r="Y583" s="531"/>
      <c r="Z583" s="533"/>
      <c r="AA583" s="531"/>
      <c r="AB583" s="529"/>
      <c r="AC583" s="527"/>
      <c r="AD583" s="526"/>
      <c r="AE583" s="529"/>
      <c r="AF583" s="530"/>
      <c r="AG583" s="531"/>
      <c r="AH583" s="526"/>
      <c r="AI583" s="527"/>
      <c r="AJ583" s="526"/>
      <c r="AK583" s="529"/>
      <c r="AL583" s="530"/>
      <c r="AM583" s="531"/>
      <c r="AN583" s="526"/>
      <c r="AO583" s="527"/>
      <c r="AP583" s="526"/>
      <c r="AQ583" s="529"/>
      <c r="AR583" s="530"/>
      <c r="AS583" s="531"/>
      <c r="AT583" s="533"/>
      <c r="AU583" s="527"/>
      <c r="AV583" s="526"/>
      <c r="AW583" s="535"/>
      <c r="AX583" s="530"/>
      <c r="AY583" s="531"/>
      <c r="AZ583" s="526"/>
      <c r="BA583" s="527"/>
      <c r="BB583" s="526"/>
      <c r="BC583" s="529"/>
      <c r="BD583" s="530"/>
      <c r="BE583" s="531"/>
      <c r="BF583" s="533"/>
      <c r="BG583" s="527"/>
      <c r="BH583" s="526"/>
      <c r="BI583" s="535"/>
      <c r="BJ583" s="530"/>
      <c r="BK583" s="537"/>
      <c r="BL583" s="514"/>
      <c r="BM583" s="515"/>
      <c r="BN583" s="516"/>
      <c r="BO583" s="518"/>
      <c r="BP583" s="520"/>
      <c r="BQ583" s="80"/>
      <c r="BR583" s="80"/>
      <c r="BS583" s="80"/>
    </row>
    <row r="584" spans="1:73" s="88" customFormat="1" ht="48.2" customHeight="1" thickBot="1">
      <c r="A584" s="84"/>
      <c r="B584" s="521"/>
      <c r="C584" s="522"/>
      <c r="D584" s="522" t="s">
        <v>13</v>
      </c>
      <c r="E584" s="523"/>
      <c r="F584" s="85"/>
      <c r="G584" s="128"/>
      <c r="H584" s="509"/>
      <c r="I584" s="510"/>
      <c r="J584" s="504"/>
      <c r="K584" s="505"/>
      <c r="L584" s="493"/>
      <c r="M584" s="494"/>
      <c r="N584" s="506">
        <f>J584+L584</f>
        <v>0</v>
      </c>
      <c r="O584" s="507"/>
      <c r="P584" s="497">
        <f>R582</f>
        <v>0</v>
      </c>
      <c r="Q584" s="498"/>
      <c r="R584" s="499">
        <f>P582</f>
        <v>0</v>
      </c>
      <c r="S584" s="500"/>
      <c r="T584" s="506">
        <f>R584-P584</f>
        <v>0</v>
      </c>
      <c r="U584" s="507"/>
      <c r="V584" s="504"/>
      <c r="W584" s="508"/>
      <c r="X584" s="509"/>
      <c r="Y584" s="510"/>
      <c r="Z584" s="504"/>
      <c r="AA584" s="508"/>
      <c r="AB584" s="504"/>
      <c r="AC584" s="505"/>
      <c r="AD584" s="493"/>
      <c r="AE584" s="494"/>
      <c r="AF584" s="495">
        <f>IF(AB584=0,0,(AD584/AB584)*100)</f>
        <v>0</v>
      </c>
      <c r="AG584" s="496"/>
      <c r="AH584" s="504"/>
      <c r="AI584" s="505"/>
      <c r="AJ584" s="493"/>
      <c r="AK584" s="494"/>
      <c r="AL584" s="495">
        <f>IF(AH584=0,0,(AJ584/AH584)*100)</f>
        <v>0</v>
      </c>
      <c r="AM584" s="496"/>
      <c r="AN584" s="504"/>
      <c r="AO584" s="505"/>
      <c r="AP584" s="493"/>
      <c r="AQ584" s="494"/>
      <c r="AR584" s="495">
        <f>IF(AN584=0,0,(AP584/AN584)*100)</f>
        <v>0</v>
      </c>
      <c r="AS584" s="496"/>
      <c r="AT584" s="497">
        <f>AB584+AH584+AN584</f>
        <v>0</v>
      </c>
      <c r="AU584" s="498"/>
      <c r="AV584" s="499">
        <f>AD584+AJ584+AP584</f>
        <v>0</v>
      </c>
      <c r="AW584" s="500"/>
      <c r="AX584" s="495">
        <f>IF(AT584=0,0,(AV584/AT584)*100)</f>
        <v>0</v>
      </c>
      <c r="AY584" s="496"/>
      <c r="AZ584" s="504"/>
      <c r="BA584" s="505"/>
      <c r="BB584" s="493"/>
      <c r="BC584" s="494"/>
      <c r="BD584" s="495">
        <f>IF(AZ584=0,0,(BB584/AZ584)*100)</f>
        <v>0</v>
      </c>
      <c r="BE584" s="496"/>
      <c r="BF584" s="497">
        <f>AT584+AZ584</f>
        <v>0</v>
      </c>
      <c r="BG584" s="498"/>
      <c r="BH584" s="499">
        <f>AV584+BB584</f>
        <v>0</v>
      </c>
      <c r="BI584" s="500"/>
      <c r="BJ584" s="495">
        <f>IF(BF584=0,0,(BH584/BF584)*100)</f>
        <v>0</v>
      </c>
      <c r="BK584" s="496"/>
      <c r="BL584" s="501"/>
      <c r="BM584" s="502"/>
      <c r="BN584" s="503"/>
      <c r="BO584" s="86"/>
      <c r="BP584" s="87"/>
      <c r="BQ584" s="84"/>
      <c r="BR584" s="84"/>
      <c r="BS584" s="84"/>
    </row>
    <row r="585" spans="1:73" s="88" customFormat="1" ht="48.95" customHeight="1" thickBot="1">
      <c r="A585" s="84"/>
      <c r="B585" s="247"/>
      <c r="C585" s="249"/>
      <c r="D585" s="488" t="s">
        <v>52</v>
      </c>
      <c r="E585" s="489"/>
      <c r="F585" s="89"/>
      <c r="G585" s="89"/>
      <c r="H585" s="249"/>
      <c r="I585" s="249"/>
      <c r="J585" s="490">
        <f>IF((J582+L584)=0,0,J582/(J582+L584)*100)</f>
        <v>0</v>
      </c>
      <c r="K585" s="491"/>
      <c r="L585" s="490">
        <f>IF((L582+J584)=0,0,L582/(L582+J584)*100)</f>
        <v>0</v>
      </c>
      <c r="M585" s="491"/>
      <c r="N585" s="490">
        <f>IF((N582+N584)=0,0,N582/(N582+N584)*100)</f>
        <v>0</v>
      </c>
      <c r="O585" s="492"/>
      <c r="P585" s="654"/>
      <c r="Q585" s="484"/>
      <c r="R585" s="484"/>
      <c r="S585" s="484"/>
      <c r="T585" s="655"/>
      <c r="U585" s="655"/>
      <c r="V585" s="484"/>
      <c r="W585" s="484"/>
      <c r="X585" s="484"/>
      <c r="Y585" s="484"/>
      <c r="Z585" s="484"/>
      <c r="AA585" s="484"/>
      <c r="AB585" s="484"/>
      <c r="AC585" s="484"/>
      <c r="AD585" s="484"/>
      <c r="AE585" s="484"/>
      <c r="AF585" s="484"/>
      <c r="AG585" s="484"/>
      <c r="AH585" s="484"/>
      <c r="AI585" s="484"/>
      <c r="AJ585" s="484"/>
      <c r="AK585" s="484"/>
      <c r="AL585" s="484"/>
      <c r="AM585" s="484"/>
      <c r="AN585" s="484"/>
      <c r="AO585" s="484"/>
      <c r="AP585" s="484"/>
      <c r="AQ585" s="484"/>
      <c r="AR585" s="484"/>
      <c r="AS585" s="484"/>
      <c r="AT585" s="484"/>
      <c r="AU585" s="484"/>
      <c r="AV585" s="484"/>
      <c r="AW585" s="484"/>
      <c r="AX585" s="484"/>
      <c r="AY585" s="484"/>
      <c r="AZ585" s="484"/>
      <c r="BA585" s="484"/>
      <c r="BB585" s="484"/>
      <c r="BC585" s="484"/>
      <c r="BD585" s="484"/>
      <c r="BE585" s="484"/>
      <c r="BF585" s="484"/>
      <c r="BG585" s="484"/>
      <c r="BH585" s="484"/>
      <c r="BI585" s="484"/>
      <c r="BJ585" s="484"/>
      <c r="BK585" s="484"/>
      <c r="BL585" s="484"/>
      <c r="BM585" s="484"/>
      <c r="BN585" s="485"/>
      <c r="BO585" s="90"/>
      <c r="BP585" s="90"/>
      <c r="BQ585" s="84"/>
      <c r="BR585" s="84"/>
      <c r="BS585" s="84"/>
    </row>
    <row r="586" spans="1:73" ht="27.75" thickTop="1" thickBot="1">
      <c r="A586" s="62"/>
      <c r="B586" s="250"/>
      <c r="C586" s="251"/>
      <c r="D586" s="251"/>
      <c r="E586" s="251"/>
      <c r="F586" s="91"/>
      <c r="G586" s="91"/>
      <c r="H586" s="251"/>
      <c r="I586" s="251"/>
      <c r="J586" s="251"/>
      <c r="K586" s="251"/>
      <c r="L586" s="251"/>
      <c r="M586" s="251"/>
      <c r="N586" s="251"/>
      <c r="O586" s="251"/>
      <c r="P586" s="251"/>
      <c r="Q586" s="251"/>
      <c r="R586" s="251"/>
      <c r="S586" s="251"/>
      <c r="T586" s="251"/>
      <c r="U586" s="251"/>
      <c r="V586" s="251"/>
      <c r="W586" s="251"/>
      <c r="X586" s="251"/>
      <c r="Y586" s="251"/>
      <c r="Z586" s="251"/>
      <c r="AA586" s="251"/>
      <c r="AB586" s="251"/>
      <c r="AC586" s="251"/>
      <c r="AD586" s="251"/>
      <c r="AE586" s="251"/>
      <c r="AF586" s="256"/>
      <c r="AG586" s="256"/>
      <c r="AH586" s="251"/>
      <c r="AI586" s="251"/>
      <c r="AJ586" s="251"/>
      <c r="AK586" s="251"/>
      <c r="AL586" s="251"/>
      <c r="AM586" s="251"/>
      <c r="AN586" s="251"/>
      <c r="AO586" s="251"/>
      <c r="AP586" s="251"/>
      <c r="AQ586" s="251"/>
      <c r="AR586" s="251"/>
      <c r="AS586" s="251"/>
      <c r="AT586" s="251"/>
      <c r="AU586" s="251"/>
      <c r="AV586" s="251"/>
      <c r="AW586" s="251"/>
      <c r="AX586" s="251"/>
      <c r="AY586" s="251"/>
      <c r="AZ586" s="251"/>
      <c r="BA586" s="251"/>
      <c r="BB586" s="251"/>
      <c r="BC586" s="251"/>
      <c r="BD586" s="251"/>
      <c r="BE586" s="251"/>
      <c r="BF586" s="251"/>
      <c r="BG586" s="251"/>
      <c r="BH586" s="251"/>
      <c r="BI586" s="251"/>
      <c r="BJ586" s="251"/>
      <c r="BK586" s="251"/>
      <c r="BL586" s="251"/>
      <c r="BM586" s="251"/>
      <c r="BN586" s="257"/>
      <c r="BO586" s="92"/>
      <c r="BP586" s="92"/>
      <c r="BQ586" s="62"/>
      <c r="BR586" s="62"/>
      <c r="BS586" s="62"/>
    </row>
    <row r="587" spans="1:73" s="88" customFormat="1" ht="73.349999999999994" customHeight="1" thickTop="1" thickBot="1">
      <c r="A587" s="84"/>
      <c r="B587" s="486" t="s">
        <v>70</v>
      </c>
      <c r="C587" s="487"/>
      <c r="D587" s="483" t="s">
        <v>60</v>
      </c>
      <c r="E587" s="483"/>
      <c r="F587" s="93"/>
      <c r="G587" s="93"/>
      <c r="H587" s="479"/>
      <c r="I587" s="480"/>
      <c r="J587" s="481"/>
      <c r="K587" s="259"/>
      <c r="L587" s="479"/>
      <c r="M587" s="480"/>
      <c r="N587" s="481"/>
      <c r="O587" s="476" t="s">
        <v>53</v>
      </c>
      <c r="P587" s="477"/>
      <c r="Q587" s="477"/>
      <c r="R587" s="477"/>
      <c r="S587" s="479"/>
      <c r="T587" s="480"/>
      <c r="U587" s="481"/>
      <c r="V587" s="259"/>
      <c r="W587" s="479"/>
      <c r="X587" s="480"/>
      <c r="Y587" s="481"/>
      <c r="Z587" s="476" t="s">
        <v>55</v>
      </c>
      <c r="AA587" s="477"/>
      <c r="AB587" s="477"/>
      <c r="AC587" s="478"/>
      <c r="AD587" s="479"/>
      <c r="AE587" s="480"/>
      <c r="AF587" s="481"/>
      <c r="AG587" s="259"/>
      <c r="AH587" s="479"/>
      <c r="AI587" s="480"/>
      <c r="AJ587" s="481"/>
      <c r="AK587" s="476" t="s">
        <v>59</v>
      </c>
      <c r="AL587" s="477"/>
      <c r="AM587" s="477"/>
      <c r="AN587" s="478"/>
      <c r="AO587" s="479"/>
      <c r="AP587" s="480"/>
      <c r="AQ587" s="481"/>
      <c r="AR587" s="263"/>
      <c r="AS587" s="479"/>
      <c r="AT587" s="480"/>
      <c r="AU587" s="481"/>
      <c r="AV587" s="264"/>
      <c r="AW587" s="264"/>
      <c r="AX587" s="264"/>
      <c r="AY587" s="264"/>
      <c r="AZ587" s="472" t="s">
        <v>20</v>
      </c>
      <c r="BA587" s="472"/>
      <c r="BB587" s="472"/>
      <c r="BC587" s="472"/>
      <c r="BD587" s="473"/>
      <c r="BE587" s="469">
        <f>BL582</f>
        <v>0</v>
      </c>
      <c r="BF587" s="470"/>
      <c r="BG587" s="471"/>
      <c r="BH587" s="265"/>
      <c r="BI587" s="469">
        <f>BL584</f>
        <v>0</v>
      </c>
      <c r="BJ587" s="470"/>
      <c r="BK587" s="471"/>
      <c r="BL587" s="266"/>
      <c r="BM587" s="266"/>
      <c r="BN587" s="267"/>
      <c r="BO587" s="94"/>
      <c r="BP587" s="94"/>
      <c r="BQ587" s="84"/>
      <c r="BR587" s="84"/>
      <c r="BS587" s="84"/>
    </row>
    <row r="588" spans="1:73" ht="15.6" customHeight="1" thickTop="1" thickBot="1">
      <c r="A588" s="62"/>
      <c r="B588" s="252"/>
      <c r="C588" s="241"/>
      <c r="D588" s="253"/>
      <c r="E588" s="253"/>
      <c r="F588" s="95"/>
      <c r="G588" s="95"/>
      <c r="H588" s="261"/>
      <c r="I588" s="261"/>
      <c r="J588" s="261"/>
      <c r="K588" s="261"/>
      <c r="L588" s="261"/>
      <c r="M588" s="261"/>
      <c r="N588" s="261"/>
      <c r="O588" s="258"/>
      <c r="P588" s="258"/>
      <c r="Q588" s="258"/>
      <c r="R588" s="258"/>
      <c r="S588" s="261"/>
      <c r="T588" s="261"/>
      <c r="U588" s="261"/>
      <c r="V588" s="260"/>
      <c r="W588" s="261"/>
      <c r="X588" s="261"/>
      <c r="Y588" s="261"/>
      <c r="Z588" s="258"/>
      <c r="AA588" s="258"/>
      <c r="AB588" s="258"/>
      <c r="AC588" s="258"/>
      <c r="AD588" s="261"/>
      <c r="AE588" s="261"/>
      <c r="AF588" s="261"/>
      <c r="AG588" s="261"/>
      <c r="AH588" s="260"/>
      <c r="AI588" s="260"/>
      <c r="AJ588" s="261"/>
      <c r="AK588" s="258"/>
      <c r="AL588" s="258"/>
      <c r="AM588" s="258"/>
      <c r="AN588" s="258"/>
      <c r="AO588" s="261"/>
      <c r="AP588" s="261"/>
      <c r="AQ588" s="261"/>
      <c r="AR588" s="261"/>
      <c r="AS588" s="261"/>
      <c r="AT588" s="263"/>
      <c r="AU588" s="263"/>
      <c r="AV588" s="268"/>
      <c r="AW588" s="268"/>
      <c r="AX588" s="268"/>
      <c r="AY588" s="268"/>
      <c r="AZ588" s="258"/>
      <c r="BA588" s="269"/>
      <c r="BB588" s="269"/>
      <c r="BC588" s="270"/>
      <c r="BD588" s="271"/>
      <c r="BE588" s="272"/>
      <c r="BF588" s="272"/>
      <c r="BG588" s="263"/>
      <c r="BH588" s="273"/>
      <c r="BI588" s="274"/>
      <c r="BJ588" s="274"/>
      <c r="BK588" s="263"/>
      <c r="BL588" s="268"/>
      <c r="BM588" s="268"/>
      <c r="BN588" s="275"/>
      <c r="BO588" s="96"/>
      <c r="BP588" s="96"/>
      <c r="BQ588" s="62"/>
      <c r="BR588" s="62"/>
      <c r="BS588" s="62"/>
    </row>
    <row r="589" spans="1:73" s="88" customFormat="1" ht="74.849999999999994" customHeight="1" thickTop="1" thickBot="1">
      <c r="A589" s="84"/>
      <c r="B589" s="482" t="s">
        <v>51</v>
      </c>
      <c r="C589" s="472"/>
      <c r="D589" s="483" t="s">
        <v>61</v>
      </c>
      <c r="E589" s="483"/>
      <c r="F589" s="93"/>
      <c r="G589" s="93"/>
      <c r="H589" s="469">
        <f>H587</f>
        <v>0</v>
      </c>
      <c r="I589" s="470"/>
      <c r="J589" s="471"/>
      <c r="K589" s="259"/>
      <c r="L589" s="469">
        <f>L587</f>
        <v>0</v>
      </c>
      <c r="M589" s="470"/>
      <c r="N589" s="471"/>
      <c r="O589" s="476" t="s">
        <v>57</v>
      </c>
      <c r="P589" s="477"/>
      <c r="Q589" s="477"/>
      <c r="R589" s="477"/>
      <c r="S589" s="469">
        <f>S587-H587</f>
        <v>0</v>
      </c>
      <c r="T589" s="470"/>
      <c r="U589" s="471"/>
      <c r="V589" s="259"/>
      <c r="W589" s="469">
        <f>W587-L587</f>
        <v>0</v>
      </c>
      <c r="X589" s="470"/>
      <c r="Y589" s="471"/>
      <c r="Z589" s="476" t="s">
        <v>56</v>
      </c>
      <c r="AA589" s="477"/>
      <c r="AB589" s="477"/>
      <c r="AC589" s="478"/>
      <c r="AD589" s="469">
        <f>AD587-S587</f>
        <v>0</v>
      </c>
      <c r="AE589" s="470"/>
      <c r="AF589" s="471"/>
      <c r="AG589" s="259"/>
      <c r="AH589" s="469">
        <f>AH587-W587</f>
        <v>0</v>
      </c>
      <c r="AI589" s="470"/>
      <c r="AJ589" s="471"/>
      <c r="AK589" s="476" t="s">
        <v>58</v>
      </c>
      <c r="AL589" s="477"/>
      <c r="AM589" s="477"/>
      <c r="AN589" s="478"/>
      <c r="AO589" s="469">
        <f>AO587-AD587</f>
        <v>0</v>
      </c>
      <c r="AP589" s="470"/>
      <c r="AQ589" s="471"/>
      <c r="AR589" s="263"/>
      <c r="AS589" s="469">
        <f>AS587-AH587</f>
        <v>0</v>
      </c>
      <c r="AT589" s="470"/>
      <c r="AU589" s="471"/>
      <c r="AV589" s="264"/>
      <c r="AW589" s="264"/>
      <c r="AX589" s="264"/>
      <c r="AY589" s="264"/>
      <c r="AZ589" s="472" t="s">
        <v>50</v>
      </c>
      <c r="BA589" s="472"/>
      <c r="BB589" s="472"/>
      <c r="BC589" s="472"/>
      <c r="BD589" s="473"/>
      <c r="BE589" s="469">
        <f>BE587-AO587</f>
        <v>0</v>
      </c>
      <c r="BF589" s="470"/>
      <c r="BG589" s="471"/>
      <c r="BH589" s="276"/>
      <c r="BI589" s="469">
        <f>BI587-AS587</f>
        <v>0</v>
      </c>
      <c r="BJ589" s="470"/>
      <c r="BK589" s="471"/>
      <c r="BL589" s="266"/>
      <c r="BM589" s="266"/>
      <c r="BN589" s="267"/>
      <c r="BO589" s="94"/>
      <c r="BP589" s="94"/>
      <c r="BQ589" s="84"/>
      <c r="BR589" s="84"/>
      <c r="BS589" s="84"/>
    </row>
    <row r="590" spans="1:73" ht="27.75" thickTop="1" thickBot="1">
      <c r="A590" s="62"/>
      <c r="B590" s="254"/>
      <c r="C590" s="255"/>
      <c r="D590" s="255"/>
      <c r="E590" s="255"/>
      <c r="F590" s="97"/>
      <c r="G590" s="97"/>
      <c r="H590" s="255"/>
      <c r="I590" s="255"/>
      <c r="J590" s="255"/>
      <c r="K590" s="255"/>
      <c r="L590" s="255"/>
      <c r="M590" s="255"/>
      <c r="N590" s="255"/>
      <c r="O590" s="255"/>
      <c r="P590" s="255"/>
      <c r="Q590" s="255"/>
      <c r="R590" s="255"/>
      <c r="S590" s="255"/>
      <c r="T590" s="255"/>
      <c r="U590" s="255"/>
      <c r="V590" s="255"/>
      <c r="W590" s="255"/>
      <c r="X590" s="255"/>
      <c r="Y590" s="255"/>
      <c r="Z590" s="255"/>
      <c r="AA590" s="255"/>
      <c r="AB590" s="255"/>
      <c r="AC590" s="255"/>
      <c r="AD590" s="255"/>
      <c r="AE590" s="255"/>
      <c r="AF590" s="262"/>
      <c r="AG590" s="262"/>
      <c r="AH590" s="255"/>
      <c r="AI590" s="255"/>
      <c r="AJ590" s="255"/>
      <c r="AK590" s="255"/>
      <c r="AL590" s="255"/>
      <c r="AM590" s="255"/>
      <c r="AN590" s="255"/>
      <c r="AO590" s="255"/>
      <c r="AP590" s="255"/>
      <c r="AQ590" s="255"/>
      <c r="AR590" s="255"/>
      <c r="AS590" s="255"/>
      <c r="AT590" s="255"/>
      <c r="AU590" s="255"/>
      <c r="AV590" s="255"/>
      <c r="AW590" s="255"/>
      <c r="AX590" s="255"/>
      <c r="AY590" s="255"/>
      <c r="AZ590" s="255"/>
      <c r="BA590" s="474" t="s">
        <v>104</v>
      </c>
      <c r="BB590" s="474"/>
      <c r="BC590" s="474"/>
      <c r="BD590" s="474"/>
      <c r="BE590" s="474"/>
      <c r="BF590" s="474"/>
      <c r="BG590" s="474"/>
      <c r="BH590" s="474"/>
      <c r="BI590" s="474"/>
      <c r="BJ590" s="474"/>
      <c r="BK590" s="474"/>
      <c r="BL590" s="474"/>
      <c r="BM590" s="474"/>
      <c r="BN590" s="475"/>
      <c r="BO590" s="98"/>
      <c r="BP590" s="98"/>
      <c r="BQ590" s="62"/>
      <c r="BR590" s="62"/>
      <c r="BS590" s="62"/>
    </row>
    <row r="591" spans="1:73" ht="10.9" customHeight="1" thickTop="1">
      <c r="A591" s="62"/>
      <c r="B591" s="63"/>
      <c r="C591" s="62"/>
      <c r="D591" s="62"/>
      <c r="E591" s="62"/>
      <c r="F591" s="64"/>
      <c r="G591" s="64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  <c r="AA591" s="62"/>
      <c r="AB591" s="62"/>
      <c r="AC591" s="62"/>
      <c r="AD591" s="62"/>
      <c r="AE591" s="62"/>
      <c r="AF591" s="65"/>
      <c r="AG591" s="65"/>
      <c r="AH591" s="62"/>
      <c r="AI591" s="62"/>
      <c r="AJ591" s="62"/>
      <c r="AK591" s="62"/>
      <c r="AL591" s="62"/>
      <c r="AM591" s="62"/>
      <c r="AN591" s="62"/>
      <c r="AO591" s="62"/>
      <c r="AP591" s="62"/>
      <c r="AQ591" s="62"/>
      <c r="AR591" s="62"/>
      <c r="AS591" s="62"/>
      <c r="AT591" s="62"/>
      <c r="AU591" s="62"/>
      <c r="AV591" s="62"/>
      <c r="AW591" s="62"/>
      <c r="AX591" s="62"/>
      <c r="AY591" s="62"/>
      <c r="AZ591" s="62"/>
      <c r="BA591" s="62"/>
      <c r="BB591" s="62"/>
      <c r="BC591" s="62"/>
      <c r="BD591" s="62"/>
      <c r="BE591" s="62"/>
      <c r="BF591" s="62"/>
      <c r="BG591" s="62"/>
      <c r="BH591" s="62"/>
      <c r="BI591" s="62"/>
      <c r="BJ591" s="62"/>
      <c r="BK591" s="62"/>
      <c r="BL591" s="62"/>
      <c r="BM591" s="62"/>
      <c r="BN591" s="62"/>
      <c r="BO591" s="66"/>
      <c r="BP591" s="66"/>
      <c r="BQ591" s="62"/>
      <c r="BR591" s="62"/>
      <c r="BS591" s="62"/>
    </row>
    <row r="592" spans="1:73" s="69" customFormat="1" ht="33.75">
      <c r="A592" s="68"/>
      <c r="B592" s="651" t="s">
        <v>9</v>
      </c>
      <c r="C592" s="651"/>
      <c r="D592" s="651"/>
      <c r="E592" s="651"/>
      <c r="F592" s="651"/>
      <c r="G592" s="651"/>
      <c r="H592" s="651"/>
      <c r="I592" s="651"/>
      <c r="J592" s="651"/>
      <c r="K592" s="651"/>
      <c r="L592" s="651"/>
      <c r="M592" s="651"/>
      <c r="N592" s="651"/>
      <c r="O592" s="651"/>
      <c r="P592" s="651"/>
      <c r="Q592" s="651"/>
      <c r="R592" s="651"/>
      <c r="S592" s="651"/>
      <c r="T592" s="651"/>
      <c r="U592" s="651"/>
      <c r="V592" s="651"/>
      <c r="W592" s="651"/>
      <c r="X592" s="651"/>
      <c r="Y592" s="651"/>
      <c r="Z592" s="651"/>
      <c r="AA592" s="651"/>
      <c r="AB592" s="651"/>
      <c r="AC592" s="651"/>
      <c r="AD592" s="651"/>
      <c r="AE592" s="651"/>
      <c r="AF592" s="651"/>
      <c r="AG592" s="651"/>
      <c r="AH592" s="651"/>
      <c r="AI592" s="651"/>
      <c r="AJ592" s="651"/>
      <c r="AK592" s="651"/>
      <c r="AL592" s="651"/>
      <c r="AM592" s="651"/>
      <c r="AN592" s="651"/>
      <c r="AO592" s="651"/>
      <c r="AP592" s="651"/>
      <c r="AQ592" s="651"/>
      <c r="AR592" s="651"/>
      <c r="AS592" s="651"/>
      <c r="AT592" s="651"/>
      <c r="AU592" s="651"/>
      <c r="AV592" s="651"/>
      <c r="AW592" s="651"/>
      <c r="AX592" s="651"/>
      <c r="AY592" s="651"/>
      <c r="AZ592" s="651"/>
      <c r="BA592" s="651"/>
      <c r="BB592" s="651"/>
      <c r="BC592" s="651"/>
      <c r="BD592" s="651"/>
      <c r="BE592" s="651"/>
      <c r="BF592" s="651"/>
      <c r="BG592" s="651"/>
      <c r="BH592" s="651"/>
      <c r="BI592" s="651"/>
      <c r="BJ592" s="651"/>
      <c r="BK592" s="651"/>
      <c r="BL592" s="651"/>
      <c r="BM592" s="651"/>
      <c r="BN592" s="651"/>
      <c r="BO592" s="223"/>
      <c r="BP592" s="223"/>
      <c r="BQ592" s="68"/>
      <c r="BR592" s="68"/>
      <c r="BS592" s="68"/>
    </row>
    <row r="593" spans="1:71" ht="10.9" customHeight="1">
      <c r="A593" s="62"/>
      <c r="B593" s="224"/>
      <c r="C593" s="225"/>
      <c r="D593" s="225"/>
      <c r="E593" s="225"/>
      <c r="F593" s="226"/>
      <c r="G593" s="226"/>
      <c r="H593" s="225"/>
      <c r="I593" s="225"/>
      <c r="J593" s="225"/>
      <c r="K593" s="225"/>
      <c r="L593" s="225"/>
      <c r="M593" s="225"/>
      <c r="N593" s="225"/>
      <c r="O593" s="225"/>
      <c r="P593" s="225"/>
      <c r="Q593" s="225"/>
      <c r="R593" s="225"/>
      <c r="S593" s="225"/>
      <c r="T593" s="225"/>
      <c r="U593" s="225"/>
      <c r="V593" s="225"/>
      <c r="W593" s="225"/>
      <c r="X593" s="225"/>
      <c r="Y593" s="225"/>
      <c r="Z593" s="225"/>
      <c r="AA593" s="225"/>
      <c r="AB593" s="225"/>
      <c r="AC593" s="225"/>
      <c r="AD593" s="225"/>
      <c r="AE593" s="225"/>
      <c r="AF593" s="227"/>
      <c r="AG593" s="227"/>
      <c r="AH593" s="225"/>
      <c r="AI593" s="225"/>
      <c r="AJ593" s="225"/>
      <c r="AK593" s="225"/>
      <c r="AL593" s="225"/>
      <c r="AM593" s="225"/>
      <c r="AN593" s="225"/>
      <c r="AO593" s="225"/>
      <c r="AP593" s="225"/>
      <c r="AQ593" s="225"/>
      <c r="AR593" s="225"/>
      <c r="AS593" s="225"/>
      <c r="AT593" s="225"/>
      <c r="AU593" s="225"/>
      <c r="AV593" s="225"/>
      <c r="AW593" s="225"/>
      <c r="AX593" s="225"/>
      <c r="AY593" s="225"/>
      <c r="AZ593" s="225"/>
      <c r="BA593" s="225"/>
      <c r="BB593" s="225"/>
      <c r="BC593" s="225"/>
      <c r="BD593" s="225"/>
      <c r="BE593" s="225"/>
      <c r="BF593" s="225"/>
      <c r="BG593" s="225"/>
      <c r="BH593" s="225"/>
      <c r="BI593" s="225"/>
      <c r="BJ593" s="225"/>
      <c r="BK593" s="225"/>
      <c r="BL593" s="225"/>
      <c r="BM593" s="225"/>
      <c r="BN593" s="652"/>
      <c r="BO593" s="652"/>
      <c r="BP593" s="652"/>
      <c r="BQ593" s="62"/>
      <c r="BR593" s="62"/>
      <c r="BS593" s="62"/>
    </row>
    <row r="594" spans="1:71" s="70" customFormat="1" ht="36.75" customHeight="1">
      <c r="A594" s="63"/>
      <c r="B594" s="224"/>
      <c r="C594" s="224"/>
      <c r="D594" s="228" t="s">
        <v>10</v>
      </c>
      <c r="E594" s="653" t="str">
        <f>IF(ROSTER!D$3="","",ROSTER!D$3)</f>
        <v/>
      </c>
      <c r="F594" s="653"/>
      <c r="G594" s="653"/>
      <c r="H594" s="653"/>
      <c r="I594" s="653"/>
      <c r="J594" s="653"/>
      <c r="K594" s="653"/>
      <c r="L594" s="653"/>
      <c r="M594" s="653"/>
      <c r="N594" s="653"/>
      <c r="O594" s="653"/>
      <c r="P594" s="653"/>
      <c r="Q594" s="653"/>
      <c r="R594" s="653"/>
      <c r="S594" s="653"/>
      <c r="T594" s="653"/>
      <c r="U594" s="653"/>
      <c r="V594" s="653"/>
      <c r="W594" s="653"/>
      <c r="X594" s="653"/>
      <c r="Y594" s="653"/>
      <c r="Z594" s="653"/>
      <c r="AA594" s="653"/>
      <c r="AB594" s="653"/>
      <c r="AC594" s="653"/>
      <c r="AD594" s="229"/>
      <c r="AE594" s="649" t="s">
        <v>11</v>
      </c>
      <c r="AF594" s="649"/>
      <c r="AG594" s="649"/>
      <c r="AH594" s="649"/>
      <c r="AI594" s="649"/>
      <c r="AJ594" s="649"/>
      <c r="AK594" s="649"/>
      <c r="AL594" s="647"/>
      <c r="AM594" s="647"/>
      <c r="AN594" s="647"/>
      <c r="AO594" s="647"/>
      <c r="AP594" s="647"/>
      <c r="AQ594" s="647"/>
      <c r="AR594" s="647"/>
      <c r="AS594" s="647"/>
      <c r="AT594" s="647"/>
      <c r="AU594" s="647"/>
      <c r="AV594" s="647"/>
      <c r="AW594" s="647"/>
      <c r="AX594" s="647"/>
      <c r="AY594" s="647"/>
      <c r="AZ594" s="647"/>
      <c r="BA594" s="647"/>
      <c r="BB594" s="647"/>
      <c r="BC594" s="647"/>
      <c r="BD594" s="647"/>
      <c r="BE594" s="647"/>
      <c r="BF594" s="647"/>
      <c r="BG594" s="647"/>
      <c r="BH594" s="647"/>
      <c r="BI594" s="647"/>
      <c r="BJ594" s="647"/>
      <c r="BK594" s="647"/>
      <c r="BL594" s="647"/>
      <c r="BM594" s="647"/>
      <c r="BN594" s="652"/>
      <c r="BO594" s="652"/>
      <c r="BP594" s="652"/>
      <c r="BQ594" s="63"/>
      <c r="BR594" s="63"/>
      <c r="BS594" s="63"/>
    </row>
    <row r="595" spans="1:71" ht="8.85" customHeight="1">
      <c r="A595" s="71"/>
      <c r="B595" s="224"/>
      <c r="C595" s="227" t="s">
        <v>39</v>
      </c>
      <c r="D595" s="227"/>
      <c r="E595" s="227"/>
      <c r="F595" s="230"/>
      <c r="G595" s="230"/>
      <c r="H595" s="227"/>
      <c r="I595" s="227"/>
      <c r="J595" s="231"/>
      <c r="K595" s="231"/>
      <c r="L595" s="231"/>
      <c r="M595" s="231"/>
      <c r="N595" s="231"/>
      <c r="O595" s="231"/>
      <c r="P595" s="231"/>
      <c r="Q595" s="231"/>
      <c r="R595" s="231"/>
      <c r="S595" s="231"/>
      <c r="T595" s="231"/>
      <c r="U595" s="231"/>
      <c r="V595" s="231"/>
      <c r="W595" s="231"/>
      <c r="X595" s="231"/>
      <c r="Y595" s="231"/>
      <c r="Z595" s="231"/>
      <c r="AA595" s="231"/>
      <c r="AB595" s="231"/>
      <c r="AC595" s="231"/>
      <c r="AD595" s="231"/>
      <c r="AE595" s="231"/>
      <c r="AF595" s="231"/>
      <c r="AG595" s="227"/>
      <c r="AH595" s="232"/>
      <c r="AI595" s="233"/>
      <c r="AJ595" s="233"/>
      <c r="AK595" s="233"/>
      <c r="AL595" s="233"/>
      <c r="AM595" s="233"/>
      <c r="AN595" s="233"/>
      <c r="AO595" s="234"/>
      <c r="AP595" s="235"/>
      <c r="AQ595" s="235"/>
      <c r="AR595" s="235"/>
      <c r="AS595" s="235"/>
      <c r="AT595" s="235"/>
      <c r="AU595" s="235"/>
      <c r="AV595" s="235"/>
      <c r="AW595" s="235"/>
      <c r="AX595" s="235"/>
      <c r="AY595" s="235"/>
      <c r="AZ595" s="235"/>
      <c r="BA595" s="235"/>
      <c r="BB595" s="235"/>
      <c r="BC595" s="235"/>
      <c r="BD595" s="235"/>
      <c r="BE595" s="235"/>
      <c r="BF595" s="235"/>
      <c r="BG595" s="235"/>
      <c r="BH595" s="235"/>
      <c r="BI595" s="235"/>
      <c r="BJ595" s="235"/>
      <c r="BK595" s="235"/>
      <c r="BL595" s="235"/>
      <c r="BM595" s="235"/>
      <c r="BN595" s="235"/>
      <c r="BO595" s="236"/>
      <c r="BP595" s="236"/>
      <c r="BQ595" s="71"/>
      <c r="BR595" s="71"/>
      <c r="BS595" s="71"/>
    </row>
    <row r="596" spans="1:71" s="70" customFormat="1" ht="37.5">
      <c r="A596" s="63"/>
      <c r="B596" s="224"/>
      <c r="C596" s="646" t="s">
        <v>38</v>
      </c>
      <c r="D596" s="646"/>
      <c r="E596" s="647"/>
      <c r="F596" s="647"/>
      <c r="G596" s="647"/>
      <c r="H596" s="647"/>
      <c r="I596" s="647"/>
      <c r="J596" s="647"/>
      <c r="K596" s="647"/>
      <c r="L596" s="647"/>
      <c r="M596" s="647"/>
      <c r="N596" s="647"/>
      <c r="O596" s="647"/>
      <c r="P596" s="647"/>
      <c r="Q596" s="647"/>
      <c r="R596" s="647"/>
      <c r="S596" s="647"/>
      <c r="T596" s="647"/>
      <c r="U596" s="647"/>
      <c r="V596" s="647"/>
      <c r="W596" s="647"/>
      <c r="X596" s="647"/>
      <c r="Y596" s="647"/>
      <c r="Z596" s="647"/>
      <c r="AA596" s="647"/>
      <c r="AB596" s="647"/>
      <c r="AC596" s="647"/>
      <c r="AD596" s="229"/>
      <c r="AE596" s="648" t="s">
        <v>21</v>
      </c>
      <c r="AF596" s="648"/>
      <c r="AG596" s="648"/>
      <c r="AH596" s="648"/>
      <c r="AI596" s="647"/>
      <c r="AJ596" s="647"/>
      <c r="AK596" s="647"/>
      <c r="AL596" s="647"/>
      <c r="AM596" s="647"/>
      <c r="AN596" s="647"/>
      <c r="AO596" s="647"/>
      <c r="AP596" s="647"/>
      <c r="AQ596" s="647"/>
      <c r="AR596" s="647"/>
      <c r="AS596" s="647"/>
      <c r="AT596" s="647"/>
      <c r="AU596" s="647"/>
      <c r="AV596" s="647"/>
      <c r="AW596" s="647"/>
      <c r="AX596" s="647"/>
      <c r="AY596" s="647"/>
      <c r="AZ596" s="647"/>
      <c r="BA596" s="649" t="s">
        <v>12</v>
      </c>
      <c r="BB596" s="649"/>
      <c r="BC596" s="649"/>
      <c r="BD596" s="650"/>
      <c r="BE596" s="650"/>
      <c r="BF596" s="650"/>
      <c r="BG596" s="650"/>
      <c r="BH596" s="650"/>
      <c r="BI596" s="650"/>
      <c r="BJ596" s="650"/>
      <c r="BK596" s="650"/>
      <c r="BL596" s="650"/>
      <c r="BM596" s="650"/>
      <c r="BN596" s="237"/>
      <c r="BO596" s="238"/>
      <c r="BP596" s="238"/>
      <c r="BQ596" s="72">
        <f>IF(BD596=0,0,1)</f>
        <v>0</v>
      </c>
      <c r="BR596" s="73">
        <f>IF((BE646+BI646)&gt;(AO646+AS646),1,0)</f>
        <v>0</v>
      </c>
      <c r="BS596" s="74"/>
    </row>
    <row r="597" spans="1:71" ht="9.6" customHeight="1">
      <c r="A597" s="62"/>
      <c r="B597" s="224"/>
      <c r="C597" s="225"/>
      <c r="D597" s="225"/>
      <c r="E597" s="225"/>
      <c r="F597" s="226"/>
      <c r="G597" s="226"/>
      <c r="H597" s="225"/>
      <c r="I597" s="225"/>
      <c r="J597" s="225"/>
      <c r="K597" s="225"/>
      <c r="L597" s="225"/>
      <c r="M597" s="225"/>
      <c r="N597" s="225"/>
      <c r="O597" s="225"/>
      <c r="P597" s="225"/>
      <c r="Q597" s="225"/>
      <c r="R597" s="225"/>
      <c r="S597" s="225"/>
      <c r="T597" s="225"/>
      <c r="U597" s="225"/>
      <c r="V597" s="225"/>
      <c r="W597" s="225"/>
      <c r="X597" s="225"/>
      <c r="Y597" s="225"/>
      <c r="Z597" s="225"/>
      <c r="AA597" s="225"/>
      <c r="AB597" s="225"/>
      <c r="AC597" s="225"/>
      <c r="AD597" s="225"/>
      <c r="AE597" s="225"/>
      <c r="AF597" s="227"/>
      <c r="AG597" s="227"/>
      <c r="AH597" s="225"/>
      <c r="AI597" s="225"/>
      <c r="AJ597" s="225"/>
      <c r="AK597" s="225"/>
      <c r="AL597" s="225"/>
      <c r="AM597" s="225"/>
      <c r="AN597" s="225"/>
      <c r="AO597" s="225"/>
      <c r="AP597" s="225"/>
      <c r="AQ597" s="225"/>
      <c r="AR597" s="225"/>
      <c r="AS597" s="225"/>
      <c r="AT597" s="225"/>
      <c r="AU597" s="225"/>
      <c r="AV597" s="225"/>
      <c r="AW597" s="225"/>
      <c r="AX597" s="225"/>
      <c r="AY597" s="225"/>
      <c r="AZ597" s="225"/>
      <c r="BA597" s="225"/>
      <c r="BB597" s="225"/>
      <c r="BC597" s="225"/>
      <c r="BD597" s="225"/>
      <c r="BE597" s="225"/>
      <c r="BF597" s="225"/>
      <c r="BG597" s="225"/>
      <c r="BH597" s="225"/>
      <c r="BI597" s="225"/>
      <c r="BJ597" s="225"/>
      <c r="BK597" s="225"/>
      <c r="BL597" s="225"/>
      <c r="BM597" s="225"/>
      <c r="BN597" s="225"/>
      <c r="BO597" s="239"/>
      <c r="BP597" s="239"/>
      <c r="BQ597" s="62"/>
      <c r="BR597" s="62"/>
      <c r="BS597" s="62"/>
    </row>
    <row r="598" spans="1:71" ht="8.85" customHeight="1" thickBot="1">
      <c r="A598" s="62"/>
      <c r="B598" s="240"/>
      <c r="C598" s="241"/>
      <c r="D598" s="241"/>
      <c r="E598" s="241"/>
      <c r="F598" s="242"/>
      <c r="G598" s="242"/>
      <c r="H598" s="241"/>
      <c r="I598" s="241"/>
      <c r="J598" s="241"/>
      <c r="K598" s="241"/>
      <c r="L598" s="241"/>
      <c r="M598" s="241"/>
      <c r="N598" s="241"/>
      <c r="O598" s="241"/>
      <c r="P598" s="241"/>
      <c r="Q598" s="241"/>
      <c r="R598" s="241"/>
      <c r="S598" s="241"/>
      <c r="T598" s="241"/>
      <c r="U598" s="241"/>
      <c r="V598" s="241"/>
      <c r="W598" s="241"/>
      <c r="X598" s="241"/>
      <c r="Y598" s="241"/>
      <c r="Z598" s="241"/>
      <c r="AA598" s="241"/>
      <c r="AB598" s="241"/>
      <c r="AC598" s="241"/>
      <c r="AD598" s="241"/>
      <c r="AE598" s="241"/>
      <c r="AF598" s="243"/>
      <c r="AG598" s="243"/>
      <c r="AH598" s="241"/>
      <c r="AI598" s="241"/>
      <c r="AJ598" s="241"/>
      <c r="AK598" s="241"/>
      <c r="AL598" s="241"/>
      <c r="AM598" s="241"/>
      <c r="AN598" s="241"/>
      <c r="AO598" s="241"/>
      <c r="AP598" s="241"/>
      <c r="AQ598" s="241"/>
      <c r="AR598" s="241"/>
      <c r="AS598" s="241"/>
      <c r="AT598" s="241"/>
      <c r="AU598" s="241"/>
      <c r="AV598" s="241"/>
      <c r="AW598" s="241"/>
      <c r="AX598" s="241"/>
      <c r="AY598" s="241"/>
      <c r="AZ598" s="241"/>
      <c r="BA598" s="241"/>
      <c r="BB598" s="241"/>
      <c r="BC598" s="241"/>
      <c r="BD598" s="241"/>
      <c r="BE598" s="241"/>
      <c r="BF598" s="241"/>
      <c r="BG598" s="241"/>
      <c r="BH598" s="241"/>
      <c r="BI598" s="241"/>
      <c r="BJ598" s="241"/>
      <c r="BK598" s="241"/>
      <c r="BL598" s="241"/>
      <c r="BM598" s="241"/>
      <c r="BN598" s="241"/>
      <c r="BO598" s="244"/>
      <c r="BP598" s="244"/>
      <c r="BQ598" s="62"/>
      <c r="BR598" s="62"/>
      <c r="BS598" s="62"/>
    </row>
    <row r="599" spans="1:71" s="70" customFormat="1" ht="33.4" customHeight="1" thickTop="1">
      <c r="A599" s="74"/>
      <c r="B599" s="634" t="s">
        <v>0</v>
      </c>
      <c r="C599" s="636" t="s">
        <v>1</v>
      </c>
      <c r="D599" s="637"/>
      <c r="E599" s="245" t="s">
        <v>28</v>
      </c>
      <c r="F599" s="644" t="s">
        <v>115</v>
      </c>
      <c r="G599" s="644" t="s">
        <v>116</v>
      </c>
      <c r="H599" s="640" t="s">
        <v>41</v>
      </c>
      <c r="I599" s="641"/>
      <c r="J599" s="619" t="s">
        <v>7</v>
      </c>
      <c r="K599" s="619"/>
      <c r="L599" s="619"/>
      <c r="M599" s="619"/>
      <c r="N599" s="619"/>
      <c r="O599" s="619"/>
      <c r="P599" s="619" t="s">
        <v>2</v>
      </c>
      <c r="Q599" s="619"/>
      <c r="R599" s="619"/>
      <c r="S599" s="619"/>
      <c r="T599" s="619"/>
      <c r="U599" s="619"/>
      <c r="V599" s="630" t="s">
        <v>35</v>
      </c>
      <c r="W599" s="631"/>
      <c r="X599" s="630" t="s">
        <v>36</v>
      </c>
      <c r="Y599" s="631"/>
      <c r="Z599" s="630" t="s">
        <v>44</v>
      </c>
      <c r="AA599" s="631"/>
      <c r="AB599" s="619" t="s">
        <v>6</v>
      </c>
      <c r="AC599" s="619"/>
      <c r="AD599" s="619"/>
      <c r="AE599" s="619"/>
      <c r="AF599" s="619"/>
      <c r="AG599" s="619"/>
      <c r="AH599" s="619" t="s">
        <v>74</v>
      </c>
      <c r="AI599" s="619"/>
      <c r="AJ599" s="619"/>
      <c r="AK599" s="619"/>
      <c r="AL599" s="619"/>
      <c r="AM599" s="619"/>
      <c r="AN599" s="619" t="s">
        <v>75</v>
      </c>
      <c r="AO599" s="619"/>
      <c r="AP599" s="619"/>
      <c r="AQ599" s="619"/>
      <c r="AR599" s="619"/>
      <c r="AS599" s="619"/>
      <c r="AT599" s="619" t="s">
        <v>76</v>
      </c>
      <c r="AU599" s="619"/>
      <c r="AV599" s="619"/>
      <c r="AW599" s="619"/>
      <c r="AX599" s="619"/>
      <c r="AY599" s="621"/>
      <c r="AZ599" s="619" t="s">
        <v>4</v>
      </c>
      <c r="BA599" s="619"/>
      <c r="BB599" s="619"/>
      <c r="BC599" s="619"/>
      <c r="BD599" s="619"/>
      <c r="BE599" s="620"/>
      <c r="BF599" s="619" t="s">
        <v>77</v>
      </c>
      <c r="BG599" s="619"/>
      <c r="BH599" s="619"/>
      <c r="BI599" s="619"/>
      <c r="BJ599" s="619"/>
      <c r="BK599" s="621"/>
      <c r="BL599" s="622" t="s">
        <v>25</v>
      </c>
      <c r="BM599" s="623"/>
      <c r="BN599" s="624"/>
      <c r="BO599" s="615" t="s">
        <v>92</v>
      </c>
      <c r="BP599" s="615" t="s">
        <v>93</v>
      </c>
      <c r="BQ599" s="74"/>
      <c r="BR599" s="74"/>
      <c r="BS599" s="74"/>
    </row>
    <row r="600" spans="1:71" s="76" customFormat="1" ht="31.9" customHeight="1">
      <c r="A600" s="75"/>
      <c r="B600" s="635"/>
      <c r="C600" s="638"/>
      <c r="D600" s="639"/>
      <c r="E600" s="246" t="s">
        <v>117</v>
      </c>
      <c r="F600" s="645"/>
      <c r="G600" s="645"/>
      <c r="H600" s="642"/>
      <c r="I600" s="643"/>
      <c r="J600" s="607" t="s">
        <v>17</v>
      </c>
      <c r="K600" s="608"/>
      <c r="L600" s="609" t="s">
        <v>18</v>
      </c>
      <c r="M600" s="610"/>
      <c r="N600" s="617" t="s">
        <v>19</v>
      </c>
      <c r="O600" s="618" t="s">
        <v>8</v>
      </c>
      <c r="P600" s="607" t="s">
        <v>26</v>
      </c>
      <c r="Q600" s="608"/>
      <c r="R600" s="609" t="s">
        <v>24</v>
      </c>
      <c r="S600" s="610"/>
      <c r="T600" s="617" t="s">
        <v>19</v>
      </c>
      <c r="U600" s="618"/>
      <c r="V600" s="632"/>
      <c r="W600" s="633"/>
      <c r="X600" s="632"/>
      <c r="Y600" s="633"/>
      <c r="Z600" s="632"/>
      <c r="AA600" s="633"/>
      <c r="AB600" s="607" t="s">
        <v>54</v>
      </c>
      <c r="AC600" s="608"/>
      <c r="AD600" s="609" t="s">
        <v>23</v>
      </c>
      <c r="AE600" s="610" t="s">
        <v>3</v>
      </c>
      <c r="AF600" s="611" t="s">
        <v>5</v>
      </c>
      <c r="AG600" s="612"/>
      <c r="AH600" s="607" t="s">
        <v>54</v>
      </c>
      <c r="AI600" s="608"/>
      <c r="AJ600" s="609" t="s">
        <v>23</v>
      </c>
      <c r="AK600" s="610" t="s">
        <v>3</v>
      </c>
      <c r="AL600" s="611" t="s">
        <v>5</v>
      </c>
      <c r="AM600" s="612"/>
      <c r="AN600" s="607" t="s">
        <v>54</v>
      </c>
      <c r="AO600" s="608"/>
      <c r="AP600" s="609" t="s">
        <v>23</v>
      </c>
      <c r="AQ600" s="610" t="s">
        <v>3</v>
      </c>
      <c r="AR600" s="611" t="s">
        <v>5</v>
      </c>
      <c r="AS600" s="612"/>
      <c r="AT600" s="613" t="s">
        <v>54</v>
      </c>
      <c r="AU600" s="614"/>
      <c r="AV600" s="628" t="s">
        <v>23</v>
      </c>
      <c r="AW600" s="629" t="s">
        <v>3</v>
      </c>
      <c r="AX600" s="611" t="s">
        <v>5</v>
      </c>
      <c r="AY600" s="612"/>
      <c r="AZ600" s="607" t="s">
        <v>54</v>
      </c>
      <c r="BA600" s="608"/>
      <c r="BB600" s="609" t="s">
        <v>23</v>
      </c>
      <c r="BC600" s="610" t="s">
        <v>3</v>
      </c>
      <c r="BD600" s="611" t="s">
        <v>5</v>
      </c>
      <c r="BE600" s="612"/>
      <c r="BF600" s="613" t="s">
        <v>54</v>
      </c>
      <c r="BG600" s="614"/>
      <c r="BH600" s="628" t="s">
        <v>23</v>
      </c>
      <c r="BI600" s="629" t="s">
        <v>3</v>
      </c>
      <c r="BJ600" s="611" t="s">
        <v>5</v>
      </c>
      <c r="BK600" s="612"/>
      <c r="BL600" s="625"/>
      <c r="BM600" s="626"/>
      <c r="BN600" s="627"/>
      <c r="BO600" s="616"/>
      <c r="BP600" s="616"/>
      <c r="BQ600" s="75"/>
      <c r="BR600" s="75"/>
      <c r="BS600" s="75"/>
    </row>
    <row r="601" spans="1:71" ht="23.85" customHeight="1">
      <c r="A601" s="77"/>
      <c r="B601" s="605" t="str">
        <f>IF(ROSTER!B8="","",ROSTER!B8)</f>
        <v/>
      </c>
      <c r="C601" s="588" t="str">
        <f>IF(ROSTER!C$8="","",ROSTER!C$8)</f>
        <v/>
      </c>
      <c r="D601" s="589"/>
      <c r="E601" s="590"/>
      <c r="F601" s="592">
        <f>IF(E601="y",1,IF(E601="S",1,0))</f>
        <v>0</v>
      </c>
      <c r="G601" s="594">
        <f>IF(E601="S",1,0)</f>
        <v>0</v>
      </c>
      <c r="H601" s="584"/>
      <c r="I601" s="576"/>
      <c r="J601" s="564"/>
      <c r="K601" s="565"/>
      <c r="L601" s="568"/>
      <c r="M601" s="569"/>
      <c r="N601" s="578">
        <f>L601+J601</f>
        <v>0</v>
      </c>
      <c r="O601" s="579"/>
      <c r="P601" s="564"/>
      <c r="Q601" s="565"/>
      <c r="R601" s="568"/>
      <c r="S601" s="569"/>
      <c r="T601" s="578">
        <f>R601-P601</f>
        <v>0</v>
      </c>
      <c r="U601" s="579"/>
      <c r="V601" s="584"/>
      <c r="W601" s="576"/>
      <c r="X601" s="564"/>
      <c r="Y601" s="576"/>
      <c r="Z601" s="564"/>
      <c r="AA601" s="576"/>
      <c r="AB601" s="564"/>
      <c r="AC601" s="565"/>
      <c r="AD601" s="568"/>
      <c r="AE601" s="569"/>
      <c r="AF601" s="548">
        <f>IF(AB601=0,0,(AD601/AB601)*100)</f>
        <v>0</v>
      </c>
      <c r="AG601" s="549"/>
      <c r="AH601" s="564"/>
      <c r="AI601" s="565"/>
      <c r="AJ601" s="568"/>
      <c r="AK601" s="569"/>
      <c r="AL601" s="548">
        <f>IF(AH601=0,0,(AJ601/AH601)*100)</f>
        <v>0</v>
      </c>
      <c r="AM601" s="549"/>
      <c r="AN601" s="564"/>
      <c r="AO601" s="565"/>
      <c r="AP601" s="568"/>
      <c r="AQ601" s="569"/>
      <c r="AR601" s="548">
        <f>IF(AN601=0,0,(AP601/AN601)*100)</f>
        <v>0</v>
      </c>
      <c r="AS601" s="549"/>
      <c r="AT601" s="572">
        <f>AB601+AH601+AN601</f>
        <v>0</v>
      </c>
      <c r="AU601" s="573"/>
      <c r="AV601" s="544">
        <f>AD601+AJ601+AP601</f>
        <v>0</v>
      </c>
      <c r="AW601" s="545"/>
      <c r="AX601" s="548">
        <f>IF(AT601=0,0,(AV601/AT601)*100)</f>
        <v>0</v>
      </c>
      <c r="AY601" s="549"/>
      <c r="AZ601" s="564"/>
      <c r="BA601" s="565"/>
      <c r="BB601" s="568"/>
      <c r="BC601" s="569"/>
      <c r="BD601" s="548">
        <f>IF(AZ601=0,0,(BB601/AZ601)*100)</f>
        <v>0</v>
      </c>
      <c r="BE601" s="549"/>
      <c r="BF601" s="572">
        <f>AT601+AZ601</f>
        <v>0</v>
      </c>
      <c r="BG601" s="573"/>
      <c r="BH601" s="544">
        <f>AV601+BB601</f>
        <v>0</v>
      </c>
      <c r="BI601" s="545"/>
      <c r="BJ601" s="548">
        <f>IF(BF601=0,0,(BH601/BF601)*100)</f>
        <v>0</v>
      </c>
      <c r="BK601" s="549"/>
      <c r="BL601" s="552">
        <f>(AD601*2)+(AJ601*2)+(AP601*3)+BB601</f>
        <v>0</v>
      </c>
      <c r="BM601" s="553"/>
      <c r="BN601" s="554"/>
      <c r="BO601" s="560" t="e">
        <f>(BL601*BR$601)+(N601*BR$602)+(X601*BR$603)+(R601*BR$604)+(V601*BR$605)+(Z601*BR$606)</f>
        <v>#REF!</v>
      </c>
      <c r="BP601" s="560" t="e">
        <f>((AZ601-BB601)*BR$608)+((AT601-AV601)*BR$607)+(H601*BR$609)+(P601*BR$610)</f>
        <v>#REF!</v>
      </c>
      <c r="BQ601" s="78" t="s">
        <v>81</v>
      </c>
      <c r="BR601" s="79" t="e">
        <f>IF(#REF!="B",#REF!,IF(#REF!="C",#REF!,#REF!))</f>
        <v>#REF!</v>
      </c>
      <c r="BS601" s="75"/>
    </row>
    <row r="602" spans="1:71" ht="23.85" customHeight="1">
      <c r="A602" s="77"/>
      <c r="B602" s="606"/>
      <c r="C602" s="562" t="str">
        <f>IF(ROSTER!D$8="","",ROSTER!D$8)</f>
        <v/>
      </c>
      <c r="D602" s="563"/>
      <c r="E602" s="591"/>
      <c r="F602" s="593"/>
      <c r="G602" s="595"/>
      <c r="H602" s="585"/>
      <c r="I602" s="577"/>
      <c r="J602" s="566"/>
      <c r="K602" s="567"/>
      <c r="L602" s="570"/>
      <c r="M602" s="571"/>
      <c r="N602" s="582" t="s">
        <v>16</v>
      </c>
      <c r="O602" s="583"/>
      <c r="P602" s="566"/>
      <c r="Q602" s="567"/>
      <c r="R602" s="570"/>
      <c r="S602" s="571"/>
      <c r="T602" s="582" t="s">
        <v>16</v>
      </c>
      <c r="U602" s="583"/>
      <c r="V602" s="585"/>
      <c r="W602" s="577"/>
      <c r="X602" s="566"/>
      <c r="Y602" s="577"/>
      <c r="Z602" s="566"/>
      <c r="AA602" s="577"/>
      <c r="AB602" s="566"/>
      <c r="AC602" s="567"/>
      <c r="AD602" s="570"/>
      <c r="AE602" s="571"/>
      <c r="AF602" s="598"/>
      <c r="AG602" s="599"/>
      <c r="AH602" s="566"/>
      <c r="AI602" s="567"/>
      <c r="AJ602" s="570"/>
      <c r="AK602" s="571"/>
      <c r="AL602" s="598"/>
      <c r="AM602" s="599"/>
      <c r="AN602" s="566"/>
      <c r="AO602" s="567"/>
      <c r="AP602" s="570"/>
      <c r="AQ602" s="571"/>
      <c r="AR602" s="598"/>
      <c r="AS602" s="599"/>
      <c r="AT602" s="603"/>
      <c r="AU602" s="604"/>
      <c r="AV602" s="596"/>
      <c r="AW602" s="597"/>
      <c r="AX602" s="598"/>
      <c r="AY602" s="599"/>
      <c r="AZ602" s="566"/>
      <c r="BA602" s="567"/>
      <c r="BB602" s="570"/>
      <c r="BC602" s="571"/>
      <c r="BD602" s="598"/>
      <c r="BE602" s="599"/>
      <c r="BF602" s="603"/>
      <c r="BG602" s="604"/>
      <c r="BH602" s="596"/>
      <c r="BI602" s="597"/>
      <c r="BJ602" s="598"/>
      <c r="BK602" s="599"/>
      <c r="BL602" s="600"/>
      <c r="BM602" s="601"/>
      <c r="BN602" s="602"/>
      <c r="BO602" s="561"/>
      <c r="BP602" s="561"/>
      <c r="BQ602" s="78" t="s">
        <v>82</v>
      </c>
      <c r="BR602" s="79" t="e">
        <f>IF(#REF!="B",#REF!,IF(#REF!="C",#REF!,#REF!))</f>
        <v>#REF!</v>
      </c>
      <c r="BS602" s="75"/>
    </row>
    <row r="603" spans="1:71" ht="21.75" customHeight="1">
      <c r="A603" s="62"/>
      <c r="B603" s="605" t="str">
        <f>IF(ROSTER!B10="","",ROSTER!B10)</f>
        <v/>
      </c>
      <c r="C603" s="588" t="str">
        <f>IF(ROSTER!C$10="","",ROSTER!C$10)</f>
        <v/>
      </c>
      <c r="D603" s="589"/>
      <c r="E603" s="590"/>
      <c r="F603" s="592">
        <f>IF(E603="y",1,IF(E603="S",1,0))</f>
        <v>0</v>
      </c>
      <c r="G603" s="594">
        <f>IF(E603="S",1,0)</f>
        <v>0</v>
      </c>
      <c r="H603" s="584"/>
      <c r="I603" s="576"/>
      <c r="J603" s="564"/>
      <c r="K603" s="565"/>
      <c r="L603" s="568"/>
      <c r="M603" s="569"/>
      <c r="N603" s="578">
        <f>L603+J603</f>
        <v>0</v>
      </c>
      <c r="O603" s="579"/>
      <c r="P603" s="564"/>
      <c r="Q603" s="565"/>
      <c r="R603" s="568"/>
      <c r="S603" s="569"/>
      <c r="T603" s="578">
        <f>R603-P603</f>
        <v>0</v>
      </c>
      <c r="U603" s="579"/>
      <c r="V603" s="584"/>
      <c r="W603" s="576"/>
      <c r="X603" s="564"/>
      <c r="Y603" s="576"/>
      <c r="Z603" s="564"/>
      <c r="AA603" s="576"/>
      <c r="AB603" s="564"/>
      <c r="AC603" s="565"/>
      <c r="AD603" s="568"/>
      <c r="AE603" s="569"/>
      <c r="AF603" s="548">
        <f>IF(AB603=0,0,(AD603/AB603)*100)</f>
        <v>0</v>
      </c>
      <c r="AG603" s="549"/>
      <c r="AH603" s="564"/>
      <c r="AI603" s="565"/>
      <c r="AJ603" s="568"/>
      <c r="AK603" s="569"/>
      <c r="AL603" s="548">
        <f>IF(AH603=0,0,(AJ603/AH603)*100)</f>
        <v>0</v>
      </c>
      <c r="AM603" s="549"/>
      <c r="AN603" s="564"/>
      <c r="AO603" s="565"/>
      <c r="AP603" s="568"/>
      <c r="AQ603" s="569"/>
      <c r="AR603" s="548">
        <f>IF(AN603=0,0,(AP603/AN603)*100)</f>
        <v>0</v>
      </c>
      <c r="AS603" s="549"/>
      <c r="AT603" s="572">
        <f>AB603+AH603+AN603</f>
        <v>0</v>
      </c>
      <c r="AU603" s="573"/>
      <c r="AV603" s="544">
        <f>AD603+AJ603+AP603</f>
        <v>0</v>
      </c>
      <c r="AW603" s="545"/>
      <c r="AX603" s="548">
        <f>IF(AT603=0,0,(AV603/AT603)*100)</f>
        <v>0</v>
      </c>
      <c r="AY603" s="549"/>
      <c r="AZ603" s="564"/>
      <c r="BA603" s="565"/>
      <c r="BB603" s="568"/>
      <c r="BC603" s="569"/>
      <c r="BD603" s="548">
        <f>IF(AZ603=0,0,(BB603/AZ603)*100)</f>
        <v>0</v>
      </c>
      <c r="BE603" s="549"/>
      <c r="BF603" s="572">
        <f>AT603+AZ603</f>
        <v>0</v>
      </c>
      <c r="BG603" s="573"/>
      <c r="BH603" s="544">
        <f>AV603+BB603</f>
        <v>0</v>
      </c>
      <c r="BI603" s="545"/>
      <c r="BJ603" s="548">
        <f>IF(BF603=0,0,(BH603/BF603)*100)</f>
        <v>0</v>
      </c>
      <c r="BK603" s="549"/>
      <c r="BL603" s="552">
        <f>(AD603*2)+(AJ603*2)+(AP603*3)+BB603</f>
        <v>0</v>
      </c>
      <c r="BM603" s="553"/>
      <c r="BN603" s="554"/>
      <c r="BO603" s="560" t="e">
        <f>(BL603*BR$601)+(N603*BR$602)+(X603*BR$603)+(R603*BR$604)+(V603*BR$605)+(Z603*BR$606)</f>
        <v>#REF!</v>
      </c>
      <c r="BP603" s="560" t="e">
        <f>((AZ603-BB603)*BR$608)+((AT603-AV603)*BR$607)+(H603*BR$609)+(P603*BR$610)</f>
        <v>#REF!</v>
      </c>
      <c r="BQ603" s="78" t="s">
        <v>83</v>
      </c>
      <c r="BR603" s="79" t="e">
        <f>IF(#REF!="B",#REF!,IF(#REF!="C",#REF!,#REF!))</f>
        <v>#REF!</v>
      </c>
      <c r="BS603" s="75"/>
    </row>
    <row r="604" spans="1:71" ht="21.75" customHeight="1">
      <c r="A604" s="62"/>
      <c r="B604" s="606"/>
      <c r="C604" s="562" t="str">
        <f>IF(ROSTER!D$10="","",ROSTER!D$10)</f>
        <v/>
      </c>
      <c r="D604" s="563"/>
      <c r="E604" s="591"/>
      <c r="F604" s="593"/>
      <c r="G604" s="595"/>
      <c r="H604" s="585"/>
      <c r="I604" s="577"/>
      <c r="J604" s="566"/>
      <c r="K604" s="567"/>
      <c r="L604" s="570"/>
      <c r="M604" s="571"/>
      <c r="N604" s="582" t="s">
        <v>16</v>
      </c>
      <c r="O604" s="583"/>
      <c r="P604" s="566"/>
      <c r="Q604" s="567"/>
      <c r="R604" s="570"/>
      <c r="S604" s="571"/>
      <c r="T604" s="582" t="s">
        <v>16</v>
      </c>
      <c r="U604" s="583"/>
      <c r="V604" s="585"/>
      <c r="W604" s="577"/>
      <c r="X604" s="566"/>
      <c r="Y604" s="577"/>
      <c r="Z604" s="566"/>
      <c r="AA604" s="577"/>
      <c r="AB604" s="566"/>
      <c r="AC604" s="567"/>
      <c r="AD604" s="570"/>
      <c r="AE604" s="571"/>
      <c r="AF604" s="598"/>
      <c r="AG604" s="599"/>
      <c r="AH604" s="566"/>
      <c r="AI604" s="567"/>
      <c r="AJ604" s="570"/>
      <c r="AK604" s="571"/>
      <c r="AL604" s="598"/>
      <c r="AM604" s="599"/>
      <c r="AN604" s="566"/>
      <c r="AO604" s="567"/>
      <c r="AP604" s="570"/>
      <c r="AQ604" s="571"/>
      <c r="AR604" s="598"/>
      <c r="AS604" s="599"/>
      <c r="AT604" s="603"/>
      <c r="AU604" s="604"/>
      <c r="AV604" s="596"/>
      <c r="AW604" s="597"/>
      <c r="AX604" s="598"/>
      <c r="AY604" s="599"/>
      <c r="AZ604" s="566"/>
      <c r="BA604" s="567"/>
      <c r="BB604" s="570"/>
      <c r="BC604" s="571"/>
      <c r="BD604" s="598"/>
      <c r="BE604" s="599"/>
      <c r="BF604" s="603"/>
      <c r="BG604" s="604"/>
      <c r="BH604" s="596"/>
      <c r="BI604" s="597"/>
      <c r="BJ604" s="598"/>
      <c r="BK604" s="599"/>
      <c r="BL604" s="600"/>
      <c r="BM604" s="601"/>
      <c r="BN604" s="602"/>
      <c r="BO604" s="561"/>
      <c r="BP604" s="561"/>
      <c r="BQ604" s="78" t="s">
        <v>84</v>
      </c>
      <c r="BR604" s="79" t="e">
        <f>IF(#REF!="B",#REF!,IF(#REF!="C",#REF!,#REF!))</f>
        <v>#REF!</v>
      </c>
      <c r="BS604" s="75"/>
    </row>
    <row r="605" spans="1:71" ht="21.75" customHeight="1">
      <c r="A605" s="62"/>
      <c r="B605" s="586" t="str">
        <f>IF(ROSTER!B12="","",ROSTER!B12)</f>
        <v/>
      </c>
      <c r="C605" s="588" t="str">
        <f>IF(ROSTER!C$12="","",ROSTER!C$12)</f>
        <v/>
      </c>
      <c r="D605" s="589"/>
      <c r="E605" s="590"/>
      <c r="F605" s="592">
        <f>IF(E605="y",1,IF(E605="S",1,0))</f>
        <v>0</v>
      </c>
      <c r="G605" s="594">
        <f>IF(E605="S",1,0)</f>
        <v>0</v>
      </c>
      <c r="H605" s="584"/>
      <c r="I605" s="576"/>
      <c r="J605" s="564"/>
      <c r="K605" s="565"/>
      <c r="L605" s="568"/>
      <c r="M605" s="569"/>
      <c r="N605" s="578">
        <f>L605+J605</f>
        <v>0</v>
      </c>
      <c r="O605" s="579"/>
      <c r="P605" s="564"/>
      <c r="Q605" s="565"/>
      <c r="R605" s="568"/>
      <c r="S605" s="569"/>
      <c r="T605" s="578">
        <f>R605-P605</f>
        <v>0</v>
      </c>
      <c r="U605" s="579"/>
      <c r="V605" s="584"/>
      <c r="W605" s="576"/>
      <c r="X605" s="564"/>
      <c r="Y605" s="576"/>
      <c r="Z605" s="564"/>
      <c r="AA605" s="576"/>
      <c r="AB605" s="564"/>
      <c r="AC605" s="565"/>
      <c r="AD605" s="568"/>
      <c r="AE605" s="569"/>
      <c r="AF605" s="548">
        <f>IF(AB605=0,0,(AD605/AB605)*100)</f>
        <v>0</v>
      </c>
      <c r="AG605" s="549"/>
      <c r="AH605" s="564"/>
      <c r="AI605" s="565"/>
      <c r="AJ605" s="568"/>
      <c r="AK605" s="569"/>
      <c r="AL605" s="548">
        <f>IF(AH605=0,0,(AJ605/AH605)*100)</f>
        <v>0</v>
      </c>
      <c r="AM605" s="549"/>
      <c r="AN605" s="564"/>
      <c r="AO605" s="565"/>
      <c r="AP605" s="568"/>
      <c r="AQ605" s="569"/>
      <c r="AR605" s="548">
        <f>IF(AN605=0,0,(AP605/AN605)*100)</f>
        <v>0</v>
      </c>
      <c r="AS605" s="549"/>
      <c r="AT605" s="572">
        <f>AB605+AH605+AN605</f>
        <v>0</v>
      </c>
      <c r="AU605" s="573"/>
      <c r="AV605" s="544">
        <f>AD605+AJ605+AP605</f>
        <v>0</v>
      </c>
      <c r="AW605" s="545"/>
      <c r="AX605" s="548">
        <f>IF(AT605=0,0,(AV605/AT605)*100)</f>
        <v>0</v>
      </c>
      <c r="AY605" s="549"/>
      <c r="AZ605" s="564"/>
      <c r="BA605" s="565"/>
      <c r="BB605" s="568"/>
      <c r="BC605" s="569"/>
      <c r="BD605" s="548">
        <f>IF(AZ605=0,0,(BB605/AZ605)*100)</f>
        <v>0</v>
      </c>
      <c r="BE605" s="549"/>
      <c r="BF605" s="572">
        <f>AT605+AZ605</f>
        <v>0</v>
      </c>
      <c r="BG605" s="573"/>
      <c r="BH605" s="544">
        <f>AV605+BB605</f>
        <v>0</v>
      </c>
      <c r="BI605" s="545"/>
      <c r="BJ605" s="548">
        <f>IF(BF605=0,0,(BH605/BF605)*100)</f>
        <v>0</v>
      </c>
      <c r="BK605" s="549"/>
      <c r="BL605" s="552">
        <f>(AD605*2)+(AJ605*2)+(AP605*3)+BB605</f>
        <v>0</v>
      </c>
      <c r="BM605" s="553"/>
      <c r="BN605" s="554"/>
      <c r="BO605" s="560" t="e">
        <f>(BL605*BR$601)+(N605*BR$602)+(X605*BR$603)+(R605*BR$604)+(V605*BR$605)+(Z605*BR$606)</f>
        <v>#REF!</v>
      </c>
      <c r="BP605" s="560" t="e">
        <f>((AZ605-BB605)*BR$608)+((AT605-AV605)*BR$607)+(H605*BR$609)+(P605*BR$610)</f>
        <v>#REF!</v>
      </c>
      <c r="BQ605" s="78" t="s">
        <v>85</v>
      </c>
      <c r="BR605" s="79" t="e">
        <f>IF(#REF!="B",#REF!,IF(#REF!="C",#REF!,#REF!))</f>
        <v>#REF!</v>
      </c>
      <c r="BS605" s="75"/>
    </row>
    <row r="606" spans="1:71" ht="21.75" customHeight="1">
      <c r="A606" s="62"/>
      <c r="B606" s="587"/>
      <c r="C606" s="562" t="str">
        <f>IF(ROSTER!D$12="","",ROSTER!D$12)</f>
        <v/>
      </c>
      <c r="D606" s="563"/>
      <c r="E606" s="591"/>
      <c r="F606" s="593"/>
      <c r="G606" s="595"/>
      <c r="H606" s="585"/>
      <c r="I606" s="577"/>
      <c r="J606" s="566"/>
      <c r="K606" s="567"/>
      <c r="L606" s="570"/>
      <c r="M606" s="571"/>
      <c r="N606" s="582" t="s">
        <v>16</v>
      </c>
      <c r="O606" s="583"/>
      <c r="P606" s="566"/>
      <c r="Q606" s="567"/>
      <c r="R606" s="570"/>
      <c r="S606" s="571"/>
      <c r="T606" s="582" t="s">
        <v>16</v>
      </c>
      <c r="U606" s="583"/>
      <c r="V606" s="585"/>
      <c r="W606" s="577"/>
      <c r="X606" s="566"/>
      <c r="Y606" s="577"/>
      <c r="Z606" s="566"/>
      <c r="AA606" s="577"/>
      <c r="AB606" s="566"/>
      <c r="AC606" s="567"/>
      <c r="AD606" s="570"/>
      <c r="AE606" s="571"/>
      <c r="AF606" s="598"/>
      <c r="AG606" s="599"/>
      <c r="AH606" s="566"/>
      <c r="AI606" s="567"/>
      <c r="AJ606" s="570"/>
      <c r="AK606" s="571"/>
      <c r="AL606" s="598"/>
      <c r="AM606" s="599"/>
      <c r="AN606" s="566"/>
      <c r="AO606" s="567"/>
      <c r="AP606" s="570"/>
      <c r="AQ606" s="571"/>
      <c r="AR606" s="598"/>
      <c r="AS606" s="599"/>
      <c r="AT606" s="603"/>
      <c r="AU606" s="604"/>
      <c r="AV606" s="596"/>
      <c r="AW606" s="597"/>
      <c r="AX606" s="598"/>
      <c r="AY606" s="599"/>
      <c r="AZ606" s="566"/>
      <c r="BA606" s="567"/>
      <c r="BB606" s="570"/>
      <c r="BC606" s="571"/>
      <c r="BD606" s="598"/>
      <c r="BE606" s="599"/>
      <c r="BF606" s="603"/>
      <c r="BG606" s="604"/>
      <c r="BH606" s="596"/>
      <c r="BI606" s="597"/>
      <c r="BJ606" s="598"/>
      <c r="BK606" s="599"/>
      <c r="BL606" s="600"/>
      <c r="BM606" s="601"/>
      <c r="BN606" s="602"/>
      <c r="BO606" s="561"/>
      <c r="BP606" s="561"/>
      <c r="BQ606" s="78" t="s">
        <v>86</v>
      </c>
      <c r="BR606" s="79" t="e">
        <f>IF(#REF!="B",#REF!,IF(#REF!="C",#REF!,#REF!))</f>
        <v>#REF!</v>
      </c>
      <c r="BS606" s="75"/>
    </row>
    <row r="607" spans="1:71" ht="21.75" customHeight="1">
      <c r="A607" s="62"/>
      <c r="B607" s="586" t="str">
        <f>IF(ROSTER!B14="","",ROSTER!B14)</f>
        <v/>
      </c>
      <c r="C607" s="588" t="str">
        <f>IF(ROSTER!C$14="","",ROSTER!C$14)</f>
        <v/>
      </c>
      <c r="D607" s="589"/>
      <c r="E607" s="590"/>
      <c r="F607" s="592">
        <f>IF(E607="y",1,IF(E607="S",1,0))</f>
        <v>0</v>
      </c>
      <c r="G607" s="594">
        <f>IF(E607="S",1,0)</f>
        <v>0</v>
      </c>
      <c r="H607" s="584"/>
      <c r="I607" s="576"/>
      <c r="J607" s="564"/>
      <c r="K607" s="565"/>
      <c r="L607" s="568"/>
      <c r="M607" s="569"/>
      <c r="N607" s="578">
        <f>L607+J607</f>
        <v>0</v>
      </c>
      <c r="O607" s="579"/>
      <c r="P607" s="564"/>
      <c r="Q607" s="565"/>
      <c r="R607" s="568"/>
      <c r="S607" s="569"/>
      <c r="T607" s="578">
        <f>R607-P607</f>
        <v>0</v>
      </c>
      <c r="U607" s="579"/>
      <c r="V607" s="584"/>
      <c r="W607" s="576"/>
      <c r="X607" s="564"/>
      <c r="Y607" s="576"/>
      <c r="Z607" s="564"/>
      <c r="AA607" s="576"/>
      <c r="AB607" s="564"/>
      <c r="AC607" s="565"/>
      <c r="AD607" s="568"/>
      <c r="AE607" s="569"/>
      <c r="AF607" s="548">
        <f>IF(AB607=0,0,(AD607/AB607)*100)</f>
        <v>0</v>
      </c>
      <c r="AG607" s="549"/>
      <c r="AH607" s="564"/>
      <c r="AI607" s="565"/>
      <c r="AJ607" s="568"/>
      <c r="AK607" s="569"/>
      <c r="AL607" s="548">
        <f>IF(AH607=0,0,(AJ607/AH607)*100)</f>
        <v>0</v>
      </c>
      <c r="AM607" s="549"/>
      <c r="AN607" s="564"/>
      <c r="AO607" s="565"/>
      <c r="AP607" s="568"/>
      <c r="AQ607" s="569"/>
      <c r="AR607" s="548">
        <f>IF(AN607=0,0,(AP607/AN607)*100)</f>
        <v>0</v>
      </c>
      <c r="AS607" s="549"/>
      <c r="AT607" s="572">
        <f>AB607+AH607+AN607</f>
        <v>0</v>
      </c>
      <c r="AU607" s="573"/>
      <c r="AV607" s="544">
        <f>AD607+AJ607+AP607</f>
        <v>0</v>
      </c>
      <c r="AW607" s="545"/>
      <c r="AX607" s="548">
        <f>IF(AT607=0,0,(AV607/AT607)*100)</f>
        <v>0</v>
      </c>
      <c r="AY607" s="549"/>
      <c r="AZ607" s="564"/>
      <c r="BA607" s="565"/>
      <c r="BB607" s="568"/>
      <c r="BC607" s="569"/>
      <c r="BD607" s="548">
        <f>IF(AZ607=0,0,(BB607/AZ607)*100)</f>
        <v>0</v>
      </c>
      <c r="BE607" s="549"/>
      <c r="BF607" s="572">
        <f>AT607+AZ607</f>
        <v>0</v>
      </c>
      <c r="BG607" s="573"/>
      <c r="BH607" s="544">
        <f>AV607+BB607</f>
        <v>0</v>
      </c>
      <c r="BI607" s="545"/>
      <c r="BJ607" s="548">
        <f>IF(BF607=0,0,(BH607/BF607)*100)</f>
        <v>0</v>
      </c>
      <c r="BK607" s="549"/>
      <c r="BL607" s="552">
        <f>(AD607*2)+(AJ607*2)+(AP607*3)+BB607</f>
        <v>0</v>
      </c>
      <c r="BM607" s="553"/>
      <c r="BN607" s="554"/>
      <c r="BO607" s="560" t="e">
        <f>(BL607*BR$601)+(N607*BR$602)+(X607*BR$603)+(R607*BR$604)+(V607*BR$605)+(Z607*BR$606)</f>
        <v>#REF!</v>
      </c>
      <c r="BP607" s="560" t="e">
        <f>((AZ607-BB607)*BR$608)+((AT607-AV607)*BR$607)+(H607*BR$609)+(P607*BR$610)</f>
        <v>#REF!</v>
      </c>
      <c r="BQ607" s="78" t="s">
        <v>87</v>
      </c>
      <c r="BR607" s="79" t="e">
        <f>IF(#REF!="B",#REF!,IF(#REF!="C",#REF!,#REF!))</f>
        <v>#REF!</v>
      </c>
      <c r="BS607" s="75"/>
    </row>
    <row r="608" spans="1:71" ht="21.75" customHeight="1">
      <c r="A608" s="62"/>
      <c r="B608" s="587"/>
      <c r="C608" s="562" t="str">
        <f>IF(ROSTER!D$14="","",ROSTER!D$14)</f>
        <v/>
      </c>
      <c r="D608" s="563"/>
      <c r="E608" s="591"/>
      <c r="F608" s="593"/>
      <c r="G608" s="595"/>
      <c r="H608" s="585"/>
      <c r="I608" s="577"/>
      <c r="J608" s="566"/>
      <c r="K608" s="567"/>
      <c r="L608" s="570"/>
      <c r="M608" s="571"/>
      <c r="N608" s="582" t="s">
        <v>16</v>
      </c>
      <c r="O608" s="583"/>
      <c r="P608" s="566"/>
      <c r="Q608" s="567"/>
      <c r="R608" s="570"/>
      <c r="S608" s="571"/>
      <c r="T608" s="582" t="s">
        <v>16</v>
      </c>
      <c r="U608" s="583"/>
      <c r="V608" s="585"/>
      <c r="W608" s="577"/>
      <c r="X608" s="566"/>
      <c r="Y608" s="577"/>
      <c r="Z608" s="566"/>
      <c r="AA608" s="577"/>
      <c r="AB608" s="566"/>
      <c r="AC608" s="567"/>
      <c r="AD608" s="570"/>
      <c r="AE608" s="571"/>
      <c r="AF608" s="598"/>
      <c r="AG608" s="599"/>
      <c r="AH608" s="566"/>
      <c r="AI608" s="567"/>
      <c r="AJ608" s="570"/>
      <c r="AK608" s="571"/>
      <c r="AL608" s="598"/>
      <c r="AM608" s="599"/>
      <c r="AN608" s="566"/>
      <c r="AO608" s="567"/>
      <c r="AP608" s="570"/>
      <c r="AQ608" s="571"/>
      <c r="AR608" s="598"/>
      <c r="AS608" s="599"/>
      <c r="AT608" s="603"/>
      <c r="AU608" s="604"/>
      <c r="AV608" s="596"/>
      <c r="AW608" s="597"/>
      <c r="AX608" s="598"/>
      <c r="AY608" s="599"/>
      <c r="AZ608" s="566"/>
      <c r="BA608" s="567"/>
      <c r="BB608" s="570"/>
      <c r="BC608" s="571"/>
      <c r="BD608" s="598"/>
      <c r="BE608" s="599"/>
      <c r="BF608" s="603"/>
      <c r="BG608" s="604"/>
      <c r="BH608" s="596"/>
      <c r="BI608" s="597"/>
      <c r="BJ608" s="598"/>
      <c r="BK608" s="599"/>
      <c r="BL608" s="600"/>
      <c r="BM608" s="601"/>
      <c r="BN608" s="602"/>
      <c r="BO608" s="561"/>
      <c r="BP608" s="561"/>
      <c r="BQ608" s="78" t="s">
        <v>88</v>
      </c>
      <c r="BR608" s="79" t="e">
        <f>IF(#REF!="B",#REF!,IF(#REF!="C",#REF!,#REF!))</f>
        <v>#REF!</v>
      </c>
      <c r="BS608" s="75"/>
    </row>
    <row r="609" spans="1:76" ht="21.75" customHeight="1">
      <c r="A609" s="62"/>
      <c r="B609" s="586" t="str">
        <f>IF(ROSTER!B16="","",ROSTER!B16)</f>
        <v/>
      </c>
      <c r="C609" s="588" t="str">
        <f>IF(ROSTER!C$16="","",ROSTER!C$16)</f>
        <v/>
      </c>
      <c r="D609" s="589"/>
      <c r="E609" s="590"/>
      <c r="F609" s="592">
        <f>IF(E609="y",1,IF(E609="S",1,0))</f>
        <v>0</v>
      </c>
      <c r="G609" s="594">
        <f>IF(E609="S",1,0)</f>
        <v>0</v>
      </c>
      <c r="H609" s="584"/>
      <c r="I609" s="576"/>
      <c r="J609" s="564"/>
      <c r="K609" s="565"/>
      <c r="L609" s="568"/>
      <c r="M609" s="569"/>
      <c r="N609" s="578">
        <f>L609+J609</f>
        <v>0</v>
      </c>
      <c r="O609" s="579"/>
      <c r="P609" s="564"/>
      <c r="Q609" s="565"/>
      <c r="R609" s="568"/>
      <c r="S609" s="569"/>
      <c r="T609" s="578">
        <f>R609-P609</f>
        <v>0</v>
      </c>
      <c r="U609" s="579"/>
      <c r="V609" s="584"/>
      <c r="W609" s="576"/>
      <c r="X609" s="564"/>
      <c r="Y609" s="576"/>
      <c r="Z609" s="564"/>
      <c r="AA609" s="576"/>
      <c r="AB609" s="564"/>
      <c r="AC609" s="565"/>
      <c r="AD609" s="568"/>
      <c r="AE609" s="569"/>
      <c r="AF609" s="548">
        <f>IF(AB609=0,0,(AD609/AB609)*100)</f>
        <v>0</v>
      </c>
      <c r="AG609" s="549"/>
      <c r="AH609" s="564"/>
      <c r="AI609" s="565"/>
      <c r="AJ609" s="568"/>
      <c r="AK609" s="569"/>
      <c r="AL609" s="548">
        <f>IF(AH609=0,0,(AJ609/AH609)*100)</f>
        <v>0</v>
      </c>
      <c r="AM609" s="549"/>
      <c r="AN609" s="564"/>
      <c r="AO609" s="565"/>
      <c r="AP609" s="568"/>
      <c r="AQ609" s="569"/>
      <c r="AR609" s="548">
        <f>IF(AN609=0,0,(AP609/AN609)*100)</f>
        <v>0</v>
      </c>
      <c r="AS609" s="549"/>
      <c r="AT609" s="572">
        <f>AB609+AH609+AN609</f>
        <v>0</v>
      </c>
      <c r="AU609" s="573"/>
      <c r="AV609" s="544">
        <f>AD609+AJ609+AP609</f>
        <v>0</v>
      </c>
      <c r="AW609" s="545"/>
      <c r="AX609" s="548">
        <f>IF(AT609=0,0,(AV609/AT609)*100)</f>
        <v>0</v>
      </c>
      <c r="AY609" s="549"/>
      <c r="AZ609" s="564"/>
      <c r="BA609" s="565"/>
      <c r="BB609" s="568"/>
      <c r="BC609" s="569"/>
      <c r="BD609" s="548">
        <f>IF(AZ609=0,0,(BB609/AZ609)*100)</f>
        <v>0</v>
      </c>
      <c r="BE609" s="549"/>
      <c r="BF609" s="572">
        <f>AT609+AZ609</f>
        <v>0</v>
      </c>
      <c r="BG609" s="573"/>
      <c r="BH609" s="544">
        <f>AV609+BB609</f>
        <v>0</v>
      </c>
      <c r="BI609" s="545"/>
      <c r="BJ609" s="548">
        <f>IF(BF609=0,0,(BH609/BF609)*100)</f>
        <v>0</v>
      </c>
      <c r="BK609" s="549"/>
      <c r="BL609" s="552">
        <f>(AD609*2)+(AJ609*2)+(AP609*3)+BB609</f>
        <v>0</v>
      </c>
      <c r="BM609" s="553"/>
      <c r="BN609" s="554"/>
      <c r="BO609" s="560" t="e">
        <f>(BL609*BR$601)+(N609*BR$602)+(X609*BR$603)+(R609*BR$604)+(V609*BR$605)+(Z609*BR$606)</f>
        <v>#REF!</v>
      </c>
      <c r="BP609" s="560" t="e">
        <f>((AZ609-BB609)*BR$608)+((AT609-AV609)*BR$607)+(H609*BR$609)+(P609*BR$610)</f>
        <v>#REF!</v>
      </c>
      <c r="BQ609" s="78" t="s">
        <v>89</v>
      </c>
      <c r="BR609" s="79" t="e">
        <f>IF(#REF!="B",#REF!,IF(#REF!="C",#REF!,#REF!))</f>
        <v>#REF!</v>
      </c>
      <c r="BS609" s="75"/>
    </row>
    <row r="610" spans="1:76" ht="21.75" customHeight="1">
      <c r="A610" s="62"/>
      <c r="B610" s="587"/>
      <c r="C610" s="562" t="str">
        <f>IF(ROSTER!D$16="","",ROSTER!D$16)</f>
        <v/>
      </c>
      <c r="D610" s="563"/>
      <c r="E610" s="591"/>
      <c r="F610" s="593"/>
      <c r="G610" s="595"/>
      <c r="H610" s="585"/>
      <c r="I610" s="577"/>
      <c r="J610" s="566"/>
      <c r="K610" s="567"/>
      <c r="L610" s="570"/>
      <c r="M610" s="571"/>
      <c r="N610" s="582" t="s">
        <v>16</v>
      </c>
      <c r="O610" s="583"/>
      <c r="P610" s="566"/>
      <c r="Q610" s="567"/>
      <c r="R610" s="570"/>
      <c r="S610" s="571"/>
      <c r="T610" s="582" t="s">
        <v>16</v>
      </c>
      <c r="U610" s="583"/>
      <c r="V610" s="585"/>
      <c r="W610" s="577"/>
      <c r="X610" s="566"/>
      <c r="Y610" s="577"/>
      <c r="Z610" s="566"/>
      <c r="AA610" s="577"/>
      <c r="AB610" s="566"/>
      <c r="AC610" s="567"/>
      <c r="AD610" s="570"/>
      <c r="AE610" s="571"/>
      <c r="AF610" s="598"/>
      <c r="AG610" s="599"/>
      <c r="AH610" s="566"/>
      <c r="AI610" s="567"/>
      <c r="AJ610" s="570"/>
      <c r="AK610" s="571"/>
      <c r="AL610" s="598"/>
      <c r="AM610" s="599"/>
      <c r="AN610" s="566"/>
      <c r="AO610" s="567"/>
      <c r="AP610" s="570"/>
      <c r="AQ610" s="571"/>
      <c r="AR610" s="598"/>
      <c r="AS610" s="599"/>
      <c r="AT610" s="603"/>
      <c r="AU610" s="604"/>
      <c r="AV610" s="596"/>
      <c r="AW610" s="597"/>
      <c r="AX610" s="598"/>
      <c r="AY610" s="599"/>
      <c r="AZ610" s="566"/>
      <c r="BA610" s="567"/>
      <c r="BB610" s="570"/>
      <c r="BC610" s="571"/>
      <c r="BD610" s="598"/>
      <c r="BE610" s="599"/>
      <c r="BF610" s="603"/>
      <c r="BG610" s="604"/>
      <c r="BH610" s="596"/>
      <c r="BI610" s="597"/>
      <c r="BJ610" s="598"/>
      <c r="BK610" s="599"/>
      <c r="BL610" s="600"/>
      <c r="BM610" s="601"/>
      <c r="BN610" s="602"/>
      <c r="BO610" s="561"/>
      <c r="BP610" s="561"/>
      <c r="BQ610" s="78" t="s">
        <v>90</v>
      </c>
      <c r="BR610" s="79" t="e">
        <f>IF(#REF!="B",#REF!,IF(#REF!="C",#REF!,#REF!))</f>
        <v>#REF!</v>
      </c>
      <c r="BS610" s="75"/>
    </row>
    <row r="611" spans="1:76" ht="21.75" customHeight="1">
      <c r="A611" s="62"/>
      <c r="B611" s="586" t="str">
        <f>IF(ROSTER!B18="","",ROSTER!B18)</f>
        <v/>
      </c>
      <c r="C611" s="588" t="str">
        <f>IF(ROSTER!C$18="","",ROSTER!C$18)</f>
        <v/>
      </c>
      <c r="D611" s="589"/>
      <c r="E611" s="590"/>
      <c r="F611" s="592">
        <f>IF(E611="y",1,IF(E611="S",1,0))</f>
        <v>0</v>
      </c>
      <c r="G611" s="594">
        <f>IF(E611="S",1,0)</f>
        <v>0</v>
      </c>
      <c r="H611" s="584"/>
      <c r="I611" s="576"/>
      <c r="J611" s="564"/>
      <c r="K611" s="565"/>
      <c r="L611" s="568"/>
      <c r="M611" s="569"/>
      <c r="N611" s="578">
        <f>L611+J611</f>
        <v>0</v>
      </c>
      <c r="O611" s="579"/>
      <c r="P611" s="564"/>
      <c r="Q611" s="565"/>
      <c r="R611" s="568"/>
      <c r="S611" s="569"/>
      <c r="T611" s="578">
        <f>R611-P611</f>
        <v>0</v>
      </c>
      <c r="U611" s="579"/>
      <c r="V611" s="584"/>
      <c r="W611" s="576"/>
      <c r="X611" s="564"/>
      <c r="Y611" s="576"/>
      <c r="Z611" s="564"/>
      <c r="AA611" s="576"/>
      <c r="AB611" s="564"/>
      <c r="AC611" s="565"/>
      <c r="AD611" s="568"/>
      <c r="AE611" s="569"/>
      <c r="AF611" s="548">
        <f>IF(AB611=0,0,(AD611/AB611)*100)</f>
        <v>0</v>
      </c>
      <c r="AG611" s="549"/>
      <c r="AH611" s="564"/>
      <c r="AI611" s="565"/>
      <c r="AJ611" s="568"/>
      <c r="AK611" s="569"/>
      <c r="AL611" s="548">
        <f>IF(AH611=0,0,(AJ611/AH611)*100)</f>
        <v>0</v>
      </c>
      <c r="AM611" s="549"/>
      <c r="AN611" s="564"/>
      <c r="AO611" s="565"/>
      <c r="AP611" s="568"/>
      <c r="AQ611" s="569"/>
      <c r="AR611" s="548">
        <f>IF(AN611=0,0,(AP611/AN611)*100)</f>
        <v>0</v>
      </c>
      <c r="AS611" s="549"/>
      <c r="AT611" s="572">
        <f>AB611+AH611+AN611</f>
        <v>0</v>
      </c>
      <c r="AU611" s="573"/>
      <c r="AV611" s="544">
        <f>AD611+AJ611+AP611</f>
        <v>0</v>
      </c>
      <c r="AW611" s="545"/>
      <c r="AX611" s="548">
        <f>IF(AT611=0,0,(AV611/AT611)*100)</f>
        <v>0</v>
      </c>
      <c r="AY611" s="549"/>
      <c r="AZ611" s="564"/>
      <c r="BA611" s="565"/>
      <c r="BB611" s="568"/>
      <c r="BC611" s="569"/>
      <c r="BD611" s="548">
        <f>IF(AZ611=0,0,(BB611/AZ611)*100)</f>
        <v>0</v>
      </c>
      <c r="BE611" s="549"/>
      <c r="BF611" s="572">
        <f>AT611+AZ611</f>
        <v>0</v>
      </c>
      <c r="BG611" s="573"/>
      <c r="BH611" s="544">
        <f>AV611+BB611</f>
        <v>0</v>
      </c>
      <c r="BI611" s="545"/>
      <c r="BJ611" s="548">
        <f>IF(BF611=0,0,(BH611/BF611)*100)</f>
        <v>0</v>
      </c>
      <c r="BK611" s="549"/>
      <c r="BL611" s="552">
        <f>(AD611*2)+(AJ611*2)+(AP611*3)+BB611</f>
        <v>0</v>
      </c>
      <c r="BM611" s="553"/>
      <c r="BN611" s="554"/>
      <c r="BO611" s="560" t="e">
        <f>(BL611*BR$601)+(N611*BR$602)+(X611*BR$603)+(R611*BR$604)+(V611*BR$605)+(Z611*BR$606)</f>
        <v>#REF!</v>
      </c>
      <c r="BP611" s="560" t="e">
        <f>((AZ611-BB611)*BR$608)+((AT611-AV611)*BR$607)+(H611*BR$609)+(P611*BR$610)</f>
        <v>#REF!</v>
      </c>
      <c r="BQ611" s="62"/>
      <c r="BR611" s="62"/>
      <c r="BS611" s="75"/>
    </row>
    <row r="612" spans="1:76" ht="21.75" customHeight="1">
      <c r="A612" s="62"/>
      <c r="B612" s="587"/>
      <c r="C612" s="562" t="str">
        <f>IF(ROSTER!D$18="","",ROSTER!D$18)</f>
        <v/>
      </c>
      <c r="D612" s="563"/>
      <c r="E612" s="591"/>
      <c r="F612" s="593"/>
      <c r="G612" s="595"/>
      <c r="H612" s="585"/>
      <c r="I612" s="577"/>
      <c r="J612" s="566"/>
      <c r="K612" s="567"/>
      <c r="L612" s="570"/>
      <c r="M612" s="571"/>
      <c r="N612" s="582" t="s">
        <v>16</v>
      </c>
      <c r="O612" s="583"/>
      <c r="P612" s="566"/>
      <c r="Q612" s="567"/>
      <c r="R612" s="570"/>
      <c r="S612" s="571"/>
      <c r="T612" s="582" t="s">
        <v>16</v>
      </c>
      <c r="U612" s="583"/>
      <c r="V612" s="585"/>
      <c r="W612" s="577"/>
      <c r="X612" s="566"/>
      <c r="Y612" s="577"/>
      <c r="Z612" s="566"/>
      <c r="AA612" s="577"/>
      <c r="AB612" s="566"/>
      <c r="AC612" s="567"/>
      <c r="AD612" s="570"/>
      <c r="AE612" s="571"/>
      <c r="AF612" s="598"/>
      <c r="AG612" s="599"/>
      <c r="AH612" s="566"/>
      <c r="AI612" s="567"/>
      <c r="AJ612" s="570"/>
      <c r="AK612" s="571"/>
      <c r="AL612" s="598"/>
      <c r="AM612" s="599"/>
      <c r="AN612" s="566"/>
      <c r="AO612" s="567"/>
      <c r="AP612" s="570"/>
      <c r="AQ612" s="571"/>
      <c r="AR612" s="598"/>
      <c r="AS612" s="599"/>
      <c r="AT612" s="603"/>
      <c r="AU612" s="604"/>
      <c r="AV612" s="596"/>
      <c r="AW612" s="597"/>
      <c r="AX612" s="598"/>
      <c r="AY612" s="599"/>
      <c r="AZ612" s="566"/>
      <c r="BA612" s="567"/>
      <c r="BB612" s="570"/>
      <c r="BC612" s="571"/>
      <c r="BD612" s="598"/>
      <c r="BE612" s="599"/>
      <c r="BF612" s="603"/>
      <c r="BG612" s="604"/>
      <c r="BH612" s="596"/>
      <c r="BI612" s="597"/>
      <c r="BJ612" s="598"/>
      <c r="BK612" s="599"/>
      <c r="BL612" s="600"/>
      <c r="BM612" s="601"/>
      <c r="BN612" s="602"/>
      <c r="BO612" s="561"/>
      <c r="BP612" s="561"/>
      <c r="BQ612" s="62"/>
      <c r="BR612" s="62"/>
      <c r="BS612" s="62"/>
    </row>
    <row r="613" spans="1:76" ht="21.75" customHeight="1">
      <c r="A613" s="62"/>
      <c r="B613" s="586" t="str">
        <f>IF(ROSTER!B20="","",ROSTER!B20)</f>
        <v/>
      </c>
      <c r="C613" s="588" t="str">
        <f>IF(ROSTER!C$20="","",ROSTER!C$20)</f>
        <v/>
      </c>
      <c r="D613" s="589"/>
      <c r="E613" s="590"/>
      <c r="F613" s="592">
        <f>IF(E613="y",1,IF(E613="S",1,0))</f>
        <v>0</v>
      </c>
      <c r="G613" s="594">
        <f>IF(E613="S",1,0)</f>
        <v>0</v>
      </c>
      <c r="H613" s="584"/>
      <c r="I613" s="576"/>
      <c r="J613" s="564"/>
      <c r="K613" s="565"/>
      <c r="L613" s="568"/>
      <c r="M613" s="569"/>
      <c r="N613" s="578">
        <f>L613+J613</f>
        <v>0</v>
      </c>
      <c r="O613" s="579"/>
      <c r="P613" s="564"/>
      <c r="Q613" s="565"/>
      <c r="R613" s="568"/>
      <c r="S613" s="569"/>
      <c r="T613" s="578">
        <f>R613-P613</f>
        <v>0</v>
      </c>
      <c r="U613" s="579"/>
      <c r="V613" s="584"/>
      <c r="W613" s="576"/>
      <c r="X613" s="564"/>
      <c r="Y613" s="576"/>
      <c r="Z613" s="564"/>
      <c r="AA613" s="576"/>
      <c r="AB613" s="564"/>
      <c r="AC613" s="565"/>
      <c r="AD613" s="568"/>
      <c r="AE613" s="569"/>
      <c r="AF613" s="548">
        <f>IF(AB613=0,0,(AD613/AB613)*100)</f>
        <v>0</v>
      </c>
      <c r="AG613" s="549"/>
      <c r="AH613" s="564"/>
      <c r="AI613" s="565"/>
      <c r="AJ613" s="568"/>
      <c r="AK613" s="569"/>
      <c r="AL613" s="548">
        <f>IF(AH613=0,0,(AJ613/AH613)*100)</f>
        <v>0</v>
      </c>
      <c r="AM613" s="549"/>
      <c r="AN613" s="564"/>
      <c r="AO613" s="565"/>
      <c r="AP613" s="568"/>
      <c r="AQ613" s="569"/>
      <c r="AR613" s="548">
        <f>IF(AN613=0,0,(AP613/AN613)*100)</f>
        <v>0</v>
      </c>
      <c r="AS613" s="549"/>
      <c r="AT613" s="572">
        <f>AB613+AH613+AN613</f>
        <v>0</v>
      </c>
      <c r="AU613" s="573"/>
      <c r="AV613" s="544">
        <f>AD613+AJ613+AP613</f>
        <v>0</v>
      </c>
      <c r="AW613" s="545"/>
      <c r="AX613" s="548">
        <f>IF(AT613=0,0,(AV613/AT613)*100)</f>
        <v>0</v>
      </c>
      <c r="AY613" s="549"/>
      <c r="AZ613" s="564"/>
      <c r="BA613" s="565"/>
      <c r="BB613" s="568"/>
      <c r="BC613" s="569"/>
      <c r="BD613" s="548">
        <f>IF(AZ613=0,0,(BB613/AZ613)*100)</f>
        <v>0</v>
      </c>
      <c r="BE613" s="549"/>
      <c r="BF613" s="572">
        <f>AT613+AZ613</f>
        <v>0</v>
      </c>
      <c r="BG613" s="573"/>
      <c r="BH613" s="544">
        <f>AV613+BB613</f>
        <v>0</v>
      </c>
      <c r="BI613" s="545"/>
      <c r="BJ613" s="548">
        <f>IF(BF613=0,0,(BH613/BF613)*100)</f>
        <v>0</v>
      </c>
      <c r="BK613" s="549"/>
      <c r="BL613" s="552">
        <f>(AD613*2)+(AJ613*2)+(AP613*3)+BB613</f>
        <v>0</v>
      </c>
      <c r="BM613" s="553"/>
      <c r="BN613" s="554"/>
      <c r="BO613" s="560" t="e">
        <f>(BL613*BR$601)+(N613*BR$602)+(X613*BR$603)+(R613*BR$604)+(V613*BR$605)+(Z613*BR$606)</f>
        <v>#REF!</v>
      </c>
      <c r="BP613" s="560" t="e">
        <f>((AZ613-BB613)*BR$608)+((AT613-AV613)*BR$607)+(H613*BR$609)+(P613*BR$610)</f>
        <v>#REF!</v>
      </c>
      <c r="BQ613" s="62"/>
      <c r="BR613" s="62"/>
      <c r="BS613" s="62"/>
    </row>
    <row r="614" spans="1:76" ht="21.75" customHeight="1">
      <c r="A614" s="62"/>
      <c r="B614" s="587"/>
      <c r="C614" s="562" t="str">
        <f>IF(ROSTER!D$20="","",ROSTER!D$20)</f>
        <v/>
      </c>
      <c r="D614" s="563"/>
      <c r="E614" s="591"/>
      <c r="F614" s="593"/>
      <c r="G614" s="595"/>
      <c r="H614" s="585"/>
      <c r="I614" s="577"/>
      <c r="J614" s="566"/>
      <c r="K614" s="567"/>
      <c r="L614" s="570"/>
      <c r="M614" s="571"/>
      <c r="N614" s="582" t="s">
        <v>16</v>
      </c>
      <c r="O614" s="583"/>
      <c r="P614" s="566"/>
      <c r="Q614" s="567"/>
      <c r="R614" s="570"/>
      <c r="S614" s="571"/>
      <c r="T614" s="582" t="s">
        <v>16</v>
      </c>
      <c r="U614" s="583"/>
      <c r="V614" s="585"/>
      <c r="W614" s="577"/>
      <c r="X614" s="566"/>
      <c r="Y614" s="577"/>
      <c r="Z614" s="566"/>
      <c r="AA614" s="577"/>
      <c r="AB614" s="566"/>
      <c r="AC614" s="567"/>
      <c r="AD614" s="570"/>
      <c r="AE614" s="571"/>
      <c r="AF614" s="598"/>
      <c r="AG614" s="599"/>
      <c r="AH614" s="566"/>
      <c r="AI614" s="567"/>
      <c r="AJ614" s="570"/>
      <c r="AK614" s="571"/>
      <c r="AL614" s="598"/>
      <c r="AM614" s="599"/>
      <c r="AN614" s="566"/>
      <c r="AO614" s="567"/>
      <c r="AP614" s="570"/>
      <c r="AQ614" s="571"/>
      <c r="AR614" s="598"/>
      <c r="AS614" s="599"/>
      <c r="AT614" s="603"/>
      <c r="AU614" s="604"/>
      <c r="AV614" s="596"/>
      <c r="AW614" s="597"/>
      <c r="AX614" s="598"/>
      <c r="AY614" s="599"/>
      <c r="AZ614" s="566"/>
      <c r="BA614" s="567"/>
      <c r="BB614" s="570"/>
      <c r="BC614" s="571"/>
      <c r="BD614" s="598"/>
      <c r="BE614" s="599"/>
      <c r="BF614" s="603"/>
      <c r="BG614" s="604"/>
      <c r="BH614" s="596"/>
      <c r="BI614" s="597"/>
      <c r="BJ614" s="598"/>
      <c r="BK614" s="599"/>
      <c r="BL614" s="600"/>
      <c r="BM614" s="601"/>
      <c r="BN614" s="602"/>
      <c r="BO614" s="561"/>
      <c r="BP614" s="561"/>
      <c r="BQ614" s="62"/>
      <c r="BR614" s="62"/>
      <c r="BS614" s="62"/>
    </row>
    <row r="615" spans="1:76" ht="21.75" customHeight="1">
      <c r="A615" s="62"/>
      <c r="B615" s="586" t="str">
        <f>IF(ROSTER!B22="","",ROSTER!B22)</f>
        <v/>
      </c>
      <c r="C615" s="588" t="str">
        <f>IF(ROSTER!C$22="","",ROSTER!C$22)</f>
        <v/>
      </c>
      <c r="D615" s="589"/>
      <c r="E615" s="590"/>
      <c r="F615" s="592">
        <f>IF(E615="y",1,IF(E615="S",1,0))</f>
        <v>0</v>
      </c>
      <c r="G615" s="594">
        <f>IF(E615="S",1,0)</f>
        <v>0</v>
      </c>
      <c r="H615" s="584"/>
      <c r="I615" s="576"/>
      <c r="J615" s="564"/>
      <c r="K615" s="565"/>
      <c r="L615" s="568"/>
      <c r="M615" s="569"/>
      <c r="N615" s="578">
        <f>L615+J615</f>
        <v>0</v>
      </c>
      <c r="O615" s="579"/>
      <c r="P615" s="564"/>
      <c r="Q615" s="565"/>
      <c r="R615" s="568"/>
      <c r="S615" s="569"/>
      <c r="T615" s="578">
        <f>R615-P615</f>
        <v>0</v>
      </c>
      <c r="U615" s="579"/>
      <c r="V615" s="584"/>
      <c r="W615" s="576"/>
      <c r="X615" s="564"/>
      <c r="Y615" s="576"/>
      <c r="Z615" s="564"/>
      <c r="AA615" s="576"/>
      <c r="AB615" s="564"/>
      <c r="AC615" s="565"/>
      <c r="AD615" s="568"/>
      <c r="AE615" s="569"/>
      <c r="AF615" s="548">
        <f>IF(AB615=0,0,(AD615/AB615)*100)</f>
        <v>0</v>
      </c>
      <c r="AG615" s="549"/>
      <c r="AH615" s="564"/>
      <c r="AI615" s="565"/>
      <c r="AJ615" s="568"/>
      <c r="AK615" s="569"/>
      <c r="AL615" s="548">
        <f>IF(AH615=0,0,(AJ615/AH615)*100)</f>
        <v>0</v>
      </c>
      <c r="AM615" s="549"/>
      <c r="AN615" s="564"/>
      <c r="AO615" s="565"/>
      <c r="AP615" s="568"/>
      <c r="AQ615" s="569"/>
      <c r="AR615" s="548">
        <f>IF(AN615=0,0,(AP615/AN615)*100)</f>
        <v>0</v>
      </c>
      <c r="AS615" s="549"/>
      <c r="AT615" s="572">
        <f>AB615+AH615+AN615</f>
        <v>0</v>
      </c>
      <c r="AU615" s="573"/>
      <c r="AV615" s="544">
        <f>AD615+AJ615+AP615</f>
        <v>0</v>
      </c>
      <c r="AW615" s="545"/>
      <c r="AX615" s="548">
        <f>IF(AT615=0,0,(AV615/AT615)*100)</f>
        <v>0</v>
      </c>
      <c r="AY615" s="549"/>
      <c r="AZ615" s="564"/>
      <c r="BA615" s="565"/>
      <c r="BB615" s="568"/>
      <c r="BC615" s="569"/>
      <c r="BD615" s="548">
        <f>IF(AZ615=0,0,(BB615/AZ615)*100)</f>
        <v>0</v>
      </c>
      <c r="BE615" s="549"/>
      <c r="BF615" s="572">
        <f>AT615+AZ615</f>
        <v>0</v>
      </c>
      <c r="BG615" s="573"/>
      <c r="BH615" s="544">
        <f>AV615+BB615</f>
        <v>0</v>
      </c>
      <c r="BI615" s="545"/>
      <c r="BJ615" s="548">
        <f>IF(BF615=0,0,(BH615/BF615)*100)</f>
        <v>0</v>
      </c>
      <c r="BK615" s="549"/>
      <c r="BL615" s="552">
        <f>(AD615*2)+(AJ615*2)+(AP615*3)+BB615</f>
        <v>0</v>
      </c>
      <c r="BM615" s="553"/>
      <c r="BN615" s="554"/>
      <c r="BO615" s="560" t="e">
        <f>(BL615*BR$601)+(N615*BR$602)+(X615*BR$603)+(R615*BR$604)+(V615*BR$605)+(Z615*BR$606)</f>
        <v>#REF!</v>
      </c>
      <c r="BP615" s="560" t="e">
        <f>((AZ615-BB615)*BR$608)+((AT615-AV615)*BR$607)+(H615*BR$609)+(P615*BR$610)</f>
        <v>#REF!</v>
      </c>
      <c r="BQ615" s="62"/>
      <c r="BR615" s="62"/>
      <c r="BS615" s="62"/>
    </row>
    <row r="616" spans="1:76" ht="21.75" customHeight="1">
      <c r="A616" s="62"/>
      <c r="B616" s="587"/>
      <c r="C616" s="562" t="str">
        <f>IF(ROSTER!D$22="","",ROSTER!D$22)</f>
        <v/>
      </c>
      <c r="D616" s="563"/>
      <c r="E616" s="591"/>
      <c r="F616" s="593"/>
      <c r="G616" s="595"/>
      <c r="H616" s="585"/>
      <c r="I616" s="577"/>
      <c r="J616" s="566"/>
      <c r="K616" s="567"/>
      <c r="L616" s="570"/>
      <c r="M616" s="571"/>
      <c r="N616" s="582" t="s">
        <v>16</v>
      </c>
      <c r="O616" s="583"/>
      <c r="P616" s="566"/>
      <c r="Q616" s="567"/>
      <c r="R616" s="570"/>
      <c r="S616" s="571"/>
      <c r="T616" s="582" t="s">
        <v>16</v>
      </c>
      <c r="U616" s="583"/>
      <c r="V616" s="585"/>
      <c r="W616" s="577"/>
      <c r="X616" s="566"/>
      <c r="Y616" s="577"/>
      <c r="Z616" s="566"/>
      <c r="AA616" s="577"/>
      <c r="AB616" s="566"/>
      <c r="AC616" s="567"/>
      <c r="AD616" s="570"/>
      <c r="AE616" s="571"/>
      <c r="AF616" s="598"/>
      <c r="AG616" s="599"/>
      <c r="AH616" s="566"/>
      <c r="AI616" s="567"/>
      <c r="AJ616" s="570"/>
      <c r="AK616" s="571"/>
      <c r="AL616" s="598"/>
      <c r="AM616" s="599"/>
      <c r="AN616" s="566"/>
      <c r="AO616" s="567"/>
      <c r="AP616" s="570"/>
      <c r="AQ616" s="571"/>
      <c r="AR616" s="598"/>
      <c r="AS616" s="599"/>
      <c r="AT616" s="603"/>
      <c r="AU616" s="604"/>
      <c r="AV616" s="596"/>
      <c r="AW616" s="597"/>
      <c r="AX616" s="598"/>
      <c r="AY616" s="599"/>
      <c r="AZ616" s="566"/>
      <c r="BA616" s="567"/>
      <c r="BB616" s="570"/>
      <c r="BC616" s="571"/>
      <c r="BD616" s="598"/>
      <c r="BE616" s="599"/>
      <c r="BF616" s="603"/>
      <c r="BG616" s="604"/>
      <c r="BH616" s="596"/>
      <c r="BI616" s="597"/>
      <c r="BJ616" s="598"/>
      <c r="BK616" s="599"/>
      <c r="BL616" s="600"/>
      <c r="BM616" s="601"/>
      <c r="BN616" s="602"/>
      <c r="BO616" s="561"/>
      <c r="BP616" s="561"/>
      <c r="BQ616" s="62"/>
      <c r="BR616" s="62"/>
      <c r="BS616" s="62"/>
    </row>
    <row r="617" spans="1:76" ht="21.75" customHeight="1">
      <c r="A617" s="62"/>
      <c r="B617" s="586" t="str">
        <f>IF(ROSTER!B24="","",ROSTER!B24)</f>
        <v/>
      </c>
      <c r="C617" s="588" t="str">
        <f>IF(ROSTER!C$24="","",ROSTER!C$24)</f>
        <v/>
      </c>
      <c r="D617" s="589"/>
      <c r="E617" s="590"/>
      <c r="F617" s="592">
        <f>IF(E617="y",1,IF(E617="S",1,0))</f>
        <v>0</v>
      </c>
      <c r="G617" s="594">
        <f>IF(E617="S",1,0)</f>
        <v>0</v>
      </c>
      <c r="H617" s="584"/>
      <c r="I617" s="576"/>
      <c r="J617" s="564"/>
      <c r="K617" s="565"/>
      <c r="L617" s="568"/>
      <c r="M617" s="569"/>
      <c r="N617" s="578">
        <f>L617+J617</f>
        <v>0</v>
      </c>
      <c r="O617" s="579"/>
      <c r="P617" s="564"/>
      <c r="Q617" s="565"/>
      <c r="R617" s="568"/>
      <c r="S617" s="569"/>
      <c r="T617" s="578">
        <f>R617-P617</f>
        <v>0</v>
      </c>
      <c r="U617" s="579"/>
      <c r="V617" s="584"/>
      <c r="W617" s="576"/>
      <c r="X617" s="564"/>
      <c r="Y617" s="576"/>
      <c r="Z617" s="564"/>
      <c r="AA617" s="576"/>
      <c r="AB617" s="564"/>
      <c r="AC617" s="565"/>
      <c r="AD617" s="568"/>
      <c r="AE617" s="569"/>
      <c r="AF617" s="548">
        <f>IF(AB617=0,0,(AD617/AB617)*100)</f>
        <v>0</v>
      </c>
      <c r="AG617" s="549"/>
      <c r="AH617" s="564"/>
      <c r="AI617" s="565"/>
      <c r="AJ617" s="568"/>
      <c r="AK617" s="569"/>
      <c r="AL617" s="548">
        <f>IF(AH617=0,0,(AJ617/AH617)*100)</f>
        <v>0</v>
      </c>
      <c r="AM617" s="549"/>
      <c r="AN617" s="564"/>
      <c r="AO617" s="565"/>
      <c r="AP617" s="568"/>
      <c r="AQ617" s="569"/>
      <c r="AR617" s="548">
        <f>IF(AN617=0,0,(AP617/AN617)*100)</f>
        <v>0</v>
      </c>
      <c r="AS617" s="549"/>
      <c r="AT617" s="572">
        <f>AB617+AH617+AN617</f>
        <v>0</v>
      </c>
      <c r="AU617" s="573"/>
      <c r="AV617" s="544">
        <f>AD617+AJ617+AP617</f>
        <v>0</v>
      </c>
      <c r="AW617" s="545"/>
      <c r="AX617" s="548">
        <f>IF(AT617=0,0,(AV617/AT617)*100)</f>
        <v>0</v>
      </c>
      <c r="AY617" s="549"/>
      <c r="AZ617" s="564"/>
      <c r="BA617" s="565"/>
      <c r="BB617" s="568"/>
      <c r="BC617" s="569"/>
      <c r="BD617" s="548">
        <f>IF(AZ617=0,0,(BB617/AZ617)*100)</f>
        <v>0</v>
      </c>
      <c r="BE617" s="549"/>
      <c r="BF617" s="572">
        <f>AT617+AZ617</f>
        <v>0</v>
      </c>
      <c r="BG617" s="573"/>
      <c r="BH617" s="544">
        <f>AV617+BB617</f>
        <v>0</v>
      </c>
      <c r="BI617" s="545"/>
      <c r="BJ617" s="548">
        <f>IF(BF617=0,0,(BH617/BF617)*100)</f>
        <v>0</v>
      </c>
      <c r="BK617" s="549"/>
      <c r="BL617" s="552">
        <f>(AD617*2)+(AJ617*2)+(AP617*3)+BB617</f>
        <v>0</v>
      </c>
      <c r="BM617" s="553"/>
      <c r="BN617" s="554"/>
      <c r="BO617" s="560" t="e">
        <f>(BL617*BR$601)+(N617*BR$602)+(X617*BR$603)+(R617*BR$604)+(V617*BR$605)+(Z617*BR$606)</f>
        <v>#REF!</v>
      </c>
      <c r="BP617" s="560" t="e">
        <f>((AZ617-BB617)*BR$608)+((AT617-AV617)*BR$607)+(H617*BR$609)+(P617*BR$610)</f>
        <v>#REF!</v>
      </c>
      <c r="BQ617" s="62"/>
      <c r="BR617" s="62"/>
      <c r="BS617" s="62"/>
    </row>
    <row r="618" spans="1:76" ht="21.75" customHeight="1">
      <c r="A618" s="62"/>
      <c r="B618" s="587"/>
      <c r="C618" s="562" t="str">
        <f>IF(ROSTER!D$24="","",ROSTER!D$24)</f>
        <v/>
      </c>
      <c r="D618" s="563"/>
      <c r="E618" s="591"/>
      <c r="F618" s="593"/>
      <c r="G618" s="595"/>
      <c r="H618" s="585"/>
      <c r="I618" s="577"/>
      <c r="J618" s="566"/>
      <c r="K618" s="567"/>
      <c r="L618" s="570"/>
      <c r="M618" s="571"/>
      <c r="N618" s="582" t="s">
        <v>16</v>
      </c>
      <c r="O618" s="583"/>
      <c r="P618" s="566"/>
      <c r="Q618" s="567"/>
      <c r="R618" s="570"/>
      <c r="S618" s="571"/>
      <c r="T618" s="582" t="s">
        <v>16</v>
      </c>
      <c r="U618" s="583"/>
      <c r="V618" s="585"/>
      <c r="W618" s="577"/>
      <c r="X618" s="566"/>
      <c r="Y618" s="577"/>
      <c r="Z618" s="566"/>
      <c r="AA618" s="577"/>
      <c r="AB618" s="566"/>
      <c r="AC618" s="567"/>
      <c r="AD618" s="570"/>
      <c r="AE618" s="571"/>
      <c r="AF618" s="598"/>
      <c r="AG618" s="599"/>
      <c r="AH618" s="566"/>
      <c r="AI618" s="567"/>
      <c r="AJ618" s="570"/>
      <c r="AK618" s="571"/>
      <c r="AL618" s="598"/>
      <c r="AM618" s="599"/>
      <c r="AN618" s="566"/>
      <c r="AO618" s="567"/>
      <c r="AP618" s="570"/>
      <c r="AQ618" s="571"/>
      <c r="AR618" s="598"/>
      <c r="AS618" s="599"/>
      <c r="AT618" s="603"/>
      <c r="AU618" s="604"/>
      <c r="AV618" s="596"/>
      <c r="AW618" s="597"/>
      <c r="AX618" s="598"/>
      <c r="AY618" s="599"/>
      <c r="AZ618" s="566"/>
      <c r="BA618" s="567"/>
      <c r="BB618" s="570"/>
      <c r="BC618" s="571"/>
      <c r="BD618" s="598"/>
      <c r="BE618" s="599"/>
      <c r="BF618" s="603"/>
      <c r="BG618" s="604"/>
      <c r="BH618" s="596"/>
      <c r="BI618" s="597"/>
      <c r="BJ618" s="598"/>
      <c r="BK618" s="599"/>
      <c r="BL618" s="600"/>
      <c r="BM618" s="601"/>
      <c r="BN618" s="602"/>
      <c r="BO618" s="561"/>
      <c r="BP618" s="561"/>
      <c r="BQ618" s="62"/>
      <c r="BR618" s="62"/>
      <c r="BS618" s="62"/>
      <c r="BX618" s="82"/>
    </row>
    <row r="619" spans="1:76" ht="21.75" customHeight="1">
      <c r="A619" s="62"/>
      <c r="B619" s="586" t="str">
        <f>IF(ROSTER!B26="","",ROSTER!B26)</f>
        <v/>
      </c>
      <c r="C619" s="588" t="str">
        <f>IF(ROSTER!C$26="","",ROSTER!C$26)</f>
        <v/>
      </c>
      <c r="D619" s="589"/>
      <c r="E619" s="590"/>
      <c r="F619" s="592">
        <f>IF(E619="y",1,IF(E619="S",1,0))</f>
        <v>0</v>
      </c>
      <c r="G619" s="594">
        <f>IF(E619="S",1,0)</f>
        <v>0</v>
      </c>
      <c r="H619" s="584"/>
      <c r="I619" s="576"/>
      <c r="J619" s="564"/>
      <c r="K619" s="565"/>
      <c r="L619" s="568"/>
      <c r="M619" s="569"/>
      <c r="N619" s="578">
        <f>L619+J619</f>
        <v>0</v>
      </c>
      <c r="O619" s="579"/>
      <c r="P619" s="564"/>
      <c r="Q619" s="565"/>
      <c r="R619" s="568"/>
      <c r="S619" s="569"/>
      <c r="T619" s="578">
        <f>R619-P619</f>
        <v>0</v>
      </c>
      <c r="U619" s="579"/>
      <c r="V619" s="584"/>
      <c r="W619" s="576"/>
      <c r="X619" s="564"/>
      <c r="Y619" s="576"/>
      <c r="Z619" s="564"/>
      <c r="AA619" s="576"/>
      <c r="AB619" s="564"/>
      <c r="AC619" s="565"/>
      <c r="AD619" s="568"/>
      <c r="AE619" s="569"/>
      <c r="AF619" s="548">
        <f>IF(AB619=0,0,(AD619/AB619)*100)</f>
        <v>0</v>
      </c>
      <c r="AG619" s="549"/>
      <c r="AH619" s="564"/>
      <c r="AI619" s="565"/>
      <c r="AJ619" s="568"/>
      <c r="AK619" s="569"/>
      <c r="AL619" s="548">
        <f>IF(AH619=0,0,(AJ619/AH619)*100)</f>
        <v>0</v>
      </c>
      <c r="AM619" s="549"/>
      <c r="AN619" s="564"/>
      <c r="AO619" s="565"/>
      <c r="AP619" s="568"/>
      <c r="AQ619" s="569"/>
      <c r="AR619" s="548">
        <f>IF(AN619=0,0,(AP619/AN619)*100)</f>
        <v>0</v>
      </c>
      <c r="AS619" s="549"/>
      <c r="AT619" s="572">
        <f>AB619+AH619+AN619</f>
        <v>0</v>
      </c>
      <c r="AU619" s="573"/>
      <c r="AV619" s="544">
        <f>AD619+AJ619+AP619</f>
        <v>0</v>
      </c>
      <c r="AW619" s="545"/>
      <c r="AX619" s="548">
        <f>IF(AT619=0,0,(AV619/AT619)*100)</f>
        <v>0</v>
      </c>
      <c r="AY619" s="549"/>
      <c r="AZ619" s="564"/>
      <c r="BA619" s="565"/>
      <c r="BB619" s="568"/>
      <c r="BC619" s="569"/>
      <c r="BD619" s="548">
        <f>IF(AZ619=0,0,(BB619/AZ619)*100)</f>
        <v>0</v>
      </c>
      <c r="BE619" s="549"/>
      <c r="BF619" s="572">
        <f>AT619+AZ619</f>
        <v>0</v>
      </c>
      <c r="BG619" s="573"/>
      <c r="BH619" s="544">
        <f>AV619+BB619</f>
        <v>0</v>
      </c>
      <c r="BI619" s="545"/>
      <c r="BJ619" s="548">
        <f>IF(BF619=0,0,(BH619/BF619)*100)</f>
        <v>0</v>
      </c>
      <c r="BK619" s="549"/>
      <c r="BL619" s="552">
        <f>(AD619*2)+(AJ619*2)+(AP619*3)+BB619</f>
        <v>0</v>
      </c>
      <c r="BM619" s="553"/>
      <c r="BN619" s="554"/>
      <c r="BO619" s="560" t="e">
        <f>(BL619*BR$601)+(N619*BR$602)+(X619*BR$603)+(R619*BR$604)+(V619*BR$605)+(Z619*BR$606)</f>
        <v>#REF!</v>
      </c>
      <c r="BP619" s="560" t="e">
        <f>((AZ619-BB619)*BR$608)+((AT619-AV619)*BR$607)+(H619*BR$609)+(P619*BR$610)</f>
        <v>#REF!</v>
      </c>
      <c r="BQ619" s="62"/>
      <c r="BR619" s="62"/>
      <c r="BS619" s="62"/>
    </row>
    <row r="620" spans="1:76" ht="21.75" customHeight="1">
      <c r="A620" s="62"/>
      <c r="B620" s="587"/>
      <c r="C620" s="562" t="str">
        <f>IF(ROSTER!D$26="","",ROSTER!D$26)</f>
        <v/>
      </c>
      <c r="D620" s="563"/>
      <c r="E620" s="591"/>
      <c r="F620" s="593"/>
      <c r="G620" s="595"/>
      <c r="H620" s="585"/>
      <c r="I620" s="577"/>
      <c r="J620" s="566"/>
      <c r="K620" s="567"/>
      <c r="L620" s="570"/>
      <c r="M620" s="571"/>
      <c r="N620" s="582" t="s">
        <v>16</v>
      </c>
      <c r="O620" s="583"/>
      <c r="P620" s="566"/>
      <c r="Q620" s="567"/>
      <c r="R620" s="570"/>
      <c r="S620" s="571"/>
      <c r="T620" s="582" t="s">
        <v>16</v>
      </c>
      <c r="U620" s="583"/>
      <c r="V620" s="585"/>
      <c r="W620" s="577"/>
      <c r="X620" s="566"/>
      <c r="Y620" s="577"/>
      <c r="Z620" s="566"/>
      <c r="AA620" s="577"/>
      <c r="AB620" s="566"/>
      <c r="AC620" s="567"/>
      <c r="AD620" s="570"/>
      <c r="AE620" s="571"/>
      <c r="AF620" s="598"/>
      <c r="AG620" s="599"/>
      <c r="AH620" s="566"/>
      <c r="AI620" s="567"/>
      <c r="AJ620" s="570"/>
      <c r="AK620" s="571"/>
      <c r="AL620" s="598"/>
      <c r="AM620" s="599"/>
      <c r="AN620" s="566"/>
      <c r="AO620" s="567"/>
      <c r="AP620" s="570"/>
      <c r="AQ620" s="571"/>
      <c r="AR620" s="598"/>
      <c r="AS620" s="599"/>
      <c r="AT620" s="603"/>
      <c r="AU620" s="604"/>
      <c r="AV620" s="596"/>
      <c r="AW620" s="597"/>
      <c r="AX620" s="598"/>
      <c r="AY620" s="599"/>
      <c r="AZ620" s="566"/>
      <c r="BA620" s="567"/>
      <c r="BB620" s="570"/>
      <c r="BC620" s="571"/>
      <c r="BD620" s="598"/>
      <c r="BE620" s="599"/>
      <c r="BF620" s="603"/>
      <c r="BG620" s="604"/>
      <c r="BH620" s="596"/>
      <c r="BI620" s="597"/>
      <c r="BJ620" s="598"/>
      <c r="BK620" s="599"/>
      <c r="BL620" s="600"/>
      <c r="BM620" s="601"/>
      <c r="BN620" s="602"/>
      <c r="BO620" s="561"/>
      <c r="BP620" s="561"/>
      <c r="BQ620" s="62"/>
      <c r="BR620" s="62"/>
      <c r="BS620" s="62"/>
    </row>
    <row r="621" spans="1:76" ht="21.75" customHeight="1">
      <c r="A621" s="62"/>
      <c r="B621" s="586" t="str">
        <f>IF(ROSTER!B28="","",ROSTER!B28)</f>
        <v/>
      </c>
      <c r="C621" s="588" t="str">
        <f>IF(ROSTER!C$28="","",ROSTER!C$28)</f>
        <v/>
      </c>
      <c r="D621" s="589"/>
      <c r="E621" s="590"/>
      <c r="F621" s="592">
        <f>IF(E621="y",1,IF(E621="S",1,0))</f>
        <v>0</v>
      </c>
      <c r="G621" s="594">
        <f>IF(E621="S",1,0)</f>
        <v>0</v>
      </c>
      <c r="H621" s="584"/>
      <c r="I621" s="576"/>
      <c r="J621" s="564"/>
      <c r="K621" s="565"/>
      <c r="L621" s="568"/>
      <c r="M621" s="569"/>
      <c r="N621" s="578">
        <f>L621+J621</f>
        <v>0</v>
      </c>
      <c r="O621" s="579"/>
      <c r="P621" s="564"/>
      <c r="Q621" s="565"/>
      <c r="R621" s="568"/>
      <c r="S621" s="569"/>
      <c r="T621" s="578">
        <f>R621-P621</f>
        <v>0</v>
      </c>
      <c r="U621" s="579"/>
      <c r="V621" s="584"/>
      <c r="W621" s="576"/>
      <c r="X621" s="564"/>
      <c r="Y621" s="576"/>
      <c r="Z621" s="564"/>
      <c r="AA621" s="576"/>
      <c r="AB621" s="564"/>
      <c r="AC621" s="565"/>
      <c r="AD621" s="568"/>
      <c r="AE621" s="569"/>
      <c r="AF621" s="548">
        <f>IF(AB621=0,0,(AD621/AB621)*100)</f>
        <v>0</v>
      </c>
      <c r="AG621" s="549"/>
      <c r="AH621" s="564"/>
      <c r="AI621" s="565"/>
      <c r="AJ621" s="568"/>
      <c r="AK621" s="569"/>
      <c r="AL621" s="548">
        <f>IF(AH621=0,0,(AJ621/AH621)*100)</f>
        <v>0</v>
      </c>
      <c r="AM621" s="549"/>
      <c r="AN621" s="564"/>
      <c r="AO621" s="565"/>
      <c r="AP621" s="568"/>
      <c r="AQ621" s="569"/>
      <c r="AR621" s="548">
        <f>IF(AN621=0,0,(AP621/AN621)*100)</f>
        <v>0</v>
      </c>
      <c r="AS621" s="549"/>
      <c r="AT621" s="572">
        <f>AB621+AH621+AN621</f>
        <v>0</v>
      </c>
      <c r="AU621" s="573"/>
      <c r="AV621" s="544">
        <f>AD621+AJ621+AP621</f>
        <v>0</v>
      </c>
      <c r="AW621" s="545"/>
      <c r="AX621" s="548">
        <f>IF(AT621=0,0,(AV621/AT621)*100)</f>
        <v>0</v>
      </c>
      <c r="AY621" s="549"/>
      <c r="AZ621" s="564"/>
      <c r="BA621" s="565"/>
      <c r="BB621" s="568"/>
      <c r="BC621" s="569"/>
      <c r="BD621" s="548">
        <f>IF(AZ621=0,0,(BB621/AZ621)*100)</f>
        <v>0</v>
      </c>
      <c r="BE621" s="549"/>
      <c r="BF621" s="572">
        <f>AT621+AZ621</f>
        <v>0</v>
      </c>
      <c r="BG621" s="573"/>
      <c r="BH621" s="544">
        <f>AV621+BB621</f>
        <v>0</v>
      </c>
      <c r="BI621" s="545"/>
      <c r="BJ621" s="548">
        <f>IF(BF621=0,0,(BH621/BF621)*100)</f>
        <v>0</v>
      </c>
      <c r="BK621" s="549"/>
      <c r="BL621" s="552">
        <f>(AD621*2)+(AJ621*2)+(AP621*3)+BB621</f>
        <v>0</v>
      </c>
      <c r="BM621" s="553"/>
      <c r="BN621" s="554"/>
      <c r="BO621" s="560" t="e">
        <f>(BL621*BR$601)+(N621*BR$602)+(X621*BR$603)+(R621*BR$604)+(V621*BR$605)+(Z621*BR$606)</f>
        <v>#REF!</v>
      </c>
      <c r="BP621" s="560" t="e">
        <f>((AZ621-BB621)*BR$608)+((AT621-AV621)*BR$607)+(H621*BR$609)+(P621*BR$610)</f>
        <v>#REF!</v>
      </c>
      <c r="BQ621" s="62"/>
      <c r="BR621" s="62"/>
      <c r="BS621" s="62"/>
    </row>
    <row r="622" spans="1:76" ht="21.75" customHeight="1">
      <c r="A622" s="62"/>
      <c r="B622" s="587"/>
      <c r="C622" s="562" t="str">
        <f>IF(ROSTER!D$28="","",ROSTER!D$28)</f>
        <v/>
      </c>
      <c r="D622" s="563"/>
      <c r="E622" s="591"/>
      <c r="F622" s="593"/>
      <c r="G622" s="595"/>
      <c r="H622" s="585"/>
      <c r="I622" s="577"/>
      <c r="J622" s="566"/>
      <c r="K622" s="567"/>
      <c r="L622" s="570"/>
      <c r="M622" s="571"/>
      <c r="N622" s="582" t="s">
        <v>16</v>
      </c>
      <c r="O622" s="583"/>
      <c r="P622" s="566"/>
      <c r="Q622" s="567"/>
      <c r="R622" s="570"/>
      <c r="S622" s="571"/>
      <c r="T622" s="582" t="s">
        <v>16</v>
      </c>
      <c r="U622" s="583"/>
      <c r="V622" s="585"/>
      <c r="W622" s="577"/>
      <c r="X622" s="566"/>
      <c r="Y622" s="577"/>
      <c r="Z622" s="566"/>
      <c r="AA622" s="577"/>
      <c r="AB622" s="566"/>
      <c r="AC622" s="567"/>
      <c r="AD622" s="570"/>
      <c r="AE622" s="571"/>
      <c r="AF622" s="598"/>
      <c r="AG622" s="599"/>
      <c r="AH622" s="566"/>
      <c r="AI622" s="567"/>
      <c r="AJ622" s="570"/>
      <c r="AK622" s="571"/>
      <c r="AL622" s="598"/>
      <c r="AM622" s="599"/>
      <c r="AN622" s="566"/>
      <c r="AO622" s="567"/>
      <c r="AP622" s="570"/>
      <c r="AQ622" s="571"/>
      <c r="AR622" s="598"/>
      <c r="AS622" s="599"/>
      <c r="AT622" s="603"/>
      <c r="AU622" s="604"/>
      <c r="AV622" s="596"/>
      <c r="AW622" s="597"/>
      <c r="AX622" s="598"/>
      <c r="AY622" s="599"/>
      <c r="AZ622" s="566"/>
      <c r="BA622" s="567"/>
      <c r="BB622" s="570"/>
      <c r="BC622" s="571"/>
      <c r="BD622" s="598"/>
      <c r="BE622" s="599"/>
      <c r="BF622" s="603"/>
      <c r="BG622" s="604"/>
      <c r="BH622" s="596"/>
      <c r="BI622" s="597"/>
      <c r="BJ622" s="598"/>
      <c r="BK622" s="599"/>
      <c r="BL622" s="600"/>
      <c r="BM622" s="601"/>
      <c r="BN622" s="602"/>
      <c r="BO622" s="561"/>
      <c r="BP622" s="561"/>
      <c r="BQ622" s="62"/>
      <c r="BR622" s="62"/>
      <c r="BS622" s="62"/>
    </row>
    <row r="623" spans="1:76" ht="21.75" customHeight="1">
      <c r="A623" s="62"/>
      <c r="B623" s="586" t="str">
        <f>IF(ROSTER!B30="","",ROSTER!B30)</f>
        <v/>
      </c>
      <c r="C623" s="588" t="str">
        <f>IF(ROSTER!C$30="","",ROSTER!C$30)</f>
        <v/>
      </c>
      <c r="D623" s="589"/>
      <c r="E623" s="590"/>
      <c r="F623" s="592">
        <f>IF(E623="y",1,IF(E623="S",1,0))</f>
        <v>0</v>
      </c>
      <c r="G623" s="594">
        <f>IF(E623="S",1,0)</f>
        <v>0</v>
      </c>
      <c r="H623" s="584"/>
      <c r="I623" s="576"/>
      <c r="J623" s="564"/>
      <c r="K623" s="565"/>
      <c r="L623" s="568"/>
      <c r="M623" s="569"/>
      <c r="N623" s="578">
        <f>L623+J623</f>
        <v>0</v>
      </c>
      <c r="O623" s="579"/>
      <c r="P623" s="564"/>
      <c r="Q623" s="565"/>
      <c r="R623" s="568"/>
      <c r="S623" s="569"/>
      <c r="T623" s="578">
        <f>R623-P623</f>
        <v>0</v>
      </c>
      <c r="U623" s="579"/>
      <c r="V623" s="584"/>
      <c r="W623" s="576"/>
      <c r="X623" s="564"/>
      <c r="Y623" s="576"/>
      <c r="Z623" s="564"/>
      <c r="AA623" s="576"/>
      <c r="AB623" s="564"/>
      <c r="AC623" s="565"/>
      <c r="AD623" s="568"/>
      <c r="AE623" s="569"/>
      <c r="AF623" s="548">
        <f>IF(AB623=0,0,(AD623/AB623)*100)</f>
        <v>0</v>
      </c>
      <c r="AG623" s="549"/>
      <c r="AH623" s="564"/>
      <c r="AI623" s="565"/>
      <c r="AJ623" s="568"/>
      <c r="AK623" s="569"/>
      <c r="AL623" s="548">
        <f>IF(AH623=0,0,(AJ623/AH623)*100)</f>
        <v>0</v>
      </c>
      <c r="AM623" s="549"/>
      <c r="AN623" s="564"/>
      <c r="AO623" s="565"/>
      <c r="AP623" s="568"/>
      <c r="AQ623" s="569"/>
      <c r="AR623" s="548">
        <f>IF(AN623=0,0,(AP623/AN623)*100)</f>
        <v>0</v>
      </c>
      <c r="AS623" s="549"/>
      <c r="AT623" s="572">
        <f>AB623+AH623+AN623</f>
        <v>0</v>
      </c>
      <c r="AU623" s="573"/>
      <c r="AV623" s="544">
        <f>AD623+AJ623+AP623</f>
        <v>0</v>
      </c>
      <c r="AW623" s="545"/>
      <c r="AX623" s="548">
        <f>IF(AT623=0,0,(AV623/AT623)*100)</f>
        <v>0</v>
      </c>
      <c r="AY623" s="549"/>
      <c r="AZ623" s="564"/>
      <c r="BA623" s="565"/>
      <c r="BB623" s="568"/>
      <c r="BC623" s="569"/>
      <c r="BD623" s="548">
        <f>IF(AZ623=0,0,(BB623/AZ623)*100)</f>
        <v>0</v>
      </c>
      <c r="BE623" s="549"/>
      <c r="BF623" s="572">
        <f>AT623+AZ623</f>
        <v>0</v>
      </c>
      <c r="BG623" s="573"/>
      <c r="BH623" s="544">
        <f>AV623+BB623</f>
        <v>0</v>
      </c>
      <c r="BI623" s="545"/>
      <c r="BJ623" s="548">
        <f>IF(BF623=0,0,(BH623/BF623)*100)</f>
        <v>0</v>
      </c>
      <c r="BK623" s="549"/>
      <c r="BL623" s="552">
        <f>(AD623*2)+(AJ623*2)+(AP623*3)+BB623</f>
        <v>0</v>
      </c>
      <c r="BM623" s="553"/>
      <c r="BN623" s="554"/>
      <c r="BO623" s="560" t="e">
        <f>(BL623*BR$601)+(N623*BR$602)+(X623*BR$603)+(R623*BR$604)+(V623*BR$605)+(Z623*BR$606)</f>
        <v>#REF!</v>
      </c>
      <c r="BP623" s="560" t="e">
        <f>((AZ623-BB623)*BR$608)+((AT623-AV623)*BR$607)+(H623*BR$609)+(P623*BR$610)</f>
        <v>#REF!</v>
      </c>
      <c r="BQ623" s="62"/>
      <c r="BR623" s="62"/>
      <c r="BS623" s="62"/>
    </row>
    <row r="624" spans="1:76" ht="21.75" customHeight="1">
      <c r="A624" s="62"/>
      <c r="B624" s="587"/>
      <c r="C624" s="562" t="str">
        <f>IF(ROSTER!D$30="","",ROSTER!D$30)</f>
        <v/>
      </c>
      <c r="D624" s="563"/>
      <c r="E624" s="591"/>
      <c r="F624" s="593"/>
      <c r="G624" s="595"/>
      <c r="H624" s="585"/>
      <c r="I624" s="577"/>
      <c r="J624" s="566"/>
      <c r="K624" s="567"/>
      <c r="L624" s="570"/>
      <c r="M624" s="571"/>
      <c r="N624" s="582" t="s">
        <v>16</v>
      </c>
      <c r="O624" s="583"/>
      <c r="P624" s="566"/>
      <c r="Q624" s="567"/>
      <c r="R624" s="570"/>
      <c r="S624" s="571"/>
      <c r="T624" s="582" t="s">
        <v>16</v>
      </c>
      <c r="U624" s="583"/>
      <c r="V624" s="585"/>
      <c r="W624" s="577"/>
      <c r="X624" s="566"/>
      <c r="Y624" s="577"/>
      <c r="Z624" s="566"/>
      <c r="AA624" s="577"/>
      <c r="AB624" s="566"/>
      <c r="AC624" s="567"/>
      <c r="AD624" s="570"/>
      <c r="AE624" s="571"/>
      <c r="AF624" s="598"/>
      <c r="AG624" s="599"/>
      <c r="AH624" s="566"/>
      <c r="AI624" s="567"/>
      <c r="AJ624" s="570"/>
      <c r="AK624" s="571"/>
      <c r="AL624" s="598"/>
      <c r="AM624" s="599"/>
      <c r="AN624" s="566"/>
      <c r="AO624" s="567"/>
      <c r="AP624" s="570"/>
      <c r="AQ624" s="571"/>
      <c r="AR624" s="598"/>
      <c r="AS624" s="599"/>
      <c r="AT624" s="603"/>
      <c r="AU624" s="604"/>
      <c r="AV624" s="596"/>
      <c r="AW624" s="597"/>
      <c r="AX624" s="598"/>
      <c r="AY624" s="599"/>
      <c r="AZ624" s="566"/>
      <c r="BA624" s="567"/>
      <c r="BB624" s="570"/>
      <c r="BC624" s="571"/>
      <c r="BD624" s="598"/>
      <c r="BE624" s="599"/>
      <c r="BF624" s="603"/>
      <c r="BG624" s="604"/>
      <c r="BH624" s="596"/>
      <c r="BI624" s="597"/>
      <c r="BJ624" s="598"/>
      <c r="BK624" s="599"/>
      <c r="BL624" s="600"/>
      <c r="BM624" s="601"/>
      <c r="BN624" s="602"/>
      <c r="BO624" s="561"/>
      <c r="BP624" s="561"/>
      <c r="BQ624" s="62"/>
      <c r="BR624" s="62"/>
      <c r="BS624" s="62"/>
    </row>
    <row r="625" spans="1:73" ht="21.75" customHeight="1">
      <c r="A625" s="62"/>
      <c r="B625" s="586" t="str">
        <f>IF(ROSTER!B32="","",ROSTER!B32)</f>
        <v/>
      </c>
      <c r="C625" s="588" t="str">
        <f>IF(ROSTER!C$32="","",ROSTER!C$32)</f>
        <v/>
      </c>
      <c r="D625" s="589"/>
      <c r="E625" s="590"/>
      <c r="F625" s="592">
        <f>IF(E625="y",1,IF(E625="S",1,0))</f>
        <v>0</v>
      </c>
      <c r="G625" s="594">
        <f>IF(E625="S",1,0)</f>
        <v>0</v>
      </c>
      <c r="H625" s="584"/>
      <c r="I625" s="576"/>
      <c r="J625" s="564"/>
      <c r="K625" s="565"/>
      <c r="L625" s="568"/>
      <c r="M625" s="569"/>
      <c r="N625" s="578">
        <f>L625+J625</f>
        <v>0</v>
      </c>
      <c r="O625" s="579"/>
      <c r="P625" s="564"/>
      <c r="Q625" s="565"/>
      <c r="R625" s="568"/>
      <c r="S625" s="569"/>
      <c r="T625" s="578">
        <f>R625-P625</f>
        <v>0</v>
      </c>
      <c r="U625" s="579"/>
      <c r="V625" s="584"/>
      <c r="W625" s="576"/>
      <c r="X625" s="564"/>
      <c r="Y625" s="576"/>
      <c r="Z625" s="564"/>
      <c r="AA625" s="576"/>
      <c r="AB625" s="564"/>
      <c r="AC625" s="565"/>
      <c r="AD625" s="568"/>
      <c r="AE625" s="569"/>
      <c r="AF625" s="548">
        <f>IF(AB625=0,0,(AD625/AB625)*100)</f>
        <v>0</v>
      </c>
      <c r="AG625" s="549"/>
      <c r="AH625" s="564"/>
      <c r="AI625" s="565"/>
      <c r="AJ625" s="568"/>
      <c r="AK625" s="569"/>
      <c r="AL625" s="548">
        <f>IF(AH625=0,0,(AJ625/AH625)*100)</f>
        <v>0</v>
      </c>
      <c r="AM625" s="549"/>
      <c r="AN625" s="564"/>
      <c r="AO625" s="565"/>
      <c r="AP625" s="568"/>
      <c r="AQ625" s="569"/>
      <c r="AR625" s="548">
        <f>IF(AN625=0,0,(AP625/AN625)*100)</f>
        <v>0</v>
      </c>
      <c r="AS625" s="549"/>
      <c r="AT625" s="572">
        <f>AB625+AH625+AN625</f>
        <v>0</v>
      </c>
      <c r="AU625" s="573"/>
      <c r="AV625" s="544">
        <f>AD625+AJ625+AP625</f>
        <v>0</v>
      </c>
      <c r="AW625" s="545"/>
      <c r="AX625" s="548">
        <f>IF(AT625=0,0,(AV625/AT625)*100)</f>
        <v>0</v>
      </c>
      <c r="AY625" s="549"/>
      <c r="AZ625" s="564"/>
      <c r="BA625" s="565"/>
      <c r="BB625" s="568"/>
      <c r="BC625" s="569"/>
      <c r="BD625" s="548">
        <f>IF(AZ625=0,0,(BB625/AZ625)*100)</f>
        <v>0</v>
      </c>
      <c r="BE625" s="549"/>
      <c r="BF625" s="572">
        <f>AT625+AZ625</f>
        <v>0</v>
      </c>
      <c r="BG625" s="573"/>
      <c r="BH625" s="544">
        <f>AV625+BB625</f>
        <v>0</v>
      </c>
      <c r="BI625" s="545"/>
      <c r="BJ625" s="548">
        <f>IF(BF625=0,0,(BH625/BF625)*100)</f>
        <v>0</v>
      </c>
      <c r="BK625" s="549"/>
      <c r="BL625" s="552">
        <f>(AD625*2)+(AJ625*2)+(AP625*3)+BB625</f>
        <v>0</v>
      </c>
      <c r="BM625" s="553"/>
      <c r="BN625" s="554"/>
      <c r="BO625" s="560" t="e">
        <f>(BL625*BR$601)+(N625*BR$602)+(X625*BR$603)+(R625*BR$604)+(V625*BR$605)+(Z625*BR$606)</f>
        <v>#REF!</v>
      </c>
      <c r="BP625" s="560" t="e">
        <f>((AZ625-BB625)*BR$608)+((AT625-AV625)*BR$607)+(H625*BR$609)+(P625*BR$610)</f>
        <v>#REF!</v>
      </c>
      <c r="BQ625" s="62"/>
      <c r="BR625" s="62"/>
      <c r="BS625" s="62"/>
    </row>
    <row r="626" spans="1:73" ht="21.75" customHeight="1">
      <c r="A626" s="62"/>
      <c r="B626" s="587"/>
      <c r="C626" s="562" t="str">
        <f>IF(ROSTER!D$32="","",ROSTER!D$32)</f>
        <v/>
      </c>
      <c r="D626" s="563"/>
      <c r="E626" s="591"/>
      <c r="F626" s="593"/>
      <c r="G626" s="595"/>
      <c r="H626" s="585"/>
      <c r="I626" s="577"/>
      <c r="J626" s="566"/>
      <c r="K626" s="567"/>
      <c r="L626" s="570"/>
      <c r="M626" s="571"/>
      <c r="N626" s="582" t="s">
        <v>16</v>
      </c>
      <c r="O626" s="583"/>
      <c r="P626" s="566"/>
      <c r="Q626" s="567"/>
      <c r="R626" s="570"/>
      <c r="S626" s="571"/>
      <c r="T626" s="582" t="s">
        <v>16</v>
      </c>
      <c r="U626" s="583"/>
      <c r="V626" s="585"/>
      <c r="W626" s="577"/>
      <c r="X626" s="566"/>
      <c r="Y626" s="577"/>
      <c r="Z626" s="566"/>
      <c r="AA626" s="577"/>
      <c r="AB626" s="566"/>
      <c r="AC626" s="567"/>
      <c r="AD626" s="570"/>
      <c r="AE626" s="571"/>
      <c r="AF626" s="598"/>
      <c r="AG626" s="599"/>
      <c r="AH626" s="566"/>
      <c r="AI626" s="567"/>
      <c r="AJ626" s="570"/>
      <c r="AK626" s="571"/>
      <c r="AL626" s="598"/>
      <c r="AM626" s="599"/>
      <c r="AN626" s="566"/>
      <c r="AO626" s="567"/>
      <c r="AP626" s="570"/>
      <c r="AQ626" s="571"/>
      <c r="AR626" s="598"/>
      <c r="AS626" s="599"/>
      <c r="AT626" s="603"/>
      <c r="AU626" s="604"/>
      <c r="AV626" s="596"/>
      <c r="AW626" s="597"/>
      <c r="AX626" s="598"/>
      <c r="AY626" s="599"/>
      <c r="AZ626" s="566"/>
      <c r="BA626" s="567"/>
      <c r="BB626" s="570"/>
      <c r="BC626" s="571"/>
      <c r="BD626" s="598"/>
      <c r="BE626" s="599"/>
      <c r="BF626" s="603"/>
      <c r="BG626" s="604"/>
      <c r="BH626" s="596"/>
      <c r="BI626" s="597"/>
      <c r="BJ626" s="598"/>
      <c r="BK626" s="599"/>
      <c r="BL626" s="600"/>
      <c r="BM626" s="601"/>
      <c r="BN626" s="602"/>
      <c r="BO626" s="561"/>
      <c r="BP626" s="561"/>
      <c r="BQ626" s="62"/>
      <c r="BR626" s="62"/>
      <c r="BS626" s="62"/>
    </row>
    <row r="627" spans="1:73" ht="21.75" customHeight="1">
      <c r="A627" s="62"/>
      <c r="B627" s="586" t="str">
        <f>IF(ROSTER!B34="","",ROSTER!B34)</f>
        <v/>
      </c>
      <c r="C627" s="588" t="str">
        <f>IF(ROSTER!C$34="","",ROSTER!C$34)</f>
        <v/>
      </c>
      <c r="D627" s="589"/>
      <c r="E627" s="590"/>
      <c r="F627" s="592">
        <f>IF(E627="y",1,IF(E627="S",1,0))</f>
        <v>0</v>
      </c>
      <c r="G627" s="594">
        <f>IF(E627="S",1,0)</f>
        <v>0</v>
      </c>
      <c r="H627" s="584"/>
      <c r="I627" s="576"/>
      <c r="J627" s="564"/>
      <c r="K627" s="565"/>
      <c r="L627" s="568"/>
      <c r="M627" s="569"/>
      <c r="N627" s="578">
        <f>L627+J627</f>
        <v>0</v>
      </c>
      <c r="O627" s="579"/>
      <c r="P627" s="564"/>
      <c r="Q627" s="565"/>
      <c r="R627" s="568"/>
      <c r="S627" s="569"/>
      <c r="T627" s="578">
        <f>R627-P627</f>
        <v>0</v>
      </c>
      <c r="U627" s="579"/>
      <c r="V627" s="584"/>
      <c r="W627" s="576"/>
      <c r="X627" s="564"/>
      <c r="Y627" s="576"/>
      <c r="Z627" s="564"/>
      <c r="AA627" s="576"/>
      <c r="AB627" s="564"/>
      <c r="AC627" s="565"/>
      <c r="AD627" s="568"/>
      <c r="AE627" s="569"/>
      <c r="AF627" s="548">
        <f>IF(AB627=0,0,(AD627/AB627)*100)</f>
        <v>0</v>
      </c>
      <c r="AG627" s="549"/>
      <c r="AH627" s="564"/>
      <c r="AI627" s="565"/>
      <c r="AJ627" s="568"/>
      <c r="AK627" s="569"/>
      <c r="AL627" s="548">
        <f>IF(AH627=0,0,(AJ627/AH627)*100)</f>
        <v>0</v>
      </c>
      <c r="AM627" s="549"/>
      <c r="AN627" s="564"/>
      <c r="AO627" s="565"/>
      <c r="AP627" s="568"/>
      <c r="AQ627" s="569"/>
      <c r="AR627" s="548">
        <f>IF(AN627=0,0,(AP627/AN627)*100)</f>
        <v>0</v>
      </c>
      <c r="AS627" s="549"/>
      <c r="AT627" s="572">
        <f>AB627+AH627+AN627</f>
        <v>0</v>
      </c>
      <c r="AU627" s="573"/>
      <c r="AV627" s="544">
        <f>AD627+AJ627+AP627</f>
        <v>0</v>
      </c>
      <c r="AW627" s="545"/>
      <c r="AX627" s="548">
        <f>IF(AT627=0,0,(AV627/AT627)*100)</f>
        <v>0</v>
      </c>
      <c r="AY627" s="549"/>
      <c r="AZ627" s="564"/>
      <c r="BA627" s="565"/>
      <c r="BB627" s="568"/>
      <c r="BC627" s="569"/>
      <c r="BD627" s="548">
        <f>IF(AZ627=0,0,(BB627/AZ627)*100)</f>
        <v>0</v>
      </c>
      <c r="BE627" s="549"/>
      <c r="BF627" s="572">
        <f>AT627+AZ627</f>
        <v>0</v>
      </c>
      <c r="BG627" s="573"/>
      <c r="BH627" s="544">
        <f>AV627+BB627</f>
        <v>0</v>
      </c>
      <c r="BI627" s="545"/>
      <c r="BJ627" s="548">
        <f>IF(BF627=0,0,(BH627/BF627)*100)</f>
        <v>0</v>
      </c>
      <c r="BK627" s="549"/>
      <c r="BL627" s="552">
        <f>(AD627*2)+(AJ627*2)+(AP627*3)+BB627</f>
        <v>0</v>
      </c>
      <c r="BM627" s="553"/>
      <c r="BN627" s="554"/>
      <c r="BO627" s="560" t="e">
        <f>(BL627*BR$601)+(N627*BR$602)+(X627*BR$603)+(R627*BR$604)+(V627*BR$605)+(Z627*BR$606)</f>
        <v>#REF!</v>
      </c>
      <c r="BP627" s="560" t="e">
        <f>((AZ627-BB627)*BR$608)+((AT627-AV627)*BR$607)+(H627*BR$609)+(P627*BR$610)</f>
        <v>#REF!</v>
      </c>
      <c r="BQ627" s="62"/>
      <c r="BR627" s="62"/>
      <c r="BS627" s="62"/>
    </row>
    <row r="628" spans="1:73" ht="21.75" customHeight="1">
      <c r="A628" s="62"/>
      <c r="B628" s="587"/>
      <c r="C628" s="562" t="str">
        <f>IF(ROSTER!D$34="","",ROSTER!D$34)</f>
        <v/>
      </c>
      <c r="D628" s="563"/>
      <c r="E628" s="591"/>
      <c r="F628" s="593"/>
      <c r="G628" s="595"/>
      <c r="H628" s="585"/>
      <c r="I628" s="577"/>
      <c r="J628" s="566"/>
      <c r="K628" s="567"/>
      <c r="L628" s="570"/>
      <c r="M628" s="571"/>
      <c r="N628" s="582" t="s">
        <v>16</v>
      </c>
      <c r="O628" s="583"/>
      <c r="P628" s="566"/>
      <c r="Q628" s="567"/>
      <c r="R628" s="570"/>
      <c r="S628" s="571"/>
      <c r="T628" s="582" t="s">
        <v>16</v>
      </c>
      <c r="U628" s="583"/>
      <c r="V628" s="585"/>
      <c r="W628" s="577"/>
      <c r="X628" s="566"/>
      <c r="Y628" s="577"/>
      <c r="Z628" s="566"/>
      <c r="AA628" s="577"/>
      <c r="AB628" s="566"/>
      <c r="AC628" s="567"/>
      <c r="AD628" s="570"/>
      <c r="AE628" s="571"/>
      <c r="AF628" s="598"/>
      <c r="AG628" s="599"/>
      <c r="AH628" s="566"/>
      <c r="AI628" s="567"/>
      <c r="AJ628" s="570"/>
      <c r="AK628" s="571"/>
      <c r="AL628" s="598"/>
      <c r="AM628" s="599"/>
      <c r="AN628" s="566"/>
      <c r="AO628" s="567"/>
      <c r="AP628" s="570"/>
      <c r="AQ628" s="571"/>
      <c r="AR628" s="598"/>
      <c r="AS628" s="599"/>
      <c r="AT628" s="603"/>
      <c r="AU628" s="604"/>
      <c r="AV628" s="596"/>
      <c r="AW628" s="597"/>
      <c r="AX628" s="598"/>
      <c r="AY628" s="599"/>
      <c r="AZ628" s="566"/>
      <c r="BA628" s="567"/>
      <c r="BB628" s="570"/>
      <c r="BC628" s="571"/>
      <c r="BD628" s="598"/>
      <c r="BE628" s="599"/>
      <c r="BF628" s="603"/>
      <c r="BG628" s="604"/>
      <c r="BH628" s="596"/>
      <c r="BI628" s="597"/>
      <c r="BJ628" s="598"/>
      <c r="BK628" s="599"/>
      <c r="BL628" s="600"/>
      <c r="BM628" s="601"/>
      <c r="BN628" s="602"/>
      <c r="BO628" s="561"/>
      <c r="BP628" s="561"/>
      <c r="BQ628" s="62"/>
      <c r="BR628" s="62"/>
      <c r="BS628" s="62"/>
    </row>
    <row r="629" spans="1:73" ht="21.75" customHeight="1">
      <c r="A629" s="62"/>
      <c r="B629" s="586" t="str">
        <f>IF(ROSTER!B36="","",ROSTER!B36)</f>
        <v/>
      </c>
      <c r="C629" s="588" t="str">
        <f>IF(ROSTER!C$36="","",ROSTER!C$36)</f>
        <v/>
      </c>
      <c r="D629" s="589"/>
      <c r="E629" s="590"/>
      <c r="F629" s="592">
        <f>IF(E629="y",1,IF(E629="S",1,0))</f>
        <v>0</v>
      </c>
      <c r="G629" s="594">
        <f>IF(E629="S",1,0)</f>
        <v>0</v>
      </c>
      <c r="H629" s="584"/>
      <c r="I629" s="576"/>
      <c r="J629" s="564"/>
      <c r="K629" s="565"/>
      <c r="L629" s="568"/>
      <c r="M629" s="569"/>
      <c r="N629" s="578">
        <f>L629+J629</f>
        <v>0</v>
      </c>
      <c r="O629" s="579"/>
      <c r="P629" s="564"/>
      <c r="Q629" s="565"/>
      <c r="R629" s="568"/>
      <c r="S629" s="569"/>
      <c r="T629" s="578">
        <f>R629-P629</f>
        <v>0</v>
      </c>
      <c r="U629" s="579"/>
      <c r="V629" s="584"/>
      <c r="W629" s="576"/>
      <c r="X629" s="564"/>
      <c r="Y629" s="576"/>
      <c r="Z629" s="564"/>
      <c r="AA629" s="576"/>
      <c r="AB629" s="564"/>
      <c r="AC629" s="565"/>
      <c r="AD629" s="568"/>
      <c r="AE629" s="569"/>
      <c r="AF629" s="548">
        <f>IF(AB629=0,0,(AD629/AB629)*100)</f>
        <v>0</v>
      </c>
      <c r="AG629" s="549"/>
      <c r="AH629" s="564"/>
      <c r="AI629" s="565"/>
      <c r="AJ629" s="568"/>
      <c r="AK629" s="569"/>
      <c r="AL629" s="548">
        <f>IF(AH629=0,0,(AJ629/AH629)*100)</f>
        <v>0</v>
      </c>
      <c r="AM629" s="549"/>
      <c r="AN629" s="564"/>
      <c r="AO629" s="565"/>
      <c r="AP629" s="568"/>
      <c r="AQ629" s="569"/>
      <c r="AR629" s="548">
        <f>IF(AN629=0,0,(AP629/AN629)*100)</f>
        <v>0</v>
      </c>
      <c r="AS629" s="549"/>
      <c r="AT629" s="572">
        <f>AB629+AH629+AN629</f>
        <v>0</v>
      </c>
      <c r="AU629" s="573"/>
      <c r="AV629" s="544">
        <f>AD629+AJ629+AP629</f>
        <v>0</v>
      </c>
      <c r="AW629" s="545"/>
      <c r="AX629" s="548">
        <f>IF(AT629=0,0,(AV629/AT629)*100)</f>
        <v>0</v>
      </c>
      <c r="AY629" s="549"/>
      <c r="AZ629" s="564"/>
      <c r="BA629" s="565"/>
      <c r="BB629" s="568"/>
      <c r="BC629" s="569"/>
      <c r="BD629" s="548">
        <f>IF(AZ629=0,0,(BB629/AZ629)*100)</f>
        <v>0</v>
      </c>
      <c r="BE629" s="549"/>
      <c r="BF629" s="572">
        <f>AT629+AZ629</f>
        <v>0</v>
      </c>
      <c r="BG629" s="573"/>
      <c r="BH629" s="544">
        <f>AV629+BB629</f>
        <v>0</v>
      </c>
      <c r="BI629" s="545"/>
      <c r="BJ629" s="548">
        <f>IF(BF629=0,0,(BH629/BF629)*100)</f>
        <v>0</v>
      </c>
      <c r="BK629" s="549"/>
      <c r="BL629" s="552">
        <f>(AD629*2)+(AJ629*2)+(AP629*3)+BB629</f>
        <v>0</v>
      </c>
      <c r="BM629" s="553"/>
      <c r="BN629" s="554"/>
      <c r="BO629" s="560" t="e">
        <f>(BL629*BR$601)+(N629*BR$602)+(X629*BR$603)+(R629*BR$604)+(V629*BR$605)+(Z629*BR$606)</f>
        <v>#REF!</v>
      </c>
      <c r="BP629" s="560" t="e">
        <f>((AZ629-BB629)*BR$608)+((AT629-AV629)*BR$607)+(H629*BR$609)+(P629*BR$610)</f>
        <v>#REF!</v>
      </c>
      <c r="BQ629" s="62"/>
      <c r="BR629" s="62"/>
      <c r="BS629" s="62"/>
    </row>
    <row r="630" spans="1:73" ht="21.75" customHeight="1">
      <c r="A630" s="62"/>
      <c r="B630" s="587"/>
      <c r="C630" s="562" t="str">
        <f>IF(ROSTER!D$36="","",ROSTER!D$36)</f>
        <v/>
      </c>
      <c r="D630" s="563"/>
      <c r="E630" s="591"/>
      <c r="F630" s="593"/>
      <c r="G630" s="595"/>
      <c r="H630" s="585"/>
      <c r="I630" s="577"/>
      <c r="J630" s="566"/>
      <c r="K630" s="567"/>
      <c r="L630" s="570"/>
      <c r="M630" s="571"/>
      <c r="N630" s="582" t="s">
        <v>16</v>
      </c>
      <c r="O630" s="583"/>
      <c r="P630" s="566"/>
      <c r="Q630" s="567"/>
      <c r="R630" s="570"/>
      <c r="S630" s="571"/>
      <c r="T630" s="582" t="s">
        <v>16</v>
      </c>
      <c r="U630" s="583"/>
      <c r="V630" s="585"/>
      <c r="W630" s="577"/>
      <c r="X630" s="566"/>
      <c r="Y630" s="577"/>
      <c r="Z630" s="566"/>
      <c r="AA630" s="577"/>
      <c r="AB630" s="566"/>
      <c r="AC630" s="567"/>
      <c r="AD630" s="570"/>
      <c r="AE630" s="571"/>
      <c r="AF630" s="598"/>
      <c r="AG630" s="599"/>
      <c r="AH630" s="566"/>
      <c r="AI630" s="567"/>
      <c r="AJ630" s="570"/>
      <c r="AK630" s="571"/>
      <c r="AL630" s="598"/>
      <c r="AM630" s="599"/>
      <c r="AN630" s="566"/>
      <c r="AO630" s="567"/>
      <c r="AP630" s="570"/>
      <c r="AQ630" s="571"/>
      <c r="AR630" s="598"/>
      <c r="AS630" s="599"/>
      <c r="AT630" s="603"/>
      <c r="AU630" s="604"/>
      <c r="AV630" s="596"/>
      <c r="AW630" s="597"/>
      <c r="AX630" s="598"/>
      <c r="AY630" s="599"/>
      <c r="AZ630" s="566"/>
      <c r="BA630" s="567"/>
      <c r="BB630" s="570"/>
      <c r="BC630" s="571"/>
      <c r="BD630" s="598"/>
      <c r="BE630" s="599"/>
      <c r="BF630" s="603"/>
      <c r="BG630" s="604"/>
      <c r="BH630" s="596"/>
      <c r="BI630" s="597"/>
      <c r="BJ630" s="598"/>
      <c r="BK630" s="599"/>
      <c r="BL630" s="600"/>
      <c r="BM630" s="601"/>
      <c r="BN630" s="602"/>
      <c r="BO630" s="561"/>
      <c r="BP630" s="561"/>
      <c r="BQ630" s="62"/>
      <c r="BR630" s="62"/>
      <c r="BS630" s="62"/>
    </row>
    <row r="631" spans="1:73" ht="21.75" customHeight="1">
      <c r="A631" s="62"/>
      <c r="B631" s="586" t="str">
        <f>IF(ROSTER!B38="","",ROSTER!B38)</f>
        <v/>
      </c>
      <c r="C631" s="588" t="str">
        <f>IF(ROSTER!C$38="","",ROSTER!C$38)</f>
        <v/>
      </c>
      <c r="D631" s="589"/>
      <c r="E631" s="590"/>
      <c r="F631" s="592">
        <f>IF(E631="y",1,IF(E631="S",1,0))</f>
        <v>0</v>
      </c>
      <c r="G631" s="594">
        <f>IF(E631="S",1,0)</f>
        <v>0</v>
      </c>
      <c r="H631" s="584"/>
      <c r="I631" s="576"/>
      <c r="J631" s="564"/>
      <c r="K631" s="565"/>
      <c r="L631" s="568"/>
      <c r="M631" s="569"/>
      <c r="N631" s="578">
        <f>L631+J631</f>
        <v>0</v>
      </c>
      <c r="O631" s="579"/>
      <c r="P631" s="564"/>
      <c r="Q631" s="565"/>
      <c r="R631" s="568"/>
      <c r="S631" s="569"/>
      <c r="T631" s="578">
        <f>R631-P631</f>
        <v>0</v>
      </c>
      <c r="U631" s="579"/>
      <c r="V631" s="584"/>
      <c r="W631" s="576"/>
      <c r="X631" s="564"/>
      <c r="Y631" s="576"/>
      <c r="Z631" s="564"/>
      <c r="AA631" s="576"/>
      <c r="AB631" s="564"/>
      <c r="AC631" s="565"/>
      <c r="AD631" s="568"/>
      <c r="AE631" s="569"/>
      <c r="AF631" s="548">
        <f>IF(AB631=0,0,(AD631/AB631)*100)</f>
        <v>0</v>
      </c>
      <c r="AG631" s="549"/>
      <c r="AH631" s="564"/>
      <c r="AI631" s="565"/>
      <c r="AJ631" s="568"/>
      <c r="AK631" s="569"/>
      <c r="AL631" s="548">
        <f>IF(AH631=0,0,(AJ631/AH631)*100)</f>
        <v>0</v>
      </c>
      <c r="AM631" s="549"/>
      <c r="AN631" s="564"/>
      <c r="AO631" s="565"/>
      <c r="AP631" s="568"/>
      <c r="AQ631" s="569"/>
      <c r="AR631" s="548">
        <f>IF(AN631=0,0,(AP631/AN631)*100)</f>
        <v>0</v>
      </c>
      <c r="AS631" s="549"/>
      <c r="AT631" s="572">
        <f>AB631+AH631+AN631</f>
        <v>0</v>
      </c>
      <c r="AU631" s="573"/>
      <c r="AV631" s="544">
        <f>AD631+AJ631+AP631</f>
        <v>0</v>
      </c>
      <c r="AW631" s="545"/>
      <c r="AX631" s="548">
        <f>IF(AT631=0,0,(AV631/AT631)*100)</f>
        <v>0</v>
      </c>
      <c r="AY631" s="549"/>
      <c r="AZ631" s="564"/>
      <c r="BA631" s="565"/>
      <c r="BB631" s="568"/>
      <c r="BC631" s="569"/>
      <c r="BD631" s="548">
        <f>IF(AZ631=0,0,(BB631/AZ631)*100)</f>
        <v>0</v>
      </c>
      <c r="BE631" s="549"/>
      <c r="BF631" s="572">
        <f>AT631+AZ631</f>
        <v>0</v>
      </c>
      <c r="BG631" s="573"/>
      <c r="BH631" s="544">
        <f>AV631+BB631</f>
        <v>0</v>
      </c>
      <c r="BI631" s="545"/>
      <c r="BJ631" s="548">
        <f>IF(BF631=0,0,(BH631/BF631)*100)</f>
        <v>0</v>
      </c>
      <c r="BK631" s="549"/>
      <c r="BL631" s="552">
        <f>(AD631*2)+(AJ631*2)+(AP631*3)+BB631</f>
        <v>0</v>
      </c>
      <c r="BM631" s="553"/>
      <c r="BN631" s="554"/>
      <c r="BO631" s="560" t="e">
        <f>(BL631*BR$601)+(N631*BR$602)+(X631*BR$603)+(R631*BR$604)+(V631*BR$605)+(Z631*BR$606)</f>
        <v>#REF!</v>
      </c>
      <c r="BP631" s="560" t="e">
        <f>((AZ631-BB631)*BR$608)+((AT631-AV631)*BR$607)+(H631*BR$609)+(P631*BR$610)</f>
        <v>#REF!</v>
      </c>
      <c r="BQ631" s="62"/>
      <c r="BR631" s="62"/>
      <c r="BS631" s="62"/>
    </row>
    <row r="632" spans="1:73" ht="21.75" customHeight="1">
      <c r="A632" s="62"/>
      <c r="B632" s="587"/>
      <c r="C632" s="562" t="str">
        <f>IF(ROSTER!D$38="","",ROSTER!D$38)</f>
        <v/>
      </c>
      <c r="D632" s="563"/>
      <c r="E632" s="591"/>
      <c r="F632" s="593"/>
      <c r="G632" s="595"/>
      <c r="H632" s="585"/>
      <c r="I632" s="577"/>
      <c r="J632" s="566"/>
      <c r="K632" s="567"/>
      <c r="L632" s="570"/>
      <c r="M632" s="571"/>
      <c r="N632" s="582" t="s">
        <v>16</v>
      </c>
      <c r="O632" s="583"/>
      <c r="P632" s="566"/>
      <c r="Q632" s="567"/>
      <c r="R632" s="570"/>
      <c r="S632" s="571"/>
      <c r="T632" s="582" t="s">
        <v>16</v>
      </c>
      <c r="U632" s="583"/>
      <c r="V632" s="585"/>
      <c r="W632" s="577"/>
      <c r="X632" s="566"/>
      <c r="Y632" s="577"/>
      <c r="Z632" s="566"/>
      <c r="AA632" s="577"/>
      <c r="AB632" s="566"/>
      <c r="AC632" s="567"/>
      <c r="AD632" s="570"/>
      <c r="AE632" s="571"/>
      <c r="AF632" s="598"/>
      <c r="AG632" s="599"/>
      <c r="AH632" s="566"/>
      <c r="AI632" s="567"/>
      <c r="AJ632" s="570"/>
      <c r="AK632" s="571"/>
      <c r="AL632" s="598"/>
      <c r="AM632" s="599"/>
      <c r="AN632" s="566"/>
      <c r="AO632" s="567"/>
      <c r="AP632" s="570"/>
      <c r="AQ632" s="571"/>
      <c r="AR632" s="598"/>
      <c r="AS632" s="599"/>
      <c r="AT632" s="603"/>
      <c r="AU632" s="604"/>
      <c r="AV632" s="596"/>
      <c r="AW632" s="597"/>
      <c r="AX632" s="598"/>
      <c r="AY632" s="599"/>
      <c r="AZ632" s="566"/>
      <c r="BA632" s="567"/>
      <c r="BB632" s="570"/>
      <c r="BC632" s="571"/>
      <c r="BD632" s="598"/>
      <c r="BE632" s="599"/>
      <c r="BF632" s="603"/>
      <c r="BG632" s="604"/>
      <c r="BH632" s="596"/>
      <c r="BI632" s="597"/>
      <c r="BJ632" s="598"/>
      <c r="BK632" s="599"/>
      <c r="BL632" s="600"/>
      <c r="BM632" s="601"/>
      <c r="BN632" s="602"/>
      <c r="BO632" s="561"/>
      <c r="BP632" s="561"/>
      <c r="BQ632" s="62"/>
      <c r="BR632" s="62"/>
      <c r="BS632" s="62"/>
    </row>
    <row r="633" spans="1:73" ht="21.75" customHeight="1">
      <c r="A633" s="62"/>
      <c r="B633" s="586" t="str">
        <f>IF(ROSTER!B40="","",ROSTER!B40)</f>
        <v/>
      </c>
      <c r="C633" s="588" t="str">
        <f>IF(ROSTER!C$40="","",ROSTER!C$40)</f>
        <v/>
      </c>
      <c r="D633" s="589"/>
      <c r="E633" s="590"/>
      <c r="F633" s="592">
        <f>IF(E633="y",1,IF(E633="S",1,0))</f>
        <v>0</v>
      </c>
      <c r="G633" s="594">
        <f>IF(E633="S",1,0)</f>
        <v>0</v>
      </c>
      <c r="H633" s="584"/>
      <c r="I633" s="576"/>
      <c r="J633" s="564"/>
      <c r="K633" s="565"/>
      <c r="L633" s="568"/>
      <c r="M633" s="569"/>
      <c r="N633" s="578">
        <f>L633+J633</f>
        <v>0</v>
      </c>
      <c r="O633" s="579"/>
      <c r="P633" s="564"/>
      <c r="Q633" s="565"/>
      <c r="R633" s="568"/>
      <c r="S633" s="569"/>
      <c r="T633" s="578">
        <f>R633-P633</f>
        <v>0</v>
      </c>
      <c r="U633" s="579"/>
      <c r="V633" s="584"/>
      <c r="W633" s="576"/>
      <c r="X633" s="564"/>
      <c r="Y633" s="576"/>
      <c r="Z633" s="564"/>
      <c r="AA633" s="576"/>
      <c r="AB633" s="564"/>
      <c r="AC633" s="565"/>
      <c r="AD633" s="568"/>
      <c r="AE633" s="569"/>
      <c r="AF633" s="548">
        <f>IF(AB633=0,0,(AD633/AB633)*100)</f>
        <v>0</v>
      </c>
      <c r="AG633" s="549"/>
      <c r="AH633" s="564"/>
      <c r="AI633" s="565"/>
      <c r="AJ633" s="568"/>
      <c r="AK633" s="569"/>
      <c r="AL633" s="548">
        <f>IF(AH633=0,0,(AJ633/AH633)*100)</f>
        <v>0</v>
      </c>
      <c r="AM633" s="549"/>
      <c r="AN633" s="564"/>
      <c r="AO633" s="565"/>
      <c r="AP633" s="568"/>
      <c r="AQ633" s="569"/>
      <c r="AR633" s="548">
        <f>IF(AN633=0,0,(AP633/AN633)*100)</f>
        <v>0</v>
      </c>
      <c r="AS633" s="549"/>
      <c r="AT633" s="572">
        <f>AB633+AH633+AN633</f>
        <v>0</v>
      </c>
      <c r="AU633" s="573"/>
      <c r="AV633" s="544">
        <f>AD633+AJ633+AP633</f>
        <v>0</v>
      </c>
      <c r="AW633" s="545"/>
      <c r="AX633" s="548">
        <f>IF(AT633=0,0,(AV633/AT633)*100)</f>
        <v>0</v>
      </c>
      <c r="AY633" s="549"/>
      <c r="AZ633" s="564"/>
      <c r="BA633" s="565"/>
      <c r="BB633" s="568"/>
      <c r="BC633" s="569"/>
      <c r="BD633" s="548">
        <f>IF(AZ633=0,0,(BB633/AZ633)*100)</f>
        <v>0</v>
      </c>
      <c r="BE633" s="549"/>
      <c r="BF633" s="572">
        <f>AT633+AZ633</f>
        <v>0</v>
      </c>
      <c r="BG633" s="573"/>
      <c r="BH633" s="544">
        <f>AV633+BB633</f>
        <v>0</v>
      </c>
      <c r="BI633" s="545"/>
      <c r="BJ633" s="548">
        <f>IF(BF633=0,0,(BH633/BF633)*100)</f>
        <v>0</v>
      </c>
      <c r="BK633" s="549"/>
      <c r="BL633" s="552">
        <f>(AD633*2)+(AJ633*2)+(AP633*3)+BB633</f>
        <v>0</v>
      </c>
      <c r="BM633" s="553"/>
      <c r="BN633" s="554"/>
      <c r="BO633" s="560" t="e">
        <f>(BL633*BR$601)+(N633*BR$602)+(X633*BR$603)+(R633*BR$604)+(V633*BR$605)+(Z633*BR$606)</f>
        <v>#REF!</v>
      </c>
      <c r="BP633" s="560" t="e">
        <f>((AZ633-BB633)*BR$608)+((AT633-AV633)*BR$607)+(H633*BR$609)+(P633*BR$610)</f>
        <v>#REF!</v>
      </c>
      <c r="BQ633" s="62"/>
      <c r="BR633" s="62"/>
      <c r="BS633" s="62"/>
    </row>
    <row r="634" spans="1:73" ht="21.75" customHeight="1">
      <c r="A634" s="62"/>
      <c r="B634" s="587"/>
      <c r="C634" s="562" t="str">
        <f>IF(ROSTER!D$40="","",ROSTER!D$40)</f>
        <v/>
      </c>
      <c r="D634" s="563"/>
      <c r="E634" s="591"/>
      <c r="F634" s="593"/>
      <c r="G634" s="595"/>
      <c r="H634" s="585"/>
      <c r="I634" s="577"/>
      <c r="J634" s="566"/>
      <c r="K634" s="567"/>
      <c r="L634" s="570"/>
      <c r="M634" s="571"/>
      <c r="N634" s="582" t="s">
        <v>16</v>
      </c>
      <c r="O634" s="583"/>
      <c r="P634" s="566"/>
      <c r="Q634" s="567"/>
      <c r="R634" s="570"/>
      <c r="S634" s="571"/>
      <c r="T634" s="582" t="s">
        <v>16</v>
      </c>
      <c r="U634" s="583"/>
      <c r="V634" s="585"/>
      <c r="W634" s="577"/>
      <c r="X634" s="566"/>
      <c r="Y634" s="577"/>
      <c r="Z634" s="566"/>
      <c r="AA634" s="577"/>
      <c r="AB634" s="566"/>
      <c r="AC634" s="567"/>
      <c r="AD634" s="570"/>
      <c r="AE634" s="571"/>
      <c r="AF634" s="598"/>
      <c r="AG634" s="599"/>
      <c r="AH634" s="566"/>
      <c r="AI634" s="567"/>
      <c r="AJ634" s="570"/>
      <c r="AK634" s="571"/>
      <c r="AL634" s="598"/>
      <c r="AM634" s="599"/>
      <c r="AN634" s="566"/>
      <c r="AO634" s="567"/>
      <c r="AP634" s="570"/>
      <c r="AQ634" s="571"/>
      <c r="AR634" s="598"/>
      <c r="AS634" s="599"/>
      <c r="AT634" s="603"/>
      <c r="AU634" s="604"/>
      <c r="AV634" s="596"/>
      <c r="AW634" s="597"/>
      <c r="AX634" s="598"/>
      <c r="AY634" s="599"/>
      <c r="AZ634" s="566"/>
      <c r="BA634" s="567"/>
      <c r="BB634" s="570"/>
      <c r="BC634" s="571"/>
      <c r="BD634" s="598"/>
      <c r="BE634" s="599"/>
      <c r="BF634" s="603"/>
      <c r="BG634" s="604"/>
      <c r="BH634" s="596"/>
      <c r="BI634" s="597"/>
      <c r="BJ634" s="598"/>
      <c r="BK634" s="599"/>
      <c r="BL634" s="600"/>
      <c r="BM634" s="601"/>
      <c r="BN634" s="602"/>
      <c r="BO634" s="561"/>
      <c r="BP634" s="561"/>
      <c r="BQ634" s="62"/>
      <c r="BR634" s="62"/>
      <c r="BS634" s="62"/>
    </row>
    <row r="635" spans="1:73" ht="21.75" customHeight="1">
      <c r="A635" s="62"/>
      <c r="B635" s="586" t="str">
        <f>IF(ROSTER!B42="","",ROSTER!B42)</f>
        <v/>
      </c>
      <c r="C635" s="588" t="str">
        <f>IF(ROSTER!C$42="","",ROSTER!C$42)</f>
        <v/>
      </c>
      <c r="D635" s="589"/>
      <c r="E635" s="590"/>
      <c r="F635" s="592">
        <f>IF(E635="y",1,IF(E635="S",1,0))</f>
        <v>0</v>
      </c>
      <c r="G635" s="594">
        <f>IF(E635="S",1,0)</f>
        <v>0</v>
      </c>
      <c r="H635" s="584"/>
      <c r="I635" s="576"/>
      <c r="J635" s="564"/>
      <c r="K635" s="565"/>
      <c r="L635" s="568"/>
      <c r="M635" s="569"/>
      <c r="N635" s="578">
        <f>L635+J635</f>
        <v>0</v>
      </c>
      <c r="O635" s="579"/>
      <c r="P635" s="564"/>
      <c r="Q635" s="565"/>
      <c r="R635" s="568"/>
      <c r="S635" s="569"/>
      <c r="T635" s="578">
        <f>R635-P635</f>
        <v>0</v>
      </c>
      <c r="U635" s="579"/>
      <c r="V635" s="584"/>
      <c r="W635" s="576"/>
      <c r="X635" s="564"/>
      <c r="Y635" s="576"/>
      <c r="Z635" s="564"/>
      <c r="AA635" s="576"/>
      <c r="AB635" s="564"/>
      <c r="AC635" s="565"/>
      <c r="AD635" s="568"/>
      <c r="AE635" s="569"/>
      <c r="AF635" s="548">
        <f>IF(AB635=0,0,(AD635/AB635)*100)</f>
        <v>0</v>
      </c>
      <c r="AG635" s="549"/>
      <c r="AH635" s="564"/>
      <c r="AI635" s="565"/>
      <c r="AJ635" s="568"/>
      <c r="AK635" s="569"/>
      <c r="AL635" s="548">
        <f>IF(AH635=0,0,(AJ635/AH635)*100)</f>
        <v>0</v>
      </c>
      <c r="AM635" s="549"/>
      <c r="AN635" s="564"/>
      <c r="AO635" s="565"/>
      <c r="AP635" s="568"/>
      <c r="AQ635" s="569"/>
      <c r="AR635" s="548">
        <f>IF(AN635=0,0,(AP635/AN635)*100)</f>
        <v>0</v>
      </c>
      <c r="AS635" s="549"/>
      <c r="AT635" s="572">
        <f>AB635+AH635+AN635</f>
        <v>0</v>
      </c>
      <c r="AU635" s="573"/>
      <c r="AV635" s="544">
        <f>AD635+AJ635+AP635</f>
        <v>0</v>
      </c>
      <c r="AW635" s="545"/>
      <c r="AX635" s="548">
        <f>IF(AT635=0,0,(AV635/AT635)*100)</f>
        <v>0</v>
      </c>
      <c r="AY635" s="549"/>
      <c r="AZ635" s="564"/>
      <c r="BA635" s="565"/>
      <c r="BB635" s="568"/>
      <c r="BC635" s="569"/>
      <c r="BD635" s="548">
        <f>IF(AZ635=0,0,(BB635/AZ635)*100)</f>
        <v>0</v>
      </c>
      <c r="BE635" s="549"/>
      <c r="BF635" s="572">
        <f>AT635+AZ635</f>
        <v>0</v>
      </c>
      <c r="BG635" s="573"/>
      <c r="BH635" s="544">
        <f>AV635+BB635</f>
        <v>0</v>
      </c>
      <c r="BI635" s="545"/>
      <c r="BJ635" s="548">
        <f>IF(BF635=0,0,(BH635/BF635)*100)</f>
        <v>0</v>
      </c>
      <c r="BK635" s="549"/>
      <c r="BL635" s="552">
        <f>(AD635*2)+(AJ635*2)+(AP635*3)+BB635</f>
        <v>0</v>
      </c>
      <c r="BM635" s="553"/>
      <c r="BN635" s="554"/>
      <c r="BO635" s="560" t="e">
        <f>(BL635*BR$601)+(N635*BR$602)+(X635*BR$603)+(R635*BR$604)+(V635*BR$605)+(Z635*BR$606)</f>
        <v>#REF!</v>
      </c>
      <c r="BP635" s="560" t="e">
        <f>((AZ635-BB635)*BR$608)+((AT635-AV635)*BR$607)+(H635*BR$609)+(P635*BR$610)</f>
        <v>#REF!</v>
      </c>
      <c r="BQ635" s="62"/>
      <c r="BR635" s="62"/>
      <c r="BS635" s="62"/>
    </row>
    <row r="636" spans="1:73" ht="21.75" customHeight="1">
      <c r="A636" s="62"/>
      <c r="B636" s="587"/>
      <c r="C636" s="562" t="str">
        <f>IF(ROSTER!D$42="","",ROSTER!D$42)</f>
        <v/>
      </c>
      <c r="D636" s="563"/>
      <c r="E636" s="591"/>
      <c r="F636" s="593"/>
      <c r="G636" s="595"/>
      <c r="H636" s="585"/>
      <c r="I636" s="577"/>
      <c r="J636" s="566"/>
      <c r="K636" s="567"/>
      <c r="L636" s="570"/>
      <c r="M636" s="571"/>
      <c r="N636" s="582" t="s">
        <v>16</v>
      </c>
      <c r="O636" s="583"/>
      <c r="P636" s="566"/>
      <c r="Q636" s="567"/>
      <c r="R636" s="570"/>
      <c r="S636" s="571"/>
      <c r="T636" s="582" t="s">
        <v>16</v>
      </c>
      <c r="U636" s="583"/>
      <c r="V636" s="585"/>
      <c r="W636" s="577"/>
      <c r="X636" s="566"/>
      <c r="Y636" s="577"/>
      <c r="Z636" s="566"/>
      <c r="AA636" s="577"/>
      <c r="AB636" s="566"/>
      <c r="AC636" s="567"/>
      <c r="AD636" s="570"/>
      <c r="AE636" s="571"/>
      <c r="AF636" s="598"/>
      <c r="AG636" s="599"/>
      <c r="AH636" s="566"/>
      <c r="AI636" s="567"/>
      <c r="AJ636" s="570"/>
      <c r="AK636" s="571"/>
      <c r="AL636" s="598"/>
      <c r="AM636" s="599"/>
      <c r="AN636" s="566"/>
      <c r="AO636" s="567"/>
      <c r="AP636" s="570"/>
      <c r="AQ636" s="571"/>
      <c r="AR636" s="598"/>
      <c r="AS636" s="599"/>
      <c r="AT636" s="603"/>
      <c r="AU636" s="604"/>
      <c r="AV636" s="596"/>
      <c r="AW636" s="597"/>
      <c r="AX636" s="598"/>
      <c r="AY636" s="599"/>
      <c r="AZ636" s="566"/>
      <c r="BA636" s="567"/>
      <c r="BB636" s="570"/>
      <c r="BC636" s="571"/>
      <c r="BD636" s="598"/>
      <c r="BE636" s="599"/>
      <c r="BF636" s="603"/>
      <c r="BG636" s="604"/>
      <c r="BH636" s="596"/>
      <c r="BI636" s="597"/>
      <c r="BJ636" s="598"/>
      <c r="BK636" s="599"/>
      <c r="BL636" s="600"/>
      <c r="BM636" s="601"/>
      <c r="BN636" s="602"/>
      <c r="BO636" s="561"/>
      <c r="BP636" s="561"/>
      <c r="BQ636" s="62"/>
      <c r="BR636" s="62"/>
      <c r="BS636" s="62"/>
    </row>
    <row r="637" spans="1:73" ht="21.75" customHeight="1">
      <c r="A637" s="62"/>
      <c r="B637" s="586" t="str">
        <f>IF(ROSTER!B44="","",ROSTER!B44)</f>
        <v/>
      </c>
      <c r="C637" s="588" t="str">
        <f>IF(ROSTER!C$44="","",ROSTER!C$44)</f>
        <v/>
      </c>
      <c r="D637" s="589"/>
      <c r="E637" s="590"/>
      <c r="F637" s="592">
        <f>IF(E637="y",1,IF(E637="S",1,0))</f>
        <v>0</v>
      </c>
      <c r="G637" s="594">
        <f>IF(E637="S",1,0)</f>
        <v>0</v>
      </c>
      <c r="H637" s="584"/>
      <c r="I637" s="576"/>
      <c r="J637" s="564"/>
      <c r="K637" s="565"/>
      <c r="L637" s="568"/>
      <c r="M637" s="569"/>
      <c r="N637" s="578">
        <f>L637+J637</f>
        <v>0</v>
      </c>
      <c r="O637" s="579"/>
      <c r="P637" s="564"/>
      <c r="Q637" s="565"/>
      <c r="R637" s="568"/>
      <c r="S637" s="569"/>
      <c r="T637" s="578">
        <f>R637-P637</f>
        <v>0</v>
      </c>
      <c r="U637" s="579"/>
      <c r="V637" s="584"/>
      <c r="W637" s="576"/>
      <c r="X637" s="564"/>
      <c r="Y637" s="576"/>
      <c r="Z637" s="564"/>
      <c r="AA637" s="576"/>
      <c r="AB637" s="564"/>
      <c r="AC637" s="565"/>
      <c r="AD637" s="568"/>
      <c r="AE637" s="569"/>
      <c r="AF637" s="548">
        <f>IF(AB637=0,0,(AD637/AB637)*100)</f>
        <v>0</v>
      </c>
      <c r="AG637" s="549"/>
      <c r="AH637" s="564"/>
      <c r="AI637" s="565"/>
      <c r="AJ637" s="568"/>
      <c r="AK637" s="569"/>
      <c r="AL637" s="548">
        <f>IF(AH637=0,0,(AJ637/AH637)*100)</f>
        <v>0</v>
      </c>
      <c r="AM637" s="549"/>
      <c r="AN637" s="564"/>
      <c r="AO637" s="565"/>
      <c r="AP637" s="568"/>
      <c r="AQ637" s="569"/>
      <c r="AR637" s="548">
        <f>IF(AN637=0,0,(AP637/AN637)*100)</f>
        <v>0</v>
      </c>
      <c r="AS637" s="549"/>
      <c r="AT637" s="572">
        <f>AB637+AH637+AN637</f>
        <v>0</v>
      </c>
      <c r="AU637" s="573"/>
      <c r="AV637" s="544">
        <f>AD637+AJ637+AP637</f>
        <v>0</v>
      </c>
      <c r="AW637" s="545"/>
      <c r="AX637" s="548">
        <f>IF(AT637=0,0,(AV637/AT637)*100)</f>
        <v>0</v>
      </c>
      <c r="AY637" s="549"/>
      <c r="AZ637" s="564"/>
      <c r="BA637" s="565"/>
      <c r="BB637" s="568"/>
      <c r="BC637" s="569"/>
      <c r="BD637" s="548">
        <f>IF(AZ637=0,0,(BB637/AZ637)*100)</f>
        <v>0</v>
      </c>
      <c r="BE637" s="549"/>
      <c r="BF637" s="572">
        <f>AT637+AZ637</f>
        <v>0</v>
      </c>
      <c r="BG637" s="573"/>
      <c r="BH637" s="544">
        <f>AV637+BB637</f>
        <v>0</v>
      </c>
      <c r="BI637" s="545"/>
      <c r="BJ637" s="548">
        <f>IF(BF637=0,0,(BH637/BF637)*100)</f>
        <v>0</v>
      </c>
      <c r="BK637" s="549"/>
      <c r="BL637" s="552">
        <f>(AD637*2)+(AJ637*2)+(AP637*3)+BB637</f>
        <v>0</v>
      </c>
      <c r="BM637" s="553"/>
      <c r="BN637" s="554"/>
      <c r="BO637" s="560" t="e">
        <f>(BL637*BR$601)+(N637*BR$602)+(X637*BR$603)+(R637*BR$604)+(V637*BR$605)+(Z637*BR$606)</f>
        <v>#REF!</v>
      </c>
      <c r="BP637" s="560" t="e">
        <f>((AZ637-BB637)*BR$608)+((AT637-AV637)*BR$607)+(H637*BR$609)+(P637*BR$610)</f>
        <v>#REF!</v>
      </c>
      <c r="BQ637" s="62"/>
      <c r="BR637" s="62"/>
      <c r="BS637" s="62"/>
    </row>
    <row r="638" spans="1:73" ht="21.75" customHeight="1">
      <c r="A638" s="62"/>
      <c r="B638" s="587"/>
      <c r="C638" s="562" t="str">
        <f>IF(ROSTER!D$44="","",ROSTER!D$44)</f>
        <v/>
      </c>
      <c r="D638" s="563"/>
      <c r="E638" s="591"/>
      <c r="F638" s="593"/>
      <c r="G638" s="595"/>
      <c r="H638" s="585"/>
      <c r="I638" s="577"/>
      <c r="J638" s="566"/>
      <c r="K638" s="567"/>
      <c r="L638" s="570"/>
      <c r="M638" s="571"/>
      <c r="N638" s="582" t="s">
        <v>16</v>
      </c>
      <c r="O638" s="583"/>
      <c r="P638" s="566"/>
      <c r="Q638" s="567"/>
      <c r="R638" s="570"/>
      <c r="S638" s="571"/>
      <c r="T638" s="582" t="s">
        <v>16</v>
      </c>
      <c r="U638" s="583"/>
      <c r="V638" s="585"/>
      <c r="W638" s="577"/>
      <c r="X638" s="566"/>
      <c r="Y638" s="577"/>
      <c r="Z638" s="566"/>
      <c r="AA638" s="577"/>
      <c r="AB638" s="566"/>
      <c r="AC638" s="567"/>
      <c r="AD638" s="570"/>
      <c r="AE638" s="571"/>
      <c r="AF638" s="598"/>
      <c r="AG638" s="599"/>
      <c r="AH638" s="566"/>
      <c r="AI638" s="567"/>
      <c r="AJ638" s="570"/>
      <c r="AK638" s="571"/>
      <c r="AL638" s="598"/>
      <c r="AM638" s="599"/>
      <c r="AN638" s="566"/>
      <c r="AO638" s="567"/>
      <c r="AP638" s="570"/>
      <c r="AQ638" s="571"/>
      <c r="AR638" s="598"/>
      <c r="AS638" s="599"/>
      <c r="AT638" s="603"/>
      <c r="AU638" s="604"/>
      <c r="AV638" s="596"/>
      <c r="AW638" s="597"/>
      <c r="AX638" s="598"/>
      <c r="AY638" s="599"/>
      <c r="AZ638" s="566"/>
      <c r="BA638" s="567"/>
      <c r="BB638" s="570"/>
      <c r="BC638" s="571"/>
      <c r="BD638" s="598"/>
      <c r="BE638" s="599"/>
      <c r="BF638" s="603"/>
      <c r="BG638" s="604"/>
      <c r="BH638" s="596"/>
      <c r="BI638" s="597"/>
      <c r="BJ638" s="598"/>
      <c r="BK638" s="599"/>
      <c r="BL638" s="600"/>
      <c r="BM638" s="601"/>
      <c r="BN638" s="602"/>
      <c r="BO638" s="561"/>
      <c r="BP638" s="561"/>
      <c r="BQ638" s="62"/>
      <c r="BR638" s="62"/>
      <c r="BS638" s="62"/>
    </row>
    <row r="639" spans="1:73" ht="21.75" customHeight="1">
      <c r="A639" s="62"/>
      <c r="B639" s="586" t="str">
        <f>IF(ROSTER!B46="","",ROSTER!B46)</f>
        <v/>
      </c>
      <c r="C639" s="588" t="str">
        <f>IF(ROSTER!C$46="","",ROSTER!C$46)</f>
        <v/>
      </c>
      <c r="D639" s="589"/>
      <c r="E639" s="590"/>
      <c r="F639" s="592">
        <f>IF(E639="y",1,IF(E639="S",1,0))</f>
        <v>0</v>
      </c>
      <c r="G639" s="594">
        <f>IF(E639="S",1,0)</f>
        <v>0</v>
      </c>
      <c r="H639" s="584"/>
      <c r="I639" s="576"/>
      <c r="J639" s="564"/>
      <c r="K639" s="565"/>
      <c r="L639" s="568"/>
      <c r="M639" s="569"/>
      <c r="N639" s="578">
        <f>L639+J639</f>
        <v>0</v>
      </c>
      <c r="O639" s="579"/>
      <c r="P639" s="564"/>
      <c r="Q639" s="565"/>
      <c r="R639" s="568"/>
      <c r="S639" s="569"/>
      <c r="T639" s="578">
        <f>R639-P639</f>
        <v>0</v>
      </c>
      <c r="U639" s="579"/>
      <c r="V639" s="584"/>
      <c r="W639" s="576"/>
      <c r="X639" s="564"/>
      <c r="Y639" s="576"/>
      <c r="Z639" s="564"/>
      <c r="AA639" s="576"/>
      <c r="AB639" s="564"/>
      <c r="AC639" s="565"/>
      <c r="AD639" s="568"/>
      <c r="AE639" s="569"/>
      <c r="AF639" s="548">
        <f>IF(AB639=0,0,(AD639/AB639)*100)</f>
        <v>0</v>
      </c>
      <c r="AG639" s="549"/>
      <c r="AH639" s="564"/>
      <c r="AI639" s="565"/>
      <c r="AJ639" s="568"/>
      <c r="AK639" s="569"/>
      <c r="AL639" s="548">
        <f>IF(AH639=0,0,(AJ639/AH639)*100)</f>
        <v>0</v>
      </c>
      <c r="AM639" s="549"/>
      <c r="AN639" s="564"/>
      <c r="AO639" s="565"/>
      <c r="AP639" s="568"/>
      <c r="AQ639" s="569"/>
      <c r="AR639" s="548">
        <f>IF(AN639=0,0,(AP639/AN639)*100)</f>
        <v>0</v>
      </c>
      <c r="AS639" s="549"/>
      <c r="AT639" s="572">
        <f>AB639+AH639+AN639</f>
        <v>0</v>
      </c>
      <c r="AU639" s="573"/>
      <c r="AV639" s="544">
        <f>AD639+AJ639+AP639</f>
        <v>0</v>
      </c>
      <c r="AW639" s="545"/>
      <c r="AX639" s="548">
        <f>IF(AT639=0,0,(AV639/AT639)*100)</f>
        <v>0</v>
      </c>
      <c r="AY639" s="549"/>
      <c r="AZ639" s="564"/>
      <c r="BA639" s="565"/>
      <c r="BB639" s="568"/>
      <c r="BC639" s="569"/>
      <c r="BD639" s="548">
        <f>IF(AZ639=0,0,(BB639/AZ639)*100)</f>
        <v>0</v>
      </c>
      <c r="BE639" s="549"/>
      <c r="BF639" s="572">
        <f>AT639+AZ639</f>
        <v>0</v>
      </c>
      <c r="BG639" s="573"/>
      <c r="BH639" s="544">
        <f>AV639+BB639</f>
        <v>0</v>
      </c>
      <c r="BI639" s="545"/>
      <c r="BJ639" s="548">
        <f>IF(BF639=0,0,(BH639/BF639)*100)</f>
        <v>0</v>
      </c>
      <c r="BK639" s="549"/>
      <c r="BL639" s="552">
        <f>(AD639*2)+(AJ639*2)+(AP639*3)+BB639</f>
        <v>0</v>
      </c>
      <c r="BM639" s="553"/>
      <c r="BN639" s="554"/>
      <c r="BO639" s="558" t="e">
        <f>(BL639*BR$601)+(N639*BR$602)+(X639*BR$603)+(R639*BR$604)+(V639*BR$605)+(Z639*BR$606)</f>
        <v>#REF!</v>
      </c>
      <c r="BP639" s="560" t="e">
        <f>((AZ639-BB639)*BR$608)+((AT639-AV639)*BR$607)+(H639*BR$609)+(P639*BR$610)</f>
        <v>#REF!</v>
      </c>
      <c r="BQ639" s="62"/>
      <c r="BR639" s="62"/>
      <c r="BS639" s="62"/>
      <c r="BU639" s="82"/>
    </row>
    <row r="640" spans="1:73" ht="22.5" customHeight="1" thickBot="1">
      <c r="A640" s="62"/>
      <c r="B640" s="587"/>
      <c r="C640" s="562" t="str">
        <f>IF(ROSTER!D$46="","",ROSTER!D$46)</f>
        <v/>
      </c>
      <c r="D640" s="563"/>
      <c r="E640" s="591"/>
      <c r="F640" s="593"/>
      <c r="G640" s="595"/>
      <c r="H640" s="585"/>
      <c r="I640" s="577"/>
      <c r="J640" s="566"/>
      <c r="K640" s="567"/>
      <c r="L640" s="570"/>
      <c r="M640" s="571"/>
      <c r="N640" s="580" t="s">
        <v>16</v>
      </c>
      <c r="O640" s="581"/>
      <c r="P640" s="566"/>
      <c r="Q640" s="567"/>
      <c r="R640" s="570"/>
      <c r="S640" s="571"/>
      <c r="T640" s="582" t="s">
        <v>16</v>
      </c>
      <c r="U640" s="583"/>
      <c r="V640" s="585"/>
      <c r="W640" s="577"/>
      <c r="X640" s="566"/>
      <c r="Y640" s="577"/>
      <c r="Z640" s="566"/>
      <c r="AA640" s="577"/>
      <c r="AB640" s="566"/>
      <c r="AC640" s="567"/>
      <c r="AD640" s="570"/>
      <c r="AE640" s="571"/>
      <c r="AF640" s="550"/>
      <c r="AG640" s="551"/>
      <c r="AH640" s="566"/>
      <c r="AI640" s="567"/>
      <c r="AJ640" s="570"/>
      <c r="AK640" s="571"/>
      <c r="AL640" s="550"/>
      <c r="AM640" s="551"/>
      <c r="AN640" s="566"/>
      <c r="AO640" s="567"/>
      <c r="AP640" s="570"/>
      <c r="AQ640" s="571"/>
      <c r="AR640" s="550"/>
      <c r="AS640" s="551"/>
      <c r="AT640" s="574"/>
      <c r="AU640" s="575"/>
      <c r="AV640" s="546"/>
      <c r="AW640" s="547"/>
      <c r="AX640" s="550"/>
      <c r="AY640" s="551"/>
      <c r="AZ640" s="566"/>
      <c r="BA640" s="567"/>
      <c r="BB640" s="570"/>
      <c r="BC640" s="571"/>
      <c r="BD640" s="550"/>
      <c r="BE640" s="551"/>
      <c r="BF640" s="574"/>
      <c r="BG640" s="575"/>
      <c r="BH640" s="546"/>
      <c r="BI640" s="547"/>
      <c r="BJ640" s="550"/>
      <c r="BK640" s="551"/>
      <c r="BL640" s="555"/>
      <c r="BM640" s="556"/>
      <c r="BN640" s="557"/>
      <c r="BO640" s="559"/>
      <c r="BP640" s="561"/>
      <c r="BQ640" s="62"/>
      <c r="BR640" s="62"/>
      <c r="BS640" s="62"/>
    </row>
    <row r="641" spans="1:71" s="82" customFormat="1" ht="33.4" customHeight="1">
      <c r="A641" s="80"/>
      <c r="B641" s="538"/>
      <c r="C641" s="539"/>
      <c r="D641" s="539" t="s">
        <v>10</v>
      </c>
      <c r="E641" s="542"/>
      <c r="F641" s="81"/>
      <c r="G641" s="81"/>
      <c r="H641" s="532">
        <f>SUM(H601:I640)</f>
        <v>0</v>
      </c>
      <c r="I641" s="525"/>
      <c r="J641" s="532">
        <f>SUM(J601:K640)</f>
        <v>0</v>
      </c>
      <c r="K641" s="525"/>
      <c r="L641" s="524">
        <f>SUM(L601:M640)</f>
        <v>0</v>
      </c>
      <c r="M641" s="528"/>
      <c r="N641" s="495">
        <f>L641+J641</f>
        <v>0</v>
      </c>
      <c r="O641" s="496"/>
      <c r="P641" s="524">
        <f>SUM(P601:Q640)</f>
        <v>0</v>
      </c>
      <c r="Q641" s="525"/>
      <c r="R641" s="524">
        <f>SUM(R601:S640)</f>
        <v>0</v>
      </c>
      <c r="S641" s="528"/>
      <c r="T641" s="495">
        <f>R641-P641</f>
        <v>0</v>
      </c>
      <c r="U641" s="496"/>
      <c r="V641" s="524">
        <f>SUM(V601:W640)</f>
        <v>0</v>
      </c>
      <c r="W641" s="528"/>
      <c r="X641" s="532">
        <f>SUM(X601:Y640)</f>
        <v>0</v>
      </c>
      <c r="Y641" s="496"/>
      <c r="Z641" s="532">
        <f>SUM(Z601:AA640)</f>
        <v>0</v>
      </c>
      <c r="AA641" s="496"/>
      <c r="AB641" s="528">
        <f>SUM(AB601:AC640)</f>
        <v>0</v>
      </c>
      <c r="AC641" s="525"/>
      <c r="AD641" s="524">
        <f>SUM(AD601:AE640)</f>
        <v>0</v>
      </c>
      <c r="AE641" s="528"/>
      <c r="AF641" s="495">
        <f>IF(AB641=0,0,(AD641/AB641)*100)</f>
        <v>0</v>
      </c>
      <c r="AG641" s="496"/>
      <c r="AH641" s="524">
        <f>SUM(AH601:AI640)</f>
        <v>0</v>
      </c>
      <c r="AI641" s="525"/>
      <c r="AJ641" s="524">
        <f>SUM(AJ601:AK640)</f>
        <v>0</v>
      </c>
      <c r="AK641" s="528"/>
      <c r="AL641" s="495">
        <f>IF(AH641=0,0,(AJ641/AH641)*100)</f>
        <v>0</v>
      </c>
      <c r="AM641" s="496"/>
      <c r="AN641" s="524">
        <f>SUM(AN601:AO640)</f>
        <v>0</v>
      </c>
      <c r="AO641" s="525"/>
      <c r="AP641" s="524">
        <f>SUM(AP601:AQ640)</f>
        <v>0</v>
      </c>
      <c r="AQ641" s="528"/>
      <c r="AR641" s="495">
        <f>IF(AN641=0,0,(AP641/AN641)*100)</f>
        <v>0</v>
      </c>
      <c r="AS641" s="496"/>
      <c r="AT641" s="532">
        <f>AB641+AH641+AN641</f>
        <v>0</v>
      </c>
      <c r="AU641" s="525"/>
      <c r="AV641" s="524">
        <f>AD641+AJ641+AP641</f>
        <v>0</v>
      </c>
      <c r="AW641" s="534"/>
      <c r="AX641" s="495">
        <f>IF(AT641=0,0,(AV641/AT641)*100)</f>
        <v>0</v>
      </c>
      <c r="AY641" s="496"/>
      <c r="AZ641" s="524">
        <f>SUM(AZ601:BA640)</f>
        <v>0</v>
      </c>
      <c r="BA641" s="525"/>
      <c r="BB641" s="524">
        <f>SUM(BB601:BC640)</f>
        <v>0</v>
      </c>
      <c r="BC641" s="528"/>
      <c r="BD641" s="495">
        <f>IF(AZ641=0,0,(BB641/AZ641)*100)</f>
        <v>0</v>
      </c>
      <c r="BE641" s="496"/>
      <c r="BF641" s="532">
        <f>AT641+AZ641</f>
        <v>0</v>
      </c>
      <c r="BG641" s="525"/>
      <c r="BH641" s="524">
        <f>AV641+BB641</f>
        <v>0</v>
      </c>
      <c r="BI641" s="534"/>
      <c r="BJ641" s="495">
        <f>IF(BF641=0,0,(BH641/BF641)*100)</f>
        <v>0</v>
      </c>
      <c r="BK641" s="536"/>
      <c r="BL641" s="511">
        <f>SUM(BL601:BN640)</f>
        <v>0</v>
      </c>
      <c r="BM641" s="512"/>
      <c r="BN641" s="513"/>
      <c r="BO641" s="517" t="e">
        <f>(BL641*BR$601)+(N641*BR$602)+(X641*BR$603)+(R641*BR$604)+(V641*BR$605)+(Z641*BR$606)</f>
        <v>#REF!</v>
      </c>
      <c r="BP641" s="519" t="e">
        <f>((AZ641-BB641)*BR$608)+((AT641-AV641)*BR$607)+(H641*BR$609)+(P641*BR$610)</f>
        <v>#REF!</v>
      </c>
      <c r="BQ641" s="80"/>
      <c r="BR641" s="80"/>
      <c r="BS641" s="80"/>
    </row>
    <row r="642" spans="1:71" s="82" customFormat="1" ht="33.950000000000003" customHeight="1" thickBot="1">
      <c r="A642" s="80"/>
      <c r="B642" s="540"/>
      <c r="C642" s="541"/>
      <c r="D642" s="541"/>
      <c r="E642" s="543"/>
      <c r="F642" s="83"/>
      <c r="G642" s="83"/>
      <c r="H642" s="533"/>
      <c r="I642" s="527"/>
      <c r="J642" s="533"/>
      <c r="K642" s="527"/>
      <c r="L642" s="526"/>
      <c r="M642" s="529"/>
      <c r="N642" s="530" t="s">
        <v>16</v>
      </c>
      <c r="O642" s="531"/>
      <c r="P642" s="526"/>
      <c r="Q642" s="527"/>
      <c r="R642" s="526"/>
      <c r="S642" s="529"/>
      <c r="T642" s="530" t="s">
        <v>16</v>
      </c>
      <c r="U642" s="531"/>
      <c r="V642" s="526"/>
      <c r="W642" s="529"/>
      <c r="X642" s="533"/>
      <c r="Y642" s="531"/>
      <c r="Z642" s="533"/>
      <c r="AA642" s="531"/>
      <c r="AB642" s="529"/>
      <c r="AC642" s="527"/>
      <c r="AD642" s="526"/>
      <c r="AE642" s="529"/>
      <c r="AF642" s="530"/>
      <c r="AG642" s="531"/>
      <c r="AH642" s="526"/>
      <c r="AI642" s="527"/>
      <c r="AJ642" s="526"/>
      <c r="AK642" s="529"/>
      <c r="AL642" s="530"/>
      <c r="AM642" s="531"/>
      <c r="AN642" s="526"/>
      <c r="AO642" s="527"/>
      <c r="AP642" s="526"/>
      <c r="AQ642" s="529"/>
      <c r="AR642" s="530"/>
      <c r="AS642" s="531"/>
      <c r="AT642" s="533"/>
      <c r="AU642" s="527"/>
      <c r="AV642" s="526"/>
      <c r="AW642" s="535"/>
      <c r="AX642" s="530"/>
      <c r="AY642" s="531"/>
      <c r="AZ642" s="526"/>
      <c r="BA642" s="527"/>
      <c r="BB642" s="526"/>
      <c r="BC642" s="529"/>
      <c r="BD642" s="530"/>
      <c r="BE642" s="531"/>
      <c r="BF642" s="533"/>
      <c r="BG642" s="527"/>
      <c r="BH642" s="526"/>
      <c r="BI642" s="535"/>
      <c r="BJ642" s="530"/>
      <c r="BK642" s="537"/>
      <c r="BL642" s="514"/>
      <c r="BM642" s="515"/>
      <c r="BN642" s="516"/>
      <c r="BO642" s="518"/>
      <c r="BP642" s="520"/>
      <c r="BQ642" s="80"/>
      <c r="BR642" s="80"/>
      <c r="BS642" s="80"/>
    </row>
    <row r="643" spans="1:71" s="88" customFormat="1" ht="48.2" customHeight="1" thickBot="1">
      <c r="A643" s="84"/>
      <c r="B643" s="521"/>
      <c r="C643" s="522"/>
      <c r="D643" s="522" t="s">
        <v>13</v>
      </c>
      <c r="E643" s="523"/>
      <c r="F643" s="85"/>
      <c r="G643" s="128"/>
      <c r="H643" s="509"/>
      <c r="I643" s="510"/>
      <c r="J643" s="504"/>
      <c r="K643" s="505"/>
      <c r="L643" s="493"/>
      <c r="M643" s="494"/>
      <c r="N643" s="506">
        <f>J643+L643</f>
        <v>0</v>
      </c>
      <c r="O643" s="507"/>
      <c r="P643" s="497">
        <f>R641</f>
        <v>0</v>
      </c>
      <c r="Q643" s="498"/>
      <c r="R643" s="499">
        <f>P641</f>
        <v>0</v>
      </c>
      <c r="S643" s="500"/>
      <c r="T643" s="506">
        <f>R643-P643</f>
        <v>0</v>
      </c>
      <c r="U643" s="507"/>
      <c r="V643" s="504"/>
      <c r="W643" s="508"/>
      <c r="X643" s="509"/>
      <c r="Y643" s="510"/>
      <c r="Z643" s="504"/>
      <c r="AA643" s="508"/>
      <c r="AB643" s="504"/>
      <c r="AC643" s="505"/>
      <c r="AD643" s="493"/>
      <c r="AE643" s="494"/>
      <c r="AF643" s="495">
        <f>IF(AB643=0,0,(AD643/AB643)*100)</f>
        <v>0</v>
      </c>
      <c r="AG643" s="496"/>
      <c r="AH643" s="504"/>
      <c r="AI643" s="505"/>
      <c r="AJ643" s="493"/>
      <c r="AK643" s="494"/>
      <c r="AL643" s="495">
        <f>IF(AH643=0,0,(AJ643/AH643)*100)</f>
        <v>0</v>
      </c>
      <c r="AM643" s="496"/>
      <c r="AN643" s="504"/>
      <c r="AO643" s="505"/>
      <c r="AP643" s="493"/>
      <c r="AQ643" s="494"/>
      <c r="AR643" s="495">
        <f>IF(AN643=0,0,(AP643/AN643)*100)</f>
        <v>0</v>
      </c>
      <c r="AS643" s="496"/>
      <c r="AT643" s="497">
        <f>AB643+AH643+AN643</f>
        <v>0</v>
      </c>
      <c r="AU643" s="498"/>
      <c r="AV643" s="499">
        <f>AD643+AJ643+AP643</f>
        <v>0</v>
      </c>
      <c r="AW643" s="500"/>
      <c r="AX643" s="495">
        <f>IF(AT643=0,0,(AV643/AT643)*100)</f>
        <v>0</v>
      </c>
      <c r="AY643" s="496"/>
      <c r="AZ643" s="504"/>
      <c r="BA643" s="505"/>
      <c r="BB643" s="493"/>
      <c r="BC643" s="494"/>
      <c r="BD643" s="495">
        <f>IF(AZ643=0,0,(BB643/AZ643)*100)</f>
        <v>0</v>
      </c>
      <c r="BE643" s="496"/>
      <c r="BF643" s="497">
        <f>AT643+AZ643</f>
        <v>0</v>
      </c>
      <c r="BG643" s="498"/>
      <c r="BH643" s="499">
        <f>AV643+BB643</f>
        <v>0</v>
      </c>
      <c r="BI643" s="500"/>
      <c r="BJ643" s="495">
        <f>IF(BF643=0,0,(BH643/BF643)*100)</f>
        <v>0</v>
      </c>
      <c r="BK643" s="496"/>
      <c r="BL643" s="501"/>
      <c r="BM643" s="502"/>
      <c r="BN643" s="503"/>
      <c r="BO643" s="86"/>
      <c r="BP643" s="87"/>
      <c r="BQ643" s="84"/>
      <c r="BR643" s="84"/>
      <c r="BS643" s="84"/>
    </row>
    <row r="644" spans="1:71" s="88" customFormat="1" ht="48.95" customHeight="1" thickBot="1">
      <c r="A644" s="84"/>
      <c r="B644" s="247"/>
      <c r="C644" s="249"/>
      <c r="D644" s="488" t="s">
        <v>52</v>
      </c>
      <c r="E644" s="489"/>
      <c r="F644" s="89"/>
      <c r="G644" s="89"/>
      <c r="H644" s="249"/>
      <c r="I644" s="249"/>
      <c r="J644" s="490">
        <f>IF((J641+L643)=0,0,J641/(J641+L643)*100)</f>
        <v>0</v>
      </c>
      <c r="K644" s="491"/>
      <c r="L644" s="490">
        <f>IF((L641+J643)=0,0,L641/(L641+J643)*100)</f>
        <v>0</v>
      </c>
      <c r="M644" s="491"/>
      <c r="N644" s="490">
        <f>IF((N641+N643)=0,0,N641/(N641+N643)*100)</f>
        <v>0</v>
      </c>
      <c r="O644" s="492"/>
      <c r="P644" s="654"/>
      <c r="Q644" s="484"/>
      <c r="R644" s="484"/>
      <c r="S644" s="484"/>
      <c r="T644" s="655"/>
      <c r="U644" s="655"/>
      <c r="V644" s="484"/>
      <c r="W644" s="484"/>
      <c r="X644" s="484"/>
      <c r="Y644" s="484"/>
      <c r="Z644" s="484"/>
      <c r="AA644" s="484"/>
      <c r="AB644" s="484"/>
      <c r="AC644" s="484"/>
      <c r="AD644" s="484"/>
      <c r="AE644" s="484"/>
      <c r="AF644" s="484"/>
      <c r="AG644" s="484"/>
      <c r="AH644" s="484"/>
      <c r="AI644" s="484"/>
      <c r="AJ644" s="484"/>
      <c r="AK644" s="484"/>
      <c r="AL644" s="484"/>
      <c r="AM644" s="484"/>
      <c r="AN644" s="484"/>
      <c r="AO644" s="484"/>
      <c r="AP644" s="484"/>
      <c r="AQ644" s="484"/>
      <c r="AR644" s="484"/>
      <c r="AS644" s="484"/>
      <c r="AT644" s="484"/>
      <c r="AU644" s="484"/>
      <c r="AV644" s="484"/>
      <c r="AW644" s="484"/>
      <c r="AX644" s="484"/>
      <c r="AY644" s="484"/>
      <c r="AZ644" s="484"/>
      <c r="BA644" s="484"/>
      <c r="BB644" s="484"/>
      <c r="BC644" s="484"/>
      <c r="BD644" s="484"/>
      <c r="BE644" s="484"/>
      <c r="BF644" s="484"/>
      <c r="BG644" s="484"/>
      <c r="BH644" s="484"/>
      <c r="BI644" s="484"/>
      <c r="BJ644" s="484"/>
      <c r="BK644" s="484"/>
      <c r="BL644" s="484"/>
      <c r="BM644" s="484"/>
      <c r="BN644" s="485"/>
      <c r="BO644" s="90"/>
      <c r="BP644" s="90"/>
      <c r="BQ644" s="84"/>
      <c r="BR644" s="84"/>
      <c r="BS644" s="84"/>
    </row>
    <row r="645" spans="1:71" ht="27.75" thickTop="1" thickBot="1">
      <c r="A645" s="62"/>
      <c r="B645" s="250"/>
      <c r="C645" s="251"/>
      <c r="D645" s="251"/>
      <c r="E645" s="251"/>
      <c r="F645" s="91"/>
      <c r="G645" s="91"/>
      <c r="H645" s="251"/>
      <c r="I645" s="251"/>
      <c r="J645" s="251"/>
      <c r="K645" s="251"/>
      <c r="L645" s="251"/>
      <c r="M645" s="251"/>
      <c r="N645" s="251"/>
      <c r="O645" s="251"/>
      <c r="P645" s="251"/>
      <c r="Q645" s="251"/>
      <c r="R645" s="251"/>
      <c r="S645" s="251"/>
      <c r="T645" s="251"/>
      <c r="U645" s="251"/>
      <c r="V645" s="251"/>
      <c r="W645" s="251"/>
      <c r="X645" s="251"/>
      <c r="Y645" s="251"/>
      <c r="Z645" s="251"/>
      <c r="AA645" s="251"/>
      <c r="AB645" s="251"/>
      <c r="AC645" s="251"/>
      <c r="AD645" s="251"/>
      <c r="AE645" s="251"/>
      <c r="AF645" s="256"/>
      <c r="AG645" s="256"/>
      <c r="AH645" s="251"/>
      <c r="AI645" s="251"/>
      <c r="AJ645" s="251"/>
      <c r="AK645" s="251"/>
      <c r="AL645" s="251"/>
      <c r="AM645" s="251"/>
      <c r="AN645" s="251"/>
      <c r="AO645" s="251"/>
      <c r="AP645" s="251"/>
      <c r="AQ645" s="251"/>
      <c r="AR645" s="251"/>
      <c r="AS645" s="251"/>
      <c r="AT645" s="251"/>
      <c r="AU645" s="251"/>
      <c r="AV645" s="251"/>
      <c r="AW645" s="251"/>
      <c r="AX645" s="251"/>
      <c r="AY645" s="251"/>
      <c r="AZ645" s="251"/>
      <c r="BA645" s="251"/>
      <c r="BB645" s="251"/>
      <c r="BC645" s="251"/>
      <c r="BD645" s="251"/>
      <c r="BE645" s="251"/>
      <c r="BF645" s="251"/>
      <c r="BG645" s="251"/>
      <c r="BH645" s="251"/>
      <c r="BI645" s="251"/>
      <c r="BJ645" s="251"/>
      <c r="BK645" s="251"/>
      <c r="BL645" s="251"/>
      <c r="BM645" s="251"/>
      <c r="BN645" s="257"/>
      <c r="BO645" s="92"/>
      <c r="BP645" s="92"/>
      <c r="BQ645" s="62"/>
      <c r="BR645" s="62"/>
      <c r="BS645" s="62"/>
    </row>
    <row r="646" spans="1:71" s="88" customFormat="1" ht="73.349999999999994" customHeight="1" thickTop="1" thickBot="1">
      <c r="A646" s="84"/>
      <c r="B646" s="486" t="s">
        <v>70</v>
      </c>
      <c r="C646" s="487"/>
      <c r="D646" s="483" t="s">
        <v>60</v>
      </c>
      <c r="E646" s="483"/>
      <c r="F646" s="93"/>
      <c r="G646" s="93"/>
      <c r="H646" s="479"/>
      <c r="I646" s="480"/>
      <c r="J646" s="481"/>
      <c r="K646" s="259"/>
      <c r="L646" s="479"/>
      <c r="M646" s="480"/>
      <c r="N646" s="481"/>
      <c r="O646" s="476" t="s">
        <v>53</v>
      </c>
      <c r="P646" s="477"/>
      <c r="Q646" s="477"/>
      <c r="R646" s="477"/>
      <c r="S646" s="479"/>
      <c r="T646" s="480"/>
      <c r="U646" s="481"/>
      <c r="V646" s="259"/>
      <c r="W646" s="479"/>
      <c r="X646" s="480"/>
      <c r="Y646" s="481"/>
      <c r="Z646" s="476" t="s">
        <v>55</v>
      </c>
      <c r="AA646" s="477"/>
      <c r="AB646" s="477"/>
      <c r="AC646" s="478"/>
      <c r="AD646" s="479"/>
      <c r="AE646" s="480"/>
      <c r="AF646" s="481"/>
      <c r="AG646" s="259"/>
      <c r="AH646" s="479"/>
      <c r="AI646" s="480"/>
      <c r="AJ646" s="481"/>
      <c r="AK646" s="476" t="s">
        <v>59</v>
      </c>
      <c r="AL646" s="477"/>
      <c r="AM646" s="477"/>
      <c r="AN646" s="478"/>
      <c r="AO646" s="479"/>
      <c r="AP646" s="480"/>
      <c r="AQ646" s="481"/>
      <c r="AR646" s="263"/>
      <c r="AS646" s="479"/>
      <c r="AT646" s="480"/>
      <c r="AU646" s="481"/>
      <c r="AV646" s="264"/>
      <c r="AW646" s="264"/>
      <c r="AX646" s="264"/>
      <c r="AY646" s="264"/>
      <c r="AZ646" s="472" t="s">
        <v>20</v>
      </c>
      <c r="BA646" s="472"/>
      <c r="BB646" s="472"/>
      <c r="BC646" s="472"/>
      <c r="BD646" s="473"/>
      <c r="BE646" s="469">
        <f>BL641</f>
        <v>0</v>
      </c>
      <c r="BF646" s="470"/>
      <c r="BG646" s="471"/>
      <c r="BH646" s="265"/>
      <c r="BI646" s="469">
        <f>BL643</f>
        <v>0</v>
      </c>
      <c r="BJ646" s="470"/>
      <c r="BK646" s="471"/>
      <c r="BL646" s="266"/>
      <c r="BM646" s="266"/>
      <c r="BN646" s="267"/>
      <c r="BO646" s="94"/>
      <c r="BP646" s="94"/>
      <c r="BQ646" s="84"/>
      <c r="BR646" s="84"/>
      <c r="BS646" s="84"/>
    </row>
    <row r="647" spans="1:71" ht="15.6" customHeight="1" thickTop="1" thickBot="1">
      <c r="A647" s="62"/>
      <c r="B647" s="252"/>
      <c r="C647" s="241"/>
      <c r="D647" s="253"/>
      <c r="E647" s="253"/>
      <c r="F647" s="95"/>
      <c r="G647" s="95"/>
      <c r="H647" s="261"/>
      <c r="I647" s="261"/>
      <c r="J647" s="261"/>
      <c r="K647" s="261"/>
      <c r="L647" s="261"/>
      <c r="M647" s="261"/>
      <c r="N647" s="261"/>
      <c r="O647" s="258"/>
      <c r="P647" s="258"/>
      <c r="Q647" s="258"/>
      <c r="R647" s="258"/>
      <c r="S647" s="261"/>
      <c r="T647" s="261"/>
      <c r="U647" s="261"/>
      <c r="V647" s="260"/>
      <c r="W647" s="261"/>
      <c r="X647" s="261"/>
      <c r="Y647" s="261"/>
      <c r="Z647" s="258"/>
      <c r="AA647" s="258"/>
      <c r="AB647" s="258"/>
      <c r="AC647" s="258"/>
      <c r="AD647" s="261"/>
      <c r="AE647" s="261"/>
      <c r="AF647" s="261"/>
      <c r="AG647" s="261"/>
      <c r="AH647" s="260"/>
      <c r="AI647" s="260"/>
      <c r="AJ647" s="261"/>
      <c r="AK647" s="258"/>
      <c r="AL647" s="258"/>
      <c r="AM647" s="258"/>
      <c r="AN647" s="258"/>
      <c r="AO647" s="261"/>
      <c r="AP647" s="261"/>
      <c r="AQ647" s="261"/>
      <c r="AR647" s="261"/>
      <c r="AS647" s="261"/>
      <c r="AT647" s="263"/>
      <c r="AU647" s="263"/>
      <c r="AV647" s="268"/>
      <c r="AW647" s="268"/>
      <c r="AX647" s="268"/>
      <c r="AY647" s="268"/>
      <c r="AZ647" s="258"/>
      <c r="BA647" s="269"/>
      <c r="BB647" s="269"/>
      <c r="BC647" s="270"/>
      <c r="BD647" s="271"/>
      <c r="BE647" s="272"/>
      <c r="BF647" s="272"/>
      <c r="BG647" s="263"/>
      <c r="BH647" s="273"/>
      <c r="BI647" s="274"/>
      <c r="BJ647" s="274"/>
      <c r="BK647" s="263"/>
      <c r="BL647" s="268"/>
      <c r="BM647" s="268"/>
      <c r="BN647" s="275"/>
      <c r="BO647" s="96"/>
      <c r="BP647" s="96"/>
      <c r="BQ647" s="62"/>
      <c r="BR647" s="62"/>
      <c r="BS647" s="62"/>
    </row>
    <row r="648" spans="1:71" s="88" customFormat="1" ht="74.849999999999994" customHeight="1" thickTop="1" thickBot="1">
      <c r="A648" s="84"/>
      <c r="B648" s="482" t="s">
        <v>51</v>
      </c>
      <c r="C648" s="472"/>
      <c r="D648" s="483" t="s">
        <v>61</v>
      </c>
      <c r="E648" s="483"/>
      <c r="F648" s="93"/>
      <c r="G648" s="93"/>
      <c r="H648" s="469">
        <f>H646</f>
        <v>0</v>
      </c>
      <c r="I648" s="470"/>
      <c r="J648" s="471"/>
      <c r="K648" s="259"/>
      <c r="L648" s="469">
        <f>L646</f>
        <v>0</v>
      </c>
      <c r="M648" s="470"/>
      <c r="N648" s="471"/>
      <c r="O648" s="476" t="s">
        <v>57</v>
      </c>
      <c r="P648" s="477"/>
      <c r="Q648" s="477"/>
      <c r="R648" s="477"/>
      <c r="S648" s="469">
        <f>S646-H646</f>
        <v>0</v>
      </c>
      <c r="T648" s="470"/>
      <c r="U648" s="471"/>
      <c r="V648" s="259"/>
      <c r="W648" s="469">
        <f>W646-L646</f>
        <v>0</v>
      </c>
      <c r="X648" s="470"/>
      <c r="Y648" s="471"/>
      <c r="Z648" s="476" t="s">
        <v>56</v>
      </c>
      <c r="AA648" s="477"/>
      <c r="AB648" s="477"/>
      <c r="AC648" s="478"/>
      <c r="AD648" s="469">
        <f>AD646-S646</f>
        <v>0</v>
      </c>
      <c r="AE648" s="470"/>
      <c r="AF648" s="471"/>
      <c r="AG648" s="259"/>
      <c r="AH648" s="469">
        <f>AH646-W646</f>
        <v>0</v>
      </c>
      <c r="AI648" s="470"/>
      <c r="AJ648" s="471"/>
      <c r="AK648" s="476" t="s">
        <v>58</v>
      </c>
      <c r="AL648" s="477"/>
      <c r="AM648" s="477"/>
      <c r="AN648" s="478"/>
      <c r="AO648" s="469">
        <f>AO646-AD646</f>
        <v>0</v>
      </c>
      <c r="AP648" s="470"/>
      <c r="AQ648" s="471"/>
      <c r="AR648" s="263"/>
      <c r="AS648" s="469">
        <f>AS646-AH646</f>
        <v>0</v>
      </c>
      <c r="AT648" s="470"/>
      <c r="AU648" s="471"/>
      <c r="AV648" s="264"/>
      <c r="AW648" s="264"/>
      <c r="AX648" s="264"/>
      <c r="AY648" s="264"/>
      <c r="AZ648" s="472" t="s">
        <v>50</v>
      </c>
      <c r="BA648" s="472"/>
      <c r="BB648" s="472"/>
      <c r="BC648" s="472"/>
      <c r="BD648" s="473"/>
      <c r="BE648" s="469">
        <f>BE646-AO646</f>
        <v>0</v>
      </c>
      <c r="BF648" s="470"/>
      <c r="BG648" s="471"/>
      <c r="BH648" s="276"/>
      <c r="BI648" s="469">
        <f>BI646-AS646</f>
        <v>0</v>
      </c>
      <c r="BJ648" s="470"/>
      <c r="BK648" s="471"/>
      <c r="BL648" s="266"/>
      <c r="BM648" s="266"/>
      <c r="BN648" s="267"/>
      <c r="BO648" s="94"/>
      <c r="BP648" s="94"/>
      <c r="BQ648" s="84"/>
      <c r="BR648" s="84"/>
      <c r="BS648" s="84"/>
    </row>
    <row r="649" spans="1:71" ht="27.75" thickTop="1" thickBot="1">
      <c r="A649" s="62"/>
      <c r="B649" s="254"/>
      <c r="C649" s="255"/>
      <c r="D649" s="255"/>
      <c r="E649" s="255"/>
      <c r="F649" s="97"/>
      <c r="G649" s="97"/>
      <c r="H649" s="255"/>
      <c r="I649" s="255"/>
      <c r="J649" s="255"/>
      <c r="K649" s="255"/>
      <c r="L649" s="255"/>
      <c r="M649" s="255"/>
      <c r="N649" s="255"/>
      <c r="O649" s="255"/>
      <c r="P649" s="255"/>
      <c r="Q649" s="255"/>
      <c r="R649" s="255"/>
      <c r="S649" s="255"/>
      <c r="T649" s="255"/>
      <c r="U649" s="255"/>
      <c r="V649" s="255"/>
      <c r="W649" s="255"/>
      <c r="X649" s="255"/>
      <c r="Y649" s="255"/>
      <c r="Z649" s="255"/>
      <c r="AA649" s="255"/>
      <c r="AB649" s="255"/>
      <c r="AC649" s="255"/>
      <c r="AD649" s="255"/>
      <c r="AE649" s="255"/>
      <c r="AF649" s="262"/>
      <c r="AG649" s="262"/>
      <c r="AH649" s="255"/>
      <c r="AI649" s="255"/>
      <c r="AJ649" s="255"/>
      <c r="AK649" s="255"/>
      <c r="AL649" s="255"/>
      <c r="AM649" s="255"/>
      <c r="AN649" s="255"/>
      <c r="AO649" s="255"/>
      <c r="AP649" s="255"/>
      <c r="AQ649" s="255"/>
      <c r="AR649" s="255"/>
      <c r="AS649" s="255"/>
      <c r="AT649" s="255"/>
      <c r="AU649" s="255"/>
      <c r="AV649" s="255"/>
      <c r="AW649" s="255"/>
      <c r="AX649" s="255"/>
      <c r="AY649" s="255"/>
      <c r="AZ649" s="255"/>
      <c r="BA649" s="474" t="s">
        <v>104</v>
      </c>
      <c r="BB649" s="474"/>
      <c r="BC649" s="474"/>
      <c r="BD649" s="474"/>
      <c r="BE649" s="474"/>
      <c r="BF649" s="474"/>
      <c r="BG649" s="474"/>
      <c r="BH649" s="474"/>
      <c r="BI649" s="474"/>
      <c r="BJ649" s="474"/>
      <c r="BK649" s="474"/>
      <c r="BL649" s="474"/>
      <c r="BM649" s="474"/>
      <c r="BN649" s="475"/>
      <c r="BO649" s="98"/>
      <c r="BP649" s="98"/>
      <c r="BQ649" s="62"/>
      <c r="BR649" s="62"/>
      <c r="BS649" s="62"/>
    </row>
    <row r="650" spans="1:71" ht="10.9" customHeight="1" thickTop="1">
      <c r="A650" s="62"/>
      <c r="B650" s="63"/>
      <c r="C650" s="62"/>
      <c r="D650" s="62"/>
      <c r="E650" s="62"/>
      <c r="F650" s="64"/>
      <c r="G650" s="64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  <c r="AA650" s="62"/>
      <c r="AB650" s="62"/>
      <c r="AC650" s="62"/>
      <c r="AD650" s="62"/>
      <c r="AE650" s="62"/>
      <c r="AF650" s="65"/>
      <c r="AG650" s="65"/>
      <c r="AH650" s="62"/>
      <c r="AI650" s="62"/>
      <c r="AJ650" s="62"/>
      <c r="AK650" s="62"/>
      <c r="AL650" s="62"/>
      <c r="AM650" s="62"/>
      <c r="AN650" s="62"/>
      <c r="AO650" s="62"/>
      <c r="AP650" s="62"/>
      <c r="AQ650" s="62"/>
      <c r="AR650" s="62"/>
      <c r="AS650" s="62"/>
      <c r="AT650" s="62"/>
      <c r="AU650" s="62"/>
      <c r="AV650" s="62"/>
      <c r="AW650" s="62"/>
      <c r="AX650" s="62"/>
      <c r="AY650" s="62"/>
      <c r="AZ650" s="62"/>
      <c r="BA650" s="62"/>
      <c r="BB650" s="62"/>
      <c r="BC650" s="62"/>
      <c r="BD650" s="62"/>
      <c r="BE650" s="62"/>
      <c r="BF650" s="62"/>
      <c r="BG650" s="62"/>
      <c r="BH650" s="62"/>
      <c r="BI650" s="62"/>
      <c r="BJ650" s="62"/>
      <c r="BK650" s="62"/>
      <c r="BL650" s="62"/>
      <c r="BM650" s="62"/>
      <c r="BN650" s="62"/>
      <c r="BO650" s="66"/>
      <c r="BP650" s="66"/>
      <c r="BQ650" s="62"/>
      <c r="BR650" s="62"/>
      <c r="BS650" s="62"/>
    </row>
    <row r="651" spans="1:71" s="69" customFormat="1" ht="33.75">
      <c r="A651" s="68"/>
      <c r="B651" s="651" t="s">
        <v>9</v>
      </c>
      <c r="C651" s="651"/>
      <c r="D651" s="651"/>
      <c r="E651" s="651"/>
      <c r="F651" s="651"/>
      <c r="G651" s="651"/>
      <c r="H651" s="651"/>
      <c r="I651" s="651"/>
      <c r="J651" s="651"/>
      <c r="K651" s="651"/>
      <c r="L651" s="651"/>
      <c r="M651" s="651"/>
      <c r="N651" s="651"/>
      <c r="O651" s="651"/>
      <c r="P651" s="651"/>
      <c r="Q651" s="651"/>
      <c r="R651" s="651"/>
      <c r="S651" s="651"/>
      <c r="T651" s="651"/>
      <c r="U651" s="651"/>
      <c r="V651" s="651"/>
      <c r="W651" s="651"/>
      <c r="X651" s="651"/>
      <c r="Y651" s="651"/>
      <c r="Z651" s="651"/>
      <c r="AA651" s="651"/>
      <c r="AB651" s="651"/>
      <c r="AC651" s="651"/>
      <c r="AD651" s="651"/>
      <c r="AE651" s="651"/>
      <c r="AF651" s="651"/>
      <c r="AG651" s="651"/>
      <c r="AH651" s="651"/>
      <c r="AI651" s="651"/>
      <c r="AJ651" s="651"/>
      <c r="AK651" s="651"/>
      <c r="AL651" s="651"/>
      <c r="AM651" s="651"/>
      <c r="AN651" s="651"/>
      <c r="AO651" s="651"/>
      <c r="AP651" s="651"/>
      <c r="AQ651" s="651"/>
      <c r="AR651" s="651"/>
      <c r="AS651" s="651"/>
      <c r="AT651" s="651"/>
      <c r="AU651" s="651"/>
      <c r="AV651" s="651"/>
      <c r="AW651" s="651"/>
      <c r="AX651" s="651"/>
      <c r="AY651" s="651"/>
      <c r="AZ651" s="651"/>
      <c r="BA651" s="651"/>
      <c r="BB651" s="651"/>
      <c r="BC651" s="651"/>
      <c r="BD651" s="651"/>
      <c r="BE651" s="651"/>
      <c r="BF651" s="651"/>
      <c r="BG651" s="651"/>
      <c r="BH651" s="651"/>
      <c r="BI651" s="651"/>
      <c r="BJ651" s="651"/>
      <c r="BK651" s="651"/>
      <c r="BL651" s="651"/>
      <c r="BM651" s="651"/>
      <c r="BN651" s="651"/>
      <c r="BO651" s="223"/>
      <c r="BP651" s="223"/>
      <c r="BQ651" s="68"/>
      <c r="BR651" s="68"/>
      <c r="BS651" s="68"/>
    </row>
    <row r="652" spans="1:71" ht="10.9" customHeight="1">
      <c r="A652" s="62"/>
      <c r="B652" s="224"/>
      <c r="C652" s="225"/>
      <c r="D652" s="225"/>
      <c r="E652" s="225"/>
      <c r="F652" s="226"/>
      <c r="G652" s="226"/>
      <c r="H652" s="225"/>
      <c r="I652" s="225"/>
      <c r="J652" s="225"/>
      <c r="K652" s="225"/>
      <c r="L652" s="225"/>
      <c r="M652" s="225"/>
      <c r="N652" s="225"/>
      <c r="O652" s="225"/>
      <c r="P652" s="225"/>
      <c r="Q652" s="225"/>
      <c r="R652" s="225"/>
      <c r="S652" s="225"/>
      <c r="T652" s="225"/>
      <c r="U652" s="225"/>
      <c r="V652" s="225"/>
      <c r="W652" s="225"/>
      <c r="X652" s="225"/>
      <c r="Y652" s="225"/>
      <c r="Z652" s="225"/>
      <c r="AA652" s="225"/>
      <c r="AB652" s="225"/>
      <c r="AC652" s="225"/>
      <c r="AD652" s="225"/>
      <c r="AE652" s="225"/>
      <c r="AF652" s="227"/>
      <c r="AG652" s="227"/>
      <c r="AH652" s="225"/>
      <c r="AI652" s="225"/>
      <c r="AJ652" s="225"/>
      <c r="AK652" s="225"/>
      <c r="AL652" s="225"/>
      <c r="AM652" s="225"/>
      <c r="AN652" s="225"/>
      <c r="AO652" s="225"/>
      <c r="AP652" s="225"/>
      <c r="AQ652" s="225"/>
      <c r="AR652" s="225"/>
      <c r="AS652" s="225"/>
      <c r="AT652" s="225"/>
      <c r="AU652" s="225"/>
      <c r="AV652" s="225"/>
      <c r="AW652" s="225"/>
      <c r="AX652" s="225"/>
      <c r="AY652" s="225"/>
      <c r="AZ652" s="225"/>
      <c r="BA652" s="225"/>
      <c r="BB652" s="225"/>
      <c r="BC652" s="225"/>
      <c r="BD652" s="225"/>
      <c r="BE652" s="225"/>
      <c r="BF652" s="225"/>
      <c r="BG652" s="225"/>
      <c r="BH652" s="225"/>
      <c r="BI652" s="225"/>
      <c r="BJ652" s="225"/>
      <c r="BK652" s="225"/>
      <c r="BL652" s="225"/>
      <c r="BM652" s="225"/>
      <c r="BN652" s="652"/>
      <c r="BO652" s="652"/>
      <c r="BP652" s="652"/>
      <c r="BQ652" s="62"/>
      <c r="BR652" s="62"/>
      <c r="BS652" s="62"/>
    </row>
    <row r="653" spans="1:71" s="70" customFormat="1" ht="36.75" customHeight="1">
      <c r="A653" s="63"/>
      <c r="B653" s="224"/>
      <c r="C653" s="224"/>
      <c r="D653" s="228" t="s">
        <v>10</v>
      </c>
      <c r="E653" s="653" t="str">
        <f>IF(ROSTER!D$3="","",ROSTER!D$3)</f>
        <v/>
      </c>
      <c r="F653" s="653"/>
      <c r="G653" s="653"/>
      <c r="H653" s="653"/>
      <c r="I653" s="653"/>
      <c r="J653" s="653"/>
      <c r="K653" s="653"/>
      <c r="L653" s="653"/>
      <c r="M653" s="653"/>
      <c r="N653" s="653"/>
      <c r="O653" s="653"/>
      <c r="P653" s="653"/>
      <c r="Q653" s="653"/>
      <c r="R653" s="653"/>
      <c r="S653" s="653"/>
      <c r="T653" s="653"/>
      <c r="U653" s="653"/>
      <c r="V653" s="653"/>
      <c r="W653" s="653"/>
      <c r="X653" s="653"/>
      <c r="Y653" s="653"/>
      <c r="Z653" s="653"/>
      <c r="AA653" s="653"/>
      <c r="AB653" s="653"/>
      <c r="AC653" s="653"/>
      <c r="AD653" s="229"/>
      <c r="AE653" s="649" t="s">
        <v>11</v>
      </c>
      <c r="AF653" s="649"/>
      <c r="AG653" s="649"/>
      <c r="AH653" s="649"/>
      <c r="AI653" s="649"/>
      <c r="AJ653" s="649"/>
      <c r="AK653" s="649"/>
      <c r="AL653" s="647"/>
      <c r="AM653" s="647"/>
      <c r="AN653" s="647"/>
      <c r="AO653" s="647"/>
      <c r="AP653" s="647"/>
      <c r="AQ653" s="647"/>
      <c r="AR653" s="647"/>
      <c r="AS653" s="647"/>
      <c r="AT653" s="647"/>
      <c r="AU653" s="647"/>
      <c r="AV653" s="647"/>
      <c r="AW653" s="647"/>
      <c r="AX653" s="647"/>
      <c r="AY653" s="647"/>
      <c r="AZ653" s="647"/>
      <c r="BA653" s="647"/>
      <c r="BB653" s="647"/>
      <c r="BC653" s="647"/>
      <c r="BD653" s="647"/>
      <c r="BE653" s="647"/>
      <c r="BF653" s="647"/>
      <c r="BG653" s="647"/>
      <c r="BH653" s="647"/>
      <c r="BI653" s="647"/>
      <c r="BJ653" s="647"/>
      <c r="BK653" s="647"/>
      <c r="BL653" s="647"/>
      <c r="BM653" s="647"/>
      <c r="BN653" s="652"/>
      <c r="BO653" s="652"/>
      <c r="BP653" s="652"/>
      <c r="BQ653" s="63"/>
      <c r="BR653" s="63"/>
      <c r="BS653" s="63"/>
    </row>
    <row r="654" spans="1:71" ht="8.85" customHeight="1">
      <c r="A654" s="71"/>
      <c r="B654" s="224"/>
      <c r="C654" s="227" t="s">
        <v>39</v>
      </c>
      <c r="D654" s="227"/>
      <c r="E654" s="227"/>
      <c r="F654" s="230"/>
      <c r="G654" s="230"/>
      <c r="H654" s="227"/>
      <c r="I654" s="227"/>
      <c r="J654" s="231"/>
      <c r="K654" s="231"/>
      <c r="L654" s="231"/>
      <c r="M654" s="231"/>
      <c r="N654" s="231"/>
      <c r="O654" s="231"/>
      <c r="P654" s="231"/>
      <c r="Q654" s="231"/>
      <c r="R654" s="231"/>
      <c r="S654" s="231"/>
      <c r="T654" s="231"/>
      <c r="U654" s="231"/>
      <c r="V654" s="231"/>
      <c r="W654" s="231"/>
      <c r="X654" s="231"/>
      <c r="Y654" s="231"/>
      <c r="Z654" s="231"/>
      <c r="AA654" s="231"/>
      <c r="AB654" s="231"/>
      <c r="AC654" s="231"/>
      <c r="AD654" s="231"/>
      <c r="AE654" s="231"/>
      <c r="AF654" s="231"/>
      <c r="AG654" s="227"/>
      <c r="AH654" s="232"/>
      <c r="AI654" s="233"/>
      <c r="AJ654" s="233"/>
      <c r="AK654" s="233"/>
      <c r="AL654" s="233"/>
      <c r="AM654" s="233"/>
      <c r="AN654" s="233"/>
      <c r="AO654" s="234"/>
      <c r="AP654" s="235"/>
      <c r="AQ654" s="235"/>
      <c r="AR654" s="235"/>
      <c r="AS654" s="235"/>
      <c r="AT654" s="235"/>
      <c r="AU654" s="235"/>
      <c r="AV654" s="235"/>
      <c r="AW654" s="235"/>
      <c r="AX654" s="235"/>
      <c r="AY654" s="235"/>
      <c r="AZ654" s="235"/>
      <c r="BA654" s="235"/>
      <c r="BB654" s="235"/>
      <c r="BC654" s="235"/>
      <c r="BD654" s="235"/>
      <c r="BE654" s="235"/>
      <c r="BF654" s="235"/>
      <c r="BG654" s="235"/>
      <c r="BH654" s="235"/>
      <c r="BI654" s="235"/>
      <c r="BJ654" s="235"/>
      <c r="BK654" s="235"/>
      <c r="BL654" s="235"/>
      <c r="BM654" s="235"/>
      <c r="BN654" s="235"/>
      <c r="BO654" s="236"/>
      <c r="BP654" s="236"/>
      <c r="BQ654" s="71"/>
      <c r="BR654" s="71"/>
      <c r="BS654" s="71"/>
    </row>
    <row r="655" spans="1:71" s="70" customFormat="1" ht="37.5">
      <c r="A655" s="63"/>
      <c r="B655" s="224"/>
      <c r="C655" s="646" t="s">
        <v>38</v>
      </c>
      <c r="D655" s="646"/>
      <c r="E655" s="647"/>
      <c r="F655" s="647"/>
      <c r="G655" s="647"/>
      <c r="H655" s="647"/>
      <c r="I655" s="647"/>
      <c r="J655" s="647"/>
      <c r="K655" s="647"/>
      <c r="L655" s="647"/>
      <c r="M655" s="647"/>
      <c r="N655" s="647"/>
      <c r="O655" s="647"/>
      <c r="P655" s="647"/>
      <c r="Q655" s="647"/>
      <c r="R655" s="647"/>
      <c r="S655" s="647"/>
      <c r="T655" s="647"/>
      <c r="U655" s="647"/>
      <c r="V655" s="647"/>
      <c r="W655" s="647"/>
      <c r="X655" s="647"/>
      <c r="Y655" s="647"/>
      <c r="Z655" s="647"/>
      <c r="AA655" s="647"/>
      <c r="AB655" s="647"/>
      <c r="AC655" s="647"/>
      <c r="AD655" s="229"/>
      <c r="AE655" s="648" t="s">
        <v>21</v>
      </c>
      <c r="AF655" s="648"/>
      <c r="AG655" s="648"/>
      <c r="AH655" s="648"/>
      <c r="AI655" s="647"/>
      <c r="AJ655" s="647"/>
      <c r="AK655" s="647"/>
      <c r="AL655" s="647"/>
      <c r="AM655" s="647"/>
      <c r="AN655" s="647"/>
      <c r="AO655" s="647"/>
      <c r="AP655" s="647"/>
      <c r="AQ655" s="647"/>
      <c r="AR655" s="647"/>
      <c r="AS655" s="647"/>
      <c r="AT655" s="647"/>
      <c r="AU655" s="647"/>
      <c r="AV655" s="647"/>
      <c r="AW655" s="647"/>
      <c r="AX655" s="647"/>
      <c r="AY655" s="647"/>
      <c r="AZ655" s="647"/>
      <c r="BA655" s="649" t="s">
        <v>12</v>
      </c>
      <c r="BB655" s="649"/>
      <c r="BC655" s="649"/>
      <c r="BD655" s="650"/>
      <c r="BE655" s="650"/>
      <c r="BF655" s="650"/>
      <c r="BG655" s="650"/>
      <c r="BH655" s="650"/>
      <c r="BI655" s="650"/>
      <c r="BJ655" s="650"/>
      <c r="BK655" s="650"/>
      <c r="BL655" s="650"/>
      <c r="BM655" s="650"/>
      <c r="BN655" s="237"/>
      <c r="BO655" s="238"/>
      <c r="BP655" s="238"/>
      <c r="BQ655" s="72">
        <f>IF(BD655=0,0,1)</f>
        <v>0</v>
      </c>
      <c r="BR655" s="73">
        <f>IF((BE705+BI705)&gt;(AO705+AS705),1,0)</f>
        <v>0</v>
      </c>
      <c r="BS655" s="74"/>
    </row>
    <row r="656" spans="1:71" ht="9.6" customHeight="1">
      <c r="A656" s="62"/>
      <c r="B656" s="224"/>
      <c r="C656" s="225"/>
      <c r="D656" s="225"/>
      <c r="E656" s="225"/>
      <c r="F656" s="226"/>
      <c r="G656" s="226"/>
      <c r="H656" s="225"/>
      <c r="I656" s="225"/>
      <c r="J656" s="225"/>
      <c r="K656" s="225"/>
      <c r="L656" s="225"/>
      <c r="M656" s="225"/>
      <c r="N656" s="225"/>
      <c r="O656" s="225"/>
      <c r="P656" s="225"/>
      <c r="Q656" s="225"/>
      <c r="R656" s="225"/>
      <c r="S656" s="225"/>
      <c r="T656" s="225"/>
      <c r="U656" s="225"/>
      <c r="V656" s="225"/>
      <c r="W656" s="225"/>
      <c r="X656" s="225"/>
      <c r="Y656" s="225"/>
      <c r="Z656" s="225"/>
      <c r="AA656" s="225"/>
      <c r="AB656" s="225"/>
      <c r="AC656" s="225"/>
      <c r="AD656" s="225"/>
      <c r="AE656" s="225"/>
      <c r="AF656" s="227"/>
      <c r="AG656" s="227"/>
      <c r="AH656" s="225"/>
      <c r="AI656" s="225"/>
      <c r="AJ656" s="225"/>
      <c r="AK656" s="225"/>
      <c r="AL656" s="225"/>
      <c r="AM656" s="225"/>
      <c r="AN656" s="225"/>
      <c r="AO656" s="225"/>
      <c r="AP656" s="225"/>
      <c r="AQ656" s="225"/>
      <c r="AR656" s="225"/>
      <c r="AS656" s="225"/>
      <c r="AT656" s="225"/>
      <c r="AU656" s="225"/>
      <c r="AV656" s="225"/>
      <c r="AW656" s="225"/>
      <c r="AX656" s="225"/>
      <c r="AY656" s="225"/>
      <c r="AZ656" s="225"/>
      <c r="BA656" s="225"/>
      <c r="BB656" s="225"/>
      <c r="BC656" s="225"/>
      <c r="BD656" s="225"/>
      <c r="BE656" s="225"/>
      <c r="BF656" s="225"/>
      <c r="BG656" s="225"/>
      <c r="BH656" s="225"/>
      <c r="BI656" s="225"/>
      <c r="BJ656" s="225"/>
      <c r="BK656" s="225"/>
      <c r="BL656" s="225"/>
      <c r="BM656" s="225"/>
      <c r="BN656" s="225"/>
      <c r="BO656" s="239"/>
      <c r="BP656" s="239"/>
      <c r="BQ656" s="62"/>
      <c r="BR656" s="62"/>
      <c r="BS656" s="62"/>
    </row>
    <row r="657" spans="1:71" ht="8.85" customHeight="1" thickBot="1">
      <c r="A657" s="62"/>
      <c r="B657" s="240"/>
      <c r="C657" s="241"/>
      <c r="D657" s="241"/>
      <c r="E657" s="241"/>
      <c r="F657" s="242"/>
      <c r="G657" s="242"/>
      <c r="H657" s="241"/>
      <c r="I657" s="241"/>
      <c r="J657" s="241"/>
      <c r="K657" s="241"/>
      <c r="L657" s="241"/>
      <c r="M657" s="241"/>
      <c r="N657" s="241"/>
      <c r="O657" s="241"/>
      <c r="P657" s="241"/>
      <c r="Q657" s="241"/>
      <c r="R657" s="241"/>
      <c r="S657" s="241"/>
      <c r="T657" s="241"/>
      <c r="U657" s="241"/>
      <c r="V657" s="241"/>
      <c r="W657" s="241"/>
      <c r="X657" s="241"/>
      <c r="Y657" s="241"/>
      <c r="Z657" s="241"/>
      <c r="AA657" s="241"/>
      <c r="AB657" s="241"/>
      <c r="AC657" s="241"/>
      <c r="AD657" s="241"/>
      <c r="AE657" s="241"/>
      <c r="AF657" s="243"/>
      <c r="AG657" s="243"/>
      <c r="AH657" s="241"/>
      <c r="AI657" s="241"/>
      <c r="AJ657" s="241"/>
      <c r="AK657" s="241"/>
      <c r="AL657" s="241"/>
      <c r="AM657" s="241"/>
      <c r="AN657" s="241"/>
      <c r="AO657" s="241"/>
      <c r="AP657" s="241"/>
      <c r="AQ657" s="241"/>
      <c r="AR657" s="241"/>
      <c r="AS657" s="241"/>
      <c r="AT657" s="241"/>
      <c r="AU657" s="241"/>
      <c r="AV657" s="241"/>
      <c r="AW657" s="241"/>
      <c r="AX657" s="241"/>
      <c r="AY657" s="241"/>
      <c r="AZ657" s="241"/>
      <c r="BA657" s="241"/>
      <c r="BB657" s="241"/>
      <c r="BC657" s="241"/>
      <c r="BD657" s="241"/>
      <c r="BE657" s="241"/>
      <c r="BF657" s="241"/>
      <c r="BG657" s="241"/>
      <c r="BH657" s="241"/>
      <c r="BI657" s="241"/>
      <c r="BJ657" s="241"/>
      <c r="BK657" s="241"/>
      <c r="BL657" s="241"/>
      <c r="BM657" s="241"/>
      <c r="BN657" s="241"/>
      <c r="BO657" s="244"/>
      <c r="BP657" s="244"/>
      <c r="BQ657" s="62"/>
      <c r="BR657" s="62"/>
      <c r="BS657" s="62"/>
    </row>
    <row r="658" spans="1:71" s="70" customFormat="1" ht="33.4" customHeight="1" thickTop="1">
      <c r="A658" s="74"/>
      <c r="B658" s="634" t="s">
        <v>0</v>
      </c>
      <c r="C658" s="636" t="s">
        <v>1</v>
      </c>
      <c r="D658" s="637"/>
      <c r="E658" s="245" t="s">
        <v>28</v>
      </c>
      <c r="F658" s="644" t="s">
        <v>115</v>
      </c>
      <c r="G658" s="644" t="s">
        <v>116</v>
      </c>
      <c r="H658" s="640" t="s">
        <v>41</v>
      </c>
      <c r="I658" s="641"/>
      <c r="J658" s="619" t="s">
        <v>7</v>
      </c>
      <c r="K658" s="619"/>
      <c r="L658" s="619"/>
      <c r="M658" s="619"/>
      <c r="N658" s="619"/>
      <c r="O658" s="619"/>
      <c r="P658" s="619" t="s">
        <v>2</v>
      </c>
      <c r="Q658" s="619"/>
      <c r="R658" s="619"/>
      <c r="S658" s="619"/>
      <c r="T658" s="619"/>
      <c r="U658" s="619"/>
      <c r="V658" s="630" t="s">
        <v>35</v>
      </c>
      <c r="W658" s="631"/>
      <c r="X658" s="630" t="s">
        <v>36</v>
      </c>
      <c r="Y658" s="631"/>
      <c r="Z658" s="630" t="s">
        <v>44</v>
      </c>
      <c r="AA658" s="631"/>
      <c r="AB658" s="619" t="s">
        <v>6</v>
      </c>
      <c r="AC658" s="619"/>
      <c r="AD658" s="619"/>
      <c r="AE658" s="619"/>
      <c r="AF658" s="619"/>
      <c r="AG658" s="619"/>
      <c r="AH658" s="619" t="s">
        <v>74</v>
      </c>
      <c r="AI658" s="619"/>
      <c r="AJ658" s="619"/>
      <c r="AK658" s="619"/>
      <c r="AL658" s="619"/>
      <c r="AM658" s="619"/>
      <c r="AN658" s="619" t="s">
        <v>75</v>
      </c>
      <c r="AO658" s="619"/>
      <c r="AP658" s="619"/>
      <c r="AQ658" s="619"/>
      <c r="AR658" s="619"/>
      <c r="AS658" s="619"/>
      <c r="AT658" s="619" t="s">
        <v>76</v>
      </c>
      <c r="AU658" s="619"/>
      <c r="AV658" s="619"/>
      <c r="AW658" s="619"/>
      <c r="AX658" s="619"/>
      <c r="AY658" s="621"/>
      <c r="AZ658" s="619" t="s">
        <v>4</v>
      </c>
      <c r="BA658" s="619"/>
      <c r="BB658" s="619"/>
      <c r="BC658" s="619"/>
      <c r="BD658" s="619"/>
      <c r="BE658" s="620"/>
      <c r="BF658" s="619" t="s">
        <v>77</v>
      </c>
      <c r="BG658" s="619"/>
      <c r="BH658" s="619"/>
      <c r="BI658" s="619"/>
      <c r="BJ658" s="619"/>
      <c r="BK658" s="621"/>
      <c r="BL658" s="622" t="s">
        <v>25</v>
      </c>
      <c r="BM658" s="623"/>
      <c r="BN658" s="624"/>
      <c r="BO658" s="615" t="s">
        <v>92</v>
      </c>
      <c r="BP658" s="615" t="s">
        <v>93</v>
      </c>
      <c r="BQ658" s="74"/>
      <c r="BR658" s="74"/>
      <c r="BS658" s="74"/>
    </row>
    <row r="659" spans="1:71" s="76" customFormat="1" ht="31.9" customHeight="1">
      <c r="A659" s="75"/>
      <c r="B659" s="635"/>
      <c r="C659" s="638"/>
      <c r="D659" s="639"/>
      <c r="E659" s="246" t="s">
        <v>117</v>
      </c>
      <c r="F659" s="645"/>
      <c r="G659" s="645"/>
      <c r="H659" s="642"/>
      <c r="I659" s="643"/>
      <c r="J659" s="607" t="s">
        <v>17</v>
      </c>
      <c r="K659" s="608"/>
      <c r="L659" s="609" t="s">
        <v>18</v>
      </c>
      <c r="M659" s="610"/>
      <c r="N659" s="617" t="s">
        <v>19</v>
      </c>
      <c r="O659" s="618" t="s">
        <v>8</v>
      </c>
      <c r="P659" s="607" t="s">
        <v>26</v>
      </c>
      <c r="Q659" s="608"/>
      <c r="R659" s="609" t="s">
        <v>24</v>
      </c>
      <c r="S659" s="610"/>
      <c r="T659" s="617" t="s">
        <v>19</v>
      </c>
      <c r="U659" s="618"/>
      <c r="V659" s="632"/>
      <c r="W659" s="633"/>
      <c r="X659" s="632"/>
      <c r="Y659" s="633"/>
      <c r="Z659" s="632"/>
      <c r="AA659" s="633"/>
      <c r="AB659" s="607" t="s">
        <v>54</v>
      </c>
      <c r="AC659" s="608"/>
      <c r="AD659" s="609" t="s">
        <v>23</v>
      </c>
      <c r="AE659" s="610" t="s">
        <v>3</v>
      </c>
      <c r="AF659" s="611" t="s">
        <v>5</v>
      </c>
      <c r="AG659" s="612"/>
      <c r="AH659" s="607" t="s">
        <v>54</v>
      </c>
      <c r="AI659" s="608"/>
      <c r="AJ659" s="609" t="s">
        <v>23</v>
      </c>
      <c r="AK659" s="610" t="s">
        <v>3</v>
      </c>
      <c r="AL659" s="611" t="s">
        <v>5</v>
      </c>
      <c r="AM659" s="612"/>
      <c r="AN659" s="607" t="s">
        <v>54</v>
      </c>
      <c r="AO659" s="608"/>
      <c r="AP659" s="609" t="s">
        <v>23</v>
      </c>
      <c r="AQ659" s="610" t="s">
        <v>3</v>
      </c>
      <c r="AR659" s="611" t="s">
        <v>5</v>
      </c>
      <c r="AS659" s="612"/>
      <c r="AT659" s="613" t="s">
        <v>54</v>
      </c>
      <c r="AU659" s="614"/>
      <c r="AV659" s="628" t="s">
        <v>23</v>
      </c>
      <c r="AW659" s="629" t="s">
        <v>3</v>
      </c>
      <c r="AX659" s="611" t="s">
        <v>5</v>
      </c>
      <c r="AY659" s="612"/>
      <c r="AZ659" s="607" t="s">
        <v>54</v>
      </c>
      <c r="BA659" s="608"/>
      <c r="BB659" s="609" t="s">
        <v>23</v>
      </c>
      <c r="BC659" s="610" t="s">
        <v>3</v>
      </c>
      <c r="BD659" s="611" t="s">
        <v>5</v>
      </c>
      <c r="BE659" s="612"/>
      <c r="BF659" s="613" t="s">
        <v>54</v>
      </c>
      <c r="BG659" s="614"/>
      <c r="BH659" s="628" t="s">
        <v>23</v>
      </c>
      <c r="BI659" s="629" t="s">
        <v>3</v>
      </c>
      <c r="BJ659" s="611" t="s">
        <v>5</v>
      </c>
      <c r="BK659" s="612"/>
      <c r="BL659" s="625"/>
      <c r="BM659" s="626"/>
      <c r="BN659" s="627"/>
      <c r="BO659" s="616"/>
      <c r="BP659" s="616"/>
      <c r="BQ659" s="75"/>
      <c r="BR659" s="75"/>
      <c r="BS659" s="75"/>
    </row>
    <row r="660" spans="1:71" ht="23.85" customHeight="1">
      <c r="A660" s="77"/>
      <c r="B660" s="605" t="str">
        <f>IF(ROSTER!B8="","",ROSTER!B8)</f>
        <v/>
      </c>
      <c r="C660" s="588" t="str">
        <f>IF(ROSTER!C$8="","",ROSTER!C$8)</f>
        <v/>
      </c>
      <c r="D660" s="589"/>
      <c r="E660" s="590"/>
      <c r="F660" s="592">
        <f>IF(E660="y",1,IF(E660="S",1,0))</f>
        <v>0</v>
      </c>
      <c r="G660" s="594">
        <f>IF(E660="S",1,0)</f>
        <v>0</v>
      </c>
      <c r="H660" s="584"/>
      <c r="I660" s="576"/>
      <c r="J660" s="564"/>
      <c r="K660" s="565"/>
      <c r="L660" s="568"/>
      <c r="M660" s="569"/>
      <c r="N660" s="578">
        <f>L660+J660</f>
        <v>0</v>
      </c>
      <c r="O660" s="579"/>
      <c r="P660" s="564"/>
      <c r="Q660" s="565"/>
      <c r="R660" s="568"/>
      <c r="S660" s="569"/>
      <c r="T660" s="578">
        <f>R660-P660</f>
        <v>0</v>
      </c>
      <c r="U660" s="579"/>
      <c r="V660" s="584"/>
      <c r="W660" s="576"/>
      <c r="X660" s="564"/>
      <c r="Y660" s="576"/>
      <c r="Z660" s="564"/>
      <c r="AA660" s="576"/>
      <c r="AB660" s="564"/>
      <c r="AC660" s="565"/>
      <c r="AD660" s="568"/>
      <c r="AE660" s="569"/>
      <c r="AF660" s="548">
        <f>IF(AB660=0,0,(AD660/AB660)*100)</f>
        <v>0</v>
      </c>
      <c r="AG660" s="549"/>
      <c r="AH660" s="564"/>
      <c r="AI660" s="565"/>
      <c r="AJ660" s="568"/>
      <c r="AK660" s="569"/>
      <c r="AL660" s="548">
        <f>IF(AH660=0,0,(AJ660/AH660)*100)</f>
        <v>0</v>
      </c>
      <c r="AM660" s="549"/>
      <c r="AN660" s="564"/>
      <c r="AO660" s="565"/>
      <c r="AP660" s="568"/>
      <c r="AQ660" s="569"/>
      <c r="AR660" s="548">
        <f>IF(AN660=0,0,(AP660/AN660)*100)</f>
        <v>0</v>
      </c>
      <c r="AS660" s="549"/>
      <c r="AT660" s="572">
        <f>AB660+AH660+AN660</f>
        <v>0</v>
      </c>
      <c r="AU660" s="573"/>
      <c r="AV660" s="544">
        <f>AD660+AJ660+AP660</f>
        <v>0</v>
      </c>
      <c r="AW660" s="545"/>
      <c r="AX660" s="548">
        <f>IF(AT660=0,0,(AV660/AT660)*100)</f>
        <v>0</v>
      </c>
      <c r="AY660" s="549"/>
      <c r="AZ660" s="564"/>
      <c r="BA660" s="565"/>
      <c r="BB660" s="568"/>
      <c r="BC660" s="569"/>
      <c r="BD660" s="548">
        <f>IF(AZ660=0,0,(BB660/AZ660)*100)</f>
        <v>0</v>
      </c>
      <c r="BE660" s="549"/>
      <c r="BF660" s="572">
        <f>AT660+AZ660</f>
        <v>0</v>
      </c>
      <c r="BG660" s="573"/>
      <c r="BH660" s="544">
        <f>AV660+BB660</f>
        <v>0</v>
      </c>
      <c r="BI660" s="545"/>
      <c r="BJ660" s="548">
        <f>IF(BF660=0,0,(BH660/BF660)*100)</f>
        <v>0</v>
      </c>
      <c r="BK660" s="549"/>
      <c r="BL660" s="552">
        <f>(AD660*2)+(AJ660*2)+(AP660*3)+BB660</f>
        <v>0</v>
      </c>
      <c r="BM660" s="553"/>
      <c r="BN660" s="554"/>
      <c r="BO660" s="560" t="e">
        <f>(BL660*BR$660)+(N660*BR$661)+(X660*BR$662)+(R660*BR$663)+(V660*BR$664)+(Z660*BR$665)</f>
        <v>#REF!</v>
      </c>
      <c r="BP660" s="560" t="e">
        <f>((AZ660-BB660)*BR$667)+((AT660-AV660)*BR$666)+(H660*BR$668)+(P660*BR$669)</f>
        <v>#REF!</v>
      </c>
      <c r="BQ660" s="78" t="s">
        <v>81</v>
      </c>
      <c r="BR660" s="79" t="e">
        <f>IF(#REF!="B",#REF!,IF(#REF!="C",#REF!,#REF!))</f>
        <v>#REF!</v>
      </c>
      <c r="BS660" s="75"/>
    </row>
    <row r="661" spans="1:71" ht="23.85" customHeight="1">
      <c r="A661" s="77"/>
      <c r="B661" s="606"/>
      <c r="C661" s="562" t="str">
        <f>IF(ROSTER!D$8="","",ROSTER!D$8)</f>
        <v/>
      </c>
      <c r="D661" s="563"/>
      <c r="E661" s="591"/>
      <c r="F661" s="593"/>
      <c r="G661" s="595"/>
      <c r="H661" s="585"/>
      <c r="I661" s="577"/>
      <c r="J661" s="566"/>
      <c r="K661" s="567"/>
      <c r="L661" s="570"/>
      <c r="M661" s="571"/>
      <c r="N661" s="582" t="s">
        <v>16</v>
      </c>
      <c r="O661" s="583"/>
      <c r="P661" s="566"/>
      <c r="Q661" s="567"/>
      <c r="R661" s="570"/>
      <c r="S661" s="571"/>
      <c r="T661" s="582" t="s">
        <v>16</v>
      </c>
      <c r="U661" s="583"/>
      <c r="V661" s="585"/>
      <c r="W661" s="577"/>
      <c r="X661" s="566"/>
      <c r="Y661" s="577"/>
      <c r="Z661" s="566"/>
      <c r="AA661" s="577"/>
      <c r="AB661" s="566"/>
      <c r="AC661" s="567"/>
      <c r="AD661" s="570"/>
      <c r="AE661" s="571"/>
      <c r="AF661" s="598"/>
      <c r="AG661" s="599"/>
      <c r="AH661" s="566"/>
      <c r="AI661" s="567"/>
      <c r="AJ661" s="570"/>
      <c r="AK661" s="571"/>
      <c r="AL661" s="598"/>
      <c r="AM661" s="599"/>
      <c r="AN661" s="566"/>
      <c r="AO661" s="567"/>
      <c r="AP661" s="570"/>
      <c r="AQ661" s="571"/>
      <c r="AR661" s="598"/>
      <c r="AS661" s="599"/>
      <c r="AT661" s="603"/>
      <c r="AU661" s="604"/>
      <c r="AV661" s="596"/>
      <c r="AW661" s="597"/>
      <c r="AX661" s="598"/>
      <c r="AY661" s="599"/>
      <c r="AZ661" s="566"/>
      <c r="BA661" s="567"/>
      <c r="BB661" s="570"/>
      <c r="BC661" s="571"/>
      <c r="BD661" s="598"/>
      <c r="BE661" s="599"/>
      <c r="BF661" s="603"/>
      <c r="BG661" s="604"/>
      <c r="BH661" s="596"/>
      <c r="BI661" s="597"/>
      <c r="BJ661" s="598"/>
      <c r="BK661" s="599"/>
      <c r="BL661" s="600"/>
      <c r="BM661" s="601"/>
      <c r="BN661" s="602"/>
      <c r="BO661" s="561"/>
      <c r="BP661" s="561"/>
      <c r="BQ661" s="78" t="s">
        <v>82</v>
      </c>
      <c r="BR661" s="79" t="e">
        <f>IF(#REF!="B",#REF!,IF(#REF!="C",#REF!,#REF!))</f>
        <v>#REF!</v>
      </c>
      <c r="BS661" s="75"/>
    </row>
    <row r="662" spans="1:71" ht="21.75" customHeight="1">
      <c r="A662" s="62"/>
      <c r="B662" s="605" t="str">
        <f>IF(ROSTER!B10="","",ROSTER!B10)</f>
        <v/>
      </c>
      <c r="C662" s="588" t="str">
        <f>IF(ROSTER!C$10="","",ROSTER!C$10)</f>
        <v/>
      </c>
      <c r="D662" s="589"/>
      <c r="E662" s="590"/>
      <c r="F662" s="592">
        <f>IF(E662="y",1,IF(E662="S",1,0))</f>
        <v>0</v>
      </c>
      <c r="G662" s="594">
        <f>IF(E662="S",1,0)</f>
        <v>0</v>
      </c>
      <c r="H662" s="584"/>
      <c r="I662" s="576"/>
      <c r="J662" s="564"/>
      <c r="K662" s="565"/>
      <c r="L662" s="568"/>
      <c r="M662" s="569"/>
      <c r="N662" s="578">
        <f>L662+J662</f>
        <v>0</v>
      </c>
      <c r="O662" s="579"/>
      <c r="P662" s="564"/>
      <c r="Q662" s="565"/>
      <c r="R662" s="568"/>
      <c r="S662" s="569"/>
      <c r="T662" s="578">
        <f>R662-P662</f>
        <v>0</v>
      </c>
      <c r="U662" s="579"/>
      <c r="V662" s="584"/>
      <c r="W662" s="576"/>
      <c r="X662" s="564"/>
      <c r="Y662" s="576"/>
      <c r="Z662" s="564"/>
      <c r="AA662" s="576"/>
      <c r="AB662" s="564"/>
      <c r="AC662" s="565"/>
      <c r="AD662" s="568"/>
      <c r="AE662" s="569"/>
      <c r="AF662" s="548">
        <f>IF(AB662=0,0,(AD662/AB662)*100)</f>
        <v>0</v>
      </c>
      <c r="AG662" s="549"/>
      <c r="AH662" s="564"/>
      <c r="AI662" s="565"/>
      <c r="AJ662" s="568"/>
      <c r="AK662" s="569"/>
      <c r="AL662" s="548">
        <f>IF(AH662=0,0,(AJ662/AH662)*100)</f>
        <v>0</v>
      </c>
      <c r="AM662" s="549"/>
      <c r="AN662" s="564"/>
      <c r="AO662" s="565"/>
      <c r="AP662" s="568"/>
      <c r="AQ662" s="569"/>
      <c r="AR662" s="548">
        <f>IF(AN662=0,0,(AP662/AN662)*100)</f>
        <v>0</v>
      </c>
      <c r="AS662" s="549"/>
      <c r="AT662" s="572">
        <f>AB662+AH662+AN662</f>
        <v>0</v>
      </c>
      <c r="AU662" s="573"/>
      <c r="AV662" s="544">
        <f>AD662+AJ662+AP662</f>
        <v>0</v>
      </c>
      <c r="AW662" s="545"/>
      <c r="AX662" s="548">
        <f>IF(AT662=0,0,(AV662/AT662)*100)</f>
        <v>0</v>
      </c>
      <c r="AY662" s="549"/>
      <c r="AZ662" s="564"/>
      <c r="BA662" s="565"/>
      <c r="BB662" s="568"/>
      <c r="BC662" s="569"/>
      <c r="BD662" s="548">
        <f>IF(AZ662=0,0,(BB662/AZ662)*100)</f>
        <v>0</v>
      </c>
      <c r="BE662" s="549"/>
      <c r="BF662" s="572">
        <f>AT662+AZ662</f>
        <v>0</v>
      </c>
      <c r="BG662" s="573"/>
      <c r="BH662" s="544">
        <f>AV662+BB662</f>
        <v>0</v>
      </c>
      <c r="BI662" s="545"/>
      <c r="BJ662" s="548">
        <f>IF(BF662=0,0,(BH662/BF662)*100)</f>
        <v>0</v>
      </c>
      <c r="BK662" s="549"/>
      <c r="BL662" s="552">
        <f>(AD662*2)+(AJ662*2)+(AP662*3)+BB662</f>
        <v>0</v>
      </c>
      <c r="BM662" s="553"/>
      <c r="BN662" s="554"/>
      <c r="BO662" s="560" t="e">
        <f>(BL662*BR$660)+(N662*BR$661)+(X662*BR$662)+(R662*BR$663)+(V662*BR$664)+(Z662*BR$665)</f>
        <v>#REF!</v>
      </c>
      <c r="BP662" s="560" t="e">
        <f>((AZ662-BB662)*BR$667)+((AT662-AV662)*BR$666)+(H662*BR$668)+(P662*BR$669)</f>
        <v>#REF!</v>
      </c>
      <c r="BQ662" s="78" t="s">
        <v>83</v>
      </c>
      <c r="BR662" s="79" t="e">
        <f>IF(#REF!="B",#REF!,IF(#REF!="C",#REF!,#REF!))</f>
        <v>#REF!</v>
      </c>
      <c r="BS662" s="75"/>
    </row>
    <row r="663" spans="1:71" ht="21.75" customHeight="1">
      <c r="A663" s="62"/>
      <c r="B663" s="606"/>
      <c r="C663" s="562" t="str">
        <f>IF(ROSTER!D$10="","",ROSTER!D$10)</f>
        <v/>
      </c>
      <c r="D663" s="563"/>
      <c r="E663" s="591"/>
      <c r="F663" s="593"/>
      <c r="G663" s="595"/>
      <c r="H663" s="585"/>
      <c r="I663" s="577"/>
      <c r="J663" s="566"/>
      <c r="K663" s="567"/>
      <c r="L663" s="570"/>
      <c r="M663" s="571"/>
      <c r="N663" s="582" t="s">
        <v>16</v>
      </c>
      <c r="O663" s="583"/>
      <c r="P663" s="566"/>
      <c r="Q663" s="567"/>
      <c r="R663" s="570"/>
      <c r="S663" s="571"/>
      <c r="T663" s="582" t="s">
        <v>16</v>
      </c>
      <c r="U663" s="583"/>
      <c r="V663" s="585"/>
      <c r="W663" s="577"/>
      <c r="X663" s="566"/>
      <c r="Y663" s="577"/>
      <c r="Z663" s="566"/>
      <c r="AA663" s="577"/>
      <c r="AB663" s="566"/>
      <c r="AC663" s="567"/>
      <c r="AD663" s="570"/>
      <c r="AE663" s="571"/>
      <c r="AF663" s="598"/>
      <c r="AG663" s="599"/>
      <c r="AH663" s="566"/>
      <c r="AI663" s="567"/>
      <c r="AJ663" s="570"/>
      <c r="AK663" s="571"/>
      <c r="AL663" s="598"/>
      <c r="AM663" s="599"/>
      <c r="AN663" s="566"/>
      <c r="AO663" s="567"/>
      <c r="AP663" s="570"/>
      <c r="AQ663" s="571"/>
      <c r="AR663" s="598"/>
      <c r="AS663" s="599"/>
      <c r="AT663" s="603"/>
      <c r="AU663" s="604"/>
      <c r="AV663" s="596"/>
      <c r="AW663" s="597"/>
      <c r="AX663" s="598"/>
      <c r="AY663" s="599"/>
      <c r="AZ663" s="566"/>
      <c r="BA663" s="567"/>
      <c r="BB663" s="570"/>
      <c r="BC663" s="571"/>
      <c r="BD663" s="598"/>
      <c r="BE663" s="599"/>
      <c r="BF663" s="603"/>
      <c r="BG663" s="604"/>
      <c r="BH663" s="596"/>
      <c r="BI663" s="597"/>
      <c r="BJ663" s="598"/>
      <c r="BK663" s="599"/>
      <c r="BL663" s="600"/>
      <c r="BM663" s="601"/>
      <c r="BN663" s="602"/>
      <c r="BO663" s="561"/>
      <c r="BP663" s="561"/>
      <c r="BQ663" s="78" t="s">
        <v>84</v>
      </c>
      <c r="BR663" s="79" t="e">
        <f>IF(#REF!="B",#REF!,IF(#REF!="C",#REF!,#REF!))</f>
        <v>#REF!</v>
      </c>
      <c r="BS663" s="75"/>
    </row>
    <row r="664" spans="1:71" ht="21.75" customHeight="1">
      <c r="A664" s="62"/>
      <c r="B664" s="586" t="str">
        <f>IF(ROSTER!B12="","",ROSTER!B12)</f>
        <v/>
      </c>
      <c r="C664" s="588" t="str">
        <f>IF(ROSTER!C$12="","",ROSTER!C$12)</f>
        <v/>
      </c>
      <c r="D664" s="589"/>
      <c r="E664" s="590"/>
      <c r="F664" s="592">
        <f>IF(E664="y",1,IF(E664="S",1,0))</f>
        <v>0</v>
      </c>
      <c r="G664" s="594">
        <f>IF(E664="S",1,0)</f>
        <v>0</v>
      </c>
      <c r="H664" s="584"/>
      <c r="I664" s="576"/>
      <c r="J664" s="564"/>
      <c r="K664" s="565"/>
      <c r="L664" s="568"/>
      <c r="M664" s="569"/>
      <c r="N664" s="578">
        <f>L664+J664</f>
        <v>0</v>
      </c>
      <c r="O664" s="579"/>
      <c r="P664" s="564"/>
      <c r="Q664" s="565"/>
      <c r="R664" s="568"/>
      <c r="S664" s="569"/>
      <c r="T664" s="578">
        <f>R664-P664</f>
        <v>0</v>
      </c>
      <c r="U664" s="579"/>
      <c r="V664" s="584"/>
      <c r="W664" s="576"/>
      <c r="X664" s="564"/>
      <c r="Y664" s="576"/>
      <c r="Z664" s="564"/>
      <c r="AA664" s="576"/>
      <c r="AB664" s="564"/>
      <c r="AC664" s="565"/>
      <c r="AD664" s="568"/>
      <c r="AE664" s="569"/>
      <c r="AF664" s="548">
        <f>IF(AB664=0,0,(AD664/AB664)*100)</f>
        <v>0</v>
      </c>
      <c r="AG664" s="549"/>
      <c r="AH664" s="564"/>
      <c r="AI664" s="565"/>
      <c r="AJ664" s="568"/>
      <c r="AK664" s="569"/>
      <c r="AL664" s="548">
        <f>IF(AH664=0,0,(AJ664/AH664)*100)</f>
        <v>0</v>
      </c>
      <c r="AM664" s="549"/>
      <c r="AN664" s="564"/>
      <c r="AO664" s="565"/>
      <c r="AP664" s="568"/>
      <c r="AQ664" s="569"/>
      <c r="AR664" s="548">
        <f>IF(AN664=0,0,(AP664/AN664)*100)</f>
        <v>0</v>
      </c>
      <c r="AS664" s="549"/>
      <c r="AT664" s="572">
        <f>AB664+AH664+AN664</f>
        <v>0</v>
      </c>
      <c r="AU664" s="573"/>
      <c r="AV664" s="544">
        <f>AD664+AJ664+AP664</f>
        <v>0</v>
      </c>
      <c r="AW664" s="545"/>
      <c r="AX664" s="548">
        <f>IF(AT664=0,0,(AV664/AT664)*100)</f>
        <v>0</v>
      </c>
      <c r="AY664" s="549"/>
      <c r="AZ664" s="564"/>
      <c r="BA664" s="565"/>
      <c r="BB664" s="568"/>
      <c r="BC664" s="569"/>
      <c r="BD664" s="548">
        <f>IF(AZ664=0,0,(BB664/AZ664)*100)</f>
        <v>0</v>
      </c>
      <c r="BE664" s="549"/>
      <c r="BF664" s="572">
        <f>AT664+AZ664</f>
        <v>0</v>
      </c>
      <c r="BG664" s="573"/>
      <c r="BH664" s="544">
        <f>AV664+BB664</f>
        <v>0</v>
      </c>
      <c r="BI664" s="545"/>
      <c r="BJ664" s="548">
        <f>IF(BF664=0,0,(BH664/BF664)*100)</f>
        <v>0</v>
      </c>
      <c r="BK664" s="549"/>
      <c r="BL664" s="552">
        <f>(AD664*2)+(AJ664*2)+(AP664*3)+BB664</f>
        <v>0</v>
      </c>
      <c r="BM664" s="553"/>
      <c r="BN664" s="554"/>
      <c r="BO664" s="560" t="e">
        <f>(BL664*BR$660)+(N664*BR$661)+(X664*BR$662)+(R664*BR$663)+(V664*BR$664)+(Z664*BR$665)</f>
        <v>#REF!</v>
      </c>
      <c r="BP664" s="560" t="e">
        <f>((AZ664-BB664)*BR$667)+((AT664-AV664)*BR$666)+(H664*BR$668)+(P664*BR$669)</f>
        <v>#REF!</v>
      </c>
      <c r="BQ664" s="78" t="s">
        <v>85</v>
      </c>
      <c r="BR664" s="79" t="e">
        <f>IF(#REF!="B",#REF!,IF(#REF!="C",#REF!,#REF!))</f>
        <v>#REF!</v>
      </c>
      <c r="BS664" s="75"/>
    </row>
    <row r="665" spans="1:71" ht="21.75" customHeight="1">
      <c r="A665" s="62"/>
      <c r="B665" s="587"/>
      <c r="C665" s="562" t="str">
        <f>IF(ROSTER!D$12="","",ROSTER!D$12)</f>
        <v/>
      </c>
      <c r="D665" s="563"/>
      <c r="E665" s="591"/>
      <c r="F665" s="593"/>
      <c r="G665" s="595"/>
      <c r="H665" s="585"/>
      <c r="I665" s="577"/>
      <c r="J665" s="566"/>
      <c r="K665" s="567"/>
      <c r="L665" s="570"/>
      <c r="M665" s="571"/>
      <c r="N665" s="582" t="s">
        <v>16</v>
      </c>
      <c r="O665" s="583"/>
      <c r="P665" s="566"/>
      <c r="Q665" s="567"/>
      <c r="R665" s="570"/>
      <c r="S665" s="571"/>
      <c r="T665" s="582" t="s">
        <v>16</v>
      </c>
      <c r="U665" s="583"/>
      <c r="V665" s="585"/>
      <c r="W665" s="577"/>
      <c r="X665" s="566"/>
      <c r="Y665" s="577"/>
      <c r="Z665" s="566"/>
      <c r="AA665" s="577"/>
      <c r="AB665" s="566"/>
      <c r="AC665" s="567"/>
      <c r="AD665" s="570"/>
      <c r="AE665" s="571"/>
      <c r="AF665" s="598"/>
      <c r="AG665" s="599"/>
      <c r="AH665" s="566"/>
      <c r="AI665" s="567"/>
      <c r="AJ665" s="570"/>
      <c r="AK665" s="571"/>
      <c r="AL665" s="598"/>
      <c r="AM665" s="599"/>
      <c r="AN665" s="566"/>
      <c r="AO665" s="567"/>
      <c r="AP665" s="570"/>
      <c r="AQ665" s="571"/>
      <c r="AR665" s="598"/>
      <c r="AS665" s="599"/>
      <c r="AT665" s="603"/>
      <c r="AU665" s="604"/>
      <c r="AV665" s="596"/>
      <c r="AW665" s="597"/>
      <c r="AX665" s="598"/>
      <c r="AY665" s="599"/>
      <c r="AZ665" s="566"/>
      <c r="BA665" s="567"/>
      <c r="BB665" s="570"/>
      <c r="BC665" s="571"/>
      <c r="BD665" s="598"/>
      <c r="BE665" s="599"/>
      <c r="BF665" s="603"/>
      <c r="BG665" s="604"/>
      <c r="BH665" s="596"/>
      <c r="BI665" s="597"/>
      <c r="BJ665" s="598"/>
      <c r="BK665" s="599"/>
      <c r="BL665" s="600"/>
      <c r="BM665" s="601"/>
      <c r="BN665" s="602"/>
      <c r="BO665" s="561"/>
      <c r="BP665" s="561"/>
      <c r="BQ665" s="78" t="s">
        <v>86</v>
      </c>
      <c r="BR665" s="79" t="e">
        <f>IF(#REF!="B",#REF!,IF(#REF!="C",#REF!,#REF!))</f>
        <v>#REF!</v>
      </c>
      <c r="BS665" s="75"/>
    </row>
    <row r="666" spans="1:71" ht="21.75" customHeight="1">
      <c r="A666" s="62"/>
      <c r="B666" s="586" t="str">
        <f>IF(ROSTER!B14="","",ROSTER!B14)</f>
        <v/>
      </c>
      <c r="C666" s="588" t="str">
        <f>IF(ROSTER!C$14="","",ROSTER!C$14)</f>
        <v/>
      </c>
      <c r="D666" s="589"/>
      <c r="E666" s="590"/>
      <c r="F666" s="592">
        <f>IF(E666="y",1,IF(E666="S",1,0))</f>
        <v>0</v>
      </c>
      <c r="G666" s="594">
        <f>IF(E666="S",1,0)</f>
        <v>0</v>
      </c>
      <c r="H666" s="584"/>
      <c r="I666" s="576"/>
      <c r="J666" s="564"/>
      <c r="K666" s="565"/>
      <c r="L666" s="568"/>
      <c r="M666" s="569"/>
      <c r="N666" s="578">
        <f>L666+J666</f>
        <v>0</v>
      </c>
      <c r="O666" s="579"/>
      <c r="P666" s="564"/>
      <c r="Q666" s="565"/>
      <c r="R666" s="568"/>
      <c r="S666" s="569"/>
      <c r="T666" s="578">
        <f>R666-P666</f>
        <v>0</v>
      </c>
      <c r="U666" s="579"/>
      <c r="V666" s="584"/>
      <c r="W666" s="576"/>
      <c r="X666" s="564"/>
      <c r="Y666" s="576"/>
      <c r="Z666" s="564"/>
      <c r="AA666" s="576"/>
      <c r="AB666" s="564"/>
      <c r="AC666" s="565"/>
      <c r="AD666" s="568"/>
      <c r="AE666" s="569"/>
      <c r="AF666" s="548">
        <f>IF(AB666=0,0,(AD666/AB666)*100)</f>
        <v>0</v>
      </c>
      <c r="AG666" s="549"/>
      <c r="AH666" s="564"/>
      <c r="AI666" s="565"/>
      <c r="AJ666" s="568"/>
      <c r="AK666" s="569"/>
      <c r="AL666" s="548">
        <f>IF(AH666=0,0,(AJ666/AH666)*100)</f>
        <v>0</v>
      </c>
      <c r="AM666" s="549"/>
      <c r="AN666" s="564"/>
      <c r="AO666" s="565"/>
      <c r="AP666" s="568"/>
      <c r="AQ666" s="569"/>
      <c r="AR666" s="548">
        <f>IF(AN666=0,0,(AP666/AN666)*100)</f>
        <v>0</v>
      </c>
      <c r="AS666" s="549"/>
      <c r="AT666" s="572">
        <f>AB666+AH666+AN666</f>
        <v>0</v>
      </c>
      <c r="AU666" s="573"/>
      <c r="AV666" s="544">
        <f>AD666+AJ666+AP666</f>
        <v>0</v>
      </c>
      <c r="AW666" s="545"/>
      <c r="AX666" s="548">
        <f>IF(AT666=0,0,(AV666/AT666)*100)</f>
        <v>0</v>
      </c>
      <c r="AY666" s="549"/>
      <c r="AZ666" s="564"/>
      <c r="BA666" s="565"/>
      <c r="BB666" s="568"/>
      <c r="BC666" s="569"/>
      <c r="BD666" s="548">
        <f>IF(AZ666=0,0,(BB666/AZ666)*100)</f>
        <v>0</v>
      </c>
      <c r="BE666" s="549"/>
      <c r="BF666" s="572">
        <f>AT666+AZ666</f>
        <v>0</v>
      </c>
      <c r="BG666" s="573"/>
      <c r="BH666" s="544">
        <f>AV666+BB666</f>
        <v>0</v>
      </c>
      <c r="BI666" s="545"/>
      <c r="BJ666" s="548">
        <f>IF(BF666=0,0,(BH666/BF666)*100)</f>
        <v>0</v>
      </c>
      <c r="BK666" s="549"/>
      <c r="BL666" s="552">
        <f>(AD666*2)+(AJ666*2)+(AP666*3)+BB666</f>
        <v>0</v>
      </c>
      <c r="BM666" s="553"/>
      <c r="BN666" s="554"/>
      <c r="BO666" s="560" t="e">
        <f>(BL666*BR$660)+(N666*BR$661)+(X666*BR$662)+(R666*BR$663)+(V666*BR$664)+(Z666*BR$665)</f>
        <v>#REF!</v>
      </c>
      <c r="BP666" s="560" t="e">
        <f>((AZ666-BB666)*BR$667)+((AT666-AV666)*BR$666)+(H666*BR$668)+(P666*BR$669)</f>
        <v>#REF!</v>
      </c>
      <c r="BQ666" s="78" t="s">
        <v>87</v>
      </c>
      <c r="BR666" s="79" t="e">
        <f>IF(#REF!="B",#REF!,IF(#REF!="C",#REF!,#REF!))</f>
        <v>#REF!</v>
      </c>
      <c r="BS666" s="75"/>
    </row>
    <row r="667" spans="1:71" ht="21.75" customHeight="1">
      <c r="A667" s="62"/>
      <c r="B667" s="587"/>
      <c r="C667" s="562" t="str">
        <f>IF(ROSTER!D$14="","",ROSTER!D$14)</f>
        <v/>
      </c>
      <c r="D667" s="563"/>
      <c r="E667" s="591"/>
      <c r="F667" s="593"/>
      <c r="G667" s="595"/>
      <c r="H667" s="585"/>
      <c r="I667" s="577"/>
      <c r="J667" s="566"/>
      <c r="K667" s="567"/>
      <c r="L667" s="570"/>
      <c r="M667" s="571"/>
      <c r="N667" s="582" t="s">
        <v>16</v>
      </c>
      <c r="O667" s="583"/>
      <c r="P667" s="566"/>
      <c r="Q667" s="567"/>
      <c r="R667" s="570"/>
      <c r="S667" s="571"/>
      <c r="T667" s="582" t="s">
        <v>16</v>
      </c>
      <c r="U667" s="583"/>
      <c r="V667" s="585"/>
      <c r="W667" s="577"/>
      <c r="X667" s="566"/>
      <c r="Y667" s="577"/>
      <c r="Z667" s="566"/>
      <c r="AA667" s="577"/>
      <c r="AB667" s="566"/>
      <c r="AC667" s="567"/>
      <c r="AD667" s="570"/>
      <c r="AE667" s="571"/>
      <c r="AF667" s="598"/>
      <c r="AG667" s="599"/>
      <c r="AH667" s="566"/>
      <c r="AI667" s="567"/>
      <c r="AJ667" s="570"/>
      <c r="AK667" s="571"/>
      <c r="AL667" s="598"/>
      <c r="AM667" s="599"/>
      <c r="AN667" s="566"/>
      <c r="AO667" s="567"/>
      <c r="AP667" s="570"/>
      <c r="AQ667" s="571"/>
      <c r="AR667" s="598"/>
      <c r="AS667" s="599"/>
      <c r="AT667" s="603"/>
      <c r="AU667" s="604"/>
      <c r="AV667" s="596"/>
      <c r="AW667" s="597"/>
      <c r="AX667" s="598"/>
      <c r="AY667" s="599"/>
      <c r="AZ667" s="566"/>
      <c r="BA667" s="567"/>
      <c r="BB667" s="570"/>
      <c r="BC667" s="571"/>
      <c r="BD667" s="598"/>
      <c r="BE667" s="599"/>
      <c r="BF667" s="603"/>
      <c r="BG667" s="604"/>
      <c r="BH667" s="596"/>
      <c r="BI667" s="597"/>
      <c r="BJ667" s="598"/>
      <c r="BK667" s="599"/>
      <c r="BL667" s="600"/>
      <c r="BM667" s="601"/>
      <c r="BN667" s="602"/>
      <c r="BO667" s="561"/>
      <c r="BP667" s="561"/>
      <c r="BQ667" s="78" t="s">
        <v>88</v>
      </c>
      <c r="BR667" s="79" t="e">
        <f>IF(#REF!="B",#REF!,IF(#REF!="C",#REF!,#REF!))</f>
        <v>#REF!</v>
      </c>
      <c r="BS667" s="75"/>
    </row>
    <row r="668" spans="1:71" ht="21.75" customHeight="1">
      <c r="A668" s="62"/>
      <c r="B668" s="586" t="str">
        <f>IF(ROSTER!B16="","",ROSTER!B16)</f>
        <v/>
      </c>
      <c r="C668" s="588" t="str">
        <f>IF(ROSTER!C$16="","",ROSTER!C$16)</f>
        <v/>
      </c>
      <c r="D668" s="589"/>
      <c r="E668" s="590"/>
      <c r="F668" s="592">
        <f>IF(E668="y",1,IF(E668="S",1,0))</f>
        <v>0</v>
      </c>
      <c r="G668" s="594">
        <f>IF(E668="S",1,0)</f>
        <v>0</v>
      </c>
      <c r="H668" s="584"/>
      <c r="I668" s="576"/>
      <c r="J668" s="564"/>
      <c r="K668" s="565"/>
      <c r="L668" s="568"/>
      <c r="M668" s="569"/>
      <c r="N668" s="578">
        <f>L668+J668</f>
        <v>0</v>
      </c>
      <c r="O668" s="579"/>
      <c r="P668" s="564"/>
      <c r="Q668" s="565"/>
      <c r="R668" s="568"/>
      <c r="S668" s="569"/>
      <c r="T668" s="578">
        <f>R668-P668</f>
        <v>0</v>
      </c>
      <c r="U668" s="579"/>
      <c r="V668" s="584"/>
      <c r="W668" s="576"/>
      <c r="X668" s="564"/>
      <c r="Y668" s="576"/>
      <c r="Z668" s="564"/>
      <c r="AA668" s="576"/>
      <c r="AB668" s="564"/>
      <c r="AC668" s="565"/>
      <c r="AD668" s="568"/>
      <c r="AE668" s="569"/>
      <c r="AF668" s="548">
        <f>IF(AB668=0,0,(AD668/AB668)*100)</f>
        <v>0</v>
      </c>
      <c r="AG668" s="549"/>
      <c r="AH668" s="564"/>
      <c r="AI668" s="565"/>
      <c r="AJ668" s="568"/>
      <c r="AK668" s="569"/>
      <c r="AL668" s="548">
        <f>IF(AH668=0,0,(AJ668/AH668)*100)</f>
        <v>0</v>
      </c>
      <c r="AM668" s="549"/>
      <c r="AN668" s="564"/>
      <c r="AO668" s="565"/>
      <c r="AP668" s="568"/>
      <c r="AQ668" s="569"/>
      <c r="AR668" s="548">
        <f>IF(AN668=0,0,(AP668/AN668)*100)</f>
        <v>0</v>
      </c>
      <c r="AS668" s="549"/>
      <c r="AT668" s="572">
        <f>AB668+AH668+AN668</f>
        <v>0</v>
      </c>
      <c r="AU668" s="573"/>
      <c r="AV668" s="544">
        <f>AD668+AJ668+AP668</f>
        <v>0</v>
      </c>
      <c r="AW668" s="545"/>
      <c r="AX668" s="548">
        <f>IF(AT668=0,0,(AV668/AT668)*100)</f>
        <v>0</v>
      </c>
      <c r="AY668" s="549"/>
      <c r="AZ668" s="564"/>
      <c r="BA668" s="565"/>
      <c r="BB668" s="568"/>
      <c r="BC668" s="569"/>
      <c r="BD668" s="548">
        <f>IF(AZ668=0,0,(BB668/AZ668)*100)</f>
        <v>0</v>
      </c>
      <c r="BE668" s="549"/>
      <c r="BF668" s="572">
        <f>AT668+AZ668</f>
        <v>0</v>
      </c>
      <c r="BG668" s="573"/>
      <c r="BH668" s="544">
        <f>AV668+BB668</f>
        <v>0</v>
      </c>
      <c r="BI668" s="545"/>
      <c r="BJ668" s="548">
        <f>IF(BF668=0,0,(BH668/BF668)*100)</f>
        <v>0</v>
      </c>
      <c r="BK668" s="549"/>
      <c r="BL668" s="552">
        <f>(AD668*2)+(AJ668*2)+(AP668*3)+BB668</f>
        <v>0</v>
      </c>
      <c r="BM668" s="553"/>
      <c r="BN668" s="554"/>
      <c r="BO668" s="560" t="e">
        <f>(BL668*BR$660)+(N668*BR$661)+(X668*BR$662)+(R668*BR$663)+(V668*BR$664)+(Z668*BR$665)</f>
        <v>#REF!</v>
      </c>
      <c r="BP668" s="560" t="e">
        <f>((AZ668-BB668)*BR$667)+((AT668-AV668)*BR$666)+(H668*BR$668)+(P668*BR$669)</f>
        <v>#REF!</v>
      </c>
      <c r="BQ668" s="78" t="s">
        <v>89</v>
      </c>
      <c r="BR668" s="79" t="e">
        <f>IF(#REF!="B",#REF!,IF(#REF!="C",#REF!,#REF!))</f>
        <v>#REF!</v>
      </c>
      <c r="BS668" s="75"/>
    </row>
    <row r="669" spans="1:71" ht="21.75" customHeight="1">
      <c r="A669" s="62"/>
      <c r="B669" s="587"/>
      <c r="C669" s="562" t="str">
        <f>IF(ROSTER!D$16="","",ROSTER!D$16)</f>
        <v/>
      </c>
      <c r="D669" s="563"/>
      <c r="E669" s="591"/>
      <c r="F669" s="593"/>
      <c r="G669" s="595"/>
      <c r="H669" s="585"/>
      <c r="I669" s="577"/>
      <c r="J669" s="566"/>
      <c r="K669" s="567"/>
      <c r="L669" s="570"/>
      <c r="M669" s="571"/>
      <c r="N669" s="582" t="s">
        <v>16</v>
      </c>
      <c r="O669" s="583"/>
      <c r="P669" s="566"/>
      <c r="Q669" s="567"/>
      <c r="R669" s="570"/>
      <c r="S669" s="571"/>
      <c r="T669" s="582" t="s">
        <v>16</v>
      </c>
      <c r="U669" s="583"/>
      <c r="V669" s="585"/>
      <c r="W669" s="577"/>
      <c r="X669" s="566"/>
      <c r="Y669" s="577"/>
      <c r="Z669" s="566"/>
      <c r="AA669" s="577"/>
      <c r="AB669" s="566"/>
      <c r="AC669" s="567"/>
      <c r="AD669" s="570"/>
      <c r="AE669" s="571"/>
      <c r="AF669" s="598"/>
      <c r="AG669" s="599"/>
      <c r="AH669" s="566"/>
      <c r="AI669" s="567"/>
      <c r="AJ669" s="570"/>
      <c r="AK669" s="571"/>
      <c r="AL669" s="598"/>
      <c r="AM669" s="599"/>
      <c r="AN669" s="566"/>
      <c r="AO669" s="567"/>
      <c r="AP669" s="570"/>
      <c r="AQ669" s="571"/>
      <c r="AR669" s="598"/>
      <c r="AS669" s="599"/>
      <c r="AT669" s="603"/>
      <c r="AU669" s="604"/>
      <c r="AV669" s="596"/>
      <c r="AW669" s="597"/>
      <c r="AX669" s="598"/>
      <c r="AY669" s="599"/>
      <c r="AZ669" s="566"/>
      <c r="BA669" s="567"/>
      <c r="BB669" s="570"/>
      <c r="BC669" s="571"/>
      <c r="BD669" s="598"/>
      <c r="BE669" s="599"/>
      <c r="BF669" s="603"/>
      <c r="BG669" s="604"/>
      <c r="BH669" s="596"/>
      <c r="BI669" s="597"/>
      <c r="BJ669" s="598"/>
      <c r="BK669" s="599"/>
      <c r="BL669" s="600"/>
      <c r="BM669" s="601"/>
      <c r="BN669" s="602"/>
      <c r="BO669" s="561"/>
      <c r="BP669" s="561"/>
      <c r="BQ669" s="78" t="s">
        <v>90</v>
      </c>
      <c r="BR669" s="79" t="e">
        <f>IF(#REF!="B",#REF!,IF(#REF!="C",#REF!,#REF!))</f>
        <v>#REF!</v>
      </c>
      <c r="BS669" s="75"/>
    </row>
    <row r="670" spans="1:71" ht="21.75" customHeight="1">
      <c r="A670" s="62"/>
      <c r="B670" s="586" t="str">
        <f>IF(ROSTER!B18="","",ROSTER!B18)</f>
        <v/>
      </c>
      <c r="C670" s="588" t="str">
        <f>IF(ROSTER!C$18="","",ROSTER!C$18)</f>
        <v/>
      </c>
      <c r="D670" s="589"/>
      <c r="E670" s="590"/>
      <c r="F670" s="592">
        <f>IF(E670="y",1,IF(E670="S",1,0))</f>
        <v>0</v>
      </c>
      <c r="G670" s="594">
        <f>IF(E670="S",1,0)</f>
        <v>0</v>
      </c>
      <c r="H670" s="584"/>
      <c r="I670" s="576"/>
      <c r="J670" s="564"/>
      <c r="K670" s="565"/>
      <c r="L670" s="568"/>
      <c r="M670" s="569"/>
      <c r="N670" s="578">
        <f>L670+J670</f>
        <v>0</v>
      </c>
      <c r="O670" s="579"/>
      <c r="P670" s="564"/>
      <c r="Q670" s="565"/>
      <c r="R670" s="568"/>
      <c r="S670" s="569"/>
      <c r="T670" s="578">
        <f>R670-P670</f>
        <v>0</v>
      </c>
      <c r="U670" s="579"/>
      <c r="V670" s="584"/>
      <c r="W670" s="576"/>
      <c r="X670" s="564"/>
      <c r="Y670" s="576"/>
      <c r="Z670" s="564"/>
      <c r="AA670" s="576"/>
      <c r="AB670" s="564"/>
      <c r="AC670" s="565"/>
      <c r="AD670" s="568"/>
      <c r="AE670" s="569"/>
      <c r="AF670" s="548">
        <f>IF(AB670=0,0,(AD670/AB670)*100)</f>
        <v>0</v>
      </c>
      <c r="AG670" s="549"/>
      <c r="AH670" s="564"/>
      <c r="AI670" s="565"/>
      <c r="AJ670" s="568"/>
      <c r="AK670" s="569"/>
      <c r="AL670" s="548">
        <f>IF(AH670=0,0,(AJ670/AH670)*100)</f>
        <v>0</v>
      </c>
      <c r="AM670" s="549"/>
      <c r="AN670" s="564"/>
      <c r="AO670" s="565"/>
      <c r="AP670" s="568"/>
      <c r="AQ670" s="569"/>
      <c r="AR670" s="548">
        <f>IF(AN670=0,0,(AP670/AN670)*100)</f>
        <v>0</v>
      </c>
      <c r="AS670" s="549"/>
      <c r="AT670" s="572">
        <f>AB670+AH670+AN670</f>
        <v>0</v>
      </c>
      <c r="AU670" s="573"/>
      <c r="AV670" s="544">
        <f>AD670+AJ670+AP670</f>
        <v>0</v>
      </c>
      <c r="AW670" s="545"/>
      <c r="AX670" s="548">
        <f>IF(AT670=0,0,(AV670/AT670)*100)</f>
        <v>0</v>
      </c>
      <c r="AY670" s="549"/>
      <c r="AZ670" s="564"/>
      <c r="BA670" s="565"/>
      <c r="BB670" s="568"/>
      <c r="BC670" s="569"/>
      <c r="BD670" s="548">
        <f>IF(AZ670=0,0,(BB670/AZ670)*100)</f>
        <v>0</v>
      </c>
      <c r="BE670" s="549"/>
      <c r="BF670" s="572">
        <f>AT670+AZ670</f>
        <v>0</v>
      </c>
      <c r="BG670" s="573"/>
      <c r="BH670" s="544">
        <f>AV670+BB670</f>
        <v>0</v>
      </c>
      <c r="BI670" s="545"/>
      <c r="BJ670" s="548">
        <f>IF(BF670=0,0,(BH670/BF670)*100)</f>
        <v>0</v>
      </c>
      <c r="BK670" s="549"/>
      <c r="BL670" s="552">
        <f>(AD670*2)+(AJ670*2)+(AP670*3)+BB670</f>
        <v>0</v>
      </c>
      <c r="BM670" s="553"/>
      <c r="BN670" s="554"/>
      <c r="BO670" s="560" t="e">
        <f>(BL670*BR$660)+(N670*BR$661)+(X670*BR$662)+(R670*BR$663)+(V670*BR$664)+(Z670*BR$665)</f>
        <v>#REF!</v>
      </c>
      <c r="BP670" s="560" t="e">
        <f>((AZ670-BB670)*BR$667)+((AT670-AV670)*BR$666)+(H670*BR$668)+(P670*BR$669)</f>
        <v>#REF!</v>
      </c>
      <c r="BQ670" s="62"/>
      <c r="BR670" s="62"/>
      <c r="BS670" s="75"/>
    </row>
    <row r="671" spans="1:71" ht="21.75" customHeight="1">
      <c r="A671" s="62"/>
      <c r="B671" s="587"/>
      <c r="C671" s="562" t="str">
        <f>IF(ROSTER!D$18="","",ROSTER!D$18)</f>
        <v/>
      </c>
      <c r="D671" s="563"/>
      <c r="E671" s="591"/>
      <c r="F671" s="593"/>
      <c r="G671" s="595"/>
      <c r="H671" s="585"/>
      <c r="I671" s="577"/>
      <c r="J671" s="566"/>
      <c r="K671" s="567"/>
      <c r="L671" s="570"/>
      <c r="M671" s="571"/>
      <c r="N671" s="582" t="s">
        <v>16</v>
      </c>
      <c r="O671" s="583"/>
      <c r="P671" s="566"/>
      <c r="Q671" s="567"/>
      <c r="R671" s="570"/>
      <c r="S671" s="571"/>
      <c r="T671" s="582" t="s">
        <v>16</v>
      </c>
      <c r="U671" s="583"/>
      <c r="V671" s="585"/>
      <c r="W671" s="577"/>
      <c r="X671" s="566"/>
      <c r="Y671" s="577"/>
      <c r="Z671" s="566"/>
      <c r="AA671" s="577"/>
      <c r="AB671" s="566"/>
      <c r="AC671" s="567"/>
      <c r="AD671" s="570"/>
      <c r="AE671" s="571"/>
      <c r="AF671" s="598"/>
      <c r="AG671" s="599"/>
      <c r="AH671" s="566"/>
      <c r="AI671" s="567"/>
      <c r="AJ671" s="570"/>
      <c r="AK671" s="571"/>
      <c r="AL671" s="598"/>
      <c r="AM671" s="599"/>
      <c r="AN671" s="566"/>
      <c r="AO671" s="567"/>
      <c r="AP671" s="570"/>
      <c r="AQ671" s="571"/>
      <c r="AR671" s="598"/>
      <c r="AS671" s="599"/>
      <c r="AT671" s="603"/>
      <c r="AU671" s="604"/>
      <c r="AV671" s="596"/>
      <c r="AW671" s="597"/>
      <c r="AX671" s="598"/>
      <c r="AY671" s="599"/>
      <c r="AZ671" s="566"/>
      <c r="BA671" s="567"/>
      <c r="BB671" s="570"/>
      <c r="BC671" s="571"/>
      <c r="BD671" s="598"/>
      <c r="BE671" s="599"/>
      <c r="BF671" s="603"/>
      <c r="BG671" s="604"/>
      <c r="BH671" s="596"/>
      <c r="BI671" s="597"/>
      <c r="BJ671" s="598"/>
      <c r="BK671" s="599"/>
      <c r="BL671" s="600"/>
      <c r="BM671" s="601"/>
      <c r="BN671" s="602"/>
      <c r="BO671" s="561"/>
      <c r="BP671" s="561"/>
      <c r="BQ671" s="62"/>
      <c r="BR671" s="62"/>
      <c r="BS671" s="62"/>
    </row>
    <row r="672" spans="1:71" ht="21.75" customHeight="1">
      <c r="A672" s="62"/>
      <c r="B672" s="586" t="str">
        <f>IF(ROSTER!B20="","",ROSTER!B20)</f>
        <v/>
      </c>
      <c r="C672" s="588" t="str">
        <f>IF(ROSTER!C$20="","",ROSTER!C$20)</f>
        <v/>
      </c>
      <c r="D672" s="589"/>
      <c r="E672" s="590"/>
      <c r="F672" s="592">
        <f>IF(E672="y",1,IF(E672="S",1,0))</f>
        <v>0</v>
      </c>
      <c r="G672" s="594">
        <f>IF(E672="S",1,0)</f>
        <v>0</v>
      </c>
      <c r="H672" s="584"/>
      <c r="I672" s="576"/>
      <c r="J672" s="564"/>
      <c r="K672" s="565"/>
      <c r="L672" s="568"/>
      <c r="M672" s="569"/>
      <c r="N672" s="578">
        <f>L672+J672</f>
        <v>0</v>
      </c>
      <c r="O672" s="579"/>
      <c r="P672" s="564"/>
      <c r="Q672" s="565"/>
      <c r="R672" s="568"/>
      <c r="S672" s="569"/>
      <c r="T672" s="578">
        <f>R672-P672</f>
        <v>0</v>
      </c>
      <c r="U672" s="579"/>
      <c r="V672" s="584"/>
      <c r="W672" s="576"/>
      <c r="X672" s="564"/>
      <c r="Y672" s="576"/>
      <c r="Z672" s="564"/>
      <c r="AA672" s="576"/>
      <c r="AB672" s="564"/>
      <c r="AC672" s="565"/>
      <c r="AD672" s="568"/>
      <c r="AE672" s="569"/>
      <c r="AF672" s="548">
        <f>IF(AB672=0,0,(AD672/AB672)*100)</f>
        <v>0</v>
      </c>
      <c r="AG672" s="549"/>
      <c r="AH672" s="564"/>
      <c r="AI672" s="565"/>
      <c r="AJ672" s="568"/>
      <c r="AK672" s="569"/>
      <c r="AL672" s="548">
        <f>IF(AH672=0,0,(AJ672/AH672)*100)</f>
        <v>0</v>
      </c>
      <c r="AM672" s="549"/>
      <c r="AN672" s="564"/>
      <c r="AO672" s="565"/>
      <c r="AP672" s="568"/>
      <c r="AQ672" s="569"/>
      <c r="AR672" s="548">
        <f>IF(AN672=0,0,(AP672/AN672)*100)</f>
        <v>0</v>
      </c>
      <c r="AS672" s="549"/>
      <c r="AT672" s="572">
        <f>AB672+AH672+AN672</f>
        <v>0</v>
      </c>
      <c r="AU672" s="573"/>
      <c r="AV672" s="544">
        <f>AD672+AJ672+AP672</f>
        <v>0</v>
      </c>
      <c r="AW672" s="545"/>
      <c r="AX672" s="548">
        <f>IF(AT672=0,0,(AV672/AT672)*100)</f>
        <v>0</v>
      </c>
      <c r="AY672" s="549"/>
      <c r="AZ672" s="564"/>
      <c r="BA672" s="565"/>
      <c r="BB672" s="568"/>
      <c r="BC672" s="569"/>
      <c r="BD672" s="548">
        <f>IF(AZ672=0,0,(BB672/AZ672)*100)</f>
        <v>0</v>
      </c>
      <c r="BE672" s="549"/>
      <c r="BF672" s="572">
        <f>AT672+AZ672</f>
        <v>0</v>
      </c>
      <c r="BG672" s="573"/>
      <c r="BH672" s="544">
        <f>AV672+BB672</f>
        <v>0</v>
      </c>
      <c r="BI672" s="545"/>
      <c r="BJ672" s="548">
        <f>IF(BF672=0,0,(BH672/BF672)*100)</f>
        <v>0</v>
      </c>
      <c r="BK672" s="549"/>
      <c r="BL672" s="552">
        <f>(AD672*2)+(AJ672*2)+(AP672*3)+BB672</f>
        <v>0</v>
      </c>
      <c r="BM672" s="553"/>
      <c r="BN672" s="554"/>
      <c r="BO672" s="560" t="e">
        <f>(BL672*BR$660)+(N672*BR$661)+(X672*BR$662)+(R672*BR$663)+(V672*BR$664)+(Z672*BR$665)</f>
        <v>#REF!</v>
      </c>
      <c r="BP672" s="560" t="e">
        <f>((AZ672-BB672)*BR$667)+((AT672-AV672)*BR$666)+(H672*BR$668)+(P672*BR$669)</f>
        <v>#REF!</v>
      </c>
      <c r="BQ672" s="62"/>
      <c r="BR672" s="62"/>
      <c r="BS672" s="62"/>
    </row>
    <row r="673" spans="1:76" ht="21.75" customHeight="1">
      <c r="A673" s="62"/>
      <c r="B673" s="587"/>
      <c r="C673" s="562" t="str">
        <f>IF(ROSTER!D$20="","",ROSTER!D$20)</f>
        <v/>
      </c>
      <c r="D673" s="563"/>
      <c r="E673" s="591"/>
      <c r="F673" s="593"/>
      <c r="G673" s="595"/>
      <c r="H673" s="585"/>
      <c r="I673" s="577"/>
      <c r="J673" s="566"/>
      <c r="K673" s="567"/>
      <c r="L673" s="570"/>
      <c r="M673" s="571"/>
      <c r="N673" s="582" t="s">
        <v>16</v>
      </c>
      <c r="O673" s="583"/>
      <c r="P673" s="566"/>
      <c r="Q673" s="567"/>
      <c r="R673" s="570"/>
      <c r="S673" s="571"/>
      <c r="T673" s="582" t="s">
        <v>16</v>
      </c>
      <c r="U673" s="583"/>
      <c r="V673" s="585"/>
      <c r="W673" s="577"/>
      <c r="X673" s="566"/>
      <c r="Y673" s="577"/>
      <c r="Z673" s="566"/>
      <c r="AA673" s="577"/>
      <c r="AB673" s="566"/>
      <c r="AC673" s="567"/>
      <c r="AD673" s="570"/>
      <c r="AE673" s="571"/>
      <c r="AF673" s="598"/>
      <c r="AG673" s="599"/>
      <c r="AH673" s="566"/>
      <c r="AI673" s="567"/>
      <c r="AJ673" s="570"/>
      <c r="AK673" s="571"/>
      <c r="AL673" s="598"/>
      <c r="AM673" s="599"/>
      <c r="AN673" s="566"/>
      <c r="AO673" s="567"/>
      <c r="AP673" s="570"/>
      <c r="AQ673" s="571"/>
      <c r="AR673" s="598"/>
      <c r="AS673" s="599"/>
      <c r="AT673" s="603"/>
      <c r="AU673" s="604"/>
      <c r="AV673" s="596"/>
      <c r="AW673" s="597"/>
      <c r="AX673" s="598"/>
      <c r="AY673" s="599"/>
      <c r="AZ673" s="566"/>
      <c r="BA673" s="567"/>
      <c r="BB673" s="570"/>
      <c r="BC673" s="571"/>
      <c r="BD673" s="598"/>
      <c r="BE673" s="599"/>
      <c r="BF673" s="603"/>
      <c r="BG673" s="604"/>
      <c r="BH673" s="596"/>
      <c r="BI673" s="597"/>
      <c r="BJ673" s="598"/>
      <c r="BK673" s="599"/>
      <c r="BL673" s="600"/>
      <c r="BM673" s="601"/>
      <c r="BN673" s="602"/>
      <c r="BO673" s="561"/>
      <c r="BP673" s="561"/>
      <c r="BQ673" s="62"/>
      <c r="BR673" s="62"/>
      <c r="BS673" s="62"/>
    </row>
    <row r="674" spans="1:76" ht="21.75" customHeight="1">
      <c r="A674" s="62"/>
      <c r="B674" s="586" t="str">
        <f>IF(ROSTER!B22="","",ROSTER!B22)</f>
        <v/>
      </c>
      <c r="C674" s="588" t="str">
        <f>IF(ROSTER!C$22="","",ROSTER!C$22)</f>
        <v/>
      </c>
      <c r="D674" s="589"/>
      <c r="E674" s="590"/>
      <c r="F674" s="592">
        <f>IF(E674="y",1,IF(E674="S",1,0))</f>
        <v>0</v>
      </c>
      <c r="G674" s="594">
        <f>IF(E674="S",1,0)</f>
        <v>0</v>
      </c>
      <c r="H674" s="584"/>
      <c r="I674" s="576"/>
      <c r="J674" s="564"/>
      <c r="K674" s="565"/>
      <c r="L674" s="568"/>
      <c r="M674" s="569"/>
      <c r="N674" s="578">
        <f>L674+J674</f>
        <v>0</v>
      </c>
      <c r="O674" s="579"/>
      <c r="P674" s="564"/>
      <c r="Q674" s="565"/>
      <c r="R674" s="568"/>
      <c r="S674" s="569"/>
      <c r="T674" s="578">
        <f>R674-P674</f>
        <v>0</v>
      </c>
      <c r="U674" s="579"/>
      <c r="V674" s="584"/>
      <c r="W674" s="576"/>
      <c r="X674" s="564"/>
      <c r="Y674" s="576"/>
      <c r="Z674" s="564"/>
      <c r="AA674" s="576"/>
      <c r="AB674" s="564"/>
      <c r="AC674" s="565"/>
      <c r="AD674" s="568"/>
      <c r="AE674" s="569"/>
      <c r="AF674" s="548">
        <f>IF(AB674=0,0,(AD674/AB674)*100)</f>
        <v>0</v>
      </c>
      <c r="AG674" s="549"/>
      <c r="AH674" s="564"/>
      <c r="AI674" s="565"/>
      <c r="AJ674" s="568"/>
      <c r="AK674" s="569"/>
      <c r="AL674" s="548">
        <f>IF(AH674=0,0,(AJ674/AH674)*100)</f>
        <v>0</v>
      </c>
      <c r="AM674" s="549"/>
      <c r="AN674" s="564"/>
      <c r="AO674" s="565"/>
      <c r="AP674" s="568"/>
      <c r="AQ674" s="569"/>
      <c r="AR674" s="548">
        <f>IF(AN674=0,0,(AP674/AN674)*100)</f>
        <v>0</v>
      </c>
      <c r="AS674" s="549"/>
      <c r="AT674" s="572">
        <f>AB674+AH674+AN674</f>
        <v>0</v>
      </c>
      <c r="AU674" s="573"/>
      <c r="AV674" s="544">
        <f>AD674+AJ674+AP674</f>
        <v>0</v>
      </c>
      <c r="AW674" s="545"/>
      <c r="AX674" s="548">
        <f>IF(AT674=0,0,(AV674/AT674)*100)</f>
        <v>0</v>
      </c>
      <c r="AY674" s="549"/>
      <c r="AZ674" s="564"/>
      <c r="BA674" s="565"/>
      <c r="BB674" s="568"/>
      <c r="BC674" s="569"/>
      <c r="BD674" s="548">
        <f>IF(AZ674=0,0,(BB674/AZ674)*100)</f>
        <v>0</v>
      </c>
      <c r="BE674" s="549"/>
      <c r="BF674" s="572">
        <f>AT674+AZ674</f>
        <v>0</v>
      </c>
      <c r="BG674" s="573"/>
      <c r="BH674" s="544">
        <f>AV674+BB674</f>
        <v>0</v>
      </c>
      <c r="BI674" s="545"/>
      <c r="BJ674" s="548">
        <f>IF(BF674=0,0,(BH674/BF674)*100)</f>
        <v>0</v>
      </c>
      <c r="BK674" s="549"/>
      <c r="BL674" s="552">
        <f>(AD674*2)+(AJ674*2)+(AP674*3)+BB674</f>
        <v>0</v>
      </c>
      <c r="BM674" s="553"/>
      <c r="BN674" s="554"/>
      <c r="BO674" s="560" t="e">
        <f>(BL674*BR$660)+(N674*BR$661)+(X674*BR$662)+(R674*BR$663)+(V674*BR$664)+(Z674*BR$665)</f>
        <v>#REF!</v>
      </c>
      <c r="BP674" s="560" t="e">
        <f>((AZ674-BB674)*BR$667)+((AT674-AV674)*BR$666)+(H674*BR$668)+(P674*BR$669)</f>
        <v>#REF!</v>
      </c>
      <c r="BQ674" s="62"/>
      <c r="BR674" s="62"/>
      <c r="BS674" s="62"/>
    </row>
    <row r="675" spans="1:76" ht="21.75" customHeight="1">
      <c r="A675" s="62"/>
      <c r="B675" s="587"/>
      <c r="C675" s="562" t="str">
        <f>IF(ROSTER!D$22="","",ROSTER!D$22)</f>
        <v/>
      </c>
      <c r="D675" s="563"/>
      <c r="E675" s="591"/>
      <c r="F675" s="593"/>
      <c r="G675" s="595"/>
      <c r="H675" s="585"/>
      <c r="I675" s="577"/>
      <c r="J675" s="566"/>
      <c r="K675" s="567"/>
      <c r="L675" s="570"/>
      <c r="M675" s="571"/>
      <c r="N675" s="582" t="s">
        <v>16</v>
      </c>
      <c r="O675" s="583"/>
      <c r="P675" s="566"/>
      <c r="Q675" s="567"/>
      <c r="R675" s="570"/>
      <c r="S675" s="571"/>
      <c r="T675" s="582" t="s">
        <v>16</v>
      </c>
      <c r="U675" s="583"/>
      <c r="V675" s="585"/>
      <c r="W675" s="577"/>
      <c r="X675" s="566"/>
      <c r="Y675" s="577"/>
      <c r="Z675" s="566"/>
      <c r="AA675" s="577"/>
      <c r="AB675" s="566"/>
      <c r="AC675" s="567"/>
      <c r="AD675" s="570"/>
      <c r="AE675" s="571"/>
      <c r="AF675" s="598"/>
      <c r="AG675" s="599"/>
      <c r="AH675" s="566"/>
      <c r="AI675" s="567"/>
      <c r="AJ675" s="570"/>
      <c r="AK675" s="571"/>
      <c r="AL675" s="598"/>
      <c r="AM675" s="599"/>
      <c r="AN675" s="566"/>
      <c r="AO675" s="567"/>
      <c r="AP675" s="570"/>
      <c r="AQ675" s="571"/>
      <c r="AR675" s="598"/>
      <c r="AS675" s="599"/>
      <c r="AT675" s="603"/>
      <c r="AU675" s="604"/>
      <c r="AV675" s="596"/>
      <c r="AW675" s="597"/>
      <c r="AX675" s="598"/>
      <c r="AY675" s="599"/>
      <c r="AZ675" s="566"/>
      <c r="BA675" s="567"/>
      <c r="BB675" s="570"/>
      <c r="BC675" s="571"/>
      <c r="BD675" s="598"/>
      <c r="BE675" s="599"/>
      <c r="BF675" s="603"/>
      <c r="BG675" s="604"/>
      <c r="BH675" s="596"/>
      <c r="BI675" s="597"/>
      <c r="BJ675" s="598"/>
      <c r="BK675" s="599"/>
      <c r="BL675" s="600"/>
      <c r="BM675" s="601"/>
      <c r="BN675" s="602"/>
      <c r="BO675" s="561"/>
      <c r="BP675" s="561"/>
      <c r="BQ675" s="62"/>
      <c r="BR675" s="62"/>
      <c r="BS675" s="62"/>
    </row>
    <row r="676" spans="1:76" ht="21.75" customHeight="1">
      <c r="A676" s="62"/>
      <c r="B676" s="586" t="str">
        <f>IF(ROSTER!B24="","",ROSTER!B24)</f>
        <v/>
      </c>
      <c r="C676" s="588" t="str">
        <f>IF(ROSTER!C$24="","",ROSTER!C$24)</f>
        <v/>
      </c>
      <c r="D676" s="589"/>
      <c r="E676" s="590"/>
      <c r="F676" s="592">
        <f>IF(E676="y",1,IF(E676="S",1,0))</f>
        <v>0</v>
      </c>
      <c r="G676" s="594">
        <f>IF(E676="S",1,0)</f>
        <v>0</v>
      </c>
      <c r="H676" s="584"/>
      <c r="I676" s="576"/>
      <c r="J676" s="564"/>
      <c r="K676" s="565"/>
      <c r="L676" s="568"/>
      <c r="M676" s="569"/>
      <c r="N676" s="578">
        <f>L676+J676</f>
        <v>0</v>
      </c>
      <c r="O676" s="579"/>
      <c r="P676" s="564"/>
      <c r="Q676" s="565"/>
      <c r="R676" s="568"/>
      <c r="S676" s="569"/>
      <c r="T676" s="578">
        <f>R676-P676</f>
        <v>0</v>
      </c>
      <c r="U676" s="579"/>
      <c r="V676" s="584"/>
      <c r="W676" s="576"/>
      <c r="X676" s="564"/>
      <c r="Y676" s="576"/>
      <c r="Z676" s="564"/>
      <c r="AA676" s="576"/>
      <c r="AB676" s="564"/>
      <c r="AC676" s="565"/>
      <c r="AD676" s="568"/>
      <c r="AE676" s="569"/>
      <c r="AF676" s="548">
        <f>IF(AB676=0,0,(AD676/AB676)*100)</f>
        <v>0</v>
      </c>
      <c r="AG676" s="549"/>
      <c r="AH676" s="564"/>
      <c r="AI676" s="565"/>
      <c r="AJ676" s="568"/>
      <c r="AK676" s="569"/>
      <c r="AL676" s="548">
        <f>IF(AH676=0,0,(AJ676/AH676)*100)</f>
        <v>0</v>
      </c>
      <c r="AM676" s="549"/>
      <c r="AN676" s="564"/>
      <c r="AO676" s="565"/>
      <c r="AP676" s="568"/>
      <c r="AQ676" s="569"/>
      <c r="AR676" s="548">
        <f>IF(AN676=0,0,(AP676/AN676)*100)</f>
        <v>0</v>
      </c>
      <c r="AS676" s="549"/>
      <c r="AT676" s="572">
        <f>AB676+AH676+AN676</f>
        <v>0</v>
      </c>
      <c r="AU676" s="573"/>
      <c r="AV676" s="544">
        <f>AD676+AJ676+AP676</f>
        <v>0</v>
      </c>
      <c r="AW676" s="545"/>
      <c r="AX676" s="548">
        <f>IF(AT676=0,0,(AV676/AT676)*100)</f>
        <v>0</v>
      </c>
      <c r="AY676" s="549"/>
      <c r="AZ676" s="564"/>
      <c r="BA676" s="565"/>
      <c r="BB676" s="568"/>
      <c r="BC676" s="569"/>
      <c r="BD676" s="548">
        <f>IF(AZ676=0,0,(BB676/AZ676)*100)</f>
        <v>0</v>
      </c>
      <c r="BE676" s="549"/>
      <c r="BF676" s="572">
        <f>AT676+AZ676</f>
        <v>0</v>
      </c>
      <c r="BG676" s="573"/>
      <c r="BH676" s="544">
        <f>AV676+BB676</f>
        <v>0</v>
      </c>
      <c r="BI676" s="545"/>
      <c r="BJ676" s="548">
        <f>IF(BF676=0,0,(BH676/BF676)*100)</f>
        <v>0</v>
      </c>
      <c r="BK676" s="549"/>
      <c r="BL676" s="552">
        <f>(AD676*2)+(AJ676*2)+(AP676*3)+BB676</f>
        <v>0</v>
      </c>
      <c r="BM676" s="553"/>
      <c r="BN676" s="554"/>
      <c r="BO676" s="560" t="e">
        <f>(BL676*BR$660)+(N676*BR$661)+(X676*BR$662)+(R676*BR$663)+(V676*BR$664)+(Z676*BR$665)</f>
        <v>#REF!</v>
      </c>
      <c r="BP676" s="560" t="e">
        <f>((AZ676-BB676)*BR$667)+((AT676-AV676)*BR$666)+(H676*BR$668)+(P676*BR$669)</f>
        <v>#REF!</v>
      </c>
      <c r="BQ676" s="62"/>
      <c r="BR676" s="62"/>
      <c r="BS676" s="62"/>
    </row>
    <row r="677" spans="1:76" ht="21.75" customHeight="1">
      <c r="A677" s="62"/>
      <c r="B677" s="587"/>
      <c r="C677" s="562" t="str">
        <f>IF(ROSTER!D$24="","",ROSTER!D$24)</f>
        <v/>
      </c>
      <c r="D677" s="563"/>
      <c r="E677" s="591"/>
      <c r="F677" s="593"/>
      <c r="G677" s="595"/>
      <c r="H677" s="585"/>
      <c r="I677" s="577"/>
      <c r="J677" s="566"/>
      <c r="K677" s="567"/>
      <c r="L677" s="570"/>
      <c r="M677" s="571"/>
      <c r="N677" s="582" t="s">
        <v>16</v>
      </c>
      <c r="O677" s="583"/>
      <c r="P677" s="566"/>
      <c r="Q677" s="567"/>
      <c r="R677" s="570"/>
      <c r="S677" s="571"/>
      <c r="T677" s="582" t="s">
        <v>16</v>
      </c>
      <c r="U677" s="583"/>
      <c r="V677" s="585"/>
      <c r="W677" s="577"/>
      <c r="X677" s="566"/>
      <c r="Y677" s="577"/>
      <c r="Z677" s="566"/>
      <c r="AA677" s="577"/>
      <c r="AB677" s="566"/>
      <c r="AC677" s="567"/>
      <c r="AD677" s="570"/>
      <c r="AE677" s="571"/>
      <c r="AF677" s="598"/>
      <c r="AG677" s="599"/>
      <c r="AH677" s="566"/>
      <c r="AI677" s="567"/>
      <c r="AJ677" s="570"/>
      <c r="AK677" s="571"/>
      <c r="AL677" s="598"/>
      <c r="AM677" s="599"/>
      <c r="AN677" s="566"/>
      <c r="AO677" s="567"/>
      <c r="AP677" s="570"/>
      <c r="AQ677" s="571"/>
      <c r="AR677" s="598"/>
      <c r="AS677" s="599"/>
      <c r="AT677" s="603"/>
      <c r="AU677" s="604"/>
      <c r="AV677" s="596"/>
      <c r="AW677" s="597"/>
      <c r="AX677" s="598"/>
      <c r="AY677" s="599"/>
      <c r="AZ677" s="566"/>
      <c r="BA677" s="567"/>
      <c r="BB677" s="570"/>
      <c r="BC677" s="571"/>
      <c r="BD677" s="598"/>
      <c r="BE677" s="599"/>
      <c r="BF677" s="603"/>
      <c r="BG677" s="604"/>
      <c r="BH677" s="596"/>
      <c r="BI677" s="597"/>
      <c r="BJ677" s="598"/>
      <c r="BK677" s="599"/>
      <c r="BL677" s="600"/>
      <c r="BM677" s="601"/>
      <c r="BN677" s="602"/>
      <c r="BO677" s="561"/>
      <c r="BP677" s="561"/>
      <c r="BQ677" s="62"/>
      <c r="BR677" s="62"/>
      <c r="BS677" s="62"/>
      <c r="BX677" s="82"/>
    </row>
    <row r="678" spans="1:76" ht="21.75" customHeight="1">
      <c r="A678" s="62"/>
      <c r="B678" s="586" t="str">
        <f>IF(ROSTER!B26="","",ROSTER!B26)</f>
        <v/>
      </c>
      <c r="C678" s="588" t="str">
        <f>IF(ROSTER!C$26="","",ROSTER!C$26)</f>
        <v/>
      </c>
      <c r="D678" s="589"/>
      <c r="E678" s="590"/>
      <c r="F678" s="592">
        <f>IF(E678="y",1,IF(E678="S",1,0))</f>
        <v>0</v>
      </c>
      <c r="G678" s="594">
        <f>IF(E678="S",1,0)</f>
        <v>0</v>
      </c>
      <c r="H678" s="584"/>
      <c r="I678" s="576"/>
      <c r="J678" s="564"/>
      <c r="K678" s="565"/>
      <c r="L678" s="568"/>
      <c r="M678" s="569"/>
      <c r="N678" s="578">
        <f>L678+J678</f>
        <v>0</v>
      </c>
      <c r="O678" s="579"/>
      <c r="P678" s="564"/>
      <c r="Q678" s="565"/>
      <c r="R678" s="568"/>
      <c r="S678" s="569"/>
      <c r="T678" s="578">
        <f>R678-P678</f>
        <v>0</v>
      </c>
      <c r="U678" s="579"/>
      <c r="V678" s="584"/>
      <c r="W678" s="576"/>
      <c r="X678" s="564"/>
      <c r="Y678" s="576"/>
      <c r="Z678" s="564"/>
      <c r="AA678" s="576"/>
      <c r="AB678" s="564"/>
      <c r="AC678" s="565"/>
      <c r="AD678" s="568"/>
      <c r="AE678" s="569"/>
      <c r="AF678" s="548">
        <f>IF(AB678=0,0,(AD678/AB678)*100)</f>
        <v>0</v>
      </c>
      <c r="AG678" s="549"/>
      <c r="AH678" s="564"/>
      <c r="AI678" s="565"/>
      <c r="AJ678" s="568"/>
      <c r="AK678" s="569"/>
      <c r="AL678" s="548">
        <f>IF(AH678=0,0,(AJ678/AH678)*100)</f>
        <v>0</v>
      </c>
      <c r="AM678" s="549"/>
      <c r="AN678" s="564"/>
      <c r="AO678" s="565"/>
      <c r="AP678" s="568"/>
      <c r="AQ678" s="569"/>
      <c r="AR678" s="548">
        <f>IF(AN678=0,0,(AP678/AN678)*100)</f>
        <v>0</v>
      </c>
      <c r="AS678" s="549"/>
      <c r="AT678" s="572">
        <f>AB678+AH678+AN678</f>
        <v>0</v>
      </c>
      <c r="AU678" s="573"/>
      <c r="AV678" s="544">
        <f>AD678+AJ678+AP678</f>
        <v>0</v>
      </c>
      <c r="AW678" s="545"/>
      <c r="AX678" s="548">
        <f>IF(AT678=0,0,(AV678/AT678)*100)</f>
        <v>0</v>
      </c>
      <c r="AY678" s="549"/>
      <c r="AZ678" s="564"/>
      <c r="BA678" s="565"/>
      <c r="BB678" s="568"/>
      <c r="BC678" s="569"/>
      <c r="BD678" s="548">
        <f>IF(AZ678=0,0,(BB678/AZ678)*100)</f>
        <v>0</v>
      </c>
      <c r="BE678" s="549"/>
      <c r="BF678" s="572">
        <f>AT678+AZ678</f>
        <v>0</v>
      </c>
      <c r="BG678" s="573"/>
      <c r="BH678" s="544">
        <f>AV678+BB678</f>
        <v>0</v>
      </c>
      <c r="BI678" s="545"/>
      <c r="BJ678" s="548">
        <f>IF(BF678=0,0,(BH678/BF678)*100)</f>
        <v>0</v>
      </c>
      <c r="BK678" s="549"/>
      <c r="BL678" s="552">
        <f>(AD678*2)+(AJ678*2)+(AP678*3)+BB678</f>
        <v>0</v>
      </c>
      <c r="BM678" s="553"/>
      <c r="BN678" s="554"/>
      <c r="BO678" s="560" t="e">
        <f>(BL678*BR$660)+(N678*BR$661)+(X678*BR$662)+(R678*BR$663)+(V678*BR$664)+(Z678*BR$665)</f>
        <v>#REF!</v>
      </c>
      <c r="BP678" s="560" t="e">
        <f>((AZ678-BB678)*BR$667)+((AT678-AV678)*BR$666)+(H678*BR$668)+(P678*BR$669)</f>
        <v>#REF!</v>
      </c>
      <c r="BQ678" s="62"/>
      <c r="BR678" s="62"/>
      <c r="BS678" s="62"/>
    </row>
    <row r="679" spans="1:76" ht="21.75" customHeight="1">
      <c r="A679" s="62"/>
      <c r="B679" s="587"/>
      <c r="C679" s="562" t="str">
        <f>IF(ROSTER!D$26="","",ROSTER!D$26)</f>
        <v/>
      </c>
      <c r="D679" s="563"/>
      <c r="E679" s="591"/>
      <c r="F679" s="593"/>
      <c r="G679" s="595"/>
      <c r="H679" s="585"/>
      <c r="I679" s="577"/>
      <c r="J679" s="566"/>
      <c r="K679" s="567"/>
      <c r="L679" s="570"/>
      <c r="M679" s="571"/>
      <c r="N679" s="582" t="s">
        <v>16</v>
      </c>
      <c r="O679" s="583"/>
      <c r="P679" s="566"/>
      <c r="Q679" s="567"/>
      <c r="R679" s="570"/>
      <c r="S679" s="571"/>
      <c r="T679" s="582" t="s">
        <v>16</v>
      </c>
      <c r="U679" s="583"/>
      <c r="V679" s="585"/>
      <c r="W679" s="577"/>
      <c r="X679" s="566"/>
      <c r="Y679" s="577"/>
      <c r="Z679" s="566"/>
      <c r="AA679" s="577"/>
      <c r="AB679" s="566"/>
      <c r="AC679" s="567"/>
      <c r="AD679" s="570"/>
      <c r="AE679" s="571"/>
      <c r="AF679" s="598"/>
      <c r="AG679" s="599"/>
      <c r="AH679" s="566"/>
      <c r="AI679" s="567"/>
      <c r="AJ679" s="570"/>
      <c r="AK679" s="571"/>
      <c r="AL679" s="598"/>
      <c r="AM679" s="599"/>
      <c r="AN679" s="566"/>
      <c r="AO679" s="567"/>
      <c r="AP679" s="570"/>
      <c r="AQ679" s="571"/>
      <c r="AR679" s="598"/>
      <c r="AS679" s="599"/>
      <c r="AT679" s="603"/>
      <c r="AU679" s="604"/>
      <c r="AV679" s="596"/>
      <c r="AW679" s="597"/>
      <c r="AX679" s="598"/>
      <c r="AY679" s="599"/>
      <c r="AZ679" s="566"/>
      <c r="BA679" s="567"/>
      <c r="BB679" s="570"/>
      <c r="BC679" s="571"/>
      <c r="BD679" s="598"/>
      <c r="BE679" s="599"/>
      <c r="BF679" s="603"/>
      <c r="BG679" s="604"/>
      <c r="BH679" s="596"/>
      <c r="BI679" s="597"/>
      <c r="BJ679" s="598"/>
      <c r="BK679" s="599"/>
      <c r="BL679" s="600"/>
      <c r="BM679" s="601"/>
      <c r="BN679" s="602"/>
      <c r="BO679" s="561"/>
      <c r="BP679" s="561"/>
      <c r="BQ679" s="62"/>
      <c r="BR679" s="62"/>
      <c r="BS679" s="62"/>
    </row>
    <row r="680" spans="1:76" ht="21.75" customHeight="1">
      <c r="A680" s="62"/>
      <c r="B680" s="586" t="str">
        <f>IF(ROSTER!B28="","",ROSTER!B28)</f>
        <v/>
      </c>
      <c r="C680" s="588" t="str">
        <f>IF(ROSTER!C$28="","",ROSTER!C$28)</f>
        <v/>
      </c>
      <c r="D680" s="589"/>
      <c r="E680" s="590"/>
      <c r="F680" s="592">
        <f>IF(E680="y",1,IF(E680="S",1,0))</f>
        <v>0</v>
      </c>
      <c r="G680" s="594">
        <f>IF(E680="S",1,0)</f>
        <v>0</v>
      </c>
      <c r="H680" s="584"/>
      <c r="I680" s="576"/>
      <c r="J680" s="564"/>
      <c r="K680" s="565"/>
      <c r="L680" s="568"/>
      <c r="M680" s="569"/>
      <c r="N680" s="578">
        <f>L680+J680</f>
        <v>0</v>
      </c>
      <c r="O680" s="579"/>
      <c r="P680" s="564"/>
      <c r="Q680" s="565"/>
      <c r="R680" s="568"/>
      <c r="S680" s="569"/>
      <c r="T680" s="578">
        <f>R680-P680</f>
        <v>0</v>
      </c>
      <c r="U680" s="579"/>
      <c r="V680" s="584"/>
      <c r="W680" s="576"/>
      <c r="X680" s="564"/>
      <c r="Y680" s="576"/>
      <c r="Z680" s="564"/>
      <c r="AA680" s="576"/>
      <c r="AB680" s="564"/>
      <c r="AC680" s="565"/>
      <c r="AD680" s="568"/>
      <c r="AE680" s="569"/>
      <c r="AF680" s="548">
        <f>IF(AB680=0,0,(AD680/AB680)*100)</f>
        <v>0</v>
      </c>
      <c r="AG680" s="549"/>
      <c r="AH680" s="564"/>
      <c r="AI680" s="565"/>
      <c r="AJ680" s="568"/>
      <c r="AK680" s="569"/>
      <c r="AL680" s="548">
        <f>IF(AH680=0,0,(AJ680/AH680)*100)</f>
        <v>0</v>
      </c>
      <c r="AM680" s="549"/>
      <c r="AN680" s="564"/>
      <c r="AO680" s="565"/>
      <c r="AP680" s="568"/>
      <c r="AQ680" s="569"/>
      <c r="AR680" s="548">
        <f>IF(AN680=0,0,(AP680/AN680)*100)</f>
        <v>0</v>
      </c>
      <c r="AS680" s="549"/>
      <c r="AT680" s="572">
        <f>AB680+AH680+AN680</f>
        <v>0</v>
      </c>
      <c r="AU680" s="573"/>
      <c r="AV680" s="544">
        <f>AD680+AJ680+AP680</f>
        <v>0</v>
      </c>
      <c r="AW680" s="545"/>
      <c r="AX680" s="548">
        <f>IF(AT680=0,0,(AV680/AT680)*100)</f>
        <v>0</v>
      </c>
      <c r="AY680" s="549"/>
      <c r="AZ680" s="564"/>
      <c r="BA680" s="565"/>
      <c r="BB680" s="568"/>
      <c r="BC680" s="569"/>
      <c r="BD680" s="548">
        <f>IF(AZ680=0,0,(BB680/AZ680)*100)</f>
        <v>0</v>
      </c>
      <c r="BE680" s="549"/>
      <c r="BF680" s="572">
        <f>AT680+AZ680</f>
        <v>0</v>
      </c>
      <c r="BG680" s="573"/>
      <c r="BH680" s="544">
        <f>AV680+BB680</f>
        <v>0</v>
      </c>
      <c r="BI680" s="545"/>
      <c r="BJ680" s="548">
        <f>IF(BF680=0,0,(BH680/BF680)*100)</f>
        <v>0</v>
      </c>
      <c r="BK680" s="549"/>
      <c r="BL680" s="552">
        <f>(AD680*2)+(AJ680*2)+(AP680*3)+BB680</f>
        <v>0</v>
      </c>
      <c r="BM680" s="553"/>
      <c r="BN680" s="554"/>
      <c r="BO680" s="560" t="e">
        <f>(BL680*BR$660)+(N680*BR$661)+(X680*BR$662)+(R680*BR$663)+(V680*BR$664)+(Z680*BR$665)</f>
        <v>#REF!</v>
      </c>
      <c r="BP680" s="560" t="e">
        <f>((AZ680-BB680)*BR$667)+((AT680-AV680)*BR$666)+(H680*BR$668)+(P680*BR$669)</f>
        <v>#REF!</v>
      </c>
      <c r="BQ680" s="62"/>
      <c r="BR680" s="62"/>
      <c r="BS680" s="62"/>
    </row>
    <row r="681" spans="1:76" ht="21.75" customHeight="1">
      <c r="A681" s="62"/>
      <c r="B681" s="587"/>
      <c r="C681" s="562" t="str">
        <f>IF(ROSTER!D$28="","",ROSTER!D$28)</f>
        <v/>
      </c>
      <c r="D681" s="563"/>
      <c r="E681" s="591"/>
      <c r="F681" s="593"/>
      <c r="G681" s="595"/>
      <c r="H681" s="585"/>
      <c r="I681" s="577"/>
      <c r="J681" s="566"/>
      <c r="K681" s="567"/>
      <c r="L681" s="570"/>
      <c r="M681" s="571"/>
      <c r="N681" s="582" t="s">
        <v>16</v>
      </c>
      <c r="O681" s="583"/>
      <c r="P681" s="566"/>
      <c r="Q681" s="567"/>
      <c r="R681" s="570"/>
      <c r="S681" s="571"/>
      <c r="T681" s="582" t="s">
        <v>16</v>
      </c>
      <c r="U681" s="583"/>
      <c r="V681" s="585"/>
      <c r="W681" s="577"/>
      <c r="X681" s="566"/>
      <c r="Y681" s="577"/>
      <c r="Z681" s="566"/>
      <c r="AA681" s="577"/>
      <c r="AB681" s="566"/>
      <c r="AC681" s="567"/>
      <c r="AD681" s="570"/>
      <c r="AE681" s="571"/>
      <c r="AF681" s="598"/>
      <c r="AG681" s="599"/>
      <c r="AH681" s="566"/>
      <c r="AI681" s="567"/>
      <c r="AJ681" s="570"/>
      <c r="AK681" s="571"/>
      <c r="AL681" s="598"/>
      <c r="AM681" s="599"/>
      <c r="AN681" s="566"/>
      <c r="AO681" s="567"/>
      <c r="AP681" s="570"/>
      <c r="AQ681" s="571"/>
      <c r="AR681" s="598"/>
      <c r="AS681" s="599"/>
      <c r="AT681" s="603"/>
      <c r="AU681" s="604"/>
      <c r="AV681" s="596"/>
      <c r="AW681" s="597"/>
      <c r="AX681" s="598"/>
      <c r="AY681" s="599"/>
      <c r="AZ681" s="566"/>
      <c r="BA681" s="567"/>
      <c r="BB681" s="570"/>
      <c r="BC681" s="571"/>
      <c r="BD681" s="598"/>
      <c r="BE681" s="599"/>
      <c r="BF681" s="603"/>
      <c r="BG681" s="604"/>
      <c r="BH681" s="596"/>
      <c r="BI681" s="597"/>
      <c r="BJ681" s="598"/>
      <c r="BK681" s="599"/>
      <c r="BL681" s="600"/>
      <c r="BM681" s="601"/>
      <c r="BN681" s="602"/>
      <c r="BO681" s="561"/>
      <c r="BP681" s="561"/>
      <c r="BQ681" s="62"/>
      <c r="BR681" s="62"/>
      <c r="BS681" s="62"/>
    </row>
    <row r="682" spans="1:76" ht="21.75" customHeight="1">
      <c r="A682" s="62"/>
      <c r="B682" s="586" t="str">
        <f>IF(ROSTER!B30="","",ROSTER!B30)</f>
        <v/>
      </c>
      <c r="C682" s="588" t="str">
        <f>IF(ROSTER!C$30="","",ROSTER!C$30)</f>
        <v/>
      </c>
      <c r="D682" s="589"/>
      <c r="E682" s="590"/>
      <c r="F682" s="592">
        <f>IF(E682="y",1,IF(E682="S",1,0))</f>
        <v>0</v>
      </c>
      <c r="G682" s="594">
        <f>IF(E682="S",1,0)</f>
        <v>0</v>
      </c>
      <c r="H682" s="584"/>
      <c r="I682" s="576"/>
      <c r="J682" s="564"/>
      <c r="K682" s="565"/>
      <c r="L682" s="568"/>
      <c r="M682" s="569"/>
      <c r="N682" s="578">
        <f>L682+J682</f>
        <v>0</v>
      </c>
      <c r="O682" s="579"/>
      <c r="P682" s="564"/>
      <c r="Q682" s="565"/>
      <c r="R682" s="568"/>
      <c r="S682" s="569"/>
      <c r="T682" s="578">
        <f>R682-P682</f>
        <v>0</v>
      </c>
      <c r="U682" s="579"/>
      <c r="V682" s="584"/>
      <c r="W682" s="576"/>
      <c r="X682" s="564"/>
      <c r="Y682" s="576"/>
      <c r="Z682" s="564"/>
      <c r="AA682" s="576"/>
      <c r="AB682" s="564"/>
      <c r="AC682" s="565"/>
      <c r="AD682" s="568"/>
      <c r="AE682" s="569"/>
      <c r="AF682" s="548">
        <f>IF(AB682=0,0,(AD682/AB682)*100)</f>
        <v>0</v>
      </c>
      <c r="AG682" s="549"/>
      <c r="AH682" s="564"/>
      <c r="AI682" s="565"/>
      <c r="AJ682" s="568"/>
      <c r="AK682" s="569"/>
      <c r="AL682" s="548">
        <f>IF(AH682=0,0,(AJ682/AH682)*100)</f>
        <v>0</v>
      </c>
      <c r="AM682" s="549"/>
      <c r="AN682" s="564"/>
      <c r="AO682" s="565"/>
      <c r="AP682" s="568"/>
      <c r="AQ682" s="569"/>
      <c r="AR682" s="548">
        <f>IF(AN682=0,0,(AP682/AN682)*100)</f>
        <v>0</v>
      </c>
      <c r="AS682" s="549"/>
      <c r="AT682" s="572">
        <f>AB682+AH682+AN682</f>
        <v>0</v>
      </c>
      <c r="AU682" s="573"/>
      <c r="AV682" s="544">
        <f>AD682+AJ682+AP682</f>
        <v>0</v>
      </c>
      <c r="AW682" s="545"/>
      <c r="AX682" s="548">
        <f>IF(AT682=0,0,(AV682/AT682)*100)</f>
        <v>0</v>
      </c>
      <c r="AY682" s="549"/>
      <c r="AZ682" s="564"/>
      <c r="BA682" s="565"/>
      <c r="BB682" s="568"/>
      <c r="BC682" s="569"/>
      <c r="BD682" s="548">
        <f>IF(AZ682=0,0,(BB682/AZ682)*100)</f>
        <v>0</v>
      </c>
      <c r="BE682" s="549"/>
      <c r="BF682" s="572">
        <f>AT682+AZ682</f>
        <v>0</v>
      </c>
      <c r="BG682" s="573"/>
      <c r="BH682" s="544">
        <f>AV682+BB682</f>
        <v>0</v>
      </c>
      <c r="BI682" s="545"/>
      <c r="BJ682" s="548">
        <f>IF(BF682=0,0,(BH682/BF682)*100)</f>
        <v>0</v>
      </c>
      <c r="BK682" s="549"/>
      <c r="BL682" s="552">
        <f>(AD682*2)+(AJ682*2)+(AP682*3)+BB682</f>
        <v>0</v>
      </c>
      <c r="BM682" s="553"/>
      <c r="BN682" s="554"/>
      <c r="BO682" s="560" t="e">
        <f>(BL682*BR$660)+(N682*BR$661)+(X682*BR$662)+(R682*BR$663)+(V682*BR$664)+(Z682*BR$665)</f>
        <v>#REF!</v>
      </c>
      <c r="BP682" s="560" t="e">
        <f>((AZ682-BB682)*BR$667)+((AT682-AV682)*BR$666)+(H682*BR$668)+(P682*BR$669)</f>
        <v>#REF!</v>
      </c>
      <c r="BQ682" s="62"/>
      <c r="BR682" s="62"/>
      <c r="BS682" s="62"/>
    </row>
    <row r="683" spans="1:76" ht="21.75" customHeight="1">
      <c r="A683" s="62"/>
      <c r="B683" s="587"/>
      <c r="C683" s="562" t="str">
        <f>IF(ROSTER!D$30="","",ROSTER!D$30)</f>
        <v/>
      </c>
      <c r="D683" s="563"/>
      <c r="E683" s="591"/>
      <c r="F683" s="593"/>
      <c r="G683" s="595"/>
      <c r="H683" s="585"/>
      <c r="I683" s="577"/>
      <c r="J683" s="566"/>
      <c r="K683" s="567"/>
      <c r="L683" s="570"/>
      <c r="M683" s="571"/>
      <c r="N683" s="582" t="s">
        <v>16</v>
      </c>
      <c r="O683" s="583"/>
      <c r="P683" s="566"/>
      <c r="Q683" s="567"/>
      <c r="R683" s="570"/>
      <c r="S683" s="571"/>
      <c r="T683" s="582" t="s">
        <v>16</v>
      </c>
      <c r="U683" s="583"/>
      <c r="V683" s="585"/>
      <c r="W683" s="577"/>
      <c r="X683" s="566"/>
      <c r="Y683" s="577"/>
      <c r="Z683" s="566"/>
      <c r="AA683" s="577"/>
      <c r="AB683" s="566"/>
      <c r="AC683" s="567"/>
      <c r="AD683" s="570"/>
      <c r="AE683" s="571"/>
      <c r="AF683" s="598"/>
      <c r="AG683" s="599"/>
      <c r="AH683" s="566"/>
      <c r="AI683" s="567"/>
      <c r="AJ683" s="570"/>
      <c r="AK683" s="571"/>
      <c r="AL683" s="598"/>
      <c r="AM683" s="599"/>
      <c r="AN683" s="566"/>
      <c r="AO683" s="567"/>
      <c r="AP683" s="570"/>
      <c r="AQ683" s="571"/>
      <c r="AR683" s="598"/>
      <c r="AS683" s="599"/>
      <c r="AT683" s="603"/>
      <c r="AU683" s="604"/>
      <c r="AV683" s="596"/>
      <c r="AW683" s="597"/>
      <c r="AX683" s="598"/>
      <c r="AY683" s="599"/>
      <c r="AZ683" s="566"/>
      <c r="BA683" s="567"/>
      <c r="BB683" s="570"/>
      <c r="BC683" s="571"/>
      <c r="BD683" s="598"/>
      <c r="BE683" s="599"/>
      <c r="BF683" s="603"/>
      <c r="BG683" s="604"/>
      <c r="BH683" s="596"/>
      <c r="BI683" s="597"/>
      <c r="BJ683" s="598"/>
      <c r="BK683" s="599"/>
      <c r="BL683" s="600"/>
      <c r="BM683" s="601"/>
      <c r="BN683" s="602"/>
      <c r="BO683" s="561"/>
      <c r="BP683" s="561"/>
      <c r="BQ683" s="62"/>
      <c r="BR683" s="62"/>
      <c r="BS683" s="62"/>
    </row>
    <row r="684" spans="1:76" ht="21.75" customHeight="1">
      <c r="A684" s="62"/>
      <c r="B684" s="586" t="str">
        <f>IF(ROSTER!B32="","",ROSTER!B32)</f>
        <v/>
      </c>
      <c r="C684" s="588" t="str">
        <f>IF(ROSTER!C$32="","",ROSTER!C$32)</f>
        <v/>
      </c>
      <c r="D684" s="589"/>
      <c r="E684" s="590"/>
      <c r="F684" s="592">
        <f>IF(E684="y",1,IF(E684="S",1,0))</f>
        <v>0</v>
      </c>
      <c r="G684" s="594">
        <f>IF(E684="S",1,0)</f>
        <v>0</v>
      </c>
      <c r="H684" s="584"/>
      <c r="I684" s="576"/>
      <c r="J684" s="564"/>
      <c r="K684" s="565"/>
      <c r="L684" s="568"/>
      <c r="M684" s="569"/>
      <c r="N684" s="578">
        <f>L684+J684</f>
        <v>0</v>
      </c>
      <c r="O684" s="579"/>
      <c r="P684" s="564"/>
      <c r="Q684" s="565"/>
      <c r="R684" s="568"/>
      <c r="S684" s="569"/>
      <c r="T684" s="578">
        <f>R684-P684</f>
        <v>0</v>
      </c>
      <c r="U684" s="579"/>
      <c r="V684" s="584"/>
      <c r="W684" s="576"/>
      <c r="X684" s="564"/>
      <c r="Y684" s="576"/>
      <c r="Z684" s="564"/>
      <c r="AA684" s="576"/>
      <c r="AB684" s="564"/>
      <c r="AC684" s="565"/>
      <c r="AD684" s="568"/>
      <c r="AE684" s="569"/>
      <c r="AF684" s="548">
        <f>IF(AB684=0,0,(AD684/AB684)*100)</f>
        <v>0</v>
      </c>
      <c r="AG684" s="549"/>
      <c r="AH684" s="564"/>
      <c r="AI684" s="565"/>
      <c r="AJ684" s="568"/>
      <c r="AK684" s="569"/>
      <c r="AL684" s="548">
        <f>IF(AH684=0,0,(AJ684/AH684)*100)</f>
        <v>0</v>
      </c>
      <c r="AM684" s="549"/>
      <c r="AN684" s="564"/>
      <c r="AO684" s="565"/>
      <c r="AP684" s="568"/>
      <c r="AQ684" s="569"/>
      <c r="AR684" s="548">
        <f>IF(AN684=0,0,(AP684/AN684)*100)</f>
        <v>0</v>
      </c>
      <c r="AS684" s="549"/>
      <c r="AT684" s="572">
        <f>AB684+AH684+AN684</f>
        <v>0</v>
      </c>
      <c r="AU684" s="573"/>
      <c r="AV684" s="544">
        <f>AD684+AJ684+AP684</f>
        <v>0</v>
      </c>
      <c r="AW684" s="545"/>
      <c r="AX684" s="548">
        <f>IF(AT684=0,0,(AV684/AT684)*100)</f>
        <v>0</v>
      </c>
      <c r="AY684" s="549"/>
      <c r="AZ684" s="564"/>
      <c r="BA684" s="565"/>
      <c r="BB684" s="568"/>
      <c r="BC684" s="569"/>
      <c r="BD684" s="548">
        <f>IF(AZ684=0,0,(BB684/AZ684)*100)</f>
        <v>0</v>
      </c>
      <c r="BE684" s="549"/>
      <c r="BF684" s="572">
        <f>AT684+AZ684</f>
        <v>0</v>
      </c>
      <c r="BG684" s="573"/>
      <c r="BH684" s="544">
        <f>AV684+BB684</f>
        <v>0</v>
      </c>
      <c r="BI684" s="545"/>
      <c r="BJ684" s="548">
        <f>IF(BF684=0,0,(BH684/BF684)*100)</f>
        <v>0</v>
      </c>
      <c r="BK684" s="549"/>
      <c r="BL684" s="552">
        <f>(AD684*2)+(AJ684*2)+(AP684*3)+BB684</f>
        <v>0</v>
      </c>
      <c r="BM684" s="553"/>
      <c r="BN684" s="554"/>
      <c r="BO684" s="560" t="e">
        <f>(BL684*BR$660)+(N684*BR$661)+(X684*BR$662)+(R684*BR$663)+(V684*BR$664)+(Z684*BR$665)</f>
        <v>#REF!</v>
      </c>
      <c r="BP684" s="560" t="e">
        <f>((AZ684-BB684)*BR$667)+((AT684-AV684)*BR$666)+(H684*BR$668)+(P684*BR$669)</f>
        <v>#REF!</v>
      </c>
      <c r="BQ684" s="62"/>
      <c r="BR684" s="62"/>
      <c r="BS684" s="62"/>
    </row>
    <row r="685" spans="1:76" ht="21.75" customHeight="1">
      <c r="A685" s="62"/>
      <c r="B685" s="587"/>
      <c r="C685" s="562" t="str">
        <f>IF(ROSTER!D$32="","",ROSTER!D$32)</f>
        <v/>
      </c>
      <c r="D685" s="563"/>
      <c r="E685" s="591"/>
      <c r="F685" s="593"/>
      <c r="G685" s="595"/>
      <c r="H685" s="585"/>
      <c r="I685" s="577"/>
      <c r="J685" s="566"/>
      <c r="K685" s="567"/>
      <c r="L685" s="570"/>
      <c r="M685" s="571"/>
      <c r="N685" s="582" t="s">
        <v>16</v>
      </c>
      <c r="O685" s="583"/>
      <c r="P685" s="566"/>
      <c r="Q685" s="567"/>
      <c r="R685" s="570"/>
      <c r="S685" s="571"/>
      <c r="T685" s="582" t="s">
        <v>16</v>
      </c>
      <c r="U685" s="583"/>
      <c r="V685" s="585"/>
      <c r="W685" s="577"/>
      <c r="X685" s="566"/>
      <c r="Y685" s="577"/>
      <c r="Z685" s="566"/>
      <c r="AA685" s="577"/>
      <c r="AB685" s="566"/>
      <c r="AC685" s="567"/>
      <c r="AD685" s="570"/>
      <c r="AE685" s="571"/>
      <c r="AF685" s="598"/>
      <c r="AG685" s="599"/>
      <c r="AH685" s="566"/>
      <c r="AI685" s="567"/>
      <c r="AJ685" s="570"/>
      <c r="AK685" s="571"/>
      <c r="AL685" s="598"/>
      <c r="AM685" s="599"/>
      <c r="AN685" s="566"/>
      <c r="AO685" s="567"/>
      <c r="AP685" s="570"/>
      <c r="AQ685" s="571"/>
      <c r="AR685" s="598"/>
      <c r="AS685" s="599"/>
      <c r="AT685" s="603"/>
      <c r="AU685" s="604"/>
      <c r="AV685" s="596"/>
      <c r="AW685" s="597"/>
      <c r="AX685" s="598"/>
      <c r="AY685" s="599"/>
      <c r="AZ685" s="566"/>
      <c r="BA685" s="567"/>
      <c r="BB685" s="570"/>
      <c r="BC685" s="571"/>
      <c r="BD685" s="598"/>
      <c r="BE685" s="599"/>
      <c r="BF685" s="603"/>
      <c r="BG685" s="604"/>
      <c r="BH685" s="596"/>
      <c r="BI685" s="597"/>
      <c r="BJ685" s="598"/>
      <c r="BK685" s="599"/>
      <c r="BL685" s="600"/>
      <c r="BM685" s="601"/>
      <c r="BN685" s="602"/>
      <c r="BO685" s="561"/>
      <c r="BP685" s="561"/>
      <c r="BQ685" s="62"/>
      <c r="BR685" s="62"/>
      <c r="BS685" s="62"/>
    </row>
    <row r="686" spans="1:76" ht="21.75" customHeight="1">
      <c r="A686" s="62"/>
      <c r="B686" s="586" t="str">
        <f>IF(ROSTER!B34="","",ROSTER!B34)</f>
        <v/>
      </c>
      <c r="C686" s="588" t="str">
        <f>IF(ROSTER!C$34="","",ROSTER!C$34)</f>
        <v/>
      </c>
      <c r="D686" s="589"/>
      <c r="E686" s="590"/>
      <c r="F686" s="592">
        <f>IF(E686="y",1,IF(E686="S",1,0))</f>
        <v>0</v>
      </c>
      <c r="G686" s="594">
        <f>IF(E686="S",1,0)</f>
        <v>0</v>
      </c>
      <c r="H686" s="584"/>
      <c r="I686" s="576"/>
      <c r="J686" s="564"/>
      <c r="K686" s="565"/>
      <c r="L686" s="568"/>
      <c r="M686" s="569"/>
      <c r="N686" s="578">
        <f>L686+J686</f>
        <v>0</v>
      </c>
      <c r="O686" s="579"/>
      <c r="P686" s="564"/>
      <c r="Q686" s="565"/>
      <c r="R686" s="568"/>
      <c r="S686" s="569"/>
      <c r="T686" s="578">
        <f>R686-P686</f>
        <v>0</v>
      </c>
      <c r="U686" s="579"/>
      <c r="V686" s="584"/>
      <c r="W686" s="576"/>
      <c r="X686" s="564"/>
      <c r="Y686" s="576"/>
      <c r="Z686" s="564"/>
      <c r="AA686" s="576"/>
      <c r="AB686" s="564"/>
      <c r="AC686" s="565"/>
      <c r="AD686" s="568"/>
      <c r="AE686" s="569"/>
      <c r="AF686" s="548">
        <f>IF(AB686=0,0,(AD686/AB686)*100)</f>
        <v>0</v>
      </c>
      <c r="AG686" s="549"/>
      <c r="AH686" s="564"/>
      <c r="AI686" s="565"/>
      <c r="AJ686" s="568"/>
      <c r="AK686" s="569"/>
      <c r="AL686" s="548">
        <f>IF(AH686=0,0,(AJ686/AH686)*100)</f>
        <v>0</v>
      </c>
      <c r="AM686" s="549"/>
      <c r="AN686" s="564"/>
      <c r="AO686" s="565"/>
      <c r="AP686" s="568"/>
      <c r="AQ686" s="569"/>
      <c r="AR686" s="548">
        <f>IF(AN686=0,0,(AP686/AN686)*100)</f>
        <v>0</v>
      </c>
      <c r="AS686" s="549"/>
      <c r="AT686" s="572">
        <f>AB686+AH686+AN686</f>
        <v>0</v>
      </c>
      <c r="AU686" s="573"/>
      <c r="AV686" s="544">
        <f>AD686+AJ686+AP686</f>
        <v>0</v>
      </c>
      <c r="AW686" s="545"/>
      <c r="AX686" s="548">
        <f>IF(AT686=0,0,(AV686/AT686)*100)</f>
        <v>0</v>
      </c>
      <c r="AY686" s="549"/>
      <c r="AZ686" s="564"/>
      <c r="BA686" s="565"/>
      <c r="BB686" s="568"/>
      <c r="BC686" s="569"/>
      <c r="BD686" s="548">
        <f>IF(AZ686=0,0,(BB686/AZ686)*100)</f>
        <v>0</v>
      </c>
      <c r="BE686" s="549"/>
      <c r="BF686" s="572">
        <f>AT686+AZ686</f>
        <v>0</v>
      </c>
      <c r="BG686" s="573"/>
      <c r="BH686" s="544">
        <f>AV686+BB686</f>
        <v>0</v>
      </c>
      <c r="BI686" s="545"/>
      <c r="BJ686" s="548">
        <f>IF(BF686=0,0,(BH686/BF686)*100)</f>
        <v>0</v>
      </c>
      <c r="BK686" s="549"/>
      <c r="BL686" s="552">
        <f>(AD686*2)+(AJ686*2)+(AP686*3)+BB686</f>
        <v>0</v>
      </c>
      <c r="BM686" s="553"/>
      <c r="BN686" s="554"/>
      <c r="BO686" s="560" t="e">
        <f>(BL686*BR$660)+(N686*BR$661)+(X686*BR$662)+(R686*BR$663)+(V686*BR$664)+(Z686*BR$665)</f>
        <v>#REF!</v>
      </c>
      <c r="BP686" s="560" t="e">
        <f>((AZ686-BB686)*BR$667)+((AT686-AV686)*BR$666)+(H686*BR$668)+(P686*BR$669)</f>
        <v>#REF!</v>
      </c>
      <c r="BQ686" s="62"/>
      <c r="BR686" s="62"/>
      <c r="BS686" s="62"/>
    </row>
    <row r="687" spans="1:76" ht="21.75" customHeight="1">
      <c r="A687" s="62"/>
      <c r="B687" s="587"/>
      <c r="C687" s="562" t="str">
        <f>IF(ROSTER!D$34="","",ROSTER!D$34)</f>
        <v/>
      </c>
      <c r="D687" s="563"/>
      <c r="E687" s="591"/>
      <c r="F687" s="593"/>
      <c r="G687" s="595"/>
      <c r="H687" s="585"/>
      <c r="I687" s="577"/>
      <c r="J687" s="566"/>
      <c r="K687" s="567"/>
      <c r="L687" s="570"/>
      <c r="M687" s="571"/>
      <c r="N687" s="582" t="s">
        <v>16</v>
      </c>
      <c r="O687" s="583"/>
      <c r="P687" s="566"/>
      <c r="Q687" s="567"/>
      <c r="R687" s="570"/>
      <c r="S687" s="571"/>
      <c r="T687" s="582" t="s">
        <v>16</v>
      </c>
      <c r="U687" s="583"/>
      <c r="V687" s="585"/>
      <c r="W687" s="577"/>
      <c r="X687" s="566"/>
      <c r="Y687" s="577"/>
      <c r="Z687" s="566"/>
      <c r="AA687" s="577"/>
      <c r="AB687" s="566"/>
      <c r="AC687" s="567"/>
      <c r="AD687" s="570"/>
      <c r="AE687" s="571"/>
      <c r="AF687" s="598"/>
      <c r="AG687" s="599"/>
      <c r="AH687" s="566"/>
      <c r="AI687" s="567"/>
      <c r="AJ687" s="570"/>
      <c r="AK687" s="571"/>
      <c r="AL687" s="598"/>
      <c r="AM687" s="599"/>
      <c r="AN687" s="566"/>
      <c r="AO687" s="567"/>
      <c r="AP687" s="570"/>
      <c r="AQ687" s="571"/>
      <c r="AR687" s="598"/>
      <c r="AS687" s="599"/>
      <c r="AT687" s="603"/>
      <c r="AU687" s="604"/>
      <c r="AV687" s="596"/>
      <c r="AW687" s="597"/>
      <c r="AX687" s="598"/>
      <c r="AY687" s="599"/>
      <c r="AZ687" s="566"/>
      <c r="BA687" s="567"/>
      <c r="BB687" s="570"/>
      <c r="BC687" s="571"/>
      <c r="BD687" s="598"/>
      <c r="BE687" s="599"/>
      <c r="BF687" s="603"/>
      <c r="BG687" s="604"/>
      <c r="BH687" s="596"/>
      <c r="BI687" s="597"/>
      <c r="BJ687" s="598"/>
      <c r="BK687" s="599"/>
      <c r="BL687" s="600"/>
      <c r="BM687" s="601"/>
      <c r="BN687" s="602"/>
      <c r="BO687" s="561"/>
      <c r="BP687" s="561"/>
      <c r="BQ687" s="62"/>
      <c r="BR687" s="62"/>
      <c r="BS687" s="62"/>
    </row>
    <row r="688" spans="1:76" ht="21.75" customHeight="1">
      <c r="A688" s="62"/>
      <c r="B688" s="586" t="str">
        <f>IF(ROSTER!B36="","",ROSTER!B36)</f>
        <v/>
      </c>
      <c r="C688" s="588" t="str">
        <f>IF(ROSTER!C$36="","",ROSTER!C$36)</f>
        <v/>
      </c>
      <c r="D688" s="589"/>
      <c r="E688" s="590"/>
      <c r="F688" s="592">
        <f>IF(E688="y",1,IF(E688="S",1,0))</f>
        <v>0</v>
      </c>
      <c r="G688" s="594">
        <f>IF(E688="S",1,0)</f>
        <v>0</v>
      </c>
      <c r="H688" s="584"/>
      <c r="I688" s="576"/>
      <c r="J688" s="564"/>
      <c r="K688" s="565"/>
      <c r="L688" s="568"/>
      <c r="M688" s="569"/>
      <c r="N688" s="578">
        <f>L688+J688</f>
        <v>0</v>
      </c>
      <c r="O688" s="579"/>
      <c r="P688" s="564"/>
      <c r="Q688" s="565"/>
      <c r="R688" s="568"/>
      <c r="S688" s="569"/>
      <c r="T688" s="578">
        <f>R688-P688</f>
        <v>0</v>
      </c>
      <c r="U688" s="579"/>
      <c r="V688" s="584"/>
      <c r="W688" s="576"/>
      <c r="X688" s="564"/>
      <c r="Y688" s="576"/>
      <c r="Z688" s="564"/>
      <c r="AA688" s="576"/>
      <c r="AB688" s="564"/>
      <c r="AC688" s="565"/>
      <c r="AD688" s="568"/>
      <c r="AE688" s="569"/>
      <c r="AF688" s="548">
        <f>IF(AB688=0,0,(AD688/AB688)*100)</f>
        <v>0</v>
      </c>
      <c r="AG688" s="549"/>
      <c r="AH688" s="564"/>
      <c r="AI688" s="565"/>
      <c r="AJ688" s="568"/>
      <c r="AK688" s="569"/>
      <c r="AL688" s="548">
        <f>IF(AH688=0,0,(AJ688/AH688)*100)</f>
        <v>0</v>
      </c>
      <c r="AM688" s="549"/>
      <c r="AN688" s="564"/>
      <c r="AO688" s="565"/>
      <c r="AP688" s="568"/>
      <c r="AQ688" s="569"/>
      <c r="AR688" s="548">
        <f>IF(AN688=0,0,(AP688/AN688)*100)</f>
        <v>0</v>
      </c>
      <c r="AS688" s="549"/>
      <c r="AT688" s="572">
        <f>AB688+AH688+AN688</f>
        <v>0</v>
      </c>
      <c r="AU688" s="573"/>
      <c r="AV688" s="544">
        <f>AD688+AJ688+AP688</f>
        <v>0</v>
      </c>
      <c r="AW688" s="545"/>
      <c r="AX688" s="548">
        <f>IF(AT688=0,0,(AV688/AT688)*100)</f>
        <v>0</v>
      </c>
      <c r="AY688" s="549"/>
      <c r="AZ688" s="564"/>
      <c r="BA688" s="565"/>
      <c r="BB688" s="568"/>
      <c r="BC688" s="569"/>
      <c r="BD688" s="548">
        <f>IF(AZ688=0,0,(BB688/AZ688)*100)</f>
        <v>0</v>
      </c>
      <c r="BE688" s="549"/>
      <c r="BF688" s="572">
        <f>AT688+AZ688</f>
        <v>0</v>
      </c>
      <c r="BG688" s="573"/>
      <c r="BH688" s="544">
        <f>AV688+BB688</f>
        <v>0</v>
      </c>
      <c r="BI688" s="545"/>
      <c r="BJ688" s="548">
        <f>IF(BF688=0,0,(BH688/BF688)*100)</f>
        <v>0</v>
      </c>
      <c r="BK688" s="549"/>
      <c r="BL688" s="552">
        <f>(AD688*2)+(AJ688*2)+(AP688*3)+BB688</f>
        <v>0</v>
      </c>
      <c r="BM688" s="553"/>
      <c r="BN688" s="554"/>
      <c r="BO688" s="560" t="e">
        <f>(BL688*BR$660)+(N688*BR$661)+(X688*BR$662)+(R688*BR$663)+(V688*BR$664)+(Z688*BR$665)</f>
        <v>#REF!</v>
      </c>
      <c r="BP688" s="560" t="e">
        <f>((AZ688-BB688)*BR$667)+((AT688-AV688)*BR$666)+(H688*BR$668)+(P688*BR$669)</f>
        <v>#REF!</v>
      </c>
      <c r="BQ688" s="62"/>
      <c r="BR688" s="62"/>
      <c r="BS688" s="62"/>
    </row>
    <row r="689" spans="1:73" ht="21.75" customHeight="1">
      <c r="A689" s="62"/>
      <c r="B689" s="587"/>
      <c r="C689" s="562" t="str">
        <f>IF(ROSTER!D$36="","",ROSTER!D$36)</f>
        <v/>
      </c>
      <c r="D689" s="563"/>
      <c r="E689" s="591"/>
      <c r="F689" s="593"/>
      <c r="G689" s="595"/>
      <c r="H689" s="585"/>
      <c r="I689" s="577"/>
      <c r="J689" s="566"/>
      <c r="K689" s="567"/>
      <c r="L689" s="570"/>
      <c r="M689" s="571"/>
      <c r="N689" s="582" t="s">
        <v>16</v>
      </c>
      <c r="O689" s="583"/>
      <c r="P689" s="566"/>
      <c r="Q689" s="567"/>
      <c r="R689" s="570"/>
      <c r="S689" s="571"/>
      <c r="T689" s="582" t="s">
        <v>16</v>
      </c>
      <c r="U689" s="583"/>
      <c r="V689" s="585"/>
      <c r="W689" s="577"/>
      <c r="X689" s="566"/>
      <c r="Y689" s="577"/>
      <c r="Z689" s="566"/>
      <c r="AA689" s="577"/>
      <c r="AB689" s="566"/>
      <c r="AC689" s="567"/>
      <c r="AD689" s="570"/>
      <c r="AE689" s="571"/>
      <c r="AF689" s="598"/>
      <c r="AG689" s="599"/>
      <c r="AH689" s="566"/>
      <c r="AI689" s="567"/>
      <c r="AJ689" s="570"/>
      <c r="AK689" s="571"/>
      <c r="AL689" s="598"/>
      <c r="AM689" s="599"/>
      <c r="AN689" s="566"/>
      <c r="AO689" s="567"/>
      <c r="AP689" s="570"/>
      <c r="AQ689" s="571"/>
      <c r="AR689" s="598"/>
      <c r="AS689" s="599"/>
      <c r="AT689" s="603"/>
      <c r="AU689" s="604"/>
      <c r="AV689" s="596"/>
      <c r="AW689" s="597"/>
      <c r="AX689" s="598"/>
      <c r="AY689" s="599"/>
      <c r="AZ689" s="566"/>
      <c r="BA689" s="567"/>
      <c r="BB689" s="570"/>
      <c r="BC689" s="571"/>
      <c r="BD689" s="598"/>
      <c r="BE689" s="599"/>
      <c r="BF689" s="603"/>
      <c r="BG689" s="604"/>
      <c r="BH689" s="596"/>
      <c r="BI689" s="597"/>
      <c r="BJ689" s="598"/>
      <c r="BK689" s="599"/>
      <c r="BL689" s="600"/>
      <c r="BM689" s="601"/>
      <c r="BN689" s="602"/>
      <c r="BO689" s="561"/>
      <c r="BP689" s="561"/>
      <c r="BQ689" s="62"/>
      <c r="BR689" s="62"/>
      <c r="BS689" s="62"/>
    </row>
    <row r="690" spans="1:73" ht="21.75" customHeight="1">
      <c r="A690" s="62"/>
      <c r="B690" s="586" t="str">
        <f>IF(ROSTER!B38="","",ROSTER!B38)</f>
        <v/>
      </c>
      <c r="C690" s="588" t="str">
        <f>IF(ROSTER!C$38="","",ROSTER!C$38)</f>
        <v/>
      </c>
      <c r="D690" s="589"/>
      <c r="E690" s="590"/>
      <c r="F690" s="592">
        <f>IF(E690="y",1,IF(E690="S",1,0))</f>
        <v>0</v>
      </c>
      <c r="G690" s="594">
        <f>IF(E690="S",1,0)</f>
        <v>0</v>
      </c>
      <c r="H690" s="584"/>
      <c r="I690" s="576"/>
      <c r="J690" s="564"/>
      <c r="K690" s="565"/>
      <c r="L690" s="568"/>
      <c r="M690" s="569"/>
      <c r="N690" s="578">
        <f>L690+J690</f>
        <v>0</v>
      </c>
      <c r="O690" s="579"/>
      <c r="P690" s="564"/>
      <c r="Q690" s="565"/>
      <c r="R690" s="568"/>
      <c r="S690" s="569"/>
      <c r="T690" s="578">
        <f>R690-P690</f>
        <v>0</v>
      </c>
      <c r="U690" s="579"/>
      <c r="V690" s="584"/>
      <c r="W690" s="576"/>
      <c r="X690" s="564"/>
      <c r="Y690" s="576"/>
      <c r="Z690" s="564"/>
      <c r="AA690" s="576"/>
      <c r="AB690" s="564"/>
      <c r="AC690" s="565"/>
      <c r="AD690" s="568"/>
      <c r="AE690" s="569"/>
      <c r="AF690" s="548">
        <f>IF(AB690=0,0,(AD690/AB690)*100)</f>
        <v>0</v>
      </c>
      <c r="AG690" s="549"/>
      <c r="AH690" s="564"/>
      <c r="AI690" s="565"/>
      <c r="AJ690" s="568"/>
      <c r="AK690" s="569"/>
      <c r="AL690" s="548">
        <f>IF(AH690=0,0,(AJ690/AH690)*100)</f>
        <v>0</v>
      </c>
      <c r="AM690" s="549"/>
      <c r="AN690" s="564"/>
      <c r="AO690" s="565"/>
      <c r="AP690" s="568"/>
      <c r="AQ690" s="569"/>
      <c r="AR690" s="548">
        <f>IF(AN690=0,0,(AP690/AN690)*100)</f>
        <v>0</v>
      </c>
      <c r="AS690" s="549"/>
      <c r="AT690" s="572">
        <f>AB690+AH690+AN690</f>
        <v>0</v>
      </c>
      <c r="AU690" s="573"/>
      <c r="AV690" s="544">
        <f>AD690+AJ690+AP690</f>
        <v>0</v>
      </c>
      <c r="AW690" s="545"/>
      <c r="AX690" s="548">
        <f>IF(AT690=0,0,(AV690/AT690)*100)</f>
        <v>0</v>
      </c>
      <c r="AY690" s="549"/>
      <c r="AZ690" s="564"/>
      <c r="BA690" s="565"/>
      <c r="BB690" s="568"/>
      <c r="BC690" s="569"/>
      <c r="BD690" s="548">
        <f>IF(AZ690=0,0,(BB690/AZ690)*100)</f>
        <v>0</v>
      </c>
      <c r="BE690" s="549"/>
      <c r="BF690" s="572">
        <f>AT690+AZ690</f>
        <v>0</v>
      </c>
      <c r="BG690" s="573"/>
      <c r="BH690" s="544">
        <f>AV690+BB690</f>
        <v>0</v>
      </c>
      <c r="BI690" s="545"/>
      <c r="BJ690" s="548">
        <f>IF(BF690=0,0,(BH690/BF690)*100)</f>
        <v>0</v>
      </c>
      <c r="BK690" s="549"/>
      <c r="BL690" s="552">
        <f>(AD690*2)+(AJ690*2)+(AP690*3)+BB690</f>
        <v>0</v>
      </c>
      <c r="BM690" s="553"/>
      <c r="BN690" s="554"/>
      <c r="BO690" s="560" t="e">
        <f>(BL690*BR$660)+(N690*BR$661)+(X690*BR$662)+(R690*BR$663)+(V690*BR$664)+(Z690*BR$665)</f>
        <v>#REF!</v>
      </c>
      <c r="BP690" s="560" t="e">
        <f>((AZ690-BB690)*BR$667)+((AT690-AV690)*BR$666)+(H690*BR$668)+(P690*BR$669)</f>
        <v>#REF!</v>
      </c>
      <c r="BQ690" s="62"/>
      <c r="BR690" s="62"/>
      <c r="BS690" s="62"/>
    </row>
    <row r="691" spans="1:73" ht="21.75" customHeight="1">
      <c r="A691" s="62"/>
      <c r="B691" s="587"/>
      <c r="C691" s="562" t="str">
        <f>IF(ROSTER!D$38="","",ROSTER!D$38)</f>
        <v/>
      </c>
      <c r="D691" s="563"/>
      <c r="E691" s="591"/>
      <c r="F691" s="593"/>
      <c r="G691" s="595"/>
      <c r="H691" s="585"/>
      <c r="I691" s="577"/>
      <c r="J691" s="566"/>
      <c r="K691" s="567"/>
      <c r="L691" s="570"/>
      <c r="M691" s="571"/>
      <c r="N691" s="582" t="s">
        <v>16</v>
      </c>
      <c r="O691" s="583"/>
      <c r="P691" s="566"/>
      <c r="Q691" s="567"/>
      <c r="R691" s="570"/>
      <c r="S691" s="571"/>
      <c r="T691" s="582" t="s">
        <v>16</v>
      </c>
      <c r="U691" s="583"/>
      <c r="V691" s="585"/>
      <c r="W691" s="577"/>
      <c r="X691" s="566"/>
      <c r="Y691" s="577"/>
      <c r="Z691" s="566"/>
      <c r="AA691" s="577"/>
      <c r="AB691" s="566"/>
      <c r="AC691" s="567"/>
      <c r="AD691" s="570"/>
      <c r="AE691" s="571"/>
      <c r="AF691" s="598"/>
      <c r="AG691" s="599"/>
      <c r="AH691" s="566"/>
      <c r="AI691" s="567"/>
      <c r="AJ691" s="570"/>
      <c r="AK691" s="571"/>
      <c r="AL691" s="598"/>
      <c r="AM691" s="599"/>
      <c r="AN691" s="566"/>
      <c r="AO691" s="567"/>
      <c r="AP691" s="570"/>
      <c r="AQ691" s="571"/>
      <c r="AR691" s="598"/>
      <c r="AS691" s="599"/>
      <c r="AT691" s="603"/>
      <c r="AU691" s="604"/>
      <c r="AV691" s="596"/>
      <c r="AW691" s="597"/>
      <c r="AX691" s="598"/>
      <c r="AY691" s="599"/>
      <c r="AZ691" s="566"/>
      <c r="BA691" s="567"/>
      <c r="BB691" s="570"/>
      <c r="BC691" s="571"/>
      <c r="BD691" s="598"/>
      <c r="BE691" s="599"/>
      <c r="BF691" s="603"/>
      <c r="BG691" s="604"/>
      <c r="BH691" s="596"/>
      <c r="BI691" s="597"/>
      <c r="BJ691" s="598"/>
      <c r="BK691" s="599"/>
      <c r="BL691" s="600"/>
      <c r="BM691" s="601"/>
      <c r="BN691" s="602"/>
      <c r="BO691" s="561"/>
      <c r="BP691" s="561"/>
      <c r="BQ691" s="62"/>
      <c r="BR691" s="62"/>
      <c r="BS691" s="62"/>
    </row>
    <row r="692" spans="1:73" ht="21.75" customHeight="1">
      <c r="A692" s="62"/>
      <c r="B692" s="586" t="str">
        <f>IF(ROSTER!B40="","",ROSTER!B40)</f>
        <v/>
      </c>
      <c r="C692" s="588" t="str">
        <f>IF(ROSTER!C$40="","",ROSTER!C$40)</f>
        <v/>
      </c>
      <c r="D692" s="589"/>
      <c r="E692" s="590"/>
      <c r="F692" s="592">
        <f>IF(E692="y",1,IF(E692="S",1,0))</f>
        <v>0</v>
      </c>
      <c r="G692" s="594">
        <f>IF(E692="S",1,0)</f>
        <v>0</v>
      </c>
      <c r="H692" s="584"/>
      <c r="I692" s="576"/>
      <c r="J692" s="564"/>
      <c r="K692" s="565"/>
      <c r="L692" s="568"/>
      <c r="M692" s="569"/>
      <c r="N692" s="578">
        <f>L692+J692</f>
        <v>0</v>
      </c>
      <c r="O692" s="579"/>
      <c r="P692" s="564"/>
      <c r="Q692" s="565"/>
      <c r="R692" s="568"/>
      <c r="S692" s="569"/>
      <c r="T692" s="578">
        <f>R692-P692</f>
        <v>0</v>
      </c>
      <c r="U692" s="579"/>
      <c r="V692" s="584"/>
      <c r="W692" s="576"/>
      <c r="X692" s="564"/>
      <c r="Y692" s="576"/>
      <c r="Z692" s="564"/>
      <c r="AA692" s="576"/>
      <c r="AB692" s="564"/>
      <c r="AC692" s="565"/>
      <c r="AD692" s="568"/>
      <c r="AE692" s="569"/>
      <c r="AF692" s="548">
        <f>IF(AB692=0,0,(AD692/AB692)*100)</f>
        <v>0</v>
      </c>
      <c r="AG692" s="549"/>
      <c r="AH692" s="564"/>
      <c r="AI692" s="565"/>
      <c r="AJ692" s="568"/>
      <c r="AK692" s="569"/>
      <c r="AL692" s="548">
        <f>IF(AH692=0,0,(AJ692/AH692)*100)</f>
        <v>0</v>
      </c>
      <c r="AM692" s="549"/>
      <c r="AN692" s="564"/>
      <c r="AO692" s="565"/>
      <c r="AP692" s="568"/>
      <c r="AQ692" s="569"/>
      <c r="AR692" s="548">
        <f>IF(AN692=0,0,(AP692/AN692)*100)</f>
        <v>0</v>
      </c>
      <c r="AS692" s="549"/>
      <c r="AT692" s="572">
        <f>AB692+AH692+AN692</f>
        <v>0</v>
      </c>
      <c r="AU692" s="573"/>
      <c r="AV692" s="544">
        <f>AD692+AJ692+AP692</f>
        <v>0</v>
      </c>
      <c r="AW692" s="545"/>
      <c r="AX692" s="548">
        <f>IF(AT692=0,0,(AV692/AT692)*100)</f>
        <v>0</v>
      </c>
      <c r="AY692" s="549"/>
      <c r="AZ692" s="564"/>
      <c r="BA692" s="565"/>
      <c r="BB692" s="568"/>
      <c r="BC692" s="569"/>
      <c r="BD692" s="548">
        <f>IF(AZ692=0,0,(BB692/AZ692)*100)</f>
        <v>0</v>
      </c>
      <c r="BE692" s="549"/>
      <c r="BF692" s="572">
        <f>AT692+AZ692</f>
        <v>0</v>
      </c>
      <c r="BG692" s="573"/>
      <c r="BH692" s="544">
        <f>AV692+BB692</f>
        <v>0</v>
      </c>
      <c r="BI692" s="545"/>
      <c r="BJ692" s="548">
        <f>IF(BF692=0,0,(BH692/BF692)*100)</f>
        <v>0</v>
      </c>
      <c r="BK692" s="549"/>
      <c r="BL692" s="552">
        <f>(AD692*2)+(AJ692*2)+(AP692*3)+BB692</f>
        <v>0</v>
      </c>
      <c r="BM692" s="553"/>
      <c r="BN692" s="554"/>
      <c r="BO692" s="560" t="e">
        <f>(BL692*BR$660)+(N692*BR$661)+(X692*BR$662)+(R692*BR$663)+(V692*BR$664)+(Z692*BR$665)</f>
        <v>#REF!</v>
      </c>
      <c r="BP692" s="560" t="e">
        <f>((AZ692-BB692)*BR$667)+((AT692-AV692)*BR$666)+(H692*BR$668)+(P692*BR$669)</f>
        <v>#REF!</v>
      </c>
      <c r="BQ692" s="62"/>
      <c r="BR692" s="62"/>
      <c r="BS692" s="62"/>
    </row>
    <row r="693" spans="1:73" ht="21.75" customHeight="1">
      <c r="A693" s="62"/>
      <c r="B693" s="587"/>
      <c r="C693" s="562" t="str">
        <f>IF(ROSTER!D$40="","",ROSTER!D$40)</f>
        <v/>
      </c>
      <c r="D693" s="563"/>
      <c r="E693" s="591"/>
      <c r="F693" s="593"/>
      <c r="G693" s="595"/>
      <c r="H693" s="585"/>
      <c r="I693" s="577"/>
      <c r="J693" s="566"/>
      <c r="K693" s="567"/>
      <c r="L693" s="570"/>
      <c r="M693" s="571"/>
      <c r="N693" s="582" t="s">
        <v>16</v>
      </c>
      <c r="O693" s="583"/>
      <c r="P693" s="566"/>
      <c r="Q693" s="567"/>
      <c r="R693" s="570"/>
      <c r="S693" s="571"/>
      <c r="T693" s="582" t="s">
        <v>16</v>
      </c>
      <c r="U693" s="583"/>
      <c r="V693" s="585"/>
      <c r="W693" s="577"/>
      <c r="X693" s="566"/>
      <c r="Y693" s="577"/>
      <c r="Z693" s="566"/>
      <c r="AA693" s="577"/>
      <c r="AB693" s="566"/>
      <c r="AC693" s="567"/>
      <c r="AD693" s="570"/>
      <c r="AE693" s="571"/>
      <c r="AF693" s="598"/>
      <c r="AG693" s="599"/>
      <c r="AH693" s="566"/>
      <c r="AI693" s="567"/>
      <c r="AJ693" s="570"/>
      <c r="AK693" s="571"/>
      <c r="AL693" s="598"/>
      <c r="AM693" s="599"/>
      <c r="AN693" s="566"/>
      <c r="AO693" s="567"/>
      <c r="AP693" s="570"/>
      <c r="AQ693" s="571"/>
      <c r="AR693" s="598"/>
      <c r="AS693" s="599"/>
      <c r="AT693" s="603"/>
      <c r="AU693" s="604"/>
      <c r="AV693" s="596"/>
      <c r="AW693" s="597"/>
      <c r="AX693" s="598"/>
      <c r="AY693" s="599"/>
      <c r="AZ693" s="566"/>
      <c r="BA693" s="567"/>
      <c r="BB693" s="570"/>
      <c r="BC693" s="571"/>
      <c r="BD693" s="598"/>
      <c r="BE693" s="599"/>
      <c r="BF693" s="603"/>
      <c r="BG693" s="604"/>
      <c r="BH693" s="596"/>
      <c r="BI693" s="597"/>
      <c r="BJ693" s="598"/>
      <c r="BK693" s="599"/>
      <c r="BL693" s="600"/>
      <c r="BM693" s="601"/>
      <c r="BN693" s="602"/>
      <c r="BO693" s="561"/>
      <c r="BP693" s="561"/>
      <c r="BQ693" s="62"/>
      <c r="BR693" s="62"/>
      <c r="BS693" s="62"/>
    </row>
    <row r="694" spans="1:73" ht="21.75" customHeight="1">
      <c r="A694" s="62"/>
      <c r="B694" s="586" t="str">
        <f>IF(ROSTER!B42="","",ROSTER!B42)</f>
        <v/>
      </c>
      <c r="C694" s="588" t="str">
        <f>IF(ROSTER!C$42="","",ROSTER!C$42)</f>
        <v/>
      </c>
      <c r="D694" s="589"/>
      <c r="E694" s="590"/>
      <c r="F694" s="592">
        <f>IF(E694="y",1,IF(E694="S",1,0))</f>
        <v>0</v>
      </c>
      <c r="G694" s="594">
        <f>IF(E694="S",1,0)</f>
        <v>0</v>
      </c>
      <c r="H694" s="584"/>
      <c r="I694" s="576"/>
      <c r="J694" s="564"/>
      <c r="K694" s="565"/>
      <c r="L694" s="568"/>
      <c r="M694" s="569"/>
      <c r="N694" s="578">
        <f>L694+J694</f>
        <v>0</v>
      </c>
      <c r="O694" s="579"/>
      <c r="P694" s="564"/>
      <c r="Q694" s="565"/>
      <c r="R694" s="568"/>
      <c r="S694" s="569"/>
      <c r="T694" s="578">
        <f>R694-P694</f>
        <v>0</v>
      </c>
      <c r="U694" s="579"/>
      <c r="V694" s="584"/>
      <c r="W694" s="576"/>
      <c r="X694" s="564"/>
      <c r="Y694" s="576"/>
      <c r="Z694" s="564"/>
      <c r="AA694" s="576"/>
      <c r="AB694" s="564"/>
      <c r="AC694" s="565"/>
      <c r="AD694" s="568"/>
      <c r="AE694" s="569"/>
      <c r="AF694" s="548">
        <f>IF(AB694=0,0,(AD694/AB694)*100)</f>
        <v>0</v>
      </c>
      <c r="AG694" s="549"/>
      <c r="AH694" s="564"/>
      <c r="AI694" s="565"/>
      <c r="AJ694" s="568"/>
      <c r="AK694" s="569"/>
      <c r="AL694" s="548">
        <f>IF(AH694=0,0,(AJ694/AH694)*100)</f>
        <v>0</v>
      </c>
      <c r="AM694" s="549"/>
      <c r="AN694" s="564"/>
      <c r="AO694" s="565"/>
      <c r="AP694" s="568"/>
      <c r="AQ694" s="569"/>
      <c r="AR694" s="548">
        <f>IF(AN694=0,0,(AP694/AN694)*100)</f>
        <v>0</v>
      </c>
      <c r="AS694" s="549"/>
      <c r="AT694" s="572">
        <f>AB694+AH694+AN694</f>
        <v>0</v>
      </c>
      <c r="AU694" s="573"/>
      <c r="AV694" s="544">
        <f>AD694+AJ694+AP694</f>
        <v>0</v>
      </c>
      <c r="AW694" s="545"/>
      <c r="AX694" s="548">
        <f>IF(AT694=0,0,(AV694/AT694)*100)</f>
        <v>0</v>
      </c>
      <c r="AY694" s="549"/>
      <c r="AZ694" s="564"/>
      <c r="BA694" s="565"/>
      <c r="BB694" s="568"/>
      <c r="BC694" s="569"/>
      <c r="BD694" s="548">
        <f>IF(AZ694=0,0,(BB694/AZ694)*100)</f>
        <v>0</v>
      </c>
      <c r="BE694" s="549"/>
      <c r="BF694" s="572">
        <f>AT694+AZ694</f>
        <v>0</v>
      </c>
      <c r="BG694" s="573"/>
      <c r="BH694" s="544">
        <f>AV694+BB694</f>
        <v>0</v>
      </c>
      <c r="BI694" s="545"/>
      <c r="BJ694" s="548">
        <f>IF(BF694=0,0,(BH694/BF694)*100)</f>
        <v>0</v>
      </c>
      <c r="BK694" s="549"/>
      <c r="BL694" s="552">
        <f>(AD694*2)+(AJ694*2)+(AP694*3)+BB694</f>
        <v>0</v>
      </c>
      <c r="BM694" s="553"/>
      <c r="BN694" s="554"/>
      <c r="BO694" s="560" t="e">
        <f>(BL694*BR$660)+(N694*BR$661)+(X694*BR$662)+(R694*BR$663)+(V694*BR$664)+(Z694*BR$665)</f>
        <v>#REF!</v>
      </c>
      <c r="BP694" s="560" t="e">
        <f>((AZ694-BB694)*BR$667)+((AT694-AV694)*BR$666)+(H694*BR$668)+(P694*BR$669)</f>
        <v>#REF!</v>
      </c>
      <c r="BQ694" s="62"/>
      <c r="BR694" s="62"/>
      <c r="BS694" s="62"/>
    </row>
    <row r="695" spans="1:73" ht="21.75" customHeight="1">
      <c r="A695" s="62"/>
      <c r="B695" s="587"/>
      <c r="C695" s="562" t="str">
        <f>IF(ROSTER!D$42="","",ROSTER!D$42)</f>
        <v/>
      </c>
      <c r="D695" s="563"/>
      <c r="E695" s="591"/>
      <c r="F695" s="593"/>
      <c r="G695" s="595"/>
      <c r="H695" s="585"/>
      <c r="I695" s="577"/>
      <c r="J695" s="566"/>
      <c r="K695" s="567"/>
      <c r="L695" s="570"/>
      <c r="M695" s="571"/>
      <c r="N695" s="582" t="s">
        <v>16</v>
      </c>
      <c r="O695" s="583"/>
      <c r="P695" s="566"/>
      <c r="Q695" s="567"/>
      <c r="R695" s="570"/>
      <c r="S695" s="571"/>
      <c r="T695" s="582" t="s">
        <v>16</v>
      </c>
      <c r="U695" s="583"/>
      <c r="V695" s="585"/>
      <c r="W695" s="577"/>
      <c r="X695" s="566"/>
      <c r="Y695" s="577"/>
      <c r="Z695" s="566"/>
      <c r="AA695" s="577"/>
      <c r="AB695" s="566"/>
      <c r="AC695" s="567"/>
      <c r="AD695" s="570"/>
      <c r="AE695" s="571"/>
      <c r="AF695" s="598"/>
      <c r="AG695" s="599"/>
      <c r="AH695" s="566"/>
      <c r="AI695" s="567"/>
      <c r="AJ695" s="570"/>
      <c r="AK695" s="571"/>
      <c r="AL695" s="598"/>
      <c r="AM695" s="599"/>
      <c r="AN695" s="566"/>
      <c r="AO695" s="567"/>
      <c r="AP695" s="570"/>
      <c r="AQ695" s="571"/>
      <c r="AR695" s="598"/>
      <c r="AS695" s="599"/>
      <c r="AT695" s="603"/>
      <c r="AU695" s="604"/>
      <c r="AV695" s="596"/>
      <c r="AW695" s="597"/>
      <c r="AX695" s="598"/>
      <c r="AY695" s="599"/>
      <c r="AZ695" s="566"/>
      <c r="BA695" s="567"/>
      <c r="BB695" s="570"/>
      <c r="BC695" s="571"/>
      <c r="BD695" s="598"/>
      <c r="BE695" s="599"/>
      <c r="BF695" s="603"/>
      <c r="BG695" s="604"/>
      <c r="BH695" s="596"/>
      <c r="BI695" s="597"/>
      <c r="BJ695" s="598"/>
      <c r="BK695" s="599"/>
      <c r="BL695" s="600"/>
      <c r="BM695" s="601"/>
      <c r="BN695" s="602"/>
      <c r="BO695" s="561"/>
      <c r="BP695" s="561"/>
      <c r="BQ695" s="62"/>
      <c r="BR695" s="62"/>
      <c r="BS695" s="62"/>
    </row>
    <row r="696" spans="1:73" ht="21.75" customHeight="1">
      <c r="A696" s="62"/>
      <c r="B696" s="586" t="str">
        <f>IF(ROSTER!B44="","",ROSTER!B44)</f>
        <v/>
      </c>
      <c r="C696" s="588" t="str">
        <f>IF(ROSTER!C$44="","",ROSTER!C$44)</f>
        <v/>
      </c>
      <c r="D696" s="589"/>
      <c r="E696" s="590"/>
      <c r="F696" s="592">
        <f>IF(E696="y",1,IF(E696="S",1,0))</f>
        <v>0</v>
      </c>
      <c r="G696" s="594">
        <f>IF(E696="S",1,0)</f>
        <v>0</v>
      </c>
      <c r="H696" s="584"/>
      <c r="I696" s="576"/>
      <c r="J696" s="564"/>
      <c r="K696" s="565"/>
      <c r="L696" s="568"/>
      <c r="M696" s="569"/>
      <c r="N696" s="578">
        <f>L696+J696</f>
        <v>0</v>
      </c>
      <c r="O696" s="579"/>
      <c r="P696" s="564"/>
      <c r="Q696" s="565"/>
      <c r="R696" s="568"/>
      <c r="S696" s="569"/>
      <c r="T696" s="578">
        <f>R696-P696</f>
        <v>0</v>
      </c>
      <c r="U696" s="579"/>
      <c r="V696" s="584"/>
      <c r="W696" s="576"/>
      <c r="X696" s="564"/>
      <c r="Y696" s="576"/>
      <c r="Z696" s="564"/>
      <c r="AA696" s="576"/>
      <c r="AB696" s="564"/>
      <c r="AC696" s="565"/>
      <c r="AD696" s="568"/>
      <c r="AE696" s="569"/>
      <c r="AF696" s="548">
        <f>IF(AB696=0,0,(AD696/AB696)*100)</f>
        <v>0</v>
      </c>
      <c r="AG696" s="549"/>
      <c r="AH696" s="564"/>
      <c r="AI696" s="565"/>
      <c r="AJ696" s="568"/>
      <c r="AK696" s="569"/>
      <c r="AL696" s="548">
        <f>IF(AH696=0,0,(AJ696/AH696)*100)</f>
        <v>0</v>
      </c>
      <c r="AM696" s="549"/>
      <c r="AN696" s="564"/>
      <c r="AO696" s="565"/>
      <c r="AP696" s="568"/>
      <c r="AQ696" s="569"/>
      <c r="AR696" s="548">
        <f>IF(AN696=0,0,(AP696/AN696)*100)</f>
        <v>0</v>
      </c>
      <c r="AS696" s="549"/>
      <c r="AT696" s="572">
        <f>AB696+AH696+AN696</f>
        <v>0</v>
      </c>
      <c r="AU696" s="573"/>
      <c r="AV696" s="544">
        <f>AD696+AJ696+AP696</f>
        <v>0</v>
      </c>
      <c r="AW696" s="545"/>
      <c r="AX696" s="548">
        <f>IF(AT696=0,0,(AV696/AT696)*100)</f>
        <v>0</v>
      </c>
      <c r="AY696" s="549"/>
      <c r="AZ696" s="564"/>
      <c r="BA696" s="565"/>
      <c r="BB696" s="568"/>
      <c r="BC696" s="569"/>
      <c r="BD696" s="548">
        <f>IF(AZ696=0,0,(BB696/AZ696)*100)</f>
        <v>0</v>
      </c>
      <c r="BE696" s="549"/>
      <c r="BF696" s="572">
        <f>AT696+AZ696</f>
        <v>0</v>
      </c>
      <c r="BG696" s="573"/>
      <c r="BH696" s="544">
        <f>AV696+BB696</f>
        <v>0</v>
      </c>
      <c r="BI696" s="545"/>
      <c r="BJ696" s="548">
        <f>IF(BF696=0,0,(BH696/BF696)*100)</f>
        <v>0</v>
      </c>
      <c r="BK696" s="549"/>
      <c r="BL696" s="552">
        <f>(AD696*2)+(AJ696*2)+(AP696*3)+BB696</f>
        <v>0</v>
      </c>
      <c r="BM696" s="553"/>
      <c r="BN696" s="554"/>
      <c r="BO696" s="560" t="e">
        <f>(BL696*BR$660)+(N696*BR$661)+(X696*BR$662)+(R696*BR$663)+(V696*BR$664)+(Z696*BR$665)</f>
        <v>#REF!</v>
      </c>
      <c r="BP696" s="560" t="e">
        <f>((AZ696-BB696)*BR$667)+((AT696-AV696)*BR$666)+(H696*BR$668)+(P696*BR$669)</f>
        <v>#REF!</v>
      </c>
      <c r="BQ696" s="62"/>
      <c r="BR696" s="62"/>
      <c r="BS696" s="62"/>
    </row>
    <row r="697" spans="1:73" ht="21.75" customHeight="1">
      <c r="A697" s="62"/>
      <c r="B697" s="587"/>
      <c r="C697" s="562" t="str">
        <f>IF(ROSTER!D$44="","",ROSTER!D$44)</f>
        <v/>
      </c>
      <c r="D697" s="563"/>
      <c r="E697" s="591"/>
      <c r="F697" s="593"/>
      <c r="G697" s="595"/>
      <c r="H697" s="585"/>
      <c r="I697" s="577"/>
      <c r="J697" s="566"/>
      <c r="K697" s="567"/>
      <c r="L697" s="570"/>
      <c r="M697" s="571"/>
      <c r="N697" s="582" t="s">
        <v>16</v>
      </c>
      <c r="O697" s="583"/>
      <c r="P697" s="566"/>
      <c r="Q697" s="567"/>
      <c r="R697" s="570"/>
      <c r="S697" s="571"/>
      <c r="T697" s="582" t="s">
        <v>16</v>
      </c>
      <c r="U697" s="583"/>
      <c r="V697" s="585"/>
      <c r="W697" s="577"/>
      <c r="X697" s="566"/>
      <c r="Y697" s="577"/>
      <c r="Z697" s="566"/>
      <c r="AA697" s="577"/>
      <c r="AB697" s="566"/>
      <c r="AC697" s="567"/>
      <c r="AD697" s="570"/>
      <c r="AE697" s="571"/>
      <c r="AF697" s="598"/>
      <c r="AG697" s="599"/>
      <c r="AH697" s="566"/>
      <c r="AI697" s="567"/>
      <c r="AJ697" s="570"/>
      <c r="AK697" s="571"/>
      <c r="AL697" s="598"/>
      <c r="AM697" s="599"/>
      <c r="AN697" s="566"/>
      <c r="AO697" s="567"/>
      <c r="AP697" s="570"/>
      <c r="AQ697" s="571"/>
      <c r="AR697" s="598"/>
      <c r="AS697" s="599"/>
      <c r="AT697" s="603"/>
      <c r="AU697" s="604"/>
      <c r="AV697" s="596"/>
      <c r="AW697" s="597"/>
      <c r="AX697" s="598"/>
      <c r="AY697" s="599"/>
      <c r="AZ697" s="566"/>
      <c r="BA697" s="567"/>
      <c r="BB697" s="570"/>
      <c r="BC697" s="571"/>
      <c r="BD697" s="598"/>
      <c r="BE697" s="599"/>
      <c r="BF697" s="603"/>
      <c r="BG697" s="604"/>
      <c r="BH697" s="596"/>
      <c r="BI697" s="597"/>
      <c r="BJ697" s="598"/>
      <c r="BK697" s="599"/>
      <c r="BL697" s="600"/>
      <c r="BM697" s="601"/>
      <c r="BN697" s="602"/>
      <c r="BO697" s="561"/>
      <c r="BP697" s="561"/>
      <c r="BQ697" s="62"/>
      <c r="BR697" s="62"/>
      <c r="BS697" s="62"/>
    </row>
    <row r="698" spans="1:73" ht="21.75" customHeight="1">
      <c r="A698" s="62"/>
      <c r="B698" s="586" t="str">
        <f>IF(ROSTER!B46="","",ROSTER!B46)</f>
        <v/>
      </c>
      <c r="C698" s="588" t="str">
        <f>IF(ROSTER!C$46="","",ROSTER!C$46)</f>
        <v/>
      </c>
      <c r="D698" s="589"/>
      <c r="E698" s="590"/>
      <c r="F698" s="592">
        <f>IF(E698="y",1,IF(E698="S",1,0))</f>
        <v>0</v>
      </c>
      <c r="G698" s="594">
        <f>IF(E698="S",1,0)</f>
        <v>0</v>
      </c>
      <c r="H698" s="584"/>
      <c r="I698" s="576"/>
      <c r="J698" s="564"/>
      <c r="K698" s="565"/>
      <c r="L698" s="568"/>
      <c r="M698" s="569"/>
      <c r="N698" s="578">
        <f>L698+J698</f>
        <v>0</v>
      </c>
      <c r="O698" s="579"/>
      <c r="P698" s="564"/>
      <c r="Q698" s="565"/>
      <c r="R698" s="568"/>
      <c r="S698" s="569"/>
      <c r="T698" s="578">
        <f>R698-P698</f>
        <v>0</v>
      </c>
      <c r="U698" s="579"/>
      <c r="V698" s="584"/>
      <c r="W698" s="576"/>
      <c r="X698" s="564"/>
      <c r="Y698" s="576"/>
      <c r="Z698" s="564"/>
      <c r="AA698" s="576"/>
      <c r="AB698" s="564"/>
      <c r="AC698" s="565"/>
      <c r="AD698" s="568"/>
      <c r="AE698" s="569"/>
      <c r="AF698" s="548">
        <f>IF(AB698=0,0,(AD698/AB698)*100)</f>
        <v>0</v>
      </c>
      <c r="AG698" s="549"/>
      <c r="AH698" s="564"/>
      <c r="AI698" s="565"/>
      <c r="AJ698" s="568"/>
      <c r="AK698" s="569"/>
      <c r="AL698" s="548">
        <f>IF(AH698=0,0,(AJ698/AH698)*100)</f>
        <v>0</v>
      </c>
      <c r="AM698" s="549"/>
      <c r="AN698" s="564"/>
      <c r="AO698" s="565"/>
      <c r="AP698" s="568"/>
      <c r="AQ698" s="569"/>
      <c r="AR698" s="548">
        <f>IF(AN698=0,0,(AP698/AN698)*100)</f>
        <v>0</v>
      </c>
      <c r="AS698" s="549"/>
      <c r="AT698" s="572">
        <f>AB698+AH698+AN698</f>
        <v>0</v>
      </c>
      <c r="AU698" s="573"/>
      <c r="AV698" s="544">
        <f>AD698+AJ698+AP698</f>
        <v>0</v>
      </c>
      <c r="AW698" s="545"/>
      <c r="AX698" s="548">
        <f>IF(AT698=0,0,(AV698/AT698)*100)</f>
        <v>0</v>
      </c>
      <c r="AY698" s="549"/>
      <c r="AZ698" s="564"/>
      <c r="BA698" s="565"/>
      <c r="BB698" s="568"/>
      <c r="BC698" s="569"/>
      <c r="BD698" s="548">
        <f>IF(AZ698=0,0,(BB698/AZ698)*100)</f>
        <v>0</v>
      </c>
      <c r="BE698" s="549"/>
      <c r="BF698" s="572">
        <f>AT698+AZ698</f>
        <v>0</v>
      </c>
      <c r="BG698" s="573"/>
      <c r="BH698" s="544">
        <f>AV698+BB698</f>
        <v>0</v>
      </c>
      <c r="BI698" s="545"/>
      <c r="BJ698" s="548">
        <f>IF(BF698=0,0,(BH698/BF698)*100)</f>
        <v>0</v>
      </c>
      <c r="BK698" s="549"/>
      <c r="BL698" s="552">
        <f>(AD698*2)+(AJ698*2)+(AP698*3)+BB698</f>
        <v>0</v>
      </c>
      <c r="BM698" s="553"/>
      <c r="BN698" s="554"/>
      <c r="BO698" s="558" t="e">
        <f>(BL698*BR$660)+(N698*BR$661)+(X698*BR$662)+(R698*BR$663)+(V698*BR$664)+(Z698*BR$665)</f>
        <v>#REF!</v>
      </c>
      <c r="BP698" s="560" t="e">
        <f>((AZ698-BB698)*BR$667)+((AT698-AV698)*BR$666)+(H698*BR$668)+(P698*BR$669)</f>
        <v>#REF!</v>
      </c>
      <c r="BQ698" s="62"/>
      <c r="BR698" s="62"/>
      <c r="BS698" s="62"/>
      <c r="BU698" s="82"/>
    </row>
    <row r="699" spans="1:73" ht="22.5" customHeight="1" thickBot="1">
      <c r="A699" s="62"/>
      <c r="B699" s="587"/>
      <c r="C699" s="562" t="str">
        <f>IF(ROSTER!D$46="","",ROSTER!D$46)</f>
        <v/>
      </c>
      <c r="D699" s="563"/>
      <c r="E699" s="591"/>
      <c r="F699" s="593"/>
      <c r="G699" s="595"/>
      <c r="H699" s="585"/>
      <c r="I699" s="577"/>
      <c r="J699" s="566"/>
      <c r="K699" s="567"/>
      <c r="L699" s="570"/>
      <c r="M699" s="571"/>
      <c r="N699" s="580" t="s">
        <v>16</v>
      </c>
      <c r="O699" s="581"/>
      <c r="P699" s="566"/>
      <c r="Q699" s="567"/>
      <c r="R699" s="570"/>
      <c r="S699" s="571"/>
      <c r="T699" s="582" t="s">
        <v>16</v>
      </c>
      <c r="U699" s="583"/>
      <c r="V699" s="585"/>
      <c r="W699" s="577"/>
      <c r="X699" s="566"/>
      <c r="Y699" s="577"/>
      <c r="Z699" s="566"/>
      <c r="AA699" s="577"/>
      <c r="AB699" s="566"/>
      <c r="AC699" s="567"/>
      <c r="AD699" s="570"/>
      <c r="AE699" s="571"/>
      <c r="AF699" s="550"/>
      <c r="AG699" s="551"/>
      <c r="AH699" s="566"/>
      <c r="AI699" s="567"/>
      <c r="AJ699" s="570"/>
      <c r="AK699" s="571"/>
      <c r="AL699" s="550"/>
      <c r="AM699" s="551"/>
      <c r="AN699" s="566"/>
      <c r="AO699" s="567"/>
      <c r="AP699" s="570"/>
      <c r="AQ699" s="571"/>
      <c r="AR699" s="550"/>
      <c r="AS699" s="551"/>
      <c r="AT699" s="574"/>
      <c r="AU699" s="575"/>
      <c r="AV699" s="546"/>
      <c r="AW699" s="547"/>
      <c r="AX699" s="550"/>
      <c r="AY699" s="551"/>
      <c r="AZ699" s="566"/>
      <c r="BA699" s="567"/>
      <c r="BB699" s="570"/>
      <c r="BC699" s="571"/>
      <c r="BD699" s="550"/>
      <c r="BE699" s="551"/>
      <c r="BF699" s="574"/>
      <c r="BG699" s="575"/>
      <c r="BH699" s="546"/>
      <c r="BI699" s="547"/>
      <c r="BJ699" s="550"/>
      <c r="BK699" s="551"/>
      <c r="BL699" s="555"/>
      <c r="BM699" s="556"/>
      <c r="BN699" s="557"/>
      <c r="BO699" s="559"/>
      <c r="BP699" s="561"/>
      <c r="BQ699" s="62"/>
      <c r="BR699" s="62"/>
      <c r="BS699" s="62"/>
    </row>
    <row r="700" spans="1:73" s="82" customFormat="1" ht="33.4" customHeight="1">
      <c r="A700" s="80"/>
      <c r="B700" s="538"/>
      <c r="C700" s="539"/>
      <c r="D700" s="539" t="s">
        <v>10</v>
      </c>
      <c r="E700" s="542"/>
      <c r="F700" s="81"/>
      <c r="G700" s="81"/>
      <c r="H700" s="532">
        <f>SUM(H660:I699)</f>
        <v>0</v>
      </c>
      <c r="I700" s="525"/>
      <c r="J700" s="532">
        <f>SUM(J660:K699)</f>
        <v>0</v>
      </c>
      <c r="K700" s="525"/>
      <c r="L700" s="524">
        <f>SUM(L660:M699)</f>
        <v>0</v>
      </c>
      <c r="M700" s="528"/>
      <c r="N700" s="495">
        <f>L700+J700</f>
        <v>0</v>
      </c>
      <c r="O700" s="496"/>
      <c r="P700" s="524">
        <f>SUM(P660:Q699)</f>
        <v>0</v>
      </c>
      <c r="Q700" s="525"/>
      <c r="R700" s="524">
        <f>SUM(R660:S699)</f>
        <v>0</v>
      </c>
      <c r="S700" s="528"/>
      <c r="T700" s="495">
        <f>R700-P700</f>
        <v>0</v>
      </c>
      <c r="U700" s="496"/>
      <c r="V700" s="524">
        <f>SUM(V660:W699)</f>
        <v>0</v>
      </c>
      <c r="W700" s="528"/>
      <c r="X700" s="532">
        <f>SUM(X660:Y699)</f>
        <v>0</v>
      </c>
      <c r="Y700" s="496"/>
      <c r="Z700" s="532">
        <f>SUM(Z660:AA699)</f>
        <v>0</v>
      </c>
      <c r="AA700" s="496"/>
      <c r="AB700" s="528">
        <f>SUM(AB660:AC699)</f>
        <v>0</v>
      </c>
      <c r="AC700" s="525"/>
      <c r="AD700" s="524">
        <f>SUM(AD660:AE699)</f>
        <v>0</v>
      </c>
      <c r="AE700" s="528"/>
      <c r="AF700" s="495">
        <f>IF(AB700=0,0,(AD700/AB700)*100)</f>
        <v>0</v>
      </c>
      <c r="AG700" s="496"/>
      <c r="AH700" s="524">
        <f>SUM(AH660:AI699)</f>
        <v>0</v>
      </c>
      <c r="AI700" s="525"/>
      <c r="AJ700" s="524">
        <f>SUM(AJ660:AK699)</f>
        <v>0</v>
      </c>
      <c r="AK700" s="528"/>
      <c r="AL700" s="495">
        <f>IF(AH700=0,0,(AJ700/AH700)*100)</f>
        <v>0</v>
      </c>
      <c r="AM700" s="496"/>
      <c r="AN700" s="524">
        <f>SUM(AN660:AO699)</f>
        <v>0</v>
      </c>
      <c r="AO700" s="525"/>
      <c r="AP700" s="524">
        <f>SUM(AP660:AQ699)</f>
        <v>0</v>
      </c>
      <c r="AQ700" s="528"/>
      <c r="AR700" s="495">
        <f>IF(AN700=0,0,(AP700/AN700)*100)</f>
        <v>0</v>
      </c>
      <c r="AS700" s="496"/>
      <c r="AT700" s="532">
        <f>AB700+AH700+AN700</f>
        <v>0</v>
      </c>
      <c r="AU700" s="525"/>
      <c r="AV700" s="524">
        <f>AD700+AJ700+AP700</f>
        <v>0</v>
      </c>
      <c r="AW700" s="534"/>
      <c r="AX700" s="495">
        <f>IF(AT700=0,0,(AV700/AT700)*100)</f>
        <v>0</v>
      </c>
      <c r="AY700" s="496"/>
      <c r="AZ700" s="524">
        <f>SUM(AZ660:BA699)</f>
        <v>0</v>
      </c>
      <c r="BA700" s="525"/>
      <c r="BB700" s="524">
        <f>SUM(BB660:BC699)</f>
        <v>0</v>
      </c>
      <c r="BC700" s="528"/>
      <c r="BD700" s="495">
        <f>IF(AZ700=0,0,(BB700/AZ700)*100)</f>
        <v>0</v>
      </c>
      <c r="BE700" s="496"/>
      <c r="BF700" s="532">
        <f>AT700+AZ700</f>
        <v>0</v>
      </c>
      <c r="BG700" s="525"/>
      <c r="BH700" s="524">
        <f>AV700+BB700</f>
        <v>0</v>
      </c>
      <c r="BI700" s="534"/>
      <c r="BJ700" s="495">
        <f>IF(BF700=0,0,(BH700/BF700)*100)</f>
        <v>0</v>
      </c>
      <c r="BK700" s="536"/>
      <c r="BL700" s="511">
        <f>SUM(BL660:BN699)</f>
        <v>0</v>
      </c>
      <c r="BM700" s="512"/>
      <c r="BN700" s="513"/>
      <c r="BO700" s="517" t="e">
        <f>(BL700*BR$660)+(N700*BR$661)+(X700*BR$662)+(R700*BR$663)+(V700*BR$664)+(Z700*BR$665)</f>
        <v>#REF!</v>
      </c>
      <c r="BP700" s="519" t="e">
        <f>((AZ700-BB700)*BR$667)+((AT700-AV700)*BR$666)+(H700*BR$668)+(P700*BR$669)</f>
        <v>#REF!</v>
      </c>
      <c r="BQ700" s="80"/>
      <c r="BR700" s="80"/>
      <c r="BS700" s="80"/>
    </row>
    <row r="701" spans="1:73" s="82" customFormat="1" ht="33.950000000000003" customHeight="1" thickBot="1">
      <c r="A701" s="80"/>
      <c r="B701" s="540"/>
      <c r="C701" s="541"/>
      <c r="D701" s="541"/>
      <c r="E701" s="543"/>
      <c r="F701" s="83"/>
      <c r="G701" s="83"/>
      <c r="H701" s="533"/>
      <c r="I701" s="527"/>
      <c r="J701" s="533"/>
      <c r="K701" s="527"/>
      <c r="L701" s="526"/>
      <c r="M701" s="529"/>
      <c r="N701" s="530" t="s">
        <v>16</v>
      </c>
      <c r="O701" s="531"/>
      <c r="P701" s="526"/>
      <c r="Q701" s="527"/>
      <c r="R701" s="526"/>
      <c r="S701" s="529"/>
      <c r="T701" s="530" t="s">
        <v>16</v>
      </c>
      <c r="U701" s="531"/>
      <c r="V701" s="526"/>
      <c r="W701" s="529"/>
      <c r="X701" s="533"/>
      <c r="Y701" s="531"/>
      <c r="Z701" s="533"/>
      <c r="AA701" s="531"/>
      <c r="AB701" s="529"/>
      <c r="AC701" s="527"/>
      <c r="AD701" s="526"/>
      <c r="AE701" s="529"/>
      <c r="AF701" s="530"/>
      <c r="AG701" s="531"/>
      <c r="AH701" s="526"/>
      <c r="AI701" s="527"/>
      <c r="AJ701" s="526"/>
      <c r="AK701" s="529"/>
      <c r="AL701" s="530"/>
      <c r="AM701" s="531"/>
      <c r="AN701" s="526"/>
      <c r="AO701" s="527"/>
      <c r="AP701" s="526"/>
      <c r="AQ701" s="529"/>
      <c r="AR701" s="530"/>
      <c r="AS701" s="531"/>
      <c r="AT701" s="533"/>
      <c r="AU701" s="527"/>
      <c r="AV701" s="526"/>
      <c r="AW701" s="535"/>
      <c r="AX701" s="530"/>
      <c r="AY701" s="531"/>
      <c r="AZ701" s="526"/>
      <c r="BA701" s="527"/>
      <c r="BB701" s="526"/>
      <c r="BC701" s="529"/>
      <c r="BD701" s="530"/>
      <c r="BE701" s="531"/>
      <c r="BF701" s="533"/>
      <c r="BG701" s="527"/>
      <c r="BH701" s="526"/>
      <c r="BI701" s="535"/>
      <c r="BJ701" s="530"/>
      <c r="BK701" s="537"/>
      <c r="BL701" s="514"/>
      <c r="BM701" s="515"/>
      <c r="BN701" s="516"/>
      <c r="BO701" s="518"/>
      <c r="BP701" s="520"/>
      <c r="BQ701" s="80"/>
      <c r="BR701" s="80"/>
      <c r="BS701" s="80"/>
    </row>
    <row r="702" spans="1:73" s="88" customFormat="1" ht="48.2" customHeight="1" thickBot="1">
      <c r="A702" s="84"/>
      <c r="B702" s="521"/>
      <c r="C702" s="522"/>
      <c r="D702" s="522" t="s">
        <v>13</v>
      </c>
      <c r="E702" s="523"/>
      <c r="F702" s="85"/>
      <c r="G702" s="128"/>
      <c r="H702" s="509"/>
      <c r="I702" s="510"/>
      <c r="J702" s="504"/>
      <c r="K702" s="505"/>
      <c r="L702" s="493"/>
      <c r="M702" s="494"/>
      <c r="N702" s="506">
        <f>J702+L702</f>
        <v>0</v>
      </c>
      <c r="O702" s="507"/>
      <c r="P702" s="497">
        <f>R700</f>
        <v>0</v>
      </c>
      <c r="Q702" s="498"/>
      <c r="R702" s="499">
        <f>P700</f>
        <v>0</v>
      </c>
      <c r="S702" s="500"/>
      <c r="T702" s="506">
        <f>R702-P702</f>
        <v>0</v>
      </c>
      <c r="U702" s="507"/>
      <c r="V702" s="504"/>
      <c r="W702" s="508"/>
      <c r="X702" s="509"/>
      <c r="Y702" s="510"/>
      <c r="Z702" s="504"/>
      <c r="AA702" s="508"/>
      <c r="AB702" s="504"/>
      <c r="AC702" s="505"/>
      <c r="AD702" s="493"/>
      <c r="AE702" s="494"/>
      <c r="AF702" s="495">
        <f>IF(AB702=0,0,(AD702/AB702)*100)</f>
        <v>0</v>
      </c>
      <c r="AG702" s="496"/>
      <c r="AH702" s="504"/>
      <c r="AI702" s="505"/>
      <c r="AJ702" s="493"/>
      <c r="AK702" s="494"/>
      <c r="AL702" s="495">
        <f>IF(AH702=0,0,(AJ702/AH702)*100)</f>
        <v>0</v>
      </c>
      <c r="AM702" s="496"/>
      <c r="AN702" s="504"/>
      <c r="AO702" s="505"/>
      <c r="AP702" s="493"/>
      <c r="AQ702" s="494"/>
      <c r="AR702" s="495">
        <f>IF(AN702=0,0,(AP702/AN702)*100)</f>
        <v>0</v>
      </c>
      <c r="AS702" s="496"/>
      <c r="AT702" s="497">
        <f>AB702+AH702+AN702</f>
        <v>0</v>
      </c>
      <c r="AU702" s="498"/>
      <c r="AV702" s="499">
        <f>AD702+AJ702+AP702</f>
        <v>0</v>
      </c>
      <c r="AW702" s="500"/>
      <c r="AX702" s="495">
        <f>IF(AT702=0,0,(AV702/AT702)*100)</f>
        <v>0</v>
      </c>
      <c r="AY702" s="496"/>
      <c r="AZ702" s="504"/>
      <c r="BA702" s="505"/>
      <c r="BB702" s="493"/>
      <c r="BC702" s="494"/>
      <c r="BD702" s="495">
        <f>IF(AZ702=0,0,(BB702/AZ702)*100)</f>
        <v>0</v>
      </c>
      <c r="BE702" s="496"/>
      <c r="BF702" s="497">
        <f>AT702+AZ702</f>
        <v>0</v>
      </c>
      <c r="BG702" s="498"/>
      <c r="BH702" s="499">
        <f>AV702+BB702</f>
        <v>0</v>
      </c>
      <c r="BI702" s="500"/>
      <c r="BJ702" s="495">
        <f>IF(BF702=0,0,(BH702/BF702)*100)</f>
        <v>0</v>
      </c>
      <c r="BK702" s="496"/>
      <c r="BL702" s="501"/>
      <c r="BM702" s="502"/>
      <c r="BN702" s="503"/>
      <c r="BO702" s="86"/>
      <c r="BP702" s="87"/>
      <c r="BQ702" s="84"/>
      <c r="BR702" s="84"/>
      <c r="BS702" s="84"/>
    </row>
    <row r="703" spans="1:73" s="88" customFormat="1" ht="48.95" customHeight="1" thickBot="1">
      <c r="A703" s="84"/>
      <c r="B703" s="247"/>
      <c r="C703" s="249"/>
      <c r="D703" s="488" t="s">
        <v>52</v>
      </c>
      <c r="E703" s="489"/>
      <c r="F703" s="89"/>
      <c r="G703" s="89"/>
      <c r="H703" s="249"/>
      <c r="I703" s="249"/>
      <c r="J703" s="490">
        <f>IF((J700+L702)=0,0,J700/(J700+L702)*100)</f>
        <v>0</v>
      </c>
      <c r="K703" s="491"/>
      <c r="L703" s="490">
        <f>IF((L700+J702)=0,0,L700/(L700+J702)*100)</f>
        <v>0</v>
      </c>
      <c r="M703" s="491"/>
      <c r="N703" s="490">
        <f>IF((N700+N702)=0,0,N700/(N700+N702)*100)</f>
        <v>0</v>
      </c>
      <c r="O703" s="492"/>
      <c r="P703" s="654"/>
      <c r="Q703" s="484"/>
      <c r="R703" s="484"/>
      <c r="S703" s="484"/>
      <c r="T703" s="655"/>
      <c r="U703" s="655"/>
      <c r="V703" s="484"/>
      <c r="W703" s="484"/>
      <c r="X703" s="484"/>
      <c r="Y703" s="484"/>
      <c r="Z703" s="484"/>
      <c r="AA703" s="484"/>
      <c r="AB703" s="484"/>
      <c r="AC703" s="484"/>
      <c r="AD703" s="484"/>
      <c r="AE703" s="484"/>
      <c r="AF703" s="484"/>
      <c r="AG703" s="484"/>
      <c r="AH703" s="484"/>
      <c r="AI703" s="484"/>
      <c r="AJ703" s="484"/>
      <c r="AK703" s="484"/>
      <c r="AL703" s="484"/>
      <c r="AM703" s="484"/>
      <c r="AN703" s="484"/>
      <c r="AO703" s="484"/>
      <c r="AP703" s="484"/>
      <c r="AQ703" s="484"/>
      <c r="AR703" s="484"/>
      <c r="AS703" s="484"/>
      <c r="AT703" s="484"/>
      <c r="AU703" s="484"/>
      <c r="AV703" s="484"/>
      <c r="AW703" s="484"/>
      <c r="AX703" s="484"/>
      <c r="AY703" s="484"/>
      <c r="AZ703" s="484"/>
      <c r="BA703" s="484"/>
      <c r="BB703" s="484"/>
      <c r="BC703" s="484"/>
      <c r="BD703" s="484"/>
      <c r="BE703" s="484"/>
      <c r="BF703" s="484"/>
      <c r="BG703" s="484"/>
      <c r="BH703" s="484"/>
      <c r="BI703" s="484"/>
      <c r="BJ703" s="484"/>
      <c r="BK703" s="484"/>
      <c r="BL703" s="484"/>
      <c r="BM703" s="484"/>
      <c r="BN703" s="485"/>
      <c r="BO703" s="90"/>
      <c r="BP703" s="90"/>
      <c r="BQ703" s="84"/>
      <c r="BR703" s="84"/>
      <c r="BS703" s="84"/>
    </row>
    <row r="704" spans="1:73" ht="27.75" thickTop="1" thickBot="1">
      <c r="A704" s="62"/>
      <c r="B704" s="250"/>
      <c r="C704" s="251"/>
      <c r="D704" s="251"/>
      <c r="E704" s="251"/>
      <c r="F704" s="91"/>
      <c r="G704" s="91"/>
      <c r="H704" s="251"/>
      <c r="I704" s="251"/>
      <c r="J704" s="251"/>
      <c r="K704" s="251"/>
      <c r="L704" s="251"/>
      <c r="M704" s="251"/>
      <c r="N704" s="251"/>
      <c r="O704" s="251"/>
      <c r="P704" s="251"/>
      <c r="Q704" s="251"/>
      <c r="R704" s="251"/>
      <c r="S704" s="251"/>
      <c r="T704" s="251"/>
      <c r="U704" s="251"/>
      <c r="V704" s="251"/>
      <c r="W704" s="251"/>
      <c r="X704" s="251"/>
      <c r="Y704" s="251"/>
      <c r="Z704" s="251"/>
      <c r="AA704" s="251"/>
      <c r="AB704" s="251"/>
      <c r="AC704" s="251"/>
      <c r="AD704" s="251"/>
      <c r="AE704" s="251"/>
      <c r="AF704" s="256"/>
      <c r="AG704" s="256"/>
      <c r="AH704" s="251"/>
      <c r="AI704" s="251"/>
      <c r="AJ704" s="251"/>
      <c r="AK704" s="251"/>
      <c r="AL704" s="251"/>
      <c r="AM704" s="251"/>
      <c r="AN704" s="251"/>
      <c r="AO704" s="251"/>
      <c r="AP704" s="251"/>
      <c r="AQ704" s="251"/>
      <c r="AR704" s="251"/>
      <c r="AS704" s="251"/>
      <c r="AT704" s="251"/>
      <c r="AU704" s="251"/>
      <c r="AV704" s="251"/>
      <c r="AW704" s="251"/>
      <c r="AX704" s="251"/>
      <c r="AY704" s="251"/>
      <c r="AZ704" s="251"/>
      <c r="BA704" s="251"/>
      <c r="BB704" s="251"/>
      <c r="BC704" s="251"/>
      <c r="BD704" s="251"/>
      <c r="BE704" s="251"/>
      <c r="BF704" s="251"/>
      <c r="BG704" s="251"/>
      <c r="BH704" s="251"/>
      <c r="BI704" s="251"/>
      <c r="BJ704" s="251"/>
      <c r="BK704" s="251"/>
      <c r="BL704" s="251"/>
      <c r="BM704" s="251"/>
      <c r="BN704" s="257"/>
      <c r="BO704" s="92"/>
      <c r="BP704" s="92"/>
      <c r="BQ704" s="62"/>
      <c r="BR704" s="62"/>
      <c r="BS704" s="62"/>
    </row>
    <row r="705" spans="1:71" s="88" customFormat="1" ht="73.349999999999994" customHeight="1" thickTop="1" thickBot="1">
      <c r="A705" s="84"/>
      <c r="B705" s="486" t="s">
        <v>70</v>
      </c>
      <c r="C705" s="487"/>
      <c r="D705" s="483" t="s">
        <v>60</v>
      </c>
      <c r="E705" s="483"/>
      <c r="F705" s="93"/>
      <c r="G705" s="93"/>
      <c r="H705" s="479"/>
      <c r="I705" s="480"/>
      <c r="J705" s="481"/>
      <c r="K705" s="259"/>
      <c r="L705" s="479"/>
      <c r="M705" s="480"/>
      <c r="N705" s="481"/>
      <c r="O705" s="476" t="s">
        <v>53</v>
      </c>
      <c r="P705" s="477"/>
      <c r="Q705" s="477"/>
      <c r="R705" s="477"/>
      <c r="S705" s="479"/>
      <c r="T705" s="480"/>
      <c r="U705" s="481"/>
      <c r="V705" s="259"/>
      <c r="W705" s="479"/>
      <c r="X705" s="480"/>
      <c r="Y705" s="481"/>
      <c r="Z705" s="476" t="s">
        <v>55</v>
      </c>
      <c r="AA705" s="477"/>
      <c r="AB705" s="477"/>
      <c r="AC705" s="478"/>
      <c r="AD705" s="479"/>
      <c r="AE705" s="480"/>
      <c r="AF705" s="481"/>
      <c r="AG705" s="259"/>
      <c r="AH705" s="479"/>
      <c r="AI705" s="480"/>
      <c r="AJ705" s="481"/>
      <c r="AK705" s="476" t="s">
        <v>59</v>
      </c>
      <c r="AL705" s="477"/>
      <c r="AM705" s="477"/>
      <c r="AN705" s="478"/>
      <c r="AO705" s="479"/>
      <c r="AP705" s="480"/>
      <c r="AQ705" s="481"/>
      <c r="AR705" s="263"/>
      <c r="AS705" s="479"/>
      <c r="AT705" s="480"/>
      <c r="AU705" s="481"/>
      <c r="AV705" s="264"/>
      <c r="AW705" s="264"/>
      <c r="AX705" s="264"/>
      <c r="AY705" s="264"/>
      <c r="AZ705" s="472" t="s">
        <v>20</v>
      </c>
      <c r="BA705" s="472"/>
      <c r="BB705" s="472"/>
      <c r="BC705" s="472"/>
      <c r="BD705" s="473"/>
      <c r="BE705" s="469">
        <f>BL700</f>
        <v>0</v>
      </c>
      <c r="BF705" s="470"/>
      <c r="BG705" s="471"/>
      <c r="BH705" s="265"/>
      <c r="BI705" s="469">
        <f>BL702</f>
        <v>0</v>
      </c>
      <c r="BJ705" s="470"/>
      <c r="BK705" s="471"/>
      <c r="BL705" s="266"/>
      <c r="BM705" s="266"/>
      <c r="BN705" s="267"/>
      <c r="BO705" s="94"/>
      <c r="BP705" s="94"/>
      <c r="BQ705" s="84"/>
      <c r="BR705" s="84"/>
      <c r="BS705" s="84"/>
    </row>
    <row r="706" spans="1:71" ht="15.6" customHeight="1" thickTop="1" thickBot="1">
      <c r="A706" s="62"/>
      <c r="B706" s="252"/>
      <c r="C706" s="241"/>
      <c r="D706" s="253"/>
      <c r="E706" s="253"/>
      <c r="F706" s="95"/>
      <c r="G706" s="95"/>
      <c r="H706" s="261"/>
      <c r="I706" s="261"/>
      <c r="J706" s="261"/>
      <c r="K706" s="261"/>
      <c r="L706" s="261"/>
      <c r="M706" s="261"/>
      <c r="N706" s="261"/>
      <c r="O706" s="258"/>
      <c r="P706" s="258"/>
      <c r="Q706" s="258"/>
      <c r="R706" s="258"/>
      <c r="S706" s="261"/>
      <c r="T706" s="261"/>
      <c r="U706" s="261"/>
      <c r="V706" s="260"/>
      <c r="W706" s="261"/>
      <c r="X706" s="261"/>
      <c r="Y706" s="261"/>
      <c r="Z706" s="258"/>
      <c r="AA706" s="258"/>
      <c r="AB706" s="258"/>
      <c r="AC706" s="258"/>
      <c r="AD706" s="261"/>
      <c r="AE706" s="261"/>
      <c r="AF706" s="261"/>
      <c r="AG706" s="261"/>
      <c r="AH706" s="260"/>
      <c r="AI706" s="260"/>
      <c r="AJ706" s="261"/>
      <c r="AK706" s="258"/>
      <c r="AL706" s="258"/>
      <c r="AM706" s="258"/>
      <c r="AN706" s="258"/>
      <c r="AO706" s="261"/>
      <c r="AP706" s="261"/>
      <c r="AQ706" s="261"/>
      <c r="AR706" s="261"/>
      <c r="AS706" s="261"/>
      <c r="AT706" s="263"/>
      <c r="AU706" s="263"/>
      <c r="AV706" s="268"/>
      <c r="AW706" s="268"/>
      <c r="AX706" s="268"/>
      <c r="AY706" s="268"/>
      <c r="AZ706" s="258"/>
      <c r="BA706" s="269"/>
      <c r="BB706" s="269"/>
      <c r="BC706" s="270"/>
      <c r="BD706" s="271"/>
      <c r="BE706" s="272"/>
      <c r="BF706" s="272"/>
      <c r="BG706" s="263"/>
      <c r="BH706" s="273"/>
      <c r="BI706" s="274"/>
      <c r="BJ706" s="274"/>
      <c r="BK706" s="263"/>
      <c r="BL706" s="268"/>
      <c r="BM706" s="268"/>
      <c r="BN706" s="275"/>
      <c r="BO706" s="96"/>
      <c r="BP706" s="96"/>
      <c r="BQ706" s="62"/>
      <c r="BR706" s="62"/>
      <c r="BS706" s="62"/>
    </row>
    <row r="707" spans="1:71" s="88" customFormat="1" ht="74.849999999999994" customHeight="1" thickTop="1" thickBot="1">
      <c r="A707" s="84"/>
      <c r="B707" s="482" t="s">
        <v>51</v>
      </c>
      <c r="C707" s="472"/>
      <c r="D707" s="483" t="s">
        <v>61</v>
      </c>
      <c r="E707" s="483"/>
      <c r="F707" s="93"/>
      <c r="G707" s="93"/>
      <c r="H707" s="469">
        <f>H705</f>
        <v>0</v>
      </c>
      <c r="I707" s="470"/>
      <c r="J707" s="471"/>
      <c r="K707" s="259"/>
      <c r="L707" s="469">
        <f>L705</f>
        <v>0</v>
      </c>
      <c r="M707" s="470"/>
      <c r="N707" s="471"/>
      <c r="O707" s="476" t="s">
        <v>57</v>
      </c>
      <c r="P707" s="477"/>
      <c r="Q707" s="477"/>
      <c r="R707" s="477"/>
      <c r="S707" s="469">
        <f>S705-H705</f>
        <v>0</v>
      </c>
      <c r="T707" s="470"/>
      <c r="U707" s="471"/>
      <c r="V707" s="259"/>
      <c r="W707" s="469">
        <f>W705-L705</f>
        <v>0</v>
      </c>
      <c r="X707" s="470"/>
      <c r="Y707" s="471"/>
      <c r="Z707" s="476" t="s">
        <v>56</v>
      </c>
      <c r="AA707" s="477"/>
      <c r="AB707" s="477"/>
      <c r="AC707" s="478"/>
      <c r="AD707" s="469">
        <f>AD705-S705</f>
        <v>0</v>
      </c>
      <c r="AE707" s="470"/>
      <c r="AF707" s="471"/>
      <c r="AG707" s="259"/>
      <c r="AH707" s="469">
        <f>AH705-W705</f>
        <v>0</v>
      </c>
      <c r="AI707" s="470"/>
      <c r="AJ707" s="471"/>
      <c r="AK707" s="476" t="s">
        <v>58</v>
      </c>
      <c r="AL707" s="477"/>
      <c r="AM707" s="477"/>
      <c r="AN707" s="478"/>
      <c r="AO707" s="469">
        <f>AO705-AD705</f>
        <v>0</v>
      </c>
      <c r="AP707" s="470"/>
      <c r="AQ707" s="471"/>
      <c r="AR707" s="263"/>
      <c r="AS707" s="469">
        <f>AS705-AH705</f>
        <v>0</v>
      </c>
      <c r="AT707" s="470"/>
      <c r="AU707" s="471"/>
      <c r="AV707" s="264"/>
      <c r="AW707" s="264"/>
      <c r="AX707" s="264"/>
      <c r="AY707" s="264"/>
      <c r="AZ707" s="472" t="s">
        <v>50</v>
      </c>
      <c r="BA707" s="472"/>
      <c r="BB707" s="472"/>
      <c r="BC707" s="472"/>
      <c r="BD707" s="473"/>
      <c r="BE707" s="469">
        <f>BE705-AO705</f>
        <v>0</v>
      </c>
      <c r="BF707" s="470"/>
      <c r="BG707" s="471"/>
      <c r="BH707" s="276"/>
      <c r="BI707" s="469">
        <f>BI705-AS705</f>
        <v>0</v>
      </c>
      <c r="BJ707" s="470"/>
      <c r="BK707" s="471"/>
      <c r="BL707" s="266"/>
      <c r="BM707" s="266"/>
      <c r="BN707" s="267"/>
      <c r="BO707" s="94"/>
      <c r="BP707" s="94"/>
      <c r="BQ707" s="84"/>
      <c r="BR707" s="84"/>
      <c r="BS707" s="84"/>
    </row>
    <row r="708" spans="1:71" ht="27.75" thickTop="1" thickBot="1">
      <c r="A708" s="62"/>
      <c r="B708" s="254"/>
      <c r="C708" s="255"/>
      <c r="D708" s="255"/>
      <c r="E708" s="255"/>
      <c r="F708" s="97"/>
      <c r="G708" s="97"/>
      <c r="H708" s="255"/>
      <c r="I708" s="255"/>
      <c r="J708" s="255"/>
      <c r="K708" s="255"/>
      <c r="L708" s="255"/>
      <c r="M708" s="255"/>
      <c r="N708" s="255"/>
      <c r="O708" s="255"/>
      <c r="P708" s="255"/>
      <c r="Q708" s="255"/>
      <c r="R708" s="255"/>
      <c r="S708" s="255"/>
      <c r="T708" s="255"/>
      <c r="U708" s="255"/>
      <c r="V708" s="255"/>
      <c r="W708" s="255"/>
      <c r="X708" s="255"/>
      <c r="Y708" s="255"/>
      <c r="Z708" s="255"/>
      <c r="AA708" s="255"/>
      <c r="AB708" s="255"/>
      <c r="AC708" s="255"/>
      <c r="AD708" s="255"/>
      <c r="AE708" s="255"/>
      <c r="AF708" s="262"/>
      <c r="AG708" s="262"/>
      <c r="AH708" s="255"/>
      <c r="AI708" s="255"/>
      <c r="AJ708" s="255"/>
      <c r="AK708" s="255"/>
      <c r="AL708" s="255"/>
      <c r="AM708" s="255"/>
      <c r="AN708" s="255"/>
      <c r="AO708" s="255"/>
      <c r="AP708" s="255"/>
      <c r="AQ708" s="255"/>
      <c r="AR708" s="255"/>
      <c r="AS708" s="255"/>
      <c r="AT708" s="255"/>
      <c r="AU708" s="255"/>
      <c r="AV708" s="255"/>
      <c r="AW708" s="255"/>
      <c r="AX708" s="255"/>
      <c r="AY708" s="255"/>
      <c r="AZ708" s="255"/>
      <c r="BA708" s="474" t="s">
        <v>104</v>
      </c>
      <c r="BB708" s="474"/>
      <c r="BC708" s="474"/>
      <c r="BD708" s="474"/>
      <c r="BE708" s="474"/>
      <c r="BF708" s="474"/>
      <c r="BG708" s="474"/>
      <c r="BH708" s="474"/>
      <c r="BI708" s="474"/>
      <c r="BJ708" s="474"/>
      <c r="BK708" s="474"/>
      <c r="BL708" s="474"/>
      <c r="BM708" s="474"/>
      <c r="BN708" s="475"/>
      <c r="BO708" s="98"/>
      <c r="BP708" s="98"/>
      <c r="BQ708" s="62"/>
      <c r="BR708" s="62"/>
      <c r="BS708" s="62"/>
    </row>
    <row r="709" spans="1:71" ht="10.9" customHeight="1" thickTop="1">
      <c r="A709" s="62"/>
      <c r="B709" s="63"/>
      <c r="C709" s="62"/>
      <c r="D709" s="62"/>
      <c r="E709" s="62"/>
      <c r="F709" s="64"/>
      <c r="G709" s="64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  <c r="AA709" s="62"/>
      <c r="AB709" s="62"/>
      <c r="AC709" s="62"/>
      <c r="AD709" s="62"/>
      <c r="AE709" s="62"/>
      <c r="AF709" s="65"/>
      <c r="AG709" s="65"/>
      <c r="AH709" s="62"/>
      <c r="AI709" s="62"/>
      <c r="AJ709" s="62"/>
      <c r="AK709" s="62"/>
      <c r="AL709" s="62"/>
      <c r="AM709" s="62"/>
      <c r="AN709" s="62"/>
      <c r="AO709" s="62"/>
      <c r="AP709" s="62"/>
      <c r="AQ709" s="62"/>
      <c r="AR709" s="62"/>
      <c r="AS709" s="62"/>
      <c r="AT709" s="62"/>
      <c r="AU709" s="62"/>
      <c r="AV709" s="62"/>
      <c r="AW709" s="62"/>
      <c r="AX709" s="62"/>
      <c r="AY709" s="62"/>
      <c r="AZ709" s="62"/>
      <c r="BA709" s="62"/>
      <c r="BB709" s="62"/>
      <c r="BC709" s="62"/>
      <c r="BD709" s="62"/>
      <c r="BE709" s="62"/>
      <c r="BF709" s="62"/>
      <c r="BG709" s="62"/>
      <c r="BH709" s="62"/>
      <c r="BI709" s="62"/>
      <c r="BJ709" s="62"/>
      <c r="BK709" s="62"/>
      <c r="BL709" s="62"/>
      <c r="BM709" s="62"/>
      <c r="BN709" s="62"/>
      <c r="BO709" s="66"/>
      <c r="BP709" s="66"/>
      <c r="BQ709" s="62"/>
      <c r="BR709" s="62"/>
      <c r="BS709" s="62"/>
    </row>
    <row r="710" spans="1:71" s="69" customFormat="1" ht="33.75">
      <c r="A710" s="68"/>
      <c r="B710" s="651" t="s">
        <v>9</v>
      </c>
      <c r="C710" s="651"/>
      <c r="D710" s="651"/>
      <c r="E710" s="651"/>
      <c r="F710" s="651"/>
      <c r="G710" s="651"/>
      <c r="H710" s="651"/>
      <c r="I710" s="651"/>
      <c r="J710" s="651"/>
      <c r="K710" s="651"/>
      <c r="L710" s="651"/>
      <c r="M710" s="651"/>
      <c r="N710" s="651"/>
      <c r="O710" s="651"/>
      <c r="P710" s="651"/>
      <c r="Q710" s="651"/>
      <c r="R710" s="651"/>
      <c r="S710" s="651"/>
      <c r="T710" s="651"/>
      <c r="U710" s="651"/>
      <c r="V710" s="651"/>
      <c r="W710" s="651"/>
      <c r="X710" s="651"/>
      <c r="Y710" s="651"/>
      <c r="Z710" s="651"/>
      <c r="AA710" s="651"/>
      <c r="AB710" s="651"/>
      <c r="AC710" s="651"/>
      <c r="AD710" s="651"/>
      <c r="AE710" s="651"/>
      <c r="AF710" s="651"/>
      <c r="AG710" s="651"/>
      <c r="AH710" s="651"/>
      <c r="AI710" s="651"/>
      <c r="AJ710" s="651"/>
      <c r="AK710" s="651"/>
      <c r="AL710" s="651"/>
      <c r="AM710" s="651"/>
      <c r="AN710" s="651"/>
      <c r="AO710" s="651"/>
      <c r="AP710" s="651"/>
      <c r="AQ710" s="651"/>
      <c r="AR710" s="651"/>
      <c r="AS710" s="651"/>
      <c r="AT710" s="651"/>
      <c r="AU710" s="651"/>
      <c r="AV710" s="651"/>
      <c r="AW710" s="651"/>
      <c r="AX710" s="651"/>
      <c r="AY710" s="651"/>
      <c r="AZ710" s="651"/>
      <c r="BA710" s="651"/>
      <c r="BB710" s="651"/>
      <c r="BC710" s="651"/>
      <c r="BD710" s="651"/>
      <c r="BE710" s="651"/>
      <c r="BF710" s="651"/>
      <c r="BG710" s="651"/>
      <c r="BH710" s="651"/>
      <c r="BI710" s="651"/>
      <c r="BJ710" s="651"/>
      <c r="BK710" s="651"/>
      <c r="BL710" s="651"/>
      <c r="BM710" s="651"/>
      <c r="BN710" s="651"/>
      <c r="BO710" s="223"/>
      <c r="BP710" s="223"/>
      <c r="BQ710" s="68"/>
      <c r="BR710" s="68"/>
      <c r="BS710" s="68"/>
    </row>
    <row r="711" spans="1:71" ht="10.9" customHeight="1">
      <c r="A711" s="62"/>
      <c r="B711" s="224"/>
      <c r="C711" s="225"/>
      <c r="D711" s="225"/>
      <c r="E711" s="225"/>
      <c r="F711" s="226"/>
      <c r="G711" s="226"/>
      <c r="H711" s="225"/>
      <c r="I711" s="225"/>
      <c r="J711" s="225"/>
      <c r="K711" s="225"/>
      <c r="L711" s="225"/>
      <c r="M711" s="225"/>
      <c r="N711" s="225"/>
      <c r="O711" s="225"/>
      <c r="P711" s="225"/>
      <c r="Q711" s="225"/>
      <c r="R711" s="225"/>
      <c r="S711" s="225"/>
      <c r="T711" s="225"/>
      <c r="U711" s="225"/>
      <c r="V711" s="225"/>
      <c r="W711" s="225"/>
      <c r="X711" s="225"/>
      <c r="Y711" s="225"/>
      <c r="Z711" s="225"/>
      <c r="AA711" s="225"/>
      <c r="AB711" s="225"/>
      <c r="AC711" s="225"/>
      <c r="AD711" s="225"/>
      <c r="AE711" s="225"/>
      <c r="AF711" s="227"/>
      <c r="AG711" s="227"/>
      <c r="AH711" s="225"/>
      <c r="AI711" s="225"/>
      <c r="AJ711" s="225"/>
      <c r="AK711" s="225"/>
      <c r="AL711" s="225"/>
      <c r="AM711" s="225"/>
      <c r="AN711" s="225"/>
      <c r="AO711" s="225"/>
      <c r="AP711" s="225"/>
      <c r="AQ711" s="225"/>
      <c r="AR711" s="225"/>
      <c r="AS711" s="225"/>
      <c r="AT711" s="225"/>
      <c r="AU711" s="225"/>
      <c r="AV711" s="225"/>
      <c r="AW711" s="225"/>
      <c r="AX711" s="225"/>
      <c r="AY711" s="225"/>
      <c r="AZ711" s="225"/>
      <c r="BA711" s="225"/>
      <c r="BB711" s="225"/>
      <c r="BC711" s="225"/>
      <c r="BD711" s="225"/>
      <c r="BE711" s="225"/>
      <c r="BF711" s="225"/>
      <c r="BG711" s="225"/>
      <c r="BH711" s="225"/>
      <c r="BI711" s="225"/>
      <c r="BJ711" s="225"/>
      <c r="BK711" s="225"/>
      <c r="BL711" s="225"/>
      <c r="BM711" s="225"/>
      <c r="BN711" s="652"/>
      <c r="BO711" s="652"/>
      <c r="BP711" s="652"/>
      <c r="BQ711" s="62"/>
      <c r="BR711" s="62"/>
      <c r="BS711" s="62"/>
    </row>
    <row r="712" spans="1:71" s="70" customFormat="1" ht="36.75" customHeight="1">
      <c r="A712" s="63"/>
      <c r="B712" s="224"/>
      <c r="C712" s="224"/>
      <c r="D712" s="228" t="s">
        <v>10</v>
      </c>
      <c r="E712" s="653" t="str">
        <f>IF(ROSTER!D$3="","",ROSTER!D$3)</f>
        <v/>
      </c>
      <c r="F712" s="653"/>
      <c r="G712" s="653"/>
      <c r="H712" s="653"/>
      <c r="I712" s="653"/>
      <c r="J712" s="653"/>
      <c r="K712" s="653"/>
      <c r="L712" s="653"/>
      <c r="M712" s="653"/>
      <c r="N712" s="653"/>
      <c r="O712" s="653"/>
      <c r="P712" s="653"/>
      <c r="Q712" s="653"/>
      <c r="R712" s="653"/>
      <c r="S712" s="653"/>
      <c r="T712" s="653"/>
      <c r="U712" s="653"/>
      <c r="V712" s="653"/>
      <c r="W712" s="653"/>
      <c r="X712" s="653"/>
      <c r="Y712" s="653"/>
      <c r="Z712" s="653"/>
      <c r="AA712" s="653"/>
      <c r="AB712" s="653"/>
      <c r="AC712" s="653"/>
      <c r="AD712" s="229"/>
      <c r="AE712" s="649" t="s">
        <v>11</v>
      </c>
      <c r="AF712" s="649"/>
      <c r="AG712" s="649"/>
      <c r="AH712" s="649"/>
      <c r="AI712" s="649"/>
      <c r="AJ712" s="649"/>
      <c r="AK712" s="649"/>
      <c r="AL712" s="647"/>
      <c r="AM712" s="647"/>
      <c r="AN712" s="647"/>
      <c r="AO712" s="647"/>
      <c r="AP712" s="647"/>
      <c r="AQ712" s="647"/>
      <c r="AR712" s="647"/>
      <c r="AS712" s="647"/>
      <c r="AT712" s="647"/>
      <c r="AU712" s="647"/>
      <c r="AV712" s="647"/>
      <c r="AW712" s="647"/>
      <c r="AX712" s="647"/>
      <c r="AY712" s="647"/>
      <c r="AZ712" s="647"/>
      <c r="BA712" s="647"/>
      <c r="BB712" s="647"/>
      <c r="BC712" s="647"/>
      <c r="BD712" s="647"/>
      <c r="BE712" s="647"/>
      <c r="BF712" s="647"/>
      <c r="BG712" s="647"/>
      <c r="BH712" s="647"/>
      <c r="BI712" s="647"/>
      <c r="BJ712" s="647"/>
      <c r="BK712" s="647"/>
      <c r="BL712" s="647"/>
      <c r="BM712" s="647"/>
      <c r="BN712" s="652"/>
      <c r="BO712" s="652"/>
      <c r="BP712" s="652"/>
      <c r="BQ712" s="63"/>
      <c r="BR712" s="63"/>
      <c r="BS712" s="63"/>
    </row>
    <row r="713" spans="1:71" ht="8.85" customHeight="1">
      <c r="A713" s="71"/>
      <c r="B713" s="224"/>
      <c r="C713" s="227" t="s">
        <v>39</v>
      </c>
      <c r="D713" s="227"/>
      <c r="E713" s="227"/>
      <c r="F713" s="230"/>
      <c r="G713" s="230"/>
      <c r="H713" s="227"/>
      <c r="I713" s="227"/>
      <c r="J713" s="231"/>
      <c r="K713" s="231"/>
      <c r="L713" s="231"/>
      <c r="M713" s="231"/>
      <c r="N713" s="231"/>
      <c r="O713" s="231"/>
      <c r="P713" s="231"/>
      <c r="Q713" s="231"/>
      <c r="R713" s="231"/>
      <c r="S713" s="231"/>
      <c r="T713" s="231"/>
      <c r="U713" s="231"/>
      <c r="V713" s="231"/>
      <c r="W713" s="231"/>
      <c r="X713" s="231"/>
      <c r="Y713" s="231"/>
      <c r="Z713" s="231"/>
      <c r="AA713" s="231"/>
      <c r="AB713" s="231"/>
      <c r="AC713" s="231"/>
      <c r="AD713" s="231"/>
      <c r="AE713" s="231"/>
      <c r="AF713" s="231"/>
      <c r="AG713" s="227"/>
      <c r="AH713" s="232"/>
      <c r="AI713" s="233"/>
      <c r="AJ713" s="233"/>
      <c r="AK713" s="233"/>
      <c r="AL713" s="233"/>
      <c r="AM713" s="233"/>
      <c r="AN713" s="233"/>
      <c r="AO713" s="234"/>
      <c r="AP713" s="235"/>
      <c r="AQ713" s="235"/>
      <c r="AR713" s="235"/>
      <c r="AS713" s="235"/>
      <c r="AT713" s="235"/>
      <c r="AU713" s="235"/>
      <c r="AV713" s="235"/>
      <c r="AW713" s="235"/>
      <c r="AX713" s="235"/>
      <c r="AY713" s="235"/>
      <c r="AZ713" s="235"/>
      <c r="BA713" s="235"/>
      <c r="BB713" s="235"/>
      <c r="BC713" s="235"/>
      <c r="BD713" s="235"/>
      <c r="BE713" s="235"/>
      <c r="BF713" s="235"/>
      <c r="BG713" s="235"/>
      <c r="BH713" s="235"/>
      <c r="BI713" s="235"/>
      <c r="BJ713" s="235"/>
      <c r="BK713" s="235"/>
      <c r="BL713" s="235"/>
      <c r="BM713" s="235"/>
      <c r="BN713" s="235"/>
      <c r="BO713" s="236"/>
      <c r="BP713" s="236"/>
      <c r="BQ713" s="71"/>
      <c r="BR713" s="71"/>
      <c r="BS713" s="71"/>
    </row>
    <row r="714" spans="1:71" s="70" customFormat="1" ht="37.5">
      <c r="A714" s="63"/>
      <c r="B714" s="224"/>
      <c r="C714" s="646" t="s">
        <v>38</v>
      </c>
      <c r="D714" s="646"/>
      <c r="E714" s="647"/>
      <c r="F714" s="647"/>
      <c r="G714" s="647"/>
      <c r="H714" s="647"/>
      <c r="I714" s="647"/>
      <c r="J714" s="647"/>
      <c r="K714" s="647"/>
      <c r="L714" s="647"/>
      <c r="M714" s="647"/>
      <c r="N714" s="647"/>
      <c r="O714" s="647"/>
      <c r="P714" s="647"/>
      <c r="Q714" s="647"/>
      <c r="R714" s="647"/>
      <c r="S714" s="647"/>
      <c r="T714" s="647"/>
      <c r="U714" s="647"/>
      <c r="V714" s="647"/>
      <c r="W714" s="647"/>
      <c r="X714" s="647"/>
      <c r="Y714" s="647"/>
      <c r="Z714" s="647"/>
      <c r="AA714" s="647"/>
      <c r="AB714" s="647"/>
      <c r="AC714" s="647"/>
      <c r="AD714" s="229"/>
      <c r="AE714" s="648" t="s">
        <v>21</v>
      </c>
      <c r="AF714" s="648"/>
      <c r="AG714" s="648"/>
      <c r="AH714" s="648"/>
      <c r="AI714" s="647"/>
      <c r="AJ714" s="647"/>
      <c r="AK714" s="647"/>
      <c r="AL714" s="647"/>
      <c r="AM714" s="647"/>
      <c r="AN714" s="647"/>
      <c r="AO714" s="647"/>
      <c r="AP714" s="647"/>
      <c r="AQ714" s="647"/>
      <c r="AR714" s="647"/>
      <c r="AS714" s="647"/>
      <c r="AT714" s="647"/>
      <c r="AU714" s="647"/>
      <c r="AV714" s="647"/>
      <c r="AW714" s="647"/>
      <c r="AX714" s="647"/>
      <c r="AY714" s="647"/>
      <c r="AZ714" s="647"/>
      <c r="BA714" s="649" t="s">
        <v>12</v>
      </c>
      <c r="BB714" s="649"/>
      <c r="BC714" s="649"/>
      <c r="BD714" s="650"/>
      <c r="BE714" s="650"/>
      <c r="BF714" s="650"/>
      <c r="BG714" s="650"/>
      <c r="BH714" s="650"/>
      <c r="BI714" s="650"/>
      <c r="BJ714" s="650"/>
      <c r="BK714" s="650"/>
      <c r="BL714" s="650"/>
      <c r="BM714" s="650"/>
      <c r="BN714" s="237"/>
      <c r="BO714" s="238"/>
      <c r="BP714" s="238"/>
      <c r="BQ714" s="72">
        <f>IF(BD714=0,0,1)</f>
        <v>0</v>
      </c>
      <c r="BR714" s="73">
        <f>IF((BE764+BI764)&gt;(AO764+AS764),1,0)</f>
        <v>0</v>
      </c>
      <c r="BS714" s="74"/>
    </row>
    <row r="715" spans="1:71" ht="9.6" customHeight="1">
      <c r="A715" s="62"/>
      <c r="B715" s="224"/>
      <c r="C715" s="225"/>
      <c r="D715" s="225"/>
      <c r="E715" s="225"/>
      <c r="F715" s="226"/>
      <c r="G715" s="226"/>
      <c r="H715" s="225"/>
      <c r="I715" s="225"/>
      <c r="J715" s="225"/>
      <c r="K715" s="225"/>
      <c r="L715" s="225"/>
      <c r="M715" s="225"/>
      <c r="N715" s="225"/>
      <c r="O715" s="225"/>
      <c r="P715" s="225"/>
      <c r="Q715" s="225"/>
      <c r="R715" s="225"/>
      <c r="S715" s="225"/>
      <c r="T715" s="225"/>
      <c r="U715" s="225"/>
      <c r="V715" s="225"/>
      <c r="W715" s="225"/>
      <c r="X715" s="225"/>
      <c r="Y715" s="225"/>
      <c r="Z715" s="225"/>
      <c r="AA715" s="225"/>
      <c r="AB715" s="225"/>
      <c r="AC715" s="225"/>
      <c r="AD715" s="225"/>
      <c r="AE715" s="225"/>
      <c r="AF715" s="227"/>
      <c r="AG715" s="227"/>
      <c r="AH715" s="225"/>
      <c r="AI715" s="225"/>
      <c r="AJ715" s="225"/>
      <c r="AK715" s="225"/>
      <c r="AL715" s="225"/>
      <c r="AM715" s="225"/>
      <c r="AN715" s="225"/>
      <c r="AO715" s="225"/>
      <c r="AP715" s="225"/>
      <c r="AQ715" s="225"/>
      <c r="AR715" s="225"/>
      <c r="AS715" s="225"/>
      <c r="AT715" s="225"/>
      <c r="AU715" s="225"/>
      <c r="AV715" s="225"/>
      <c r="AW715" s="225"/>
      <c r="AX715" s="225"/>
      <c r="AY715" s="225"/>
      <c r="AZ715" s="225"/>
      <c r="BA715" s="225"/>
      <c r="BB715" s="225"/>
      <c r="BC715" s="225"/>
      <c r="BD715" s="225"/>
      <c r="BE715" s="225"/>
      <c r="BF715" s="225"/>
      <c r="BG715" s="225"/>
      <c r="BH715" s="225"/>
      <c r="BI715" s="225"/>
      <c r="BJ715" s="225"/>
      <c r="BK715" s="225"/>
      <c r="BL715" s="225"/>
      <c r="BM715" s="225"/>
      <c r="BN715" s="225"/>
      <c r="BO715" s="239"/>
      <c r="BP715" s="239"/>
      <c r="BQ715" s="62"/>
      <c r="BR715" s="62"/>
      <c r="BS715" s="62"/>
    </row>
    <row r="716" spans="1:71" ht="8.85" customHeight="1" thickBot="1">
      <c r="A716" s="62"/>
      <c r="B716" s="240"/>
      <c r="C716" s="241"/>
      <c r="D716" s="241"/>
      <c r="E716" s="241"/>
      <c r="F716" s="242"/>
      <c r="G716" s="242"/>
      <c r="H716" s="241"/>
      <c r="I716" s="241"/>
      <c r="J716" s="241"/>
      <c r="K716" s="241"/>
      <c r="L716" s="241"/>
      <c r="M716" s="241"/>
      <c r="N716" s="241"/>
      <c r="O716" s="241"/>
      <c r="P716" s="241"/>
      <c r="Q716" s="241"/>
      <c r="R716" s="241"/>
      <c r="S716" s="241"/>
      <c r="T716" s="241"/>
      <c r="U716" s="241"/>
      <c r="V716" s="241"/>
      <c r="W716" s="241"/>
      <c r="X716" s="241"/>
      <c r="Y716" s="241"/>
      <c r="Z716" s="241"/>
      <c r="AA716" s="241"/>
      <c r="AB716" s="241"/>
      <c r="AC716" s="241"/>
      <c r="AD716" s="241"/>
      <c r="AE716" s="241"/>
      <c r="AF716" s="243"/>
      <c r="AG716" s="243"/>
      <c r="AH716" s="241"/>
      <c r="AI716" s="241"/>
      <c r="AJ716" s="241"/>
      <c r="AK716" s="241"/>
      <c r="AL716" s="241"/>
      <c r="AM716" s="241"/>
      <c r="AN716" s="241"/>
      <c r="AO716" s="241"/>
      <c r="AP716" s="241"/>
      <c r="AQ716" s="241"/>
      <c r="AR716" s="241"/>
      <c r="AS716" s="241"/>
      <c r="AT716" s="241"/>
      <c r="AU716" s="241"/>
      <c r="AV716" s="241"/>
      <c r="AW716" s="241"/>
      <c r="AX716" s="241"/>
      <c r="AY716" s="241"/>
      <c r="AZ716" s="241"/>
      <c r="BA716" s="241"/>
      <c r="BB716" s="241"/>
      <c r="BC716" s="241"/>
      <c r="BD716" s="241"/>
      <c r="BE716" s="241"/>
      <c r="BF716" s="241"/>
      <c r="BG716" s="241"/>
      <c r="BH716" s="241"/>
      <c r="BI716" s="241"/>
      <c r="BJ716" s="241"/>
      <c r="BK716" s="241"/>
      <c r="BL716" s="241"/>
      <c r="BM716" s="241"/>
      <c r="BN716" s="241"/>
      <c r="BO716" s="244"/>
      <c r="BP716" s="244"/>
      <c r="BQ716" s="62"/>
      <c r="BR716" s="62"/>
      <c r="BS716" s="62"/>
    </row>
    <row r="717" spans="1:71" s="70" customFormat="1" ht="33.4" customHeight="1" thickTop="1">
      <c r="A717" s="74"/>
      <c r="B717" s="634" t="s">
        <v>0</v>
      </c>
      <c r="C717" s="636" t="s">
        <v>1</v>
      </c>
      <c r="D717" s="637"/>
      <c r="E717" s="245" t="s">
        <v>28</v>
      </c>
      <c r="F717" s="644" t="s">
        <v>115</v>
      </c>
      <c r="G717" s="644" t="s">
        <v>116</v>
      </c>
      <c r="H717" s="640" t="s">
        <v>41</v>
      </c>
      <c r="I717" s="641"/>
      <c r="J717" s="619" t="s">
        <v>7</v>
      </c>
      <c r="K717" s="619"/>
      <c r="L717" s="619"/>
      <c r="M717" s="619"/>
      <c r="N717" s="619"/>
      <c r="O717" s="619"/>
      <c r="P717" s="619" t="s">
        <v>2</v>
      </c>
      <c r="Q717" s="619"/>
      <c r="R717" s="619"/>
      <c r="S717" s="619"/>
      <c r="T717" s="619"/>
      <c r="U717" s="619"/>
      <c r="V717" s="630" t="s">
        <v>35</v>
      </c>
      <c r="W717" s="631"/>
      <c r="X717" s="630" t="s">
        <v>36</v>
      </c>
      <c r="Y717" s="631"/>
      <c r="Z717" s="630" t="s">
        <v>44</v>
      </c>
      <c r="AA717" s="631"/>
      <c r="AB717" s="619" t="s">
        <v>6</v>
      </c>
      <c r="AC717" s="619"/>
      <c r="AD717" s="619"/>
      <c r="AE717" s="619"/>
      <c r="AF717" s="619"/>
      <c r="AG717" s="619"/>
      <c r="AH717" s="619" t="s">
        <v>74</v>
      </c>
      <c r="AI717" s="619"/>
      <c r="AJ717" s="619"/>
      <c r="AK717" s="619"/>
      <c r="AL717" s="619"/>
      <c r="AM717" s="619"/>
      <c r="AN717" s="619" t="s">
        <v>75</v>
      </c>
      <c r="AO717" s="619"/>
      <c r="AP717" s="619"/>
      <c r="AQ717" s="619"/>
      <c r="AR717" s="619"/>
      <c r="AS717" s="619"/>
      <c r="AT717" s="619" t="s">
        <v>76</v>
      </c>
      <c r="AU717" s="619"/>
      <c r="AV717" s="619"/>
      <c r="AW717" s="619"/>
      <c r="AX717" s="619"/>
      <c r="AY717" s="621"/>
      <c r="AZ717" s="619" t="s">
        <v>4</v>
      </c>
      <c r="BA717" s="619"/>
      <c r="BB717" s="619"/>
      <c r="BC717" s="619"/>
      <c r="BD717" s="619"/>
      <c r="BE717" s="620"/>
      <c r="BF717" s="619" t="s">
        <v>77</v>
      </c>
      <c r="BG717" s="619"/>
      <c r="BH717" s="619"/>
      <c r="BI717" s="619"/>
      <c r="BJ717" s="619"/>
      <c r="BK717" s="621"/>
      <c r="BL717" s="622" t="s">
        <v>25</v>
      </c>
      <c r="BM717" s="623"/>
      <c r="BN717" s="624"/>
      <c r="BO717" s="615" t="s">
        <v>92</v>
      </c>
      <c r="BP717" s="615" t="s">
        <v>93</v>
      </c>
      <c r="BQ717" s="74"/>
      <c r="BR717" s="74"/>
      <c r="BS717" s="74"/>
    </row>
    <row r="718" spans="1:71" s="76" customFormat="1" ht="31.9" customHeight="1">
      <c r="A718" s="75"/>
      <c r="B718" s="635"/>
      <c r="C718" s="638"/>
      <c r="D718" s="639"/>
      <c r="E718" s="246" t="s">
        <v>117</v>
      </c>
      <c r="F718" s="645"/>
      <c r="G718" s="645"/>
      <c r="H718" s="642"/>
      <c r="I718" s="643"/>
      <c r="J718" s="607" t="s">
        <v>17</v>
      </c>
      <c r="K718" s="608"/>
      <c r="L718" s="609" t="s">
        <v>18</v>
      </c>
      <c r="M718" s="610"/>
      <c r="N718" s="617" t="s">
        <v>19</v>
      </c>
      <c r="O718" s="618" t="s">
        <v>8</v>
      </c>
      <c r="P718" s="607" t="s">
        <v>26</v>
      </c>
      <c r="Q718" s="608"/>
      <c r="R718" s="609" t="s">
        <v>24</v>
      </c>
      <c r="S718" s="610"/>
      <c r="T718" s="617" t="s">
        <v>19</v>
      </c>
      <c r="U718" s="618"/>
      <c r="V718" s="632"/>
      <c r="W718" s="633"/>
      <c r="X718" s="632"/>
      <c r="Y718" s="633"/>
      <c r="Z718" s="632"/>
      <c r="AA718" s="633"/>
      <c r="AB718" s="607" t="s">
        <v>54</v>
      </c>
      <c r="AC718" s="608"/>
      <c r="AD718" s="609" t="s">
        <v>23</v>
      </c>
      <c r="AE718" s="610" t="s">
        <v>3</v>
      </c>
      <c r="AF718" s="611" t="s">
        <v>5</v>
      </c>
      <c r="AG718" s="612"/>
      <c r="AH718" s="607" t="s">
        <v>54</v>
      </c>
      <c r="AI718" s="608"/>
      <c r="AJ718" s="609" t="s">
        <v>23</v>
      </c>
      <c r="AK718" s="610" t="s">
        <v>3</v>
      </c>
      <c r="AL718" s="611" t="s">
        <v>5</v>
      </c>
      <c r="AM718" s="612"/>
      <c r="AN718" s="607" t="s">
        <v>54</v>
      </c>
      <c r="AO718" s="608"/>
      <c r="AP718" s="609" t="s">
        <v>23</v>
      </c>
      <c r="AQ718" s="610" t="s">
        <v>3</v>
      </c>
      <c r="AR718" s="611" t="s">
        <v>5</v>
      </c>
      <c r="AS718" s="612"/>
      <c r="AT718" s="613" t="s">
        <v>54</v>
      </c>
      <c r="AU718" s="614"/>
      <c r="AV718" s="628" t="s">
        <v>23</v>
      </c>
      <c r="AW718" s="629" t="s">
        <v>3</v>
      </c>
      <c r="AX718" s="611" t="s">
        <v>5</v>
      </c>
      <c r="AY718" s="612"/>
      <c r="AZ718" s="607" t="s">
        <v>54</v>
      </c>
      <c r="BA718" s="608"/>
      <c r="BB718" s="609" t="s">
        <v>23</v>
      </c>
      <c r="BC718" s="610" t="s">
        <v>3</v>
      </c>
      <c r="BD718" s="611" t="s">
        <v>5</v>
      </c>
      <c r="BE718" s="612"/>
      <c r="BF718" s="613" t="s">
        <v>54</v>
      </c>
      <c r="BG718" s="614"/>
      <c r="BH718" s="628" t="s">
        <v>23</v>
      </c>
      <c r="BI718" s="629" t="s">
        <v>3</v>
      </c>
      <c r="BJ718" s="611" t="s">
        <v>5</v>
      </c>
      <c r="BK718" s="612"/>
      <c r="BL718" s="625"/>
      <c r="BM718" s="626"/>
      <c r="BN718" s="627"/>
      <c r="BO718" s="616"/>
      <c r="BP718" s="616"/>
      <c r="BQ718" s="75"/>
      <c r="BR718" s="75"/>
      <c r="BS718" s="75"/>
    </row>
    <row r="719" spans="1:71" ht="23.85" customHeight="1">
      <c r="A719" s="77"/>
      <c r="B719" s="605" t="str">
        <f>IF(ROSTER!B8="","",ROSTER!B8)</f>
        <v/>
      </c>
      <c r="C719" s="588" t="str">
        <f>IF(ROSTER!C$8="","",ROSTER!C$8)</f>
        <v/>
      </c>
      <c r="D719" s="589"/>
      <c r="E719" s="590"/>
      <c r="F719" s="592">
        <f>IF(E719="y",1,IF(E719="S",1,0))</f>
        <v>0</v>
      </c>
      <c r="G719" s="594">
        <f>IF(E719="S",1,0)</f>
        <v>0</v>
      </c>
      <c r="H719" s="584"/>
      <c r="I719" s="576"/>
      <c r="J719" s="564"/>
      <c r="K719" s="565"/>
      <c r="L719" s="568"/>
      <c r="M719" s="569"/>
      <c r="N719" s="578">
        <f>L719+J719</f>
        <v>0</v>
      </c>
      <c r="O719" s="579"/>
      <c r="P719" s="564"/>
      <c r="Q719" s="565"/>
      <c r="R719" s="568"/>
      <c r="S719" s="569"/>
      <c r="T719" s="578">
        <f>R719-P719</f>
        <v>0</v>
      </c>
      <c r="U719" s="579"/>
      <c r="V719" s="584"/>
      <c r="W719" s="576"/>
      <c r="X719" s="564"/>
      <c r="Y719" s="576"/>
      <c r="Z719" s="564"/>
      <c r="AA719" s="576"/>
      <c r="AB719" s="564"/>
      <c r="AC719" s="565"/>
      <c r="AD719" s="568"/>
      <c r="AE719" s="569"/>
      <c r="AF719" s="548">
        <f>IF(AB719=0,0,(AD719/AB719)*100)</f>
        <v>0</v>
      </c>
      <c r="AG719" s="549"/>
      <c r="AH719" s="564"/>
      <c r="AI719" s="565"/>
      <c r="AJ719" s="568"/>
      <c r="AK719" s="569"/>
      <c r="AL719" s="548">
        <f>IF(AH719=0,0,(AJ719/AH719)*100)</f>
        <v>0</v>
      </c>
      <c r="AM719" s="549"/>
      <c r="AN719" s="564"/>
      <c r="AO719" s="565"/>
      <c r="AP719" s="568"/>
      <c r="AQ719" s="569"/>
      <c r="AR719" s="548">
        <f>IF(AN719=0,0,(AP719/AN719)*100)</f>
        <v>0</v>
      </c>
      <c r="AS719" s="549"/>
      <c r="AT719" s="572">
        <f>AB719+AH719+AN719</f>
        <v>0</v>
      </c>
      <c r="AU719" s="573"/>
      <c r="AV719" s="544">
        <f>AD719+AJ719+AP719</f>
        <v>0</v>
      </c>
      <c r="AW719" s="545"/>
      <c r="AX719" s="548">
        <f>IF(AT719=0,0,(AV719/AT719)*100)</f>
        <v>0</v>
      </c>
      <c r="AY719" s="549"/>
      <c r="AZ719" s="564"/>
      <c r="BA719" s="565"/>
      <c r="BB719" s="568"/>
      <c r="BC719" s="569"/>
      <c r="BD719" s="548">
        <f>IF(AZ719=0,0,(BB719/AZ719)*100)</f>
        <v>0</v>
      </c>
      <c r="BE719" s="549"/>
      <c r="BF719" s="572">
        <f>AT719+AZ719</f>
        <v>0</v>
      </c>
      <c r="BG719" s="573"/>
      <c r="BH719" s="544">
        <f>AV719+BB719</f>
        <v>0</v>
      </c>
      <c r="BI719" s="545"/>
      <c r="BJ719" s="548">
        <f>IF(BF719=0,0,(BH719/BF719)*100)</f>
        <v>0</v>
      </c>
      <c r="BK719" s="549"/>
      <c r="BL719" s="552">
        <f>(AD719*2)+(AJ719*2)+(AP719*3)+BB719</f>
        <v>0</v>
      </c>
      <c r="BM719" s="553"/>
      <c r="BN719" s="554"/>
      <c r="BO719" s="560" t="e">
        <f>(BL719*BR$719)+(N719*BR$720)+(X719*BR$721)+(R719*BR$722)+(V719*BR$723)+(Z719*BR$724)</f>
        <v>#REF!</v>
      </c>
      <c r="BP719" s="560" t="e">
        <f>((AZ719-BB719)*BR$726)+((AT719-AV719)*BR$725)+(H719*BR$727)+(P719*BR$728)</f>
        <v>#REF!</v>
      </c>
      <c r="BQ719" s="78" t="s">
        <v>81</v>
      </c>
      <c r="BR719" s="79" t="e">
        <f>IF(#REF!="B",#REF!,IF(#REF!="C",#REF!,#REF!))</f>
        <v>#REF!</v>
      </c>
      <c r="BS719" s="75"/>
    </row>
    <row r="720" spans="1:71" ht="23.85" customHeight="1">
      <c r="A720" s="77"/>
      <c r="B720" s="606"/>
      <c r="C720" s="562" t="str">
        <f>IF(ROSTER!D$8="","",ROSTER!D$8)</f>
        <v/>
      </c>
      <c r="D720" s="563"/>
      <c r="E720" s="591"/>
      <c r="F720" s="593"/>
      <c r="G720" s="595"/>
      <c r="H720" s="585"/>
      <c r="I720" s="577"/>
      <c r="J720" s="566"/>
      <c r="K720" s="567"/>
      <c r="L720" s="570"/>
      <c r="M720" s="571"/>
      <c r="N720" s="582" t="s">
        <v>16</v>
      </c>
      <c r="O720" s="583"/>
      <c r="P720" s="566"/>
      <c r="Q720" s="567"/>
      <c r="R720" s="570"/>
      <c r="S720" s="571"/>
      <c r="T720" s="582" t="s">
        <v>16</v>
      </c>
      <c r="U720" s="583"/>
      <c r="V720" s="585"/>
      <c r="W720" s="577"/>
      <c r="X720" s="566"/>
      <c r="Y720" s="577"/>
      <c r="Z720" s="566"/>
      <c r="AA720" s="577"/>
      <c r="AB720" s="566"/>
      <c r="AC720" s="567"/>
      <c r="AD720" s="570"/>
      <c r="AE720" s="571"/>
      <c r="AF720" s="598"/>
      <c r="AG720" s="599"/>
      <c r="AH720" s="566"/>
      <c r="AI720" s="567"/>
      <c r="AJ720" s="570"/>
      <c r="AK720" s="571"/>
      <c r="AL720" s="598"/>
      <c r="AM720" s="599"/>
      <c r="AN720" s="566"/>
      <c r="AO720" s="567"/>
      <c r="AP720" s="570"/>
      <c r="AQ720" s="571"/>
      <c r="AR720" s="598"/>
      <c r="AS720" s="599"/>
      <c r="AT720" s="603"/>
      <c r="AU720" s="604"/>
      <c r="AV720" s="596"/>
      <c r="AW720" s="597"/>
      <c r="AX720" s="598"/>
      <c r="AY720" s="599"/>
      <c r="AZ720" s="566"/>
      <c r="BA720" s="567"/>
      <c r="BB720" s="570"/>
      <c r="BC720" s="571"/>
      <c r="BD720" s="598"/>
      <c r="BE720" s="599"/>
      <c r="BF720" s="603"/>
      <c r="BG720" s="604"/>
      <c r="BH720" s="596"/>
      <c r="BI720" s="597"/>
      <c r="BJ720" s="598"/>
      <c r="BK720" s="599"/>
      <c r="BL720" s="600"/>
      <c r="BM720" s="601"/>
      <c r="BN720" s="602"/>
      <c r="BO720" s="561"/>
      <c r="BP720" s="561"/>
      <c r="BQ720" s="78" t="s">
        <v>82</v>
      </c>
      <c r="BR720" s="79" t="e">
        <f>IF(#REF!="B",#REF!,IF(#REF!="C",#REF!,#REF!))</f>
        <v>#REF!</v>
      </c>
      <c r="BS720" s="75"/>
    </row>
    <row r="721" spans="1:76" ht="21.75" customHeight="1">
      <c r="A721" s="62"/>
      <c r="B721" s="605" t="str">
        <f>IF(ROSTER!B10="","",ROSTER!B10)</f>
        <v/>
      </c>
      <c r="C721" s="588" t="str">
        <f>IF(ROSTER!C$10="","",ROSTER!C$10)</f>
        <v/>
      </c>
      <c r="D721" s="589"/>
      <c r="E721" s="590"/>
      <c r="F721" s="592">
        <f>IF(E721="y",1,IF(E721="S",1,0))</f>
        <v>0</v>
      </c>
      <c r="G721" s="594">
        <f>IF(E721="S",1,0)</f>
        <v>0</v>
      </c>
      <c r="H721" s="584"/>
      <c r="I721" s="576"/>
      <c r="J721" s="564"/>
      <c r="K721" s="565"/>
      <c r="L721" s="568"/>
      <c r="M721" s="569"/>
      <c r="N721" s="578">
        <f>L721+J721</f>
        <v>0</v>
      </c>
      <c r="O721" s="579"/>
      <c r="P721" s="564"/>
      <c r="Q721" s="565"/>
      <c r="R721" s="568"/>
      <c r="S721" s="569"/>
      <c r="T721" s="578">
        <f>R721-P721</f>
        <v>0</v>
      </c>
      <c r="U721" s="579"/>
      <c r="V721" s="584"/>
      <c r="W721" s="576"/>
      <c r="X721" s="564"/>
      <c r="Y721" s="576"/>
      <c r="Z721" s="564"/>
      <c r="AA721" s="576"/>
      <c r="AB721" s="564"/>
      <c r="AC721" s="565"/>
      <c r="AD721" s="568"/>
      <c r="AE721" s="569"/>
      <c r="AF721" s="548">
        <f>IF(AB721=0,0,(AD721/AB721)*100)</f>
        <v>0</v>
      </c>
      <c r="AG721" s="549"/>
      <c r="AH721" s="564"/>
      <c r="AI721" s="565"/>
      <c r="AJ721" s="568"/>
      <c r="AK721" s="569"/>
      <c r="AL721" s="548">
        <f>IF(AH721=0,0,(AJ721/AH721)*100)</f>
        <v>0</v>
      </c>
      <c r="AM721" s="549"/>
      <c r="AN721" s="564"/>
      <c r="AO721" s="565"/>
      <c r="AP721" s="568"/>
      <c r="AQ721" s="569"/>
      <c r="AR721" s="548">
        <f>IF(AN721=0,0,(AP721/AN721)*100)</f>
        <v>0</v>
      </c>
      <c r="AS721" s="549"/>
      <c r="AT721" s="572">
        <f>AB721+AH721+AN721</f>
        <v>0</v>
      </c>
      <c r="AU721" s="573"/>
      <c r="AV721" s="544">
        <f>AD721+AJ721+AP721</f>
        <v>0</v>
      </c>
      <c r="AW721" s="545"/>
      <c r="AX721" s="548">
        <f>IF(AT721=0,0,(AV721/AT721)*100)</f>
        <v>0</v>
      </c>
      <c r="AY721" s="549"/>
      <c r="AZ721" s="564"/>
      <c r="BA721" s="565"/>
      <c r="BB721" s="568"/>
      <c r="BC721" s="569"/>
      <c r="BD721" s="548">
        <f>IF(AZ721=0,0,(BB721/AZ721)*100)</f>
        <v>0</v>
      </c>
      <c r="BE721" s="549"/>
      <c r="BF721" s="572">
        <f>AT721+AZ721</f>
        <v>0</v>
      </c>
      <c r="BG721" s="573"/>
      <c r="BH721" s="544">
        <f>AV721+BB721</f>
        <v>0</v>
      </c>
      <c r="BI721" s="545"/>
      <c r="BJ721" s="548">
        <f>IF(BF721=0,0,(BH721/BF721)*100)</f>
        <v>0</v>
      </c>
      <c r="BK721" s="549"/>
      <c r="BL721" s="552">
        <f>(AD721*2)+(AJ721*2)+(AP721*3)+BB721</f>
        <v>0</v>
      </c>
      <c r="BM721" s="553"/>
      <c r="BN721" s="554"/>
      <c r="BO721" s="560" t="e">
        <f>(BL721*BR$719)+(N721*BR$720)+(X721*BR$721)+(R721*BR$722)+(V721*BR$723)+(Z721*BR$724)</f>
        <v>#REF!</v>
      </c>
      <c r="BP721" s="560" t="e">
        <f>((AZ721-BB721)*BR$726)+((AT721-AV721)*BR$725)+(H721*BR$727)+(P721*BR$728)</f>
        <v>#REF!</v>
      </c>
      <c r="BQ721" s="78" t="s">
        <v>83</v>
      </c>
      <c r="BR721" s="79" t="e">
        <f>IF(#REF!="B",#REF!,IF(#REF!="C",#REF!,#REF!))</f>
        <v>#REF!</v>
      </c>
      <c r="BS721" s="75"/>
    </row>
    <row r="722" spans="1:76" ht="21.75" customHeight="1">
      <c r="A722" s="62"/>
      <c r="B722" s="606"/>
      <c r="C722" s="562" t="str">
        <f>IF(ROSTER!D$10="","",ROSTER!D$10)</f>
        <v/>
      </c>
      <c r="D722" s="563"/>
      <c r="E722" s="591"/>
      <c r="F722" s="593"/>
      <c r="G722" s="595"/>
      <c r="H722" s="585"/>
      <c r="I722" s="577"/>
      <c r="J722" s="566"/>
      <c r="K722" s="567"/>
      <c r="L722" s="570"/>
      <c r="M722" s="571"/>
      <c r="N722" s="582" t="s">
        <v>16</v>
      </c>
      <c r="O722" s="583"/>
      <c r="P722" s="566"/>
      <c r="Q722" s="567"/>
      <c r="R722" s="570"/>
      <c r="S722" s="571"/>
      <c r="T722" s="582" t="s">
        <v>16</v>
      </c>
      <c r="U722" s="583"/>
      <c r="V722" s="585"/>
      <c r="W722" s="577"/>
      <c r="X722" s="566"/>
      <c r="Y722" s="577"/>
      <c r="Z722" s="566"/>
      <c r="AA722" s="577"/>
      <c r="AB722" s="566"/>
      <c r="AC722" s="567"/>
      <c r="AD722" s="570"/>
      <c r="AE722" s="571"/>
      <c r="AF722" s="598"/>
      <c r="AG722" s="599"/>
      <c r="AH722" s="566"/>
      <c r="AI722" s="567"/>
      <c r="AJ722" s="570"/>
      <c r="AK722" s="571"/>
      <c r="AL722" s="598"/>
      <c r="AM722" s="599"/>
      <c r="AN722" s="566"/>
      <c r="AO722" s="567"/>
      <c r="AP722" s="570"/>
      <c r="AQ722" s="571"/>
      <c r="AR722" s="598"/>
      <c r="AS722" s="599"/>
      <c r="AT722" s="603"/>
      <c r="AU722" s="604"/>
      <c r="AV722" s="596"/>
      <c r="AW722" s="597"/>
      <c r="AX722" s="598"/>
      <c r="AY722" s="599"/>
      <c r="AZ722" s="566"/>
      <c r="BA722" s="567"/>
      <c r="BB722" s="570"/>
      <c r="BC722" s="571"/>
      <c r="BD722" s="598"/>
      <c r="BE722" s="599"/>
      <c r="BF722" s="603"/>
      <c r="BG722" s="604"/>
      <c r="BH722" s="596"/>
      <c r="BI722" s="597"/>
      <c r="BJ722" s="598"/>
      <c r="BK722" s="599"/>
      <c r="BL722" s="600"/>
      <c r="BM722" s="601"/>
      <c r="BN722" s="602"/>
      <c r="BO722" s="561"/>
      <c r="BP722" s="561"/>
      <c r="BQ722" s="78" t="s">
        <v>84</v>
      </c>
      <c r="BR722" s="79" t="e">
        <f>IF(#REF!="B",#REF!,IF(#REF!="C",#REF!,#REF!))</f>
        <v>#REF!</v>
      </c>
      <c r="BS722" s="75"/>
    </row>
    <row r="723" spans="1:76" ht="21.75" customHeight="1">
      <c r="A723" s="62"/>
      <c r="B723" s="586" t="str">
        <f>IF(ROSTER!B12="","",ROSTER!B12)</f>
        <v/>
      </c>
      <c r="C723" s="588" t="str">
        <f>IF(ROSTER!C$12="","",ROSTER!C$12)</f>
        <v/>
      </c>
      <c r="D723" s="589"/>
      <c r="E723" s="590"/>
      <c r="F723" s="592">
        <f>IF(E723="y",1,IF(E723="S",1,0))</f>
        <v>0</v>
      </c>
      <c r="G723" s="594">
        <f>IF(E723="S",1,0)</f>
        <v>0</v>
      </c>
      <c r="H723" s="584"/>
      <c r="I723" s="576"/>
      <c r="J723" s="564"/>
      <c r="K723" s="565"/>
      <c r="L723" s="568"/>
      <c r="M723" s="569"/>
      <c r="N723" s="578">
        <f>L723+J723</f>
        <v>0</v>
      </c>
      <c r="O723" s="579"/>
      <c r="P723" s="564"/>
      <c r="Q723" s="565"/>
      <c r="R723" s="568"/>
      <c r="S723" s="569"/>
      <c r="T723" s="578">
        <f>R723-P723</f>
        <v>0</v>
      </c>
      <c r="U723" s="579"/>
      <c r="V723" s="584"/>
      <c r="W723" s="576"/>
      <c r="X723" s="564"/>
      <c r="Y723" s="576"/>
      <c r="Z723" s="564"/>
      <c r="AA723" s="576"/>
      <c r="AB723" s="564"/>
      <c r="AC723" s="565"/>
      <c r="AD723" s="568"/>
      <c r="AE723" s="569"/>
      <c r="AF723" s="548">
        <f>IF(AB723=0,0,(AD723/AB723)*100)</f>
        <v>0</v>
      </c>
      <c r="AG723" s="549"/>
      <c r="AH723" s="564"/>
      <c r="AI723" s="565"/>
      <c r="AJ723" s="568"/>
      <c r="AK723" s="569"/>
      <c r="AL723" s="548">
        <f>IF(AH723=0,0,(AJ723/AH723)*100)</f>
        <v>0</v>
      </c>
      <c r="AM723" s="549"/>
      <c r="AN723" s="564"/>
      <c r="AO723" s="565"/>
      <c r="AP723" s="568"/>
      <c r="AQ723" s="569"/>
      <c r="AR723" s="548">
        <f>IF(AN723=0,0,(AP723/AN723)*100)</f>
        <v>0</v>
      </c>
      <c r="AS723" s="549"/>
      <c r="AT723" s="572">
        <f>AB723+AH723+AN723</f>
        <v>0</v>
      </c>
      <c r="AU723" s="573"/>
      <c r="AV723" s="544">
        <f>AD723+AJ723+AP723</f>
        <v>0</v>
      </c>
      <c r="AW723" s="545"/>
      <c r="AX723" s="548">
        <f>IF(AT723=0,0,(AV723/AT723)*100)</f>
        <v>0</v>
      </c>
      <c r="AY723" s="549"/>
      <c r="AZ723" s="564"/>
      <c r="BA723" s="565"/>
      <c r="BB723" s="568"/>
      <c r="BC723" s="569"/>
      <c r="BD723" s="548">
        <f>IF(AZ723=0,0,(BB723/AZ723)*100)</f>
        <v>0</v>
      </c>
      <c r="BE723" s="549"/>
      <c r="BF723" s="572">
        <f>AT723+AZ723</f>
        <v>0</v>
      </c>
      <c r="BG723" s="573"/>
      <c r="BH723" s="544">
        <f>AV723+BB723</f>
        <v>0</v>
      </c>
      <c r="BI723" s="545"/>
      <c r="BJ723" s="548">
        <f>IF(BF723=0,0,(BH723/BF723)*100)</f>
        <v>0</v>
      </c>
      <c r="BK723" s="549"/>
      <c r="BL723" s="552">
        <f>(AD723*2)+(AJ723*2)+(AP723*3)+BB723</f>
        <v>0</v>
      </c>
      <c r="BM723" s="553"/>
      <c r="BN723" s="554"/>
      <c r="BO723" s="560" t="e">
        <f>(BL723*BR$719)+(N723*BR$720)+(X723*BR$721)+(R723*BR$722)+(V723*BR$723)+(Z723*BR$724)</f>
        <v>#REF!</v>
      </c>
      <c r="BP723" s="560" t="e">
        <f>((AZ723-BB723)*BR$726)+((AT723-AV723)*BR$725)+(H723*BR$727)+(P723*BR$728)</f>
        <v>#REF!</v>
      </c>
      <c r="BQ723" s="78" t="s">
        <v>85</v>
      </c>
      <c r="BR723" s="79" t="e">
        <f>IF(#REF!="B",#REF!,IF(#REF!="C",#REF!,#REF!))</f>
        <v>#REF!</v>
      </c>
      <c r="BS723" s="75"/>
    </row>
    <row r="724" spans="1:76" ht="21.75" customHeight="1">
      <c r="A724" s="62"/>
      <c r="B724" s="587"/>
      <c r="C724" s="562" t="str">
        <f>IF(ROSTER!D$12="","",ROSTER!D$12)</f>
        <v/>
      </c>
      <c r="D724" s="563"/>
      <c r="E724" s="591"/>
      <c r="F724" s="593"/>
      <c r="G724" s="595"/>
      <c r="H724" s="585"/>
      <c r="I724" s="577"/>
      <c r="J724" s="566"/>
      <c r="K724" s="567"/>
      <c r="L724" s="570"/>
      <c r="M724" s="571"/>
      <c r="N724" s="582" t="s">
        <v>16</v>
      </c>
      <c r="O724" s="583"/>
      <c r="P724" s="566"/>
      <c r="Q724" s="567"/>
      <c r="R724" s="570"/>
      <c r="S724" s="571"/>
      <c r="T724" s="582" t="s">
        <v>16</v>
      </c>
      <c r="U724" s="583"/>
      <c r="V724" s="585"/>
      <c r="W724" s="577"/>
      <c r="X724" s="566"/>
      <c r="Y724" s="577"/>
      <c r="Z724" s="566"/>
      <c r="AA724" s="577"/>
      <c r="AB724" s="566"/>
      <c r="AC724" s="567"/>
      <c r="AD724" s="570"/>
      <c r="AE724" s="571"/>
      <c r="AF724" s="598"/>
      <c r="AG724" s="599"/>
      <c r="AH724" s="566"/>
      <c r="AI724" s="567"/>
      <c r="AJ724" s="570"/>
      <c r="AK724" s="571"/>
      <c r="AL724" s="598"/>
      <c r="AM724" s="599"/>
      <c r="AN724" s="566"/>
      <c r="AO724" s="567"/>
      <c r="AP724" s="570"/>
      <c r="AQ724" s="571"/>
      <c r="AR724" s="598"/>
      <c r="AS724" s="599"/>
      <c r="AT724" s="603"/>
      <c r="AU724" s="604"/>
      <c r="AV724" s="596"/>
      <c r="AW724" s="597"/>
      <c r="AX724" s="598"/>
      <c r="AY724" s="599"/>
      <c r="AZ724" s="566"/>
      <c r="BA724" s="567"/>
      <c r="BB724" s="570"/>
      <c r="BC724" s="571"/>
      <c r="BD724" s="598"/>
      <c r="BE724" s="599"/>
      <c r="BF724" s="603"/>
      <c r="BG724" s="604"/>
      <c r="BH724" s="596"/>
      <c r="BI724" s="597"/>
      <c r="BJ724" s="598"/>
      <c r="BK724" s="599"/>
      <c r="BL724" s="600"/>
      <c r="BM724" s="601"/>
      <c r="BN724" s="602"/>
      <c r="BO724" s="561"/>
      <c r="BP724" s="561"/>
      <c r="BQ724" s="78" t="s">
        <v>86</v>
      </c>
      <c r="BR724" s="79" t="e">
        <f>IF(#REF!="B",#REF!,IF(#REF!="C",#REF!,#REF!))</f>
        <v>#REF!</v>
      </c>
      <c r="BS724" s="75"/>
    </row>
    <row r="725" spans="1:76" ht="21.75" customHeight="1">
      <c r="A725" s="62"/>
      <c r="B725" s="586" t="str">
        <f>IF(ROSTER!B14="","",ROSTER!B14)</f>
        <v/>
      </c>
      <c r="C725" s="588" t="str">
        <f>IF(ROSTER!C$14="","",ROSTER!C$14)</f>
        <v/>
      </c>
      <c r="D725" s="589"/>
      <c r="E725" s="590"/>
      <c r="F725" s="592">
        <f>IF(E725="y",1,IF(E725="S",1,0))</f>
        <v>0</v>
      </c>
      <c r="G725" s="594">
        <f>IF(E725="S",1,0)</f>
        <v>0</v>
      </c>
      <c r="H725" s="584"/>
      <c r="I725" s="576"/>
      <c r="J725" s="564"/>
      <c r="K725" s="565"/>
      <c r="L725" s="568"/>
      <c r="M725" s="569"/>
      <c r="N725" s="578">
        <f>L725+J725</f>
        <v>0</v>
      </c>
      <c r="O725" s="579"/>
      <c r="P725" s="564"/>
      <c r="Q725" s="565"/>
      <c r="R725" s="568"/>
      <c r="S725" s="569"/>
      <c r="T725" s="578">
        <f>R725-P725</f>
        <v>0</v>
      </c>
      <c r="U725" s="579"/>
      <c r="V725" s="584"/>
      <c r="W725" s="576"/>
      <c r="X725" s="564"/>
      <c r="Y725" s="576"/>
      <c r="Z725" s="564"/>
      <c r="AA725" s="576"/>
      <c r="AB725" s="564"/>
      <c r="AC725" s="565"/>
      <c r="AD725" s="568"/>
      <c r="AE725" s="569"/>
      <c r="AF725" s="548">
        <f>IF(AB725=0,0,(AD725/AB725)*100)</f>
        <v>0</v>
      </c>
      <c r="AG725" s="549"/>
      <c r="AH725" s="564"/>
      <c r="AI725" s="565"/>
      <c r="AJ725" s="568"/>
      <c r="AK725" s="569"/>
      <c r="AL725" s="548">
        <f>IF(AH725=0,0,(AJ725/AH725)*100)</f>
        <v>0</v>
      </c>
      <c r="AM725" s="549"/>
      <c r="AN725" s="564"/>
      <c r="AO725" s="565"/>
      <c r="AP725" s="568"/>
      <c r="AQ725" s="569"/>
      <c r="AR725" s="548">
        <f>IF(AN725=0,0,(AP725/AN725)*100)</f>
        <v>0</v>
      </c>
      <c r="AS725" s="549"/>
      <c r="AT725" s="572">
        <f>AB725+AH725+AN725</f>
        <v>0</v>
      </c>
      <c r="AU725" s="573"/>
      <c r="AV725" s="544">
        <f>AD725+AJ725+AP725</f>
        <v>0</v>
      </c>
      <c r="AW725" s="545"/>
      <c r="AX725" s="548">
        <f>IF(AT725=0,0,(AV725/AT725)*100)</f>
        <v>0</v>
      </c>
      <c r="AY725" s="549"/>
      <c r="AZ725" s="564"/>
      <c r="BA725" s="565"/>
      <c r="BB725" s="568"/>
      <c r="BC725" s="569"/>
      <c r="BD725" s="548">
        <f>IF(AZ725=0,0,(BB725/AZ725)*100)</f>
        <v>0</v>
      </c>
      <c r="BE725" s="549"/>
      <c r="BF725" s="572">
        <f>AT725+AZ725</f>
        <v>0</v>
      </c>
      <c r="BG725" s="573"/>
      <c r="BH725" s="544">
        <f>AV725+BB725</f>
        <v>0</v>
      </c>
      <c r="BI725" s="545"/>
      <c r="BJ725" s="548">
        <f>IF(BF725=0,0,(BH725/BF725)*100)</f>
        <v>0</v>
      </c>
      <c r="BK725" s="549"/>
      <c r="BL725" s="552">
        <f>(AD725*2)+(AJ725*2)+(AP725*3)+BB725</f>
        <v>0</v>
      </c>
      <c r="BM725" s="553"/>
      <c r="BN725" s="554"/>
      <c r="BO725" s="560" t="e">
        <f>(BL725*BR$719)+(N725*BR$720)+(X725*BR$721)+(R725*BR$722)+(V725*BR$723)+(Z725*BR$724)</f>
        <v>#REF!</v>
      </c>
      <c r="BP725" s="560" t="e">
        <f>((AZ725-BB725)*BR$726)+((AT725-AV725)*BR$725)+(H725*BR$727)+(P725*BR$728)</f>
        <v>#REF!</v>
      </c>
      <c r="BQ725" s="78" t="s">
        <v>87</v>
      </c>
      <c r="BR725" s="79" t="e">
        <f>IF(#REF!="B",#REF!,IF(#REF!="C",#REF!,#REF!))</f>
        <v>#REF!</v>
      </c>
      <c r="BS725" s="75"/>
    </row>
    <row r="726" spans="1:76" ht="21.75" customHeight="1">
      <c r="A726" s="62"/>
      <c r="B726" s="587"/>
      <c r="C726" s="562" t="str">
        <f>IF(ROSTER!D$14="","",ROSTER!D$14)</f>
        <v/>
      </c>
      <c r="D726" s="563"/>
      <c r="E726" s="591"/>
      <c r="F726" s="593"/>
      <c r="G726" s="595"/>
      <c r="H726" s="585"/>
      <c r="I726" s="577"/>
      <c r="J726" s="566"/>
      <c r="K726" s="567"/>
      <c r="L726" s="570"/>
      <c r="M726" s="571"/>
      <c r="N726" s="582" t="s">
        <v>16</v>
      </c>
      <c r="O726" s="583"/>
      <c r="P726" s="566"/>
      <c r="Q726" s="567"/>
      <c r="R726" s="570"/>
      <c r="S726" s="571"/>
      <c r="T726" s="582" t="s">
        <v>16</v>
      </c>
      <c r="U726" s="583"/>
      <c r="V726" s="585"/>
      <c r="W726" s="577"/>
      <c r="X726" s="566"/>
      <c r="Y726" s="577"/>
      <c r="Z726" s="566"/>
      <c r="AA726" s="577"/>
      <c r="AB726" s="566"/>
      <c r="AC726" s="567"/>
      <c r="AD726" s="570"/>
      <c r="AE726" s="571"/>
      <c r="AF726" s="598"/>
      <c r="AG726" s="599"/>
      <c r="AH726" s="566"/>
      <c r="AI726" s="567"/>
      <c r="AJ726" s="570"/>
      <c r="AK726" s="571"/>
      <c r="AL726" s="598"/>
      <c r="AM726" s="599"/>
      <c r="AN726" s="566"/>
      <c r="AO726" s="567"/>
      <c r="AP726" s="570"/>
      <c r="AQ726" s="571"/>
      <c r="AR726" s="598"/>
      <c r="AS726" s="599"/>
      <c r="AT726" s="603"/>
      <c r="AU726" s="604"/>
      <c r="AV726" s="596"/>
      <c r="AW726" s="597"/>
      <c r="AX726" s="598"/>
      <c r="AY726" s="599"/>
      <c r="AZ726" s="566"/>
      <c r="BA726" s="567"/>
      <c r="BB726" s="570"/>
      <c r="BC726" s="571"/>
      <c r="BD726" s="598"/>
      <c r="BE726" s="599"/>
      <c r="BF726" s="603"/>
      <c r="BG726" s="604"/>
      <c r="BH726" s="596"/>
      <c r="BI726" s="597"/>
      <c r="BJ726" s="598"/>
      <c r="BK726" s="599"/>
      <c r="BL726" s="600"/>
      <c r="BM726" s="601"/>
      <c r="BN726" s="602"/>
      <c r="BO726" s="561"/>
      <c r="BP726" s="561"/>
      <c r="BQ726" s="78" t="s">
        <v>88</v>
      </c>
      <c r="BR726" s="79" t="e">
        <f>IF(#REF!="B",#REF!,IF(#REF!="C",#REF!,#REF!))</f>
        <v>#REF!</v>
      </c>
      <c r="BS726" s="75"/>
    </row>
    <row r="727" spans="1:76" ht="21.75" customHeight="1">
      <c r="A727" s="62"/>
      <c r="B727" s="586" t="str">
        <f>IF(ROSTER!B16="","",ROSTER!B16)</f>
        <v/>
      </c>
      <c r="C727" s="588" t="str">
        <f>IF(ROSTER!C$16="","",ROSTER!C$16)</f>
        <v/>
      </c>
      <c r="D727" s="589"/>
      <c r="E727" s="590"/>
      <c r="F727" s="592">
        <f>IF(E727="y",1,IF(E727="S",1,0))</f>
        <v>0</v>
      </c>
      <c r="G727" s="594">
        <f>IF(E727="S",1,0)</f>
        <v>0</v>
      </c>
      <c r="H727" s="584"/>
      <c r="I727" s="576"/>
      <c r="J727" s="564"/>
      <c r="K727" s="565"/>
      <c r="L727" s="568"/>
      <c r="M727" s="569"/>
      <c r="N727" s="578">
        <f>L727+J727</f>
        <v>0</v>
      </c>
      <c r="O727" s="579"/>
      <c r="P727" s="564"/>
      <c r="Q727" s="565"/>
      <c r="R727" s="568"/>
      <c r="S727" s="569"/>
      <c r="T727" s="578">
        <f>R727-P727</f>
        <v>0</v>
      </c>
      <c r="U727" s="579"/>
      <c r="V727" s="584"/>
      <c r="W727" s="576"/>
      <c r="X727" s="564"/>
      <c r="Y727" s="576"/>
      <c r="Z727" s="564"/>
      <c r="AA727" s="576"/>
      <c r="AB727" s="564"/>
      <c r="AC727" s="565"/>
      <c r="AD727" s="568"/>
      <c r="AE727" s="569"/>
      <c r="AF727" s="548">
        <f>IF(AB727=0,0,(AD727/AB727)*100)</f>
        <v>0</v>
      </c>
      <c r="AG727" s="549"/>
      <c r="AH727" s="564"/>
      <c r="AI727" s="565"/>
      <c r="AJ727" s="568"/>
      <c r="AK727" s="569"/>
      <c r="AL727" s="548">
        <f>IF(AH727=0,0,(AJ727/AH727)*100)</f>
        <v>0</v>
      </c>
      <c r="AM727" s="549"/>
      <c r="AN727" s="564"/>
      <c r="AO727" s="565"/>
      <c r="AP727" s="568"/>
      <c r="AQ727" s="569"/>
      <c r="AR727" s="548">
        <f>IF(AN727=0,0,(AP727/AN727)*100)</f>
        <v>0</v>
      </c>
      <c r="AS727" s="549"/>
      <c r="AT727" s="572">
        <f>AB727+AH727+AN727</f>
        <v>0</v>
      </c>
      <c r="AU727" s="573"/>
      <c r="AV727" s="544">
        <f>AD727+AJ727+AP727</f>
        <v>0</v>
      </c>
      <c r="AW727" s="545"/>
      <c r="AX727" s="548">
        <f>IF(AT727=0,0,(AV727/AT727)*100)</f>
        <v>0</v>
      </c>
      <c r="AY727" s="549"/>
      <c r="AZ727" s="564"/>
      <c r="BA727" s="565"/>
      <c r="BB727" s="568"/>
      <c r="BC727" s="569"/>
      <c r="BD727" s="548">
        <f>IF(AZ727=0,0,(BB727/AZ727)*100)</f>
        <v>0</v>
      </c>
      <c r="BE727" s="549"/>
      <c r="BF727" s="572">
        <f>AT727+AZ727</f>
        <v>0</v>
      </c>
      <c r="BG727" s="573"/>
      <c r="BH727" s="544">
        <f>AV727+BB727</f>
        <v>0</v>
      </c>
      <c r="BI727" s="545"/>
      <c r="BJ727" s="548">
        <f>IF(BF727=0,0,(BH727/BF727)*100)</f>
        <v>0</v>
      </c>
      <c r="BK727" s="549"/>
      <c r="BL727" s="552">
        <f>(AD727*2)+(AJ727*2)+(AP727*3)+BB727</f>
        <v>0</v>
      </c>
      <c r="BM727" s="553"/>
      <c r="BN727" s="554"/>
      <c r="BO727" s="560" t="e">
        <f>(BL727*BR$719)+(N727*BR$720)+(X727*BR$721)+(R727*BR$722)+(V727*BR$723)+(Z727*BR$724)</f>
        <v>#REF!</v>
      </c>
      <c r="BP727" s="560" t="e">
        <f>((AZ727-BB727)*BR$726)+((AT727-AV727)*BR$725)+(H727*BR$727)+(P727*BR$728)</f>
        <v>#REF!</v>
      </c>
      <c r="BQ727" s="78" t="s">
        <v>89</v>
      </c>
      <c r="BR727" s="79" t="e">
        <f>IF(#REF!="B",#REF!,IF(#REF!="C",#REF!,#REF!))</f>
        <v>#REF!</v>
      </c>
      <c r="BS727" s="75"/>
    </row>
    <row r="728" spans="1:76" ht="21.75" customHeight="1">
      <c r="A728" s="62"/>
      <c r="B728" s="587"/>
      <c r="C728" s="562" t="str">
        <f>IF(ROSTER!D$16="","",ROSTER!D$16)</f>
        <v/>
      </c>
      <c r="D728" s="563"/>
      <c r="E728" s="591"/>
      <c r="F728" s="593"/>
      <c r="G728" s="595"/>
      <c r="H728" s="585"/>
      <c r="I728" s="577"/>
      <c r="J728" s="566"/>
      <c r="K728" s="567"/>
      <c r="L728" s="570"/>
      <c r="M728" s="571"/>
      <c r="N728" s="582" t="s">
        <v>16</v>
      </c>
      <c r="O728" s="583"/>
      <c r="P728" s="566"/>
      <c r="Q728" s="567"/>
      <c r="R728" s="570"/>
      <c r="S728" s="571"/>
      <c r="T728" s="582" t="s">
        <v>16</v>
      </c>
      <c r="U728" s="583"/>
      <c r="V728" s="585"/>
      <c r="W728" s="577"/>
      <c r="X728" s="566"/>
      <c r="Y728" s="577"/>
      <c r="Z728" s="566"/>
      <c r="AA728" s="577"/>
      <c r="AB728" s="566"/>
      <c r="AC728" s="567"/>
      <c r="AD728" s="570"/>
      <c r="AE728" s="571"/>
      <c r="AF728" s="598"/>
      <c r="AG728" s="599"/>
      <c r="AH728" s="566"/>
      <c r="AI728" s="567"/>
      <c r="AJ728" s="570"/>
      <c r="AK728" s="571"/>
      <c r="AL728" s="598"/>
      <c r="AM728" s="599"/>
      <c r="AN728" s="566"/>
      <c r="AO728" s="567"/>
      <c r="AP728" s="570"/>
      <c r="AQ728" s="571"/>
      <c r="AR728" s="598"/>
      <c r="AS728" s="599"/>
      <c r="AT728" s="603"/>
      <c r="AU728" s="604"/>
      <c r="AV728" s="596"/>
      <c r="AW728" s="597"/>
      <c r="AX728" s="598"/>
      <c r="AY728" s="599"/>
      <c r="AZ728" s="566"/>
      <c r="BA728" s="567"/>
      <c r="BB728" s="570"/>
      <c r="BC728" s="571"/>
      <c r="BD728" s="598"/>
      <c r="BE728" s="599"/>
      <c r="BF728" s="603"/>
      <c r="BG728" s="604"/>
      <c r="BH728" s="596"/>
      <c r="BI728" s="597"/>
      <c r="BJ728" s="598"/>
      <c r="BK728" s="599"/>
      <c r="BL728" s="600"/>
      <c r="BM728" s="601"/>
      <c r="BN728" s="602"/>
      <c r="BO728" s="561"/>
      <c r="BP728" s="561"/>
      <c r="BQ728" s="78" t="s">
        <v>90</v>
      </c>
      <c r="BR728" s="79" t="e">
        <f>IF(#REF!="B",#REF!,IF(#REF!="C",#REF!,#REF!))</f>
        <v>#REF!</v>
      </c>
      <c r="BS728" s="75"/>
    </row>
    <row r="729" spans="1:76" ht="21.75" customHeight="1">
      <c r="A729" s="62"/>
      <c r="B729" s="586" t="str">
        <f>IF(ROSTER!B18="","",ROSTER!B18)</f>
        <v/>
      </c>
      <c r="C729" s="588" t="str">
        <f>IF(ROSTER!C$18="","",ROSTER!C$18)</f>
        <v/>
      </c>
      <c r="D729" s="589"/>
      <c r="E729" s="590"/>
      <c r="F729" s="592">
        <f>IF(E729="y",1,IF(E729="S",1,0))</f>
        <v>0</v>
      </c>
      <c r="G729" s="594">
        <f>IF(E729="S",1,0)</f>
        <v>0</v>
      </c>
      <c r="H729" s="584"/>
      <c r="I729" s="576"/>
      <c r="J729" s="564"/>
      <c r="K729" s="565"/>
      <c r="L729" s="568"/>
      <c r="M729" s="569"/>
      <c r="N729" s="578">
        <f>L729+J729</f>
        <v>0</v>
      </c>
      <c r="O729" s="579"/>
      <c r="P729" s="564"/>
      <c r="Q729" s="565"/>
      <c r="R729" s="568"/>
      <c r="S729" s="569"/>
      <c r="T729" s="578">
        <f>R729-P729</f>
        <v>0</v>
      </c>
      <c r="U729" s="579"/>
      <c r="V729" s="584"/>
      <c r="W729" s="576"/>
      <c r="X729" s="564"/>
      <c r="Y729" s="576"/>
      <c r="Z729" s="564"/>
      <c r="AA729" s="576"/>
      <c r="AB729" s="564"/>
      <c r="AC729" s="565"/>
      <c r="AD729" s="568"/>
      <c r="AE729" s="569"/>
      <c r="AF729" s="548">
        <f>IF(AB729=0,0,(AD729/AB729)*100)</f>
        <v>0</v>
      </c>
      <c r="AG729" s="549"/>
      <c r="AH729" s="564"/>
      <c r="AI729" s="565"/>
      <c r="AJ729" s="568"/>
      <c r="AK729" s="569"/>
      <c r="AL729" s="548">
        <f>IF(AH729=0,0,(AJ729/AH729)*100)</f>
        <v>0</v>
      </c>
      <c r="AM729" s="549"/>
      <c r="AN729" s="564"/>
      <c r="AO729" s="565"/>
      <c r="AP729" s="568"/>
      <c r="AQ729" s="569"/>
      <c r="AR729" s="548">
        <f>IF(AN729=0,0,(AP729/AN729)*100)</f>
        <v>0</v>
      </c>
      <c r="AS729" s="549"/>
      <c r="AT729" s="572">
        <f>AB729+AH729+AN729</f>
        <v>0</v>
      </c>
      <c r="AU729" s="573"/>
      <c r="AV729" s="544">
        <f>AD729+AJ729+AP729</f>
        <v>0</v>
      </c>
      <c r="AW729" s="545"/>
      <c r="AX729" s="548">
        <f>IF(AT729=0,0,(AV729/AT729)*100)</f>
        <v>0</v>
      </c>
      <c r="AY729" s="549"/>
      <c r="AZ729" s="564"/>
      <c r="BA729" s="565"/>
      <c r="BB729" s="568"/>
      <c r="BC729" s="569"/>
      <c r="BD729" s="548">
        <f>IF(AZ729=0,0,(BB729/AZ729)*100)</f>
        <v>0</v>
      </c>
      <c r="BE729" s="549"/>
      <c r="BF729" s="572">
        <f>AT729+AZ729</f>
        <v>0</v>
      </c>
      <c r="BG729" s="573"/>
      <c r="BH729" s="544">
        <f>AV729+BB729</f>
        <v>0</v>
      </c>
      <c r="BI729" s="545"/>
      <c r="BJ729" s="548">
        <f>IF(BF729=0,0,(BH729/BF729)*100)</f>
        <v>0</v>
      </c>
      <c r="BK729" s="549"/>
      <c r="BL729" s="552">
        <f>(AD729*2)+(AJ729*2)+(AP729*3)+BB729</f>
        <v>0</v>
      </c>
      <c r="BM729" s="553"/>
      <c r="BN729" s="554"/>
      <c r="BO729" s="560" t="e">
        <f>(BL729*BR$719)+(N729*BR$720)+(X729*BR$721)+(R729*BR$722)+(V729*BR$723)+(Z729*BR$724)</f>
        <v>#REF!</v>
      </c>
      <c r="BP729" s="560" t="e">
        <f>((AZ729-BB729)*BR$726)+((AT729-AV729)*BR$725)+(H729*BR$727)+(P729*BR$728)</f>
        <v>#REF!</v>
      </c>
      <c r="BQ729" s="62"/>
      <c r="BR729" s="62"/>
      <c r="BS729" s="75"/>
    </row>
    <row r="730" spans="1:76" ht="21.75" customHeight="1">
      <c r="A730" s="62"/>
      <c r="B730" s="587"/>
      <c r="C730" s="562" t="str">
        <f>IF(ROSTER!D$18="","",ROSTER!D$18)</f>
        <v/>
      </c>
      <c r="D730" s="563"/>
      <c r="E730" s="591"/>
      <c r="F730" s="593"/>
      <c r="G730" s="595"/>
      <c r="H730" s="585"/>
      <c r="I730" s="577"/>
      <c r="J730" s="566"/>
      <c r="K730" s="567"/>
      <c r="L730" s="570"/>
      <c r="M730" s="571"/>
      <c r="N730" s="582" t="s">
        <v>16</v>
      </c>
      <c r="O730" s="583"/>
      <c r="P730" s="566"/>
      <c r="Q730" s="567"/>
      <c r="R730" s="570"/>
      <c r="S730" s="571"/>
      <c r="T730" s="582" t="s">
        <v>16</v>
      </c>
      <c r="U730" s="583"/>
      <c r="V730" s="585"/>
      <c r="W730" s="577"/>
      <c r="X730" s="566"/>
      <c r="Y730" s="577"/>
      <c r="Z730" s="566"/>
      <c r="AA730" s="577"/>
      <c r="AB730" s="566"/>
      <c r="AC730" s="567"/>
      <c r="AD730" s="570"/>
      <c r="AE730" s="571"/>
      <c r="AF730" s="598"/>
      <c r="AG730" s="599"/>
      <c r="AH730" s="566"/>
      <c r="AI730" s="567"/>
      <c r="AJ730" s="570"/>
      <c r="AK730" s="571"/>
      <c r="AL730" s="598"/>
      <c r="AM730" s="599"/>
      <c r="AN730" s="566"/>
      <c r="AO730" s="567"/>
      <c r="AP730" s="570"/>
      <c r="AQ730" s="571"/>
      <c r="AR730" s="598"/>
      <c r="AS730" s="599"/>
      <c r="AT730" s="603"/>
      <c r="AU730" s="604"/>
      <c r="AV730" s="596"/>
      <c r="AW730" s="597"/>
      <c r="AX730" s="598"/>
      <c r="AY730" s="599"/>
      <c r="AZ730" s="566"/>
      <c r="BA730" s="567"/>
      <c r="BB730" s="570"/>
      <c r="BC730" s="571"/>
      <c r="BD730" s="598"/>
      <c r="BE730" s="599"/>
      <c r="BF730" s="603"/>
      <c r="BG730" s="604"/>
      <c r="BH730" s="596"/>
      <c r="BI730" s="597"/>
      <c r="BJ730" s="598"/>
      <c r="BK730" s="599"/>
      <c r="BL730" s="600"/>
      <c r="BM730" s="601"/>
      <c r="BN730" s="602"/>
      <c r="BO730" s="561"/>
      <c r="BP730" s="561"/>
      <c r="BQ730" s="62"/>
      <c r="BR730" s="62"/>
      <c r="BS730" s="62"/>
    </row>
    <row r="731" spans="1:76" ht="21.75" customHeight="1">
      <c r="A731" s="62"/>
      <c r="B731" s="586" t="str">
        <f>IF(ROSTER!B20="","",ROSTER!B20)</f>
        <v/>
      </c>
      <c r="C731" s="588" t="str">
        <f>IF(ROSTER!C$20="","",ROSTER!C$20)</f>
        <v/>
      </c>
      <c r="D731" s="589"/>
      <c r="E731" s="590"/>
      <c r="F731" s="592">
        <f>IF(E731="y",1,IF(E731="S",1,0))</f>
        <v>0</v>
      </c>
      <c r="G731" s="594">
        <f>IF(E731="S",1,0)</f>
        <v>0</v>
      </c>
      <c r="H731" s="584"/>
      <c r="I731" s="576"/>
      <c r="J731" s="564"/>
      <c r="K731" s="565"/>
      <c r="L731" s="568"/>
      <c r="M731" s="569"/>
      <c r="N731" s="578">
        <f>L731+J731</f>
        <v>0</v>
      </c>
      <c r="O731" s="579"/>
      <c r="P731" s="564"/>
      <c r="Q731" s="565"/>
      <c r="R731" s="568"/>
      <c r="S731" s="569"/>
      <c r="T731" s="578">
        <f>R731-P731</f>
        <v>0</v>
      </c>
      <c r="U731" s="579"/>
      <c r="V731" s="584"/>
      <c r="W731" s="576"/>
      <c r="X731" s="564"/>
      <c r="Y731" s="576"/>
      <c r="Z731" s="564"/>
      <c r="AA731" s="576"/>
      <c r="AB731" s="564"/>
      <c r="AC731" s="565"/>
      <c r="AD731" s="568"/>
      <c r="AE731" s="569"/>
      <c r="AF731" s="548">
        <f>IF(AB731=0,0,(AD731/AB731)*100)</f>
        <v>0</v>
      </c>
      <c r="AG731" s="549"/>
      <c r="AH731" s="564"/>
      <c r="AI731" s="565"/>
      <c r="AJ731" s="568"/>
      <c r="AK731" s="569"/>
      <c r="AL731" s="548">
        <f>IF(AH731=0,0,(AJ731/AH731)*100)</f>
        <v>0</v>
      </c>
      <c r="AM731" s="549"/>
      <c r="AN731" s="564"/>
      <c r="AO731" s="565"/>
      <c r="AP731" s="568"/>
      <c r="AQ731" s="569"/>
      <c r="AR731" s="548">
        <f>IF(AN731=0,0,(AP731/AN731)*100)</f>
        <v>0</v>
      </c>
      <c r="AS731" s="549"/>
      <c r="AT731" s="572">
        <f>AB731+AH731+AN731</f>
        <v>0</v>
      </c>
      <c r="AU731" s="573"/>
      <c r="AV731" s="544">
        <f>AD731+AJ731+AP731</f>
        <v>0</v>
      </c>
      <c r="AW731" s="545"/>
      <c r="AX731" s="548">
        <f>IF(AT731=0,0,(AV731/AT731)*100)</f>
        <v>0</v>
      </c>
      <c r="AY731" s="549"/>
      <c r="AZ731" s="564"/>
      <c r="BA731" s="565"/>
      <c r="BB731" s="568"/>
      <c r="BC731" s="569"/>
      <c r="BD731" s="548">
        <f>IF(AZ731=0,0,(BB731/AZ731)*100)</f>
        <v>0</v>
      </c>
      <c r="BE731" s="549"/>
      <c r="BF731" s="572">
        <f>AT731+AZ731</f>
        <v>0</v>
      </c>
      <c r="BG731" s="573"/>
      <c r="BH731" s="544">
        <f>AV731+BB731</f>
        <v>0</v>
      </c>
      <c r="BI731" s="545"/>
      <c r="BJ731" s="548">
        <f>IF(BF731=0,0,(BH731/BF731)*100)</f>
        <v>0</v>
      </c>
      <c r="BK731" s="549"/>
      <c r="BL731" s="552">
        <f>(AD731*2)+(AJ731*2)+(AP731*3)+BB731</f>
        <v>0</v>
      </c>
      <c r="BM731" s="553"/>
      <c r="BN731" s="554"/>
      <c r="BO731" s="560" t="e">
        <f>(BL731*BR$719)+(N731*BR$720)+(X731*BR$721)+(R731*BR$722)+(V731*BR$723)+(Z731*BR$724)</f>
        <v>#REF!</v>
      </c>
      <c r="BP731" s="560" t="e">
        <f>((AZ731-BB731)*BR$726)+((AT731-AV731)*BR$725)+(H731*BR$727)+(P731*BR$728)</f>
        <v>#REF!</v>
      </c>
      <c r="BQ731" s="62"/>
      <c r="BR731" s="62"/>
      <c r="BS731" s="62"/>
    </row>
    <row r="732" spans="1:76" ht="21.75" customHeight="1">
      <c r="A732" s="62"/>
      <c r="B732" s="587"/>
      <c r="C732" s="562" t="str">
        <f>IF(ROSTER!D$20="","",ROSTER!D$20)</f>
        <v/>
      </c>
      <c r="D732" s="563"/>
      <c r="E732" s="591"/>
      <c r="F732" s="593"/>
      <c r="G732" s="595"/>
      <c r="H732" s="585"/>
      <c r="I732" s="577"/>
      <c r="J732" s="566"/>
      <c r="K732" s="567"/>
      <c r="L732" s="570"/>
      <c r="M732" s="571"/>
      <c r="N732" s="582" t="s">
        <v>16</v>
      </c>
      <c r="O732" s="583"/>
      <c r="P732" s="566"/>
      <c r="Q732" s="567"/>
      <c r="R732" s="570"/>
      <c r="S732" s="571"/>
      <c r="T732" s="582" t="s">
        <v>16</v>
      </c>
      <c r="U732" s="583"/>
      <c r="V732" s="585"/>
      <c r="W732" s="577"/>
      <c r="X732" s="566"/>
      <c r="Y732" s="577"/>
      <c r="Z732" s="566"/>
      <c r="AA732" s="577"/>
      <c r="AB732" s="566"/>
      <c r="AC732" s="567"/>
      <c r="AD732" s="570"/>
      <c r="AE732" s="571"/>
      <c r="AF732" s="598"/>
      <c r="AG732" s="599"/>
      <c r="AH732" s="566"/>
      <c r="AI732" s="567"/>
      <c r="AJ732" s="570"/>
      <c r="AK732" s="571"/>
      <c r="AL732" s="598"/>
      <c r="AM732" s="599"/>
      <c r="AN732" s="566"/>
      <c r="AO732" s="567"/>
      <c r="AP732" s="570"/>
      <c r="AQ732" s="571"/>
      <c r="AR732" s="598"/>
      <c r="AS732" s="599"/>
      <c r="AT732" s="603"/>
      <c r="AU732" s="604"/>
      <c r="AV732" s="596"/>
      <c r="AW732" s="597"/>
      <c r="AX732" s="598"/>
      <c r="AY732" s="599"/>
      <c r="AZ732" s="566"/>
      <c r="BA732" s="567"/>
      <c r="BB732" s="570"/>
      <c r="BC732" s="571"/>
      <c r="BD732" s="598"/>
      <c r="BE732" s="599"/>
      <c r="BF732" s="603"/>
      <c r="BG732" s="604"/>
      <c r="BH732" s="596"/>
      <c r="BI732" s="597"/>
      <c r="BJ732" s="598"/>
      <c r="BK732" s="599"/>
      <c r="BL732" s="600"/>
      <c r="BM732" s="601"/>
      <c r="BN732" s="602"/>
      <c r="BO732" s="561"/>
      <c r="BP732" s="561"/>
      <c r="BQ732" s="62"/>
      <c r="BR732" s="62"/>
      <c r="BS732" s="62"/>
    </row>
    <row r="733" spans="1:76" ht="21.75" customHeight="1">
      <c r="A733" s="62"/>
      <c r="B733" s="586" t="str">
        <f>IF(ROSTER!B22="","",ROSTER!B22)</f>
        <v/>
      </c>
      <c r="C733" s="588" t="str">
        <f>IF(ROSTER!C$22="","",ROSTER!C$22)</f>
        <v/>
      </c>
      <c r="D733" s="589"/>
      <c r="E733" s="590"/>
      <c r="F733" s="592">
        <f>IF(E733="y",1,IF(E733="S",1,0))</f>
        <v>0</v>
      </c>
      <c r="G733" s="594">
        <f>IF(E733="S",1,0)</f>
        <v>0</v>
      </c>
      <c r="H733" s="584"/>
      <c r="I733" s="576"/>
      <c r="J733" s="564"/>
      <c r="K733" s="565"/>
      <c r="L733" s="568"/>
      <c r="M733" s="569"/>
      <c r="N733" s="578">
        <f>L733+J733</f>
        <v>0</v>
      </c>
      <c r="O733" s="579"/>
      <c r="P733" s="564"/>
      <c r="Q733" s="565"/>
      <c r="R733" s="568"/>
      <c r="S733" s="569"/>
      <c r="T733" s="578">
        <f>R733-P733</f>
        <v>0</v>
      </c>
      <c r="U733" s="579"/>
      <c r="V733" s="584"/>
      <c r="W733" s="576"/>
      <c r="X733" s="564"/>
      <c r="Y733" s="576"/>
      <c r="Z733" s="564"/>
      <c r="AA733" s="576"/>
      <c r="AB733" s="564"/>
      <c r="AC733" s="565"/>
      <c r="AD733" s="568"/>
      <c r="AE733" s="569"/>
      <c r="AF733" s="548">
        <f>IF(AB733=0,0,(AD733/AB733)*100)</f>
        <v>0</v>
      </c>
      <c r="AG733" s="549"/>
      <c r="AH733" s="564"/>
      <c r="AI733" s="565"/>
      <c r="AJ733" s="568"/>
      <c r="AK733" s="569"/>
      <c r="AL733" s="548">
        <f>IF(AH733=0,0,(AJ733/AH733)*100)</f>
        <v>0</v>
      </c>
      <c r="AM733" s="549"/>
      <c r="AN733" s="564"/>
      <c r="AO733" s="565"/>
      <c r="AP733" s="568"/>
      <c r="AQ733" s="569"/>
      <c r="AR733" s="548">
        <f>IF(AN733=0,0,(AP733/AN733)*100)</f>
        <v>0</v>
      </c>
      <c r="AS733" s="549"/>
      <c r="AT733" s="572">
        <f>AB733+AH733+AN733</f>
        <v>0</v>
      </c>
      <c r="AU733" s="573"/>
      <c r="AV733" s="544">
        <f>AD733+AJ733+AP733</f>
        <v>0</v>
      </c>
      <c r="AW733" s="545"/>
      <c r="AX733" s="548">
        <f>IF(AT733=0,0,(AV733/AT733)*100)</f>
        <v>0</v>
      </c>
      <c r="AY733" s="549"/>
      <c r="AZ733" s="564"/>
      <c r="BA733" s="565"/>
      <c r="BB733" s="568"/>
      <c r="BC733" s="569"/>
      <c r="BD733" s="548">
        <f>IF(AZ733=0,0,(BB733/AZ733)*100)</f>
        <v>0</v>
      </c>
      <c r="BE733" s="549"/>
      <c r="BF733" s="572">
        <f>AT733+AZ733</f>
        <v>0</v>
      </c>
      <c r="BG733" s="573"/>
      <c r="BH733" s="544">
        <f>AV733+BB733</f>
        <v>0</v>
      </c>
      <c r="BI733" s="545"/>
      <c r="BJ733" s="548">
        <f>IF(BF733=0,0,(BH733/BF733)*100)</f>
        <v>0</v>
      </c>
      <c r="BK733" s="549"/>
      <c r="BL733" s="552">
        <f>(AD733*2)+(AJ733*2)+(AP733*3)+BB733</f>
        <v>0</v>
      </c>
      <c r="BM733" s="553"/>
      <c r="BN733" s="554"/>
      <c r="BO733" s="560" t="e">
        <f>(BL733*BR$719)+(N733*BR$720)+(X733*BR$721)+(R733*BR$722)+(V733*BR$723)+(Z733*BR$724)</f>
        <v>#REF!</v>
      </c>
      <c r="BP733" s="560" t="e">
        <f>((AZ733-BB733)*BR$726)+((AT733-AV733)*BR$725)+(H733*BR$727)+(P733*BR$728)</f>
        <v>#REF!</v>
      </c>
      <c r="BQ733" s="62"/>
      <c r="BR733" s="62"/>
      <c r="BS733" s="62"/>
    </row>
    <row r="734" spans="1:76" ht="21.75" customHeight="1">
      <c r="A734" s="62"/>
      <c r="B734" s="587"/>
      <c r="C734" s="562" t="str">
        <f>IF(ROSTER!D$22="","",ROSTER!D$22)</f>
        <v/>
      </c>
      <c r="D734" s="563"/>
      <c r="E734" s="591"/>
      <c r="F734" s="593"/>
      <c r="G734" s="595"/>
      <c r="H734" s="585"/>
      <c r="I734" s="577"/>
      <c r="J734" s="566"/>
      <c r="K734" s="567"/>
      <c r="L734" s="570"/>
      <c r="M734" s="571"/>
      <c r="N734" s="582" t="s">
        <v>16</v>
      </c>
      <c r="O734" s="583"/>
      <c r="P734" s="566"/>
      <c r="Q734" s="567"/>
      <c r="R734" s="570"/>
      <c r="S734" s="571"/>
      <c r="T734" s="582" t="s">
        <v>16</v>
      </c>
      <c r="U734" s="583"/>
      <c r="V734" s="585"/>
      <c r="W734" s="577"/>
      <c r="X734" s="566"/>
      <c r="Y734" s="577"/>
      <c r="Z734" s="566"/>
      <c r="AA734" s="577"/>
      <c r="AB734" s="566"/>
      <c r="AC734" s="567"/>
      <c r="AD734" s="570"/>
      <c r="AE734" s="571"/>
      <c r="AF734" s="598"/>
      <c r="AG734" s="599"/>
      <c r="AH734" s="566"/>
      <c r="AI734" s="567"/>
      <c r="AJ734" s="570"/>
      <c r="AK734" s="571"/>
      <c r="AL734" s="598"/>
      <c r="AM734" s="599"/>
      <c r="AN734" s="566"/>
      <c r="AO734" s="567"/>
      <c r="AP734" s="570"/>
      <c r="AQ734" s="571"/>
      <c r="AR734" s="598"/>
      <c r="AS734" s="599"/>
      <c r="AT734" s="603"/>
      <c r="AU734" s="604"/>
      <c r="AV734" s="596"/>
      <c r="AW734" s="597"/>
      <c r="AX734" s="598"/>
      <c r="AY734" s="599"/>
      <c r="AZ734" s="566"/>
      <c r="BA734" s="567"/>
      <c r="BB734" s="570"/>
      <c r="BC734" s="571"/>
      <c r="BD734" s="598"/>
      <c r="BE734" s="599"/>
      <c r="BF734" s="603"/>
      <c r="BG734" s="604"/>
      <c r="BH734" s="596"/>
      <c r="BI734" s="597"/>
      <c r="BJ734" s="598"/>
      <c r="BK734" s="599"/>
      <c r="BL734" s="600"/>
      <c r="BM734" s="601"/>
      <c r="BN734" s="602"/>
      <c r="BO734" s="561"/>
      <c r="BP734" s="561"/>
      <c r="BQ734" s="62"/>
      <c r="BR734" s="62"/>
      <c r="BS734" s="62"/>
    </row>
    <row r="735" spans="1:76" ht="21.75" customHeight="1">
      <c r="A735" s="62"/>
      <c r="B735" s="586" t="str">
        <f>IF(ROSTER!B24="","",ROSTER!B24)</f>
        <v/>
      </c>
      <c r="C735" s="588" t="str">
        <f>IF(ROSTER!C$24="","",ROSTER!C$24)</f>
        <v/>
      </c>
      <c r="D735" s="589"/>
      <c r="E735" s="590"/>
      <c r="F735" s="592">
        <f>IF(E735="y",1,IF(E735="S",1,0))</f>
        <v>0</v>
      </c>
      <c r="G735" s="594">
        <f>IF(E735="S",1,0)</f>
        <v>0</v>
      </c>
      <c r="H735" s="584"/>
      <c r="I735" s="576"/>
      <c r="J735" s="564"/>
      <c r="K735" s="565"/>
      <c r="L735" s="568"/>
      <c r="M735" s="569"/>
      <c r="N735" s="578">
        <f>L735+J735</f>
        <v>0</v>
      </c>
      <c r="O735" s="579"/>
      <c r="P735" s="564"/>
      <c r="Q735" s="565"/>
      <c r="R735" s="568"/>
      <c r="S735" s="569"/>
      <c r="T735" s="578">
        <f>R735-P735</f>
        <v>0</v>
      </c>
      <c r="U735" s="579"/>
      <c r="V735" s="584"/>
      <c r="W735" s="576"/>
      <c r="X735" s="564"/>
      <c r="Y735" s="576"/>
      <c r="Z735" s="564"/>
      <c r="AA735" s="576"/>
      <c r="AB735" s="564"/>
      <c r="AC735" s="565"/>
      <c r="AD735" s="568"/>
      <c r="AE735" s="569"/>
      <c r="AF735" s="548">
        <f>IF(AB735=0,0,(AD735/AB735)*100)</f>
        <v>0</v>
      </c>
      <c r="AG735" s="549"/>
      <c r="AH735" s="564"/>
      <c r="AI735" s="565"/>
      <c r="AJ735" s="568"/>
      <c r="AK735" s="569"/>
      <c r="AL735" s="548">
        <f>IF(AH735=0,0,(AJ735/AH735)*100)</f>
        <v>0</v>
      </c>
      <c r="AM735" s="549"/>
      <c r="AN735" s="564"/>
      <c r="AO735" s="565"/>
      <c r="AP735" s="568"/>
      <c r="AQ735" s="569"/>
      <c r="AR735" s="548">
        <f>IF(AN735=0,0,(AP735/AN735)*100)</f>
        <v>0</v>
      </c>
      <c r="AS735" s="549"/>
      <c r="AT735" s="572">
        <f>AB735+AH735+AN735</f>
        <v>0</v>
      </c>
      <c r="AU735" s="573"/>
      <c r="AV735" s="544">
        <f>AD735+AJ735+AP735</f>
        <v>0</v>
      </c>
      <c r="AW735" s="545"/>
      <c r="AX735" s="548">
        <f>IF(AT735=0,0,(AV735/AT735)*100)</f>
        <v>0</v>
      </c>
      <c r="AY735" s="549"/>
      <c r="AZ735" s="564"/>
      <c r="BA735" s="565"/>
      <c r="BB735" s="568"/>
      <c r="BC735" s="569"/>
      <c r="BD735" s="548">
        <f>IF(AZ735=0,0,(BB735/AZ735)*100)</f>
        <v>0</v>
      </c>
      <c r="BE735" s="549"/>
      <c r="BF735" s="572">
        <f>AT735+AZ735</f>
        <v>0</v>
      </c>
      <c r="BG735" s="573"/>
      <c r="BH735" s="544">
        <f>AV735+BB735</f>
        <v>0</v>
      </c>
      <c r="BI735" s="545"/>
      <c r="BJ735" s="548">
        <f>IF(BF735=0,0,(BH735/BF735)*100)</f>
        <v>0</v>
      </c>
      <c r="BK735" s="549"/>
      <c r="BL735" s="552">
        <f>(AD735*2)+(AJ735*2)+(AP735*3)+BB735</f>
        <v>0</v>
      </c>
      <c r="BM735" s="553"/>
      <c r="BN735" s="554"/>
      <c r="BO735" s="560" t="e">
        <f>(BL735*BR$719)+(N735*BR$720)+(X735*BR$721)+(R735*BR$722)+(V735*BR$723)+(Z735*BR$724)</f>
        <v>#REF!</v>
      </c>
      <c r="BP735" s="560" t="e">
        <f>((AZ735-BB735)*BR$726)+((AT735-AV735)*BR$725)+(H735*BR$727)+(P735*BR$728)</f>
        <v>#REF!</v>
      </c>
      <c r="BQ735" s="62"/>
      <c r="BR735" s="62"/>
      <c r="BS735" s="62"/>
    </row>
    <row r="736" spans="1:76" ht="21.75" customHeight="1">
      <c r="A736" s="62"/>
      <c r="B736" s="587"/>
      <c r="C736" s="562" t="str">
        <f>IF(ROSTER!D$24="","",ROSTER!D$24)</f>
        <v/>
      </c>
      <c r="D736" s="563"/>
      <c r="E736" s="591"/>
      <c r="F736" s="593"/>
      <c r="G736" s="595"/>
      <c r="H736" s="585"/>
      <c r="I736" s="577"/>
      <c r="J736" s="566"/>
      <c r="K736" s="567"/>
      <c r="L736" s="570"/>
      <c r="M736" s="571"/>
      <c r="N736" s="582" t="s">
        <v>16</v>
      </c>
      <c r="O736" s="583"/>
      <c r="P736" s="566"/>
      <c r="Q736" s="567"/>
      <c r="R736" s="570"/>
      <c r="S736" s="571"/>
      <c r="T736" s="582" t="s">
        <v>16</v>
      </c>
      <c r="U736" s="583"/>
      <c r="V736" s="585"/>
      <c r="W736" s="577"/>
      <c r="X736" s="566"/>
      <c r="Y736" s="577"/>
      <c r="Z736" s="566"/>
      <c r="AA736" s="577"/>
      <c r="AB736" s="566"/>
      <c r="AC736" s="567"/>
      <c r="AD736" s="570"/>
      <c r="AE736" s="571"/>
      <c r="AF736" s="598"/>
      <c r="AG736" s="599"/>
      <c r="AH736" s="566"/>
      <c r="AI736" s="567"/>
      <c r="AJ736" s="570"/>
      <c r="AK736" s="571"/>
      <c r="AL736" s="598"/>
      <c r="AM736" s="599"/>
      <c r="AN736" s="566"/>
      <c r="AO736" s="567"/>
      <c r="AP736" s="570"/>
      <c r="AQ736" s="571"/>
      <c r="AR736" s="598"/>
      <c r="AS736" s="599"/>
      <c r="AT736" s="603"/>
      <c r="AU736" s="604"/>
      <c r="AV736" s="596"/>
      <c r="AW736" s="597"/>
      <c r="AX736" s="598"/>
      <c r="AY736" s="599"/>
      <c r="AZ736" s="566"/>
      <c r="BA736" s="567"/>
      <c r="BB736" s="570"/>
      <c r="BC736" s="571"/>
      <c r="BD736" s="598"/>
      <c r="BE736" s="599"/>
      <c r="BF736" s="603"/>
      <c r="BG736" s="604"/>
      <c r="BH736" s="596"/>
      <c r="BI736" s="597"/>
      <c r="BJ736" s="598"/>
      <c r="BK736" s="599"/>
      <c r="BL736" s="600"/>
      <c r="BM736" s="601"/>
      <c r="BN736" s="602"/>
      <c r="BO736" s="561"/>
      <c r="BP736" s="561"/>
      <c r="BQ736" s="62"/>
      <c r="BR736" s="62"/>
      <c r="BS736" s="62"/>
      <c r="BX736" s="82"/>
    </row>
    <row r="737" spans="1:71" ht="21.75" customHeight="1">
      <c r="A737" s="62"/>
      <c r="B737" s="586" t="str">
        <f>IF(ROSTER!B26="","",ROSTER!B26)</f>
        <v/>
      </c>
      <c r="C737" s="588" t="str">
        <f>IF(ROSTER!C$26="","",ROSTER!C$26)</f>
        <v/>
      </c>
      <c r="D737" s="589"/>
      <c r="E737" s="590"/>
      <c r="F737" s="592">
        <f>IF(E737="y",1,IF(E737="S",1,0))</f>
        <v>0</v>
      </c>
      <c r="G737" s="594">
        <f>IF(E737="S",1,0)</f>
        <v>0</v>
      </c>
      <c r="H737" s="584"/>
      <c r="I737" s="576"/>
      <c r="J737" s="564"/>
      <c r="K737" s="565"/>
      <c r="L737" s="568"/>
      <c r="M737" s="569"/>
      <c r="N737" s="578">
        <f>L737+J737</f>
        <v>0</v>
      </c>
      <c r="O737" s="579"/>
      <c r="P737" s="564"/>
      <c r="Q737" s="565"/>
      <c r="R737" s="568"/>
      <c r="S737" s="569"/>
      <c r="T737" s="578">
        <f>R737-P737</f>
        <v>0</v>
      </c>
      <c r="U737" s="579"/>
      <c r="V737" s="584"/>
      <c r="W737" s="576"/>
      <c r="X737" s="564"/>
      <c r="Y737" s="576"/>
      <c r="Z737" s="564"/>
      <c r="AA737" s="576"/>
      <c r="AB737" s="564"/>
      <c r="AC737" s="565"/>
      <c r="AD737" s="568"/>
      <c r="AE737" s="569"/>
      <c r="AF737" s="548">
        <f>IF(AB737=0,0,(AD737/AB737)*100)</f>
        <v>0</v>
      </c>
      <c r="AG737" s="549"/>
      <c r="AH737" s="564"/>
      <c r="AI737" s="565"/>
      <c r="AJ737" s="568"/>
      <c r="AK737" s="569"/>
      <c r="AL737" s="548">
        <f>IF(AH737=0,0,(AJ737/AH737)*100)</f>
        <v>0</v>
      </c>
      <c r="AM737" s="549"/>
      <c r="AN737" s="564"/>
      <c r="AO737" s="565"/>
      <c r="AP737" s="568"/>
      <c r="AQ737" s="569"/>
      <c r="AR737" s="548">
        <f>IF(AN737=0,0,(AP737/AN737)*100)</f>
        <v>0</v>
      </c>
      <c r="AS737" s="549"/>
      <c r="AT737" s="572">
        <f>AB737+AH737+AN737</f>
        <v>0</v>
      </c>
      <c r="AU737" s="573"/>
      <c r="AV737" s="544">
        <f>AD737+AJ737+AP737</f>
        <v>0</v>
      </c>
      <c r="AW737" s="545"/>
      <c r="AX737" s="548">
        <f>IF(AT737=0,0,(AV737/AT737)*100)</f>
        <v>0</v>
      </c>
      <c r="AY737" s="549"/>
      <c r="AZ737" s="564"/>
      <c r="BA737" s="565"/>
      <c r="BB737" s="568"/>
      <c r="BC737" s="569"/>
      <c r="BD737" s="548">
        <f>IF(AZ737=0,0,(BB737/AZ737)*100)</f>
        <v>0</v>
      </c>
      <c r="BE737" s="549"/>
      <c r="BF737" s="572">
        <f>AT737+AZ737</f>
        <v>0</v>
      </c>
      <c r="BG737" s="573"/>
      <c r="BH737" s="544">
        <f>AV737+BB737</f>
        <v>0</v>
      </c>
      <c r="BI737" s="545"/>
      <c r="BJ737" s="548">
        <f>IF(BF737=0,0,(BH737/BF737)*100)</f>
        <v>0</v>
      </c>
      <c r="BK737" s="549"/>
      <c r="BL737" s="552">
        <f>(AD737*2)+(AJ737*2)+(AP737*3)+BB737</f>
        <v>0</v>
      </c>
      <c r="BM737" s="553"/>
      <c r="BN737" s="554"/>
      <c r="BO737" s="560" t="e">
        <f>(BL737*BR$719)+(N737*BR$720)+(X737*BR$721)+(R737*BR$722)+(V737*BR$723)+(Z737*BR$724)</f>
        <v>#REF!</v>
      </c>
      <c r="BP737" s="560" t="e">
        <f>((AZ737-BB737)*BR$726)+((AT737-AV737)*BR$725)+(H737*BR$727)+(P737*BR$728)</f>
        <v>#REF!</v>
      </c>
      <c r="BQ737" s="62"/>
      <c r="BR737" s="62"/>
      <c r="BS737" s="62"/>
    </row>
    <row r="738" spans="1:71" ht="21.75" customHeight="1">
      <c r="A738" s="62"/>
      <c r="B738" s="587"/>
      <c r="C738" s="562" t="str">
        <f>IF(ROSTER!D$26="","",ROSTER!D$26)</f>
        <v/>
      </c>
      <c r="D738" s="563"/>
      <c r="E738" s="591"/>
      <c r="F738" s="593"/>
      <c r="G738" s="595"/>
      <c r="H738" s="585"/>
      <c r="I738" s="577"/>
      <c r="J738" s="566"/>
      <c r="K738" s="567"/>
      <c r="L738" s="570"/>
      <c r="M738" s="571"/>
      <c r="N738" s="582" t="s">
        <v>16</v>
      </c>
      <c r="O738" s="583"/>
      <c r="P738" s="566"/>
      <c r="Q738" s="567"/>
      <c r="R738" s="570"/>
      <c r="S738" s="571"/>
      <c r="T738" s="582" t="s">
        <v>16</v>
      </c>
      <c r="U738" s="583"/>
      <c r="V738" s="585"/>
      <c r="W738" s="577"/>
      <c r="X738" s="566"/>
      <c r="Y738" s="577"/>
      <c r="Z738" s="566"/>
      <c r="AA738" s="577"/>
      <c r="AB738" s="566"/>
      <c r="AC738" s="567"/>
      <c r="AD738" s="570"/>
      <c r="AE738" s="571"/>
      <c r="AF738" s="598"/>
      <c r="AG738" s="599"/>
      <c r="AH738" s="566"/>
      <c r="AI738" s="567"/>
      <c r="AJ738" s="570"/>
      <c r="AK738" s="571"/>
      <c r="AL738" s="598"/>
      <c r="AM738" s="599"/>
      <c r="AN738" s="566"/>
      <c r="AO738" s="567"/>
      <c r="AP738" s="570"/>
      <c r="AQ738" s="571"/>
      <c r="AR738" s="598"/>
      <c r="AS738" s="599"/>
      <c r="AT738" s="603"/>
      <c r="AU738" s="604"/>
      <c r="AV738" s="596"/>
      <c r="AW738" s="597"/>
      <c r="AX738" s="598"/>
      <c r="AY738" s="599"/>
      <c r="AZ738" s="566"/>
      <c r="BA738" s="567"/>
      <c r="BB738" s="570"/>
      <c r="BC738" s="571"/>
      <c r="BD738" s="598"/>
      <c r="BE738" s="599"/>
      <c r="BF738" s="603"/>
      <c r="BG738" s="604"/>
      <c r="BH738" s="596"/>
      <c r="BI738" s="597"/>
      <c r="BJ738" s="598"/>
      <c r="BK738" s="599"/>
      <c r="BL738" s="600"/>
      <c r="BM738" s="601"/>
      <c r="BN738" s="602"/>
      <c r="BO738" s="561"/>
      <c r="BP738" s="561"/>
      <c r="BQ738" s="62"/>
      <c r="BR738" s="62"/>
      <c r="BS738" s="62"/>
    </row>
    <row r="739" spans="1:71" ht="21.75" customHeight="1">
      <c r="A739" s="62"/>
      <c r="B739" s="586" t="str">
        <f>IF(ROSTER!B28="","",ROSTER!B28)</f>
        <v/>
      </c>
      <c r="C739" s="588" t="str">
        <f>IF(ROSTER!C$28="","",ROSTER!C$28)</f>
        <v/>
      </c>
      <c r="D739" s="589"/>
      <c r="E739" s="590"/>
      <c r="F739" s="592">
        <f>IF(E739="y",1,IF(E739="S",1,0))</f>
        <v>0</v>
      </c>
      <c r="G739" s="594">
        <f>IF(E739="S",1,0)</f>
        <v>0</v>
      </c>
      <c r="H739" s="584"/>
      <c r="I739" s="576"/>
      <c r="J739" s="564"/>
      <c r="K739" s="565"/>
      <c r="L739" s="568"/>
      <c r="M739" s="569"/>
      <c r="N739" s="578">
        <f>L739+J739</f>
        <v>0</v>
      </c>
      <c r="O739" s="579"/>
      <c r="P739" s="564"/>
      <c r="Q739" s="565"/>
      <c r="R739" s="568"/>
      <c r="S739" s="569"/>
      <c r="T739" s="578">
        <f>R739-P739</f>
        <v>0</v>
      </c>
      <c r="U739" s="579"/>
      <c r="V739" s="584"/>
      <c r="W739" s="576"/>
      <c r="X739" s="564"/>
      <c r="Y739" s="576"/>
      <c r="Z739" s="564"/>
      <c r="AA739" s="576"/>
      <c r="AB739" s="564"/>
      <c r="AC739" s="565"/>
      <c r="AD739" s="568"/>
      <c r="AE739" s="569"/>
      <c r="AF739" s="548">
        <f>IF(AB739=0,0,(AD739/AB739)*100)</f>
        <v>0</v>
      </c>
      <c r="AG739" s="549"/>
      <c r="AH739" s="564"/>
      <c r="AI739" s="565"/>
      <c r="AJ739" s="568"/>
      <c r="AK739" s="569"/>
      <c r="AL739" s="548">
        <f>IF(AH739=0,0,(AJ739/AH739)*100)</f>
        <v>0</v>
      </c>
      <c r="AM739" s="549"/>
      <c r="AN739" s="564"/>
      <c r="AO739" s="565"/>
      <c r="AP739" s="568"/>
      <c r="AQ739" s="569"/>
      <c r="AR739" s="548">
        <f>IF(AN739=0,0,(AP739/AN739)*100)</f>
        <v>0</v>
      </c>
      <c r="AS739" s="549"/>
      <c r="AT739" s="572">
        <f>AB739+AH739+AN739</f>
        <v>0</v>
      </c>
      <c r="AU739" s="573"/>
      <c r="AV739" s="544">
        <f>AD739+AJ739+AP739</f>
        <v>0</v>
      </c>
      <c r="AW739" s="545"/>
      <c r="AX739" s="548">
        <f>IF(AT739=0,0,(AV739/AT739)*100)</f>
        <v>0</v>
      </c>
      <c r="AY739" s="549"/>
      <c r="AZ739" s="564"/>
      <c r="BA739" s="565"/>
      <c r="BB739" s="568"/>
      <c r="BC739" s="569"/>
      <c r="BD739" s="548">
        <f>IF(AZ739=0,0,(BB739/AZ739)*100)</f>
        <v>0</v>
      </c>
      <c r="BE739" s="549"/>
      <c r="BF739" s="572">
        <f>AT739+AZ739</f>
        <v>0</v>
      </c>
      <c r="BG739" s="573"/>
      <c r="BH739" s="544">
        <f>AV739+BB739</f>
        <v>0</v>
      </c>
      <c r="BI739" s="545"/>
      <c r="BJ739" s="548">
        <f>IF(BF739=0,0,(BH739/BF739)*100)</f>
        <v>0</v>
      </c>
      <c r="BK739" s="549"/>
      <c r="BL739" s="552">
        <f>(AD739*2)+(AJ739*2)+(AP739*3)+BB739</f>
        <v>0</v>
      </c>
      <c r="BM739" s="553"/>
      <c r="BN739" s="554"/>
      <c r="BO739" s="560" t="e">
        <f>(BL739*BR$719)+(N739*BR$720)+(X739*BR$721)+(R739*BR$722)+(V739*BR$723)+(Z739*BR$724)</f>
        <v>#REF!</v>
      </c>
      <c r="BP739" s="560" t="e">
        <f>((AZ739-BB739)*BR$726)+((AT739-AV739)*BR$725)+(H739*BR$727)+(P739*BR$728)</f>
        <v>#REF!</v>
      </c>
      <c r="BQ739" s="62"/>
      <c r="BR739" s="62"/>
      <c r="BS739" s="62"/>
    </row>
    <row r="740" spans="1:71" ht="21.75" customHeight="1">
      <c r="A740" s="62"/>
      <c r="B740" s="587"/>
      <c r="C740" s="562" t="str">
        <f>IF(ROSTER!D$28="","",ROSTER!D$28)</f>
        <v/>
      </c>
      <c r="D740" s="563"/>
      <c r="E740" s="591"/>
      <c r="F740" s="593"/>
      <c r="G740" s="595"/>
      <c r="H740" s="585"/>
      <c r="I740" s="577"/>
      <c r="J740" s="566"/>
      <c r="K740" s="567"/>
      <c r="L740" s="570"/>
      <c r="M740" s="571"/>
      <c r="N740" s="582" t="s">
        <v>16</v>
      </c>
      <c r="O740" s="583"/>
      <c r="P740" s="566"/>
      <c r="Q740" s="567"/>
      <c r="R740" s="570"/>
      <c r="S740" s="571"/>
      <c r="T740" s="582" t="s">
        <v>16</v>
      </c>
      <c r="U740" s="583"/>
      <c r="V740" s="585"/>
      <c r="W740" s="577"/>
      <c r="X740" s="566"/>
      <c r="Y740" s="577"/>
      <c r="Z740" s="566"/>
      <c r="AA740" s="577"/>
      <c r="AB740" s="566"/>
      <c r="AC740" s="567"/>
      <c r="AD740" s="570"/>
      <c r="AE740" s="571"/>
      <c r="AF740" s="598"/>
      <c r="AG740" s="599"/>
      <c r="AH740" s="566"/>
      <c r="AI740" s="567"/>
      <c r="AJ740" s="570"/>
      <c r="AK740" s="571"/>
      <c r="AL740" s="598"/>
      <c r="AM740" s="599"/>
      <c r="AN740" s="566"/>
      <c r="AO740" s="567"/>
      <c r="AP740" s="570"/>
      <c r="AQ740" s="571"/>
      <c r="AR740" s="598"/>
      <c r="AS740" s="599"/>
      <c r="AT740" s="603"/>
      <c r="AU740" s="604"/>
      <c r="AV740" s="596"/>
      <c r="AW740" s="597"/>
      <c r="AX740" s="598"/>
      <c r="AY740" s="599"/>
      <c r="AZ740" s="566"/>
      <c r="BA740" s="567"/>
      <c r="BB740" s="570"/>
      <c r="BC740" s="571"/>
      <c r="BD740" s="598"/>
      <c r="BE740" s="599"/>
      <c r="BF740" s="603"/>
      <c r="BG740" s="604"/>
      <c r="BH740" s="596"/>
      <c r="BI740" s="597"/>
      <c r="BJ740" s="598"/>
      <c r="BK740" s="599"/>
      <c r="BL740" s="600"/>
      <c r="BM740" s="601"/>
      <c r="BN740" s="602"/>
      <c r="BO740" s="561"/>
      <c r="BP740" s="561"/>
      <c r="BQ740" s="62"/>
      <c r="BR740" s="62"/>
      <c r="BS740" s="62"/>
    </row>
    <row r="741" spans="1:71" ht="21.75" customHeight="1">
      <c r="A741" s="62"/>
      <c r="B741" s="586" t="str">
        <f>IF(ROSTER!B30="","",ROSTER!B30)</f>
        <v/>
      </c>
      <c r="C741" s="588" t="str">
        <f>IF(ROSTER!C$30="","",ROSTER!C$30)</f>
        <v/>
      </c>
      <c r="D741" s="589"/>
      <c r="E741" s="590"/>
      <c r="F741" s="592">
        <f>IF(E741="y",1,IF(E741="S",1,0))</f>
        <v>0</v>
      </c>
      <c r="G741" s="594">
        <f>IF(E741="S",1,0)</f>
        <v>0</v>
      </c>
      <c r="H741" s="584"/>
      <c r="I741" s="576"/>
      <c r="J741" s="564"/>
      <c r="K741" s="565"/>
      <c r="L741" s="568"/>
      <c r="M741" s="569"/>
      <c r="N741" s="578">
        <f>L741+J741</f>
        <v>0</v>
      </c>
      <c r="O741" s="579"/>
      <c r="P741" s="564"/>
      <c r="Q741" s="565"/>
      <c r="R741" s="568"/>
      <c r="S741" s="569"/>
      <c r="T741" s="578">
        <f>R741-P741</f>
        <v>0</v>
      </c>
      <c r="U741" s="579"/>
      <c r="V741" s="584"/>
      <c r="W741" s="576"/>
      <c r="X741" s="564"/>
      <c r="Y741" s="576"/>
      <c r="Z741" s="564"/>
      <c r="AA741" s="576"/>
      <c r="AB741" s="564"/>
      <c r="AC741" s="565"/>
      <c r="AD741" s="568"/>
      <c r="AE741" s="569"/>
      <c r="AF741" s="548">
        <f>IF(AB741=0,0,(AD741/AB741)*100)</f>
        <v>0</v>
      </c>
      <c r="AG741" s="549"/>
      <c r="AH741" s="564"/>
      <c r="AI741" s="565"/>
      <c r="AJ741" s="568"/>
      <c r="AK741" s="569"/>
      <c r="AL741" s="548">
        <f>IF(AH741=0,0,(AJ741/AH741)*100)</f>
        <v>0</v>
      </c>
      <c r="AM741" s="549"/>
      <c r="AN741" s="564"/>
      <c r="AO741" s="565"/>
      <c r="AP741" s="568"/>
      <c r="AQ741" s="569"/>
      <c r="AR741" s="548">
        <f>IF(AN741=0,0,(AP741/AN741)*100)</f>
        <v>0</v>
      </c>
      <c r="AS741" s="549"/>
      <c r="AT741" s="572">
        <f>AB741+AH741+AN741</f>
        <v>0</v>
      </c>
      <c r="AU741" s="573"/>
      <c r="AV741" s="544">
        <f>AD741+AJ741+AP741</f>
        <v>0</v>
      </c>
      <c r="AW741" s="545"/>
      <c r="AX741" s="548">
        <f>IF(AT741=0,0,(AV741/AT741)*100)</f>
        <v>0</v>
      </c>
      <c r="AY741" s="549"/>
      <c r="AZ741" s="564"/>
      <c r="BA741" s="565"/>
      <c r="BB741" s="568"/>
      <c r="BC741" s="569"/>
      <c r="BD741" s="548">
        <f>IF(AZ741=0,0,(BB741/AZ741)*100)</f>
        <v>0</v>
      </c>
      <c r="BE741" s="549"/>
      <c r="BF741" s="572">
        <f>AT741+AZ741</f>
        <v>0</v>
      </c>
      <c r="BG741" s="573"/>
      <c r="BH741" s="544">
        <f>AV741+BB741</f>
        <v>0</v>
      </c>
      <c r="BI741" s="545"/>
      <c r="BJ741" s="548">
        <f>IF(BF741=0,0,(BH741/BF741)*100)</f>
        <v>0</v>
      </c>
      <c r="BK741" s="549"/>
      <c r="BL741" s="552">
        <f>(AD741*2)+(AJ741*2)+(AP741*3)+BB741</f>
        <v>0</v>
      </c>
      <c r="BM741" s="553"/>
      <c r="BN741" s="554"/>
      <c r="BO741" s="560" t="e">
        <f>(BL741*BR$719)+(N741*BR$720)+(X741*BR$721)+(R741*BR$722)+(V741*BR$723)+(Z741*BR$724)</f>
        <v>#REF!</v>
      </c>
      <c r="BP741" s="560" t="e">
        <f>((AZ741-BB741)*BR$726)+((AT741-AV741)*BR$725)+(H741*BR$727)+(P741*BR$728)</f>
        <v>#REF!</v>
      </c>
      <c r="BQ741" s="62"/>
      <c r="BR741" s="62"/>
      <c r="BS741" s="62"/>
    </row>
    <row r="742" spans="1:71" ht="21.75" customHeight="1">
      <c r="A742" s="62"/>
      <c r="B742" s="587"/>
      <c r="C742" s="562" t="str">
        <f>IF(ROSTER!D$30="","",ROSTER!D$30)</f>
        <v/>
      </c>
      <c r="D742" s="563"/>
      <c r="E742" s="591"/>
      <c r="F742" s="593"/>
      <c r="G742" s="595"/>
      <c r="H742" s="585"/>
      <c r="I742" s="577"/>
      <c r="J742" s="566"/>
      <c r="K742" s="567"/>
      <c r="L742" s="570"/>
      <c r="M742" s="571"/>
      <c r="N742" s="582" t="s">
        <v>16</v>
      </c>
      <c r="O742" s="583"/>
      <c r="P742" s="566"/>
      <c r="Q742" s="567"/>
      <c r="R742" s="570"/>
      <c r="S742" s="571"/>
      <c r="T742" s="582" t="s">
        <v>16</v>
      </c>
      <c r="U742" s="583"/>
      <c r="V742" s="585"/>
      <c r="W742" s="577"/>
      <c r="X742" s="566"/>
      <c r="Y742" s="577"/>
      <c r="Z742" s="566"/>
      <c r="AA742" s="577"/>
      <c r="AB742" s="566"/>
      <c r="AC742" s="567"/>
      <c r="AD742" s="570"/>
      <c r="AE742" s="571"/>
      <c r="AF742" s="598"/>
      <c r="AG742" s="599"/>
      <c r="AH742" s="566"/>
      <c r="AI742" s="567"/>
      <c r="AJ742" s="570"/>
      <c r="AK742" s="571"/>
      <c r="AL742" s="598"/>
      <c r="AM742" s="599"/>
      <c r="AN742" s="566"/>
      <c r="AO742" s="567"/>
      <c r="AP742" s="570"/>
      <c r="AQ742" s="571"/>
      <c r="AR742" s="598"/>
      <c r="AS742" s="599"/>
      <c r="AT742" s="603"/>
      <c r="AU742" s="604"/>
      <c r="AV742" s="596"/>
      <c r="AW742" s="597"/>
      <c r="AX742" s="598"/>
      <c r="AY742" s="599"/>
      <c r="AZ742" s="566"/>
      <c r="BA742" s="567"/>
      <c r="BB742" s="570"/>
      <c r="BC742" s="571"/>
      <c r="BD742" s="598"/>
      <c r="BE742" s="599"/>
      <c r="BF742" s="603"/>
      <c r="BG742" s="604"/>
      <c r="BH742" s="596"/>
      <c r="BI742" s="597"/>
      <c r="BJ742" s="598"/>
      <c r="BK742" s="599"/>
      <c r="BL742" s="600"/>
      <c r="BM742" s="601"/>
      <c r="BN742" s="602"/>
      <c r="BO742" s="561"/>
      <c r="BP742" s="561"/>
      <c r="BQ742" s="62"/>
      <c r="BR742" s="62"/>
      <c r="BS742" s="62"/>
    </row>
    <row r="743" spans="1:71" ht="21.75" customHeight="1">
      <c r="A743" s="62"/>
      <c r="B743" s="586" t="str">
        <f>IF(ROSTER!B32="","",ROSTER!B32)</f>
        <v/>
      </c>
      <c r="C743" s="588" t="str">
        <f>IF(ROSTER!C$32="","",ROSTER!C$32)</f>
        <v/>
      </c>
      <c r="D743" s="589"/>
      <c r="E743" s="590"/>
      <c r="F743" s="592">
        <f>IF(E743="y",1,IF(E743="S",1,0))</f>
        <v>0</v>
      </c>
      <c r="G743" s="594">
        <f>IF(E743="S",1,0)</f>
        <v>0</v>
      </c>
      <c r="H743" s="584"/>
      <c r="I743" s="576"/>
      <c r="J743" s="564"/>
      <c r="K743" s="565"/>
      <c r="L743" s="568"/>
      <c r="M743" s="569"/>
      <c r="N743" s="578">
        <f>L743+J743</f>
        <v>0</v>
      </c>
      <c r="O743" s="579"/>
      <c r="P743" s="564"/>
      <c r="Q743" s="565"/>
      <c r="R743" s="568"/>
      <c r="S743" s="569"/>
      <c r="T743" s="578">
        <f>R743-P743</f>
        <v>0</v>
      </c>
      <c r="U743" s="579"/>
      <c r="V743" s="584"/>
      <c r="W743" s="576"/>
      <c r="X743" s="564"/>
      <c r="Y743" s="576"/>
      <c r="Z743" s="564"/>
      <c r="AA743" s="576"/>
      <c r="AB743" s="564"/>
      <c r="AC743" s="565"/>
      <c r="AD743" s="568"/>
      <c r="AE743" s="569"/>
      <c r="AF743" s="548">
        <f>IF(AB743=0,0,(AD743/AB743)*100)</f>
        <v>0</v>
      </c>
      <c r="AG743" s="549"/>
      <c r="AH743" s="564"/>
      <c r="AI743" s="565"/>
      <c r="AJ743" s="568"/>
      <c r="AK743" s="569"/>
      <c r="AL743" s="548">
        <f>IF(AH743=0,0,(AJ743/AH743)*100)</f>
        <v>0</v>
      </c>
      <c r="AM743" s="549"/>
      <c r="AN743" s="564"/>
      <c r="AO743" s="565"/>
      <c r="AP743" s="568"/>
      <c r="AQ743" s="569"/>
      <c r="AR743" s="548">
        <f>IF(AN743=0,0,(AP743/AN743)*100)</f>
        <v>0</v>
      </c>
      <c r="AS743" s="549"/>
      <c r="AT743" s="572">
        <f>AB743+AH743+AN743</f>
        <v>0</v>
      </c>
      <c r="AU743" s="573"/>
      <c r="AV743" s="544">
        <f>AD743+AJ743+AP743</f>
        <v>0</v>
      </c>
      <c r="AW743" s="545"/>
      <c r="AX743" s="548">
        <f>IF(AT743=0,0,(AV743/AT743)*100)</f>
        <v>0</v>
      </c>
      <c r="AY743" s="549"/>
      <c r="AZ743" s="564"/>
      <c r="BA743" s="565"/>
      <c r="BB743" s="568"/>
      <c r="BC743" s="569"/>
      <c r="BD743" s="548">
        <f>IF(AZ743=0,0,(BB743/AZ743)*100)</f>
        <v>0</v>
      </c>
      <c r="BE743" s="549"/>
      <c r="BF743" s="572">
        <f>AT743+AZ743</f>
        <v>0</v>
      </c>
      <c r="BG743" s="573"/>
      <c r="BH743" s="544">
        <f>AV743+BB743</f>
        <v>0</v>
      </c>
      <c r="BI743" s="545"/>
      <c r="BJ743" s="548">
        <f>IF(BF743=0,0,(BH743/BF743)*100)</f>
        <v>0</v>
      </c>
      <c r="BK743" s="549"/>
      <c r="BL743" s="552">
        <f>(AD743*2)+(AJ743*2)+(AP743*3)+BB743</f>
        <v>0</v>
      </c>
      <c r="BM743" s="553"/>
      <c r="BN743" s="554"/>
      <c r="BO743" s="560" t="e">
        <f>(BL743*BR$719)+(N743*BR$720)+(X743*BR$721)+(R743*BR$722)+(V743*BR$723)+(Z743*BR$724)</f>
        <v>#REF!</v>
      </c>
      <c r="BP743" s="560" t="e">
        <f>((AZ743-BB743)*BR$726)+((AT743-AV743)*BR$725)+(H743*BR$727)+(P743*BR$728)</f>
        <v>#REF!</v>
      </c>
      <c r="BQ743" s="62"/>
      <c r="BR743" s="62"/>
      <c r="BS743" s="62"/>
    </row>
    <row r="744" spans="1:71" ht="21.75" customHeight="1">
      <c r="A744" s="62"/>
      <c r="B744" s="587"/>
      <c r="C744" s="562" t="str">
        <f>IF(ROSTER!D$32="","",ROSTER!D$32)</f>
        <v/>
      </c>
      <c r="D744" s="563"/>
      <c r="E744" s="591"/>
      <c r="F744" s="593"/>
      <c r="G744" s="595"/>
      <c r="H744" s="585"/>
      <c r="I744" s="577"/>
      <c r="J744" s="566"/>
      <c r="K744" s="567"/>
      <c r="L744" s="570"/>
      <c r="M744" s="571"/>
      <c r="N744" s="582" t="s">
        <v>16</v>
      </c>
      <c r="O744" s="583"/>
      <c r="P744" s="566"/>
      <c r="Q744" s="567"/>
      <c r="R744" s="570"/>
      <c r="S744" s="571"/>
      <c r="T744" s="582" t="s">
        <v>16</v>
      </c>
      <c r="U744" s="583"/>
      <c r="V744" s="585"/>
      <c r="W744" s="577"/>
      <c r="X744" s="566"/>
      <c r="Y744" s="577"/>
      <c r="Z744" s="566"/>
      <c r="AA744" s="577"/>
      <c r="AB744" s="566"/>
      <c r="AC744" s="567"/>
      <c r="AD744" s="570"/>
      <c r="AE744" s="571"/>
      <c r="AF744" s="598"/>
      <c r="AG744" s="599"/>
      <c r="AH744" s="566"/>
      <c r="AI744" s="567"/>
      <c r="AJ744" s="570"/>
      <c r="AK744" s="571"/>
      <c r="AL744" s="598"/>
      <c r="AM744" s="599"/>
      <c r="AN744" s="566"/>
      <c r="AO744" s="567"/>
      <c r="AP744" s="570"/>
      <c r="AQ744" s="571"/>
      <c r="AR744" s="598"/>
      <c r="AS744" s="599"/>
      <c r="AT744" s="603"/>
      <c r="AU744" s="604"/>
      <c r="AV744" s="596"/>
      <c r="AW744" s="597"/>
      <c r="AX744" s="598"/>
      <c r="AY744" s="599"/>
      <c r="AZ744" s="566"/>
      <c r="BA744" s="567"/>
      <c r="BB744" s="570"/>
      <c r="BC744" s="571"/>
      <c r="BD744" s="598"/>
      <c r="BE744" s="599"/>
      <c r="BF744" s="603"/>
      <c r="BG744" s="604"/>
      <c r="BH744" s="596"/>
      <c r="BI744" s="597"/>
      <c r="BJ744" s="598"/>
      <c r="BK744" s="599"/>
      <c r="BL744" s="600"/>
      <c r="BM744" s="601"/>
      <c r="BN744" s="602"/>
      <c r="BO744" s="561"/>
      <c r="BP744" s="561"/>
      <c r="BQ744" s="62"/>
      <c r="BR744" s="62"/>
      <c r="BS744" s="62"/>
    </row>
    <row r="745" spans="1:71" ht="21.75" customHeight="1">
      <c r="A745" s="62"/>
      <c r="B745" s="586" t="str">
        <f>IF(ROSTER!B34="","",ROSTER!B34)</f>
        <v/>
      </c>
      <c r="C745" s="588" t="str">
        <f>IF(ROSTER!C$34="","",ROSTER!C$34)</f>
        <v/>
      </c>
      <c r="D745" s="589"/>
      <c r="E745" s="590"/>
      <c r="F745" s="592">
        <f>IF(E745="y",1,IF(E745="S",1,0))</f>
        <v>0</v>
      </c>
      <c r="G745" s="594">
        <f>IF(E745="S",1,0)</f>
        <v>0</v>
      </c>
      <c r="H745" s="584"/>
      <c r="I745" s="576"/>
      <c r="J745" s="564"/>
      <c r="K745" s="565"/>
      <c r="L745" s="568"/>
      <c r="M745" s="569"/>
      <c r="N745" s="578">
        <f>L745+J745</f>
        <v>0</v>
      </c>
      <c r="O745" s="579"/>
      <c r="P745" s="564"/>
      <c r="Q745" s="565"/>
      <c r="R745" s="568"/>
      <c r="S745" s="569"/>
      <c r="T745" s="578">
        <f>R745-P745</f>
        <v>0</v>
      </c>
      <c r="U745" s="579"/>
      <c r="V745" s="584"/>
      <c r="W745" s="576"/>
      <c r="X745" s="564"/>
      <c r="Y745" s="576"/>
      <c r="Z745" s="564"/>
      <c r="AA745" s="576"/>
      <c r="AB745" s="564"/>
      <c r="AC745" s="565"/>
      <c r="AD745" s="568"/>
      <c r="AE745" s="569"/>
      <c r="AF745" s="548">
        <f>IF(AB745=0,0,(AD745/AB745)*100)</f>
        <v>0</v>
      </c>
      <c r="AG745" s="549"/>
      <c r="AH745" s="564"/>
      <c r="AI745" s="565"/>
      <c r="AJ745" s="568"/>
      <c r="AK745" s="569"/>
      <c r="AL745" s="548">
        <f>IF(AH745=0,0,(AJ745/AH745)*100)</f>
        <v>0</v>
      </c>
      <c r="AM745" s="549"/>
      <c r="AN745" s="564"/>
      <c r="AO745" s="565"/>
      <c r="AP745" s="568"/>
      <c r="AQ745" s="569"/>
      <c r="AR745" s="548">
        <f>IF(AN745=0,0,(AP745/AN745)*100)</f>
        <v>0</v>
      </c>
      <c r="AS745" s="549"/>
      <c r="AT745" s="572">
        <f>AB745+AH745+AN745</f>
        <v>0</v>
      </c>
      <c r="AU745" s="573"/>
      <c r="AV745" s="544">
        <f>AD745+AJ745+AP745</f>
        <v>0</v>
      </c>
      <c r="AW745" s="545"/>
      <c r="AX745" s="548">
        <f>IF(AT745=0,0,(AV745/AT745)*100)</f>
        <v>0</v>
      </c>
      <c r="AY745" s="549"/>
      <c r="AZ745" s="564"/>
      <c r="BA745" s="565"/>
      <c r="BB745" s="568"/>
      <c r="BC745" s="569"/>
      <c r="BD745" s="548">
        <f>IF(AZ745=0,0,(BB745/AZ745)*100)</f>
        <v>0</v>
      </c>
      <c r="BE745" s="549"/>
      <c r="BF745" s="572">
        <f>AT745+AZ745</f>
        <v>0</v>
      </c>
      <c r="BG745" s="573"/>
      <c r="BH745" s="544">
        <f>AV745+BB745</f>
        <v>0</v>
      </c>
      <c r="BI745" s="545"/>
      <c r="BJ745" s="548">
        <f>IF(BF745=0,0,(BH745/BF745)*100)</f>
        <v>0</v>
      </c>
      <c r="BK745" s="549"/>
      <c r="BL745" s="552">
        <f>(AD745*2)+(AJ745*2)+(AP745*3)+BB745</f>
        <v>0</v>
      </c>
      <c r="BM745" s="553"/>
      <c r="BN745" s="554"/>
      <c r="BO745" s="560" t="e">
        <f>(BL745*BR$719)+(N745*BR$720)+(X745*BR$721)+(R745*BR$722)+(V745*BR$723)+(Z745*BR$724)</f>
        <v>#REF!</v>
      </c>
      <c r="BP745" s="560" t="e">
        <f>((AZ745-BB745)*BR$726)+((AT745-AV745)*BR$725)+(H745*BR$727)+(P745*BR$728)</f>
        <v>#REF!</v>
      </c>
      <c r="BQ745" s="62"/>
      <c r="BR745" s="62"/>
      <c r="BS745" s="62"/>
    </row>
    <row r="746" spans="1:71" ht="21.75" customHeight="1">
      <c r="A746" s="62"/>
      <c r="B746" s="587"/>
      <c r="C746" s="562" t="str">
        <f>IF(ROSTER!D$34="","",ROSTER!D$34)</f>
        <v/>
      </c>
      <c r="D746" s="563"/>
      <c r="E746" s="591"/>
      <c r="F746" s="593"/>
      <c r="G746" s="595"/>
      <c r="H746" s="585"/>
      <c r="I746" s="577"/>
      <c r="J746" s="566"/>
      <c r="K746" s="567"/>
      <c r="L746" s="570"/>
      <c r="M746" s="571"/>
      <c r="N746" s="582" t="s">
        <v>16</v>
      </c>
      <c r="O746" s="583"/>
      <c r="P746" s="566"/>
      <c r="Q746" s="567"/>
      <c r="R746" s="570"/>
      <c r="S746" s="571"/>
      <c r="T746" s="582" t="s">
        <v>16</v>
      </c>
      <c r="U746" s="583"/>
      <c r="V746" s="585"/>
      <c r="W746" s="577"/>
      <c r="X746" s="566"/>
      <c r="Y746" s="577"/>
      <c r="Z746" s="566"/>
      <c r="AA746" s="577"/>
      <c r="AB746" s="566"/>
      <c r="AC746" s="567"/>
      <c r="AD746" s="570"/>
      <c r="AE746" s="571"/>
      <c r="AF746" s="598"/>
      <c r="AG746" s="599"/>
      <c r="AH746" s="566"/>
      <c r="AI746" s="567"/>
      <c r="AJ746" s="570"/>
      <c r="AK746" s="571"/>
      <c r="AL746" s="598"/>
      <c r="AM746" s="599"/>
      <c r="AN746" s="566"/>
      <c r="AO746" s="567"/>
      <c r="AP746" s="570"/>
      <c r="AQ746" s="571"/>
      <c r="AR746" s="598"/>
      <c r="AS746" s="599"/>
      <c r="AT746" s="603"/>
      <c r="AU746" s="604"/>
      <c r="AV746" s="596"/>
      <c r="AW746" s="597"/>
      <c r="AX746" s="598"/>
      <c r="AY746" s="599"/>
      <c r="AZ746" s="566"/>
      <c r="BA746" s="567"/>
      <c r="BB746" s="570"/>
      <c r="BC746" s="571"/>
      <c r="BD746" s="598"/>
      <c r="BE746" s="599"/>
      <c r="BF746" s="603"/>
      <c r="BG746" s="604"/>
      <c r="BH746" s="596"/>
      <c r="BI746" s="597"/>
      <c r="BJ746" s="598"/>
      <c r="BK746" s="599"/>
      <c r="BL746" s="600"/>
      <c r="BM746" s="601"/>
      <c r="BN746" s="602"/>
      <c r="BO746" s="561"/>
      <c r="BP746" s="561"/>
      <c r="BQ746" s="62"/>
      <c r="BR746" s="62"/>
      <c r="BS746" s="62"/>
    </row>
    <row r="747" spans="1:71" ht="21.75" customHeight="1">
      <c r="A747" s="62"/>
      <c r="B747" s="586" t="str">
        <f>IF(ROSTER!B36="","",ROSTER!B36)</f>
        <v/>
      </c>
      <c r="C747" s="588" t="str">
        <f>IF(ROSTER!C$36="","",ROSTER!C$36)</f>
        <v/>
      </c>
      <c r="D747" s="589"/>
      <c r="E747" s="590"/>
      <c r="F747" s="592">
        <f>IF(E747="y",1,IF(E747="S",1,0))</f>
        <v>0</v>
      </c>
      <c r="G747" s="594">
        <f>IF(E747="S",1,0)</f>
        <v>0</v>
      </c>
      <c r="H747" s="584"/>
      <c r="I747" s="576"/>
      <c r="J747" s="564"/>
      <c r="K747" s="565"/>
      <c r="L747" s="568"/>
      <c r="M747" s="569"/>
      <c r="N747" s="578">
        <f>L747+J747</f>
        <v>0</v>
      </c>
      <c r="O747" s="579"/>
      <c r="P747" s="564"/>
      <c r="Q747" s="565"/>
      <c r="R747" s="568"/>
      <c r="S747" s="569"/>
      <c r="T747" s="578">
        <f>R747-P747</f>
        <v>0</v>
      </c>
      <c r="U747" s="579"/>
      <c r="V747" s="584"/>
      <c r="W747" s="576"/>
      <c r="X747" s="564"/>
      <c r="Y747" s="576"/>
      <c r="Z747" s="564"/>
      <c r="AA747" s="576"/>
      <c r="AB747" s="564"/>
      <c r="AC747" s="565"/>
      <c r="AD747" s="568"/>
      <c r="AE747" s="569"/>
      <c r="AF747" s="548">
        <f>IF(AB747=0,0,(AD747/AB747)*100)</f>
        <v>0</v>
      </c>
      <c r="AG747" s="549"/>
      <c r="AH747" s="564"/>
      <c r="AI747" s="565"/>
      <c r="AJ747" s="568"/>
      <c r="AK747" s="569"/>
      <c r="AL747" s="548">
        <f>IF(AH747=0,0,(AJ747/AH747)*100)</f>
        <v>0</v>
      </c>
      <c r="AM747" s="549"/>
      <c r="AN747" s="564"/>
      <c r="AO747" s="565"/>
      <c r="AP747" s="568"/>
      <c r="AQ747" s="569"/>
      <c r="AR747" s="548">
        <f>IF(AN747=0,0,(AP747/AN747)*100)</f>
        <v>0</v>
      </c>
      <c r="AS747" s="549"/>
      <c r="AT747" s="572">
        <f>AB747+AH747+AN747</f>
        <v>0</v>
      </c>
      <c r="AU747" s="573"/>
      <c r="AV747" s="544">
        <f>AD747+AJ747+AP747</f>
        <v>0</v>
      </c>
      <c r="AW747" s="545"/>
      <c r="AX747" s="548">
        <f>IF(AT747=0,0,(AV747/AT747)*100)</f>
        <v>0</v>
      </c>
      <c r="AY747" s="549"/>
      <c r="AZ747" s="564"/>
      <c r="BA747" s="565"/>
      <c r="BB747" s="568"/>
      <c r="BC747" s="569"/>
      <c r="BD747" s="548">
        <f>IF(AZ747=0,0,(BB747/AZ747)*100)</f>
        <v>0</v>
      </c>
      <c r="BE747" s="549"/>
      <c r="BF747" s="572">
        <f>AT747+AZ747</f>
        <v>0</v>
      </c>
      <c r="BG747" s="573"/>
      <c r="BH747" s="544">
        <f>AV747+BB747</f>
        <v>0</v>
      </c>
      <c r="BI747" s="545"/>
      <c r="BJ747" s="548">
        <f>IF(BF747=0,0,(BH747/BF747)*100)</f>
        <v>0</v>
      </c>
      <c r="BK747" s="549"/>
      <c r="BL747" s="552">
        <f>(AD747*2)+(AJ747*2)+(AP747*3)+BB747</f>
        <v>0</v>
      </c>
      <c r="BM747" s="553"/>
      <c r="BN747" s="554"/>
      <c r="BO747" s="560" t="e">
        <f>(BL747*BR$719)+(N747*BR$720)+(X747*BR$721)+(R747*BR$722)+(V747*BR$723)+(Z747*BR$724)</f>
        <v>#REF!</v>
      </c>
      <c r="BP747" s="560" t="e">
        <f>((AZ747-BB747)*BR$726)+((AT747-AV747)*BR$725)+(H747*BR$727)+(P747*BR$728)</f>
        <v>#REF!</v>
      </c>
      <c r="BQ747" s="62"/>
      <c r="BR747" s="62"/>
      <c r="BS747" s="62"/>
    </row>
    <row r="748" spans="1:71" ht="21.75" customHeight="1">
      <c r="A748" s="62"/>
      <c r="B748" s="587"/>
      <c r="C748" s="562" t="str">
        <f>IF(ROSTER!D$36="","",ROSTER!D$36)</f>
        <v/>
      </c>
      <c r="D748" s="563"/>
      <c r="E748" s="591"/>
      <c r="F748" s="593"/>
      <c r="G748" s="595"/>
      <c r="H748" s="585"/>
      <c r="I748" s="577"/>
      <c r="J748" s="566"/>
      <c r="K748" s="567"/>
      <c r="L748" s="570"/>
      <c r="M748" s="571"/>
      <c r="N748" s="582" t="s">
        <v>16</v>
      </c>
      <c r="O748" s="583"/>
      <c r="P748" s="566"/>
      <c r="Q748" s="567"/>
      <c r="R748" s="570"/>
      <c r="S748" s="571"/>
      <c r="T748" s="582" t="s">
        <v>16</v>
      </c>
      <c r="U748" s="583"/>
      <c r="V748" s="585"/>
      <c r="W748" s="577"/>
      <c r="X748" s="566"/>
      <c r="Y748" s="577"/>
      <c r="Z748" s="566"/>
      <c r="AA748" s="577"/>
      <c r="AB748" s="566"/>
      <c r="AC748" s="567"/>
      <c r="AD748" s="570"/>
      <c r="AE748" s="571"/>
      <c r="AF748" s="598"/>
      <c r="AG748" s="599"/>
      <c r="AH748" s="566"/>
      <c r="AI748" s="567"/>
      <c r="AJ748" s="570"/>
      <c r="AK748" s="571"/>
      <c r="AL748" s="598"/>
      <c r="AM748" s="599"/>
      <c r="AN748" s="566"/>
      <c r="AO748" s="567"/>
      <c r="AP748" s="570"/>
      <c r="AQ748" s="571"/>
      <c r="AR748" s="598"/>
      <c r="AS748" s="599"/>
      <c r="AT748" s="603"/>
      <c r="AU748" s="604"/>
      <c r="AV748" s="596"/>
      <c r="AW748" s="597"/>
      <c r="AX748" s="598"/>
      <c r="AY748" s="599"/>
      <c r="AZ748" s="566"/>
      <c r="BA748" s="567"/>
      <c r="BB748" s="570"/>
      <c r="BC748" s="571"/>
      <c r="BD748" s="598"/>
      <c r="BE748" s="599"/>
      <c r="BF748" s="603"/>
      <c r="BG748" s="604"/>
      <c r="BH748" s="596"/>
      <c r="BI748" s="597"/>
      <c r="BJ748" s="598"/>
      <c r="BK748" s="599"/>
      <c r="BL748" s="600"/>
      <c r="BM748" s="601"/>
      <c r="BN748" s="602"/>
      <c r="BO748" s="561"/>
      <c r="BP748" s="561"/>
      <c r="BQ748" s="62"/>
      <c r="BR748" s="62"/>
      <c r="BS748" s="62"/>
    </row>
    <row r="749" spans="1:71" ht="21.75" customHeight="1">
      <c r="A749" s="62"/>
      <c r="B749" s="586" t="str">
        <f>IF(ROSTER!B38="","",ROSTER!B38)</f>
        <v/>
      </c>
      <c r="C749" s="588" t="str">
        <f>IF(ROSTER!C$38="","",ROSTER!C$38)</f>
        <v/>
      </c>
      <c r="D749" s="589"/>
      <c r="E749" s="590"/>
      <c r="F749" s="592">
        <f>IF(E749="y",1,IF(E749="S",1,0))</f>
        <v>0</v>
      </c>
      <c r="G749" s="594">
        <f>IF(E749="S",1,0)</f>
        <v>0</v>
      </c>
      <c r="H749" s="584"/>
      <c r="I749" s="576"/>
      <c r="J749" s="564"/>
      <c r="K749" s="565"/>
      <c r="L749" s="568"/>
      <c r="M749" s="569"/>
      <c r="N749" s="578">
        <f>L749+J749</f>
        <v>0</v>
      </c>
      <c r="O749" s="579"/>
      <c r="P749" s="564"/>
      <c r="Q749" s="565"/>
      <c r="R749" s="568"/>
      <c r="S749" s="569"/>
      <c r="T749" s="578">
        <f>R749-P749</f>
        <v>0</v>
      </c>
      <c r="U749" s="579"/>
      <c r="V749" s="584"/>
      <c r="W749" s="576"/>
      <c r="X749" s="564"/>
      <c r="Y749" s="576"/>
      <c r="Z749" s="564"/>
      <c r="AA749" s="576"/>
      <c r="AB749" s="564"/>
      <c r="AC749" s="565"/>
      <c r="AD749" s="568"/>
      <c r="AE749" s="569"/>
      <c r="AF749" s="548">
        <f>IF(AB749=0,0,(AD749/AB749)*100)</f>
        <v>0</v>
      </c>
      <c r="AG749" s="549"/>
      <c r="AH749" s="564"/>
      <c r="AI749" s="565"/>
      <c r="AJ749" s="568"/>
      <c r="AK749" s="569"/>
      <c r="AL749" s="548">
        <f>IF(AH749=0,0,(AJ749/AH749)*100)</f>
        <v>0</v>
      </c>
      <c r="AM749" s="549"/>
      <c r="AN749" s="564"/>
      <c r="AO749" s="565"/>
      <c r="AP749" s="568"/>
      <c r="AQ749" s="569"/>
      <c r="AR749" s="548">
        <f>IF(AN749=0,0,(AP749/AN749)*100)</f>
        <v>0</v>
      </c>
      <c r="AS749" s="549"/>
      <c r="AT749" s="572">
        <f>AB749+AH749+AN749</f>
        <v>0</v>
      </c>
      <c r="AU749" s="573"/>
      <c r="AV749" s="544">
        <f>AD749+AJ749+AP749</f>
        <v>0</v>
      </c>
      <c r="AW749" s="545"/>
      <c r="AX749" s="548">
        <f>IF(AT749=0,0,(AV749/AT749)*100)</f>
        <v>0</v>
      </c>
      <c r="AY749" s="549"/>
      <c r="AZ749" s="564"/>
      <c r="BA749" s="565"/>
      <c r="BB749" s="568"/>
      <c r="BC749" s="569"/>
      <c r="BD749" s="548">
        <f>IF(AZ749=0,0,(BB749/AZ749)*100)</f>
        <v>0</v>
      </c>
      <c r="BE749" s="549"/>
      <c r="BF749" s="572">
        <f>AT749+AZ749</f>
        <v>0</v>
      </c>
      <c r="BG749" s="573"/>
      <c r="BH749" s="544">
        <f>AV749+BB749</f>
        <v>0</v>
      </c>
      <c r="BI749" s="545"/>
      <c r="BJ749" s="548">
        <f>IF(BF749=0,0,(BH749/BF749)*100)</f>
        <v>0</v>
      </c>
      <c r="BK749" s="549"/>
      <c r="BL749" s="552">
        <f>(AD749*2)+(AJ749*2)+(AP749*3)+BB749</f>
        <v>0</v>
      </c>
      <c r="BM749" s="553"/>
      <c r="BN749" s="554"/>
      <c r="BO749" s="560" t="e">
        <f>(BL749*BR$719)+(N749*BR$720)+(X749*BR$721)+(R749*BR$722)+(V749*BR$723)+(Z749*BR$724)</f>
        <v>#REF!</v>
      </c>
      <c r="BP749" s="560" t="e">
        <f>((AZ749-BB749)*BR$726)+((AT749-AV749)*BR$725)+(H749*BR$727)+(P749*BR$728)</f>
        <v>#REF!</v>
      </c>
      <c r="BQ749" s="62"/>
      <c r="BR749" s="62"/>
      <c r="BS749" s="62"/>
    </row>
    <row r="750" spans="1:71" ht="21.75" customHeight="1">
      <c r="A750" s="62"/>
      <c r="B750" s="587"/>
      <c r="C750" s="562" t="str">
        <f>IF(ROSTER!D$38="","",ROSTER!D$38)</f>
        <v/>
      </c>
      <c r="D750" s="563"/>
      <c r="E750" s="591"/>
      <c r="F750" s="593"/>
      <c r="G750" s="595"/>
      <c r="H750" s="585"/>
      <c r="I750" s="577"/>
      <c r="J750" s="566"/>
      <c r="K750" s="567"/>
      <c r="L750" s="570"/>
      <c r="M750" s="571"/>
      <c r="N750" s="582" t="s">
        <v>16</v>
      </c>
      <c r="O750" s="583"/>
      <c r="P750" s="566"/>
      <c r="Q750" s="567"/>
      <c r="R750" s="570"/>
      <c r="S750" s="571"/>
      <c r="T750" s="582" t="s">
        <v>16</v>
      </c>
      <c r="U750" s="583"/>
      <c r="V750" s="585"/>
      <c r="W750" s="577"/>
      <c r="X750" s="566"/>
      <c r="Y750" s="577"/>
      <c r="Z750" s="566"/>
      <c r="AA750" s="577"/>
      <c r="AB750" s="566"/>
      <c r="AC750" s="567"/>
      <c r="AD750" s="570"/>
      <c r="AE750" s="571"/>
      <c r="AF750" s="598"/>
      <c r="AG750" s="599"/>
      <c r="AH750" s="566"/>
      <c r="AI750" s="567"/>
      <c r="AJ750" s="570"/>
      <c r="AK750" s="571"/>
      <c r="AL750" s="598"/>
      <c r="AM750" s="599"/>
      <c r="AN750" s="566"/>
      <c r="AO750" s="567"/>
      <c r="AP750" s="570"/>
      <c r="AQ750" s="571"/>
      <c r="AR750" s="598"/>
      <c r="AS750" s="599"/>
      <c r="AT750" s="603"/>
      <c r="AU750" s="604"/>
      <c r="AV750" s="596"/>
      <c r="AW750" s="597"/>
      <c r="AX750" s="598"/>
      <c r="AY750" s="599"/>
      <c r="AZ750" s="566"/>
      <c r="BA750" s="567"/>
      <c r="BB750" s="570"/>
      <c r="BC750" s="571"/>
      <c r="BD750" s="598"/>
      <c r="BE750" s="599"/>
      <c r="BF750" s="603"/>
      <c r="BG750" s="604"/>
      <c r="BH750" s="596"/>
      <c r="BI750" s="597"/>
      <c r="BJ750" s="598"/>
      <c r="BK750" s="599"/>
      <c r="BL750" s="600"/>
      <c r="BM750" s="601"/>
      <c r="BN750" s="602"/>
      <c r="BO750" s="561"/>
      <c r="BP750" s="561"/>
      <c r="BQ750" s="62"/>
      <c r="BR750" s="62"/>
      <c r="BS750" s="62"/>
    </row>
    <row r="751" spans="1:71" ht="21.75" customHeight="1">
      <c r="A751" s="62"/>
      <c r="B751" s="586" t="str">
        <f>IF(ROSTER!B40="","",ROSTER!B40)</f>
        <v/>
      </c>
      <c r="C751" s="588" t="str">
        <f>IF(ROSTER!C$40="","",ROSTER!C$40)</f>
        <v/>
      </c>
      <c r="D751" s="589"/>
      <c r="E751" s="590"/>
      <c r="F751" s="592">
        <f>IF(E751="y",1,IF(E751="S",1,0))</f>
        <v>0</v>
      </c>
      <c r="G751" s="594">
        <f>IF(E751="S",1,0)</f>
        <v>0</v>
      </c>
      <c r="H751" s="584"/>
      <c r="I751" s="576"/>
      <c r="J751" s="564"/>
      <c r="K751" s="565"/>
      <c r="L751" s="568"/>
      <c r="M751" s="569"/>
      <c r="N751" s="578">
        <f>L751+J751</f>
        <v>0</v>
      </c>
      <c r="O751" s="579"/>
      <c r="P751" s="564"/>
      <c r="Q751" s="565"/>
      <c r="R751" s="568"/>
      <c r="S751" s="569"/>
      <c r="T751" s="578">
        <f>R751-P751</f>
        <v>0</v>
      </c>
      <c r="U751" s="579"/>
      <c r="V751" s="584"/>
      <c r="W751" s="576"/>
      <c r="X751" s="564"/>
      <c r="Y751" s="576"/>
      <c r="Z751" s="564"/>
      <c r="AA751" s="576"/>
      <c r="AB751" s="564"/>
      <c r="AC751" s="565"/>
      <c r="AD751" s="568"/>
      <c r="AE751" s="569"/>
      <c r="AF751" s="548">
        <f>IF(AB751=0,0,(AD751/AB751)*100)</f>
        <v>0</v>
      </c>
      <c r="AG751" s="549"/>
      <c r="AH751" s="564"/>
      <c r="AI751" s="565"/>
      <c r="AJ751" s="568"/>
      <c r="AK751" s="569"/>
      <c r="AL751" s="548">
        <f>IF(AH751=0,0,(AJ751/AH751)*100)</f>
        <v>0</v>
      </c>
      <c r="AM751" s="549"/>
      <c r="AN751" s="564"/>
      <c r="AO751" s="565"/>
      <c r="AP751" s="568"/>
      <c r="AQ751" s="569"/>
      <c r="AR751" s="548">
        <f>IF(AN751=0,0,(AP751/AN751)*100)</f>
        <v>0</v>
      </c>
      <c r="AS751" s="549"/>
      <c r="AT751" s="572">
        <f>AB751+AH751+AN751</f>
        <v>0</v>
      </c>
      <c r="AU751" s="573"/>
      <c r="AV751" s="544">
        <f>AD751+AJ751+AP751</f>
        <v>0</v>
      </c>
      <c r="AW751" s="545"/>
      <c r="AX751" s="548">
        <f>IF(AT751=0,0,(AV751/AT751)*100)</f>
        <v>0</v>
      </c>
      <c r="AY751" s="549"/>
      <c r="AZ751" s="564"/>
      <c r="BA751" s="565"/>
      <c r="BB751" s="568"/>
      <c r="BC751" s="569"/>
      <c r="BD751" s="548">
        <f>IF(AZ751=0,0,(BB751/AZ751)*100)</f>
        <v>0</v>
      </c>
      <c r="BE751" s="549"/>
      <c r="BF751" s="572">
        <f>AT751+AZ751</f>
        <v>0</v>
      </c>
      <c r="BG751" s="573"/>
      <c r="BH751" s="544">
        <f>AV751+BB751</f>
        <v>0</v>
      </c>
      <c r="BI751" s="545"/>
      <c r="BJ751" s="548">
        <f>IF(BF751=0,0,(BH751/BF751)*100)</f>
        <v>0</v>
      </c>
      <c r="BK751" s="549"/>
      <c r="BL751" s="552">
        <f>(AD751*2)+(AJ751*2)+(AP751*3)+BB751</f>
        <v>0</v>
      </c>
      <c r="BM751" s="553"/>
      <c r="BN751" s="554"/>
      <c r="BO751" s="560" t="e">
        <f>(BL751*BR$719)+(N751*BR$720)+(X751*BR$721)+(R751*BR$722)+(V751*BR$723)+(Z751*BR$724)</f>
        <v>#REF!</v>
      </c>
      <c r="BP751" s="560" t="e">
        <f>((AZ751-BB751)*BR$726)+((AT751-AV751)*BR$725)+(H751*BR$727)+(P751*BR$728)</f>
        <v>#REF!</v>
      </c>
      <c r="BQ751" s="62"/>
      <c r="BR751" s="62"/>
      <c r="BS751" s="62"/>
    </row>
    <row r="752" spans="1:71" ht="21.75" customHeight="1">
      <c r="A752" s="62"/>
      <c r="B752" s="587"/>
      <c r="C752" s="562" t="str">
        <f>IF(ROSTER!D$40="","",ROSTER!D$40)</f>
        <v/>
      </c>
      <c r="D752" s="563"/>
      <c r="E752" s="591"/>
      <c r="F752" s="593"/>
      <c r="G752" s="595"/>
      <c r="H752" s="585"/>
      <c r="I752" s="577"/>
      <c r="J752" s="566"/>
      <c r="K752" s="567"/>
      <c r="L752" s="570"/>
      <c r="M752" s="571"/>
      <c r="N752" s="582" t="s">
        <v>16</v>
      </c>
      <c r="O752" s="583"/>
      <c r="P752" s="566"/>
      <c r="Q752" s="567"/>
      <c r="R752" s="570"/>
      <c r="S752" s="571"/>
      <c r="T752" s="582" t="s">
        <v>16</v>
      </c>
      <c r="U752" s="583"/>
      <c r="V752" s="585"/>
      <c r="W752" s="577"/>
      <c r="X752" s="566"/>
      <c r="Y752" s="577"/>
      <c r="Z752" s="566"/>
      <c r="AA752" s="577"/>
      <c r="AB752" s="566"/>
      <c r="AC752" s="567"/>
      <c r="AD752" s="570"/>
      <c r="AE752" s="571"/>
      <c r="AF752" s="598"/>
      <c r="AG752" s="599"/>
      <c r="AH752" s="566"/>
      <c r="AI752" s="567"/>
      <c r="AJ752" s="570"/>
      <c r="AK752" s="571"/>
      <c r="AL752" s="598"/>
      <c r="AM752" s="599"/>
      <c r="AN752" s="566"/>
      <c r="AO752" s="567"/>
      <c r="AP752" s="570"/>
      <c r="AQ752" s="571"/>
      <c r="AR752" s="598"/>
      <c r="AS752" s="599"/>
      <c r="AT752" s="603"/>
      <c r="AU752" s="604"/>
      <c r="AV752" s="596"/>
      <c r="AW752" s="597"/>
      <c r="AX752" s="598"/>
      <c r="AY752" s="599"/>
      <c r="AZ752" s="566"/>
      <c r="BA752" s="567"/>
      <c r="BB752" s="570"/>
      <c r="BC752" s="571"/>
      <c r="BD752" s="598"/>
      <c r="BE752" s="599"/>
      <c r="BF752" s="603"/>
      <c r="BG752" s="604"/>
      <c r="BH752" s="596"/>
      <c r="BI752" s="597"/>
      <c r="BJ752" s="598"/>
      <c r="BK752" s="599"/>
      <c r="BL752" s="600"/>
      <c r="BM752" s="601"/>
      <c r="BN752" s="602"/>
      <c r="BO752" s="561"/>
      <c r="BP752" s="561"/>
      <c r="BQ752" s="62"/>
      <c r="BR752" s="62"/>
      <c r="BS752" s="62"/>
    </row>
    <row r="753" spans="1:73" ht="21.75" customHeight="1">
      <c r="A753" s="62"/>
      <c r="B753" s="586" t="str">
        <f>IF(ROSTER!B42="","",ROSTER!B42)</f>
        <v/>
      </c>
      <c r="C753" s="588" t="str">
        <f>IF(ROSTER!C$42="","",ROSTER!C$42)</f>
        <v/>
      </c>
      <c r="D753" s="589"/>
      <c r="E753" s="590"/>
      <c r="F753" s="592">
        <f>IF(E753="y",1,IF(E753="S",1,0))</f>
        <v>0</v>
      </c>
      <c r="G753" s="594">
        <f>IF(E753="S",1,0)</f>
        <v>0</v>
      </c>
      <c r="H753" s="584"/>
      <c r="I753" s="576"/>
      <c r="J753" s="564"/>
      <c r="K753" s="565"/>
      <c r="L753" s="568"/>
      <c r="M753" s="569"/>
      <c r="N753" s="578">
        <f>L753+J753</f>
        <v>0</v>
      </c>
      <c r="O753" s="579"/>
      <c r="P753" s="564"/>
      <c r="Q753" s="565"/>
      <c r="R753" s="568"/>
      <c r="S753" s="569"/>
      <c r="T753" s="578">
        <f>R753-P753</f>
        <v>0</v>
      </c>
      <c r="U753" s="579"/>
      <c r="V753" s="584"/>
      <c r="W753" s="576"/>
      <c r="X753" s="564"/>
      <c r="Y753" s="576"/>
      <c r="Z753" s="564"/>
      <c r="AA753" s="576"/>
      <c r="AB753" s="564"/>
      <c r="AC753" s="565"/>
      <c r="AD753" s="568"/>
      <c r="AE753" s="569"/>
      <c r="AF753" s="548">
        <f>IF(AB753=0,0,(AD753/AB753)*100)</f>
        <v>0</v>
      </c>
      <c r="AG753" s="549"/>
      <c r="AH753" s="564"/>
      <c r="AI753" s="565"/>
      <c r="AJ753" s="568"/>
      <c r="AK753" s="569"/>
      <c r="AL753" s="548">
        <f>IF(AH753=0,0,(AJ753/AH753)*100)</f>
        <v>0</v>
      </c>
      <c r="AM753" s="549"/>
      <c r="AN753" s="564"/>
      <c r="AO753" s="565"/>
      <c r="AP753" s="568"/>
      <c r="AQ753" s="569"/>
      <c r="AR753" s="548">
        <f>IF(AN753=0,0,(AP753/AN753)*100)</f>
        <v>0</v>
      </c>
      <c r="AS753" s="549"/>
      <c r="AT753" s="572">
        <f>AB753+AH753+AN753</f>
        <v>0</v>
      </c>
      <c r="AU753" s="573"/>
      <c r="AV753" s="544">
        <f>AD753+AJ753+AP753</f>
        <v>0</v>
      </c>
      <c r="AW753" s="545"/>
      <c r="AX753" s="548">
        <f>IF(AT753=0,0,(AV753/AT753)*100)</f>
        <v>0</v>
      </c>
      <c r="AY753" s="549"/>
      <c r="AZ753" s="564"/>
      <c r="BA753" s="565"/>
      <c r="BB753" s="568"/>
      <c r="BC753" s="569"/>
      <c r="BD753" s="548">
        <f>IF(AZ753=0,0,(BB753/AZ753)*100)</f>
        <v>0</v>
      </c>
      <c r="BE753" s="549"/>
      <c r="BF753" s="572">
        <f>AT753+AZ753</f>
        <v>0</v>
      </c>
      <c r="BG753" s="573"/>
      <c r="BH753" s="544">
        <f>AV753+BB753</f>
        <v>0</v>
      </c>
      <c r="BI753" s="545"/>
      <c r="BJ753" s="548">
        <f>IF(BF753=0,0,(BH753/BF753)*100)</f>
        <v>0</v>
      </c>
      <c r="BK753" s="549"/>
      <c r="BL753" s="552">
        <f>(AD753*2)+(AJ753*2)+(AP753*3)+BB753</f>
        <v>0</v>
      </c>
      <c r="BM753" s="553"/>
      <c r="BN753" s="554"/>
      <c r="BO753" s="560" t="e">
        <f>(BL753*BR$719)+(N753*BR$720)+(X753*BR$721)+(R753*BR$722)+(V753*BR$723)+(Z753*BR$724)</f>
        <v>#REF!</v>
      </c>
      <c r="BP753" s="560" t="e">
        <f>((AZ753-BB753)*BR$726)+((AT753-AV753)*BR$725)+(H753*BR$727)+(P753*BR$728)</f>
        <v>#REF!</v>
      </c>
      <c r="BQ753" s="62"/>
      <c r="BR753" s="62"/>
      <c r="BS753" s="62"/>
    </row>
    <row r="754" spans="1:73" ht="21.75" customHeight="1">
      <c r="A754" s="62"/>
      <c r="B754" s="587"/>
      <c r="C754" s="562" t="str">
        <f>IF(ROSTER!D$42="","",ROSTER!D$42)</f>
        <v/>
      </c>
      <c r="D754" s="563"/>
      <c r="E754" s="591"/>
      <c r="F754" s="593"/>
      <c r="G754" s="595"/>
      <c r="H754" s="585"/>
      <c r="I754" s="577"/>
      <c r="J754" s="566"/>
      <c r="K754" s="567"/>
      <c r="L754" s="570"/>
      <c r="M754" s="571"/>
      <c r="N754" s="582" t="s">
        <v>16</v>
      </c>
      <c r="O754" s="583"/>
      <c r="P754" s="566"/>
      <c r="Q754" s="567"/>
      <c r="R754" s="570"/>
      <c r="S754" s="571"/>
      <c r="T754" s="582" t="s">
        <v>16</v>
      </c>
      <c r="U754" s="583"/>
      <c r="V754" s="585"/>
      <c r="W754" s="577"/>
      <c r="X754" s="566"/>
      <c r="Y754" s="577"/>
      <c r="Z754" s="566"/>
      <c r="AA754" s="577"/>
      <c r="AB754" s="566"/>
      <c r="AC754" s="567"/>
      <c r="AD754" s="570"/>
      <c r="AE754" s="571"/>
      <c r="AF754" s="598"/>
      <c r="AG754" s="599"/>
      <c r="AH754" s="566"/>
      <c r="AI754" s="567"/>
      <c r="AJ754" s="570"/>
      <c r="AK754" s="571"/>
      <c r="AL754" s="598"/>
      <c r="AM754" s="599"/>
      <c r="AN754" s="566"/>
      <c r="AO754" s="567"/>
      <c r="AP754" s="570"/>
      <c r="AQ754" s="571"/>
      <c r="AR754" s="598"/>
      <c r="AS754" s="599"/>
      <c r="AT754" s="603"/>
      <c r="AU754" s="604"/>
      <c r="AV754" s="596"/>
      <c r="AW754" s="597"/>
      <c r="AX754" s="598"/>
      <c r="AY754" s="599"/>
      <c r="AZ754" s="566"/>
      <c r="BA754" s="567"/>
      <c r="BB754" s="570"/>
      <c r="BC754" s="571"/>
      <c r="BD754" s="598"/>
      <c r="BE754" s="599"/>
      <c r="BF754" s="603"/>
      <c r="BG754" s="604"/>
      <c r="BH754" s="596"/>
      <c r="BI754" s="597"/>
      <c r="BJ754" s="598"/>
      <c r="BK754" s="599"/>
      <c r="BL754" s="600"/>
      <c r="BM754" s="601"/>
      <c r="BN754" s="602"/>
      <c r="BO754" s="561"/>
      <c r="BP754" s="561"/>
      <c r="BQ754" s="62"/>
      <c r="BR754" s="62"/>
      <c r="BS754" s="62"/>
    </row>
    <row r="755" spans="1:73" ht="21.75" customHeight="1">
      <c r="A755" s="62"/>
      <c r="B755" s="586" t="str">
        <f>IF(ROSTER!B44="","",ROSTER!B44)</f>
        <v/>
      </c>
      <c r="C755" s="588" t="str">
        <f>IF(ROSTER!C$44="","",ROSTER!C$44)</f>
        <v/>
      </c>
      <c r="D755" s="589"/>
      <c r="E755" s="590"/>
      <c r="F755" s="592">
        <f>IF(E755="y",1,IF(E755="S",1,0))</f>
        <v>0</v>
      </c>
      <c r="G755" s="594">
        <f>IF(E755="S",1,0)</f>
        <v>0</v>
      </c>
      <c r="H755" s="584"/>
      <c r="I755" s="576"/>
      <c r="J755" s="564"/>
      <c r="K755" s="565"/>
      <c r="L755" s="568"/>
      <c r="M755" s="569"/>
      <c r="N755" s="578">
        <f>L755+J755</f>
        <v>0</v>
      </c>
      <c r="O755" s="579"/>
      <c r="P755" s="564"/>
      <c r="Q755" s="565"/>
      <c r="R755" s="568"/>
      <c r="S755" s="569"/>
      <c r="T755" s="578">
        <f>R755-P755</f>
        <v>0</v>
      </c>
      <c r="U755" s="579"/>
      <c r="V755" s="584"/>
      <c r="W755" s="576"/>
      <c r="X755" s="564"/>
      <c r="Y755" s="576"/>
      <c r="Z755" s="564"/>
      <c r="AA755" s="576"/>
      <c r="AB755" s="564"/>
      <c r="AC755" s="565"/>
      <c r="AD755" s="568"/>
      <c r="AE755" s="569"/>
      <c r="AF755" s="548">
        <f>IF(AB755=0,0,(AD755/AB755)*100)</f>
        <v>0</v>
      </c>
      <c r="AG755" s="549"/>
      <c r="AH755" s="564"/>
      <c r="AI755" s="565"/>
      <c r="AJ755" s="568"/>
      <c r="AK755" s="569"/>
      <c r="AL755" s="548">
        <f>IF(AH755=0,0,(AJ755/AH755)*100)</f>
        <v>0</v>
      </c>
      <c r="AM755" s="549"/>
      <c r="AN755" s="564"/>
      <c r="AO755" s="565"/>
      <c r="AP755" s="568"/>
      <c r="AQ755" s="569"/>
      <c r="AR755" s="548">
        <f>IF(AN755=0,0,(AP755/AN755)*100)</f>
        <v>0</v>
      </c>
      <c r="AS755" s="549"/>
      <c r="AT755" s="572">
        <f>AB755+AH755+AN755</f>
        <v>0</v>
      </c>
      <c r="AU755" s="573"/>
      <c r="AV755" s="544">
        <f>AD755+AJ755+AP755</f>
        <v>0</v>
      </c>
      <c r="AW755" s="545"/>
      <c r="AX755" s="548">
        <f>IF(AT755=0,0,(AV755/AT755)*100)</f>
        <v>0</v>
      </c>
      <c r="AY755" s="549"/>
      <c r="AZ755" s="564"/>
      <c r="BA755" s="565"/>
      <c r="BB755" s="568"/>
      <c r="BC755" s="569"/>
      <c r="BD755" s="548">
        <f>IF(AZ755=0,0,(BB755/AZ755)*100)</f>
        <v>0</v>
      </c>
      <c r="BE755" s="549"/>
      <c r="BF755" s="572">
        <f>AT755+AZ755</f>
        <v>0</v>
      </c>
      <c r="BG755" s="573"/>
      <c r="BH755" s="544">
        <f>AV755+BB755</f>
        <v>0</v>
      </c>
      <c r="BI755" s="545"/>
      <c r="BJ755" s="548">
        <f>IF(BF755=0,0,(BH755/BF755)*100)</f>
        <v>0</v>
      </c>
      <c r="BK755" s="549"/>
      <c r="BL755" s="552">
        <f>(AD755*2)+(AJ755*2)+(AP755*3)+BB755</f>
        <v>0</v>
      </c>
      <c r="BM755" s="553"/>
      <c r="BN755" s="554"/>
      <c r="BO755" s="560" t="e">
        <f>(BL755*BR$719)+(N755*BR$720)+(X755*BR$721)+(R755*BR$722)+(V755*BR$723)+(Z755*BR$724)</f>
        <v>#REF!</v>
      </c>
      <c r="BP755" s="560" t="e">
        <f>((AZ755-BB755)*BR$726)+((AT755-AV755)*BR$725)+(H755*BR$727)+(P755*BR$728)</f>
        <v>#REF!</v>
      </c>
      <c r="BQ755" s="62"/>
      <c r="BR755" s="62"/>
      <c r="BS755" s="62"/>
    </row>
    <row r="756" spans="1:73" ht="21.75" customHeight="1">
      <c r="A756" s="62"/>
      <c r="B756" s="587"/>
      <c r="C756" s="562" t="str">
        <f>IF(ROSTER!D$44="","",ROSTER!D$44)</f>
        <v/>
      </c>
      <c r="D756" s="563"/>
      <c r="E756" s="591"/>
      <c r="F756" s="593"/>
      <c r="G756" s="595"/>
      <c r="H756" s="585"/>
      <c r="I756" s="577"/>
      <c r="J756" s="566"/>
      <c r="K756" s="567"/>
      <c r="L756" s="570"/>
      <c r="M756" s="571"/>
      <c r="N756" s="582" t="s">
        <v>16</v>
      </c>
      <c r="O756" s="583"/>
      <c r="P756" s="566"/>
      <c r="Q756" s="567"/>
      <c r="R756" s="570"/>
      <c r="S756" s="571"/>
      <c r="T756" s="582" t="s">
        <v>16</v>
      </c>
      <c r="U756" s="583"/>
      <c r="V756" s="585"/>
      <c r="W756" s="577"/>
      <c r="X756" s="566"/>
      <c r="Y756" s="577"/>
      <c r="Z756" s="566"/>
      <c r="AA756" s="577"/>
      <c r="AB756" s="566"/>
      <c r="AC756" s="567"/>
      <c r="AD756" s="570"/>
      <c r="AE756" s="571"/>
      <c r="AF756" s="598"/>
      <c r="AG756" s="599"/>
      <c r="AH756" s="566"/>
      <c r="AI756" s="567"/>
      <c r="AJ756" s="570"/>
      <c r="AK756" s="571"/>
      <c r="AL756" s="598"/>
      <c r="AM756" s="599"/>
      <c r="AN756" s="566"/>
      <c r="AO756" s="567"/>
      <c r="AP756" s="570"/>
      <c r="AQ756" s="571"/>
      <c r="AR756" s="598"/>
      <c r="AS756" s="599"/>
      <c r="AT756" s="603"/>
      <c r="AU756" s="604"/>
      <c r="AV756" s="596"/>
      <c r="AW756" s="597"/>
      <c r="AX756" s="598"/>
      <c r="AY756" s="599"/>
      <c r="AZ756" s="566"/>
      <c r="BA756" s="567"/>
      <c r="BB756" s="570"/>
      <c r="BC756" s="571"/>
      <c r="BD756" s="598"/>
      <c r="BE756" s="599"/>
      <c r="BF756" s="603"/>
      <c r="BG756" s="604"/>
      <c r="BH756" s="596"/>
      <c r="BI756" s="597"/>
      <c r="BJ756" s="598"/>
      <c r="BK756" s="599"/>
      <c r="BL756" s="600"/>
      <c r="BM756" s="601"/>
      <c r="BN756" s="602"/>
      <c r="BO756" s="561"/>
      <c r="BP756" s="561"/>
      <c r="BQ756" s="62"/>
      <c r="BR756" s="62"/>
      <c r="BS756" s="62"/>
    </row>
    <row r="757" spans="1:73" ht="21.75" customHeight="1">
      <c r="A757" s="62"/>
      <c r="B757" s="586" t="str">
        <f>IF(ROSTER!B46="","",ROSTER!B46)</f>
        <v/>
      </c>
      <c r="C757" s="588" t="str">
        <f>IF(ROSTER!C$46="","",ROSTER!C$46)</f>
        <v/>
      </c>
      <c r="D757" s="589"/>
      <c r="E757" s="590"/>
      <c r="F757" s="592">
        <f>IF(E757="y",1,IF(E757="S",1,0))</f>
        <v>0</v>
      </c>
      <c r="G757" s="594">
        <f>IF(E757="S",1,0)</f>
        <v>0</v>
      </c>
      <c r="H757" s="584"/>
      <c r="I757" s="576"/>
      <c r="J757" s="564"/>
      <c r="K757" s="565"/>
      <c r="L757" s="568"/>
      <c r="M757" s="569"/>
      <c r="N757" s="578">
        <f>L757+J757</f>
        <v>0</v>
      </c>
      <c r="O757" s="579"/>
      <c r="P757" s="564"/>
      <c r="Q757" s="565"/>
      <c r="R757" s="568"/>
      <c r="S757" s="569"/>
      <c r="T757" s="578">
        <f>R757-P757</f>
        <v>0</v>
      </c>
      <c r="U757" s="579"/>
      <c r="V757" s="584"/>
      <c r="W757" s="576"/>
      <c r="X757" s="564"/>
      <c r="Y757" s="576"/>
      <c r="Z757" s="564"/>
      <c r="AA757" s="576"/>
      <c r="AB757" s="564"/>
      <c r="AC757" s="565"/>
      <c r="AD757" s="568"/>
      <c r="AE757" s="569"/>
      <c r="AF757" s="548">
        <f>IF(AB757=0,0,(AD757/AB757)*100)</f>
        <v>0</v>
      </c>
      <c r="AG757" s="549"/>
      <c r="AH757" s="564"/>
      <c r="AI757" s="565"/>
      <c r="AJ757" s="568"/>
      <c r="AK757" s="569"/>
      <c r="AL757" s="548">
        <f>IF(AH757=0,0,(AJ757/AH757)*100)</f>
        <v>0</v>
      </c>
      <c r="AM757" s="549"/>
      <c r="AN757" s="564"/>
      <c r="AO757" s="565"/>
      <c r="AP757" s="568"/>
      <c r="AQ757" s="569"/>
      <c r="AR757" s="548">
        <f>IF(AN757=0,0,(AP757/AN757)*100)</f>
        <v>0</v>
      </c>
      <c r="AS757" s="549"/>
      <c r="AT757" s="572">
        <f>AB757+AH757+AN757</f>
        <v>0</v>
      </c>
      <c r="AU757" s="573"/>
      <c r="AV757" s="544">
        <f>AD757+AJ757+AP757</f>
        <v>0</v>
      </c>
      <c r="AW757" s="545"/>
      <c r="AX757" s="548">
        <f>IF(AT757=0,0,(AV757/AT757)*100)</f>
        <v>0</v>
      </c>
      <c r="AY757" s="549"/>
      <c r="AZ757" s="564"/>
      <c r="BA757" s="565"/>
      <c r="BB757" s="568"/>
      <c r="BC757" s="569"/>
      <c r="BD757" s="548">
        <f>IF(AZ757=0,0,(BB757/AZ757)*100)</f>
        <v>0</v>
      </c>
      <c r="BE757" s="549"/>
      <c r="BF757" s="572">
        <f>AT757+AZ757</f>
        <v>0</v>
      </c>
      <c r="BG757" s="573"/>
      <c r="BH757" s="544">
        <f>AV757+BB757</f>
        <v>0</v>
      </c>
      <c r="BI757" s="545"/>
      <c r="BJ757" s="548">
        <f>IF(BF757=0,0,(BH757/BF757)*100)</f>
        <v>0</v>
      </c>
      <c r="BK757" s="549"/>
      <c r="BL757" s="552">
        <f>(AD757*2)+(AJ757*2)+(AP757*3)+BB757</f>
        <v>0</v>
      </c>
      <c r="BM757" s="553"/>
      <c r="BN757" s="554"/>
      <c r="BO757" s="558" t="e">
        <f>(BL757*BR$719)+(N757*BR$720)+(X757*BR$721)+(R757*BR$722)+(V757*BR$723)+(Z757*BR$724)</f>
        <v>#REF!</v>
      </c>
      <c r="BP757" s="560" t="e">
        <f>((AZ757-BB757)*BR$726)+((AT757-AV757)*BR$725)+(H757*BR$727)+(P757*BR$728)</f>
        <v>#REF!</v>
      </c>
      <c r="BQ757" s="62"/>
      <c r="BR757" s="62"/>
      <c r="BS757" s="62"/>
      <c r="BU757" s="82"/>
    </row>
    <row r="758" spans="1:73" ht="22.5" customHeight="1" thickBot="1">
      <c r="A758" s="62"/>
      <c r="B758" s="587"/>
      <c r="C758" s="562" t="str">
        <f>IF(ROSTER!D$46="","",ROSTER!D$46)</f>
        <v/>
      </c>
      <c r="D758" s="563"/>
      <c r="E758" s="591"/>
      <c r="F758" s="593"/>
      <c r="G758" s="595"/>
      <c r="H758" s="585"/>
      <c r="I758" s="577"/>
      <c r="J758" s="566"/>
      <c r="K758" s="567"/>
      <c r="L758" s="570"/>
      <c r="M758" s="571"/>
      <c r="N758" s="580" t="s">
        <v>16</v>
      </c>
      <c r="O758" s="581"/>
      <c r="P758" s="566"/>
      <c r="Q758" s="567"/>
      <c r="R758" s="570"/>
      <c r="S758" s="571"/>
      <c r="T758" s="582" t="s">
        <v>16</v>
      </c>
      <c r="U758" s="583"/>
      <c r="V758" s="585"/>
      <c r="W758" s="577"/>
      <c r="X758" s="566"/>
      <c r="Y758" s="577"/>
      <c r="Z758" s="566"/>
      <c r="AA758" s="577"/>
      <c r="AB758" s="566"/>
      <c r="AC758" s="567"/>
      <c r="AD758" s="570"/>
      <c r="AE758" s="571"/>
      <c r="AF758" s="550"/>
      <c r="AG758" s="551"/>
      <c r="AH758" s="566"/>
      <c r="AI758" s="567"/>
      <c r="AJ758" s="570"/>
      <c r="AK758" s="571"/>
      <c r="AL758" s="550"/>
      <c r="AM758" s="551"/>
      <c r="AN758" s="566"/>
      <c r="AO758" s="567"/>
      <c r="AP758" s="570"/>
      <c r="AQ758" s="571"/>
      <c r="AR758" s="550"/>
      <c r="AS758" s="551"/>
      <c r="AT758" s="574"/>
      <c r="AU758" s="575"/>
      <c r="AV758" s="546"/>
      <c r="AW758" s="547"/>
      <c r="AX758" s="550"/>
      <c r="AY758" s="551"/>
      <c r="AZ758" s="566"/>
      <c r="BA758" s="567"/>
      <c r="BB758" s="570"/>
      <c r="BC758" s="571"/>
      <c r="BD758" s="550"/>
      <c r="BE758" s="551"/>
      <c r="BF758" s="574"/>
      <c r="BG758" s="575"/>
      <c r="BH758" s="546"/>
      <c r="BI758" s="547"/>
      <c r="BJ758" s="550"/>
      <c r="BK758" s="551"/>
      <c r="BL758" s="555"/>
      <c r="BM758" s="556"/>
      <c r="BN758" s="557"/>
      <c r="BO758" s="559"/>
      <c r="BP758" s="561"/>
      <c r="BQ758" s="62"/>
      <c r="BR758" s="62"/>
      <c r="BS758" s="62"/>
    </row>
    <row r="759" spans="1:73" s="82" customFormat="1" ht="33.4" customHeight="1">
      <c r="A759" s="80"/>
      <c r="B759" s="538"/>
      <c r="C759" s="539"/>
      <c r="D759" s="539" t="s">
        <v>10</v>
      </c>
      <c r="E759" s="542"/>
      <c r="F759" s="81"/>
      <c r="G759" s="81"/>
      <c r="H759" s="532">
        <f>SUM(H719:I758)</f>
        <v>0</v>
      </c>
      <c r="I759" s="525"/>
      <c r="J759" s="532">
        <f>SUM(J719:K758)</f>
        <v>0</v>
      </c>
      <c r="K759" s="525"/>
      <c r="L759" s="524">
        <f>SUM(L719:M758)</f>
        <v>0</v>
      </c>
      <c r="M759" s="528"/>
      <c r="N759" s="495">
        <f>L759+J759</f>
        <v>0</v>
      </c>
      <c r="O759" s="496"/>
      <c r="P759" s="524">
        <f>SUM(P719:Q758)</f>
        <v>0</v>
      </c>
      <c r="Q759" s="525"/>
      <c r="R759" s="524">
        <f>SUM(R719:S758)</f>
        <v>0</v>
      </c>
      <c r="S759" s="528"/>
      <c r="T759" s="495">
        <f>R759-P759</f>
        <v>0</v>
      </c>
      <c r="U759" s="496"/>
      <c r="V759" s="524">
        <f>SUM(V719:W758)</f>
        <v>0</v>
      </c>
      <c r="W759" s="528"/>
      <c r="X759" s="532">
        <f>SUM(X719:Y758)</f>
        <v>0</v>
      </c>
      <c r="Y759" s="496"/>
      <c r="Z759" s="532">
        <f>SUM(Z719:AA758)</f>
        <v>0</v>
      </c>
      <c r="AA759" s="496"/>
      <c r="AB759" s="528">
        <f>SUM(AB719:AC758)</f>
        <v>0</v>
      </c>
      <c r="AC759" s="525"/>
      <c r="AD759" s="524">
        <f>SUM(AD719:AE758)</f>
        <v>0</v>
      </c>
      <c r="AE759" s="528"/>
      <c r="AF759" s="495">
        <f>IF(AB759=0,0,(AD759/AB759)*100)</f>
        <v>0</v>
      </c>
      <c r="AG759" s="496"/>
      <c r="AH759" s="524">
        <f>SUM(AH719:AI758)</f>
        <v>0</v>
      </c>
      <c r="AI759" s="525"/>
      <c r="AJ759" s="524">
        <f>SUM(AJ719:AK758)</f>
        <v>0</v>
      </c>
      <c r="AK759" s="528"/>
      <c r="AL759" s="495">
        <f>IF(AH759=0,0,(AJ759/AH759)*100)</f>
        <v>0</v>
      </c>
      <c r="AM759" s="496"/>
      <c r="AN759" s="524">
        <f>SUM(AN719:AO758)</f>
        <v>0</v>
      </c>
      <c r="AO759" s="525"/>
      <c r="AP759" s="524">
        <f>SUM(AP719:AQ758)</f>
        <v>0</v>
      </c>
      <c r="AQ759" s="528"/>
      <c r="AR759" s="495">
        <f>IF(AN759=0,0,(AP759/AN759)*100)</f>
        <v>0</v>
      </c>
      <c r="AS759" s="496"/>
      <c r="AT759" s="532">
        <f>AB759+AH759+AN759</f>
        <v>0</v>
      </c>
      <c r="AU759" s="525"/>
      <c r="AV759" s="524">
        <f>AD759+AJ759+AP759</f>
        <v>0</v>
      </c>
      <c r="AW759" s="534"/>
      <c r="AX759" s="495">
        <f>IF(AT759=0,0,(AV759/AT759)*100)</f>
        <v>0</v>
      </c>
      <c r="AY759" s="496"/>
      <c r="AZ759" s="524">
        <f>SUM(AZ719:BA758)</f>
        <v>0</v>
      </c>
      <c r="BA759" s="525"/>
      <c r="BB759" s="524">
        <f>SUM(BB719:BC758)</f>
        <v>0</v>
      </c>
      <c r="BC759" s="528"/>
      <c r="BD759" s="495">
        <f>IF(AZ759=0,0,(BB759/AZ759)*100)</f>
        <v>0</v>
      </c>
      <c r="BE759" s="496"/>
      <c r="BF759" s="532">
        <f>AT759+AZ759</f>
        <v>0</v>
      </c>
      <c r="BG759" s="525"/>
      <c r="BH759" s="524">
        <f>AV759+BB759</f>
        <v>0</v>
      </c>
      <c r="BI759" s="534"/>
      <c r="BJ759" s="495">
        <f>IF(BF759=0,0,(BH759/BF759)*100)</f>
        <v>0</v>
      </c>
      <c r="BK759" s="536"/>
      <c r="BL759" s="511">
        <f>SUM(BL719:BN758)</f>
        <v>0</v>
      </c>
      <c r="BM759" s="512"/>
      <c r="BN759" s="513"/>
      <c r="BO759" s="517" t="e">
        <f>(BL759*BR$719)+(N759*BR$720)+(X759*BR$721)+(R759*BR$722)+(V759*BR$723)+(Z759*BR$724)</f>
        <v>#REF!</v>
      </c>
      <c r="BP759" s="519" t="e">
        <f>((AZ759-BB759)*BR$726)+((AT759-AV759)*BR$725)+(H759*BR$727)+(P759*BR$728)</f>
        <v>#REF!</v>
      </c>
      <c r="BQ759" s="80"/>
      <c r="BR759" s="80"/>
      <c r="BS759" s="80"/>
    </row>
    <row r="760" spans="1:73" s="82" customFormat="1" ht="33.950000000000003" customHeight="1" thickBot="1">
      <c r="A760" s="80"/>
      <c r="B760" s="540"/>
      <c r="C760" s="541"/>
      <c r="D760" s="541"/>
      <c r="E760" s="543"/>
      <c r="F760" s="83"/>
      <c r="G760" s="83"/>
      <c r="H760" s="533"/>
      <c r="I760" s="527"/>
      <c r="J760" s="533"/>
      <c r="K760" s="527"/>
      <c r="L760" s="526"/>
      <c r="M760" s="529"/>
      <c r="N760" s="530" t="s">
        <v>16</v>
      </c>
      <c r="O760" s="531"/>
      <c r="P760" s="526"/>
      <c r="Q760" s="527"/>
      <c r="R760" s="526"/>
      <c r="S760" s="529"/>
      <c r="T760" s="530" t="s">
        <v>16</v>
      </c>
      <c r="U760" s="531"/>
      <c r="V760" s="526"/>
      <c r="W760" s="529"/>
      <c r="X760" s="533"/>
      <c r="Y760" s="531"/>
      <c r="Z760" s="533"/>
      <c r="AA760" s="531"/>
      <c r="AB760" s="529"/>
      <c r="AC760" s="527"/>
      <c r="AD760" s="526"/>
      <c r="AE760" s="529"/>
      <c r="AF760" s="530"/>
      <c r="AG760" s="531"/>
      <c r="AH760" s="526"/>
      <c r="AI760" s="527"/>
      <c r="AJ760" s="526"/>
      <c r="AK760" s="529"/>
      <c r="AL760" s="530"/>
      <c r="AM760" s="531"/>
      <c r="AN760" s="526"/>
      <c r="AO760" s="527"/>
      <c r="AP760" s="526"/>
      <c r="AQ760" s="529"/>
      <c r="AR760" s="530"/>
      <c r="AS760" s="531"/>
      <c r="AT760" s="533"/>
      <c r="AU760" s="527"/>
      <c r="AV760" s="526"/>
      <c r="AW760" s="535"/>
      <c r="AX760" s="530"/>
      <c r="AY760" s="531"/>
      <c r="AZ760" s="526"/>
      <c r="BA760" s="527"/>
      <c r="BB760" s="526"/>
      <c r="BC760" s="529"/>
      <c r="BD760" s="530"/>
      <c r="BE760" s="531"/>
      <c r="BF760" s="533"/>
      <c r="BG760" s="527"/>
      <c r="BH760" s="526"/>
      <c r="BI760" s="535"/>
      <c r="BJ760" s="530"/>
      <c r="BK760" s="537"/>
      <c r="BL760" s="514"/>
      <c r="BM760" s="515"/>
      <c r="BN760" s="516"/>
      <c r="BO760" s="518"/>
      <c r="BP760" s="520"/>
      <c r="BQ760" s="80"/>
      <c r="BR760" s="80"/>
      <c r="BS760" s="80"/>
    </row>
    <row r="761" spans="1:73" s="88" customFormat="1" ht="48.2" customHeight="1" thickBot="1">
      <c r="A761" s="84"/>
      <c r="B761" s="521"/>
      <c r="C761" s="522"/>
      <c r="D761" s="522" t="s">
        <v>13</v>
      </c>
      <c r="E761" s="523"/>
      <c r="F761" s="85"/>
      <c r="G761" s="128"/>
      <c r="H761" s="509"/>
      <c r="I761" s="510"/>
      <c r="J761" s="504"/>
      <c r="K761" s="505"/>
      <c r="L761" s="493"/>
      <c r="M761" s="494"/>
      <c r="N761" s="506">
        <f>J761+L761</f>
        <v>0</v>
      </c>
      <c r="O761" s="507"/>
      <c r="P761" s="497">
        <f>R759</f>
        <v>0</v>
      </c>
      <c r="Q761" s="498"/>
      <c r="R761" s="499">
        <f>P759</f>
        <v>0</v>
      </c>
      <c r="S761" s="500"/>
      <c r="T761" s="506">
        <f>R761-P761</f>
        <v>0</v>
      </c>
      <c r="U761" s="507"/>
      <c r="V761" s="504"/>
      <c r="W761" s="508"/>
      <c r="X761" s="509"/>
      <c r="Y761" s="510"/>
      <c r="Z761" s="504"/>
      <c r="AA761" s="508"/>
      <c r="AB761" s="504"/>
      <c r="AC761" s="505"/>
      <c r="AD761" s="493"/>
      <c r="AE761" s="494"/>
      <c r="AF761" s="495">
        <f>IF(AB761=0,0,(AD761/AB761)*100)</f>
        <v>0</v>
      </c>
      <c r="AG761" s="496"/>
      <c r="AH761" s="504"/>
      <c r="AI761" s="505"/>
      <c r="AJ761" s="493"/>
      <c r="AK761" s="494"/>
      <c r="AL761" s="495">
        <f>IF(AH761=0,0,(AJ761/AH761)*100)</f>
        <v>0</v>
      </c>
      <c r="AM761" s="496"/>
      <c r="AN761" s="504"/>
      <c r="AO761" s="505"/>
      <c r="AP761" s="493"/>
      <c r="AQ761" s="494"/>
      <c r="AR761" s="495">
        <f>IF(AN761=0,0,(AP761/AN761)*100)</f>
        <v>0</v>
      </c>
      <c r="AS761" s="496"/>
      <c r="AT761" s="497">
        <f>AB761+AH761+AN761</f>
        <v>0</v>
      </c>
      <c r="AU761" s="498"/>
      <c r="AV761" s="499">
        <f>AD761+AJ761+AP761</f>
        <v>0</v>
      </c>
      <c r="AW761" s="500"/>
      <c r="AX761" s="495">
        <f>IF(AT761=0,0,(AV761/AT761)*100)</f>
        <v>0</v>
      </c>
      <c r="AY761" s="496"/>
      <c r="AZ761" s="504"/>
      <c r="BA761" s="505"/>
      <c r="BB761" s="493"/>
      <c r="BC761" s="494"/>
      <c r="BD761" s="495">
        <f>IF(AZ761=0,0,(BB761/AZ761)*100)</f>
        <v>0</v>
      </c>
      <c r="BE761" s="496"/>
      <c r="BF761" s="497">
        <f>AT761+AZ761</f>
        <v>0</v>
      </c>
      <c r="BG761" s="498"/>
      <c r="BH761" s="499">
        <f>AV761+BB761</f>
        <v>0</v>
      </c>
      <c r="BI761" s="500"/>
      <c r="BJ761" s="495">
        <f>IF(BF761=0,0,(BH761/BF761)*100)</f>
        <v>0</v>
      </c>
      <c r="BK761" s="496"/>
      <c r="BL761" s="501"/>
      <c r="BM761" s="502"/>
      <c r="BN761" s="503"/>
      <c r="BO761" s="86"/>
      <c r="BP761" s="87"/>
      <c r="BQ761" s="84"/>
      <c r="BR761" s="84"/>
      <c r="BS761" s="84"/>
    </row>
    <row r="762" spans="1:73" s="88" customFormat="1" ht="48.95" customHeight="1" thickBot="1">
      <c r="A762" s="84"/>
      <c r="B762" s="247"/>
      <c r="C762" s="249"/>
      <c r="D762" s="488" t="s">
        <v>52</v>
      </c>
      <c r="E762" s="489"/>
      <c r="F762" s="89"/>
      <c r="G762" s="89"/>
      <c r="H762" s="249"/>
      <c r="I762" s="249"/>
      <c r="J762" s="490">
        <f>IF((J759+L761)=0,0,J759/(J759+L761)*100)</f>
        <v>0</v>
      </c>
      <c r="K762" s="491"/>
      <c r="L762" s="490">
        <f>IF((L759+J761)=0,0,L759/(L759+J761)*100)</f>
        <v>0</v>
      </c>
      <c r="M762" s="491"/>
      <c r="N762" s="490">
        <f>IF((N759+N761)=0,0,N759/(N759+N761)*100)</f>
        <v>0</v>
      </c>
      <c r="O762" s="492"/>
      <c r="P762" s="654"/>
      <c r="Q762" s="484"/>
      <c r="R762" s="484"/>
      <c r="S762" s="484"/>
      <c r="T762" s="655"/>
      <c r="U762" s="655"/>
      <c r="V762" s="484"/>
      <c r="W762" s="484"/>
      <c r="X762" s="484"/>
      <c r="Y762" s="484"/>
      <c r="Z762" s="484"/>
      <c r="AA762" s="484"/>
      <c r="AB762" s="484"/>
      <c r="AC762" s="484"/>
      <c r="AD762" s="484"/>
      <c r="AE762" s="484"/>
      <c r="AF762" s="484"/>
      <c r="AG762" s="484"/>
      <c r="AH762" s="484"/>
      <c r="AI762" s="484"/>
      <c r="AJ762" s="484"/>
      <c r="AK762" s="484"/>
      <c r="AL762" s="484"/>
      <c r="AM762" s="484"/>
      <c r="AN762" s="484"/>
      <c r="AO762" s="484"/>
      <c r="AP762" s="484"/>
      <c r="AQ762" s="484"/>
      <c r="AR762" s="484"/>
      <c r="AS762" s="484"/>
      <c r="AT762" s="484"/>
      <c r="AU762" s="484"/>
      <c r="AV762" s="484"/>
      <c r="AW762" s="484"/>
      <c r="AX762" s="484"/>
      <c r="AY762" s="484"/>
      <c r="AZ762" s="484"/>
      <c r="BA762" s="484"/>
      <c r="BB762" s="484"/>
      <c r="BC762" s="484"/>
      <c r="BD762" s="484"/>
      <c r="BE762" s="484"/>
      <c r="BF762" s="484"/>
      <c r="BG762" s="484"/>
      <c r="BH762" s="484"/>
      <c r="BI762" s="484"/>
      <c r="BJ762" s="484"/>
      <c r="BK762" s="484"/>
      <c r="BL762" s="484"/>
      <c r="BM762" s="484"/>
      <c r="BN762" s="485"/>
      <c r="BO762" s="90"/>
      <c r="BP762" s="90"/>
      <c r="BQ762" s="84"/>
      <c r="BR762" s="84"/>
      <c r="BS762" s="84"/>
    </row>
    <row r="763" spans="1:73" ht="27.75" thickTop="1" thickBot="1">
      <c r="A763" s="62"/>
      <c r="B763" s="250"/>
      <c r="C763" s="251"/>
      <c r="D763" s="251"/>
      <c r="E763" s="251"/>
      <c r="F763" s="91"/>
      <c r="G763" s="91"/>
      <c r="H763" s="251"/>
      <c r="I763" s="251"/>
      <c r="J763" s="251"/>
      <c r="K763" s="251"/>
      <c r="L763" s="251"/>
      <c r="M763" s="251"/>
      <c r="N763" s="251"/>
      <c r="O763" s="251"/>
      <c r="P763" s="251"/>
      <c r="Q763" s="251"/>
      <c r="R763" s="251"/>
      <c r="S763" s="251"/>
      <c r="T763" s="251"/>
      <c r="U763" s="251"/>
      <c r="V763" s="251"/>
      <c r="W763" s="251"/>
      <c r="X763" s="251"/>
      <c r="Y763" s="251"/>
      <c r="Z763" s="251"/>
      <c r="AA763" s="251"/>
      <c r="AB763" s="251"/>
      <c r="AC763" s="251"/>
      <c r="AD763" s="251"/>
      <c r="AE763" s="251"/>
      <c r="AF763" s="256"/>
      <c r="AG763" s="256"/>
      <c r="AH763" s="251"/>
      <c r="AI763" s="251"/>
      <c r="AJ763" s="251"/>
      <c r="AK763" s="251"/>
      <c r="AL763" s="251"/>
      <c r="AM763" s="251"/>
      <c r="AN763" s="251"/>
      <c r="AO763" s="251"/>
      <c r="AP763" s="251"/>
      <c r="AQ763" s="251"/>
      <c r="AR763" s="251"/>
      <c r="AS763" s="251"/>
      <c r="AT763" s="251"/>
      <c r="AU763" s="251"/>
      <c r="AV763" s="251"/>
      <c r="AW763" s="251"/>
      <c r="AX763" s="251"/>
      <c r="AY763" s="251"/>
      <c r="AZ763" s="251"/>
      <c r="BA763" s="251"/>
      <c r="BB763" s="251"/>
      <c r="BC763" s="251"/>
      <c r="BD763" s="251"/>
      <c r="BE763" s="251"/>
      <c r="BF763" s="251"/>
      <c r="BG763" s="251"/>
      <c r="BH763" s="251"/>
      <c r="BI763" s="251"/>
      <c r="BJ763" s="251"/>
      <c r="BK763" s="251"/>
      <c r="BL763" s="251"/>
      <c r="BM763" s="251"/>
      <c r="BN763" s="257"/>
      <c r="BO763" s="92"/>
      <c r="BP763" s="92"/>
      <c r="BQ763" s="62"/>
      <c r="BR763" s="62"/>
      <c r="BS763" s="62"/>
    </row>
    <row r="764" spans="1:73" s="88" customFormat="1" ht="73.349999999999994" customHeight="1" thickTop="1" thickBot="1">
      <c r="A764" s="84"/>
      <c r="B764" s="486" t="s">
        <v>70</v>
      </c>
      <c r="C764" s="487"/>
      <c r="D764" s="483" t="s">
        <v>60</v>
      </c>
      <c r="E764" s="483"/>
      <c r="F764" s="93"/>
      <c r="G764" s="93"/>
      <c r="H764" s="479"/>
      <c r="I764" s="480"/>
      <c r="J764" s="481"/>
      <c r="K764" s="259"/>
      <c r="L764" s="479"/>
      <c r="M764" s="480"/>
      <c r="N764" s="481"/>
      <c r="O764" s="476" t="s">
        <v>53</v>
      </c>
      <c r="P764" s="477"/>
      <c r="Q764" s="477"/>
      <c r="R764" s="477"/>
      <c r="S764" s="479"/>
      <c r="T764" s="480"/>
      <c r="U764" s="481"/>
      <c r="V764" s="259"/>
      <c r="W764" s="479"/>
      <c r="X764" s="480"/>
      <c r="Y764" s="481"/>
      <c r="Z764" s="476" t="s">
        <v>55</v>
      </c>
      <c r="AA764" s="477"/>
      <c r="AB764" s="477"/>
      <c r="AC764" s="478"/>
      <c r="AD764" s="479"/>
      <c r="AE764" s="480"/>
      <c r="AF764" s="481"/>
      <c r="AG764" s="259"/>
      <c r="AH764" s="479"/>
      <c r="AI764" s="480"/>
      <c r="AJ764" s="481"/>
      <c r="AK764" s="476" t="s">
        <v>59</v>
      </c>
      <c r="AL764" s="477"/>
      <c r="AM764" s="477"/>
      <c r="AN764" s="478"/>
      <c r="AO764" s="479"/>
      <c r="AP764" s="480"/>
      <c r="AQ764" s="481"/>
      <c r="AR764" s="263"/>
      <c r="AS764" s="479"/>
      <c r="AT764" s="480"/>
      <c r="AU764" s="481"/>
      <c r="AV764" s="264"/>
      <c r="AW764" s="264"/>
      <c r="AX764" s="264"/>
      <c r="AY764" s="264"/>
      <c r="AZ764" s="472" t="s">
        <v>20</v>
      </c>
      <c r="BA764" s="472"/>
      <c r="BB764" s="472"/>
      <c r="BC764" s="472"/>
      <c r="BD764" s="473"/>
      <c r="BE764" s="469">
        <f>BL759</f>
        <v>0</v>
      </c>
      <c r="BF764" s="470"/>
      <c r="BG764" s="471"/>
      <c r="BH764" s="265"/>
      <c r="BI764" s="469">
        <f>BL761</f>
        <v>0</v>
      </c>
      <c r="BJ764" s="470"/>
      <c r="BK764" s="471"/>
      <c r="BL764" s="266"/>
      <c r="BM764" s="266"/>
      <c r="BN764" s="267"/>
      <c r="BO764" s="94"/>
      <c r="BP764" s="94"/>
      <c r="BQ764" s="84"/>
      <c r="BR764" s="84"/>
      <c r="BS764" s="84"/>
    </row>
    <row r="765" spans="1:73" ht="15.6" customHeight="1" thickTop="1" thickBot="1">
      <c r="A765" s="62"/>
      <c r="B765" s="252"/>
      <c r="C765" s="241"/>
      <c r="D765" s="253"/>
      <c r="E765" s="253"/>
      <c r="F765" s="95"/>
      <c r="G765" s="95"/>
      <c r="H765" s="261"/>
      <c r="I765" s="261"/>
      <c r="J765" s="261"/>
      <c r="K765" s="261"/>
      <c r="L765" s="261"/>
      <c r="M765" s="261"/>
      <c r="N765" s="261"/>
      <c r="O765" s="258"/>
      <c r="P765" s="258"/>
      <c r="Q765" s="258"/>
      <c r="R765" s="258"/>
      <c r="S765" s="261"/>
      <c r="T765" s="261"/>
      <c r="U765" s="261"/>
      <c r="V765" s="260"/>
      <c r="W765" s="261"/>
      <c r="X765" s="261"/>
      <c r="Y765" s="261"/>
      <c r="Z765" s="258"/>
      <c r="AA765" s="258"/>
      <c r="AB765" s="258"/>
      <c r="AC765" s="258"/>
      <c r="AD765" s="261"/>
      <c r="AE765" s="261"/>
      <c r="AF765" s="261"/>
      <c r="AG765" s="261"/>
      <c r="AH765" s="260"/>
      <c r="AI765" s="260"/>
      <c r="AJ765" s="261"/>
      <c r="AK765" s="258"/>
      <c r="AL765" s="258"/>
      <c r="AM765" s="258"/>
      <c r="AN765" s="258"/>
      <c r="AO765" s="261"/>
      <c r="AP765" s="261"/>
      <c r="AQ765" s="261"/>
      <c r="AR765" s="261"/>
      <c r="AS765" s="261"/>
      <c r="AT765" s="263"/>
      <c r="AU765" s="263"/>
      <c r="AV765" s="268"/>
      <c r="AW765" s="268"/>
      <c r="AX765" s="268"/>
      <c r="AY765" s="268"/>
      <c r="AZ765" s="258"/>
      <c r="BA765" s="269"/>
      <c r="BB765" s="269"/>
      <c r="BC765" s="270"/>
      <c r="BD765" s="271"/>
      <c r="BE765" s="272"/>
      <c r="BF765" s="272"/>
      <c r="BG765" s="263"/>
      <c r="BH765" s="273"/>
      <c r="BI765" s="274"/>
      <c r="BJ765" s="274"/>
      <c r="BK765" s="263"/>
      <c r="BL765" s="268"/>
      <c r="BM765" s="268"/>
      <c r="BN765" s="275"/>
      <c r="BO765" s="96"/>
      <c r="BP765" s="96"/>
      <c r="BQ765" s="62"/>
      <c r="BR765" s="62"/>
      <c r="BS765" s="62"/>
    </row>
    <row r="766" spans="1:73" s="88" customFormat="1" ht="74.849999999999994" customHeight="1" thickTop="1" thickBot="1">
      <c r="A766" s="84"/>
      <c r="B766" s="482" t="s">
        <v>51</v>
      </c>
      <c r="C766" s="472"/>
      <c r="D766" s="483" t="s">
        <v>61</v>
      </c>
      <c r="E766" s="483"/>
      <c r="F766" s="93"/>
      <c r="G766" s="93"/>
      <c r="H766" s="469">
        <f>H764</f>
        <v>0</v>
      </c>
      <c r="I766" s="470"/>
      <c r="J766" s="471"/>
      <c r="K766" s="259"/>
      <c r="L766" s="469">
        <f>L764</f>
        <v>0</v>
      </c>
      <c r="M766" s="470"/>
      <c r="N766" s="471"/>
      <c r="O766" s="476" t="s">
        <v>57</v>
      </c>
      <c r="P766" s="477"/>
      <c r="Q766" s="477"/>
      <c r="R766" s="477"/>
      <c r="S766" s="469">
        <f>S764-H764</f>
        <v>0</v>
      </c>
      <c r="T766" s="470"/>
      <c r="U766" s="471"/>
      <c r="V766" s="259"/>
      <c r="W766" s="469">
        <f>W764-L764</f>
        <v>0</v>
      </c>
      <c r="X766" s="470"/>
      <c r="Y766" s="471"/>
      <c r="Z766" s="476" t="s">
        <v>56</v>
      </c>
      <c r="AA766" s="477"/>
      <c r="AB766" s="477"/>
      <c r="AC766" s="478"/>
      <c r="AD766" s="469">
        <f>AD764-S764</f>
        <v>0</v>
      </c>
      <c r="AE766" s="470"/>
      <c r="AF766" s="471"/>
      <c r="AG766" s="259"/>
      <c r="AH766" s="469">
        <f>AH764-W764</f>
        <v>0</v>
      </c>
      <c r="AI766" s="470"/>
      <c r="AJ766" s="471"/>
      <c r="AK766" s="476" t="s">
        <v>58</v>
      </c>
      <c r="AL766" s="477"/>
      <c r="AM766" s="477"/>
      <c r="AN766" s="478"/>
      <c r="AO766" s="469">
        <f>AO764-AD764</f>
        <v>0</v>
      </c>
      <c r="AP766" s="470"/>
      <c r="AQ766" s="471"/>
      <c r="AR766" s="263"/>
      <c r="AS766" s="469">
        <f>AS764-AH764</f>
        <v>0</v>
      </c>
      <c r="AT766" s="470"/>
      <c r="AU766" s="471"/>
      <c r="AV766" s="264"/>
      <c r="AW766" s="264"/>
      <c r="AX766" s="264"/>
      <c r="AY766" s="264"/>
      <c r="AZ766" s="472" t="s">
        <v>50</v>
      </c>
      <c r="BA766" s="472"/>
      <c r="BB766" s="472"/>
      <c r="BC766" s="472"/>
      <c r="BD766" s="473"/>
      <c r="BE766" s="469">
        <f>BE764-AO764</f>
        <v>0</v>
      </c>
      <c r="BF766" s="470"/>
      <c r="BG766" s="471"/>
      <c r="BH766" s="276"/>
      <c r="BI766" s="469">
        <f>BI764-AS764</f>
        <v>0</v>
      </c>
      <c r="BJ766" s="470"/>
      <c r="BK766" s="471"/>
      <c r="BL766" s="266"/>
      <c r="BM766" s="266"/>
      <c r="BN766" s="267"/>
      <c r="BO766" s="94"/>
      <c r="BP766" s="94"/>
      <c r="BQ766" s="84"/>
      <c r="BR766" s="84"/>
      <c r="BS766" s="84"/>
    </row>
    <row r="767" spans="1:73" ht="27.75" thickTop="1" thickBot="1">
      <c r="A767" s="62"/>
      <c r="B767" s="254"/>
      <c r="C767" s="255"/>
      <c r="D767" s="255"/>
      <c r="E767" s="255"/>
      <c r="F767" s="97"/>
      <c r="G767" s="97"/>
      <c r="H767" s="255"/>
      <c r="I767" s="255"/>
      <c r="J767" s="255"/>
      <c r="K767" s="255"/>
      <c r="L767" s="255"/>
      <c r="M767" s="255"/>
      <c r="N767" s="255"/>
      <c r="O767" s="255"/>
      <c r="P767" s="255"/>
      <c r="Q767" s="255"/>
      <c r="R767" s="255"/>
      <c r="S767" s="255"/>
      <c r="T767" s="255"/>
      <c r="U767" s="255"/>
      <c r="V767" s="255"/>
      <c r="W767" s="255"/>
      <c r="X767" s="255"/>
      <c r="Y767" s="255"/>
      <c r="Z767" s="255"/>
      <c r="AA767" s="255"/>
      <c r="AB767" s="255"/>
      <c r="AC767" s="255"/>
      <c r="AD767" s="255"/>
      <c r="AE767" s="255"/>
      <c r="AF767" s="262"/>
      <c r="AG767" s="262"/>
      <c r="AH767" s="255"/>
      <c r="AI767" s="255"/>
      <c r="AJ767" s="255"/>
      <c r="AK767" s="255"/>
      <c r="AL767" s="255"/>
      <c r="AM767" s="255"/>
      <c r="AN767" s="255"/>
      <c r="AO767" s="255"/>
      <c r="AP767" s="255"/>
      <c r="AQ767" s="255"/>
      <c r="AR767" s="255"/>
      <c r="AS767" s="255"/>
      <c r="AT767" s="255"/>
      <c r="AU767" s="255"/>
      <c r="AV767" s="255"/>
      <c r="AW767" s="255"/>
      <c r="AX767" s="255"/>
      <c r="AY767" s="255"/>
      <c r="AZ767" s="255"/>
      <c r="BA767" s="474" t="s">
        <v>104</v>
      </c>
      <c r="BB767" s="474"/>
      <c r="BC767" s="474"/>
      <c r="BD767" s="474"/>
      <c r="BE767" s="474"/>
      <c r="BF767" s="474"/>
      <c r="BG767" s="474"/>
      <c r="BH767" s="474"/>
      <c r="BI767" s="474"/>
      <c r="BJ767" s="474"/>
      <c r="BK767" s="474"/>
      <c r="BL767" s="474"/>
      <c r="BM767" s="474"/>
      <c r="BN767" s="475"/>
      <c r="BO767" s="98"/>
      <c r="BP767" s="98"/>
      <c r="BQ767" s="62"/>
      <c r="BR767" s="62"/>
      <c r="BS767" s="62"/>
    </row>
    <row r="768" spans="1:73" ht="10.9" customHeight="1" thickTop="1">
      <c r="A768" s="62"/>
      <c r="B768" s="63"/>
      <c r="C768" s="62"/>
      <c r="D768" s="62"/>
      <c r="E768" s="62"/>
      <c r="F768" s="64"/>
      <c r="G768" s="64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  <c r="AA768" s="62"/>
      <c r="AB768" s="62"/>
      <c r="AC768" s="62"/>
      <c r="AD768" s="62"/>
      <c r="AE768" s="62"/>
      <c r="AF768" s="65"/>
      <c r="AG768" s="65"/>
      <c r="AH768" s="62"/>
      <c r="AI768" s="62"/>
      <c r="AJ768" s="62"/>
      <c r="AK768" s="62"/>
      <c r="AL768" s="62"/>
      <c r="AM768" s="62"/>
      <c r="AN768" s="62"/>
      <c r="AO768" s="62"/>
      <c r="AP768" s="62"/>
      <c r="AQ768" s="62"/>
      <c r="AR768" s="62"/>
      <c r="AS768" s="62"/>
      <c r="AT768" s="62"/>
      <c r="AU768" s="62"/>
      <c r="AV768" s="62"/>
      <c r="AW768" s="62"/>
      <c r="AX768" s="62"/>
      <c r="AY768" s="62"/>
      <c r="AZ768" s="62"/>
      <c r="BA768" s="62"/>
      <c r="BB768" s="62"/>
      <c r="BC768" s="62"/>
      <c r="BD768" s="62"/>
      <c r="BE768" s="62"/>
      <c r="BF768" s="62"/>
      <c r="BG768" s="62"/>
      <c r="BH768" s="62"/>
      <c r="BI768" s="62"/>
      <c r="BJ768" s="62"/>
      <c r="BK768" s="62"/>
      <c r="BL768" s="62"/>
      <c r="BM768" s="62"/>
      <c r="BN768" s="62"/>
      <c r="BO768" s="66"/>
      <c r="BP768" s="66"/>
      <c r="BQ768" s="62"/>
      <c r="BR768" s="62"/>
      <c r="BS768" s="62"/>
    </row>
    <row r="769" spans="1:71" s="69" customFormat="1" ht="33.75">
      <c r="A769" s="68"/>
      <c r="B769" s="651" t="s">
        <v>9</v>
      </c>
      <c r="C769" s="651"/>
      <c r="D769" s="651"/>
      <c r="E769" s="651"/>
      <c r="F769" s="651"/>
      <c r="G769" s="651"/>
      <c r="H769" s="651"/>
      <c r="I769" s="651"/>
      <c r="J769" s="651"/>
      <c r="K769" s="651"/>
      <c r="L769" s="651"/>
      <c r="M769" s="651"/>
      <c r="N769" s="651"/>
      <c r="O769" s="651"/>
      <c r="P769" s="651"/>
      <c r="Q769" s="651"/>
      <c r="R769" s="651"/>
      <c r="S769" s="651"/>
      <c r="T769" s="651"/>
      <c r="U769" s="651"/>
      <c r="V769" s="651"/>
      <c r="W769" s="651"/>
      <c r="X769" s="651"/>
      <c r="Y769" s="651"/>
      <c r="Z769" s="651"/>
      <c r="AA769" s="651"/>
      <c r="AB769" s="651"/>
      <c r="AC769" s="651"/>
      <c r="AD769" s="651"/>
      <c r="AE769" s="651"/>
      <c r="AF769" s="651"/>
      <c r="AG769" s="651"/>
      <c r="AH769" s="651"/>
      <c r="AI769" s="651"/>
      <c r="AJ769" s="651"/>
      <c r="AK769" s="651"/>
      <c r="AL769" s="651"/>
      <c r="AM769" s="651"/>
      <c r="AN769" s="651"/>
      <c r="AO769" s="651"/>
      <c r="AP769" s="651"/>
      <c r="AQ769" s="651"/>
      <c r="AR769" s="651"/>
      <c r="AS769" s="651"/>
      <c r="AT769" s="651"/>
      <c r="AU769" s="651"/>
      <c r="AV769" s="651"/>
      <c r="AW769" s="651"/>
      <c r="AX769" s="651"/>
      <c r="AY769" s="651"/>
      <c r="AZ769" s="651"/>
      <c r="BA769" s="651"/>
      <c r="BB769" s="651"/>
      <c r="BC769" s="651"/>
      <c r="BD769" s="651"/>
      <c r="BE769" s="651"/>
      <c r="BF769" s="651"/>
      <c r="BG769" s="651"/>
      <c r="BH769" s="651"/>
      <c r="BI769" s="651"/>
      <c r="BJ769" s="651"/>
      <c r="BK769" s="651"/>
      <c r="BL769" s="651"/>
      <c r="BM769" s="651"/>
      <c r="BN769" s="651"/>
      <c r="BO769" s="223"/>
      <c r="BP769" s="223"/>
      <c r="BQ769" s="68"/>
      <c r="BR769" s="68"/>
      <c r="BS769" s="68"/>
    </row>
    <row r="770" spans="1:71" ht="10.9" customHeight="1">
      <c r="A770" s="62"/>
      <c r="B770" s="224"/>
      <c r="C770" s="225"/>
      <c r="D770" s="225"/>
      <c r="E770" s="225"/>
      <c r="F770" s="226"/>
      <c r="G770" s="226"/>
      <c r="H770" s="225"/>
      <c r="I770" s="225"/>
      <c r="J770" s="225"/>
      <c r="K770" s="225"/>
      <c r="L770" s="225"/>
      <c r="M770" s="225"/>
      <c r="N770" s="225"/>
      <c r="O770" s="225"/>
      <c r="P770" s="225"/>
      <c r="Q770" s="225"/>
      <c r="R770" s="225"/>
      <c r="S770" s="225"/>
      <c r="T770" s="225"/>
      <c r="U770" s="225"/>
      <c r="V770" s="225"/>
      <c r="W770" s="225"/>
      <c r="X770" s="225"/>
      <c r="Y770" s="225"/>
      <c r="Z770" s="225"/>
      <c r="AA770" s="225"/>
      <c r="AB770" s="225"/>
      <c r="AC770" s="225"/>
      <c r="AD770" s="225"/>
      <c r="AE770" s="225"/>
      <c r="AF770" s="227"/>
      <c r="AG770" s="227"/>
      <c r="AH770" s="225"/>
      <c r="AI770" s="225"/>
      <c r="AJ770" s="225"/>
      <c r="AK770" s="225"/>
      <c r="AL770" s="225"/>
      <c r="AM770" s="225"/>
      <c r="AN770" s="225"/>
      <c r="AO770" s="225"/>
      <c r="AP770" s="225"/>
      <c r="AQ770" s="225"/>
      <c r="AR770" s="225"/>
      <c r="AS770" s="225"/>
      <c r="AT770" s="225"/>
      <c r="AU770" s="225"/>
      <c r="AV770" s="225"/>
      <c r="AW770" s="225"/>
      <c r="AX770" s="225"/>
      <c r="AY770" s="225"/>
      <c r="AZ770" s="225"/>
      <c r="BA770" s="225"/>
      <c r="BB770" s="225"/>
      <c r="BC770" s="225"/>
      <c r="BD770" s="225"/>
      <c r="BE770" s="225"/>
      <c r="BF770" s="225"/>
      <c r="BG770" s="225"/>
      <c r="BH770" s="225"/>
      <c r="BI770" s="225"/>
      <c r="BJ770" s="225"/>
      <c r="BK770" s="225"/>
      <c r="BL770" s="225"/>
      <c r="BM770" s="225"/>
      <c r="BN770" s="652"/>
      <c r="BO770" s="652"/>
      <c r="BP770" s="652"/>
      <c r="BQ770" s="62"/>
      <c r="BR770" s="62"/>
      <c r="BS770" s="62"/>
    </row>
    <row r="771" spans="1:71" s="70" customFormat="1" ht="36.75" customHeight="1">
      <c r="A771" s="63"/>
      <c r="B771" s="224"/>
      <c r="C771" s="224"/>
      <c r="D771" s="228" t="s">
        <v>10</v>
      </c>
      <c r="E771" s="653" t="str">
        <f>IF(ROSTER!D$3="","",ROSTER!D$3)</f>
        <v/>
      </c>
      <c r="F771" s="653"/>
      <c r="G771" s="653"/>
      <c r="H771" s="653"/>
      <c r="I771" s="653"/>
      <c r="J771" s="653"/>
      <c r="K771" s="653"/>
      <c r="L771" s="653"/>
      <c r="M771" s="653"/>
      <c r="N771" s="653"/>
      <c r="O771" s="653"/>
      <c r="P771" s="653"/>
      <c r="Q771" s="653"/>
      <c r="R771" s="653"/>
      <c r="S771" s="653"/>
      <c r="T771" s="653"/>
      <c r="U771" s="653"/>
      <c r="V771" s="653"/>
      <c r="W771" s="653"/>
      <c r="X771" s="653"/>
      <c r="Y771" s="653"/>
      <c r="Z771" s="653"/>
      <c r="AA771" s="653"/>
      <c r="AB771" s="653"/>
      <c r="AC771" s="653"/>
      <c r="AD771" s="229"/>
      <c r="AE771" s="649" t="s">
        <v>11</v>
      </c>
      <c r="AF771" s="649"/>
      <c r="AG771" s="649"/>
      <c r="AH771" s="649"/>
      <c r="AI771" s="649"/>
      <c r="AJ771" s="649"/>
      <c r="AK771" s="649"/>
      <c r="AL771" s="647"/>
      <c r="AM771" s="647"/>
      <c r="AN771" s="647"/>
      <c r="AO771" s="647"/>
      <c r="AP771" s="647"/>
      <c r="AQ771" s="647"/>
      <c r="AR771" s="647"/>
      <c r="AS771" s="647"/>
      <c r="AT771" s="647"/>
      <c r="AU771" s="647"/>
      <c r="AV771" s="647"/>
      <c r="AW771" s="647"/>
      <c r="AX771" s="647"/>
      <c r="AY771" s="647"/>
      <c r="AZ771" s="647"/>
      <c r="BA771" s="647"/>
      <c r="BB771" s="647"/>
      <c r="BC771" s="647"/>
      <c r="BD771" s="647"/>
      <c r="BE771" s="647"/>
      <c r="BF771" s="647"/>
      <c r="BG771" s="647"/>
      <c r="BH771" s="647"/>
      <c r="BI771" s="647"/>
      <c r="BJ771" s="647"/>
      <c r="BK771" s="647"/>
      <c r="BL771" s="647"/>
      <c r="BM771" s="647"/>
      <c r="BN771" s="652"/>
      <c r="BO771" s="652"/>
      <c r="BP771" s="652"/>
      <c r="BQ771" s="63"/>
      <c r="BR771" s="63"/>
      <c r="BS771" s="63"/>
    </row>
    <row r="772" spans="1:71" ht="8.85" customHeight="1">
      <c r="A772" s="71"/>
      <c r="B772" s="224"/>
      <c r="C772" s="227" t="s">
        <v>39</v>
      </c>
      <c r="D772" s="227"/>
      <c r="E772" s="227"/>
      <c r="F772" s="230"/>
      <c r="G772" s="230"/>
      <c r="H772" s="227"/>
      <c r="I772" s="227"/>
      <c r="J772" s="231"/>
      <c r="K772" s="231"/>
      <c r="L772" s="231"/>
      <c r="M772" s="231"/>
      <c r="N772" s="231"/>
      <c r="O772" s="231"/>
      <c r="P772" s="231"/>
      <c r="Q772" s="231"/>
      <c r="R772" s="231"/>
      <c r="S772" s="231"/>
      <c r="T772" s="231"/>
      <c r="U772" s="231"/>
      <c r="V772" s="231"/>
      <c r="W772" s="231"/>
      <c r="X772" s="231"/>
      <c r="Y772" s="231"/>
      <c r="Z772" s="231"/>
      <c r="AA772" s="231"/>
      <c r="AB772" s="231"/>
      <c r="AC772" s="231"/>
      <c r="AD772" s="231"/>
      <c r="AE772" s="231"/>
      <c r="AF772" s="231"/>
      <c r="AG772" s="227"/>
      <c r="AH772" s="232"/>
      <c r="AI772" s="233"/>
      <c r="AJ772" s="233"/>
      <c r="AK772" s="233"/>
      <c r="AL772" s="233"/>
      <c r="AM772" s="233"/>
      <c r="AN772" s="233"/>
      <c r="AO772" s="234"/>
      <c r="AP772" s="235"/>
      <c r="AQ772" s="235"/>
      <c r="AR772" s="235"/>
      <c r="AS772" s="235"/>
      <c r="AT772" s="235"/>
      <c r="AU772" s="235"/>
      <c r="AV772" s="235"/>
      <c r="AW772" s="235"/>
      <c r="AX772" s="235"/>
      <c r="AY772" s="235"/>
      <c r="AZ772" s="235"/>
      <c r="BA772" s="235"/>
      <c r="BB772" s="235"/>
      <c r="BC772" s="235"/>
      <c r="BD772" s="235"/>
      <c r="BE772" s="235"/>
      <c r="BF772" s="235"/>
      <c r="BG772" s="235"/>
      <c r="BH772" s="235"/>
      <c r="BI772" s="235"/>
      <c r="BJ772" s="235"/>
      <c r="BK772" s="235"/>
      <c r="BL772" s="235"/>
      <c r="BM772" s="235"/>
      <c r="BN772" s="235"/>
      <c r="BO772" s="236"/>
      <c r="BP772" s="236"/>
      <c r="BQ772" s="71"/>
      <c r="BR772" s="71"/>
      <c r="BS772" s="71"/>
    </row>
    <row r="773" spans="1:71" s="70" customFormat="1" ht="37.5">
      <c r="A773" s="63"/>
      <c r="B773" s="224"/>
      <c r="C773" s="646" t="s">
        <v>38</v>
      </c>
      <c r="D773" s="646"/>
      <c r="E773" s="647"/>
      <c r="F773" s="647"/>
      <c r="G773" s="647"/>
      <c r="H773" s="647"/>
      <c r="I773" s="647"/>
      <c r="J773" s="647"/>
      <c r="K773" s="647"/>
      <c r="L773" s="647"/>
      <c r="M773" s="647"/>
      <c r="N773" s="647"/>
      <c r="O773" s="647"/>
      <c r="P773" s="647"/>
      <c r="Q773" s="647"/>
      <c r="R773" s="647"/>
      <c r="S773" s="647"/>
      <c r="T773" s="647"/>
      <c r="U773" s="647"/>
      <c r="V773" s="647"/>
      <c r="W773" s="647"/>
      <c r="X773" s="647"/>
      <c r="Y773" s="647"/>
      <c r="Z773" s="647"/>
      <c r="AA773" s="647"/>
      <c r="AB773" s="647"/>
      <c r="AC773" s="647"/>
      <c r="AD773" s="229"/>
      <c r="AE773" s="648" t="s">
        <v>21</v>
      </c>
      <c r="AF773" s="648"/>
      <c r="AG773" s="648"/>
      <c r="AH773" s="648"/>
      <c r="AI773" s="647"/>
      <c r="AJ773" s="647"/>
      <c r="AK773" s="647"/>
      <c r="AL773" s="647"/>
      <c r="AM773" s="647"/>
      <c r="AN773" s="647"/>
      <c r="AO773" s="647"/>
      <c r="AP773" s="647"/>
      <c r="AQ773" s="647"/>
      <c r="AR773" s="647"/>
      <c r="AS773" s="647"/>
      <c r="AT773" s="647"/>
      <c r="AU773" s="647"/>
      <c r="AV773" s="647"/>
      <c r="AW773" s="647"/>
      <c r="AX773" s="647"/>
      <c r="AY773" s="647"/>
      <c r="AZ773" s="647"/>
      <c r="BA773" s="649" t="s">
        <v>12</v>
      </c>
      <c r="BB773" s="649"/>
      <c r="BC773" s="649"/>
      <c r="BD773" s="650"/>
      <c r="BE773" s="650"/>
      <c r="BF773" s="650"/>
      <c r="BG773" s="650"/>
      <c r="BH773" s="650"/>
      <c r="BI773" s="650"/>
      <c r="BJ773" s="650"/>
      <c r="BK773" s="650"/>
      <c r="BL773" s="650"/>
      <c r="BM773" s="650"/>
      <c r="BN773" s="237"/>
      <c r="BO773" s="238"/>
      <c r="BP773" s="238"/>
      <c r="BQ773" s="72">
        <f>IF(BD773=0,0,1)</f>
        <v>0</v>
      </c>
      <c r="BR773" s="73">
        <f>IF((BE823+BI823)&gt;(AO823+AS823),1,0)</f>
        <v>0</v>
      </c>
      <c r="BS773" s="74"/>
    </row>
    <row r="774" spans="1:71" ht="9.6" customHeight="1">
      <c r="A774" s="62"/>
      <c r="B774" s="224"/>
      <c r="C774" s="225"/>
      <c r="D774" s="225"/>
      <c r="E774" s="225"/>
      <c r="F774" s="226"/>
      <c r="G774" s="226"/>
      <c r="H774" s="225"/>
      <c r="I774" s="225"/>
      <c r="J774" s="225"/>
      <c r="K774" s="225"/>
      <c r="L774" s="225"/>
      <c r="M774" s="225"/>
      <c r="N774" s="225"/>
      <c r="O774" s="225"/>
      <c r="P774" s="225"/>
      <c r="Q774" s="225"/>
      <c r="R774" s="225"/>
      <c r="S774" s="225"/>
      <c r="T774" s="225"/>
      <c r="U774" s="225"/>
      <c r="V774" s="225"/>
      <c r="W774" s="225"/>
      <c r="X774" s="225"/>
      <c r="Y774" s="225"/>
      <c r="Z774" s="225"/>
      <c r="AA774" s="225"/>
      <c r="AB774" s="225"/>
      <c r="AC774" s="225"/>
      <c r="AD774" s="225"/>
      <c r="AE774" s="225"/>
      <c r="AF774" s="227"/>
      <c r="AG774" s="227"/>
      <c r="AH774" s="225"/>
      <c r="AI774" s="225"/>
      <c r="AJ774" s="225"/>
      <c r="AK774" s="225"/>
      <c r="AL774" s="225"/>
      <c r="AM774" s="225"/>
      <c r="AN774" s="225"/>
      <c r="AO774" s="225"/>
      <c r="AP774" s="225"/>
      <c r="AQ774" s="225"/>
      <c r="AR774" s="225"/>
      <c r="AS774" s="225"/>
      <c r="AT774" s="225"/>
      <c r="AU774" s="225"/>
      <c r="AV774" s="225"/>
      <c r="AW774" s="225"/>
      <c r="AX774" s="225"/>
      <c r="AY774" s="225"/>
      <c r="AZ774" s="225"/>
      <c r="BA774" s="225"/>
      <c r="BB774" s="225"/>
      <c r="BC774" s="225"/>
      <c r="BD774" s="225"/>
      <c r="BE774" s="225"/>
      <c r="BF774" s="225"/>
      <c r="BG774" s="225"/>
      <c r="BH774" s="225"/>
      <c r="BI774" s="225"/>
      <c r="BJ774" s="225"/>
      <c r="BK774" s="225"/>
      <c r="BL774" s="225"/>
      <c r="BM774" s="225"/>
      <c r="BN774" s="225"/>
      <c r="BO774" s="239"/>
      <c r="BP774" s="239"/>
      <c r="BQ774" s="62"/>
      <c r="BR774" s="62"/>
      <c r="BS774" s="62"/>
    </row>
    <row r="775" spans="1:71" ht="8.85" customHeight="1" thickBot="1">
      <c r="A775" s="62"/>
      <c r="B775" s="240"/>
      <c r="C775" s="241"/>
      <c r="D775" s="241"/>
      <c r="E775" s="241"/>
      <c r="F775" s="242"/>
      <c r="G775" s="242"/>
      <c r="H775" s="241"/>
      <c r="I775" s="241"/>
      <c r="J775" s="241"/>
      <c r="K775" s="241"/>
      <c r="L775" s="241"/>
      <c r="M775" s="241"/>
      <c r="N775" s="241"/>
      <c r="O775" s="241"/>
      <c r="P775" s="241"/>
      <c r="Q775" s="241"/>
      <c r="R775" s="241"/>
      <c r="S775" s="241"/>
      <c r="T775" s="241"/>
      <c r="U775" s="241"/>
      <c r="V775" s="241"/>
      <c r="W775" s="241"/>
      <c r="X775" s="241"/>
      <c r="Y775" s="241"/>
      <c r="Z775" s="241"/>
      <c r="AA775" s="241"/>
      <c r="AB775" s="241"/>
      <c r="AC775" s="241"/>
      <c r="AD775" s="241"/>
      <c r="AE775" s="241"/>
      <c r="AF775" s="243"/>
      <c r="AG775" s="243"/>
      <c r="AH775" s="241"/>
      <c r="AI775" s="241"/>
      <c r="AJ775" s="241"/>
      <c r="AK775" s="241"/>
      <c r="AL775" s="241"/>
      <c r="AM775" s="241"/>
      <c r="AN775" s="241"/>
      <c r="AO775" s="241"/>
      <c r="AP775" s="241"/>
      <c r="AQ775" s="241"/>
      <c r="AR775" s="241"/>
      <c r="AS775" s="241"/>
      <c r="AT775" s="241"/>
      <c r="AU775" s="241"/>
      <c r="AV775" s="241"/>
      <c r="AW775" s="241"/>
      <c r="AX775" s="241"/>
      <c r="AY775" s="241"/>
      <c r="AZ775" s="241"/>
      <c r="BA775" s="241"/>
      <c r="BB775" s="241"/>
      <c r="BC775" s="241"/>
      <c r="BD775" s="241"/>
      <c r="BE775" s="241"/>
      <c r="BF775" s="241"/>
      <c r="BG775" s="241"/>
      <c r="BH775" s="241"/>
      <c r="BI775" s="241"/>
      <c r="BJ775" s="241"/>
      <c r="BK775" s="241"/>
      <c r="BL775" s="241"/>
      <c r="BM775" s="241"/>
      <c r="BN775" s="241"/>
      <c r="BO775" s="244"/>
      <c r="BP775" s="244"/>
      <c r="BQ775" s="62"/>
      <c r="BR775" s="62"/>
      <c r="BS775" s="62"/>
    </row>
    <row r="776" spans="1:71" s="70" customFormat="1" ht="33.4" customHeight="1" thickTop="1">
      <c r="A776" s="74"/>
      <c r="B776" s="634" t="s">
        <v>0</v>
      </c>
      <c r="C776" s="636" t="s">
        <v>1</v>
      </c>
      <c r="D776" s="637"/>
      <c r="E776" s="245" t="s">
        <v>28</v>
      </c>
      <c r="F776" s="644" t="s">
        <v>115</v>
      </c>
      <c r="G776" s="644" t="s">
        <v>116</v>
      </c>
      <c r="H776" s="640" t="s">
        <v>41</v>
      </c>
      <c r="I776" s="641"/>
      <c r="J776" s="619" t="s">
        <v>7</v>
      </c>
      <c r="K776" s="619"/>
      <c r="L776" s="619"/>
      <c r="M776" s="619"/>
      <c r="N776" s="619"/>
      <c r="O776" s="619"/>
      <c r="P776" s="619" t="s">
        <v>2</v>
      </c>
      <c r="Q776" s="619"/>
      <c r="R776" s="619"/>
      <c r="S776" s="619"/>
      <c r="T776" s="619"/>
      <c r="U776" s="619"/>
      <c r="V776" s="630" t="s">
        <v>35</v>
      </c>
      <c r="W776" s="631"/>
      <c r="X776" s="630" t="s">
        <v>36</v>
      </c>
      <c r="Y776" s="631"/>
      <c r="Z776" s="630" t="s">
        <v>44</v>
      </c>
      <c r="AA776" s="631"/>
      <c r="AB776" s="619" t="s">
        <v>6</v>
      </c>
      <c r="AC776" s="619"/>
      <c r="AD776" s="619"/>
      <c r="AE776" s="619"/>
      <c r="AF776" s="619"/>
      <c r="AG776" s="619"/>
      <c r="AH776" s="619" t="s">
        <v>74</v>
      </c>
      <c r="AI776" s="619"/>
      <c r="AJ776" s="619"/>
      <c r="AK776" s="619"/>
      <c r="AL776" s="619"/>
      <c r="AM776" s="619"/>
      <c r="AN776" s="619" t="s">
        <v>75</v>
      </c>
      <c r="AO776" s="619"/>
      <c r="AP776" s="619"/>
      <c r="AQ776" s="619"/>
      <c r="AR776" s="619"/>
      <c r="AS776" s="619"/>
      <c r="AT776" s="619" t="s">
        <v>76</v>
      </c>
      <c r="AU776" s="619"/>
      <c r="AV776" s="619"/>
      <c r="AW776" s="619"/>
      <c r="AX776" s="619"/>
      <c r="AY776" s="621"/>
      <c r="AZ776" s="619" t="s">
        <v>4</v>
      </c>
      <c r="BA776" s="619"/>
      <c r="BB776" s="619"/>
      <c r="BC776" s="619"/>
      <c r="BD776" s="619"/>
      <c r="BE776" s="620"/>
      <c r="BF776" s="619" t="s">
        <v>77</v>
      </c>
      <c r="BG776" s="619"/>
      <c r="BH776" s="619"/>
      <c r="BI776" s="619"/>
      <c r="BJ776" s="619"/>
      <c r="BK776" s="621"/>
      <c r="BL776" s="622" t="s">
        <v>25</v>
      </c>
      <c r="BM776" s="623"/>
      <c r="BN776" s="624"/>
      <c r="BO776" s="615" t="s">
        <v>92</v>
      </c>
      <c r="BP776" s="615" t="s">
        <v>93</v>
      </c>
      <c r="BQ776" s="74"/>
      <c r="BR776" s="74"/>
      <c r="BS776" s="74"/>
    </row>
    <row r="777" spans="1:71" s="76" customFormat="1" ht="31.9" customHeight="1">
      <c r="A777" s="75"/>
      <c r="B777" s="635"/>
      <c r="C777" s="638"/>
      <c r="D777" s="639"/>
      <c r="E777" s="246" t="s">
        <v>117</v>
      </c>
      <c r="F777" s="645"/>
      <c r="G777" s="645"/>
      <c r="H777" s="642"/>
      <c r="I777" s="643"/>
      <c r="J777" s="607" t="s">
        <v>17</v>
      </c>
      <c r="K777" s="608"/>
      <c r="L777" s="609" t="s">
        <v>18</v>
      </c>
      <c r="M777" s="610"/>
      <c r="N777" s="617" t="s">
        <v>19</v>
      </c>
      <c r="O777" s="618" t="s">
        <v>8</v>
      </c>
      <c r="P777" s="607" t="s">
        <v>26</v>
      </c>
      <c r="Q777" s="608"/>
      <c r="R777" s="609" t="s">
        <v>24</v>
      </c>
      <c r="S777" s="610"/>
      <c r="T777" s="617" t="s">
        <v>19</v>
      </c>
      <c r="U777" s="618"/>
      <c r="V777" s="632"/>
      <c r="W777" s="633"/>
      <c r="X777" s="632"/>
      <c r="Y777" s="633"/>
      <c r="Z777" s="632"/>
      <c r="AA777" s="633"/>
      <c r="AB777" s="607" t="s">
        <v>54</v>
      </c>
      <c r="AC777" s="608"/>
      <c r="AD777" s="609" t="s">
        <v>23</v>
      </c>
      <c r="AE777" s="610" t="s">
        <v>3</v>
      </c>
      <c r="AF777" s="611" t="s">
        <v>5</v>
      </c>
      <c r="AG777" s="612"/>
      <c r="AH777" s="607" t="s">
        <v>54</v>
      </c>
      <c r="AI777" s="608"/>
      <c r="AJ777" s="609" t="s">
        <v>23</v>
      </c>
      <c r="AK777" s="610" t="s">
        <v>3</v>
      </c>
      <c r="AL777" s="611" t="s">
        <v>5</v>
      </c>
      <c r="AM777" s="612"/>
      <c r="AN777" s="607" t="s">
        <v>54</v>
      </c>
      <c r="AO777" s="608"/>
      <c r="AP777" s="609" t="s">
        <v>23</v>
      </c>
      <c r="AQ777" s="610" t="s">
        <v>3</v>
      </c>
      <c r="AR777" s="611" t="s">
        <v>5</v>
      </c>
      <c r="AS777" s="612"/>
      <c r="AT777" s="613" t="s">
        <v>54</v>
      </c>
      <c r="AU777" s="614"/>
      <c r="AV777" s="628" t="s">
        <v>23</v>
      </c>
      <c r="AW777" s="629" t="s">
        <v>3</v>
      </c>
      <c r="AX777" s="611" t="s">
        <v>5</v>
      </c>
      <c r="AY777" s="612"/>
      <c r="AZ777" s="607" t="s">
        <v>54</v>
      </c>
      <c r="BA777" s="608"/>
      <c r="BB777" s="609" t="s">
        <v>23</v>
      </c>
      <c r="BC777" s="610" t="s">
        <v>3</v>
      </c>
      <c r="BD777" s="611" t="s">
        <v>5</v>
      </c>
      <c r="BE777" s="612"/>
      <c r="BF777" s="613" t="s">
        <v>54</v>
      </c>
      <c r="BG777" s="614"/>
      <c r="BH777" s="628" t="s">
        <v>23</v>
      </c>
      <c r="BI777" s="629" t="s">
        <v>3</v>
      </c>
      <c r="BJ777" s="611" t="s">
        <v>5</v>
      </c>
      <c r="BK777" s="612"/>
      <c r="BL777" s="625"/>
      <c r="BM777" s="626"/>
      <c r="BN777" s="627"/>
      <c r="BO777" s="616"/>
      <c r="BP777" s="616"/>
      <c r="BQ777" s="75"/>
      <c r="BR777" s="75"/>
      <c r="BS777" s="75"/>
    </row>
    <row r="778" spans="1:71" ht="23.85" customHeight="1">
      <c r="A778" s="77"/>
      <c r="B778" s="605" t="str">
        <f>IF(ROSTER!B8="","",ROSTER!B8)</f>
        <v/>
      </c>
      <c r="C778" s="588" t="str">
        <f>IF(ROSTER!C$8="","",ROSTER!C$8)</f>
        <v/>
      </c>
      <c r="D778" s="589"/>
      <c r="E778" s="590"/>
      <c r="F778" s="592">
        <f>IF(E778="y",1,IF(E778="S",1,0))</f>
        <v>0</v>
      </c>
      <c r="G778" s="594">
        <f>IF(E778="S",1,0)</f>
        <v>0</v>
      </c>
      <c r="H778" s="584"/>
      <c r="I778" s="576"/>
      <c r="J778" s="564"/>
      <c r="K778" s="565"/>
      <c r="L778" s="568"/>
      <c r="M778" s="569"/>
      <c r="N778" s="578">
        <f>L778+J778</f>
        <v>0</v>
      </c>
      <c r="O778" s="579"/>
      <c r="P778" s="564"/>
      <c r="Q778" s="565"/>
      <c r="R778" s="568"/>
      <c r="S778" s="569"/>
      <c r="T778" s="578">
        <f>R778-P778</f>
        <v>0</v>
      </c>
      <c r="U778" s="579"/>
      <c r="V778" s="584"/>
      <c r="W778" s="576"/>
      <c r="X778" s="564"/>
      <c r="Y778" s="576"/>
      <c r="Z778" s="564"/>
      <c r="AA778" s="576"/>
      <c r="AB778" s="564"/>
      <c r="AC778" s="565"/>
      <c r="AD778" s="568"/>
      <c r="AE778" s="569"/>
      <c r="AF778" s="548">
        <f>IF(AB778=0,0,(AD778/AB778)*100)</f>
        <v>0</v>
      </c>
      <c r="AG778" s="549"/>
      <c r="AH778" s="564"/>
      <c r="AI778" s="565"/>
      <c r="AJ778" s="568"/>
      <c r="AK778" s="569"/>
      <c r="AL778" s="548">
        <f>IF(AH778=0,0,(AJ778/AH778)*100)</f>
        <v>0</v>
      </c>
      <c r="AM778" s="549"/>
      <c r="AN778" s="564"/>
      <c r="AO778" s="565"/>
      <c r="AP778" s="568"/>
      <c r="AQ778" s="569"/>
      <c r="AR778" s="548">
        <f>IF(AN778=0,0,(AP778/AN778)*100)</f>
        <v>0</v>
      </c>
      <c r="AS778" s="549"/>
      <c r="AT778" s="572">
        <f>AB778+AH778+AN778</f>
        <v>0</v>
      </c>
      <c r="AU778" s="573"/>
      <c r="AV778" s="544">
        <f>AD778+AJ778+AP778</f>
        <v>0</v>
      </c>
      <c r="AW778" s="545"/>
      <c r="AX778" s="548">
        <f>IF(AT778=0,0,(AV778/AT778)*100)</f>
        <v>0</v>
      </c>
      <c r="AY778" s="549"/>
      <c r="AZ778" s="564"/>
      <c r="BA778" s="565"/>
      <c r="BB778" s="568"/>
      <c r="BC778" s="569"/>
      <c r="BD778" s="548">
        <f>IF(AZ778=0,0,(BB778/AZ778)*100)</f>
        <v>0</v>
      </c>
      <c r="BE778" s="549"/>
      <c r="BF778" s="572">
        <f>AT778+AZ778</f>
        <v>0</v>
      </c>
      <c r="BG778" s="573"/>
      <c r="BH778" s="544">
        <f>AV778+BB778</f>
        <v>0</v>
      </c>
      <c r="BI778" s="545"/>
      <c r="BJ778" s="548">
        <f>IF(BF778=0,0,(BH778/BF778)*100)</f>
        <v>0</v>
      </c>
      <c r="BK778" s="549"/>
      <c r="BL778" s="552">
        <f>(AD778*2)+(AJ778*2)+(AP778*3)+BB778</f>
        <v>0</v>
      </c>
      <c r="BM778" s="553"/>
      <c r="BN778" s="554"/>
      <c r="BO778" s="560" t="e">
        <f>(BL778*BR$778)+(N778*BR$779)+(X778*BR$780)+(R778*BR$781)+(V778*BR$782)+(Z778*BR$783)</f>
        <v>#REF!</v>
      </c>
      <c r="BP778" s="560" t="e">
        <f>((AZ778-BB778)*BR$785)+((AT778-AV778)*BR$784)+(H778*BR$786)+(P778*BR$787)</f>
        <v>#REF!</v>
      </c>
      <c r="BQ778" s="78" t="s">
        <v>81</v>
      </c>
      <c r="BR778" s="79" t="e">
        <f>IF(#REF!="B",#REF!,IF(#REF!="C",#REF!,#REF!))</f>
        <v>#REF!</v>
      </c>
      <c r="BS778" s="75"/>
    </row>
    <row r="779" spans="1:71" ht="23.85" customHeight="1">
      <c r="A779" s="77"/>
      <c r="B779" s="606"/>
      <c r="C779" s="562" t="str">
        <f>IF(ROSTER!D$8="","",ROSTER!D$8)</f>
        <v/>
      </c>
      <c r="D779" s="563"/>
      <c r="E779" s="591"/>
      <c r="F779" s="593"/>
      <c r="G779" s="595"/>
      <c r="H779" s="585"/>
      <c r="I779" s="577"/>
      <c r="J779" s="566"/>
      <c r="K779" s="567"/>
      <c r="L779" s="570"/>
      <c r="M779" s="571"/>
      <c r="N779" s="582" t="s">
        <v>16</v>
      </c>
      <c r="O779" s="583"/>
      <c r="P779" s="566"/>
      <c r="Q779" s="567"/>
      <c r="R779" s="570"/>
      <c r="S779" s="571"/>
      <c r="T779" s="582" t="s">
        <v>16</v>
      </c>
      <c r="U779" s="583"/>
      <c r="V779" s="585"/>
      <c r="W779" s="577"/>
      <c r="X779" s="566"/>
      <c r="Y779" s="577"/>
      <c r="Z779" s="566"/>
      <c r="AA779" s="577"/>
      <c r="AB779" s="566"/>
      <c r="AC779" s="567"/>
      <c r="AD779" s="570"/>
      <c r="AE779" s="571"/>
      <c r="AF779" s="598"/>
      <c r="AG779" s="599"/>
      <c r="AH779" s="566"/>
      <c r="AI779" s="567"/>
      <c r="AJ779" s="570"/>
      <c r="AK779" s="571"/>
      <c r="AL779" s="598"/>
      <c r="AM779" s="599"/>
      <c r="AN779" s="566"/>
      <c r="AO779" s="567"/>
      <c r="AP779" s="570"/>
      <c r="AQ779" s="571"/>
      <c r="AR779" s="598"/>
      <c r="AS779" s="599"/>
      <c r="AT779" s="603"/>
      <c r="AU779" s="604"/>
      <c r="AV779" s="596"/>
      <c r="AW779" s="597"/>
      <c r="AX779" s="598"/>
      <c r="AY779" s="599"/>
      <c r="AZ779" s="566"/>
      <c r="BA779" s="567"/>
      <c r="BB779" s="570"/>
      <c r="BC779" s="571"/>
      <c r="BD779" s="598"/>
      <c r="BE779" s="599"/>
      <c r="BF779" s="603"/>
      <c r="BG779" s="604"/>
      <c r="BH779" s="596"/>
      <c r="BI779" s="597"/>
      <c r="BJ779" s="598"/>
      <c r="BK779" s="599"/>
      <c r="BL779" s="600"/>
      <c r="BM779" s="601"/>
      <c r="BN779" s="602"/>
      <c r="BO779" s="561"/>
      <c r="BP779" s="561"/>
      <c r="BQ779" s="78" t="s">
        <v>82</v>
      </c>
      <c r="BR779" s="79" t="e">
        <f>IF(#REF!="B",#REF!,IF(#REF!="C",#REF!,#REF!))</f>
        <v>#REF!</v>
      </c>
      <c r="BS779" s="75"/>
    </row>
    <row r="780" spans="1:71" ht="21.75" customHeight="1">
      <c r="A780" s="62"/>
      <c r="B780" s="605" t="str">
        <f>IF(ROSTER!B10="","",ROSTER!B10)</f>
        <v/>
      </c>
      <c r="C780" s="588" t="str">
        <f>IF(ROSTER!C$10="","",ROSTER!C$10)</f>
        <v/>
      </c>
      <c r="D780" s="589"/>
      <c r="E780" s="590"/>
      <c r="F780" s="592">
        <f>IF(E780="y",1,IF(E780="S",1,0))</f>
        <v>0</v>
      </c>
      <c r="G780" s="594">
        <f>IF(E780="S",1,0)</f>
        <v>0</v>
      </c>
      <c r="H780" s="584"/>
      <c r="I780" s="576"/>
      <c r="J780" s="564"/>
      <c r="K780" s="565"/>
      <c r="L780" s="568"/>
      <c r="M780" s="569"/>
      <c r="N780" s="578">
        <f>L780+J780</f>
        <v>0</v>
      </c>
      <c r="O780" s="579"/>
      <c r="P780" s="564"/>
      <c r="Q780" s="565"/>
      <c r="R780" s="568"/>
      <c r="S780" s="569"/>
      <c r="T780" s="578">
        <f>R780-P780</f>
        <v>0</v>
      </c>
      <c r="U780" s="579"/>
      <c r="V780" s="584"/>
      <c r="W780" s="576"/>
      <c r="X780" s="564"/>
      <c r="Y780" s="576"/>
      <c r="Z780" s="564"/>
      <c r="AA780" s="576"/>
      <c r="AB780" s="564"/>
      <c r="AC780" s="565"/>
      <c r="AD780" s="568"/>
      <c r="AE780" s="569"/>
      <c r="AF780" s="548">
        <f>IF(AB780=0,0,(AD780/AB780)*100)</f>
        <v>0</v>
      </c>
      <c r="AG780" s="549"/>
      <c r="AH780" s="564"/>
      <c r="AI780" s="565"/>
      <c r="AJ780" s="568"/>
      <c r="AK780" s="569"/>
      <c r="AL780" s="548">
        <f>IF(AH780=0,0,(AJ780/AH780)*100)</f>
        <v>0</v>
      </c>
      <c r="AM780" s="549"/>
      <c r="AN780" s="564"/>
      <c r="AO780" s="565"/>
      <c r="AP780" s="568"/>
      <c r="AQ780" s="569"/>
      <c r="AR780" s="548">
        <f>IF(AN780=0,0,(AP780/AN780)*100)</f>
        <v>0</v>
      </c>
      <c r="AS780" s="549"/>
      <c r="AT780" s="572">
        <f>AB780+AH780+AN780</f>
        <v>0</v>
      </c>
      <c r="AU780" s="573"/>
      <c r="AV780" s="544">
        <f>AD780+AJ780+AP780</f>
        <v>0</v>
      </c>
      <c r="AW780" s="545"/>
      <c r="AX780" s="548">
        <f>IF(AT780=0,0,(AV780/AT780)*100)</f>
        <v>0</v>
      </c>
      <c r="AY780" s="549"/>
      <c r="AZ780" s="564"/>
      <c r="BA780" s="565"/>
      <c r="BB780" s="568"/>
      <c r="BC780" s="569"/>
      <c r="BD780" s="548">
        <f>IF(AZ780=0,0,(BB780/AZ780)*100)</f>
        <v>0</v>
      </c>
      <c r="BE780" s="549"/>
      <c r="BF780" s="572">
        <f>AT780+AZ780</f>
        <v>0</v>
      </c>
      <c r="BG780" s="573"/>
      <c r="BH780" s="544">
        <f>AV780+BB780</f>
        <v>0</v>
      </c>
      <c r="BI780" s="545"/>
      <c r="BJ780" s="548">
        <f>IF(BF780=0,0,(BH780/BF780)*100)</f>
        <v>0</v>
      </c>
      <c r="BK780" s="549"/>
      <c r="BL780" s="552">
        <f>(AD780*2)+(AJ780*2)+(AP780*3)+BB780</f>
        <v>0</v>
      </c>
      <c r="BM780" s="553"/>
      <c r="BN780" s="554"/>
      <c r="BO780" s="560" t="e">
        <f>(BL780*BR$778)+(N780*BR$779)+(X780*BR$780)+(R780*BR$781)+(V780*BR$782)+(Z780*BR$783)</f>
        <v>#REF!</v>
      </c>
      <c r="BP780" s="560" t="e">
        <f>((AZ780-BB780)*BR$785)+((AT780-AV780)*BR$784)+(H780*BR$786)+(P780*BR$787)</f>
        <v>#REF!</v>
      </c>
      <c r="BQ780" s="78" t="s">
        <v>83</v>
      </c>
      <c r="BR780" s="79" t="e">
        <f>IF(#REF!="B",#REF!,IF(#REF!="C",#REF!,#REF!))</f>
        <v>#REF!</v>
      </c>
      <c r="BS780" s="75"/>
    </row>
    <row r="781" spans="1:71" ht="21.75" customHeight="1">
      <c r="A781" s="62"/>
      <c r="B781" s="606"/>
      <c r="C781" s="562" t="str">
        <f>IF(ROSTER!D$10="","",ROSTER!D$10)</f>
        <v/>
      </c>
      <c r="D781" s="563"/>
      <c r="E781" s="591"/>
      <c r="F781" s="593"/>
      <c r="G781" s="595"/>
      <c r="H781" s="585"/>
      <c r="I781" s="577"/>
      <c r="J781" s="566"/>
      <c r="K781" s="567"/>
      <c r="L781" s="570"/>
      <c r="M781" s="571"/>
      <c r="N781" s="582" t="s">
        <v>16</v>
      </c>
      <c r="O781" s="583"/>
      <c r="P781" s="566"/>
      <c r="Q781" s="567"/>
      <c r="R781" s="570"/>
      <c r="S781" s="571"/>
      <c r="T781" s="582" t="s">
        <v>16</v>
      </c>
      <c r="U781" s="583"/>
      <c r="V781" s="585"/>
      <c r="W781" s="577"/>
      <c r="X781" s="566"/>
      <c r="Y781" s="577"/>
      <c r="Z781" s="566"/>
      <c r="AA781" s="577"/>
      <c r="AB781" s="566"/>
      <c r="AC781" s="567"/>
      <c r="AD781" s="570"/>
      <c r="AE781" s="571"/>
      <c r="AF781" s="598"/>
      <c r="AG781" s="599"/>
      <c r="AH781" s="566"/>
      <c r="AI781" s="567"/>
      <c r="AJ781" s="570"/>
      <c r="AK781" s="571"/>
      <c r="AL781" s="598"/>
      <c r="AM781" s="599"/>
      <c r="AN781" s="566"/>
      <c r="AO781" s="567"/>
      <c r="AP781" s="570"/>
      <c r="AQ781" s="571"/>
      <c r="AR781" s="598"/>
      <c r="AS781" s="599"/>
      <c r="AT781" s="603"/>
      <c r="AU781" s="604"/>
      <c r="AV781" s="596"/>
      <c r="AW781" s="597"/>
      <c r="AX781" s="598"/>
      <c r="AY781" s="599"/>
      <c r="AZ781" s="566"/>
      <c r="BA781" s="567"/>
      <c r="BB781" s="570"/>
      <c r="BC781" s="571"/>
      <c r="BD781" s="598"/>
      <c r="BE781" s="599"/>
      <c r="BF781" s="603"/>
      <c r="BG781" s="604"/>
      <c r="BH781" s="596"/>
      <c r="BI781" s="597"/>
      <c r="BJ781" s="598"/>
      <c r="BK781" s="599"/>
      <c r="BL781" s="600"/>
      <c r="BM781" s="601"/>
      <c r="BN781" s="602"/>
      <c r="BO781" s="561"/>
      <c r="BP781" s="561"/>
      <c r="BQ781" s="78" t="s">
        <v>84</v>
      </c>
      <c r="BR781" s="79" t="e">
        <f>IF(#REF!="B",#REF!,IF(#REF!="C",#REF!,#REF!))</f>
        <v>#REF!</v>
      </c>
      <c r="BS781" s="75"/>
    </row>
    <row r="782" spans="1:71" ht="21.75" customHeight="1">
      <c r="A782" s="62"/>
      <c r="B782" s="586" t="str">
        <f>IF(ROSTER!B12="","",ROSTER!B12)</f>
        <v/>
      </c>
      <c r="C782" s="588" t="str">
        <f>IF(ROSTER!C$12="","",ROSTER!C$12)</f>
        <v/>
      </c>
      <c r="D782" s="589"/>
      <c r="E782" s="590"/>
      <c r="F782" s="592">
        <f>IF(E782="y",1,IF(E782="S",1,0))</f>
        <v>0</v>
      </c>
      <c r="G782" s="594">
        <f>IF(E782="S",1,0)</f>
        <v>0</v>
      </c>
      <c r="H782" s="584"/>
      <c r="I782" s="576"/>
      <c r="J782" s="564"/>
      <c r="K782" s="565"/>
      <c r="L782" s="568"/>
      <c r="M782" s="569"/>
      <c r="N782" s="578">
        <f>L782+J782</f>
        <v>0</v>
      </c>
      <c r="O782" s="579"/>
      <c r="P782" s="564"/>
      <c r="Q782" s="565"/>
      <c r="R782" s="568"/>
      <c r="S782" s="569"/>
      <c r="T782" s="578">
        <f>R782-P782</f>
        <v>0</v>
      </c>
      <c r="U782" s="579"/>
      <c r="V782" s="584"/>
      <c r="W782" s="576"/>
      <c r="X782" s="564"/>
      <c r="Y782" s="576"/>
      <c r="Z782" s="564"/>
      <c r="AA782" s="576"/>
      <c r="AB782" s="564"/>
      <c r="AC782" s="565"/>
      <c r="AD782" s="568"/>
      <c r="AE782" s="569"/>
      <c r="AF782" s="548">
        <f>IF(AB782=0,0,(AD782/AB782)*100)</f>
        <v>0</v>
      </c>
      <c r="AG782" s="549"/>
      <c r="AH782" s="564"/>
      <c r="AI782" s="565"/>
      <c r="AJ782" s="568"/>
      <c r="AK782" s="569"/>
      <c r="AL782" s="548">
        <f>IF(AH782=0,0,(AJ782/AH782)*100)</f>
        <v>0</v>
      </c>
      <c r="AM782" s="549"/>
      <c r="AN782" s="564"/>
      <c r="AO782" s="565"/>
      <c r="AP782" s="568"/>
      <c r="AQ782" s="569"/>
      <c r="AR782" s="548">
        <f>IF(AN782=0,0,(AP782/AN782)*100)</f>
        <v>0</v>
      </c>
      <c r="AS782" s="549"/>
      <c r="AT782" s="572">
        <f>AB782+AH782+AN782</f>
        <v>0</v>
      </c>
      <c r="AU782" s="573"/>
      <c r="AV782" s="544">
        <f>AD782+AJ782+AP782</f>
        <v>0</v>
      </c>
      <c r="AW782" s="545"/>
      <c r="AX782" s="548">
        <f>IF(AT782=0,0,(AV782/AT782)*100)</f>
        <v>0</v>
      </c>
      <c r="AY782" s="549"/>
      <c r="AZ782" s="564"/>
      <c r="BA782" s="565"/>
      <c r="BB782" s="568"/>
      <c r="BC782" s="569"/>
      <c r="BD782" s="548">
        <f>IF(AZ782=0,0,(BB782/AZ782)*100)</f>
        <v>0</v>
      </c>
      <c r="BE782" s="549"/>
      <c r="BF782" s="572">
        <f>AT782+AZ782</f>
        <v>0</v>
      </c>
      <c r="BG782" s="573"/>
      <c r="BH782" s="544">
        <f>AV782+BB782</f>
        <v>0</v>
      </c>
      <c r="BI782" s="545"/>
      <c r="BJ782" s="548">
        <f>IF(BF782=0,0,(BH782/BF782)*100)</f>
        <v>0</v>
      </c>
      <c r="BK782" s="549"/>
      <c r="BL782" s="552">
        <f>(AD782*2)+(AJ782*2)+(AP782*3)+BB782</f>
        <v>0</v>
      </c>
      <c r="BM782" s="553"/>
      <c r="BN782" s="554"/>
      <c r="BO782" s="560" t="e">
        <f>(BL782*BR$778)+(N782*BR$779)+(X782*BR$780)+(R782*BR$781)+(V782*BR$782)+(Z782*BR$783)</f>
        <v>#REF!</v>
      </c>
      <c r="BP782" s="560" t="e">
        <f>((AZ782-BB782)*BR$785)+((AT782-AV782)*BR$784)+(H782*BR$786)+(P782*BR$787)</f>
        <v>#REF!</v>
      </c>
      <c r="BQ782" s="78" t="s">
        <v>85</v>
      </c>
      <c r="BR782" s="79" t="e">
        <f>IF(#REF!="B",#REF!,IF(#REF!="C",#REF!,#REF!))</f>
        <v>#REF!</v>
      </c>
      <c r="BS782" s="75"/>
    </row>
    <row r="783" spans="1:71" ht="21.75" customHeight="1">
      <c r="A783" s="62"/>
      <c r="B783" s="587"/>
      <c r="C783" s="562" t="str">
        <f>IF(ROSTER!D$12="","",ROSTER!D$12)</f>
        <v/>
      </c>
      <c r="D783" s="563"/>
      <c r="E783" s="591"/>
      <c r="F783" s="593"/>
      <c r="G783" s="595"/>
      <c r="H783" s="585"/>
      <c r="I783" s="577"/>
      <c r="J783" s="566"/>
      <c r="K783" s="567"/>
      <c r="L783" s="570"/>
      <c r="M783" s="571"/>
      <c r="N783" s="582" t="s">
        <v>16</v>
      </c>
      <c r="O783" s="583"/>
      <c r="P783" s="566"/>
      <c r="Q783" s="567"/>
      <c r="R783" s="570"/>
      <c r="S783" s="571"/>
      <c r="T783" s="582" t="s">
        <v>16</v>
      </c>
      <c r="U783" s="583"/>
      <c r="V783" s="585"/>
      <c r="W783" s="577"/>
      <c r="X783" s="566"/>
      <c r="Y783" s="577"/>
      <c r="Z783" s="566"/>
      <c r="AA783" s="577"/>
      <c r="AB783" s="566"/>
      <c r="AC783" s="567"/>
      <c r="AD783" s="570"/>
      <c r="AE783" s="571"/>
      <c r="AF783" s="598"/>
      <c r="AG783" s="599"/>
      <c r="AH783" s="566"/>
      <c r="AI783" s="567"/>
      <c r="AJ783" s="570"/>
      <c r="AK783" s="571"/>
      <c r="AL783" s="598"/>
      <c r="AM783" s="599"/>
      <c r="AN783" s="566"/>
      <c r="AO783" s="567"/>
      <c r="AP783" s="570"/>
      <c r="AQ783" s="571"/>
      <c r="AR783" s="598"/>
      <c r="AS783" s="599"/>
      <c r="AT783" s="603"/>
      <c r="AU783" s="604"/>
      <c r="AV783" s="596"/>
      <c r="AW783" s="597"/>
      <c r="AX783" s="598"/>
      <c r="AY783" s="599"/>
      <c r="AZ783" s="566"/>
      <c r="BA783" s="567"/>
      <c r="BB783" s="570"/>
      <c r="BC783" s="571"/>
      <c r="BD783" s="598"/>
      <c r="BE783" s="599"/>
      <c r="BF783" s="603"/>
      <c r="BG783" s="604"/>
      <c r="BH783" s="596"/>
      <c r="BI783" s="597"/>
      <c r="BJ783" s="598"/>
      <c r="BK783" s="599"/>
      <c r="BL783" s="600"/>
      <c r="BM783" s="601"/>
      <c r="BN783" s="602"/>
      <c r="BO783" s="561"/>
      <c r="BP783" s="561"/>
      <c r="BQ783" s="78" t="s">
        <v>86</v>
      </c>
      <c r="BR783" s="79" t="e">
        <f>IF(#REF!="B",#REF!,IF(#REF!="C",#REF!,#REF!))</f>
        <v>#REF!</v>
      </c>
      <c r="BS783" s="75"/>
    </row>
    <row r="784" spans="1:71" ht="21.75" customHeight="1">
      <c r="A784" s="62"/>
      <c r="B784" s="586" t="str">
        <f>IF(ROSTER!B14="","",ROSTER!B14)</f>
        <v/>
      </c>
      <c r="C784" s="588" t="str">
        <f>IF(ROSTER!C$14="","",ROSTER!C$14)</f>
        <v/>
      </c>
      <c r="D784" s="589"/>
      <c r="E784" s="590"/>
      <c r="F784" s="592">
        <f>IF(E784="y",1,IF(E784="S",1,0))</f>
        <v>0</v>
      </c>
      <c r="G784" s="594">
        <f>IF(E784="S",1,0)</f>
        <v>0</v>
      </c>
      <c r="H784" s="584"/>
      <c r="I784" s="576"/>
      <c r="J784" s="564"/>
      <c r="K784" s="565"/>
      <c r="L784" s="568"/>
      <c r="M784" s="569"/>
      <c r="N784" s="578">
        <f>L784+J784</f>
        <v>0</v>
      </c>
      <c r="O784" s="579"/>
      <c r="P784" s="564"/>
      <c r="Q784" s="565"/>
      <c r="R784" s="568"/>
      <c r="S784" s="569"/>
      <c r="T784" s="578">
        <f>R784-P784</f>
        <v>0</v>
      </c>
      <c r="U784" s="579"/>
      <c r="V784" s="584"/>
      <c r="W784" s="576"/>
      <c r="X784" s="564"/>
      <c r="Y784" s="576"/>
      <c r="Z784" s="564"/>
      <c r="AA784" s="576"/>
      <c r="AB784" s="564"/>
      <c r="AC784" s="565"/>
      <c r="AD784" s="568"/>
      <c r="AE784" s="569"/>
      <c r="AF784" s="548">
        <f>IF(AB784=0,0,(AD784/AB784)*100)</f>
        <v>0</v>
      </c>
      <c r="AG784" s="549"/>
      <c r="AH784" s="564"/>
      <c r="AI784" s="565"/>
      <c r="AJ784" s="568"/>
      <c r="AK784" s="569"/>
      <c r="AL784" s="548">
        <f>IF(AH784=0,0,(AJ784/AH784)*100)</f>
        <v>0</v>
      </c>
      <c r="AM784" s="549"/>
      <c r="AN784" s="564"/>
      <c r="AO784" s="565"/>
      <c r="AP784" s="568"/>
      <c r="AQ784" s="569"/>
      <c r="AR784" s="548">
        <f>IF(AN784=0,0,(AP784/AN784)*100)</f>
        <v>0</v>
      </c>
      <c r="AS784" s="549"/>
      <c r="AT784" s="572">
        <f>AB784+AH784+AN784</f>
        <v>0</v>
      </c>
      <c r="AU784" s="573"/>
      <c r="AV784" s="544">
        <f>AD784+AJ784+AP784</f>
        <v>0</v>
      </c>
      <c r="AW784" s="545"/>
      <c r="AX784" s="548">
        <f>IF(AT784=0,0,(AV784/AT784)*100)</f>
        <v>0</v>
      </c>
      <c r="AY784" s="549"/>
      <c r="AZ784" s="564"/>
      <c r="BA784" s="565"/>
      <c r="BB784" s="568"/>
      <c r="BC784" s="569"/>
      <c r="BD784" s="548">
        <f>IF(AZ784=0,0,(BB784/AZ784)*100)</f>
        <v>0</v>
      </c>
      <c r="BE784" s="549"/>
      <c r="BF784" s="572">
        <f>AT784+AZ784</f>
        <v>0</v>
      </c>
      <c r="BG784" s="573"/>
      <c r="BH784" s="544">
        <f>AV784+BB784</f>
        <v>0</v>
      </c>
      <c r="BI784" s="545"/>
      <c r="BJ784" s="548">
        <f>IF(BF784=0,0,(BH784/BF784)*100)</f>
        <v>0</v>
      </c>
      <c r="BK784" s="549"/>
      <c r="BL784" s="552">
        <f>(AD784*2)+(AJ784*2)+(AP784*3)+BB784</f>
        <v>0</v>
      </c>
      <c r="BM784" s="553"/>
      <c r="BN784" s="554"/>
      <c r="BO784" s="560" t="e">
        <f>(BL784*BR$778)+(N784*BR$779)+(X784*BR$780)+(R784*BR$781)+(V784*BR$782)+(Z784*BR$783)</f>
        <v>#REF!</v>
      </c>
      <c r="BP784" s="560" t="e">
        <f>((AZ784-BB784)*BR$785)+((AT784-AV784)*BR$784)+(H784*BR$786)+(P784*BR$787)</f>
        <v>#REF!</v>
      </c>
      <c r="BQ784" s="78" t="s">
        <v>87</v>
      </c>
      <c r="BR784" s="79" t="e">
        <f>IF(#REF!="B",#REF!,IF(#REF!="C",#REF!,#REF!))</f>
        <v>#REF!</v>
      </c>
      <c r="BS784" s="75"/>
    </row>
    <row r="785" spans="1:76" ht="21.75" customHeight="1">
      <c r="A785" s="62"/>
      <c r="B785" s="587"/>
      <c r="C785" s="562" t="str">
        <f>IF(ROSTER!D$14="","",ROSTER!D$14)</f>
        <v/>
      </c>
      <c r="D785" s="563"/>
      <c r="E785" s="591"/>
      <c r="F785" s="593"/>
      <c r="G785" s="595"/>
      <c r="H785" s="585"/>
      <c r="I785" s="577"/>
      <c r="J785" s="566"/>
      <c r="K785" s="567"/>
      <c r="L785" s="570"/>
      <c r="M785" s="571"/>
      <c r="N785" s="582" t="s">
        <v>16</v>
      </c>
      <c r="O785" s="583"/>
      <c r="P785" s="566"/>
      <c r="Q785" s="567"/>
      <c r="R785" s="570"/>
      <c r="S785" s="571"/>
      <c r="T785" s="582" t="s">
        <v>16</v>
      </c>
      <c r="U785" s="583"/>
      <c r="V785" s="585"/>
      <c r="W785" s="577"/>
      <c r="X785" s="566"/>
      <c r="Y785" s="577"/>
      <c r="Z785" s="566"/>
      <c r="AA785" s="577"/>
      <c r="AB785" s="566"/>
      <c r="AC785" s="567"/>
      <c r="AD785" s="570"/>
      <c r="AE785" s="571"/>
      <c r="AF785" s="598"/>
      <c r="AG785" s="599"/>
      <c r="AH785" s="566"/>
      <c r="AI785" s="567"/>
      <c r="AJ785" s="570"/>
      <c r="AK785" s="571"/>
      <c r="AL785" s="598"/>
      <c r="AM785" s="599"/>
      <c r="AN785" s="566"/>
      <c r="AO785" s="567"/>
      <c r="AP785" s="570"/>
      <c r="AQ785" s="571"/>
      <c r="AR785" s="598"/>
      <c r="AS785" s="599"/>
      <c r="AT785" s="603"/>
      <c r="AU785" s="604"/>
      <c r="AV785" s="596"/>
      <c r="AW785" s="597"/>
      <c r="AX785" s="598"/>
      <c r="AY785" s="599"/>
      <c r="AZ785" s="566"/>
      <c r="BA785" s="567"/>
      <c r="BB785" s="570"/>
      <c r="BC785" s="571"/>
      <c r="BD785" s="598"/>
      <c r="BE785" s="599"/>
      <c r="BF785" s="603"/>
      <c r="BG785" s="604"/>
      <c r="BH785" s="596"/>
      <c r="BI785" s="597"/>
      <c r="BJ785" s="598"/>
      <c r="BK785" s="599"/>
      <c r="BL785" s="600"/>
      <c r="BM785" s="601"/>
      <c r="BN785" s="602"/>
      <c r="BO785" s="561"/>
      <c r="BP785" s="561"/>
      <c r="BQ785" s="78" t="s">
        <v>88</v>
      </c>
      <c r="BR785" s="79" t="e">
        <f>IF(#REF!="B",#REF!,IF(#REF!="C",#REF!,#REF!))</f>
        <v>#REF!</v>
      </c>
      <c r="BS785" s="75"/>
    </row>
    <row r="786" spans="1:76" ht="21.75" customHeight="1">
      <c r="A786" s="62"/>
      <c r="B786" s="586" t="str">
        <f>IF(ROSTER!B16="","",ROSTER!B16)</f>
        <v/>
      </c>
      <c r="C786" s="588" t="str">
        <f>IF(ROSTER!C$16="","",ROSTER!C$16)</f>
        <v/>
      </c>
      <c r="D786" s="589"/>
      <c r="E786" s="590"/>
      <c r="F786" s="592">
        <f>IF(E786="y",1,IF(E786="S",1,0))</f>
        <v>0</v>
      </c>
      <c r="G786" s="594">
        <f>IF(E786="S",1,0)</f>
        <v>0</v>
      </c>
      <c r="H786" s="584"/>
      <c r="I786" s="576"/>
      <c r="J786" s="564"/>
      <c r="K786" s="565"/>
      <c r="L786" s="568"/>
      <c r="M786" s="569"/>
      <c r="N786" s="578">
        <f>L786+J786</f>
        <v>0</v>
      </c>
      <c r="O786" s="579"/>
      <c r="P786" s="564"/>
      <c r="Q786" s="565"/>
      <c r="R786" s="568"/>
      <c r="S786" s="569"/>
      <c r="T786" s="578">
        <f>R786-P786</f>
        <v>0</v>
      </c>
      <c r="U786" s="579"/>
      <c r="V786" s="584"/>
      <c r="W786" s="576"/>
      <c r="X786" s="564"/>
      <c r="Y786" s="576"/>
      <c r="Z786" s="564"/>
      <c r="AA786" s="576"/>
      <c r="AB786" s="564"/>
      <c r="AC786" s="565"/>
      <c r="AD786" s="568"/>
      <c r="AE786" s="569"/>
      <c r="AF786" s="548">
        <f>IF(AB786=0,0,(AD786/AB786)*100)</f>
        <v>0</v>
      </c>
      <c r="AG786" s="549"/>
      <c r="AH786" s="564"/>
      <c r="AI786" s="565"/>
      <c r="AJ786" s="568"/>
      <c r="AK786" s="569"/>
      <c r="AL786" s="548">
        <f>IF(AH786=0,0,(AJ786/AH786)*100)</f>
        <v>0</v>
      </c>
      <c r="AM786" s="549"/>
      <c r="AN786" s="564"/>
      <c r="AO786" s="565"/>
      <c r="AP786" s="568"/>
      <c r="AQ786" s="569"/>
      <c r="AR786" s="548">
        <f>IF(AN786=0,0,(AP786/AN786)*100)</f>
        <v>0</v>
      </c>
      <c r="AS786" s="549"/>
      <c r="AT786" s="572">
        <f>AB786+AH786+AN786</f>
        <v>0</v>
      </c>
      <c r="AU786" s="573"/>
      <c r="AV786" s="544">
        <f>AD786+AJ786+AP786</f>
        <v>0</v>
      </c>
      <c r="AW786" s="545"/>
      <c r="AX786" s="548">
        <f>IF(AT786=0,0,(AV786/AT786)*100)</f>
        <v>0</v>
      </c>
      <c r="AY786" s="549"/>
      <c r="AZ786" s="564"/>
      <c r="BA786" s="565"/>
      <c r="BB786" s="568"/>
      <c r="BC786" s="569"/>
      <c r="BD786" s="548">
        <f>IF(AZ786=0,0,(BB786/AZ786)*100)</f>
        <v>0</v>
      </c>
      <c r="BE786" s="549"/>
      <c r="BF786" s="572">
        <f>AT786+AZ786</f>
        <v>0</v>
      </c>
      <c r="BG786" s="573"/>
      <c r="BH786" s="544">
        <f>AV786+BB786</f>
        <v>0</v>
      </c>
      <c r="BI786" s="545"/>
      <c r="BJ786" s="548">
        <f>IF(BF786=0,0,(BH786/BF786)*100)</f>
        <v>0</v>
      </c>
      <c r="BK786" s="549"/>
      <c r="BL786" s="552">
        <f>(AD786*2)+(AJ786*2)+(AP786*3)+BB786</f>
        <v>0</v>
      </c>
      <c r="BM786" s="553"/>
      <c r="BN786" s="554"/>
      <c r="BO786" s="560" t="e">
        <f>(BL786*BR$778)+(N786*BR$779)+(X786*BR$780)+(R786*BR$781)+(V786*BR$782)+(Z786*BR$783)</f>
        <v>#REF!</v>
      </c>
      <c r="BP786" s="560" t="e">
        <f>((AZ786-BB786)*BR$785)+((AT786-AV786)*BR$784)+(H786*BR$786)+(P786*BR$787)</f>
        <v>#REF!</v>
      </c>
      <c r="BQ786" s="78" t="s">
        <v>89</v>
      </c>
      <c r="BR786" s="79" t="e">
        <f>IF(#REF!="B",#REF!,IF(#REF!="C",#REF!,#REF!))</f>
        <v>#REF!</v>
      </c>
      <c r="BS786" s="75"/>
    </row>
    <row r="787" spans="1:76" ht="21.75" customHeight="1">
      <c r="A787" s="62"/>
      <c r="B787" s="587"/>
      <c r="C787" s="562" t="str">
        <f>IF(ROSTER!D$16="","",ROSTER!D$16)</f>
        <v/>
      </c>
      <c r="D787" s="563"/>
      <c r="E787" s="591"/>
      <c r="F787" s="593"/>
      <c r="G787" s="595"/>
      <c r="H787" s="585"/>
      <c r="I787" s="577"/>
      <c r="J787" s="566"/>
      <c r="K787" s="567"/>
      <c r="L787" s="570"/>
      <c r="M787" s="571"/>
      <c r="N787" s="582" t="s">
        <v>16</v>
      </c>
      <c r="O787" s="583"/>
      <c r="P787" s="566"/>
      <c r="Q787" s="567"/>
      <c r="R787" s="570"/>
      <c r="S787" s="571"/>
      <c r="T787" s="582" t="s">
        <v>16</v>
      </c>
      <c r="U787" s="583"/>
      <c r="V787" s="585"/>
      <c r="W787" s="577"/>
      <c r="X787" s="566"/>
      <c r="Y787" s="577"/>
      <c r="Z787" s="566"/>
      <c r="AA787" s="577"/>
      <c r="AB787" s="566"/>
      <c r="AC787" s="567"/>
      <c r="AD787" s="570"/>
      <c r="AE787" s="571"/>
      <c r="AF787" s="598"/>
      <c r="AG787" s="599"/>
      <c r="AH787" s="566"/>
      <c r="AI787" s="567"/>
      <c r="AJ787" s="570"/>
      <c r="AK787" s="571"/>
      <c r="AL787" s="598"/>
      <c r="AM787" s="599"/>
      <c r="AN787" s="566"/>
      <c r="AO787" s="567"/>
      <c r="AP787" s="570"/>
      <c r="AQ787" s="571"/>
      <c r="AR787" s="598"/>
      <c r="AS787" s="599"/>
      <c r="AT787" s="603"/>
      <c r="AU787" s="604"/>
      <c r="AV787" s="596"/>
      <c r="AW787" s="597"/>
      <c r="AX787" s="598"/>
      <c r="AY787" s="599"/>
      <c r="AZ787" s="566"/>
      <c r="BA787" s="567"/>
      <c r="BB787" s="570"/>
      <c r="BC787" s="571"/>
      <c r="BD787" s="598"/>
      <c r="BE787" s="599"/>
      <c r="BF787" s="603"/>
      <c r="BG787" s="604"/>
      <c r="BH787" s="596"/>
      <c r="BI787" s="597"/>
      <c r="BJ787" s="598"/>
      <c r="BK787" s="599"/>
      <c r="BL787" s="600"/>
      <c r="BM787" s="601"/>
      <c r="BN787" s="602"/>
      <c r="BO787" s="561"/>
      <c r="BP787" s="561"/>
      <c r="BQ787" s="78" t="s">
        <v>90</v>
      </c>
      <c r="BR787" s="79" t="e">
        <f>IF(#REF!="B",#REF!,IF(#REF!="C",#REF!,#REF!))</f>
        <v>#REF!</v>
      </c>
      <c r="BS787" s="75"/>
    </row>
    <row r="788" spans="1:76" ht="21.75" customHeight="1">
      <c r="A788" s="62"/>
      <c r="B788" s="586" t="str">
        <f>IF(ROSTER!B18="","",ROSTER!B18)</f>
        <v/>
      </c>
      <c r="C788" s="588" t="str">
        <f>IF(ROSTER!C$18="","",ROSTER!C$18)</f>
        <v/>
      </c>
      <c r="D788" s="589"/>
      <c r="E788" s="590"/>
      <c r="F788" s="592">
        <f>IF(E788="y",1,IF(E788="S",1,0))</f>
        <v>0</v>
      </c>
      <c r="G788" s="594">
        <f>IF(E788="S",1,0)</f>
        <v>0</v>
      </c>
      <c r="H788" s="584"/>
      <c r="I788" s="576"/>
      <c r="J788" s="564"/>
      <c r="K788" s="565"/>
      <c r="L788" s="568"/>
      <c r="M788" s="569"/>
      <c r="N788" s="578">
        <f>L788+J788</f>
        <v>0</v>
      </c>
      <c r="O788" s="579"/>
      <c r="P788" s="564"/>
      <c r="Q788" s="565"/>
      <c r="R788" s="568"/>
      <c r="S788" s="569"/>
      <c r="T788" s="578">
        <f>R788-P788</f>
        <v>0</v>
      </c>
      <c r="U788" s="579"/>
      <c r="V788" s="584"/>
      <c r="W788" s="576"/>
      <c r="X788" s="564"/>
      <c r="Y788" s="576"/>
      <c r="Z788" s="564"/>
      <c r="AA788" s="576"/>
      <c r="AB788" s="564"/>
      <c r="AC788" s="565"/>
      <c r="AD788" s="568"/>
      <c r="AE788" s="569"/>
      <c r="AF788" s="548">
        <f>IF(AB788=0,0,(AD788/AB788)*100)</f>
        <v>0</v>
      </c>
      <c r="AG788" s="549"/>
      <c r="AH788" s="564"/>
      <c r="AI788" s="565"/>
      <c r="AJ788" s="568"/>
      <c r="AK788" s="569"/>
      <c r="AL788" s="548">
        <f>IF(AH788=0,0,(AJ788/AH788)*100)</f>
        <v>0</v>
      </c>
      <c r="AM788" s="549"/>
      <c r="AN788" s="564"/>
      <c r="AO788" s="565"/>
      <c r="AP788" s="568"/>
      <c r="AQ788" s="569"/>
      <c r="AR788" s="548">
        <f>IF(AN788=0,0,(AP788/AN788)*100)</f>
        <v>0</v>
      </c>
      <c r="AS788" s="549"/>
      <c r="AT788" s="572">
        <f>AB788+AH788+AN788</f>
        <v>0</v>
      </c>
      <c r="AU788" s="573"/>
      <c r="AV788" s="544">
        <f>AD788+AJ788+AP788</f>
        <v>0</v>
      </c>
      <c r="AW788" s="545"/>
      <c r="AX788" s="548">
        <f>IF(AT788=0,0,(AV788/AT788)*100)</f>
        <v>0</v>
      </c>
      <c r="AY788" s="549"/>
      <c r="AZ788" s="564"/>
      <c r="BA788" s="565"/>
      <c r="BB788" s="568"/>
      <c r="BC788" s="569"/>
      <c r="BD788" s="548">
        <f>IF(AZ788=0,0,(BB788/AZ788)*100)</f>
        <v>0</v>
      </c>
      <c r="BE788" s="549"/>
      <c r="BF788" s="572">
        <f>AT788+AZ788</f>
        <v>0</v>
      </c>
      <c r="BG788" s="573"/>
      <c r="BH788" s="544">
        <f>AV788+BB788</f>
        <v>0</v>
      </c>
      <c r="BI788" s="545"/>
      <c r="BJ788" s="548">
        <f>IF(BF788=0,0,(BH788/BF788)*100)</f>
        <v>0</v>
      </c>
      <c r="BK788" s="549"/>
      <c r="BL788" s="552">
        <f>(AD788*2)+(AJ788*2)+(AP788*3)+BB788</f>
        <v>0</v>
      </c>
      <c r="BM788" s="553"/>
      <c r="BN788" s="554"/>
      <c r="BO788" s="560" t="e">
        <f>(BL788*BR$778)+(N788*BR$779)+(X788*BR$780)+(R788*BR$781)+(V788*BR$782)+(Z788*BR$783)</f>
        <v>#REF!</v>
      </c>
      <c r="BP788" s="560" t="e">
        <f>((AZ788-BB788)*BR$785)+((AT788-AV788)*BR$784)+(H788*BR$786)+(P788*BR$787)</f>
        <v>#REF!</v>
      </c>
      <c r="BQ788" s="62"/>
      <c r="BR788" s="62"/>
      <c r="BS788" s="75"/>
    </row>
    <row r="789" spans="1:76" ht="21.75" customHeight="1">
      <c r="A789" s="62"/>
      <c r="B789" s="587"/>
      <c r="C789" s="562" t="str">
        <f>IF(ROSTER!D$18="","",ROSTER!D$18)</f>
        <v/>
      </c>
      <c r="D789" s="563"/>
      <c r="E789" s="591"/>
      <c r="F789" s="593"/>
      <c r="G789" s="595"/>
      <c r="H789" s="585"/>
      <c r="I789" s="577"/>
      <c r="J789" s="566"/>
      <c r="K789" s="567"/>
      <c r="L789" s="570"/>
      <c r="M789" s="571"/>
      <c r="N789" s="582" t="s">
        <v>16</v>
      </c>
      <c r="O789" s="583"/>
      <c r="P789" s="566"/>
      <c r="Q789" s="567"/>
      <c r="R789" s="570"/>
      <c r="S789" s="571"/>
      <c r="T789" s="582" t="s">
        <v>16</v>
      </c>
      <c r="U789" s="583"/>
      <c r="V789" s="585"/>
      <c r="W789" s="577"/>
      <c r="X789" s="566"/>
      <c r="Y789" s="577"/>
      <c r="Z789" s="566"/>
      <c r="AA789" s="577"/>
      <c r="AB789" s="566"/>
      <c r="AC789" s="567"/>
      <c r="AD789" s="570"/>
      <c r="AE789" s="571"/>
      <c r="AF789" s="598"/>
      <c r="AG789" s="599"/>
      <c r="AH789" s="566"/>
      <c r="AI789" s="567"/>
      <c r="AJ789" s="570"/>
      <c r="AK789" s="571"/>
      <c r="AL789" s="598"/>
      <c r="AM789" s="599"/>
      <c r="AN789" s="566"/>
      <c r="AO789" s="567"/>
      <c r="AP789" s="570"/>
      <c r="AQ789" s="571"/>
      <c r="AR789" s="598"/>
      <c r="AS789" s="599"/>
      <c r="AT789" s="603"/>
      <c r="AU789" s="604"/>
      <c r="AV789" s="596"/>
      <c r="AW789" s="597"/>
      <c r="AX789" s="598"/>
      <c r="AY789" s="599"/>
      <c r="AZ789" s="566"/>
      <c r="BA789" s="567"/>
      <c r="BB789" s="570"/>
      <c r="BC789" s="571"/>
      <c r="BD789" s="598"/>
      <c r="BE789" s="599"/>
      <c r="BF789" s="603"/>
      <c r="BG789" s="604"/>
      <c r="BH789" s="596"/>
      <c r="BI789" s="597"/>
      <c r="BJ789" s="598"/>
      <c r="BK789" s="599"/>
      <c r="BL789" s="600"/>
      <c r="BM789" s="601"/>
      <c r="BN789" s="602"/>
      <c r="BO789" s="561"/>
      <c r="BP789" s="561"/>
      <c r="BQ789" s="62"/>
      <c r="BR789" s="62"/>
      <c r="BS789" s="62"/>
    </row>
    <row r="790" spans="1:76" ht="21.75" customHeight="1">
      <c r="A790" s="62"/>
      <c r="B790" s="586" t="str">
        <f>IF(ROSTER!B20="","",ROSTER!B20)</f>
        <v/>
      </c>
      <c r="C790" s="588" t="str">
        <f>IF(ROSTER!C$20="","",ROSTER!C$20)</f>
        <v/>
      </c>
      <c r="D790" s="589"/>
      <c r="E790" s="590"/>
      <c r="F790" s="592">
        <f>IF(E790="y",1,IF(E790="S",1,0))</f>
        <v>0</v>
      </c>
      <c r="G790" s="594">
        <f>IF(E790="S",1,0)</f>
        <v>0</v>
      </c>
      <c r="H790" s="584"/>
      <c r="I790" s="576"/>
      <c r="J790" s="564"/>
      <c r="K790" s="565"/>
      <c r="L790" s="568"/>
      <c r="M790" s="569"/>
      <c r="N790" s="578">
        <f>L790+J790</f>
        <v>0</v>
      </c>
      <c r="O790" s="579"/>
      <c r="P790" s="564"/>
      <c r="Q790" s="565"/>
      <c r="R790" s="568"/>
      <c r="S790" s="569"/>
      <c r="T790" s="578">
        <f>R790-P790</f>
        <v>0</v>
      </c>
      <c r="U790" s="579"/>
      <c r="V790" s="584"/>
      <c r="W790" s="576"/>
      <c r="X790" s="564"/>
      <c r="Y790" s="576"/>
      <c r="Z790" s="564"/>
      <c r="AA790" s="576"/>
      <c r="AB790" s="564"/>
      <c r="AC790" s="565"/>
      <c r="AD790" s="568"/>
      <c r="AE790" s="569"/>
      <c r="AF790" s="548">
        <f>IF(AB790=0,0,(AD790/AB790)*100)</f>
        <v>0</v>
      </c>
      <c r="AG790" s="549"/>
      <c r="AH790" s="564"/>
      <c r="AI790" s="565"/>
      <c r="AJ790" s="568"/>
      <c r="AK790" s="569"/>
      <c r="AL790" s="548">
        <f>IF(AH790=0,0,(AJ790/AH790)*100)</f>
        <v>0</v>
      </c>
      <c r="AM790" s="549"/>
      <c r="AN790" s="564"/>
      <c r="AO790" s="565"/>
      <c r="AP790" s="568"/>
      <c r="AQ790" s="569"/>
      <c r="AR790" s="548">
        <f>IF(AN790=0,0,(AP790/AN790)*100)</f>
        <v>0</v>
      </c>
      <c r="AS790" s="549"/>
      <c r="AT790" s="572">
        <f>AB790+AH790+AN790</f>
        <v>0</v>
      </c>
      <c r="AU790" s="573"/>
      <c r="AV790" s="544">
        <f>AD790+AJ790+AP790</f>
        <v>0</v>
      </c>
      <c r="AW790" s="545"/>
      <c r="AX790" s="548">
        <f>IF(AT790=0,0,(AV790/AT790)*100)</f>
        <v>0</v>
      </c>
      <c r="AY790" s="549"/>
      <c r="AZ790" s="564"/>
      <c r="BA790" s="565"/>
      <c r="BB790" s="568"/>
      <c r="BC790" s="569"/>
      <c r="BD790" s="548">
        <f>IF(AZ790=0,0,(BB790/AZ790)*100)</f>
        <v>0</v>
      </c>
      <c r="BE790" s="549"/>
      <c r="BF790" s="572">
        <f>AT790+AZ790</f>
        <v>0</v>
      </c>
      <c r="BG790" s="573"/>
      <c r="BH790" s="544">
        <f>AV790+BB790</f>
        <v>0</v>
      </c>
      <c r="BI790" s="545"/>
      <c r="BJ790" s="548">
        <f>IF(BF790=0,0,(BH790/BF790)*100)</f>
        <v>0</v>
      </c>
      <c r="BK790" s="549"/>
      <c r="BL790" s="552">
        <f>(AD790*2)+(AJ790*2)+(AP790*3)+BB790</f>
        <v>0</v>
      </c>
      <c r="BM790" s="553"/>
      <c r="BN790" s="554"/>
      <c r="BO790" s="560" t="e">
        <f>(BL790*BR$778)+(N790*BR$779)+(X790*BR$780)+(R790*BR$781)+(V790*BR$782)+(Z790*BR$783)</f>
        <v>#REF!</v>
      </c>
      <c r="BP790" s="560" t="e">
        <f>((AZ790-BB790)*BR$785)+((AT790-AV790)*BR$784)+(H790*BR$786)+(P790*BR$787)</f>
        <v>#REF!</v>
      </c>
      <c r="BQ790" s="62"/>
      <c r="BR790" s="62"/>
      <c r="BS790" s="62"/>
    </row>
    <row r="791" spans="1:76" ht="21.75" customHeight="1">
      <c r="A791" s="62"/>
      <c r="B791" s="587"/>
      <c r="C791" s="562" t="str">
        <f>IF(ROSTER!D$20="","",ROSTER!D$20)</f>
        <v/>
      </c>
      <c r="D791" s="563"/>
      <c r="E791" s="591"/>
      <c r="F791" s="593"/>
      <c r="G791" s="595"/>
      <c r="H791" s="585"/>
      <c r="I791" s="577"/>
      <c r="J791" s="566"/>
      <c r="K791" s="567"/>
      <c r="L791" s="570"/>
      <c r="M791" s="571"/>
      <c r="N791" s="582" t="s">
        <v>16</v>
      </c>
      <c r="O791" s="583"/>
      <c r="P791" s="566"/>
      <c r="Q791" s="567"/>
      <c r="R791" s="570"/>
      <c r="S791" s="571"/>
      <c r="T791" s="582" t="s">
        <v>16</v>
      </c>
      <c r="U791" s="583"/>
      <c r="V791" s="585"/>
      <c r="W791" s="577"/>
      <c r="X791" s="566"/>
      <c r="Y791" s="577"/>
      <c r="Z791" s="566"/>
      <c r="AA791" s="577"/>
      <c r="AB791" s="566"/>
      <c r="AC791" s="567"/>
      <c r="AD791" s="570"/>
      <c r="AE791" s="571"/>
      <c r="AF791" s="598"/>
      <c r="AG791" s="599"/>
      <c r="AH791" s="566"/>
      <c r="AI791" s="567"/>
      <c r="AJ791" s="570"/>
      <c r="AK791" s="571"/>
      <c r="AL791" s="598"/>
      <c r="AM791" s="599"/>
      <c r="AN791" s="566"/>
      <c r="AO791" s="567"/>
      <c r="AP791" s="570"/>
      <c r="AQ791" s="571"/>
      <c r="AR791" s="598"/>
      <c r="AS791" s="599"/>
      <c r="AT791" s="603"/>
      <c r="AU791" s="604"/>
      <c r="AV791" s="596"/>
      <c r="AW791" s="597"/>
      <c r="AX791" s="598"/>
      <c r="AY791" s="599"/>
      <c r="AZ791" s="566"/>
      <c r="BA791" s="567"/>
      <c r="BB791" s="570"/>
      <c r="BC791" s="571"/>
      <c r="BD791" s="598"/>
      <c r="BE791" s="599"/>
      <c r="BF791" s="603"/>
      <c r="BG791" s="604"/>
      <c r="BH791" s="596"/>
      <c r="BI791" s="597"/>
      <c r="BJ791" s="598"/>
      <c r="BK791" s="599"/>
      <c r="BL791" s="600"/>
      <c r="BM791" s="601"/>
      <c r="BN791" s="602"/>
      <c r="BO791" s="561"/>
      <c r="BP791" s="561"/>
      <c r="BQ791" s="62"/>
      <c r="BR791" s="62"/>
      <c r="BS791" s="62"/>
    </row>
    <row r="792" spans="1:76" ht="21.75" customHeight="1">
      <c r="A792" s="62"/>
      <c r="B792" s="586" t="str">
        <f>IF(ROSTER!B22="","",ROSTER!B22)</f>
        <v/>
      </c>
      <c r="C792" s="588" t="str">
        <f>IF(ROSTER!C$22="","",ROSTER!C$22)</f>
        <v/>
      </c>
      <c r="D792" s="589"/>
      <c r="E792" s="590"/>
      <c r="F792" s="592">
        <f>IF(E792="y",1,IF(E792="S",1,0))</f>
        <v>0</v>
      </c>
      <c r="G792" s="594">
        <f>IF(E792="S",1,0)</f>
        <v>0</v>
      </c>
      <c r="H792" s="584"/>
      <c r="I792" s="576"/>
      <c r="J792" s="564"/>
      <c r="K792" s="565"/>
      <c r="L792" s="568"/>
      <c r="M792" s="569"/>
      <c r="N792" s="578">
        <f>L792+J792</f>
        <v>0</v>
      </c>
      <c r="O792" s="579"/>
      <c r="P792" s="564"/>
      <c r="Q792" s="565"/>
      <c r="R792" s="568"/>
      <c r="S792" s="569"/>
      <c r="T792" s="578">
        <f>R792-P792</f>
        <v>0</v>
      </c>
      <c r="U792" s="579"/>
      <c r="V792" s="584"/>
      <c r="W792" s="576"/>
      <c r="X792" s="564"/>
      <c r="Y792" s="576"/>
      <c r="Z792" s="564"/>
      <c r="AA792" s="576"/>
      <c r="AB792" s="564"/>
      <c r="AC792" s="565"/>
      <c r="AD792" s="568"/>
      <c r="AE792" s="569"/>
      <c r="AF792" s="548">
        <f>IF(AB792=0,0,(AD792/AB792)*100)</f>
        <v>0</v>
      </c>
      <c r="AG792" s="549"/>
      <c r="AH792" s="564"/>
      <c r="AI792" s="565"/>
      <c r="AJ792" s="568"/>
      <c r="AK792" s="569"/>
      <c r="AL792" s="548">
        <f>IF(AH792=0,0,(AJ792/AH792)*100)</f>
        <v>0</v>
      </c>
      <c r="AM792" s="549"/>
      <c r="AN792" s="564"/>
      <c r="AO792" s="565"/>
      <c r="AP792" s="568"/>
      <c r="AQ792" s="569"/>
      <c r="AR792" s="548">
        <f>IF(AN792=0,0,(AP792/AN792)*100)</f>
        <v>0</v>
      </c>
      <c r="AS792" s="549"/>
      <c r="AT792" s="572">
        <f>AB792+AH792+AN792</f>
        <v>0</v>
      </c>
      <c r="AU792" s="573"/>
      <c r="AV792" s="544">
        <f>AD792+AJ792+AP792</f>
        <v>0</v>
      </c>
      <c r="AW792" s="545"/>
      <c r="AX792" s="548">
        <f>IF(AT792=0,0,(AV792/AT792)*100)</f>
        <v>0</v>
      </c>
      <c r="AY792" s="549"/>
      <c r="AZ792" s="564"/>
      <c r="BA792" s="565"/>
      <c r="BB792" s="568"/>
      <c r="BC792" s="569"/>
      <c r="BD792" s="548">
        <f>IF(AZ792=0,0,(BB792/AZ792)*100)</f>
        <v>0</v>
      </c>
      <c r="BE792" s="549"/>
      <c r="BF792" s="572">
        <f>AT792+AZ792</f>
        <v>0</v>
      </c>
      <c r="BG792" s="573"/>
      <c r="BH792" s="544">
        <f>AV792+BB792</f>
        <v>0</v>
      </c>
      <c r="BI792" s="545"/>
      <c r="BJ792" s="548">
        <f>IF(BF792=0,0,(BH792/BF792)*100)</f>
        <v>0</v>
      </c>
      <c r="BK792" s="549"/>
      <c r="BL792" s="552">
        <f>(AD792*2)+(AJ792*2)+(AP792*3)+BB792</f>
        <v>0</v>
      </c>
      <c r="BM792" s="553"/>
      <c r="BN792" s="554"/>
      <c r="BO792" s="560" t="e">
        <f>(BL792*BR$778)+(N792*BR$779)+(X792*BR$780)+(R792*BR$781)+(V792*BR$782)+(Z792*BR$783)</f>
        <v>#REF!</v>
      </c>
      <c r="BP792" s="560" t="e">
        <f>((AZ792-BB792)*BR$785)+((AT792-AV792)*BR$784)+(H792*BR$786)+(P792*BR$787)</f>
        <v>#REF!</v>
      </c>
      <c r="BQ792" s="62"/>
      <c r="BR792" s="62"/>
      <c r="BS792" s="62"/>
    </row>
    <row r="793" spans="1:76" ht="21.75" customHeight="1">
      <c r="A793" s="62"/>
      <c r="B793" s="587"/>
      <c r="C793" s="562" t="str">
        <f>IF(ROSTER!D$22="","",ROSTER!D$22)</f>
        <v/>
      </c>
      <c r="D793" s="563"/>
      <c r="E793" s="591"/>
      <c r="F793" s="593"/>
      <c r="G793" s="595"/>
      <c r="H793" s="585"/>
      <c r="I793" s="577"/>
      <c r="J793" s="566"/>
      <c r="K793" s="567"/>
      <c r="L793" s="570"/>
      <c r="M793" s="571"/>
      <c r="N793" s="582" t="s">
        <v>16</v>
      </c>
      <c r="O793" s="583"/>
      <c r="P793" s="566"/>
      <c r="Q793" s="567"/>
      <c r="R793" s="570"/>
      <c r="S793" s="571"/>
      <c r="T793" s="582" t="s">
        <v>16</v>
      </c>
      <c r="U793" s="583"/>
      <c r="V793" s="585"/>
      <c r="W793" s="577"/>
      <c r="X793" s="566"/>
      <c r="Y793" s="577"/>
      <c r="Z793" s="566"/>
      <c r="AA793" s="577"/>
      <c r="AB793" s="566"/>
      <c r="AC793" s="567"/>
      <c r="AD793" s="570"/>
      <c r="AE793" s="571"/>
      <c r="AF793" s="598"/>
      <c r="AG793" s="599"/>
      <c r="AH793" s="566"/>
      <c r="AI793" s="567"/>
      <c r="AJ793" s="570"/>
      <c r="AK793" s="571"/>
      <c r="AL793" s="598"/>
      <c r="AM793" s="599"/>
      <c r="AN793" s="566"/>
      <c r="AO793" s="567"/>
      <c r="AP793" s="570"/>
      <c r="AQ793" s="571"/>
      <c r="AR793" s="598"/>
      <c r="AS793" s="599"/>
      <c r="AT793" s="603"/>
      <c r="AU793" s="604"/>
      <c r="AV793" s="596"/>
      <c r="AW793" s="597"/>
      <c r="AX793" s="598"/>
      <c r="AY793" s="599"/>
      <c r="AZ793" s="566"/>
      <c r="BA793" s="567"/>
      <c r="BB793" s="570"/>
      <c r="BC793" s="571"/>
      <c r="BD793" s="598"/>
      <c r="BE793" s="599"/>
      <c r="BF793" s="603"/>
      <c r="BG793" s="604"/>
      <c r="BH793" s="596"/>
      <c r="BI793" s="597"/>
      <c r="BJ793" s="598"/>
      <c r="BK793" s="599"/>
      <c r="BL793" s="600"/>
      <c r="BM793" s="601"/>
      <c r="BN793" s="602"/>
      <c r="BO793" s="561"/>
      <c r="BP793" s="561"/>
      <c r="BQ793" s="62"/>
      <c r="BR793" s="62"/>
      <c r="BS793" s="62"/>
    </row>
    <row r="794" spans="1:76" ht="21.75" customHeight="1">
      <c r="A794" s="62"/>
      <c r="B794" s="586" t="str">
        <f>IF(ROSTER!B24="","",ROSTER!B24)</f>
        <v/>
      </c>
      <c r="C794" s="588" t="str">
        <f>IF(ROSTER!C$24="","",ROSTER!C$24)</f>
        <v/>
      </c>
      <c r="D794" s="589"/>
      <c r="E794" s="590"/>
      <c r="F794" s="592">
        <f>IF(E794="y",1,IF(E794="S",1,0))</f>
        <v>0</v>
      </c>
      <c r="G794" s="594">
        <f>IF(E794="S",1,0)</f>
        <v>0</v>
      </c>
      <c r="H794" s="584"/>
      <c r="I794" s="576"/>
      <c r="J794" s="564"/>
      <c r="K794" s="565"/>
      <c r="L794" s="568"/>
      <c r="M794" s="569"/>
      <c r="N794" s="578">
        <f>L794+J794</f>
        <v>0</v>
      </c>
      <c r="O794" s="579"/>
      <c r="P794" s="564"/>
      <c r="Q794" s="565"/>
      <c r="R794" s="568"/>
      <c r="S794" s="569"/>
      <c r="T794" s="578">
        <f>R794-P794</f>
        <v>0</v>
      </c>
      <c r="U794" s="579"/>
      <c r="V794" s="584"/>
      <c r="W794" s="576"/>
      <c r="X794" s="564"/>
      <c r="Y794" s="576"/>
      <c r="Z794" s="564"/>
      <c r="AA794" s="576"/>
      <c r="AB794" s="564"/>
      <c r="AC794" s="565"/>
      <c r="AD794" s="568"/>
      <c r="AE794" s="569"/>
      <c r="AF794" s="548">
        <f>IF(AB794=0,0,(AD794/AB794)*100)</f>
        <v>0</v>
      </c>
      <c r="AG794" s="549"/>
      <c r="AH794" s="564"/>
      <c r="AI794" s="565"/>
      <c r="AJ794" s="568"/>
      <c r="AK794" s="569"/>
      <c r="AL794" s="548">
        <f>IF(AH794=0,0,(AJ794/AH794)*100)</f>
        <v>0</v>
      </c>
      <c r="AM794" s="549"/>
      <c r="AN794" s="564"/>
      <c r="AO794" s="565"/>
      <c r="AP794" s="568"/>
      <c r="AQ794" s="569"/>
      <c r="AR794" s="548">
        <f>IF(AN794=0,0,(AP794/AN794)*100)</f>
        <v>0</v>
      </c>
      <c r="AS794" s="549"/>
      <c r="AT794" s="572">
        <f>AB794+AH794+AN794</f>
        <v>0</v>
      </c>
      <c r="AU794" s="573"/>
      <c r="AV794" s="544">
        <f>AD794+AJ794+AP794</f>
        <v>0</v>
      </c>
      <c r="AW794" s="545"/>
      <c r="AX794" s="548">
        <f>IF(AT794=0,0,(AV794/AT794)*100)</f>
        <v>0</v>
      </c>
      <c r="AY794" s="549"/>
      <c r="AZ794" s="564"/>
      <c r="BA794" s="565"/>
      <c r="BB794" s="568"/>
      <c r="BC794" s="569"/>
      <c r="BD794" s="548">
        <f>IF(AZ794=0,0,(BB794/AZ794)*100)</f>
        <v>0</v>
      </c>
      <c r="BE794" s="549"/>
      <c r="BF794" s="572">
        <f>AT794+AZ794</f>
        <v>0</v>
      </c>
      <c r="BG794" s="573"/>
      <c r="BH794" s="544">
        <f>AV794+BB794</f>
        <v>0</v>
      </c>
      <c r="BI794" s="545"/>
      <c r="BJ794" s="548">
        <f>IF(BF794=0,0,(BH794/BF794)*100)</f>
        <v>0</v>
      </c>
      <c r="BK794" s="549"/>
      <c r="BL794" s="552">
        <f>(AD794*2)+(AJ794*2)+(AP794*3)+BB794</f>
        <v>0</v>
      </c>
      <c r="BM794" s="553"/>
      <c r="BN794" s="554"/>
      <c r="BO794" s="560" t="e">
        <f>(BL794*BR$778)+(N794*BR$779)+(X794*BR$780)+(R794*BR$781)+(V794*BR$782)+(Z794*BR$783)</f>
        <v>#REF!</v>
      </c>
      <c r="BP794" s="560" t="e">
        <f>((AZ794-BB794)*BR$785)+((AT794-AV794)*BR$784)+(H794*BR$786)+(P794*BR$787)</f>
        <v>#REF!</v>
      </c>
      <c r="BQ794" s="62"/>
      <c r="BR794" s="62"/>
      <c r="BS794" s="62"/>
    </row>
    <row r="795" spans="1:76" ht="21.75" customHeight="1">
      <c r="A795" s="62"/>
      <c r="B795" s="587"/>
      <c r="C795" s="562" t="str">
        <f>IF(ROSTER!D$24="","",ROSTER!D$24)</f>
        <v/>
      </c>
      <c r="D795" s="563"/>
      <c r="E795" s="591"/>
      <c r="F795" s="593"/>
      <c r="G795" s="595"/>
      <c r="H795" s="585"/>
      <c r="I795" s="577"/>
      <c r="J795" s="566"/>
      <c r="K795" s="567"/>
      <c r="L795" s="570"/>
      <c r="M795" s="571"/>
      <c r="N795" s="582" t="s">
        <v>16</v>
      </c>
      <c r="O795" s="583"/>
      <c r="P795" s="566"/>
      <c r="Q795" s="567"/>
      <c r="R795" s="570"/>
      <c r="S795" s="571"/>
      <c r="T795" s="582" t="s">
        <v>16</v>
      </c>
      <c r="U795" s="583"/>
      <c r="V795" s="585"/>
      <c r="W795" s="577"/>
      <c r="X795" s="566"/>
      <c r="Y795" s="577"/>
      <c r="Z795" s="566"/>
      <c r="AA795" s="577"/>
      <c r="AB795" s="566"/>
      <c r="AC795" s="567"/>
      <c r="AD795" s="570"/>
      <c r="AE795" s="571"/>
      <c r="AF795" s="598"/>
      <c r="AG795" s="599"/>
      <c r="AH795" s="566"/>
      <c r="AI795" s="567"/>
      <c r="AJ795" s="570"/>
      <c r="AK795" s="571"/>
      <c r="AL795" s="598"/>
      <c r="AM795" s="599"/>
      <c r="AN795" s="566"/>
      <c r="AO795" s="567"/>
      <c r="AP795" s="570"/>
      <c r="AQ795" s="571"/>
      <c r="AR795" s="598"/>
      <c r="AS795" s="599"/>
      <c r="AT795" s="603"/>
      <c r="AU795" s="604"/>
      <c r="AV795" s="596"/>
      <c r="AW795" s="597"/>
      <c r="AX795" s="598"/>
      <c r="AY795" s="599"/>
      <c r="AZ795" s="566"/>
      <c r="BA795" s="567"/>
      <c r="BB795" s="570"/>
      <c r="BC795" s="571"/>
      <c r="BD795" s="598"/>
      <c r="BE795" s="599"/>
      <c r="BF795" s="603"/>
      <c r="BG795" s="604"/>
      <c r="BH795" s="596"/>
      <c r="BI795" s="597"/>
      <c r="BJ795" s="598"/>
      <c r="BK795" s="599"/>
      <c r="BL795" s="600"/>
      <c r="BM795" s="601"/>
      <c r="BN795" s="602"/>
      <c r="BO795" s="561"/>
      <c r="BP795" s="561"/>
      <c r="BQ795" s="62"/>
      <c r="BR795" s="62"/>
      <c r="BS795" s="62"/>
      <c r="BX795" s="82"/>
    </row>
    <row r="796" spans="1:76" ht="21.75" customHeight="1">
      <c r="A796" s="62"/>
      <c r="B796" s="586" t="str">
        <f>IF(ROSTER!B26="","",ROSTER!B26)</f>
        <v/>
      </c>
      <c r="C796" s="588" t="str">
        <f>IF(ROSTER!C$26="","",ROSTER!C$26)</f>
        <v/>
      </c>
      <c r="D796" s="589"/>
      <c r="E796" s="590"/>
      <c r="F796" s="592">
        <f>IF(E796="y",1,IF(E796="S",1,0))</f>
        <v>0</v>
      </c>
      <c r="G796" s="594">
        <f>IF(E796="S",1,0)</f>
        <v>0</v>
      </c>
      <c r="H796" s="584"/>
      <c r="I796" s="576"/>
      <c r="J796" s="564"/>
      <c r="K796" s="565"/>
      <c r="L796" s="568"/>
      <c r="M796" s="569"/>
      <c r="N796" s="578">
        <f>L796+J796</f>
        <v>0</v>
      </c>
      <c r="O796" s="579"/>
      <c r="P796" s="564"/>
      <c r="Q796" s="565"/>
      <c r="R796" s="568"/>
      <c r="S796" s="569"/>
      <c r="T796" s="578">
        <f>R796-P796</f>
        <v>0</v>
      </c>
      <c r="U796" s="579"/>
      <c r="V796" s="584"/>
      <c r="W796" s="576"/>
      <c r="X796" s="564"/>
      <c r="Y796" s="576"/>
      <c r="Z796" s="564"/>
      <c r="AA796" s="576"/>
      <c r="AB796" s="564"/>
      <c r="AC796" s="565"/>
      <c r="AD796" s="568"/>
      <c r="AE796" s="569"/>
      <c r="AF796" s="548">
        <f>IF(AB796=0,0,(AD796/AB796)*100)</f>
        <v>0</v>
      </c>
      <c r="AG796" s="549"/>
      <c r="AH796" s="564"/>
      <c r="AI796" s="565"/>
      <c r="AJ796" s="568"/>
      <c r="AK796" s="569"/>
      <c r="AL796" s="548">
        <f>IF(AH796=0,0,(AJ796/AH796)*100)</f>
        <v>0</v>
      </c>
      <c r="AM796" s="549"/>
      <c r="AN796" s="564"/>
      <c r="AO796" s="565"/>
      <c r="AP796" s="568"/>
      <c r="AQ796" s="569"/>
      <c r="AR796" s="548">
        <f>IF(AN796=0,0,(AP796/AN796)*100)</f>
        <v>0</v>
      </c>
      <c r="AS796" s="549"/>
      <c r="AT796" s="572">
        <f>AB796+AH796+AN796</f>
        <v>0</v>
      </c>
      <c r="AU796" s="573"/>
      <c r="AV796" s="544">
        <f>AD796+AJ796+AP796</f>
        <v>0</v>
      </c>
      <c r="AW796" s="545"/>
      <c r="AX796" s="548">
        <f>IF(AT796=0,0,(AV796/AT796)*100)</f>
        <v>0</v>
      </c>
      <c r="AY796" s="549"/>
      <c r="AZ796" s="564"/>
      <c r="BA796" s="565"/>
      <c r="BB796" s="568"/>
      <c r="BC796" s="569"/>
      <c r="BD796" s="548">
        <f>IF(AZ796=0,0,(BB796/AZ796)*100)</f>
        <v>0</v>
      </c>
      <c r="BE796" s="549"/>
      <c r="BF796" s="572">
        <f>AT796+AZ796</f>
        <v>0</v>
      </c>
      <c r="BG796" s="573"/>
      <c r="BH796" s="544">
        <f>AV796+BB796</f>
        <v>0</v>
      </c>
      <c r="BI796" s="545"/>
      <c r="BJ796" s="548">
        <f>IF(BF796=0,0,(BH796/BF796)*100)</f>
        <v>0</v>
      </c>
      <c r="BK796" s="549"/>
      <c r="BL796" s="552">
        <f>(AD796*2)+(AJ796*2)+(AP796*3)+BB796</f>
        <v>0</v>
      </c>
      <c r="BM796" s="553"/>
      <c r="BN796" s="554"/>
      <c r="BO796" s="560" t="e">
        <f>(BL796*BR$778)+(N796*BR$779)+(X796*BR$780)+(R796*BR$781)+(V796*BR$782)+(Z796*BR$783)</f>
        <v>#REF!</v>
      </c>
      <c r="BP796" s="560" t="e">
        <f>((AZ796-BB796)*BR$785)+((AT796-AV796)*BR$784)+(H796*BR$786)+(P796*BR$787)</f>
        <v>#REF!</v>
      </c>
      <c r="BQ796" s="62"/>
      <c r="BR796" s="62"/>
      <c r="BS796" s="62"/>
    </row>
    <row r="797" spans="1:76" ht="21.75" customHeight="1">
      <c r="A797" s="62"/>
      <c r="B797" s="587"/>
      <c r="C797" s="562" t="str">
        <f>IF(ROSTER!D$26="","",ROSTER!D$26)</f>
        <v/>
      </c>
      <c r="D797" s="563"/>
      <c r="E797" s="591"/>
      <c r="F797" s="593"/>
      <c r="G797" s="595"/>
      <c r="H797" s="585"/>
      <c r="I797" s="577"/>
      <c r="J797" s="566"/>
      <c r="K797" s="567"/>
      <c r="L797" s="570"/>
      <c r="M797" s="571"/>
      <c r="N797" s="582" t="s">
        <v>16</v>
      </c>
      <c r="O797" s="583"/>
      <c r="P797" s="566"/>
      <c r="Q797" s="567"/>
      <c r="R797" s="570"/>
      <c r="S797" s="571"/>
      <c r="T797" s="582" t="s">
        <v>16</v>
      </c>
      <c r="U797" s="583"/>
      <c r="V797" s="585"/>
      <c r="W797" s="577"/>
      <c r="X797" s="566"/>
      <c r="Y797" s="577"/>
      <c r="Z797" s="566"/>
      <c r="AA797" s="577"/>
      <c r="AB797" s="566"/>
      <c r="AC797" s="567"/>
      <c r="AD797" s="570"/>
      <c r="AE797" s="571"/>
      <c r="AF797" s="598"/>
      <c r="AG797" s="599"/>
      <c r="AH797" s="566"/>
      <c r="AI797" s="567"/>
      <c r="AJ797" s="570"/>
      <c r="AK797" s="571"/>
      <c r="AL797" s="598"/>
      <c r="AM797" s="599"/>
      <c r="AN797" s="566"/>
      <c r="AO797" s="567"/>
      <c r="AP797" s="570"/>
      <c r="AQ797" s="571"/>
      <c r="AR797" s="598"/>
      <c r="AS797" s="599"/>
      <c r="AT797" s="603"/>
      <c r="AU797" s="604"/>
      <c r="AV797" s="596"/>
      <c r="AW797" s="597"/>
      <c r="AX797" s="598"/>
      <c r="AY797" s="599"/>
      <c r="AZ797" s="566"/>
      <c r="BA797" s="567"/>
      <c r="BB797" s="570"/>
      <c r="BC797" s="571"/>
      <c r="BD797" s="598"/>
      <c r="BE797" s="599"/>
      <c r="BF797" s="603"/>
      <c r="BG797" s="604"/>
      <c r="BH797" s="596"/>
      <c r="BI797" s="597"/>
      <c r="BJ797" s="598"/>
      <c r="BK797" s="599"/>
      <c r="BL797" s="600"/>
      <c r="BM797" s="601"/>
      <c r="BN797" s="602"/>
      <c r="BO797" s="561"/>
      <c r="BP797" s="561"/>
      <c r="BQ797" s="62"/>
      <c r="BR797" s="62"/>
      <c r="BS797" s="62"/>
    </row>
    <row r="798" spans="1:76" ht="21.75" customHeight="1">
      <c r="A798" s="62"/>
      <c r="B798" s="586" t="str">
        <f>IF(ROSTER!B28="","",ROSTER!B28)</f>
        <v/>
      </c>
      <c r="C798" s="588" t="str">
        <f>IF(ROSTER!C$28="","",ROSTER!C$28)</f>
        <v/>
      </c>
      <c r="D798" s="589"/>
      <c r="E798" s="590"/>
      <c r="F798" s="592">
        <f>IF(E798="y",1,IF(E798="S",1,0))</f>
        <v>0</v>
      </c>
      <c r="G798" s="594">
        <f>IF(E798="S",1,0)</f>
        <v>0</v>
      </c>
      <c r="H798" s="584"/>
      <c r="I798" s="576"/>
      <c r="J798" s="564"/>
      <c r="K798" s="565"/>
      <c r="L798" s="568"/>
      <c r="M798" s="569"/>
      <c r="N798" s="578">
        <f>L798+J798</f>
        <v>0</v>
      </c>
      <c r="O798" s="579"/>
      <c r="P798" s="564"/>
      <c r="Q798" s="565"/>
      <c r="R798" s="568"/>
      <c r="S798" s="569"/>
      <c r="T798" s="578">
        <f>R798-P798</f>
        <v>0</v>
      </c>
      <c r="U798" s="579"/>
      <c r="V798" s="584"/>
      <c r="W798" s="576"/>
      <c r="X798" s="564"/>
      <c r="Y798" s="576"/>
      <c r="Z798" s="564"/>
      <c r="AA798" s="576"/>
      <c r="AB798" s="564"/>
      <c r="AC798" s="565"/>
      <c r="AD798" s="568"/>
      <c r="AE798" s="569"/>
      <c r="AF798" s="548">
        <f>IF(AB798=0,0,(AD798/AB798)*100)</f>
        <v>0</v>
      </c>
      <c r="AG798" s="549"/>
      <c r="AH798" s="564"/>
      <c r="AI798" s="565"/>
      <c r="AJ798" s="568"/>
      <c r="AK798" s="569"/>
      <c r="AL798" s="548">
        <f>IF(AH798=0,0,(AJ798/AH798)*100)</f>
        <v>0</v>
      </c>
      <c r="AM798" s="549"/>
      <c r="AN798" s="564"/>
      <c r="AO798" s="565"/>
      <c r="AP798" s="568"/>
      <c r="AQ798" s="569"/>
      <c r="AR798" s="548">
        <f>IF(AN798=0,0,(AP798/AN798)*100)</f>
        <v>0</v>
      </c>
      <c r="AS798" s="549"/>
      <c r="AT798" s="572">
        <f>AB798+AH798+AN798</f>
        <v>0</v>
      </c>
      <c r="AU798" s="573"/>
      <c r="AV798" s="544">
        <f>AD798+AJ798+AP798</f>
        <v>0</v>
      </c>
      <c r="AW798" s="545"/>
      <c r="AX798" s="548">
        <f>IF(AT798=0,0,(AV798/AT798)*100)</f>
        <v>0</v>
      </c>
      <c r="AY798" s="549"/>
      <c r="AZ798" s="564"/>
      <c r="BA798" s="565"/>
      <c r="BB798" s="568"/>
      <c r="BC798" s="569"/>
      <c r="BD798" s="548">
        <f>IF(AZ798=0,0,(BB798/AZ798)*100)</f>
        <v>0</v>
      </c>
      <c r="BE798" s="549"/>
      <c r="BF798" s="572">
        <f>AT798+AZ798</f>
        <v>0</v>
      </c>
      <c r="BG798" s="573"/>
      <c r="BH798" s="544">
        <f>AV798+BB798</f>
        <v>0</v>
      </c>
      <c r="BI798" s="545"/>
      <c r="BJ798" s="548">
        <f>IF(BF798=0,0,(BH798/BF798)*100)</f>
        <v>0</v>
      </c>
      <c r="BK798" s="549"/>
      <c r="BL798" s="552">
        <f>(AD798*2)+(AJ798*2)+(AP798*3)+BB798</f>
        <v>0</v>
      </c>
      <c r="BM798" s="553"/>
      <c r="BN798" s="554"/>
      <c r="BO798" s="560" t="e">
        <f>(BL798*BR$778)+(N798*BR$779)+(X798*BR$780)+(R798*BR$781)+(V798*BR$782)+(Z798*BR$783)</f>
        <v>#REF!</v>
      </c>
      <c r="BP798" s="560" t="e">
        <f>((AZ798-BB798)*BR$785)+((AT798-AV798)*BR$784)+(H798*BR$786)+(P798*BR$787)</f>
        <v>#REF!</v>
      </c>
      <c r="BQ798" s="62"/>
      <c r="BR798" s="62"/>
      <c r="BS798" s="62"/>
    </row>
    <row r="799" spans="1:76" ht="21.75" customHeight="1">
      <c r="A799" s="62"/>
      <c r="B799" s="587"/>
      <c r="C799" s="562" t="str">
        <f>IF(ROSTER!D$28="","",ROSTER!D$28)</f>
        <v/>
      </c>
      <c r="D799" s="563"/>
      <c r="E799" s="591"/>
      <c r="F799" s="593"/>
      <c r="G799" s="595"/>
      <c r="H799" s="585"/>
      <c r="I799" s="577"/>
      <c r="J799" s="566"/>
      <c r="K799" s="567"/>
      <c r="L799" s="570"/>
      <c r="M799" s="571"/>
      <c r="N799" s="582" t="s">
        <v>16</v>
      </c>
      <c r="O799" s="583"/>
      <c r="P799" s="566"/>
      <c r="Q799" s="567"/>
      <c r="R799" s="570"/>
      <c r="S799" s="571"/>
      <c r="T799" s="582" t="s">
        <v>16</v>
      </c>
      <c r="U799" s="583"/>
      <c r="V799" s="585"/>
      <c r="W799" s="577"/>
      <c r="X799" s="566"/>
      <c r="Y799" s="577"/>
      <c r="Z799" s="566"/>
      <c r="AA799" s="577"/>
      <c r="AB799" s="566"/>
      <c r="AC799" s="567"/>
      <c r="AD799" s="570"/>
      <c r="AE799" s="571"/>
      <c r="AF799" s="598"/>
      <c r="AG799" s="599"/>
      <c r="AH799" s="566"/>
      <c r="AI799" s="567"/>
      <c r="AJ799" s="570"/>
      <c r="AK799" s="571"/>
      <c r="AL799" s="598"/>
      <c r="AM799" s="599"/>
      <c r="AN799" s="566"/>
      <c r="AO799" s="567"/>
      <c r="AP799" s="570"/>
      <c r="AQ799" s="571"/>
      <c r="AR799" s="598"/>
      <c r="AS799" s="599"/>
      <c r="AT799" s="603"/>
      <c r="AU799" s="604"/>
      <c r="AV799" s="596"/>
      <c r="AW799" s="597"/>
      <c r="AX799" s="598"/>
      <c r="AY799" s="599"/>
      <c r="AZ799" s="566"/>
      <c r="BA799" s="567"/>
      <c r="BB799" s="570"/>
      <c r="BC799" s="571"/>
      <c r="BD799" s="598"/>
      <c r="BE799" s="599"/>
      <c r="BF799" s="603"/>
      <c r="BG799" s="604"/>
      <c r="BH799" s="596"/>
      <c r="BI799" s="597"/>
      <c r="BJ799" s="598"/>
      <c r="BK799" s="599"/>
      <c r="BL799" s="600"/>
      <c r="BM799" s="601"/>
      <c r="BN799" s="602"/>
      <c r="BO799" s="561"/>
      <c r="BP799" s="561"/>
      <c r="BQ799" s="62"/>
      <c r="BR799" s="62"/>
      <c r="BS799" s="62"/>
    </row>
    <row r="800" spans="1:76" ht="21.75" customHeight="1">
      <c r="A800" s="62"/>
      <c r="B800" s="586" t="str">
        <f>IF(ROSTER!B30="","",ROSTER!B30)</f>
        <v/>
      </c>
      <c r="C800" s="588" t="str">
        <f>IF(ROSTER!C$30="","",ROSTER!C$30)</f>
        <v/>
      </c>
      <c r="D800" s="589"/>
      <c r="E800" s="590"/>
      <c r="F800" s="592">
        <f>IF(E800="y",1,IF(E800="S",1,0))</f>
        <v>0</v>
      </c>
      <c r="G800" s="594">
        <f>IF(E800="S",1,0)</f>
        <v>0</v>
      </c>
      <c r="H800" s="584"/>
      <c r="I800" s="576"/>
      <c r="J800" s="564"/>
      <c r="K800" s="565"/>
      <c r="L800" s="568"/>
      <c r="M800" s="569"/>
      <c r="N800" s="578">
        <f>L800+J800</f>
        <v>0</v>
      </c>
      <c r="O800" s="579"/>
      <c r="P800" s="564"/>
      <c r="Q800" s="565"/>
      <c r="R800" s="568"/>
      <c r="S800" s="569"/>
      <c r="T800" s="578">
        <f>R800-P800</f>
        <v>0</v>
      </c>
      <c r="U800" s="579"/>
      <c r="V800" s="584"/>
      <c r="W800" s="576"/>
      <c r="X800" s="564"/>
      <c r="Y800" s="576"/>
      <c r="Z800" s="564"/>
      <c r="AA800" s="576"/>
      <c r="AB800" s="564"/>
      <c r="AC800" s="565"/>
      <c r="AD800" s="568"/>
      <c r="AE800" s="569"/>
      <c r="AF800" s="548">
        <f>IF(AB800=0,0,(AD800/AB800)*100)</f>
        <v>0</v>
      </c>
      <c r="AG800" s="549"/>
      <c r="AH800" s="564"/>
      <c r="AI800" s="565"/>
      <c r="AJ800" s="568"/>
      <c r="AK800" s="569"/>
      <c r="AL800" s="548">
        <f>IF(AH800=0,0,(AJ800/AH800)*100)</f>
        <v>0</v>
      </c>
      <c r="AM800" s="549"/>
      <c r="AN800" s="564"/>
      <c r="AO800" s="565"/>
      <c r="AP800" s="568"/>
      <c r="AQ800" s="569"/>
      <c r="AR800" s="548">
        <f>IF(AN800=0,0,(AP800/AN800)*100)</f>
        <v>0</v>
      </c>
      <c r="AS800" s="549"/>
      <c r="AT800" s="572">
        <f>AB800+AH800+AN800</f>
        <v>0</v>
      </c>
      <c r="AU800" s="573"/>
      <c r="AV800" s="544">
        <f>AD800+AJ800+AP800</f>
        <v>0</v>
      </c>
      <c r="AW800" s="545"/>
      <c r="AX800" s="548">
        <f>IF(AT800=0,0,(AV800/AT800)*100)</f>
        <v>0</v>
      </c>
      <c r="AY800" s="549"/>
      <c r="AZ800" s="564"/>
      <c r="BA800" s="565"/>
      <c r="BB800" s="568"/>
      <c r="BC800" s="569"/>
      <c r="BD800" s="548">
        <f>IF(AZ800=0,0,(BB800/AZ800)*100)</f>
        <v>0</v>
      </c>
      <c r="BE800" s="549"/>
      <c r="BF800" s="572">
        <f>AT800+AZ800</f>
        <v>0</v>
      </c>
      <c r="BG800" s="573"/>
      <c r="BH800" s="544">
        <f>AV800+BB800</f>
        <v>0</v>
      </c>
      <c r="BI800" s="545"/>
      <c r="BJ800" s="548">
        <f>IF(BF800=0,0,(BH800/BF800)*100)</f>
        <v>0</v>
      </c>
      <c r="BK800" s="549"/>
      <c r="BL800" s="552">
        <f>(AD800*2)+(AJ800*2)+(AP800*3)+BB800</f>
        <v>0</v>
      </c>
      <c r="BM800" s="553"/>
      <c r="BN800" s="554"/>
      <c r="BO800" s="560" t="e">
        <f>(BL800*BR$778)+(N800*BR$779)+(X800*BR$780)+(R800*BR$781)+(V800*BR$782)+(Z800*BR$783)</f>
        <v>#REF!</v>
      </c>
      <c r="BP800" s="560" t="e">
        <f>((AZ800-BB800)*BR$785)+((AT800-AV800)*BR$784)+(H800*BR$786)+(P800*BR$787)</f>
        <v>#REF!</v>
      </c>
      <c r="BQ800" s="62"/>
      <c r="BR800" s="62"/>
      <c r="BS800" s="62"/>
    </row>
    <row r="801" spans="1:73" ht="21.75" customHeight="1">
      <c r="A801" s="62"/>
      <c r="B801" s="587"/>
      <c r="C801" s="562" t="str">
        <f>IF(ROSTER!D$30="","",ROSTER!D$30)</f>
        <v/>
      </c>
      <c r="D801" s="563"/>
      <c r="E801" s="591"/>
      <c r="F801" s="593"/>
      <c r="G801" s="595"/>
      <c r="H801" s="585"/>
      <c r="I801" s="577"/>
      <c r="J801" s="566"/>
      <c r="K801" s="567"/>
      <c r="L801" s="570"/>
      <c r="M801" s="571"/>
      <c r="N801" s="582" t="s">
        <v>16</v>
      </c>
      <c r="O801" s="583"/>
      <c r="P801" s="566"/>
      <c r="Q801" s="567"/>
      <c r="R801" s="570"/>
      <c r="S801" s="571"/>
      <c r="T801" s="582" t="s">
        <v>16</v>
      </c>
      <c r="U801" s="583"/>
      <c r="V801" s="585"/>
      <c r="W801" s="577"/>
      <c r="X801" s="566"/>
      <c r="Y801" s="577"/>
      <c r="Z801" s="566"/>
      <c r="AA801" s="577"/>
      <c r="AB801" s="566"/>
      <c r="AC801" s="567"/>
      <c r="AD801" s="570"/>
      <c r="AE801" s="571"/>
      <c r="AF801" s="598"/>
      <c r="AG801" s="599"/>
      <c r="AH801" s="566"/>
      <c r="AI801" s="567"/>
      <c r="AJ801" s="570"/>
      <c r="AK801" s="571"/>
      <c r="AL801" s="598"/>
      <c r="AM801" s="599"/>
      <c r="AN801" s="566"/>
      <c r="AO801" s="567"/>
      <c r="AP801" s="570"/>
      <c r="AQ801" s="571"/>
      <c r="AR801" s="598"/>
      <c r="AS801" s="599"/>
      <c r="AT801" s="603"/>
      <c r="AU801" s="604"/>
      <c r="AV801" s="596"/>
      <c r="AW801" s="597"/>
      <c r="AX801" s="598"/>
      <c r="AY801" s="599"/>
      <c r="AZ801" s="566"/>
      <c r="BA801" s="567"/>
      <c r="BB801" s="570"/>
      <c r="BC801" s="571"/>
      <c r="BD801" s="598"/>
      <c r="BE801" s="599"/>
      <c r="BF801" s="603"/>
      <c r="BG801" s="604"/>
      <c r="BH801" s="596"/>
      <c r="BI801" s="597"/>
      <c r="BJ801" s="598"/>
      <c r="BK801" s="599"/>
      <c r="BL801" s="600"/>
      <c r="BM801" s="601"/>
      <c r="BN801" s="602"/>
      <c r="BO801" s="561"/>
      <c r="BP801" s="561"/>
      <c r="BQ801" s="62"/>
      <c r="BR801" s="62"/>
      <c r="BS801" s="62"/>
    </row>
    <row r="802" spans="1:73" ht="21.75" customHeight="1">
      <c r="A802" s="62"/>
      <c r="B802" s="586" t="str">
        <f>IF(ROSTER!B32="","",ROSTER!B32)</f>
        <v/>
      </c>
      <c r="C802" s="588" t="str">
        <f>IF(ROSTER!C$32="","",ROSTER!C$32)</f>
        <v/>
      </c>
      <c r="D802" s="589"/>
      <c r="E802" s="590"/>
      <c r="F802" s="592">
        <f>IF(E802="y",1,IF(E802="S",1,0))</f>
        <v>0</v>
      </c>
      <c r="G802" s="594">
        <f>IF(E802="S",1,0)</f>
        <v>0</v>
      </c>
      <c r="H802" s="584"/>
      <c r="I802" s="576"/>
      <c r="J802" s="564"/>
      <c r="K802" s="565"/>
      <c r="L802" s="568"/>
      <c r="M802" s="569"/>
      <c r="N802" s="578">
        <f>L802+J802</f>
        <v>0</v>
      </c>
      <c r="O802" s="579"/>
      <c r="P802" s="564"/>
      <c r="Q802" s="565"/>
      <c r="R802" s="568"/>
      <c r="S802" s="569"/>
      <c r="T802" s="578">
        <f>R802-P802</f>
        <v>0</v>
      </c>
      <c r="U802" s="579"/>
      <c r="V802" s="584"/>
      <c r="W802" s="576"/>
      <c r="X802" s="564"/>
      <c r="Y802" s="576"/>
      <c r="Z802" s="564"/>
      <c r="AA802" s="576"/>
      <c r="AB802" s="564"/>
      <c r="AC802" s="565"/>
      <c r="AD802" s="568"/>
      <c r="AE802" s="569"/>
      <c r="AF802" s="548">
        <f>IF(AB802=0,0,(AD802/AB802)*100)</f>
        <v>0</v>
      </c>
      <c r="AG802" s="549"/>
      <c r="AH802" s="564"/>
      <c r="AI802" s="565"/>
      <c r="AJ802" s="568"/>
      <c r="AK802" s="569"/>
      <c r="AL802" s="548">
        <f>IF(AH802=0,0,(AJ802/AH802)*100)</f>
        <v>0</v>
      </c>
      <c r="AM802" s="549"/>
      <c r="AN802" s="564"/>
      <c r="AO802" s="565"/>
      <c r="AP802" s="568"/>
      <c r="AQ802" s="569"/>
      <c r="AR802" s="548">
        <f>IF(AN802=0,0,(AP802/AN802)*100)</f>
        <v>0</v>
      </c>
      <c r="AS802" s="549"/>
      <c r="AT802" s="572">
        <f>AB802+AH802+AN802</f>
        <v>0</v>
      </c>
      <c r="AU802" s="573"/>
      <c r="AV802" s="544">
        <f>AD802+AJ802+AP802</f>
        <v>0</v>
      </c>
      <c r="AW802" s="545"/>
      <c r="AX802" s="548">
        <f>IF(AT802=0,0,(AV802/AT802)*100)</f>
        <v>0</v>
      </c>
      <c r="AY802" s="549"/>
      <c r="AZ802" s="564"/>
      <c r="BA802" s="565"/>
      <c r="BB802" s="568"/>
      <c r="BC802" s="569"/>
      <c r="BD802" s="548">
        <f>IF(AZ802=0,0,(BB802/AZ802)*100)</f>
        <v>0</v>
      </c>
      <c r="BE802" s="549"/>
      <c r="BF802" s="572">
        <f>AT802+AZ802</f>
        <v>0</v>
      </c>
      <c r="BG802" s="573"/>
      <c r="BH802" s="544">
        <f>AV802+BB802</f>
        <v>0</v>
      </c>
      <c r="BI802" s="545"/>
      <c r="BJ802" s="548">
        <f>IF(BF802=0,0,(BH802/BF802)*100)</f>
        <v>0</v>
      </c>
      <c r="BK802" s="549"/>
      <c r="BL802" s="552">
        <f>(AD802*2)+(AJ802*2)+(AP802*3)+BB802</f>
        <v>0</v>
      </c>
      <c r="BM802" s="553"/>
      <c r="BN802" s="554"/>
      <c r="BO802" s="560" t="e">
        <f>(BL802*BR$778)+(N802*BR$779)+(X802*BR$780)+(R802*BR$781)+(V802*BR$782)+(Z802*BR$783)</f>
        <v>#REF!</v>
      </c>
      <c r="BP802" s="560" t="e">
        <f>((AZ802-BB802)*BR$785)+((AT802-AV802)*BR$784)+(H802*BR$786)+(P802*BR$787)</f>
        <v>#REF!</v>
      </c>
      <c r="BQ802" s="62"/>
      <c r="BR802" s="62"/>
      <c r="BS802" s="62"/>
    </row>
    <row r="803" spans="1:73" ht="21.75" customHeight="1">
      <c r="A803" s="62"/>
      <c r="B803" s="587"/>
      <c r="C803" s="562" t="str">
        <f>IF(ROSTER!D$32="","",ROSTER!D$32)</f>
        <v/>
      </c>
      <c r="D803" s="563"/>
      <c r="E803" s="591"/>
      <c r="F803" s="593"/>
      <c r="G803" s="595"/>
      <c r="H803" s="585"/>
      <c r="I803" s="577"/>
      <c r="J803" s="566"/>
      <c r="K803" s="567"/>
      <c r="L803" s="570"/>
      <c r="M803" s="571"/>
      <c r="N803" s="582" t="s">
        <v>16</v>
      </c>
      <c r="O803" s="583"/>
      <c r="P803" s="566"/>
      <c r="Q803" s="567"/>
      <c r="R803" s="570"/>
      <c r="S803" s="571"/>
      <c r="T803" s="582" t="s">
        <v>16</v>
      </c>
      <c r="U803" s="583"/>
      <c r="V803" s="585"/>
      <c r="W803" s="577"/>
      <c r="X803" s="566"/>
      <c r="Y803" s="577"/>
      <c r="Z803" s="566"/>
      <c r="AA803" s="577"/>
      <c r="AB803" s="566"/>
      <c r="AC803" s="567"/>
      <c r="AD803" s="570"/>
      <c r="AE803" s="571"/>
      <c r="AF803" s="598"/>
      <c r="AG803" s="599"/>
      <c r="AH803" s="566"/>
      <c r="AI803" s="567"/>
      <c r="AJ803" s="570"/>
      <c r="AK803" s="571"/>
      <c r="AL803" s="598"/>
      <c r="AM803" s="599"/>
      <c r="AN803" s="566"/>
      <c r="AO803" s="567"/>
      <c r="AP803" s="570"/>
      <c r="AQ803" s="571"/>
      <c r="AR803" s="598"/>
      <c r="AS803" s="599"/>
      <c r="AT803" s="603"/>
      <c r="AU803" s="604"/>
      <c r="AV803" s="596"/>
      <c r="AW803" s="597"/>
      <c r="AX803" s="598"/>
      <c r="AY803" s="599"/>
      <c r="AZ803" s="566"/>
      <c r="BA803" s="567"/>
      <c r="BB803" s="570"/>
      <c r="BC803" s="571"/>
      <c r="BD803" s="598"/>
      <c r="BE803" s="599"/>
      <c r="BF803" s="603"/>
      <c r="BG803" s="604"/>
      <c r="BH803" s="596"/>
      <c r="BI803" s="597"/>
      <c r="BJ803" s="598"/>
      <c r="BK803" s="599"/>
      <c r="BL803" s="600"/>
      <c r="BM803" s="601"/>
      <c r="BN803" s="602"/>
      <c r="BO803" s="561"/>
      <c r="BP803" s="561"/>
      <c r="BQ803" s="62"/>
      <c r="BR803" s="62"/>
      <c r="BS803" s="62"/>
    </row>
    <row r="804" spans="1:73" ht="21.75" customHeight="1">
      <c r="A804" s="62"/>
      <c r="B804" s="586" t="str">
        <f>IF(ROSTER!B34="","",ROSTER!B34)</f>
        <v/>
      </c>
      <c r="C804" s="588" t="str">
        <f>IF(ROSTER!C$34="","",ROSTER!C$34)</f>
        <v/>
      </c>
      <c r="D804" s="589"/>
      <c r="E804" s="590"/>
      <c r="F804" s="592">
        <f>IF(E804="y",1,IF(E804="S",1,0))</f>
        <v>0</v>
      </c>
      <c r="G804" s="594">
        <f>IF(E804="S",1,0)</f>
        <v>0</v>
      </c>
      <c r="H804" s="584"/>
      <c r="I804" s="576"/>
      <c r="J804" s="564"/>
      <c r="K804" s="565"/>
      <c r="L804" s="568"/>
      <c r="M804" s="569"/>
      <c r="N804" s="578">
        <f>L804+J804</f>
        <v>0</v>
      </c>
      <c r="O804" s="579"/>
      <c r="P804" s="564"/>
      <c r="Q804" s="565"/>
      <c r="R804" s="568"/>
      <c r="S804" s="569"/>
      <c r="T804" s="578">
        <f>R804-P804</f>
        <v>0</v>
      </c>
      <c r="U804" s="579"/>
      <c r="V804" s="584"/>
      <c r="W804" s="576"/>
      <c r="X804" s="564"/>
      <c r="Y804" s="576"/>
      <c r="Z804" s="564"/>
      <c r="AA804" s="576"/>
      <c r="AB804" s="564"/>
      <c r="AC804" s="565"/>
      <c r="AD804" s="568"/>
      <c r="AE804" s="569"/>
      <c r="AF804" s="548">
        <f>IF(AB804=0,0,(AD804/AB804)*100)</f>
        <v>0</v>
      </c>
      <c r="AG804" s="549"/>
      <c r="AH804" s="564"/>
      <c r="AI804" s="565"/>
      <c r="AJ804" s="568"/>
      <c r="AK804" s="569"/>
      <c r="AL804" s="548">
        <f>IF(AH804=0,0,(AJ804/AH804)*100)</f>
        <v>0</v>
      </c>
      <c r="AM804" s="549"/>
      <c r="AN804" s="564"/>
      <c r="AO804" s="565"/>
      <c r="AP804" s="568"/>
      <c r="AQ804" s="569"/>
      <c r="AR804" s="548">
        <f>IF(AN804=0,0,(AP804/AN804)*100)</f>
        <v>0</v>
      </c>
      <c r="AS804" s="549"/>
      <c r="AT804" s="572">
        <f>AB804+AH804+AN804</f>
        <v>0</v>
      </c>
      <c r="AU804" s="573"/>
      <c r="AV804" s="544">
        <f>AD804+AJ804+AP804</f>
        <v>0</v>
      </c>
      <c r="AW804" s="545"/>
      <c r="AX804" s="548">
        <f>IF(AT804=0,0,(AV804/AT804)*100)</f>
        <v>0</v>
      </c>
      <c r="AY804" s="549"/>
      <c r="AZ804" s="564"/>
      <c r="BA804" s="565"/>
      <c r="BB804" s="568"/>
      <c r="BC804" s="569"/>
      <c r="BD804" s="548">
        <f>IF(AZ804=0,0,(BB804/AZ804)*100)</f>
        <v>0</v>
      </c>
      <c r="BE804" s="549"/>
      <c r="BF804" s="572">
        <f>AT804+AZ804</f>
        <v>0</v>
      </c>
      <c r="BG804" s="573"/>
      <c r="BH804" s="544">
        <f>AV804+BB804</f>
        <v>0</v>
      </c>
      <c r="BI804" s="545"/>
      <c r="BJ804" s="548">
        <f>IF(BF804=0,0,(BH804/BF804)*100)</f>
        <v>0</v>
      </c>
      <c r="BK804" s="549"/>
      <c r="BL804" s="552">
        <f>(AD804*2)+(AJ804*2)+(AP804*3)+BB804</f>
        <v>0</v>
      </c>
      <c r="BM804" s="553"/>
      <c r="BN804" s="554"/>
      <c r="BO804" s="560" t="e">
        <f>(BL804*BR$778)+(N804*BR$779)+(X804*BR$780)+(R804*BR$781)+(V804*BR$782)+(Z804*BR$783)</f>
        <v>#REF!</v>
      </c>
      <c r="BP804" s="560" t="e">
        <f>((AZ804-BB804)*BR$785)+((AT804-AV804)*BR$784)+(H804*BR$786)+(P804*BR$787)</f>
        <v>#REF!</v>
      </c>
      <c r="BQ804" s="62"/>
      <c r="BR804" s="62"/>
      <c r="BS804" s="62"/>
    </row>
    <row r="805" spans="1:73" ht="21.75" customHeight="1">
      <c r="A805" s="62"/>
      <c r="B805" s="587"/>
      <c r="C805" s="562" t="str">
        <f>IF(ROSTER!D$34="","",ROSTER!D$34)</f>
        <v/>
      </c>
      <c r="D805" s="563"/>
      <c r="E805" s="591"/>
      <c r="F805" s="593"/>
      <c r="G805" s="595"/>
      <c r="H805" s="585"/>
      <c r="I805" s="577"/>
      <c r="J805" s="566"/>
      <c r="K805" s="567"/>
      <c r="L805" s="570"/>
      <c r="M805" s="571"/>
      <c r="N805" s="582" t="s">
        <v>16</v>
      </c>
      <c r="O805" s="583"/>
      <c r="P805" s="566"/>
      <c r="Q805" s="567"/>
      <c r="R805" s="570"/>
      <c r="S805" s="571"/>
      <c r="T805" s="582" t="s">
        <v>16</v>
      </c>
      <c r="U805" s="583"/>
      <c r="V805" s="585"/>
      <c r="W805" s="577"/>
      <c r="X805" s="566"/>
      <c r="Y805" s="577"/>
      <c r="Z805" s="566"/>
      <c r="AA805" s="577"/>
      <c r="AB805" s="566"/>
      <c r="AC805" s="567"/>
      <c r="AD805" s="570"/>
      <c r="AE805" s="571"/>
      <c r="AF805" s="598"/>
      <c r="AG805" s="599"/>
      <c r="AH805" s="566"/>
      <c r="AI805" s="567"/>
      <c r="AJ805" s="570"/>
      <c r="AK805" s="571"/>
      <c r="AL805" s="598"/>
      <c r="AM805" s="599"/>
      <c r="AN805" s="566"/>
      <c r="AO805" s="567"/>
      <c r="AP805" s="570"/>
      <c r="AQ805" s="571"/>
      <c r="AR805" s="598"/>
      <c r="AS805" s="599"/>
      <c r="AT805" s="603"/>
      <c r="AU805" s="604"/>
      <c r="AV805" s="596"/>
      <c r="AW805" s="597"/>
      <c r="AX805" s="598"/>
      <c r="AY805" s="599"/>
      <c r="AZ805" s="566"/>
      <c r="BA805" s="567"/>
      <c r="BB805" s="570"/>
      <c r="BC805" s="571"/>
      <c r="BD805" s="598"/>
      <c r="BE805" s="599"/>
      <c r="BF805" s="603"/>
      <c r="BG805" s="604"/>
      <c r="BH805" s="596"/>
      <c r="BI805" s="597"/>
      <c r="BJ805" s="598"/>
      <c r="BK805" s="599"/>
      <c r="BL805" s="600"/>
      <c r="BM805" s="601"/>
      <c r="BN805" s="602"/>
      <c r="BO805" s="561"/>
      <c r="BP805" s="561"/>
      <c r="BQ805" s="62"/>
      <c r="BR805" s="62"/>
      <c r="BS805" s="62"/>
    </row>
    <row r="806" spans="1:73" ht="21.75" customHeight="1">
      <c r="A806" s="62"/>
      <c r="B806" s="586" t="str">
        <f>IF(ROSTER!B36="","",ROSTER!B36)</f>
        <v/>
      </c>
      <c r="C806" s="588" t="str">
        <f>IF(ROSTER!C$36="","",ROSTER!C$36)</f>
        <v/>
      </c>
      <c r="D806" s="589"/>
      <c r="E806" s="590"/>
      <c r="F806" s="592">
        <f>IF(E806="y",1,IF(E806="S",1,0))</f>
        <v>0</v>
      </c>
      <c r="G806" s="594">
        <f>IF(E806="S",1,0)</f>
        <v>0</v>
      </c>
      <c r="H806" s="584"/>
      <c r="I806" s="576"/>
      <c r="J806" s="564"/>
      <c r="K806" s="565"/>
      <c r="L806" s="568"/>
      <c r="M806" s="569"/>
      <c r="N806" s="578">
        <f>L806+J806</f>
        <v>0</v>
      </c>
      <c r="O806" s="579"/>
      <c r="P806" s="564"/>
      <c r="Q806" s="565"/>
      <c r="R806" s="568"/>
      <c r="S806" s="569"/>
      <c r="T806" s="578">
        <f>R806-P806</f>
        <v>0</v>
      </c>
      <c r="U806" s="579"/>
      <c r="V806" s="584"/>
      <c r="W806" s="576"/>
      <c r="X806" s="564"/>
      <c r="Y806" s="576"/>
      <c r="Z806" s="564"/>
      <c r="AA806" s="576"/>
      <c r="AB806" s="564"/>
      <c r="AC806" s="565"/>
      <c r="AD806" s="568"/>
      <c r="AE806" s="569"/>
      <c r="AF806" s="548">
        <f>IF(AB806=0,0,(AD806/AB806)*100)</f>
        <v>0</v>
      </c>
      <c r="AG806" s="549"/>
      <c r="AH806" s="564"/>
      <c r="AI806" s="565"/>
      <c r="AJ806" s="568"/>
      <c r="AK806" s="569"/>
      <c r="AL806" s="548">
        <f>IF(AH806=0,0,(AJ806/AH806)*100)</f>
        <v>0</v>
      </c>
      <c r="AM806" s="549"/>
      <c r="AN806" s="564"/>
      <c r="AO806" s="565"/>
      <c r="AP806" s="568"/>
      <c r="AQ806" s="569"/>
      <c r="AR806" s="548">
        <f>IF(AN806=0,0,(AP806/AN806)*100)</f>
        <v>0</v>
      </c>
      <c r="AS806" s="549"/>
      <c r="AT806" s="572">
        <f>AB806+AH806+AN806</f>
        <v>0</v>
      </c>
      <c r="AU806" s="573"/>
      <c r="AV806" s="544">
        <f>AD806+AJ806+AP806</f>
        <v>0</v>
      </c>
      <c r="AW806" s="545"/>
      <c r="AX806" s="548">
        <f>IF(AT806=0,0,(AV806/AT806)*100)</f>
        <v>0</v>
      </c>
      <c r="AY806" s="549"/>
      <c r="AZ806" s="564"/>
      <c r="BA806" s="565"/>
      <c r="BB806" s="568"/>
      <c r="BC806" s="569"/>
      <c r="BD806" s="548">
        <f>IF(AZ806=0,0,(BB806/AZ806)*100)</f>
        <v>0</v>
      </c>
      <c r="BE806" s="549"/>
      <c r="BF806" s="572">
        <f>AT806+AZ806</f>
        <v>0</v>
      </c>
      <c r="BG806" s="573"/>
      <c r="BH806" s="544">
        <f>AV806+BB806</f>
        <v>0</v>
      </c>
      <c r="BI806" s="545"/>
      <c r="BJ806" s="548">
        <f>IF(BF806=0,0,(BH806/BF806)*100)</f>
        <v>0</v>
      </c>
      <c r="BK806" s="549"/>
      <c r="BL806" s="552">
        <f>(AD806*2)+(AJ806*2)+(AP806*3)+BB806</f>
        <v>0</v>
      </c>
      <c r="BM806" s="553"/>
      <c r="BN806" s="554"/>
      <c r="BO806" s="560" t="e">
        <f>(BL806*BR$778)+(N806*BR$779)+(X806*BR$780)+(R806*BR$781)+(V806*BR$782)+(Z806*BR$783)</f>
        <v>#REF!</v>
      </c>
      <c r="BP806" s="560" t="e">
        <f>((AZ806-BB806)*BR$785)+((AT806-AV806)*BR$784)+(H806*BR$786)+(P806*BR$787)</f>
        <v>#REF!</v>
      </c>
      <c r="BQ806" s="62"/>
      <c r="BR806" s="62"/>
      <c r="BS806" s="62"/>
    </row>
    <row r="807" spans="1:73" ht="21.75" customHeight="1">
      <c r="A807" s="62"/>
      <c r="B807" s="587"/>
      <c r="C807" s="562" t="str">
        <f>IF(ROSTER!D$36="","",ROSTER!D$36)</f>
        <v/>
      </c>
      <c r="D807" s="563"/>
      <c r="E807" s="591"/>
      <c r="F807" s="593"/>
      <c r="G807" s="595"/>
      <c r="H807" s="585"/>
      <c r="I807" s="577"/>
      <c r="J807" s="566"/>
      <c r="K807" s="567"/>
      <c r="L807" s="570"/>
      <c r="M807" s="571"/>
      <c r="N807" s="582" t="s">
        <v>16</v>
      </c>
      <c r="O807" s="583"/>
      <c r="P807" s="566"/>
      <c r="Q807" s="567"/>
      <c r="R807" s="570"/>
      <c r="S807" s="571"/>
      <c r="T807" s="582" t="s">
        <v>16</v>
      </c>
      <c r="U807" s="583"/>
      <c r="V807" s="585"/>
      <c r="W807" s="577"/>
      <c r="X807" s="566"/>
      <c r="Y807" s="577"/>
      <c r="Z807" s="566"/>
      <c r="AA807" s="577"/>
      <c r="AB807" s="566"/>
      <c r="AC807" s="567"/>
      <c r="AD807" s="570"/>
      <c r="AE807" s="571"/>
      <c r="AF807" s="598"/>
      <c r="AG807" s="599"/>
      <c r="AH807" s="566"/>
      <c r="AI807" s="567"/>
      <c r="AJ807" s="570"/>
      <c r="AK807" s="571"/>
      <c r="AL807" s="598"/>
      <c r="AM807" s="599"/>
      <c r="AN807" s="566"/>
      <c r="AO807" s="567"/>
      <c r="AP807" s="570"/>
      <c r="AQ807" s="571"/>
      <c r="AR807" s="598"/>
      <c r="AS807" s="599"/>
      <c r="AT807" s="603"/>
      <c r="AU807" s="604"/>
      <c r="AV807" s="596"/>
      <c r="AW807" s="597"/>
      <c r="AX807" s="598"/>
      <c r="AY807" s="599"/>
      <c r="AZ807" s="566"/>
      <c r="BA807" s="567"/>
      <c r="BB807" s="570"/>
      <c r="BC807" s="571"/>
      <c r="BD807" s="598"/>
      <c r="BE807" s="599"/>
      <c r="BF807" s="603"/>
      <c r="BG807" s="604"/>
      <c r="BH807" s="596"/>
      <c r="BI807" s="597"/>
      <c r="BJ807" s="598"/>
      <c r="BK807" s="599"/>
      <c r="BL807" s="600"/>
      <c r="BM807" s="601"/>
      <c r="BN807" s="602"/>
      <c r="BO807" s="561"/>
      <c r="BP807" s="561"/>
      <c r="BQ807" s="62"/>
      <c r="BR807" s="62"/>
      <c r="BS807" s="62"/>
    </row>
    <row r="808" spans="1:73" ht="21.75" customHeight="1">
      <c r="A808" s="62"/>
      <c r="B808" s="586" t="str">
        <f>IF(ROSTER!B38="","",ROSTER!B38)</f>
        <v/>
      </c>
      <c r="C808" s="588" t="str">
        <f>IF(ROSTER!C$38="","",ROSTER!C$38)</f>
        <v/>
      </c>
      <c r="D808" s="589"/>
      <c r="E808" s="590"/>
      <c r="F808" s="592">
        <f>IF(E808="y",1,IF(E808="S",1,0))</f>
        <v>0</v>
      </c>
      <c r="G808" s="594">
        <f>IF(E808="S",1,0)</f>
        <v>0</v>
      </c>
      <c r="H808" s="584"/>
      <c r="I808" s="576"/>
      <c r="J808" s="564"/>
      <c r="K808" s="565"/>
      <c r="L808" s="568"/>
      <c r="M808" s="569"/>
      <c r="N808" s="578">
        <f>L808+J808</f>
        <v>0</v>
      </c>
      <c r="O808" s="579"/>
      <c r="P808" s="564"/>
      <c r="Q808" s="565"/>
      <c r="R808" s="568"/>
      <c r="S808" s="569"/>
      <c r="T808" s="578">
        <f>R808-P808</f>
        <v>0</v>
      </c>
      <c r="U808" s="579"/>
      <c r="V808" s="584"/>
      <c r="W808" s="576"/>
      <c r="X808" s="564"/>
      <c r="Y808" s="576"/>
      <c r="Z808" s="564"/>
      <c r="AA808" s="576"/>
      <c r="AB808" s="564"/>
      <c r="AC808" s="565"/>
      <c r="AD808" s="568"/>
      <c r="AE808" s="569"/>
      <c r="AF808" s="548">
        <f>IF(AB808=0,0,(AD808/AB808)*100)</f>
        <v>0</v>
      </c>
      <c r="AG808" s="549"/>
      <c r="AH808" s="564"/>
      <c r="AI808" s="565"/>
      <c r="AJ808" s="568"/>
      <c r="AK808" s="569"/>
      <c r="AL808" s="548">
        <f>IF(AH808=0,0,(AJ808/AH808)*100)</f>
        <v>0</v>
      </c>
      <c r="AM808" s="549"/>
      <c r="AN808" s="564"/>
      <c r="AO808" s="565"/>
      <c r="AP808" s="568"/>
      <c r="AQ808" s="569"/>
      <c r="AR808" s="548">
        <f>IF(AN808=0,0,(AP808/AN808)*100)</f>
        <v>0</v>
      </c>
      <c r="AS808" s="549"/>
      <c r="AT808" s="572">
        <f>AB808+AH808+AN808</f>
        <v>0</v>
      </c>
      <c r="AU808" s="573"/>
      <c r="AV808" s="544">
        <f>AD808+AJ808+AP808</f>
        <v>0</v>
      </c>
      <c r="AW808" s="545"/>
      <c r="AX808" s="548">
        <f>IF(AT808=0,0,(AV808/AT808)*100)</f>
        <v>0</v>
      </c>
      <c r="AY808" s="549"/>
      <c r="AZ808" s="564"/>
      <c r="BA808" s="565"/>
      <c r="BB808" s="568"/>
      <c r="BC808" s="569"/>
      <c r="BD808" s="548">
        <f>IF(AZ808=0,0,(BB808/AZ808)*100)</f>
        <v>0</v>
      </c>
      <c r="BE808" s="549"/>
      <c r="BF808" s="572">
        <f>AT808+AZ808</f>
        <v>0</v>
      </c>
      <c r="BG808" s="573"/>
      <c r="BH808" s="544">
        <f>AV808+BB808</f>
        <v>0</v>
      </c>
      <c r="BI808" s="545"/>
      <c r="BJ808" s="548">
        <f>IF(BF808=0,0,(BH808/BF808)*100)</f>
        <v>0</v>
      </c>
      <c r="BK808" s="549"/>
      <c r="BL808" s="552">
        <f>(AD808*2)+(AJ808*2)+(AP808*3)+BB808</f>
        <v>0</v>
      </c>
      <c r="BM808" s="553"/>
      <c r="BN808" s="554"/>
      <c r="BO808" s="560" t="e">
        <f>(BL808*BR$778)+(N808*BR$779)+(X808*BR$780)+(R808*BR$781)+(V808*BR$782)+(Z808*BR$783)</f>
        <v>#REF!</v>
      </c>
      <c r="BP808" s="560" t="e">
        <f>((AZ808-BB808)*BR$785)+((AT808-AV808)*BR$784)+(H808*BR$786)+(P808*BR$787)</f>
        <v>#REF!</v>
      </c>
      <c r="BQ808" s="62"/>
      <c r="BR808" s="62"/>
      <c r="BS808" s="62"/>
    </row>
    <row r="809" spans="1:73" ht="21.75" customHeight="1">
      <c r="A809" s="62"/>
      <c r="B809" s="587"/>
      <c r="C809" s="562" t="str">
        <f>IF(ROSTER!D$38="","",ROSTER!D$38)</f>
        <v/>
      </c>
      <c r="D809" s="563"/>
      <c r="E809" s="591"/>
      <c r="F809" s="593"/>
      <c r="G809" s="595"/>
      <c r="H809" s="585"/>
      <c r="I809" s="577"/>
      <c r="J809" s="566"/>
      <c r="K809" s="567"/>
      <c r="L809" s="570"/>
      <c r="M809" s="571"/>
      <c r="N809" s="582" t="s">
        <v>16</v>
      </c>
      <c r="O809" s="583"/>
      <c r="P809" s="566"/>
      <c r="Q809" s="567"/>
      <c r="R809" s="570"/>
      <c r="S809" s="571"/>
      <c r="T809" s="582" t="s">
        <v>16</v>
      </c>
      <c r="U809" s="583"/>
      <c r="V809" s="585"/>
      <c r="W809" s="577"/>
      <c r="X809" s="566"/>
      <c r="Y809" s="577"/>
      <c r="Z809" s="566"/>
      <c r="AA809" s="577"/>
      <c r="AB809" s="566"/>
      <c r="AC809" s="567"/>
      <c r="AD809" s="570"/>
      <c r="AE809" s="571"/>
      <c r="AF809" s="598"/>
      <c r="AG809" s="599"/>
      <c r="AH809" s="566"/>
      <c r="AI809" s="567"/>
      <c r="AJ809" s="570"/>
      <c r="AK809" s="571"/>
      <c r="AL809" s="598"/>
      <c r="AM809" s="599"/>
      <c r="AN809" s="566"/>
      <c r="AO809" s="567"/>
      <c r="AP809" s="570"/>
      <c r="AQ809" s="571"/>
      <c r="AR809" s="598"/>
      <c r="AS809" s="599"/>
      <c r="AT809" s="603"/>
      <c r="AU809" s="604"/>
      <c r="AV809" s="596"/>
      <c r="AW809" s="597"/>
      <c r="AX809" s="598"/>
      <c r="AY809" s="599"/>
      <c r="AZ809" s="566"/>
      <c r="BA809" s="567"/>
      <c r="BB809" s="570"/>
      <c r="BC809" s="571"/>
      <c r="BD809" s="598"/>
      <c r="BE809" s="599"/>
      <c r="BF809" s="603"/>
      <c r="BG809" s="604"/>
      <c r="BH809" s="596"/>
      <c r="BI809" s="597"/>
      <c r="BJ809" s="598"/>
      <c r="BK809" s="599"/>
      <c r="BL809" s="600"/>
      <c r="BM809" s="601"/>
      <c r="BN809" s="602"/>
      <c r="BO809" s="561"/>
      <c r="BP809" s="561"/>
      <c r="BQ809" s="62"/>
      <c r="BR809" s="62"/>
      <c r="BS809" s="62"/>
    </row>
    <row r="810" spans="1:73" ht="21.75" customHeight="1">
      <c r="A810" s="62"/>
      <c r="B810" s="586" t="str">
        <f>IF(ROSTER!B40="","",ROSTER!B40)</f>
        <v/>
      </c>
      <c r="C810" s="588" t="str">
        <f>IF(ROSTER!C$40="","",ROSTER!C$40)</f>
        <v/>
      </c>
      <c r="D810" s="589"/>
      <c r="E810" s="590"/>
      <c r="F810" s="592">
        <f>IF(E810="y",1,IF(E810="S",1,0))</f>
        <v>0</v>
      </c>
      <c r="G810" s="594">
        <f>IF(E810="S",1,0)</f>
        <v>0</v>
      </c>
      <c r="H810" s="584"/>
      <c r="I810" s="576"/>
      <c r="J810" s="564"/>
      <c r="K810" s="565"/>
      <c r="L810" s="568"/>
      <c r="M810" s="569"/>
      <c r="N810" s="578">
        <f>L810+J810</f>
        <v>0</v>
      </c>
      <c r="O810" s="579"/>
      <c r="P810" s="564"/>
      <c r="Q810" s="565"/>
      <c r="R810" s="568"/>
      <c r="S810" s="569"/>
      <c r="T810" s="578">
        <f>R810-P810</f>
        <v>0</v>
      </c>
      <c r="U810" s="579"/>
      <c r="V810" s="584"/>
      <c r="W810" s="576"/>
      <c r="X810" s="564"/>
      <c r="Y810" s="576"/>
      <c r="Z810" s="564"/>
      <c r="AA810" s="576"/>
      <c r="AB810" s="564"/>
      <c r="AC810" s="565"/>
      <c r="AD810" s="568"/>
      <c r="AE810" s="569"/>
      <c r="AF810" s="548">
        <f>IF(AB810=0,0,(AD810/AB810)*100)</f>
        <v>0</v>
      </c>
      <c r="AG810" s="549"/>
      <c r="AH810" s="564"/>
      <c r="AI810" s="565"/>
      <c r="AJ810" s="568"/>
      <c r="AK810" s="569"/>
      <c r="AL810" s="548">
        <f>IF(AH810=0,0,(AJ810/AH810)*100)</f>
        <v>0</v>
      </c>
      <c r="AM810" s="549"/>
      <c r="AN810" s="564"/>
      <c r="AO810" s="565"/>
      <c r="AP810" s="568"/>
      <c r="AQ810" s="569"/>
      <c r="AR810" s="548">
        <f>IF(AN810=0,0,(AP810/AN810)*100)</f>
        <v>0</v>
      </c>
      <c r="AS810" s="549"/>
      <c r="AT810" s="572">
        <f>AB810+AH810+AN810</f>
        <v>0</v>
      </c>
      <c r="AU810" s="573"/>
      <c r="AV810" s="544">
        <f>AD810+AJ810+AP810</f>
        <v>0</v>
      </c>
      <c r="AW810" s="545"/>
      <c r="AX810" s="548">
        <f>IF(AT810=0,0,(AV810/AT810)*100)</f>
        <v>0</v>
      </c>
      <c r="AY810" s="549"/>
      <c r="AZ810" s="564"/>
      <c r="BA810" s="565"/>
      <c r="BB810" s="568"/>
      <c r="BC810" s="569"/>
      <c r="BD810" s="548">
        <f>IF(AZ810=0,0,(BB810/AZ810)*100)</f>
        <v>0</v>
      </c>
      <c r="BE810" s="549"/>
      <c r="BF810" s="572">
        <f>AT810+AZ810</f>
        <v>0</v>
      </c>
      <c r="BG810" s="573"/>
      <c r="BH810" s="544">
        <f>AV810+BB810</f>
        <v>0</v>
      </c>
      <c r="BI810" s="545"/>
      <c r="BJ810" s="548">
        <f>IF(BF810=0,0,(BH810/BF810)*100)</f>
        <v>0</v>
      </c>
      <c r="BK810" s="549"/>
      <c r="BL810" s="552">
        <f>(AD810*2)+(AJ810*2)+(AP810*3)+BB810</f>
        <v>0</v>
      </c>
      <c r="BM810" s="553"/>
      <c r="BN810" s="554"/>
      <c r="BO810" s="560" t="e">
        <f>(BL810*BR$778)+(N810*BR$779)+(X810*BR$780)+(R810*BR$781)+(V810*BR$782)+(Z810*BR$783)</f>
        <v>#REF!</v>
      </c>
      <c r="BP810" s="560" t="e">
        <f>((AZ810-BB810)*BR$785)+((AT810-AV810)*BR$784)+(H810*BR$786)+(P810*BR$787)</f>
        <v>#REF!</v>
      </c>
      <c r="BQ810" s="62"/>
      <c r="BR810" s="62"/>
      <c r="BS810" s="62"/>
    </row>
    <row r="811" spans="1:73" ht="21.75" customHeight="1">
      <c r="A811" s="62"/>
      <c r="B811" s="587"/>
      <c r="C811" s="562" t="str">
        <f>IF(ROSTER!D$40="","",ROSTER!D$40)</f>
        <v/>
      </c>
      <c r="D811" s="563"/>
      <c r="E811" s="591"/>
      <c r="F811" s="593"/>
      <c r="G811" s="595"/>
      <c r="H811" s="585"/>
      <c r="I811" s="577"/>
      <c r="J811" s="566"/>
      <c r="K811" s="567"/>
      <c r="L811" s="570"/>
      <c r="M811" s="571"/>
      <c r="N811" s="582" t="s">
        <v>16</v>
      </c>
      <c r="O811" s="583"/>
      <c r="P811" s="566"/>
      <c r="Q811" s="567"/>
      <c r="R811" s="570"/>
      <c r="S811" s="571"/>
      <c r="T811" s="582" t="s">
        <v>16</v>
      </c>
      <c r="U811" s="583"/>
      <c r="V811" s="585"/>
      <c r="W811" s="577"/>
      <c r="X811" s="566"/>
      <c r="Y811" s="577"/>
      <c r="Z811" s="566"/>
      <c r="AA811" s="577"/>
      <c r="AB811" s="566"/>
      <c r="AC811" s="567"/>
      <c r="AD811" s="570"/>
      <c r="AE811" s="571"/>
      <c r="AF811" s="598"/>
      <c r="AG811" s="599"/>
      <c r="AH811" s="566"/>
      <c r="AI811" s="567"/>
      <c r="AJ811" s="570"/>
      <c r="AK811" s="571"/>
      <c r="AL811" s="598"/>
      <c r="AM811" s="599"/>
      <c r="AN811" s="566"/>
      <c r="AO811" s="567"/>
      <c r="AP811" s="570"/>
      <c r="AQ811" s="571"/>
      <c r="AR811" s="598"/>
      <c r="AS811" s="599"/>
      <c r="AT811" s="603"/>
      <c r="AU811" s="604"/>
      <c r="AV811" s="596"/>
      <c r="AW811" s="597"/>
      <c r="AX811" s="598"/>
      <c r="AY811" s="599"/>
      <c r="AZ811" s="566"/>
      <c r="BA811" s="567"/>
      <c r="BB811" s="570"/>
      <c r="BC811" s="571"/>
      <c r="BD811" s="598"/>
      <c r="BE811" s="599"/>
      <c r="BF811" s="603"/>
      <c r="BG811" s="604"/>
      <c r="BH811" s="596"/>
      <c r="BI811" s="597"/>
      <c r="BJ811" s="598"/>
      <c r="BK811" s="599"/>
      <c r="BL811" s="600"/>
      <c r="BM811" s="601"/>
      <c r="BN811" s="602"/>
      <c r="BO811" s="561"/>
      <c r="BP811" s="561"/>
      <c r="BQ811" s="62"/>
      <c r="BR811" s="62"/>
      <c r="BS811" s="62"/>
    </row>
    <row r="812" spans="1:73" ht="21.75" customHeight="1">
      <c r="A812" s="62"/>
      <c r="B812" s="586" t="str">
        <f>IF(ROSTER!B42="","",ROSTER!B42)</f>
        <v/>
      </c>
      <c r="C812" s="588" t="str">
        <f>IF(ROSTER!C$42="","",ROSTER!C$42)</f>
        <v/>
      </c>
      <c r="D812" s="589"/>
      <c r="E812" s="590"/>
      <c r="F812" s="592">
        <f>IF(E812="y",1,IF(E812="S",1,0))</f>
        <v>0</v>
      </c>
      <c r="G812" s="594">
        <f>IF(E812="S",1,0)</f>
        <v>0</v>
      </c>
      <c r="H812" s="584"/>
      <c r="I812" s="576"/>
      <c r="J812" s="564"/>
      <c r="K812" s="565"/>
      <c r="L812" s="568"/>
      <c r="M812" s="569"/>
      <c r="N812" s="578">
        <f>L812+J812</f>
        <v>0</v>
      </c>
      <c r="O812" s="579"/>
      <c r="P812" s="564"/>
      <c r="Q812" s="565"/>
      <c r="R812" s="568"/>
      <c r="S812" s="569"/>
      <c r="T812" s="578">
        <f>R812-P812</f>
        <v>0</v>
      </c>
      <c r="U812" s="579"/>
      <c r="V812" s="584"/>
      <c r="W812" s="576"/>
      <c r="X812" s="564"/>
      <c r="Y812" s="576"/>
      <c r="Z812" s="564"/>
      <c r="AA812" s="576"/>
      <c r="AB812" s="564"/>
      <c r="AC812" s="565"/>
      <c r="AD812" s="568"/>
      <c r="AE812" s="569"/>
      <c r="AF812" s="548">
        <f>IF(AB812=0,0,(AD812/AB812)*100)</f>
        <v>0</v>
      </c>
      <c r="AG812" s="549"/>
      <c r="AH812" s="564"/>
      <c r="AI812" s="565"/>
      <c r="AJ812" s="568"/>
      <c r="AK812" s="569"/>
      <c r="AL812" s="548">
        <f>IF(AH812=0,0,(AJ812/AH812)*100)</f>
        <v>0</v>
      </c>
      <c r="AM812" s="549"/>
      <c r="AN812" s="564"/>
      <c r="AO812" s="565"/>
      <c r="AP812" s="568"/>
      <c r="AQ812" s="569"/>
      <c r="AR812" s="548">
        <f>IF(AN812=0,0,(AP812/AN812)*100)</f>
        <v>0</v>
      </c>
      <c r="AS812" s="549"/>
      <c r="AT812" s="572">
        <f>AB812+AH812+AN812</f>
        <v>0</v>
      </c>
      <c r="AU812" s="573"/>
      <c r="AV812" s="544">
        <f>AD812+AJ812+AP812</f>
        <v>0</v>
      </c>
      <c r="AW812" s="545"/>
      <c r="AX812" s="548">
        <f>IF(AT812=0,0,(AV812/AT812)*100)</f>
        <v>0</v>
      </c>
      <c r="AY812" s="549"/>
      <c r="AZ812" s="564"/>
      <c r="BA812" s="565"/>
      <c r="BB812" s="568"/>
      <c r="BC812" s="569"/>
      <c r="BD812" s="548">
        <f>IF(AZ812=0,0,(BB812/AZ812)*100)</f>
        <v>0</v>
      </c>
      <c r="BE812" s="549"/>
      <c r="BF812" s="572">
        <f>AT812+AZ812</f>
        <v>0</v>
      </c>
      <c r="BG812" s="573"/>
      <c r="BH812" s="544">
        <f>AV812+BB812</f>
        <v>0</v>
      </c>
      <c r="BI812" s="545"/>
      <c r="BJ812" s="548">
        <f>IF(BF812=0,0,(BH812/BF812)*100)</f>
        <v>0</v>
      </c>
      <c r="BK812" s="549"/>
      <c r="BL812" s="552">
        <f>(AD812*2)+(AJ812*2)+(AP812*3)+BB812</f>
        <v>0</v>
      </c>
      <c r="BM812" s="553"/>
      <c r="BN812" s="554"/>
      <c r="BO812" s="560" t="e">
        <f>(BL812*BR$778)+(N812*BR$779)+(X812*BR$780)+(R812*BR$781)+(V812*BR$782)+(Z812*BR$783)</f>
        <v>#REF!</v>
      </c>
      <c r="BP812" s="560" t="e">
        <f>((AZ812-BB812)*BR$785)+((AT812-AV812)*BR$784)+(H812*BR$786)+(P812*BR$787)</f>
        <v>#REF!</v>
      </c>
      <c r="BQ812" s="62"/>
      <c r="BR812" s="62"/>
      <c r="BS812" s="62"/>
    </row>
    <row r="813" spans="1:73" ht="21.75" customHeight="1">
      <c r="A813" s="62"/>
      <c r="B813" s="587"/>
      <c r="C813" s="562" t="str">
        <f>IF(ROSTER!D$42="","",ROSTER!D$42)</f>
        <v/>
      </c>
      <c r="D813" s="563"/>
      <c r="E813" s="591"/>
      <c r="F813" s="593"/>
      <c r="G813" s="595"/>
      <c r="H813" s="585"/>
      <c r="I813" s="577"/>
      <c r="J813" s="566"/>
      <c r="K813" s="567"/>
      <c r="L813" s="570"/>
      <c r="M813" s="571"/>
      <c r="N813" s="582" t="s">
        <v>16</v>
      </c>
      <c r="O813" s="583"/>
      <c r="P813" s="566"/>
      <c r="Q813" s="567"/>
      <c r="R813" s="570"/>
      <c r="S813" s="571"/>
      <c r="T813" s="582" t="s">
        <v>16</v>
      </c>
      <c r="U813" s="583"/>
      <c r="V813" s="585"/>
      <c r="W813" s="577"/>
      <c r="X813" s="566"/>
      <c r="Y813" s="577"/>
      <c r="Z813" s="566"/>
      <c r="AA813" s="577"/>
      <c r="AB813" s="566"/>
      <c r="AC813" s="567"/>
      <c r="AD813" s="570"/>
      <c r="AE813" s="571"/>
      <c r="AF813" s="598"/>
      <c r="AG813" s="599"/>
      <c r="AH813" s="566"/>
      <c r="AI813" s="567"/>
      <c r="AJ813" s="570"/>
      <c r="AK813" s="571"/>
      <c r="AL813" s="598"/>
      <c r="AM813" s="599"/>
      <c r="AN813" s="566"/>
      <c r="AO813" s="567"/>
      <c r="AP813" s="570"/>
      <c r="AQ813" s="571"/>
      <c r="AR813" s="598"/>
      <c r="AS813" s="599"/>
      <c r="AT813" s="603"/>
      <c r="AU813" s="604"/>
      <c r="AV813" s="596"/>
      <c r="AW813" s="597"/>
      <c r="AX813" s="598"/>
      <c r="AY813" s="599"/>
      <c r="AZ813" s="566"/>
      <c r="BA813" s="567"/>
      <c r="BB813" s="570"/>
      <c r="BC813" s="571"/>
      <c r="BD813" s="598"/>
      <c r="BE813" s="599"/>
      <c r="BF813" s="603"/>
      <c r="BG813" s="604"/>
      <c r="BH813" s="596"/>
      <c r="BI813" s="597"/>
      <c r="BJ813" s="598"/>
      <c r="BK813" s="599"/>
      <c r="BL813" s="600"/>
      <c r="BM813" s="601"/>
      <c r="BN813" s="602"/>
      <c r="BO813" s="561"/>
      <c r="BP813" s="561"/>
      <c r="BQ813" s="62"/>
      <c r="BR813" s="62"/>
      <c r="BS813" s="62"/>
    </row>
    <row r="814" spans="1:73" ht="21.75" customHeight="1">
      <c r="A814" s="62"/>
      <c r="B814" s="586" t="str">
        <f>IF(ROSTER!B44="","",ROSTER!B44)</f>
        <v/>
      </c>
      <c r="C814" s="588" t="str">
        <f>IF(ROSTER!C$44="","",ROSTER!C$44)</f>
        <v/>
      </c>
      <c r="D814" s="589"/>
      <c r="E814" s="590"/>
      <c r="F814" s="592">
        <f>IF(E814="y",1,IF(E814="S",1,0))</f>
        <v>0</v>
      </c>
      <c r="G814" s="594">
        <f>IF(E814="S",1,0)</f>
        <v>0</v>
      </c>
      <c r="H814" s="584"/>
      <c r="I814" s="576"/>
      <c r="J814" s="564"/>
      <c r="K814" s="565"/>
      <c r="L814" s="568"/>
      <c r="M814" s="569"/>
      <c r="N814" s="578">
        <f>L814+J814</f>
        <v>0</v>
      </c>
      <c r="O814" s="579"/>
      <c r="P814" s="564"/>
      <c r="Q814" s="565"/>
      <c r="R814" s="568"/>
      <c r="S814" s="569"/>
      <c r="T814" s="578">
        <f>R814-P814</f>
        <v>0</v>
      </c>
      <c r="U814" s="579"/>
      <c r="V814" s="584"/>
      <c r="W814" s="576"/>
      <c r="X814" s="564"/>
      <c r="Y814" s="576"/>
      <c r="Z814" s="564"/>
      <c r="AA814" s="576"/>
      <c r="AB814" s="564"/>
      <c r="AC814" s="565"/>
      <c r="AD814" s="568"/>
      <c r="AE814" s="569"/>
      <c r="AF814" s="548">
        <f>IF(AB814=0,0,(AD814/AB814)*100)</f>
        <v>0</v>
      </c>
      <c r="AG814" s="549"/>
      <c r="AH814" s="564"/>
      <c r="AI814" s="565"/>
      <c r="AJ814" s="568"/>
      <c r="AK814" s="569"/>
      <c r="AL814" s="548">
        <f>IF(AH814=0,0,(AJ814/AH814)*100)</f>
        <v>0</v>
      </c>
      <c r="AM814" s="549"/>
      <c r="AN814" s="564"/>
      <c r="AO814" s="565"/>
      <c r="AP814" s="568"/>
      <c r="AQ814" s="569"/>
      <c r="AR814" s="548">
        <f>IF(AN814=0,0,(AP814/AN814)*100)</f>
        <v>0</v>
      </c>
      <c r="AS814" s="549"/>
      <c r="AT814" s="572">
        <f>AB814+AH814+AN814</f>
        <v>0</v>
      </c>
      <c r="AU814" s="573"/>
      <c r="AV814" s="544">
        <f>AD814+AJ814+AP814</f>
        <v>0</v>
      </c>
      <c r="AW814" s="545"/>
      <c r="AX814" s="548">
        <f>IF(AT814=0,0,(AV814/AT814)*100)</f>
        <v>0</v>
      </c>
      <c r="AY814" s="549"/>
      <c r="AZ814" s="564"/>
      <c r="BA814" s="565"/>
      <c r="BB814" s="568"/>
      <c r="BC814" s="569"/>
      <c r="BD814" s="548">
        <f>IF(AZ814=0,0,(BB814/AZ814)*100)</f>
        <v>0</v>
      </c>
      <c r="BE814" s="549"/>
      <c r="BF814" s="572">
        <f>AT814+AZ814</f>
        <v>0</v>
      </c>
      <c r="BG814" s="573"/>
      <c r="BH814" s="544">
        <f>AV814+BB814</f>
        <v>0</v>
      </c>
      <c r="BI814" s="545"/>
      <c r="BJ814" s="548">
        <f>IF(BF814=0,0,(BH814/BF814)*100)</f>
        <v>0</v>
      </c>
      <c r="BK814" s="549"/>
      <c r="BL814" s="552">
        <f>(AD814*2)+(AJ814*2)+(AP814*3)+BB814</f>
        <v>0</v>
      </c>
      <c r="BM814" s="553"/>
      <c r="BN814" s="554"/>
      <c r="BO814" s="560" t="e">
        <f>(BL814*BR$778)+(N814*BR$779)+(X814*BR$780)+(R814*BR$781)+(V814*BR$782)+(Z814*BR$783)</f>
        <v>#REF!</v>
      </c>
      <c r="BP814" s="560" t="e">
        <f>((AZ814-BB814)*BR$785)+((AT814-AV814)*BR$784)+(H814*BR$786)+(P814*BR$787)</f>
        <v>#REF!</v>
      </c>
      <c r="BQ814" s="62"/>
      <c r="BR814" s="62"/>
      <c r="BS814" s="62"/>
    </row>
    <row r="815" spans="1:73" ht="21.75" customHeight="1">
      <c r="A815" s="62"/>
      <c r="B815" s="587"/>
      <c r="C815" s="562" t="str">
        <f>IF(ROSTER!D$44="","",ROSTER!D$44)</f>
        <v/>
      </c>
      <c r="D815" s="563"/>
      <c r="E815" s="591"/>
      <c r="F815" s="593"/>
      <c r="G815" s="595"/>
      <c r="H815" s="585"/>
      <c r="I815" s="577"/>
      <c r="J815" s="566"/>
      <c r="K815" s="567"/>
      <c r="L815" s="570"/>
      <c r="M815" s="571"/>
      <c r="N815" s="582" t="s">
        <v>16</v>
      </c>
      <c r="O815" s="583"/>
      <c r="P815" s="566"/>
      <c r="Q815" s="567"/>
      <c r="R815" s="570"/>
      <c r="S815" s="571"/>
      <c r="T815" s="582" t="s">
        <v>16</v>
      </c>
      <c r="U815" s="583"/>
      <c r="V815" s="585"/>
      <c r="W815" s="577"/>
      <c r="X815" s="566"/>
      <c r="Y815" s="577"/>
      <c r="Z815" s="566"/>
      <c r="AA815" s="577"/>
      <c r="AB815" s="566"/>
      <c r="AC815" s="567"/>
      <c r="AD815" s="570"/>
      <c r="AE815" s="571"/>
      <c r="AF815" s="598"/>
      <c r="AG815" s="599"/>
      <c r="AH815" s="566"/>
      <c r="AI815" s="567"/>
      <c r="AJ815" s="570"/>
      <c r="AK815" s="571"/>
      <c r="AL815" s="598"/>
      <c r="AM815" s="599"/>
      <c r="AN815" s="566"/>
      <c r="AO815" s="567"/>
      <c r="AP815" s="570"/>
      <c r="AQ815" s="571"/>
      <c r="AR815" s="598"/>
      <c r="AS815" s="599"/>
      <c r="AT815" s="603"/>
      <c r="AU815" s="604"/>
      <c r="AV815" s="596"/>
      <c r="AW815" s="597"/>
      <c r="AX815" s="598"/>
      <c r="AY815" s="599"/>
      <c r="AZ815" s="566"/>
      <c r="BA815" s="567"/>
      <c r="BB815" s="570"/>
      <c r="BC815" s="571"/>
      <c r="BD815" s="598"/>
      <c r="BE815" s="599"/>
      <c r="BF815" s="603"/>
      <c r="BG815" s="604"/>
      <c r="BH815" s="596"/>
      <c r="BI815" s="597"/>
      <c r="BJ815" s="598"/>
      <c r="BK815" s="599"/>
      <c r="BL815" s="600"/>
      <c r="BM815" s="601"/>
      <c r="BN815" s="602"/>
      <c r="BO815" s="561"/>
      <c r="BP815" s="561"/>
      <c r="BQ815" s="62"/>
      <c r="BR815" s="62"/>
      <c r="BS815" s="62"/>
    </row>
    <row r="816" spans="1:73" ht="21.75" customHeight="1">
      <c r="A816" s="62"/>
      <c r="B816" s="586" t="str">
        <f>IF(ROSTER!B46="","",ROSTER!B46)</f>
        <v/>
      </c>
      <c r="C816" s="588" t="str">
        <f>IF(ROSTER!C$46="","",ROSTER!C$46)</f>
        <v/>
      </c>
      <c r="D816" s="589"/>
      <c r="E816" s="590"/>
      <c r="F816" s="592">
        <f>IF(E816="y",1,IF(E816="S",1,0))</f>
        <v>0</v>
      </c>
      <c r="G816" s="594">
        <f>IF(E816="S",1,0)</f>
        <v>0</v>
      </c>
      <c r="H816" s="584"/>
      <c r="I816" s="576"/>
      <c r="J816" s="564"/>
      <c r="K816" s="565"/>
      <c r="L816" s="568"/>
      <c r="M816" s="569"/>
      <c r="N816" s="578">
        <f>L816+J816</f>
        <v>0</v>
      </c>
      <c r="O816" s="579"/>
      <c r="P816" s="564"/>
      <c r="Q816" s="565"/>
      <c r="R816" s="568"/>
      <c r="S816" s="569"/>
      <c r="T816" s="578">
        <f>R816-P816</f>
        <v>0</v>
      </c>
      <c r="U816" s="579"/>
      <c r="V816" s="584"/>
      <c r="W816" s="576"/>
      <c r="X816" s="564"/>
      <c r="Y816" s="576"/>
      <c r="Z816" s="564"/>
      <c r="AA816" s="576"/>
      <c r="AB816" s="564"/>
      <c r="AC816" s="565"/>
      <c r="AD816" s="568"/>
      <c r="AE816" s="569"/>
      <c r="AF816" s="548">
        <f>IF(AB816=0,0,(AD816/AB816)*100)</f>
        <v>0</v>
      </c>
      <c r="AG816" s="549"/>
      <c r="AH816" s="564"/>
      <c r="AI816" s="565"/>
      <c r="AJ816" s="568"/>
      <c r="AK816" s="569"/>
      <c r="AL816" s="548">
        <f>IF(AH816=0,0,(AJ816/AH816)*100)</f>
        <v>0</v>
      </c>
      <c r="AM816" s="549"/>
      <c r="AN816" s="564"/>
      <c r="AO816" s="565"/>
      <c r="AP816" s="568"/>
      <c r="AQ816" s="569"/>
      <c r="AR816" s="548">
        <f>IF(AN816=0,0,(AP816/AN816)*100)</f>
        <v>0</v>
      </c>
      <c r="AS816" s="549"/>
      <c r="AT816" s="572">
        <f>AB816+AH816+AN816</f>
        <v>0</v>
      </c>
      <c r="AU816" s="573"/>
      <c r="AV816" s="544">
        <f>AD816+AJ816+AP816</f>
        <v>0</v>
      </c>
      <c r="AW816" s="545"/>
      <c r="AX816" s="548">
        <f>IF(AT816=0,0,(AV816/AT816)*100)</f>
        <v>0</v>
      </c>
      <c r="AY816" s="549"/>
      <c r="AZ816" s="564"/>
      <c r="BA816" s="565"/>
      <c r="BB816" s="568"/>
      <c r="BC816" s="569"/>
      <c r="BD816" s="548">
        <f>IF(AZ816=0,0,(BB816/AZ816)*100)</f>
        <v>0</v>
      </c>
      <c r="BE816" s="549"/>
      <c r="BF816" s="572">
        <f>AT816+AZ816</f>
        <v>0</v>
      </c>
      <c r="BG816" s="573"/>
      <c r="BH816" s="544">
        <f>AV816+BB816</f>
        <v>0</v>
      </c>
      <c r="BI816" s="545"/>
      <c r="BJ816" s="548">
        <f>IF(BF816=0,0,(BH816/BF816)*100)</f>
        <v>0</v>
      </c>
      <c r="BK816" s="549"/>
      <c r="BL816" s="552">
        <f>(AD816*2)+(AJ816*2)+(AP816*3)+BB816</f>
        <v>0</v>
      </c>
      <c r="BM816" s="553"/>
      <c r="BN816" s="554"/>
      <c r="BO816" s="558" t="e">
        <f>(BL816*BR$778)+(N816*BR$779)+(X816*BR$780)+(R816*BR$781)+(V816*BR$782)+(Z816*BR$783)</f>
        <v>#REF!</v>
      </c>
      <c r="BP816" s="560" t="e">
        <f>((AZ816-BB816)*BR$785)+((AT816-AV816)*BR$784)+(H816*BR$786)+(P816*BR$787)</f>
        <v>#REF!</v>
      </c>
      <c r="BQ816" s="62"/>
      <c r="BR816" s="62"/>
      <c r="BS816" s="62"/>
      <c r="BU816" s="82"/>
    </row>
    <row r="817" spans="1:71" ht="22.5" customHeight="1" thickBot="1">
      <c r="A817" s="62"/>
      <c r="B817" s="587"/>
      <c r="C817" s="562" t="str">
        <f>IF(ROSTER!D$46="","",ROSTER!D$46)</f>
        <v/>
      </c>
      <c r="D817" s="563"/>
      <c r="E817" s="591"/>
      <c r="F817" s="593"/>
      <c r="G817" s="595"/>
      <c r="H817" s="585"/>
      <c r="I817" s="577"/>
      <c r="J817" s="566"/>
      <c r="K817" s="567"/>
      <c r="L817" s="570"/>
      <c r="M817" s="571"/>
      <c r="N817" s="580" t="s">
        <v>16</v>
      </c>
      <c r="O817" s="581"/>
      <c r="P817" s="566"/>
      <c r="Q817" s="567"/>
      <c r="R817" s="570"/>
      <c r="S817" s="571"/>
      <c r="T817" s="582" t="s">
        <v>16</v>
      </c>
      <c r="U817" s="583"/>
      <c r="V817" s="585"/>
      <c r="W817" s="577"/>
      <c r="X817" s="566"/>
      <c r="Y817" s="577"/>
      <c r="Z817" s="566"/>
      <c r="AA817" s="577"/>
      <c r="AB817" s="566"/>
      <c r="AC817" s="567"/>
      <c r="AD817" s="570"/>
      <c r="AE817" s="571"/>
      <c r="AF817" s="550"/>
      <c r="AG817" s="551"/>
      <c r="AH817" s="566"/>
      <c r="AI817" s="567"/>
      <c r="AJ817" s="570"/>
      <c r="AK817" s="571"/>
      <c r="AL817" s="550"/>
      <c r="AM817" s="551"/>
      <c r="AN817" s="566"/>
      <c r="AO817" s="567"/>
      <c r="AP817" s="570"/>
      <c r="AQ817" s="571"/>
      <c r="AR817" s="550"/>
      <c r="AS817" s="551"/>
      <c r="AT817" s="574"/>
      <c r="AU817" s="575"/>
      <c r="AV817" s="546"/>
      <c r="AW817" s="547"/>
      <c r="AX817" s="550"/>
      <c r="AY817" s="551"/>
      <c r="AZ817" s="566"/>
      <c r="BA817" s="567"/>
      <c r="BB817" s="570"/>
      <c r="BC817" s="571"/>
      <c r="BD817" s="550"/>
      <c r="BE817" s="551"/>
      <c r="BF817" s="574"/>
      <c r="BG817" s="575"/>
      <c r="BH817" s="546"/>
      <c r="BI817" s="547"/>
      <c r="BJ817" s="550"/>
      <c r="BK817" s="551"/>
      <c r="BL817" s="555"/>
      <c r="BM817" s="556"/>
      <c r="BN817" s="557"/>
      <c r="BO817" s="559"/>
      <c r="BP817" s="561"/>
      <c r="BQ817" s="62"/>
      <c r="BR817" s="62"/>
      <c r="BS817" s="62"/>
    </row>
    <row r="818" spans="1:71" s="82" customFormat="1" ht="33.4" customHeight="1">
      <c r="A818" s="80"/>
      <c r="B818" s="538"/>
      <c r="C818" s="539"/>
      <c r="D818" s="539" t="s">
        <v>10</v>
      </c>
      <c r="E818" s="542"/>
      <c r="F818" s="81"/>
      <c r="G818" s="81"/>
      <c r="H818" s="532">
        <f>SUM(H778:I817)</f>
        <v>0</v>
      </c>
      <c r="I818" s="525"/>
      <c r="J818" s="532">
        <f>SUM(J778:K817)</f>
        <v>0</v>
      </c>
      <c r="K818" s="525"/>
      <c r="L818" s="524">
        <f>SUM(L778:M817)</f>
        <v>0</v>
      </c>
      <c r="M818" s="528"/>
      <c r="N818" s="495">
        <f>L818+J818</f>
        <v>0</v>
      </c>
      <c r="O818" s="496"/>
      <c r="P818" s="524">
        <f>SUM(P778:Q817)</f>
        <v>0</v>
      </c>
      <c r="Q818" s="525"/>
      <c r="R818" s="524">
        <f>SUM(R778:S817)</f>
        <v>0</v>
      </c>
      <c r="S818" s="528"/>
      <c r="T818" s="495">
        <f>R818-P818</f>
        <v>0</v>
      </c>
      <c r="U818" s="496"/>
      <c r="V818" s="524">
        <f>SUM(V778:W817)</f>
        <v>0</v>
      </c>
      <c r="W818" s="528"/>
      <c r="X818" s="532">
        <f>SUM(X778:Y817)</f>
        <v>0</v>
      </c>
      <c r="Y818" s="496"/>
      <c r="Z818" s="532">
        <f>SUM(Z778:AA817)</f>
        <v>0</v>
      </c>
      <c r="AA818" s="496"/>
      <c r="AB818" s="528">
        <f>SUM(AB778:AC817)</f>
        <v>0</v>
      </c>
      <c r="AC818" s="525"/>
      <c r="AD818" s="524">
        <f>SUM(AD778:AE817)</f>
        <v>0</v>
      </c>
      <c r="AE818" s="528"/>
      <c r="AF818" s="495">
        <f>IF(AB818=0,0,(AD818/AB818)*100)</f>
        <v>0</v>
      </c>
      <c r="AG818" s="496"/>
      <c r="AH818" s="524">
        <f>SUM(AH778:AI817)</f>
        <v>0</v>
      </c>
      <c r="AI818" s="525"/>
      <c r="AJ818" s="524">
        <f>SUM(AJ778:AK817)</f>
        <v>0</v>
      </c>
      <c r="AK818" s="528"/>
      <c r="AL818" s="495">
        <f>IF(AH818=0,0,(AJ818/AH818)*100)</f>
        <v>0</v>
      </c>
      <c r="AM818" s="496"/>
      <c r="AN818" s="524">
        <f>SUM(AN778:AO817)</f>
        <v>0</v>
      </c>
      <c r="AO818" s="525"/>
      <c r="AP818" s="524">
        <f>SUM(AP778:AQ817)</f>
        <v>0</v>
      </c>
      <c r="AQ818" s="528"/>
      <c r="AR818" s="495">
        <f>IF(AN818=0,0,(AP818/AN818)*100)</f>
        <v>0</v>
      </c>
      <c r="AS818" s="496"/>
      <c r="AT818" s="532">
        <f>AB818+AH818+AN818</f>
        <v>0</v>
      </c>
      <c r="AU818" s="525"/>
      <c r="AV818" s="524">
        <f>AD818+AJ818+AP818</f>
        <v>0</v>
      </c>
      <c r="AW818" s="534"/>
      <c r="AX818" s="495">
        <f>IF(AT818=0,0,(AV818/AT818)*100)</f>
        <v>0</v>
      </c>
      <c r="AY818" s="496"/>
      <c r="AZ818" s="524">
        <f>SUM(AZ778:BA817)</f>
        <v>0</v>
      </c>
      <c r="BA818" s="525"/>
      <c r="BB818" s="524">
        <f>SUM(BB778:BC817)</f>
        <v>0</v>
      </c>
      <c r="BC818" s="528"/>
      <c r="BD818" s="495">
        <f>IF(AZ818=0,0,(BB818/AZ818)*100)</f>
        <v>0</v>
      </c>
      <c r="BE818" s="496"/>
      <c r="BF818" s="532">
        <f>AT818+AZ818</f>
        <v>0</v>
      </c>
      <c r="BG818" s="525"/>
      <c r="BH818" s="524">
        <f>AV818+BB818</f>
        <v>0</v>
      </c>
      <c r="BI818" s="534"/>
      <c r="BJ818" s="495">
        <f>IF(BF818=0,0,(BH818/BF818)*100)</f>
        <v>0</v>
      </c>
      <c r="BK818" s="536"/>
      <c r="BL818" s="511">
        <f>SUM(BL778:BN817)</f>
        <v>0</v>
      </c>
      <c r="BM818" s="512"/>
      <c r="BN818" s="513"/>
      <c r="BO818" s="517" t="e">
        <f>(BL818*BR$778)+(N818*BR$779)+(X818*BR$780)+(R818*BR$781)+(V818*BR$782)+(Z818*BR$783)</f>
        <v>#REF!</v>
      </c>
      <c r="BP818" s="519" t="e">
        <f>((AZ818-BB818)*BR$785)+((AT818-AV818)*BR$784)+(H818*BR$786)+(P818*BR$787)</f>
        <v>#REF!</v>
      </c>
      <c r="BQ818" s="80"/>
      <c r="BR818" s="80"/>
      <c r="BS818" s="80"/>
    </row>
    <row r="819" spans="1:71" s="82" customFormat="1" ht="33.950000000000003" customHeight="1" thickBot="1">
      <c r="A819" s="80"/>
      <c r="B819" s="540"/>
      <c r="C819" s="541"/>
      <c r="D819" s="541"/>
      <c r="E819" s="543"/>
      <c r="F819" s="83"/>
      <c r="G819" s="83"/>
      <c r="H819" s="533"/>
      <c r="I819" s="527"/>
      <c r="J819" s="533"/>
      <c r="K819" s="527"/>
      <c r="L819" s="526"/>
      <c r="M819" s="529"/>
      <c r="N819" s="530" t="s">
        <v>16</v>
      </c>
      <c r="O819" s="531"/>
      <c r="P819" s="526"/>
      <c r="Q819" s="527"/>
      <c r="R819" s="526"/>
      <c r="S819" s="529"/>
      <c r="T819" s="530" t="s">
        <v>16</v>
      </c>
      <c r="U819" s="531"/>
      <c r="V819" s="526"/>
      <c r="W819" s="529"/>
      <c r="X819" s="533"/>
      <c r="Y819" s="531"/>
      <c r="Z819" s="533"/>
      <c r="AA819" s="531"/>
      <c r="AB819" s="529"/>
      <c r="AC819" s="527"/>
      <c r="AD819" s="526"/>
      <c r="AE819" s="529"/>
      <c r="AF819" s="530"/>
      <c r="AG819" s="531"/>
      <c r="AH819" s="526"/>
      <c r="AI819" s="527"/>
      <c r="AJ819" s="526"/>
      <c r="AK819" s="529"/>
      <c r="AL819" s="530"/>
      <c r="AM819" s="531"/>
      <c r="AN819" s="526"/>
      <c r="AO819" s="527"/>
      <c r="AP819" s="526"/>
      <c r="AQ819" s="529"/>
      <c r="AR819" s="530"/>
      <c r="AS819" s="531"/>
      <c r="AT819" s="533"/>
      <c r="AU819" s="527"/>
      <c r="AV819" s="526"/>
      <c r="AW819" s="535"/>
      <c r="AX819" s="530"/>
      <c r="AY819" s="531"/>
      <c r="AZ819" s="526"/>
      <c r="BA819" s="527"/>
      <c r="BB819" s="526"/>
      <c r="BC819" s="529"/>
      <c r="BD819" s="530"/>
      <c r="BE819" s="531"/>
      <c r="BF819" s="533"/>
      <c r="BG819" s="527"/>
      <c r="BH819" s="526"/>
      <c r="BI819" s="535"/>
      <c r="BJ819" s="530"/>
      <c r="BK819" s="537"/>
      <c r="BL819" s="514"/>
      <c r="BM819" s="515"/>
      <c r="BN819" s="516"/>
      <c r="BO819" s="518"/>
      <c r="BP819" s="520"/>
      <c r="BQ819" s="80"/>
      <c r="BR819" s="80"/>
      <c r="BS819" s="80"/>
    </row>
    <row r="820" spans="1:71" s="88" customFormat="1" ht="48.2" customHeight="1" thickBot="1">
      <c r="A820" s="84"/>
      <c r="B820" s="521"/>
      <c r="C820" s="522"/>
      <c r="D820" s="522" t="s">
        <v>13</v>
      </c>
      <c r="E820" s="523"/>
      <c r="F820" s="85"/>
      <c r="G820" s="128"/>
      <c r="H820" s="509"/>
      <c r="I820" s="510"/>
      <c r="J820" s="504"/>
      <c r="K820" s="505"/>
      <c r="L820" s="493"/>
      <c r="M820" s="494"/>
      <c r="N820" s="506">
        <f>J820+L820</f>
        <v>0</v>
      </c>
      <c r="O820" s="507"/>
      <c r="P820" s="497">
        <f>R818</f>
        <v>0</v>
      </c>
      <c r="Q820" s="498"/>
      <c r="R820" s="499">
        <f>P818</f>
        <v>0</v>
      </c>
      <c r="S820" s="500"/>
      <c r="T820" s="506">
        <f>R820-P820</f>
        <v>0</v>
      </c>
      <c r="U820" s="507"/>
      <c r="V820" s="504"/>
      <c r="W820" s="508"/>
      <c r="X820" s="509"/>
      <c r="Y820" s="510"/>
      <c r="Z820" s="504"/>
      <c r="AA820" s="508"/>
      <c r="AB820" s="504"/>
      <c r="AC820" s="505"/>
      <c r="AD820" s="493"/>
      <c r="AE820" s="494"/>
      <c r="AF820" s="495">
        <f>IF(AB820=0,0,(AD820/AB820)*100)</f>
        <v>0</v>
      </c>
      <c r="AG820" s="496"/>
      <c r="AH820" s="504"/>
      <c r="AI820" s="505"/>
      <c r="AJ820" s="493"/>
      <c r="AK820" s="494"/>
      <c r="AL820" s="495">
        <f>IF(AH820=0,0,(AJ820/AH820)*100)</f>
        <v>0</v>
      </c>
      <c r="AM820" s="496"/>
      <c r="AN820" s="504"/>
      <c r="AO820" s="505"/>
      <c r="AP820" s="493"/>
      <c r="AQ820" s="494"/>
      <c r="AR820" s="495">
        <f>IF(AN820=0,0,(AP820/AN820)*100)</f>
        <v>0</v>
      </c>
      <c r="AS820" s="496"/>
      <c r="AT820" s="497">
        <f>AB820+AH820+AN820</f>
        <v>0</v>
      </c>
      <c r="AU820" s="498"/>
      <c r="AV820" s="499">
        <f>AD820+AJ820+AP820</f>
        <v>0</v>
      </c>
      <c r="AW820" s="500"/>
      <c r="AX820" s="495">
        <f>IF(AT820=0,0,(AV820/AT820)*100)</f>
        <v>0</v>
      </c>
      <c r="AY820" s="496"/>
      <c r="AZ820" s="504"/>
      <c r="BA820" s="505"/>
      <c r="BB820" s="493"/>
      <c r="BC820" s="494"/>
      <c r="BD820" s="495">
        <f>IF(AZ820=0,0,(BB820/AZ820)*100)</f>
        <v>0</v>
      </c>
      <c r="BE820" s="496"/>
      <c r="BF820" s="497">
        <f>AT820+AZ820</f>
        <v>0</v>
      </c>
      <c r="BG820" s="498"/>
      <c r="BH820" s="499">
        <f>AV820+BB820</f>
        <v>0</v>
      </c>
      <c r="BI820" s="500"/>
      <c r="BJ820" s="495">
        <f>IF(BF820=0,0,(BH820/BF820)*100)</f>
        <v>0</v>
      </c>
      <c r="BK820" s="496"/>
      <c r="BL820" s="501"/>
      <c r="BM820" s="502"/>
      <c r="BN820" s="503"/>
      <c r="BO820" s="86"/>
      <c r="BP820" s="87"/>
      <c r="BQ820" s="84"/>
      <c r="BR820" s="84"/>
      <c r="BS820" s="84"/>
    </row>
    <row r="821" spans="1:71" s="88" customFormat="1" ht="48.95" customHeight="1" thickBot="1">
      <c r="A821" s="84"/>
      <c r="B821" s="247"/>
      <c r="C821" s="249"/>
      <c r="D821" s="488" t="s">
        <v>52</v>
      </c>
      <c r="E821" s="489"/>
      <c r="F821" s="89"/>
      <c r="G821" s="89"/>
      <c r="H821" s="249"/>
      <c r="I821" s="249"/>
      <c r="J821" s="490">
        <f>IF((J818+L820)=0,0,J818/(J818+L820)*100)</f>
        <v>0</v>
      </c>
      <c r="K821" s="491"/>
      <c r="L821" s="490">
        <f>IF((L818+J820)=0,0,L818/(L818+J820)*100)</f>
        <v>0</v>
      </c>
      <c r="M821" s="491"/>
      <c r="N821" s="490">
        <f>IF((N818+N820)=0,0,N818/(N818+N820)*100)</f>
        <v>0</v>
      </c>
      <c r="O821" s="492"/>
      <c r="P821" s="654"/>
      <c r="Q821" s="484"/>
      <c r="R821" s="484"/>
      <c r="S821" s="484"/>
      <c r="T821" s="655"/>
      <c r="U821" s="655"/>
      <c r="V821" s="484"/>
      <c r="W821" s="484"/>
      <c r="X821" s="484"/>
      <c r="Y821" s="484"/>
      <c r="Z821" s="484"/>
      <c r="AA821" s="484"/>
      <c r="AB821" s="484"/>
      <c r="AC821" s="484"/>
      <c r="AD821" s="484"/>
      <c r="AE821" s="484"/>
      <c r="AF821" s="484"/>
      <c r="AG821" s="484"/>
      <c r="AH821" s="484"/>
      <c r="AI821" s="484"/>
      <c r="AJ821" s="484"/>
      <c r="AK821" s="484"/>
      <c r="AL821" s="484"/>
      <c r="AM821" s="484"/>
      <c r="AN821" s="484"/>
      <c r="AO821" s="484"/>
      <c r="AP821" s="484"/>
      <c r="AQ821" s="484"/>
      <c r="AR821" s="484"/>
      <c r="AS821" s="484"/>
      <c r="AT821" s="484"/>
      <c r="AU821" s="484"/>
      <c r="AV821" s="484"/>
      <c r="AW821" s="484"/>
      <c r="AX821" s="484"/>
      <c r="AY821" s="484"/>
      <c r="AZ821" s="484"/>
      <c r="BA821" s="484"/>
      <c r="BB821" s="484"/>
      <c r="BC821" s="484"/>
      <c r="BD821" s="484"/>
      <c r="BE821" s="484"/>
      <c r="BF821" s="484"/>
      <c r="BG821" s="484"/>
      <c r="BH821" s="484"/>
      <c r="BI821" s="484"/>
      <c r="BJ821" s="484"/>
      <c r="BK821" s="484"/>
      <c r="BL821" s="484"/>
      <c r="BM821" s="484"/>
      <c r="BN821" s="485"/>
      <c r="BO821" s="90"/>
      <c r="BP821" s="90"/>
      <c r="BQ821" s="84"/>
      <c r="BR821" s="84"/>
      <c r="BS821" s="84"/>
    </row>
    <row r="822" spans="1:71" ht="27.75" thickTop="1" thickBot="1">
      <c r="A822" s="62"/>
      <c r="B822" s="250"/>
      <c r="C822" s="251"/>
      <c r="D822" s="251"/>
      <c r="E822" s="251"/>
      <c r="F822" s="91"/>
      <c r="G822" s="91"/>
      <c r="H822" s="251"/>
      <c r="I822" s="251"/>
      <c r="J822" s="251"/>
      <c r="K822" s="251"/>
      <c r="L822" s="251"/>
      <c r="M822" s="251"/>
      <c r="N822" s="251"/>
      <c r="O822" s="251"/>
      <c r="P822" s="251"/>
      <c r="Q822" s="251"/>
      <c r="R822" s="251"/>
      <c r="S822" s="251"/>
      <c r="T822" s="251"/>
      <c r="U822" s="251"/>
      <c r="V822" s="251"/>
      <c r="W822" s="251"/>
      <c r="X822" s="251"/>
      <c r="Y822" s="251"/>
      <c r="Z822" s="251"/>
      <c r="AA822" s="251"/>
      <c r="AB822" s="251"/>
      <c r="AC822" s="251"/>
      <c r="AD822" s="251"/>
      <c r="AE822" s="251"/>
      <c r="AF822" s="256"/>
      <c r="AG822" s="256"/>
      <c r="AH822" s="251"/>
      <c r="AI822" s="251"/>
      <c r="AJ822" s="251"/>
      <c r="AK822" s="251"/>
      <c r="AL822" s="251"/>
      <c r="AM822" s="251"/>
      <c r="AN822" s="251"/>
      <c r="AO822" s="251"/>
      <c r="AP822" s="251"/>
      <c r="AQ822" s="251"/>
      <c r="AR822" s="251"/>
      <c r="AS822" s="251"/>
      <c r="AT822" s="251"/>
      <c r="AU822" s="251"/>
      <c r="AV822" s="251"/>
      <c r="AW822" s="251"/>
      <c r="AX822" s="251"/>
      <c r="AY822" s="251"/>
      <c r="AZ822" s="251"/>
      <c r="BA822" s="251"/>
      <c r="BB822" s="251"/>
      <c r="BC822" s="251"/>
      <c r="BD822" s="251"/>
      <c r="BE822" s="251"/>
      <c r="BF822" s="251"/>
      <c r="BG822" s="251"/>
      <c r="BH822" s="251"/>
      <c r="BI822" s="251"/>
      <c r="BJ822" s="251"/>
      <c r="BK822" s="251"/>
      <c r="BL822" s="251"/>
      <c r="BM822" s="251"/>
      <c r="BN822" s="257"/>
      <c r="BO822" s="92"/>
      <c r="BP822" s="92"/>
      <c r="BQ822" s="62"/>
      <c r="BR822" s="62"/>
      <c r="BS822" s="62"/>
    </row>
    <row r="823" spans="1:71" s="88" customFormat="1" ht="73.349999999999994" customHeight="1" thickTop="1" thickBot="1">
      <c r="A823" s="84"/>
      <c r="B823" s="486" t="s">
        <v>70</v>
      </c>
      <c r="C823" s="487"/>
      <c r="D823" s="483" t="s">
        <v>60</v>
      </c>
      <c r="E823" s="483"/>
      <c r="F823" s="93"/>
      <c r="G823" s="93"/>
      <c r="H823" s="479"/>
      <c r="I823" s="480"/>
      <c r="J823" s="481"/>
      <c r="K823" s="259"/>
      <c r="L823" s="479"/>
      <c r="M823" s="480"/>
      <c r="N823" s="481"/>
      <c r="O823" s="476" t="s">
        <v>53</v>
      </c>
      <c r="P823" s="477"/>
      <c r="Q823" s="477"/>
      <c r="R823" s="477"/>
      <c r="S823" s="479"/>
      <c r="T823" s="480"/>
      <c r="U823" s="481"/>
      <c r="V823" s="259"/>
      <c r="W823" s="479"/>
      <c r="X823" s="480"/>
      <c r="Y823" s="481"/>
      <c r="Z823" s="476" t="s">
        <v>55</v>
      </c>
      <c r="AA823" s="477"/>
      <c r="AB823" s="477"/>
      <c r="AC823" s="478"/>
      <c r="AD823" s="479"/>
      <c r="AE823" s="480"/>
      <c r="AF823" s="481"/>
      <c r="AG823" s="259"/>
      <c r="AH823" s="479"/>
      <c r="AI823" s="480"/>
      <c r="AJ823" s="481"/>
      <c r="AK823" s="476" t="s">
        <v>59</v>
      </c>
      <c r="AL823" s="477"/>
      <c r="AM823" s="477"/>
      <c r="AN823" s="478"/>
      <c r="AO823" s="479"/>
      <c r="AP823" s="480"/>
      <c r="AQ823" s="481"/>
      <c r="AR823" s="263"/>
      <c r="AS823" s="479"/>
      <c r="AT823" s="480"/>
      <c r="AU823" s="481"/>
      <c r="AV823" s="264"/>
      <c r="AW823" s="264"/>
      <c r="AX823" s="264"/>
      <c r="AY823" s="264"/>
      <c r="AZ823" s="472" t="s">
        <v>20</v>
      </c>
      <c r="BA823" s="472"/>
      <c r="BB823" s="472"/>
      <c r="BC823" s="472"/>
      <c r="BD823" s="473"/>
      <c r="BE823" s="469">
        <f>BL818</f>
        <v>0</v>
      </c>
      <c r="BF823" s="470"/>
      <c r="BG823" s="471"/>
      <c r="BH823" s="265"/>
      <c r="BI823" s="469">
        <f>BL820</f>
        <v>0</v>
      </c>
      <c r="BJ823" s="470"/>
      <c r="BK823" s="471"/>
      <c r="BL823" s="266"/>
      <c r="BM823" s="266"/>
      <c r="BN823" s="267"/>
      <c r="BO823" s="94"/>
      <c r="BP823" s="94"/>
      <c r="BQ823" s="84"/>
      <c r="BR823" s="84"/>
      <c r="BS823" s="84"/>
    </row>
    <row r="824" spans="1:71" ht="15.6" customHeight="1" thickTop="1" thickBot="1">
      <c r="A824" s="62"/>
      <c r="B824" s="252"/>
      <c r="C824" s="241"/>
      <c r="D824" s="253"/>
      <c r="E824" s="253"/>
      <c r="F824" s="95"/>
      <c r="G824" s="95"/>
      <c r="H824" s="261"/>
      <c r="I824" s="261"/>
      <c r="J824" s="261"/>
      <c r="K824" s="261"/>
      <c r="L824" s="261"/>
      <c r="M824" s="261"/>
      <c r="N824" s="261"/>
      <c r="O824" s="258"/>
      <c r="P824" s="258"/>
      <c r="Q824" s="258"/>
      <c r="R824" s="258"/>
      <c r="S824" s="261"/>
      <c r="T824" s="261"/>
      <c r="U824" s="261"/>
      <c r="V824" s="260"/>
      <c r="W824" s="261"/>
      <c r="X824" s="261"/>
      <c r="Y824" s="261"/>
      <c r="Z824" s="258"/>
      <c r="AA824" s="258"/>
      <c r="AB824" s="258"/>
      <c r="AC824" s="258"/>
      <c r="AD824" s="261"/>
      <c r="AE824" s="261"/>
      <c r="AF824" s="261"/>
      <c r="AG824" s="261"/>
      <c r="AH824" s="260"/>
      <c r="AI824" s="260"/>
      <c r="AJ824" s="261"/>
      <c r="AK824" s="258"/>
      <c r="AL824" s="258"/>
      <c r="AM824" s="258"/>
      <c r="AN824" s="258"/>
      <c r="AO824" s="261"/>
      <c r="AP824" s="261"/>
      <c r="AQ824" s="261"/>
      <c r="AR824" s="261"/>
      <c r="AS824" s="261"/>
      <c r="AT824" s="263"/>
      <c r="AU824" s="263"/>
      <c r="AV824" s="268"/>
      <c r="AW824" s="268"/>
      <c r="AX824" s="268"/>
      <c r="AY824" s="268"/>
      <c r="AZ824" s="258"/>
      <c r="BA824" s="269"/>
      <c r="BB824" s="269"/>
      <c r="BC824" s="270"/>
      <c r="BD824" s="271"/>
      <c r="BE824" s="272"/>
      <c r="BF824" s="272"/>
      <c r="BG824" s="263"/>
      <c r="BH824" s="273"/>
      <c r="BI824" s="274"/>
      <c r="BJ824" s="274"/>
      <c r="BK824" s="263"/>
      <c r="BL824" s="268"/>
      <c r="BM824" s="268"/>
      <c r="BN824" s="275"/>
      <c r="BO824" s="96"/>
      <c r="BP824" s="96"/>
      <c r="BQ824" s="62"/>
      <c r="BR824" s="62"/>
      <c r="BS824" s="62"/>
    </row>
    <row r="825" spans="1:71" s="88" customFormat="1" ht="74.849999999999994" customHeight="1" thickTop="1" thickBot="1">
      <c r="A825" s="84"/>
      <c r="B825" s="482" t="s">
        <v>51</v>
      </c>
      <c r="C825" s="472"/>
      <c r="D825" s="483" t="s">
        <v>61</v>
      </c>
      <c r="E825" s="483"/>
      <c r="F825" s="93"/>
      <c r="G825" s="93"/>
      <c r="H825" s="469">
        <f>H823</f>
        <v>0</v>
      </c>
      <c r="I825" s="470"/>
      <c r="J825" s="471"/>
      <c r="K825" s="259"/>
      <c r="L825" s="469">
        <f>L823</f>
        <v>0</v>
      </c>
      <c r="M825" s="470"/>
      <c r="N825" s="471"/>
      <c r="O825" s="476" t="s">
        <v>57</v>
      </c>
      <c r="P825" s="477"/>
      <c r="Q825" s="477"/>
      <c r="R825" s="477"/>
      <c r="S825" s="469">
        <f>S823-H823</f>
        <v>0</v>
      </c>
      <c r="T825" s="470"/>
      <c r="U825" s="471"/>
      <c r="V825" s="259"/>
      <c r="W825" s="469">
        <f>W823-L823</f>
        <v>0</v>
      </c>
      <c r="X825" s="470"/>
      <c r="Y825" s="471"/>
      <c r="Z825" s="476" t="s">
        <v>56</v>
      </c>
      <c r="AA825" s="477"/>
      <c r="AB825" s="477"/>
      <c r="AC825" s="478"/>
      <c r="AD825" s="469">
        <f>AD823-S823</f>
        <v>0</v>
      </c>
      <c r="AE825" s="470"/>
      <c r="AF825" s="471"/>
      <c r="AG825" s="259"/>
      <c r="AH825" s="469">
        <f>AH823-W823</f>
        <v>0</v>
      </c>
      <c r="AI825" s="470"/>
      <c r="AJ825" s="471"/>
      <c r="AK825" s="476" t="s">
        <v>58</v>
      </c>
      <c r="AL825" s="477"/>
      <c r="AM825" s="477"/>
      <c r="AN825" s="478"/>
      <c r="AO825" s="469">
        <f>AO823-AD823</f>
        <v>0</v>
      </c>
      <c r="AP825" s="470"/>
      <c r="AQ825" s="471"/>
      <c r="AR825" s="263"/>
      <c r="AS825" s="469">
        <f>AS823-AH823</f>
        <v>0</v>
      </c>
      <c r="AT825" s="470"/>
      <c r="AU825" s="471"/>
      <c r="AV825" s="264"/>
      <c r="AW825" s="264"/>
      <c r="AX825" s="264"/>
      <c r="AY825" s="264"/>
      <c r="AZ825" s="472" t="s">
        <v>50</v>
      </c>
      <c r="BA825" s="472"/>
      <c r="BB825" s="472"/>
      <c r="BC825" s="472"/>
      <c r="BD825" s="473"/>
      <c r="BE825" s="469">
        <f>BE823-AO823</f>
        <v>0</v>
      </c>
      <c r="BF825" s="470"/>
      <c r="BG825" s="471"/>
      <c r="BH825" s="276"/>
      <c r="BI825" s="469">
        <f>BI823-AS823</f>
        <v>0</v>
      </c>
      <c r="BJ825" s="470"/>
      <c r="BK825" s="471"/>
      <c r="BL825" s="266"/>
      <c r="BM825" s="266"/>
      <c r="BN825" s="267"/>
      <c r="BO825" s="94"/>
      <c r="BP825" s="94"/>
      <c r="BQ825" s="84"/>
      <c r="BR825" s="84"/>
      <c r="BS825" s="84"/>
    </row>
    <row r="826" spans="1:71" ht="27.75" thickTop="1" thickBot="1">
      <c r="A826" s="62"/>
      <c r="B826" s="254"/>
      <c r="C826" s="255"/>
      <c r="D826" s="255"/>
      <c r="E826" s="255"/>
      <c r="F826" s="97"/>
      <c r="G826" s="97"/>
      <c r="H826" s="255"/>
      <c r="I826" s="255"/>
      <c r="J826" s="255"/>
      <c r="K826" s="255"/>
      <c r="L826" s="255"/>
      <c r="M826" s="255"/>
      <c r="N826" s="255"/>
      <c r="O826" s="255"/>
      <c r="P826" s="255"/>
      <c r="Q826" s="255"/>
      <c r="R826" s="255"/>
      <c r="S826" s="255"/>
      <c r="T826" s="255"/>
      <c r="U826" s="255"/>
      <c r="V826" s="255"/>
      <c r="W826" s="255"/>
      <c r="X826" s="255"/>
      <c r="Y826" s="255"/>
      <c r="Z826" s="255"/>
      <c r="AA826" s="255"/>
      <c r="AB826" s="255"/>
      <c r="AC826" s="255"/>
      <c r="AD826" s="255"/>
      <c r="AE826" s="255"/>
      <c r="AF826" s="262"/>
      <c r="AG826" s="262"/>
      <c r="AH826" s="255"/>
      <c r="AI826" s="255"/>
      <c r="AJ826" s="255"/>
      <c r="AK826" s="255"/>
      <c r="AL826" s="255"/>
      <c r="AM826" s="255"/>
      <c r="AN826" s="255"/>
      <c r="AO826" s="255"/>
      <c r="AP826" s="255"/>
      <c r="AQ826" s="255"/>
      <c r="AR826" s="255"/>
      <c r="AS826" s="255"/>
      <c r="AT826" s="255"/>
      <c r="AU826" s="255"/>
      <c r="AV826" s="255"/>
      <c r="AW826" s="255"/>
      <c r="AX826" s="255"/>
      <c r="AY826" s="255"/>
      <c r="AZ826" s="255"/>
      <c r="BA826" s="474" t="s">
        <v>104</v>
      </c>
      <c r="BB826" s="474"/>
      <c r="BC826" s="474"/>
      <c r="BD826" s="474"/>
      <c r="BE826" s="474"/>
      <c r="BF826" s="474"/>
      <c r="BG826" s="474"/>
      <c r="BH826" s="474"/>
      <c r="BI826" s="474"/>
      <c r="BJ826" s="474"/>
      <c r="BK826" s="474"/>
      <c r="BL826" s="474"/>
      <c r="BM826" s="474"/>
      <c r="BN826" s="475"/>
      <c r="BO826" s="98"/>
      <c r="BP826" s="98"/>
      <c r="BQ826" s="62"/>
      <c r="BR826" s="62"/>
      <c r="BS826" s="62"/>
    </row>
    <row r="827" spans="1:71" ht="10.9" customHeight="1" thickTop="1">
      <c r="A827" s="62"/>
      <c r="B827" s="63"/>
      <c r="C827" s="62"/>
      <c r="D827" s="62"/>
      <c r="E827" s="62"/>
      <c r="F827" s="64"/>
      <c r="G827" s="64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  <c r="AA827" s="62"/>
      <c r="AB827" s="62"/>
      <c r="AC827" s="62"/>
      <c r="AD827" s="62"/>
      <c r="AE827" s="62"/>
      <c r="AF827" s="65"/>
      <c r="AG827" s="65"/>
      <c r="AH827" s="62"/>
      <c r="AI827" s="62"/>
      <c r="AJ827" s="62"/>
      <c r="AK827" s="62"/>
      <c r="AL827" s="62"/>
      <c r="AM827" s="62"/>
      <c r="AN827" s="62"/>
      <c r="AO827" s="62"/>
      <c r="AP827" s="62"/>
      <c r="AQ827" s="62"/>
      <c r="AR827" s="62"/>
      <c r="AS827" s="62"/>
      <c r="AT827" s="62"/>
      <c r="AU827" s="62"/>
      <c r="AV827" s="62"/>
      <c r="AW827" s="62"/>
      <c r="AX827" s="62"/>
      <c r="AY827" s="62"/>
      <c r="AZ827" s="62"/>
      <c r="BA827" s="62"/>
      <c r="BB827" s="62"/>
      <c r="BC827" s="62"/>
      <c r="BD827" s="62"/>
      <c r="BE827" s="62"/>
      <c r="BF827" s="62"/>
      <c r="BG827" s="62"/>
      <c r="BH827" s="62"/>
      <c r="BI827" s="62"/>
      <c r="BJ827" s="62"/>
      <c r="BK827" s="62"/>
      <c r="BL827" s="62"/>
      <c r="BM827" s="62"/>
      <c r="BN827" s="62"/>
      <c r="BO827" s="66"/>
      <c r="BP827" s="66"/>
      <c r="BQ827" s="62"/>
      <c r="BR827" s="62"/>
      <c r="BS827" s="62"/>
    </row>
    <row r="828" spans="1:71" s="69" customFormat="1" ht="33.75">
      <c r="A828" s="68"/>
      <c r="B828" s="651" t="s">
        <v>9</v>
      </c>
      <c r="C828" s="651"/>
      <c r="D828" s="651"/>
      <c r="E828" s="651"/>
      <c r="F828" s="651"/>
      <c r="G828" s="651"/>
      <c r="H828" s="651"/>
      <c r="I828" s="651"/>
      <c r="J828" s="651"/>
      <c r="K828" s="651"/>
      <c r="L828" s="651"/>
      <c r="M828" s="651"/>
      <c r="N828" s="651"/>
      <c r="O828" s="651"/>
      <c r="P828" s="651"/>
      <c r="Q828" s="651"/>
      <c r="R828" s="651"/>
      <c r="S828" s="651"/>
      <c r="T828" s="651"/>
      <c r="U828" s="651"/>
      <c r="V828" s="651"/>
      <c r="W828" s="651"/>
      <c r="X828" s="651"/>
      <c r="Y828" s="651"/>
      <c r="Z828" s="651"/>
      <c r="AA828" s="651"/>
      <c r="AB828" s="651"/>
      <c r="AC828" s="651"/>
      <c r="AD828" s="651"/>
      <c r="AE828" s="651"/>
      <c r="AF828" s="651"/>
      <c r="AG828" s="651"/>
      <c r="AH828" s="651"/>
      <c r="AI828" s="651"/>
      <c r="AJ828" s="651"/>
      <c r="AK828" s="651"/>
      <c r="AL828" s="651"/>
      <c r="AM828" s="651"/>
      <c r="AN828" s="651"/>
      <c r="AO828" s="651"/>
      <c r="AP828" s="651"/>
      <c r="AQ828" s="651"/>
      <c r="AR828" s="651"/>
      <c r="AS828" s="651"/>
      <c r="AT828" s="651"/>
      <c r="AU828" s="651"/>
      <c r="AV828" s="651"/>
      <c r="AW828" s="651"/>
      <c r="AX828" s="651"/>
      <c r="AY828" s="651"/>
      <c r="AZ828" s="651"/>
      <c r="BA828" s="651"/>
      <c r="BB828" s="651"/>
      <c r="BC828" s="651"/>
      <c r="BD828" s="651"/>
      <c r="BE828" s="651"/>
      <c r="BF828" s="651"/>
      <c r="BG828" s="651"/>
      <c r="BH828" s="651"/>
      <c r="BI828" s="651"/>
      <c r="BJ828" s="651"/>
      <c r="BK828" s="651"/>
      <c r="BL828" s="651"/>
      <c r="BM828" s="651"/>
      <c r="BN828" s="651"/>
      <c r="BO828" s="223"/>
      <c r="BP828" s="223"/>
      <c r="BQ828" s="68"/>
      <c r="BR828" s="68"/>
      <c r="BS828" s="68"/>
    </row>
    <row r="829" spans="1:71" ht="10.9" customHeight="1">
      <c r="A829" s="62"/>
      <c r="B829" s="224"/>
      <c r="C829" s="225"/>
      <c r="D829" s="225"/>
      <c r="E829" s="225"/>
      <c r="F829" s="226"/>
      <c r="G829" s="226"/>
      <c r="H829" s="225"/>
      <c r="I829" s="225"/>
      <c r="J829" s="225"/>
      <c r="K829" s="225"/>
      <c r="L829" s="225"/>
      <c r="M829" s="225"/>
      <c r="N829" s="225"/>
      <c r="O829" s="225"/>
      <c r="P829" s="225"/>
      <c r="Q829" s="225"/>
      <c r="R829" s="225"/>
      <c r="S829" s="225"/>
      <c r="T829" s="225"/>
      <c r="U829" s="225"/>
      <c r="V829" s="225"/>
      <c r="W829" s="225"/>
      <c r="X829" s="225"/>
      <c r="Y829" s="225"/>
      <c r="Z829" s="225"/>
      <c r="AA829" s="225"/>
      <c r="AB829" s="225"/>
      <c r="AC829" s="225"/>
      <c r="AD829" s="225"/>
      <c r="AE829" s="225"/>
      <c r="AF829" s="227"/>
      <c r="AG829" s="227"/>
      <c r="AH829" s="225"/>
      <c r="AI829" s="225"/>
      <c r="AJ829" s="225"/>
      <c r="AK829" s="225"/>
      <c r="AL829" s="225"/>
      <c r="AM829" s="225"/>
      <c r="AN829" s="225"/>
      <c r="AO829" s="225"/>
      <c r="AP829" s="225"/>
      <c r="AQ829" s="225"/>
      <c r="AR829" s="225"/>
      <c r="AS829" s="225"/>
      <c r="AT829" s="225"/>
      <c r="AU829" s="225"/>
      <c r="AV829" s="225"/>
      <c r="AW829" s="225"/>
      <c r="AX829" s="225"/>
      <c r="AY829" s="225"/>
      <c r="AZ829" s="225"/>
      <c r="BA829" s="225"/>
      <c r="BB829" s="225"/>
      <c r="BC829" s="225"/>
      <c r="BD829" s="225"/>
      <c r="BE829" s="225"/>
      <c r="BF829" s="225"/>
      <c r="BG829" s="225"/>
      <c r="BH829" s="225"/>
      <c r="BI829" s="225"/>
      <c r="BJ829" s="225"/>
      <c r="BK829" s="225"/>
      <c r="BL829" s="225"/>
      <c r="BM829" s="225"/>
      <c r="BN829" s="652"/>
      <c r="BO829" s="652"/>
      <c r="BP829" s="652"/>
      <c r="BQ829" s="62"/>
      <c r="BR829" s="62"/>
      <c r="BS829" s="62"/>
    </row>
    <row r="830" spans="1:71" s="70" customFormat="1" ht="36.75" customHeight="1">
      <c r="A830" s="63"/>
      <c r="B830" s="224"/>
      <c r="C830" s="224"/>
      <c r="D830" s="228" t="s">
        <v>10</v>
      </c>
      <c r="E830" s="653" t="str">
        <f>IF(ROSTER!D$3="","",ROSTER!D$3)</f>
        <v/>
      </c>
      <c r="F830" s="653"/>
      <c r="G830" s="653"/>
      <c r="H830" s="653"/>
      <c r="I830" s="653"/>
      <c r="J830" s="653"/>
      <c r="K830" s="653"/>
      <c r="L830" s="653"/>
      <c r="M830" s="653"/>
      <c r="N830" s="653"/>
      <c r="O830" s="653"/>
      <c r="P830" s="653"/>
      <c r="Q830" s="653"/>
      <c r="R830" s="653"/>
      <c r="S830" s="653"/>
      <c r="T830" s="653"/>
      <c r="U830" s="653"/>
      <c r="V830" s="653"/>
      <c r="W830" s="653"/>
      <c r="X830" s="653"/>
      <c r="Y830" s="653"/>
      <c r="Z830" s="653"/>
      <c r="AA830" s="653"/>
      <c r="AB830" s="653"/>
      <c r="AC830" s="653"/>
      <c r="AD830" s="229"/>
      <c r="AE830" s="649" t="s">
        <v>11</v>
      </c>
      <c r="AF830" s="649"/>
      <c r="AG830" s="649"/>
      <c r="AH830" s="649"/>
      <c r="AI830" s="649"/>
      <c r="AJ830" s="649"/>
      <c r="AK830" s="649"/>
      <c r="AL830" s="647"/>
      <c r="AM830" s="647"/>
      <c r="AN830" s="647"/>
      <c r="AO830" s="647"/>
      <c r="AP830" s="647"/>
      <c r="AQ830" s="647"/>
      <c r="AR830" s="647"/>
      <c r="AS830" s="647"/>
      <c r="AT830" s="647"/>
      <c r="AU830" s="647"/>
      <c r="AV830" s="647"/>
      <c r="AW830" s="647"/>
      <c r="AX830" s="647"/>
      <c r="AY830" s="647"/>
      <c r="AZ830" s="647"/>
      <c r="BA830" s="647"/>
      <c r="BB830" s="647"/>
      <c r="BC830" s="647"/>
      <c r="BD830" s="647"/>
      <c r="BE830" s="647"/>
      <c r="BF830" s="647"/>
      <c r="BG830" s="647"/>
      <c r="BH830" s="647"/>
      <c r="BI830" s="647"/>
      <c r="BJ830" s="647"/>
      <c r="BK830" s="647"/>
      <c r="BL830" s="647"/>
      <c r="BM830" s="647"/>
      <c r="BN830" s="652"/>
      <c r="BO830" s="652"/>
      <c r="BP830" s="652"/>
      <c r="BQ830" s="63"/>
      <c r="BR830" s="63"/>
      <c r="BS830" s="63"/>
    </row>
    <row r="831" spans="1:71" ht="8.85" customHeight="1">
      <c r="A831" s="71"/>
      <c r="B831" s="224"/>
      <c r="C831" s="227" t="s">
        <v>39</v>
      </c>
      <c r="D831" s="227"/>
      <c r="E831" s="227"/>
      <c r="F831" s="230"/>
      <c r="G831" s="230"/>
      <c r="H831" s="227"/>
      <c r="I831" s="227"/>
      <c r="J831" s="231"/>
      <c r="K831" s="231"/>
      <c r="L831" s="231"/>
      <c r="M831" s="231"/>
      <c r="N831" s="231"/>
      <c r="O831" s="231"/>
      <c r="P831" s="231"/>
      <c r="Q831" s="231"/>
      <c r="R831" s="231"/>
      <c r="S831" s="231"/>
      <c r="T831" s="231"/>
      <c r="U831" s="231"/>
      <c r="V831" s="231"/>
      <c r="W831" s="231"/>
      <c r="X831" s="231"/>
      <c r="Y831" s="231"/>
      <c r="Z831" s="231"/>
      <c r="AA831" s="231"/>
      <c r="AB831" s="231"/>
      <c r="AC831" s="231"/>
      <c r="AD831" s="231"/>
      <c r="AE831" s="231"/>
      <c r="AF831" s="231"/>
      <c r="AG831" s="227"/>
      <c r="AH831" s="232"/>
      <c r="AI831" s="233"/>
      <c r="AJ831" s="233"/>
      <c r="AK831" s="233"/>
      <c r="AL831" s="233"/>
      <c r="AM831" s="233"/>
      <c r="AN831" s="233"/>
      <c r="AO831" s="234"/>
      <c r="AP831" s="235"/>
      <c r="AQ831" s="235"/>
      <c r="AR831" s="235"/>
      <c r="AS831" s="235"/>
      <c r="AT831" s="235"/>
      <c r="AU831" s="235"/>
      <c r="AV831" s="235"/>
      <c r="AW831" s="235"/>
      <c r="AX831" s="235"/>
      <c r="AY831" s="235"/>
      <c r="AZ831" s="235"/>
      <c r="BA831" s="235"/>
      <c r="BB831" s="235"/>
      <c r="BC831" s="235"/>
      <c r="BD831" s="235"/>
      <c r="BE831" s="235"/>
      <c r="BF831" s="235"/>
      <c r="BG831" s="235"/>
      <c r="BH831" s="235"/>
      <c r="BI831" s="235"/>
      <c r="BJ831" s="235"/>
      <c r="BK831" s="235"/>
      <c r="BL831" s="235"/>
      <c r="BM831" s="235"/>
      <c r="BN831" s="235"/>
      <c r="BO831" s="236"/>
      <c r="BP831" s="236"/>
      <c r="BQ831" s="71"/>
      <c r="BR831" s="71"/>
      <c r="BS831" s="71"/>
    </row>
    <row r="832" spans="1:71" s="70" customFormat="1" ht="37.5">
      <c r="A832" s="63"/>
      <c r="B832" s="224"/>
      <c r="C832" s="646" t="s">
        <v>38</v>
      </c>
      <c r="D832" s="646"/>
      <c r="E832" s="647"/>
      <c r="F832" s="647"/>
      <c r="G832" s="647"/>
      <c r="H832" s="647"/>
      <c r="I832" s="647"/>
      <c r="J832" s="647"/>
      <c r="K832" s="647"/>
      <c r="L832" s="647"/>
      <c r="M832" s="647"/>
      <c r="N832" s="647"/>
      <c r="O832" s="647"/>
      <c r="P832" s="647"/>
      <c r="Q832" s="647"/>
      <c r="R832" s="647"/>
      <c r="S832" s="647"/>
      <c r="T832" s="647"/>
      <c r="U832" s="647"/>
      <c r="V832" s="647"/>
      <c r="W832" s="647"/>
      <c r="X832" s="647"/>
      <c r="Y832" s="647"/>
      <c r="Z832" s="647"/>
      <c r="AA832" s="647"/>
      <c r="AB832" s="647"/>
      <c r="AC832" s="647"/>
      <c r="AD832" s="229"/>
      <c r="AE832" s="648" t="s">
        <v>21</v>
      </c>
      <c r="AF832" s="648"/>
      <c r="AG832" s="648"/>
      <c r="AH832" s="648"/>
      <c r="AI832" s="647"/>
      <c r="AJ832" s="647"/>
      <c r="AK832" s="647"/>
      <c r="AL832" s="647"/>
      <c r="AM832" s="647"/>
      <c r="AN832" s="647"/>
      <c r="AO832" s="647"/>
      <c r="AP832" s="647"/>
      <c r="AQ832" s="647"/>
      <c r="AR832" s="647"/>
      <c r="AS832" s="647"/>
      <c r="AT832" s="647"/>
      <c r="AU832" s="647"/>
      <c r="AV832" s="647"/>
      <c r="AW832" s="647"/>
      <c r="AX832" s="647"/>
      <c r="AY832" s="647"/>
      <c r="AZ832" s="647"/>
      <c r="BA832" s="649" t="s">
        <v>12</v>
      </c>
      <c r="BB832" s="649"/>
      <c r="BC832" s="649"/>
      <c r="BD832" s="650"/>
      <c r="BE832" s="650"/>
      <c r="BF832" s="650"/>
      <c r="BG832" s="650"/>
      <c r="BH832" s="650"/>
      <c r="BI832" s="650"/>
      <c r="BJ832" s="650"/>
      <c r="BK832" s="650"/>
      <c r="BL832" s="650"/>
      <c r="BM832" s="650"/>
      <c r="BN832" s="237"/>
      <c r="BO832" s="238"/>
      <c r="BP832" s="238"/>
      <c r="BQ832" s="72">
        <f>IF(BD832=0,0,1)</f>
        <v>0</v>
      </c>
      <c r="BR832" s="73">
        <f>IF((BE882+BI882)&gt;(AO882+AS882),1,0)</f>
        <v>0</v>
      </c>
      <c r="BS832" s="74"/>
    </row>
    <row r="833" spans="1:71" ht="9.6" customHeight="1">
      <c r="A833" s="62"/>
      <c r="B833" s="224"/>
      <c r="C833" s="225"/>
      <c r="D833" s="225"/>
      <c r="E833" s="225"/>
      <c r="F833" s="226"/>
      <c r="G833" s="226"/>
      <c r="H833" s="225"/>
      <c r="I833" s="225"/>
      <c r="J833" s="225"/>
      <c r="K833" s="225"/>
      <c r="L833" s="225"/>
      <c r="M833" s="225"/>
      <c r="N833" s="225"/>
      <c r="O833" s="225"/>
      <c r="P833" s="225"/>
      <c r="Q833" s="225"/>
      <c r="R833" s="225"/>
      <c r="S833" s="225"/>
      <c r="T833" s="225"/>
      <c r="U833" s="225"/>
      <c r="V833" s="225"/>
      <c r="W833" s="225"/>
      <c r="X833" s="225"/>
      <c r="Y833" s="225"/>
      <c r="Z833" s="225"/>
      <c r="AA833" s="225"/>
      <c r="AB833" s="225"/>
      <c r="AC833" s="225"/>
      <c r="AD833" s="225"/>
      <c r="AE833" s="225"/>
      <c r="AF833" s="227"/>
      <c r="AG833" s="227"/>
      <c r="AH833" s="225"/>
      <c r="AI833" s="225"/>
      <c r="AJ833" s="225"/>
      <c r="AK833" s="225"/>
      <c r="AL833" s="225"/>
      <c r="AM833" s="225"/>
      <c r="AN833" s="225"/>
      <c r="AO833" s="225"/>
      <c r="AP833" s="225"/>
      <c r="AQ833" s="225"/>
      <c r="AR833" s="225"/>
      <c r="AS833" s="225"/>
      <c r="AT833" s="225"/>
      <c r="AU833" s="225"/>
      <c r="AV833" s="225"/>
      <c r="AW833" s="225"/>
      <c r="AX833" s="225"/>
      <c r="AY833" s="225"/>
      <c r="AZ833" s="225"/>
      <c r="BA833" s="225"/>
      <c r="BB833" s="225"/>
      <c r="BC833" s="225"/>
      <c r="BD833" s="225"/>
      <c r="BE833" s="225"/>
      <c r="BF833" s="225"/>
      <c r="BG833" s="225"/>
      <c r="BH833" s="225"/>
      <c r="BI833" s="225"/>
      <c r="BJ833" s="225"/>
      <c r="BK833" s="225"/>
      <c r="BL833" s="225"/>
      <c r="BM833" s="225"/>
      <c r="BN833" s="225"/>
      <c r="BO833" s="239"/>
      <c r="BP833" s="239"/>
      <c r="BQ833" s="62"/>
      <c r="BR833" s="62"/>
      <c r="BS833" s="62"/>
    </row>
    <row r="834" spans="1:71" ht="8.85" customHeight="1" thickBot="1">
      <c r="A834" s="62"/>
      <c r="B834" s="240"/>
      <c r="C834" s="241"/>
      <c r="D834" s="241"/>
      <c r="E834" s="241"/>
      <c r="F834" s="242"/>
      <c r="G834" s="242"/>
      <c r="H834" s="241"/>
      <c r="I834" s="241"/>
      <c r="J834" s="241"/>
      <c r="K834" s="241"/>
      <c r="L834" s="241"/>
      <c r="M834" s="241"/>
      <c r="N834" s="241"/>
      <c r="O834" s="241"/>
      <c r="P834" s="241"/>
      <c r="Q834" s="241"/>
      <c r="R834" s="241"/>
      <c r="S834" s="241"/>
      <c r="T834" s="241"/>
      <c r="U834" s="241"/>
      <c r="V834" s="241"/>
      <c r="W834" s="241"/>
      <c r="X834" s="241"/>
      <c r="Y834" s="241"/>
      <c r="Z834" s="241"/>
      <c r="AA834" s="241"/>
      <c r="AB834" s="241"/>
      <c r="AC834" s="241"/>
      <c r="AD834" s="241"/>
      <c r="AE834" s="241"/>
      <c r="AF834" s="243"/>
      <c r="AG834" s="243"/>
      <c r="AH834" s="241"/>
      <c r="AI834" s="241"/>
      <c r="AJ834" s="241"/>
      <c r="AK834" s="241"/>
      <c r="AL834" s="241"/>
      <c r="AM834" s="241"/>
      <c r="AN834" s="241"/>
      <c r="AO834" s="241"/>
      <c r="AP834" s="241"/>
      <c r="AQ834" s="241"/>
      <c r="AR834" s="241"/>
      <c r="AS834" s="241"/>
      <c r="AT834" s="241"/>
      <c r="AU834" s="241"/>
      <c r="AV834" s="241"/>
      <c r="AW834" s="241"/>
      <c r="AX834" s="241"/>
      <c r="AY834" s="241"/>
      <c r="AZ834" s="241"/>
      <c r="BA834" s="241"/>
      <c r="BB834" s="241"/>
      <c r="BC834" s="241"/>
      <c r="BD834" s="241"/>
      <c r="BE834" s="241"/>
      <c r="BF834" s="241"/>
      <c r="BG834" s="241"/>
      <c r="BH834" s="241"/>
      <c r="BI834" s="241"/>
      <c r="BJ834" s="241"/>
      <c r="BK834" s="241"/>
      <c r="BL834" s="241"/>
      <c r="BM834" s="241"/>
      <c r="BN834" s="241"/>
      <c r="BO834" s="244"/>
      <c r="BP834" s="244"/>
      <c r="BQ834" s="62"/>
      <c r="BR834" s="62"/>
      <c r="BS834" s="62"/>
    </row>
    <row r="835" spans="1:71" s="70" customFormat="1" ht="33.4" customHeight="1" thickTop="1">
      <c r="A835" s="74"/>
      <c r="B835" s="634" t="s">
        <v>0</v>
      </c>
      <c r="C835" s="636" t="s">
        <v>1</v>
      </c>
      <c r="D835" s="637"/>
      <c r="E835" s="245" t="s">
        <v>28</v>
      </c>
      <c r="F835" s="644" t="s">
        <v>115</v>
      </c>
      <c r="G835" s="644" t="s">
        <v>116</v>
      </c>
      <c r="H835" s="640" t="s">
        <v>41</v>
      </c>
      <c r="I835" s="641"/>
      <c r="J835" s="619" t="s">
        <v>7</v>
      </c>
      <c r="K835" s="619"/>
      <c r="L835" s="619"/>
      <c r="M835" s="619"/>
      <c r="N835" s="619"/>
      <c r="O835" s="619"/>
      <c r="P835" s="619" t="s">
        <v>2</v>
      </c>
      <c r="Q835" s="619"/>
      <c r="R835" s="619"/>
      <c r="S835" s="619"/>
      <c r="T835" s="619"/>
      <c r="U835" s="619"/>
      <c r="V835" s="630" t="s">
        <v>35</v>
      </c>
      <c r="W835" s="631"/>
      <c r="X835" s="630" t="s">
        <v>36</v>
      </c>
      <c r="Y835" s="631"/>
      <c r="Z835" s="630" t="s">
        <v>44</v>
      </c>
      <c r="AA835" s="631"/>
      <c r="AB835" s="619" t="s">
        <v>6</v>
      </c>
      <c r="AC835" s="619"/>
      <c r="AD835" s="619"/>
      <c r="AE835" s="619"/>
      <c r="AF835" s="619"/>
      <c r="AG835" s="619"/>
      <c r="AH835" s="619" t="s">
        <v>74</v>
      </c>
      <c r="AI835" s="619"/>
      <c r="AJ835" s="619"/>
      <c r="AK835" s="619"/>
      <c r="AL835" s="619"/>
      <c r="AM835" s="619"/>
      <c r="AN835" s="619" t="s">
        <v>75</v>
      </c>
      <c r="AO835" s="619"/>
      <c r="AP835" s="619"/>
      <c r="AQ835" s="619"/>
      <c r="AR835" s="619"/>
      <c r="AS835" s="619"/>
      <c r="AT835" s="619" t="s">
        <v>76</v>
      </c>
      <c r="AU835" s="619"/>
      <c r="AV835" s="619"/>
      <c r="AW835" s="619"/>
      <c r="AX835" s="619"/>
      <c r="AY835" s="621"/>
      <c r="AZ835" s="619" t="s">
        <v>4</v>
      </c>
      <c r="BA835" s="619"/>
      <c r="BB835" s="619"/>
      <c r="BC835" s="619"/>
      <c r="BD835" s="619"/>
      <c r="BE835" s="620"/>
      <c r="BF835" s="619" t="s">
        <v>77</v>
      </c>
      <c r="BG835" s="619"/>
      <c r="BH835" s="619"/>
      <c r="BI835" s="619"/>
      <c r="BJ835" s="619"/>
      <c r="BK835" s="621"/>
      <c r="BL835" s="622" t="s">
        <v>25</v>
      </c>
      <c r="BM835" s="623"/>
      <c r="BN835" s="624"/>
      <c r="BO835" s="615" t="s">
        <v>92</v>
      </c>
      <c r="BP835" s="615" t="s">
        <v>93</v>
      </c>
      <c r="BQ835" s="74"/>
      <c r="BR835" s="74"/>
      <c r="BS835" s="74"/>
    </row>
    <row r="836" spans="1:71" s="76" customFormat="1" ht="31.9" customHeight="1">
      <c r="A836" s="75"/>
      <c r="B836" s="635"/>
      <c r="C836" s="638"/>
      <c r="D836" s="639"/>
      <c r="E836" s="246" t="s">
        <v>117</v>
      </c>
      <c r="F836" s="645"/>
      <c r="G836" s="645"/>
      <c r="H836" s="642"/>
      <c r="I836" s="643"/>
      <c r="J836" s="607" t="s">
        <v>17</v>
      </c>
      <c r="K836" s="608"/>
      <c r="L836" s="609" t="s">
        <v>18</v>
      </c>
      <c r="M836" s="610"/>
      <c r="N836" s="617" t="s">
        <v>19</v>
      </c>
      <c r="O836" s="618" t="s">
        <v>8</v>
      </c>
      <c r="P836" s="607" t="s">
        <v>26</v>
      </c>
      <c r="Q836" s="608"/>
      <c r="R836" s="609" t="s">
        <v>24</v>
      </c>
      <c r="S836" s="610"/>
      <c r="T836" s="617" t="s">
        <v>19</v>
      </c>
      <c r="U836" s="618"/>
      <c r="V836" s="632"/>
      <c r="W836" s="633"/>
      <c r="X836" s="632"/>
      <c r="Y836" s="633"/>
      <c r="Z836" s="632"/>
      <c r="AA836" s="633"/>
      <c r="AB836" s="607" t="s">
        <v>54</v>
      </c>
      <c r="AC836" s="608"/>
      <c r="AD836" s="609" t="s">
        <v>23</v>
      </c>
      <c r="AE836" s="610" t="s">
        <v>3</v>
      </c>
      <c r="AF836" s="611" t="s">
        <v>5</v>
      </c>
      <c r="AG836" s="612"/>
      <c r="AH836" s="607" t="s">
        <v>54</v>
      </c>
      <c r="AI836" s="608"/>
      <c r="AJ836" s="609" t="s">
        <v>23</v>
      </c>
      <c r="AK836" s="610" t="s">
        <v>3</v>
      </c>
      <c r="AL836" s="611" t="s">
        <v>5</v>
      </c>
      <c r="AM836" s="612"/>
      <c r="AN836" s="607" t="s">
        <v>54</v>
      </c>
      <c r="AO836" s="608"/>
      <c r="AP836" s="609" t="s">
        <v>23</v>
      </c>
      <c r="AQ836" s="610" t="s">
        <v>3</v>
      </c>
      <c r="AR836" s="611" t="s">
        <v>5</v>
      </c>
      <c r="AS836" s="612"/>
      <c r="AT836" s="613" t="s">
        <v>54</v>
      </c>
      <c r="AU836" s="614"/>
      <c r="AV836" s="628" t="s">
        <v>23</v>
      </c>
      <c r="AW836" s="629" t="s">
        <v>3</v>
      </c>
      <c r="AX836" s="611" t="s">
        <v>5</v>
      </c>
      <c r="AY836" s="612"/>
      <c r="AZ836" s="607" t="s">
        <v>54</v>
      </c>
      <c r="BA836" s="608"/>
      <c r="BB836" s="609" t="s">
        <v>23</v>
      </c>
      <c r="BC836" s="610" t="s">
        <v>3</v>
      </c>
      <c r="BD836" s="611" t="s">
        <v>5</v>
      </c>
      <c r="BE836" s="612"/>
      <c r="BF836" s="613" t="s">
        <v>54</v>
      </c>
      <c r="BG836" s="614"/>
      <c r="BH836" s="628" t="s">
        <v>23</v>
      </c>
      <c r="BI836" s="629" t="s">
        <v>3</v>
      </c>
      <c r="BJ836" s="611" t="s">
        <v>5</v>
      </c>
      <c r="BK836" s="612"/>
      <c r="BL836" s="625"/>
      <c r="BM836" s="626"/>
      <c r="BN836" s="627"/>
      <c r="BO836" s="616"/>
      <c r="BP836" s="616"/>
      <c r="BQ836" s="75"/>
      <c r="BR836" s="75"/>
      <c r="BS836" s="75"/>
    </row>
    <row r="837" spans="1:71" ht="23.85" customHeight="1">
      <c r="A837" s="77"/>
      <c r="B837" s="605" t="str">
        <f>IF(ROSTER!B8="","",ROSTER!B8)</f>
        <v/>
      </c>
      <c r="C837" s="588" t="str">
        <f>IF(ROSTER!C$8="","",ROSTER!C$8)</f>
        <v/>
      </c>
      <c r="D837" s="589"/>
      <c r="E837" s="590"/>
      <c r="F837" s="592">
        <f>IF(E837="y",1,IF(E837="S",1,0))</f>
        <v>0</v>
      </c>
      <c r="G837" s="594">
        <f>IF(E837="S",1,0)</f>
        <v>0</v>
      </c>
      <c r="H837" s="584"/>
      <c r="I837" s="576"/>
      <c r="J837" s="564"/>
      <c r="K837" s="565"/>
      <c r="L837" s="568"/>
      <c r="M837" s="569"/>
      <c r="N837" s="578">
        <f>L837+J837</f>
        <v>0</v>
      </c>
      <c r="O837" s="579"/>
      <c r="P837" s="564"/>
      <c r="Q837" s="565"/>
      <c r="R837" s="568"/>
      <c r="S837" s="569"/>
      <c r="T837" s="578">
        <f>R837-P837</f>
        <v>0</v>
      </c>
      <c r="U837" s="579"/>
      <c r="V837" s="584"/>
      <c r="W837" s="576"/>
      <c r="X837" s="564"/>
      <c r="Y837" s="576"/>
      <c r="Z837" s="564"/>
      <c r="AA837" s="576"/>
      <c r="AB837" s="564"/>
      <c r="AC837" s="565"/>
      <c r="AD837" s="568"/>
      <c r="AE837" s="569"/>
      <c r="AF837" s="548">
        <f>IF(AB837=0,0,(AD837/AB837)*100)</f>
        <v>0</v>
      </c>
      <c r="AG837" s="549"/>
      <c r="AH837" s="564"/>
      <c r="AI837" s="565"/>
      <c r="AJ837" s="568"/>
      <c r="AK837" s="569"/>
      <c r="AL837" s="548">
        <f>IF(AH837=0,0,(AJ837/AH837)*100)</f>
        <v>0</v>
      </c>
      <c r="AM837" s="549"/>
      <c r="AN837" s="564"/>
      <c r="AO837" s="565"/>
      <c r="AP837" s="568"/>
      <c r="AQ837" s="569"/>
      <c r="AR837" s="548">
        <f>IF(AN837=0,0,(AP837/AN837)*100)</f>
        <v>0</v>
      </c>
      <c r="AS837" s="549"/>
      <c r="AT837" s="572">
        <f>AB837+AH837+AN837</f>
        <v>0</v>
      </c>
      <c r="AU837" s="573"/>
      <c r="AV837" s="544">
        <f>AD837+AJ837+AP837</f>
        <v>0</v>
      </c>
      <c r="AW837" s="545"/>
      <c r="AX837" s="548">
        <f>IF(AT837=0,0,(AV837/AT837)*100)</f>
        <v>0</v>
      </c>
      <c r="AY837" s="549"/>
      <c r="AZ837" s="564"/>
      <c r="BA837" s="565"/>
      <c r="BB837" s="568"/>
      <c r="BC837" s="569"/>
      <c r="BD837" s="548">
        <f>IF(AZ837=0,0,(BB837/AZ837)*100)</f>
        <v>0</v>
      </c>
      <c r="BE837" s="549"/>
      <c r="BF837" s="572">
        <f>AT837+AZ837</f>
        <v>0</v>
      </c>
      <c r="BG837" s="573"/>
      <c r="BH837" s="544">
        <f>AV837+BB837</f>
        <v>0</v>
      </c>
      <c r="BI837" s="545"/>
      <c r="BJ837" s="548">
        <f>IF(BF837=0,0,(BH837/BF837)*100)</f>
        <v>0</v>
      </c>
      <c r="BK837" s="549"/>
      <c r="BL837" s="552">
        <f>(AD837*2)+(AJ837*2)+(AP837*3)+BB837</f>
        <v>0</v>
      </c>
      <c r="BM837" s="553"/>
      <c r="BN837" s="554"/>
      <c r="BO837" s="560" t="e">
        <f>(BL837*BR$837)+(N837*BR$838)+(X837*BR$839)+(R837*BR$840)+(V837*BR$841)+(Z837*BR$842)</f>
        <v>#REF!</v>
      </c>
      <c r="BP837" s="560" t="e">
        <f>((AZ837-BB837)*BR$844)+((AT837-AV837)*BR$843)+(H837*BR$845)+(P837*BR$846)</f>
        <v>#REF!</v>
      </c>
      <c r="BQ837" s="78" t="s">
        <v>81</v>
      </c>
      <c r="BR837" s="79" t="e">
        <f>IF(#REF!="B",#REF!,IF(#REF!="C",#REF!,#REF!))</f>
        <v>#REF!</v>
      </c>
      <c r="BS837" s="75"/>
    </row>
    <row r="838" spans="1:71" ht="23.85" customHeight="1">
      <c r="A838" s="77"/>
      <c r="B838" s="606"/>
      <c r="C838" s="562" t="str">
        <f>IF(ROSTER!D$8="","",ROSTER!D$8)</f>
        <v/>
      </c>
      <c r="D838" s="563"/>
      <c r="E838" s="591"/>
      <c r="F838" s="593"/>
      <c r="G838" s="595"/>
      <c r="H838" s="585"/>
      <c r="I838" s="577"/>
      <c r="J838" s="566"/>
      <c r="K838" s="567"/>
      <c r="L838" s="570"/>
      <c r="M838" s="571"/>
      <c r="N838" s="582" t="s">
        <v>16</v>
      </c>
      <c r="O838" s="583"/>
      <c r="P838" s="566"/>
      <c r="Q838" s="567"/>
      <c r="R838" s="570"/>
      <c r="S838" s="571"/>
      <c r="T838" s="582" t="s">
        <v>16</v>
      </c>
      <c r="U838" s="583"/>
      <c r="V838" s="585"/>
      <c r="W838" s="577"/>
      <c r="X838" s="566"/>
      <c r="Y838" s="577"/>
      <c r="Z838" s="566"/>
      <c r="AA838" s="577"/>
      <c r="AB838" s="566"/>
      <c r="AC838" s="567"/>
      <c r="AD838" s="570"/>
      <c r="AE838" s="571"/>
      <c r="AF838" s="598"/>
      <c r="AG838" s="599"/>
      <c r="AH838" s="566"/>
      <c r="AI838" s="567"/>
      <c r="AJ838" s="570"/>
      <c r="AK838" s="571"/>
      <c r="AL838" s="598"/>
      <c r="AM838" s="599"/>
      <c r="AN838" s="566"/>
      <c r="AO838" s="567"/>
      <c r="AP838" s="570"/>
      <c r="AQ838" s="571"/>
      <c r="AR838" s="598"/>
      <c r="AS838" s="599"/>
      <c r="AT838" s="603"/>
      <c r="AU838" s="604"/>
      <c r="AV838" s="596"/>
      <c r="AW838" s="597"/>
      <c r="AX838" s="598"/>
      <c r="AY838" s="599"/>
      <c r="AZ838" s="566"/>
      <c r="BA838" s="567"/>
      <c r="BB838" s="570"/>
      <c r="BC838" s="571"/>
      <c r="BD838" s="598"/>
      <c r="BE838" s="599"/>
      <c r="BF838" s="603"/>
      <c r="BG838" s="604"/>
      <c r="BH838" s="596"/>
      <c r="BI838" s="597"/>
      <c r="BJ838" s="598"/>
      <c r="BK838" s="599"/>
      <c r="BL838" s="600"/>
      <c r="BM838" s="601"/>
      <c r="BN838" s="602"/>
      <c r="BO838" s="561"/>
      <c r="BP838" s="561"/>
      <c r="BQ838" s="78" t="s">
        <v>82</v>
      </c>
      <c r="BR838" s="79" t="e">
        <f>IF(#REF!="B",#REF!,IF(#REF!="C",#REF!,#REF!))</f>
        <v>#REF!</v>
      </c>
      <c r="BS838" s="75"/>
    </row>
    <row r="839" spans="1:71" ht="21.75" customHeight="1">
      <c r="A839" s="62"/>
      <c r="B839" s="605" t="str">
        <f>IF(ROSTER!B10="","",ROSTER!B10)</f>
        <v/>
      </c>
      <c r="C839" s="588" t="str">
        <f>IF(ROSTER!C$10="","",ROSTER!C$10)</f>
        <v/>
      </c>
      <c r="D839" s="589"/>
      <c r="E839" s="590"/>
      <c r="F839" s="592">
        <f>IF(E839="y",1,IF(E839="S",1,0))</f>
        <v>0</v>
      </c>
      <c r="G839" s="594">
        <f>IF(E839="S",1,0)</f>
        <v>0</v>
      </c>
      <c r="H839" s="584"/>
      <c r="I839" s="576"/>
      <c r="J839" s="564"/>
      <c r="K839" s="565"/>
      <c r="L839" s="568"/>
      <c r="M839" s="569"/>
      <c r="N839" s="578">
        <f>L839+J839</f>
        <v>0</v>
      </c>
      <c r="O839" s="579"/>
      <c r="P839" s="564"/>
      <c r="Q839" s="565"/>
      <c r="R839" s="568"/>
      <c r="S839" s="569"/>
      <c r="T839" s="578">
        <f>R839-P839</f>
        <v>0</v>
      </c>
      <c r="U839" s="579"/>
      <c r="V839" s="584"/>
      <c r="W839" s="576"/>
      <c r="X839" s="564"/>
      <c r="Y839" s="576"/>
      <c r="Z839" s="564"/>
      <c r="AA839" s="576"/>
      <c r="AB839" s="564"/>
      <c r="AC839" s="565"/>
      <c r="AD839" s="568"/>
      <c r="AE839" s="569"/>
      <c r="AF839" s="548">
        <f>IF(AB839=0,0,(AD839/AB839)*100)</f>
        <v>0</v>
      </c>
      <c r="AG839" s="549"/>
      <c r="AH839" s="564"/>
      <c r="AI839" s="565"/>
      <c r="AJ839" s="568"/>
      <c r="AK839" s="569"/>
      <c r="AL839" s="548">
        <f>IF(AH839=0,0,(AJ839/AH839)*100)</f>
        <v>0</v>
      </c>
      <c r="AM839" s="549"/>
      <c r="AN839" s="564"/>
      <c r="AO839" s="565"/>
      <c r="AP839" s="568"/>
      <c r="AQ839" s="569"/>
      <c r="AR839" s="548">
        <f>IF(AN839=0,0,(AP839/AN839)*100)</f>
        <v>0</v>
      </c>
      <c r="AS839" s="549"/>
      <c r="AT839" s="572">
        <f>AB839+AH839+AN839</f>
        <v>0</v>
      </c>
      <c r="AU839" s="573"/>
      <c r="AV839" s="544">
        <f>AD839+AJ839+AP839</f>
        <v>0</v>
      </c>
      <c r="AW839" s="545"/>
      <c r="AX839" s="548">
        <f>IF(AT839=0,0,(AV839/AT839)*100)</f>
        <v>0</v>
      </c>
      <c r="AY839" s="549"/>
      <c r="AZ839" s="564"/>
      <c r="BA839" s="565"/>
      <c r="BB839" s="568"/>
      <c r="BC839" s="569"/>
      <c r="BD839" s="548">
        <f>IF(AZ839=0,0,(BB839/AZ839)*100)</f>
        <v>0</v>
      </c>
      <c r="BE839" s="549"/>
      <c r="BF839" s="572">
        <f>AT839+AZ839</f>
        <v>0</v>
      </c>
      <c r="BG839" s="573"/>
      <c r="BH839" s="544">
        <f>AV839+BB839</f>
        <v>0</v>
      </c>
      <c r="BI839" s="545"/>
      <c r="BJ839" s="548">
        <f>IF(BF839=0,0,(BH839/BF839)*100)</f>
        <v>0</v>
      </c>
      <c r="BK839" s="549"/>
      <c r="BL839" s="552">
        <f>(AD839*2)+(AJ839*2)+(AP839*3)+BB839</f>
        <v>0</v>
      </c>
      <c r="BM839" s="553"/>
      <c r="BN839" s="554"/>
      <c r="BO839" s="560" t="e">
        <f>(BL839*BR$837)+(N839*BR$838)+(X839*BR$839)+(R839*BR$840)+(V839*BR$841)+(Z839*BR$842)</f>
        <v>#REF!</v>
      </c>
      <c r="BP839" s="560" t="e">
        <f>((AZ839-BB839)*BR$844)+((AT839-AV839)*BR$843)+(H839*BR$845)+(P839*BR$846)</f>
        <v>#REF!</v>
      </c>
      <c r="BQ839" s="78" t="s">
        <v>83</v>
      </c>
      <c r="BR839" s="79" t="e">
        <f>IF(#REF!="B",#REF!,IF(#REF!="C",#REF!,#REF!))</f>
        <v>#REF!</v>
      </c>
      <c r="BS839" s="75"/>
    </row>
    <row r="840" spans="1:71" ht="21.75" customHeight="1">
      <c r="A840" s="62"/>
      <c r="B840" s="606"/>
      <c r="C840" s="562" t="str">
        <f>IF(ROSTER!D$10="","",ROSTER!D$10)</f>
        <v/>
      </c>
      <c r="D840" s="563"/>
      <c r="E840" s="591"/>
      <c r="F840" s="593"/>
      <c r="G840" s="595"/>
      <c r="H840" s="585"/>
      <c r="I840" s="577"/>
      <c r="J840" s="566"/>
      <c r="K840" s="567"/>
      <c r="L840" s="570"/>
      <c r="M840" s="571"/>
      <c r="N840" s="582" t="s">
        <v>16</v>
      </c>
      <c r="O840" s="583"/>
      <c r="P840" s="566"/>
      <c r="Q840" s="567"/>
      <c r="R840" s="570"/>
      <c r="S840" s="571"/>
      <c r="T840" s="582" t="s">
        <v>16</v>
      </c>
      <c r="U840" s="583"/>
      <c r="V840" s="585"/>
      <c r="W840" s="577"/>
      <c r="X840" s="566"/>
      <c r="Y840" s="577"/>
      <c r="Z840" s="566"/>
      <c r="AA840" s="577"/>
      <c r="AB840" s="566"/>
      <c r="AC840" s="567"/>
      <c r="AD840" s="570"/>
      <c r="AE840" s="571"/>
      <c r="AF840" s="598"/>
      <c r="AG840" s="599"/>
      <c r="AH840" s="566"/>
      <c r="AI840" s="567"/>
      <c r="AJ840" s="570"/>
      <c r="AK840" s="571"/>
      <c r="AL840" s="598"/>
      <c r="AM840" s="599"/>
      <c r="AN840" s="566"/>
      <c r="AO840" s="567"/>
      <c r="AP840" s="570"/>
      <c r="AQ840" s="571"/>
      <c r="AR840" s="598"/>
      <c r="AS840" s="599"/>
      <c r="AT840" s="603"/>
      <c r="AU840" s="604"/>
      <c r="AV840" s="596"/>
      <c r="AW840" s="597"/>
      <c r="AX840" s="598"/>
      <c r="AY840" s="599"/>
      <c r="AZ840" s="566"/>
      <c r="BA840" s="567"/>
      <c r="BB840" s="570"/>
      <c r="BC840" s="571"/>
      <c r="BD840" s="598"/>
      <c r="BE840" s="599"/>
      <c r="BF840" s="603"/>
      <c r="BG840" s="604"/>
      <c r="BH840" s="596"/>
      <c r="BI840" s="597"/>
      <c r="BJ840" s="598"/>
      <c r="BK840" s="599"/>
      <c r="BL840" s="600"/>
      <c r="BM840" s="601"/>
      <c r="BN840" s="602"/>
      <c r="BO840" s="561"/>
      <c r="BP840" s="561"/>
      <c r="BQ840" s="78" t="s">
        <v>84</v>
      </c>
      <c r="BR840" s="79" t="e">
        <f>IF(#REF!="B",#REF!,IF(#REF!="C",#REF!,#REF!))</f>
        <v>#REF!</v>
      </c>
      <c r="BS840" s="75"/>
    </row>
    <row r="841" spans="1:71" ht="21.75" customHeight="1">
      <c r="A841" s="62"/>
      <c r="B841" s="586" t="str">
        <f>IF(ROSTER!B12="","",ROSTER!B12)</f>
        <v/>
      </c>
      <c r="C841" s="588" t="str">
        <f>IF(ROSTER!C$12="","",ROSTER!C$12)</f>
        <v/>
      </c>
      <c r="D841" s="589"/>
      <c r="E841" s="590"/>
      <c r="F841" s="592">
        <f>IF(E841="y",1,IF(E841="S",1,0))</f>
        <v>0</v>
      </c>
      <c r="G841" s="594">
        <f>IF(E841="S",1,0)</f>
        <v>0</v>
      </c>
      <c r="H841" s="584"/>
      <c r="I841" s="576"/>
      <c r="J841" s="564"/>
      <c r="K841" s="565"/>
      <c r="L841" s="568"/>
      <c r="M841" s="569"/>
      <c r="N841" s="578">
        <f>L841+J841</f>
        <v>0</v>
      </c>
      <c r="O841" s="579"/>
      <c r="P841" s="564"/>
      <c r="Q841" s="565"/>
      <c r="R841" s="568"/>
      <c r="S841" s="569"/>
      <c r="T841" s="578">
        <f>R841-P841</f>
        <v>0</v>
      </c>
      <c r="U841" s="579"/>
      <c r="V841" s="584"/>
      <c r="W841" s="576"/>
      <c r="X841" s="564"/>
      <c r="Y841" s="576"/>
      <c r="Z841" s="564"/>
      <c r="AA841" s="576"/>
      <c r="AB841" s="564"/>
      <c r="AC841" s="565"/>
      <c r="AD841" s="568"/>
      <c r="AE841" s="569"/>
      <c r="AF841" s="548">
        <f>IF(AB841=0,0,(AD841/AB841)*100)</f>
        <v>0</v>
      </c>
      <c r="AG841" s="549"/>
      <c r="AH841" s="564"/>
      <c r="AI841" s="565"/>
      <c r="AJ841" s="568"/>
      <c r="AK841" s="569"/>
      <c r="AL841" s="548">
        <f>IF(AH841=0,0,(AJ841/AH841)*100)</f>
        <v>0</v>
      </c>
      <c r="AM841" s="549"/>
      <c r="AN841" s="564"/>
      <c r="AO841" s="565"/>
      <c r="AP841" s="568"/>
      <c r="AQ841" s="569"/>
      <c r="AR841" s="548">
        <f>IF(AN841=0,0,(AP841/AN841)*100)</f>
        <v>0</v>
      </c>
      <c r="AS841" s="549"/>
      <c r="AT841" s="572">
        <f>AB841+AH841+AN841</f>
        <v>0</v>
      </c>
      <c r="AU841" s="573"/>
      <c r="AV841" s="544">
        <f>AD841+AJ841+AP841</f>
        <v>0</v>
      </c>
      <c r="AW841" s="545"/>
      <c r="AX841" s="548">
        <f>IF(AT841=0,0,(AV841/AT841)*100)</f>
        <v>0</v>
      </c>
      <c r="AY841" s="549"/>
      <c r="AZ841" s="564"/>
      <c r="BA841" s="565"/>
      <c r="BB841" s="568"/>
      <c r="BC841" s="569"/>
      <c r="BD841" s="548">
        <f>IF(AZ841=0,0,(BB841/AZ841)*100)</f>
        <v>0</v>
      </c>
      <c r="BE841" s="549"/>
      <c r="BF841" s="572">
        <f>AT841+AZ841</f>
        <v>0</v>
      </c>
      <c r="BG841" s="573"/>
      <c r="BH841" s="544">
        <f>AV841+BB841</f>
        <v>0</v>
      </c>
      <c r="BI841" s="545"/>
      <c r="BJ841" s="548">
        <f>IF(BF841=0,0,(BH841/BF841)*100)</f>
        <v>0</v>
      </c>
      <c r="BK841" s="549"/>
      <c r="BL841" s="552">
        <f>(AD841*2)+(AJ841*2)+(AP841*3)+BB841</f>
        <v>0</v>
      </c>
      <c r="BM841" s="553"/>
      <c r="BN841" s="554"/>
      <c r="BO841" s="560" t="e">
        <f>(BL841*BR$837)+(N841*BR$838)+(X841*BR$839)+(R841*BR$840)+(V841*BR$841)+(Z841*BR$842)</f>
        <v>#REF!</v>
      </c>
      <c r="BP841" s="560" t="e">
        <f>((AZ841-BB841)*BR$844)+((AT841-AV841)*BR$843)+(H841*BR$845)+(P841*BR$846)</f>
        <v>#REF!</v>
      </c>
      <c r="BQ841" s="78" t="s">
        <v>85</v>
      </c>
      <c r="BR841" s="79" t="e">
        <f>IF(#REF!="B",#REF!,IF(#REF!="C",#REF!,#REF!))</f>
        <v>#REF!</v>
      </c>
      <c r="BS841" s="75"/>
    </row>
    <row r="842" spans="1:71" ht="21.75" customHeight="1">
      <c r="A842" s="62"/>
      <c r="B842" s="587"/>
      <c r="C842" s="562" t="str">
        <f>IF(ROSTER!D$12="","",ROSTER!D$12)</f>
        <v/>
      </c>
      <c r="D842" s="563"/>
      <c r="E842" s="591"/>
      <c r="F842" s="593"/>
      <c r="G842" s="595"/>
      <c r="H842" s="585"/>
      <c r="I842" s="577"/>
      <c r="J842" s="566"/>
      <c r="K842" s="567"/>
      <c r="L842" s="570"/>
      <c r="M842" s="571"/>
      <c r="N842" s="582" t="s">
        <v>16</v>
      </c>
      <c r="O842" s="583"/>
      <c r="P842" s="566"/>
      <c r="Q842" s="567"/>
      <c r="R842" s="570"/>
      <c r="S842" s="571"/>
      <c r="T842" s="582" t="s">
        <v>16</v>
      </c>
      <c r="U842" s="583"/>
      <c r="V842" s="585"/>
      <c r="W842" s="577"/>
      <c r="X842" s="566"/>
      <c r="Y842" s="577"/>
      <c r="Z842" s="566"/>
      <c r="AA842" s="577"/>
      <c r="AB842" s="566"/>
      <c r="AC842" s="567"/>
      <c r="AD842" s="570"/>
      <c r="AE842" s="571"/>
      <c r="AF842" s="598"/>
      <c r="AG842" s="599"/>
      <c r="AH842" s="566"/>
      <c r="AI842" s="567"/>
      <c r="AJ842" s="570"/>
      <c r="AK842" s="571"/>
      <c r="AL842" s="598"/>
      <c r="AM842" s="599"/>
      <c r="AN842" s="566"/>
      <c r="AO842" s="567"/>
      <c r="AP842" s="570"/>
      <c r="AQ842" s="571"/>
      <c r="AR842" s="598"/>
      <c r="AS842" s="599"/>
      <c r="AT842" s="603"/>
      <c r="AU842" s="604"/>
      <c r="AV842" s="596"/>
      <c r="AW842" s="597"/>
      <c r="AX842" s="598"/>
      <c r="AY842" s="599"/>
      <c r="AZ842" s="566"/>
      <c r="BA842" s="567"/>
      <c r="BB842" s="570"/>
      <c r="BC842" s="571"/>
      <c r="BD842" s="598"/>
      <c r="BE842" s="599"/>
      <c r="BF842" s="603"/>
      <c r="BG842" s="604"/>
      <c r="BH842" s="596"/>
      <c r="BI842" s="597"/>
      <c r="BJ842" s="598"/>
      <c r="BK842" s="599"/>
      <c r="BL842" s="600"/>
      <c r="BM842" s="601"/>
      <c r="BN842" s="602"/>
      <c r="BO842" s="561"/>
      <c r="BP842" s="561"/>
      <c r="BQ842" s="78" t="s">
        <v>86</v>
      </c>
      <c r="BR842" s="79" t="e">
        <f>IF(#REF!="B",#REF!,IF(#REF!="C",#REF!,#REF!))</f>
        <v>#REF!</v>
      </c>
      <c r="BS842" s="75"/>
    </row>
    <row r="843" spans="1:71" ht="21.75" customHeight="1">
      <c r="A843" s="62"/>
      <c r="B843" s="586" t="str">
        <f>IF(ROSTER!B14="","",ROSTER!B14)</f>
        <v/>
      </c>
      <c r="C843" s="588" t="str">
        <f>IF(ROSTER!C$14="","",ROSTER!C$14)</f>
        <v/>
      </c>
      <c r="D843" s="589"/>
      <c r="E843" s="590"/>
      <c r="F843" s="592">
        <f>IF(E843="y",1,IF(E843="S",1,0))</f>
        <v>0</v>
      </c>
      <c r="G843" s="594">
        <f>IF(E843="S",1,0)</f>
        <v>0</v>
      </c>
      <c r="H843" s="584"/>
      <c r="I843" s="576"/>
      <c r="J843" s="564"/>
      <c r="K843" s="565"/>
      <c r="L843" s="568"/>
      <c r="M843" s="569"/>
      <c r="N843" s="578">
        <f>L843+J843</f>
        <v>0</v>
      </c>
      <c r="O843" s="579"/>
      <c r="P843" s="564"/>
      <c r="Q843" s="565"/>
      <c r="R843" s="568"/>
      <c r="S843" s="569"/>
      <c r="T843" s="578">
        <f>R843-P843</f>
        <v>0</v>
      </c>
      <c r="U843" s="579"/>
      <c r="V843" s="584"/>
      <c r="W843" s="576"/>
      <c r="X843" s="564"/>
      <c r="Y843" s="576"/>
      <c r="Z843" s="564"/>
      <c r="AA843" s="576"/>
      <c r="AB843" s="564"/>
      <c r="AC843" s="565"/>
      <c r="AD843" s="568"/>
      <c r="AE843" s="569"/>
      <c r="AF843" s="548">
        <f>IF(AB843=0,0,(AD843/AB843)*100)</f>
        <v>0</v>
      </c>
      <c r="AG843" s="549"/>
      <c r="AH843" s="564"/>
      <c r="AI843" s="565"/>
      <c r="AJ843" s="568"/>
      <c r="AK843" s="569"/>
      <c r="AL843" s="548">
        <f>IF(AH843=0,0,(AJ843/AH843)*100)</f>
        <v>0</v>
      </c>
      <c r="AM843" s="549"/>
      <c r="AN843" s="564"/>
      <c r="AO843" s="565"/>
      <c r="AP843" s="568"/>
      <c r="AQ843" s="569"/>
      <c r="AR843" s="548">
        <f>IF(AN843=0,0,(AP843/AN843)*100)</f>
        <v>0</v>
      </c>
      <c r="AS843" s="549"/>
      <c r="AT843" s="572">
        <f>AB843+AH843+AN843</f>
        <v>0</v>
      </c>
      <c r="AU843" s="573"/>
      <c r="AV843" s="544">
        <f>AD843+AJ843+AP843</f>
        <v>0</v>
      </c>
      <c r="AW843" s="545"/>
      <c r="AX843" s="548">
        <f>IF(AT843=0,0,(AV843/AT843)*100)</f>
        <v>0</v>
      </c>
      <c r="AY843" s="549"/>
      <c r="AZ843" s="564"/>
      <c r="BA843" s="565"/>
      <c r="BB843" s="568"/>
      <c r="BC843" s="569"/>
      <c r="BD843" s="548">
        <f>IF(AZ843=0,0,(BB843/AZ843)*100)</f>
        <v>0</v>
      </c>
      <c r="BE843" s="549"/>
      <c r="BF843" s="572">
        <f>AT843+AZ843</f>
        <v>0</v>
      </c>
      <c r="BG843" s="573"/>
      <c r="BH843" s="544">
        <f>AV843+BB843</f>
        <v>0</v>
      </c>
      <c r="BI843" s="545"/>
      <c r="BJ843" s="548">
        <f>IF(BF843=0,0,(BH843/BF843)*100)</f>
        <v>0</v>
      </c>
      <c r="BK843" s="549"/>
      <c r="BL843" s="552">
        <f>(AD843*2)+(AJ843*2)+(AP843*3)+BB843</f>
        <v>0</v>
      </c>
      <c r="BM843" s="553"/>
      <c r="BN843" s="554"/>
      <c r="BO843" s="560" t="e">
        <f>(BL843*BR$837)+(N843*BR$838)+(X843*BR$839)+(R843*BR$840)+(V843*BR$841)+(Z843*BR$842)</f>
        <v>#REF!</v>
      </c>
      <c r="BP843" s="560" t="e">
        <f>((AZ843-BB843)*BR$844)+((AT843-AV843)*BR$843)+(H843*BR$845)+(P843*BR$846)</f>
        <v>#REF!</v>
      </c>
      <c r="BQ843" s="78" t="s">
        <v>87</v>
      </c>
      <c r="BR843" s="79" t="e">
        <f>IF(#REF!="B",#REF!,IF(#REF!="C",#REF!,#REF!))</f>
        <v>#REF!</v>
      </c>
      <c r="BS843" s="75"/>
    </row>
    <row r="844" spans="1:71" ht="21.75" customHeight="1">
      <c r="A844" s="62"/>
      <c r="B844" s="587"/>
      <c r="C844" s="562" t="str">
        <f>IF(ROSTER!D$14="","",ROSTER!D$14)</f>
        <v/>
      </c>
      <c r="D844" s="563"/>
      <c r="E844" s="591"/>
      <c r="F844" s="593"/>
      <c r="G844" s="595"/>
      <c r="H844" s="585"/>
      <c r="I844" s="577"/>
      <c r="J844" s="566"/>
      <c r="K844" s="567"/>
      <c r="L844" s="570"/>
      <c r="M844" s="571"/>
      <c r="N844" s="582" t="s">
        <v>16</v>
      </c>
      <c r="O844" s="583"/>
      <c r="P844" s="566"/>
      <c r="Q844" s="567"/>
      <c r="R844" s="570"/>
      <c r="S844" s="571"/>
      <c r="T844" s="582" t="s">
        <v>16</v>
      </c>
      <c r="U844" s="583"/>
      <c r="V844" s="585"/>
      <c r="W844" s="577"/>
      <c r="X844" s="566"/>
      <c r="Y844" s="577"/>
      <c r="Z844" s="566"/>
      <c r="AA844" s="577"/>
      <c r="AB844" s="566"/>
      <c r="AC844" s="567"/>
      <c r="AD844" s="570"/>
      <c r="AE844" s="571"/>
      <c r="AF844" s="598"/>
      <c r="AG844" s="599"/>
      <c r="AH844" s="566"/>
      <c r="AI844" s="567"/>
      <c r="AJ844" s="570"/>
      <c r="AK844" s="571"/>
      <c r="AL844" s="598"/>
      <c r="AM844" s="599"/>
      <c r="AN844" s="566"/>
      <c r="AO844" s="567"/>
      <c r="AP844" s="570"/>
      <c r="AQ844" s="571"/>
      <c r="AR844" s="598"/>
      <c r="AS844" s="599"/>
      <c r="AT844" s="603"/>
      <c r="AU844" s="604"/>
      <c r="AV844" s="596"/>
      <c r="AW844" s="597"/>
      <c r="AX844" s="598"/>
      <c r="AY844" s="599"/>
      <c r="AZ844" s="566"/>
      <c r="BA844" s="567"/>
      <c r="BB844" s="570"/>
      <c r="BC844" s="571"/>
      <c r="BD844" s="598"/>
      <c r="BE844" s="599"/>
      <c r="BF844" s="603"/>
      <c r="BG844" s="604"/>
      <c r="BH844" s="596"/>
      <c r="BI844" s="597"/>
      <c r="BJ844" s="598"/>
      <c r="BK844" s="599"/>
      <c r="BL844" s="600"/>
      <c r="BM844" s="601"/>
      <c r="BN844" s="602"/>
      <c r="BO844" s="561"/>
      <c r="BP844" s="561"/>
      <c r="BQ844" s="78" t="s">
        <v>88</v>
      </c>
      <c r="BR844" s="79" t="e">
        <f>IF(#REF!="B",#REF!,IF(#REF!="C",#REF!,#REF!))</f>
        <v>#REF!</v>
      </c>
      <c r="BS844" s="75"/>
    </row>
    <row r="845" spans="1:71" ht="21.75" customHeight="1">
      <c r="A845" s="62"/>
      <c r="B845" s="586" t="str">
        <f>IF(ROSTER!B16="","",ROSTER!B16)</f>
        <v/>
      </c>
      <c r="C845" s="588" t="str">
        <f>IF(ROSTER!C$16="","",ROSTER!C$16)</f>
        <v/>
      </c>
      <c r="D845" s="589"/>
      <c r="E845" s="590"/>
      <c r="F845" s="592">
        <f>IF(E845="y",1,IF(E845="S",1,0))</f>
        <v>0</v>
      </c>
      <c r="G845" s="594">
        <f>IF(E845="S",1,0)</f>
        <v>0</v>
      </c>
      <c r="H845" s="584"/>
      <c r="I845" s="576"/>
      <c r="J845" s="564"/>
      <c r="K845" s="565"/>
      <c r="L845" s="568"/>
      <c r="M845" s="569"/>
      <c r="N845" s="578">
        <f>L845+J845</f>
        <v>0</v>
      </c>
      <c r="O845" s="579"/>
      <c r="P845" s="564"/>
      <c r="Q845" s="565"/>
      <c r="R845" s="568"/>
      <c r="S845" s="569"/>
      <c r="T845" s="578">
        <f>R845-P845</f>
        <v>0</v>
      </c>
      <c r="U845" s="579"/>
      <c r="V845" s="584"/>
      <c r="W845" s="576"/>
      <c r="X845" s="564"/>
      <c r="Y845" s="576"/>
      <c r="Z845" s="564"/>
      <c r="AA845" s="576"/>
      <c r="AB845" s="564"/>
      <c r="AC845" s="565"/>
      <c r="AD845" s="568"/>
      <c r="AE845" s="569"/>
      <c r="AF845" s="548">
        <f>IF(AB845=0,0,(AD845/AB845)*100)</f>
        <v>0</v>
      </c>
      <c r="AG845" s="549"/>
      <c r="AH845" s="564"/>
      <c r="AI845" s="565"/>
      <c r="AJ845" s="568"/>
      <c r="AK845" s="569"/>
      <c r="AL845" s="548">
        <f>IF(AH845=0,0,(AJ845/AH845)*100)</f>
        <v>0</v>
      </c>
      <c r="AM845" s="549"/>
      <c r="AN845" s="564"/>
      <c r="AO845" s="565"/>
      <c r="AP845" s="568"/>
      <c r="AQ845" s="569"/>
      <c r="AR845" s="548">
        <f>IF(AN845=0,0,(AP845/AN845)*100)</f>
        <v>0</v>
      </c>
      <c r="AS845" s="549"/>
      <c r="AT845" s="572">
        <f>AB845+AH845+AN845</f>
        <v>0</v>
      </c>
      <c r="AU845" s="573"/>
      <c r="AV845" s="544">
        <f>AD845+AJ845+AP845</f>
        <v>0</v>
      </c>
      <c r="AW845" s="545"/>
      <c r="AX845" s="548">
        <f>IF(AT845=0,0,(AV845/AT845)*100)</f>
        <v>0</v>
      </c>
      <c r="AY845" s="549"/>
      <c r="AZ845" s="564"/>
      <c r="BA845" s="565"/>
      <c r="BB845" s="568"/>
      <c r="BC845" s="569"/>
      <c r="BD845" s="548">
        <f>IF(AZ845=0,0,(BB845/AZ845)*100)</f>
        <v>0</v>
      </c>
      <c r="BE845" s="549"/>
      <c r="BF845" s="572">
        <f>AT845+AZ845</f>
        <v>0</v>
      </c>
      <c r="BG845" s="573"/>
      <c r="BH845" s="544">
        <f>AV845+BB845</f>
        <v>0</v>
      </c>
      <c r="BI845" s="545"/>
      <c r="BJ845" s="548">
        <f>IF(BF845=0,0,(BH845/BF845)*100)</f>
        <v>0</v>
      </c>
      <c r="BK845" s="549"/>
      <c r="BL845" s="552">
        <f>(AD845*2)+(AJ845*2)+(AP845*3)+BB845</f>
        <v>0</v>
      </c>
      <c r="BM845" s="553"/>
      <c r="BN845" s="554"/>
      <c r="BO845" s="560" t="e">
        <f>(BL845*BR$837)+(N845*BR$838)+(X845*BR$839)+(R845*BR$840)+(V845*BR$841)+(Z845*BR$842)</f>
        <v>#REF!</v>
      </c>
      <c r="BP845" s="560" t="e">
        <f>((AZ845-BB845)*BR$844)+((AT845-AV845)*BR$843)+(H845*BR$845)+(P845*BR$846)</f>
        <v>#REF!</v>
      </c>
      <c r="BQ845" s="78" t="s">
        <v>89</v>
      </c>
      <c r="BR845" s="79" t="e">
        <f>IF(#REF!="B",#REF!,IF(#REF!="C",#REF!,#REF!))</f>
        <v>#REF!</v>
      </c>
      <c r="BS845" s="75"/>
    </row>
    <row r="846" spans="1:71" ht="21.75" customHeight="1">
      <c r="A846" s="62"/>
      <c r="B846" s="587"/>
      <c r="C846" s="562" t="str">
        <f>IF(ROSTER!D$16="","",ROSTER!D$16)</f>
        <v/>
      </c>
      <c r="D846" s="563"/>
      <c r="E846" s="591"/>
      <c r="F846" s="593"/>
      <c r="G846" s="595"/>
      <c r="H846" s="585"/>
      <c r="I846" s="577"/>
      <c r="J846" s="566"/>
      <c r="K846" s="567"/>
      <c r="L846" s="570"/>
      <c r="M846" s="571"/>
      <c r="N846" s="582" t="s">
        <v>16</v>
      </c>
      <c r="O846" s="583"/>
      <c r="P846" s="566"/>
      <c r="Q846" s="567"/>
      <c r="R846" s="570"/>
      <c r="S846" s="571"/>
      <c r="T846" s="582" t="s">
        <v>16</v>
      </c>
      <c r="U846" s="583"/>
      <c r="V846" s="585"/>
      <c r="W846" s="577"/>
      <c r="X846" s="566"/>
      <c r="Y846" s="577"/>
      <c r="Z846" s="566"/>
      <c r="AA846" s="577"/>
      <c r="AB846" s="566"/>
      <c r="AC846" s="567"/>
      <c r="AD846" s="570"/>
      <c r="AE846" s="571"/>
      <c r="AF846" s="598"/>
      <c r="AG846" s="599"/>
      <c r="AH846" s="566"/>
      <c r="AI846" s="567"/>
      <c r="AJ846" s="570"/>
      <c r="AK846" s="571"/>
      <c r="AL846" s="598"/>
      <c r="AM846" s="599"/>
      <c r="AN846" s="566"/>
      <c r="AO846" s="567"/>
      <c r="AP846" s="570"/>
      <c r="AQ846" s="571"/>
      <c r="AR846" s="598"/>
      <c r="AS846" s="599"/>
      <c r="AT846" s="603"/>
      <c r="AU846" s="604"/>
      <c r="AV846" s="596"/>
      <c r="AW846" s="597"/>
      <c r="AX846" s="598"/>
      <c r="AY846" s="599"/>
      <c r="AZ846" s="566"/>
      <c r="BA846" s="567"/>
      <c r="BB846" s="570"/>
      <c r="BC846" s="571"/>
      <c r="BD846" s="598"/>
      <c r="BE846" s="599"/>
      <c r="BF846" s="603"/>
      <c r="BG846" s="604"/>
      <c r="BH846" s="596"/>
      <c r="BI846" s="597"/>
      <c r="BJ846" s="598"/>
      <c r="BK846" s="599"/>
      <c r="BL846" s="600"/>
      <c r="BM846" s="601"/>
      <c r="BN846" s="602"/>
      <c r="BO846" s="561"/>
      <c r="BP846" s="561"/>
      <c r="BQ846" s="78" t="s">
        <v>90</v>
      </c>
      <c r="BR846" s="79" t="e">
        <f>IF(#REF!="B",#REF!,IF(#REF!="C",#REF!,#REF!))</f>
        <v>#REF!</v>
      </c>
      <c r="BS846" s="75"/>
    </row>
    <row r="847" spans="1:71" ht="21.75" customHeight="1">
      <c r="A847" s="62"/>
      <c r="B847" s="586" t="str">
        <f>IF(ROSTER!B18="","",ROSTER!B18)</f>
        <v/>
      </c>
      <c r="C847" s="588" t="str">
        <f>IF(ROSTER!C$18="","",ROSTER!C$18)</f>
        <v/>
      </c>
      <c r="D847" s="589"/>
      <c r="E847" s="590"/>
      <c r="F847" s="592">
        <f>IF(E847="y",1,IF(E847="S",1,0))</f>
        <v>0</v>
      </c>
      <c r="G847" s="594">
        <f>IF(E847="S",1,0)</f>
        <v>0</v>
      </c>
      <c r="H847" s="584"/>
      <c r="I847" s="576"/>
      <c r="J847" s="564"/>
      <c r="K847" s="565"/>
      <c r="L847" s="568"/>
      <c r="M847" s="569"/>
      <c r="N847" s="578">
        <f>L847+J847</f>
        <v>0</v>
      </c>
      <c r="O847" s="579"/>
      <c r="P847" s="564"/>
      <c r="Q847" s="565"/>
      <c r="R847" s="568"/>
      <c r="S847" s="569"/>
      <c r="T847" s="578">
        <f>R847-P847</f>
        <v>0</v>
      </c>
      <c r="U847" s="579"/>
      <c r="V847" s="584"/>
      <c r="W847" s="576"/>
      <c r="X847" s="564"/>
      <c r="Y847" s="576"/>
      <c r="Z847" s="564"/>
      <c r="AA847" s="576"/>
      <c r="AB847" s="564"/>
      <c r="AC847" s="565"/>
      <c r="AD847" s="568"/>
      <c r="AE847" s="569"/>
      <c r="AF847" s="548">
        <f>IF(AB847=0,0,(AD847/AB847)*100)</f>
        <v>0</v>
      </c>
      <c r="AG847" s="549"/>
      <c r="AH847" s="564"/>
      <c r="AI847" s="565"/>
      <c r="AJ847" s="568"/>
      <c r="AK847" s="569"/>
      <c r="AL847" s="548">
        <f>IF(AH847=0,0,(AJ847/AH847)*100)</f>
        <v>0</v>
      </c>
      <c r="AM847" s="549"/>
      <c r="AN847" s="564"/>
      <c r="AO847" s="565"/>
      <c r="AP847" s="568"/>
      <c r="AQ847" s="569"/>
      <c r="AR847" s="548">
        <f>IF(AN847=0,0,(AP847/AN847)*100)</f>
        <v>0</v>
      </c>
      <c r="AS847" s="549"/>
      <c r="AT847" s="572">
        <f>AB847+AH847+AN847</f>
        <v>0</v>
      </c>
      <c r="AU847" s="573"/>
      <c r="AV847" s="544">
        <f>AD847+AJ847+AP847</f>
        <v>0</v>
      </c>
      <c r="AW847" s="545"/>
      <c r="AX847" s="548">
        <f>IF(AT847=0,0,(AV847/AT847)*100)</f>
        <v>0</v>
      </c>
      <c r="AY847" s="549"/>
      <c r="AZ847" s="564"/>
      <c r="BA847" s="565"/>
      <c r="BB847" s="568"/>
      <c r="BC847" s="569"/>
      <c r="BD847" s="548">
        <f>IF(AZ847=0,0,(BB847/AZ847)*100)</f>
        <v>0</v>
      </c>
      <c r="BE847" s="549"/>
      <c r="BF847" s="572">
        <f>AT847+AZ847</f>
        <v>0</v>
      </c>
      <c r="BG847" s="573"/>
      <c r="BH847" s="544">
        <f>AV847+BB847</f>
        <v>0</v>
      </c>
      <c r="BI847" s="545"/>
      <c r="BJ847" s="548">
        <f>IF(BF847=0,0,(BH847/BF847)*100)</f>
        <v>0</v>
      </c>
      <c r="BK847" s="549"/>
      <c r="BL847" s="552">
        <f>(AD847*2)+(AJ847*2)+(AP847*3)+BB847</f>
        <v>0</v>
      </c>
      <c r="BM847" s="553"/>
      <c r="BN847" s="554"/>
      <c r="BO847" s="560" t="e">
        <f>(BL847*BR$837)+(N847*BR$838)+(X847*BR$839)+(R847*BR$840)+(V847*BR$841)+(Z847*BR$842)</f>
        <v>#REF!</v>
      </c>
      <c r="BP847" s="560" t="e">
        <f>((AZ847-BB847)*BR$844)+((AT847-AV847)*BR$843)+(H847*BR$845)+(P847*BR$846)</f>
        <v>#REF!</v>
      </c>
      <c r="BQ847" s="62"/>
      <c r="BR847" s="62"/>
      <c r="BS847" s="75"/>
    </row>
    <row r="848" spans="1:71" ht="21.75" customHeight="1">
      <c r="A848" s="62"/>
      <c r="B848" s="587"/>
      <c r="C848" s="562" t="str">
        <f>IF(ROSTER!D$18="","",ROSTER!D$18)</f>
        <v/>
      </c>
      <c r="D848" s="563"/>
      <c r="E848" s="591"/>
      <c r="F848" s="593"/>
      <c r="G848" s="595"/>
      <c r="H848" s="585"/>
      <c r="I848" s="577"/>
      <c r="J848" s="566"/>
      <c r="K848" s="567"/>
      <c r="L848" s="570"/>
      <c r="M848" s="571"/>
      <c r="N848" s="582" t="s">
        <v>16</v>
      </c>
      <c r="O848" s="583"/>
      <c r="P848" s="566"/>
      <c r="Q848" s="567"/>
      <c r="R848" s="570"/>
      <c r="S848" s="571"/>
      <c r="T848" s="582" t="s">
        <v>16</v>
      </c>
      <c r="U848" s="583"/>
      <c r="V848" s="585"/>
      <c r="W848" s="577"/>
      <c r="X848" s="566"/>
      <c r="Y848" s="577"/>
      <c r="Z848" s="566"/>
      <c r="AA848" s="577"/>
      <c r="AB848" s="566"/>
      <c r="AC848" s="567"/>
      <c r="AD848" s="570"/>
      <c r="AE848" s="571"/>
      <c r="AF848" s="598"/>
      <c r="AG848" s="599"/>
      <c r="AH848" s="566"/>
      <c r="AI848" s="567"/>
      <c r="AJ848" s="570"/>
      <c r="AK848" s="571"/>
      <c r="AL848" s="598"/>
      <c r="AM848" s="599"/>
      <c r="AN848" s="566"/>
      <c r="AO848" s="567"/>
      <c r="AP848" s="570"/>
      <c r="AQ848" s="571"/>
      <c r="AR848" s="598"/>
      <c r="AS848" s="599"/>
      <c r="AT848" s="603"/>
      <c r="AU848" s="604"/>
      <c r="AV848" s="596"/>
      <c r="AW848" s="597"/>
      <c r="AX848" s="598"/>
      <c r="AY848" s="599"/>
      <c r="AZ848" s="566"/>
      <c r="BA848" s="567"/>
      <c r="BB848" s="570"/>
      <c r="BC848" s="571"/>
      <c r="BD848" s="598"/>
      <c r="BE848" s="599"/>
      <c r="BF848" s="603"/>
      <c r="BG848" s="604"/>
      <c r="BH848" s="596"/>
      <c r="BI848" s="597"/>
      <c r="BJ848" s="598"/>
      <c r="BK848" s="599"/>
      <c r="BL848" s="600"/>
      <c r="BM848" s="601"/>
      <c r="BN848" s="602"/>
      <c r="BO848" s="561"/>
      <c r="BP848" s="561"/>
      <c r="BQ848" s="62"/>
      <c r="BR848" s="62"/>
      <c r="BS848" s="62"/>
    </row>
    <row r="849" spans="1:76" ht="21.75" customHeight="1">
      <c r="A849" s="62"/>
      <c r="B849" s="586" t="str">
        <f>IF(ROSTER!B20="","",ROSTER!B20)</f>
        <v/>
      </c>
      <c r="C849" s="588" t="str">
        <f>IF(ROSTER!C$20="","",ROSTER!C$20)</f>
        <v/>
      </c>
      <c r="D849" s="589"/>
      <c r="E849" s="590"/>
      <c r="F849" s="592">
        <f>IF(E849="y",1,IF(E849="S",1,0))</f>
        <v>0</v>
      </c>
      <c r="G849" s="594">
        <f>IF(E849="S",1,0)</f>
        <v>0</v>
      </c>
      <c r="H849" s="584"/>
      <c r="I849" s="576"/>
      <c r="J849" s="564"/>
      <c r="K849" s="565"/>
      <c r="L849" s="568"/>
      <c r="M849" s="569"/>
      <c r="N849" s="578">
        <f>L849+J849</f>
        <v>0</v>
      </c>
      <c r="O849" s="579"/>
      <c r="P849" s="564"/>
      <c r="Q849" s="565"/>
      <c r="R849" s="568"/>
      <c r="S849" s="569"/>
      <c r="T849" s="578">
        <f>R849-P849</f>
        <v>0</v>
      </c>
      <c r="U849" s="579"/>
      <c r="V849" s="584"/>
      <c r="W849" s="576"/>
      <c r="X849" s="564"/>
      <c r="Y849" s="576"/>
      <c r="Z849" s="564"/>
      <c r="AA849" s="576"/>
      <c r="AB849" s="564"/>
      <c r="AC849" s="565"/>
      <c r="AD849" s="568"/>
      <c r="AE849" s="569"/>
      <c r="AF849" s="548">
        <f>IF(AB849=0,0,(AD849/AB849)*100)</f>
        <v>0</v>
      </c>
      <c r="AG849" s="549"/>
      <c r="AH849" s="564"/>
      <c r="AI849" s="565"/>
      <c r="AJ849" s="568"/>
      <c r="AK849" s="569"/>
      <c r="AL849" s="548">
        <f>IF(AH849=0,0,(AJ849/AH849)*100)</f>
        <v>0</v>
      </c>
      <c r="AM849" s="549"/>
      <c r="AN849" s="564"/>
      <c r="AO849" s="565"/>
      <c r="AP849" s="568"/>
      <c r="AQ849" s="569"/>
      <c r="AR849" s="548">
        <f>IF(AN849=0,0,(AP849/AN849)*100)</f>
        <v>0</v>
      </c>
      <c r="AS849" s="549"/>
      <c r="AT849" s="572">
        <f>AB849+AH849+AN849</f>
        <v>0</v>
      </c>
      <c r="AU849" s="573"/>
      <c r="AV849" s="544">
        <f>AD849+AJ849+AP849</f>
        <v>0</v>
      </c>
      <c r="AW849" s="545"/>
      <c r="AX849" s="548">
        <f>IF(AT849=0,0,(AV849/AT849)*100)</f>
        <v>0</v>
      </c>
      <c r="AY849" s="549"/>
      <c r="AZ849" s="564"/>
      <c r="BA849" s="565"/>
      <c r="BB849" s="568"/>
      <c r="BC849" s="569"/>
      <c r="BD849" s="548">
        <f>IF(AZ849=0,0,(BB849/AZ849)*100)</f>
        <v>0</v>
      </c>
      <c r="BE849" s="549"/>
      <c r="BF849" s="572">
        <f>AT849+AZ849</f>
        <v>0</v>
      </c>
      <c r="BG849" s="573"/>
      <c r="BH849" s="544">
        <f>AV849+BB849</f>
        <v>0</v>
      </c>
      <c r="BI849" s="545"/>
      <c r="BJ849" s="548">
        <f>IF(BF849=0,0,(BH849/BF849)*100)</f>
        <v>0</v>
      </c>
      <c r="BK849" s="549"/>
      <c r="BL849" s="552">
        <f>(AD849*2)+(AJ849*2)+(AP849*3)+BB849</f>
        <v>0</v>
      </c>
      <c r="BM849" s="553"/>
      <c r="BN849" s="554"/>
      <c r="BO849" s="560" t="e">
        <f>(BL849*BR$837)+(N849*BR$838)+(X849*BR$839)+(R849*BR$840)+(V849*BR$841)+(Z849*BR$842)</f>
        <v>#REF!</v>
      </c>
      <c r="BP849" s="560" t="e">
        <f>((AZ849-BB849)*BR$844)+((AT849-AV849)*BR$843)+(H849*BR$845)+(P849*BR$846)</f>
        <v>#REF!</v>
      </c>
      <c r="BQ849" s="62"/>
      <c r="BR849" s="62"/>
      <c r="BS849" s="62"/>
    </row>
    <row r="850" spans="1:76" ht="21.75" customHeight="1">
      <c r="A850" s="62"/>
      <c r="B850" s="587"/>
      <c r="C850" s="562" t="str">
        <f>IF(ROSTER!D$20="","",ROSTER!D$20)</f>
        <v/>
      </c>
      <c r="D850" s="563"/>
      <c r="E850" s="591"/>
      <c r="F850" s="593"/>
      <c r="G850" s="595"/>
      <c r="H850" s="585"/>
      <c r="I850" s="577"/>
      <c r="J850" s="566"/>
      <c r="K850" s="567"/>
      <c r="L850" s="570"/>
      <c r="M850" s="571"/>
      <c r="N850" s="582" t="s">
        <v>16</v>
      </c>
      <c r="O850" s="583"/>
      <c r="P850" s="566"/>
      <c r="Q850" s="567"/>
      <c r="R850" s="570"/>
      <c r="S850" s="571"/>
      <c r="T850" s="582" t="s">
        <v>16</v>
      </c>
      <c r="U850" s="583"/>
      <c r="V850" s="585"/>
      <c r="W850" s="577"/>
      <c r="X850" s="566"/>
      <c r="Y850" s="577"/>
      <c r="Z850" s="566"/>
      <c r="AA850" s="577"/>
      <c r="AB850" s="566"/>
      <c r="AC850" s="567"/>
      <c r="AD850" s="570"/>
      <c r="AE850" s="571"/>
      <c r="AF850" s="598"/>
      <c r="AG850" s="599"/>
      <c r="AH850" s="566"/>
      <c r="AI850" s="567"/>
      <c r="AJ850" s="570"/>
      <c r="AK850" s="571"/>
      <c r="AL850" s="598"/>
      <c r="AM850" s="599"/>
      <c r="AN850" s="566"/>
      <c r="AO850" s="567"/>
      <c r="AP850" s="570"/>
      <c r="AQ850" s="571"/>
      <c r="AR850" s="598"/>
      <c r="AS850" s="599"/>
      <c r="AT850" s="603"/>
      <c r="AU850" s="604"/>
      <c r="AV850" s="596"/>
      <c r="AW850" s="597"/>
      <c r="AX850" s="598"/>
      <c r="AY850" s="599"/>
      <c r="AZ850" s="566"/>
      <c r="BA850" s="567"/>
      <c r="BB850" s="570"/>
      <c r="BC850" s="571"/>
      <c r="BD850" s="598"/>
      <c r="BE850" s="599"/>
      <c r="BF850" s="603"/>
      <c r="BG850" s="604"/>
      <c r="BH850" s="596"/>
      <c r="BI850" s="597"/>
      <c r="BJ850" s="598"/>
      <c r="BK850" s="599"/>
      <c r="BL850" s="600"/>
      <c r="BM850" s="601"/>
      <c r="BN850" s="602"/>
      <c r="BO850" s="561"/>
      <c r="BP850" s="561"/>
      <c r="BQ850" s="62"/>
      <c r="BR850" s="62"/>
      <c r="BS850" s="62"/>
    </row>
    <row r="851" spans="1:76" ht="21.75" customHeight="1">
      <c r="A851" s="62"/>
      <c r="B851" s="586" t="str">
        <f>IF(ROSTER!B22="","",ROSTER!B22)</f>
        <v/>
      </c>
      <c r="C851" s="588" t="str">
        <f>IF(ROSTER!C$22="","",ROSTER!C$22)</f>
        <v/>
      </c>
      <c r="D851" s="589"/>
      <c r="E851" s="590"/>
      <c r="F851" s="592">
        <f>IF(E851="y",1,IF(E851="S",1,0))</f>
        <v>0</v>
      </c>
      <c r="G851" s="594">
        <f>IF(E851="S",1,0)</f>
        <v>0</v>
      </c>
      <c r="H851" s="584"/>
      <c r="I851" s="576"/>
      <c r="J851" s="564"/>
      <c r="K851" s="565"/>
      <c r="L851" s="568"/>
      <c r="M851" s="569"/>
      <c r="N851" s="578">
        <f>L851+J851</f>
        <v>0</v>
      </c>
      <c r="O851" s="579"/>
      <c r="P851" s="564"/>
      <c r="Q851" s="565"/>
      <c r="R851" s="568"/>
      <c r="S851" s="569"/>
      <c r="T851" s="578">
        <f>R851-P851</f>
        <v>0</v>
      </c>
      <c r="U851" s="579"/>
      <c r="V851" s="584"/>
      <c r="W851" s="576"/>
      <c r="X851" s="564"/>
      <c r="Y851" s="576"/>
      <c r="Z851" s="564"/>
      <c r="AA851" s="576"/>
      <c r="AB851" s="564"/>
      <c r="AC851" s="565"/>
      <c r="AD851" s="568"/>
      <c r="AE851" s="569"/>
      <c r="AF851" s="548">
        <f>IF(AB851=0,0,(AD851/AB851)*100)</f>
        <v>0</v>
      </c>
      <c r="AG851" s="549"/>
      <c r="AH851" s="564"/>
      <c r="AI851" s="565"/>
      <c r="AJ851" s="568"/>
      <c r="AK851" s="569"/>
      <c r="AL851" s="548">
        <f>IF(AH851=0,0,(AJ851/AH851)*100)</f>
        <v>0</v>
      </c>
      <c r="AM851" s="549"/>
      <c r="AN851" s="564"/>
      <c r="AO851" s="565"/>
      <c r="AP851" s="568"/>
      <c r="AQ851" s="569"/>
      <c r="AR851" s="548">
        <f>IF(AN851=0,0,(AP851/AN851)*100)</f>
        <v>0</v>
      </c>
      <c r="AS851" s="549"/>
      <c r="AT851" s="572">
        <f>AB851+AH851+AN851</f>
        <v>0</v>
      </c>
      <c r="AU851" s="573"/>
      <c r="AV851" s="544">
        <f>AD851+AJ851+AP851</f>
        <v>0</v>
      </c>
      <c r="AW851" s="545"/>
      <c r="AX851" s="548">
        <f>IF(AT851=0,0,(AV851/AT851)*100)</f>
        <v>0</v>
      </c>
      <c r="AY851" s="549"/>
      <c r="AZ851" s="564"/>
      <c r="BA851" s="565"/>
      <c r="BB851" s="568"/>
      <c r="BC851" s="569"/>
      <c r="BD851" s="548">
        <f>IF(AZ851=0,0,(BB851/AZ851)*100)</f>
        <v>0</v>
      </c>
      <c r="BE851" s="549"/>
      <c r="BF851" s="572">
        <f>AT851+AZ851</f>
        <v>0</v>
      </c>
      <c r="BG851" s="573"/>
      <c r="BH851" s="544">
        <f>AV851+BB851</f>
        <v>0</v>
      </c>
      <c r="BI851" s="545"/>
      <c r="BJ851" s="548">
        <f>IF(BF851=0,0,(BH851/BF851)*100)</f>
        <v>0</v>
      </c>
      <c r="BK851" s="549"/>
      <c r="BL851" s="552">
        <f>(AD851*2)+(AJ851*2)+(AP851*3)+BB851</f>
        <v>0</v>
      </c>
      <c r="BM851" s="553"/>
      <c r="BN851" s="554"/>
      <c r="BO851" s="560" t="e">
        <f>(BL851*BR$837)+(N851*BR$838)+(X851*BR$839)+(R851*BR$840)+(V851*BR$841)+(Z851*BR$842)</f>
        <v>#REF!</v>
      </c>
      <c r="BP851" s="560" t="e">
        <f>((AZ851-BB851)*BR$844)+((AT851-AV851)*BR$843)+(H851*BR$845)+(P851*BR$846)</f>
        <v>#REF!</v>
      </c>
      <c r="BQ851" s="62"/>
      <c r="BR851" s="62"/>
      <c r="BS851" s="62"/>
    </row>
    <row r="852" spans="1:76" ht="21.75" customHeight="1">
      <c r="A852" s="62"/>
      <c r="B852" s="587"/>
      <c r="C852" s="562" t="str">
        <f>IF(ROSTER!D$22="","",ROSTER!D$22)</f>
        <v/>
      </c>
      <c r="D852" s="563"/>
      <c r="E852" s="591"/>
      <c r="F852" s="593"/>
      <c r="G852" s="595"/>
      <c r="H852" s="585"/>
      <c r="I852" s="577"/>
      <c r="J852" s="566"/>
      <c r="K852" s="567"/>
      <c r="L852" s="570"/>
      <c r="M852" s="571"/>
      <c r="N852" s="582" t="s">
        <v>16</v>
      </c>
      <c r="O852" s="583"/>
      <c r="P852" s="566"/>
      <c r="Q852" s="567"/>
      <c r="R852" s="570"/>
      <c r="S852" s="571"/>
      <c r="T852" s="582" t="s">
        <v>16</v>
      </c>
      <c r="U852" s="583"/>
      <c r="V852" s="585"/>
      <c r="W852" s="577"/>
      <c r="X852" s="566"/>
      <c r="Y852" s="577"/>
      <c r="Z852" s="566"/>
      <c r="AA852" s="577"/>
      <c r="AB852" s="566"/>
      <c r="AC852" s="567"/>
      <c r="AD852" s="570"/>
      <c r="AE852" s="571"/>
      <c r="AF852" s="598"/>
      <c r="AG852" s="599"/>
      <c r="AH852" s="566"/>
      <c r="AI852" s="567"/>
      <c r="AJ852" s="570"/>
      <c r="AK852" s="571"/>
      <c r="AL852" s="598"/>
      <c r="AM852" s="599"/>
      <c r="AN852" s="566"/>
      <c r="AO852" s="567"/>
      <c r="AP852" s="570"/>
      <c r="AQ852" s="571"/>
      <c r="AR852" s="598"/>
      <c r="AS852" s="599"/>
      <c r="AT852" s="603"/>
      <c r="AU852" s="604"/>
      <c r="AV852" s="596"/>
      <c r="AW852" s="597"/>
      <c r="AX852" s="598"/>
      <c r="AY852" s="599"/>
      <c r="AZ852" s="566"/>
      <c r="BA852" s="567"/>
      <c r="BB852" s="570"/>
      <c r="BC852" s="571"/>
      <c r="BD852" s="598"/>
      <c r="BE852" s="599"/>
      <c r="BF852" s="603"/>
      <c r="BG852" s="604"/>
      <c r="BH852" s="596"/>
      <c r="BI852" s="597"/>
      <c r="BJ852" s="598"/>
      <c r="BK852" s="599"/>
      <c r="BL852" s="600"/>
      <c r="BM852" s="601"/>
      <c r="BN852" s="602"/>
      <c r="BO852" s="561"/>
      <c r="BP852" s="561"/>
      <c r="BQ852" s="62"/>
      <c r="BR852" s="62"/>
      <c r="BS852" s="62"/>
    </row>
    <row r="853" spans="1:76" ht="21.75" customHeight="1">
      <c r="A853" s="62"/>
      <c r="B853" s="586" t="str">
        <f>IF(ROSTER!B24="","",ROSTER!B24)</f>
        <v/>
      </c>
      <c r="C853" s="588" t="str">
        <f>IF(ROSTER!C$24="","",ROSTER!C$24)</f>
        <v/>
      </c>
      <c r="D853" s="589"/>
      <c r="E853" s="590"/>
      <c r="F853" s="592">
        <f>IF(E853="y",1,IF(E853="S",1,0))</f>
        <v>0</v>
      </c>
      <c r="G853" s="594">
        <f>IF(E853="S",1,0)</f>
        <v>0</v>
      </c>
      <c r="H853" s="584"/>
      <c r="I853" s="576"/>
      <c r="J853" s="564"/>
      <c r="K853" s="565"/>
      <c r="L853" s="568"/>
      <c r="M853" s="569"/>
      <c r="N853" s="578">
        <f>L853+J853</f>
        <v>0</v>
      </c>
      <c r="O853" s="579"/>
      <c r="P853" s="564"/>
      <c r="Q853" s="565"/>
      <c r="R853" s="568"/>
      <c r="S853" s="569"/>
      <c r="T853" s="578">
        <f>R853-P853</f>
        <v>0</v>
      </c>
      <c r="U853" s="579"/>
      <c r="V853" s="584"/>
      <c r="W853" s="576"/>
      <c r="X853" s="564"/>
      <c r="Y853" s="576"/>
      <c r="Z853" s="564"/>
      <c r="AA853" s="576"/>
      <c r="AB853" s="564"/>
      <c r="AC853" s="565"/>
      <c r="AD853" s="568"/>
      <c r="AE853" s="569"/>
      <c r="AF853" s="548">
        <f>IF(AB853=0,0,(AD853/AB853)*100)</f>
        <v>0</v>
      </c>
      <c r="AG853" s="549"/>
      <c r="AH853" s="564"/>
      <c r="AI853" s="565"/>
      <c r="AJ853" s="568"/>
      <c r="AK853" s="569"/>
      <c r="AL853" s="548">
        <f>IF(AH853=0,0,(AJ853/AH853)*100)</f>
        <v>0</v>
      </c>
      <c r="AM853" s="549"/>
      <c r="AN853" s="564"/>
      <c r="AO853" s="565"/>
      <c r="AP853" s="568"/>
      <c r="AQ853" s="569"/>
      <c r="AR853" s="548">
        <f>IF(AN853=0,0,(AP853/AN853)*100)</f>
        <v>0</v>
      </c>
      <c r="AS853" s="549"/>
      <c r="AT853" s="572">
        <f>AB853+AH853+AN853</f>
        <v>0</v>
      </c>
      <c r="AU853" s="573"/>
      <c r="AV853" s="544">
        <f>AD853+AJ853+AP853</f>
        <v>0</v>
      </c>
      <c r="AW853" s="545"/>
      <c r="AX853" s="548">
        <f>IF(AT853=0,0,(AV853/AT853)*100)</f>
        <v>0</v>
      </c>
      <c r="AY853" s="549"/>
      <c r="AZ853" s="564"/>
      <c r="BA853" s="565"/>
      <c r="BB853" s="568"/>
      <c r="BC853" s="569"/>
      <c r="BD853" s="548">
        <f>IF(AZ853=0,0,(BB853/AZ853)*100)</f>
        <v>0</v>
      </c>
      <c r="BE853" s="549"/>
      <c r="BF853" s="572">
        <f>AT853+AZ853</f>
        <v>0</v>
      </c>
      <c r="BG853" s="573"/>
      <c r="BH853" s="544">
        <f>AV853+BB853</f>
        <v>0</v>
      </c>
      <c r="BI853" s="545"/>
      <c r="BJ853" s="548">
        <f>IF(BF853=0,0,(BH853/BF853)*100)</f>
        <v>0</v>
      </c>
      <c r="BK853" s="549"/>
      <c r="BL853" s="552">
        <f>(AD853*2)+(AJ853*2)+(AP853*3)+BB853</f>
        <v>0</v>
      </c>
      <c r="BM853" s="553"/>
      <c r="BN853" s="554"/>
      <c r="BO853" s="560" t="e">
        <f>(BL853*BR$837)+(N853*BR$838)+(X853*BR$839)+(R853*BR$840)+(V853*BR$841)+(Z853*BR$842)</f>
        <v>#REF!</v>
      </c>
      <c r="BP853" s="560" t="e">
        <f>((AZ853-BB853)*BR$844)+((AT853-AV853)*BR$843)+(H853*BR$845)+(P853*BR$846)</f>
        <v>#REF!</v>
      </c>
      <c r="BQ853" s="62"/>
      <c r="BR853" s="62"/>
      <c r="BS853" s="62"/>
    </row>
    <row r="854" spans="1:76" ht="21.75" customHeight="1">
      <c r="A854" s="62"/>
      <c r="B854" s="587"/>
      <c r="C854" s="562" t="str">
        <f>IF(ROSTER!D$24="","",ROSTER!D$24)</f>
        <v/>
      </c>
      <c r="D854" s="563"/>
      <c r="E854" s="591"/>
      <c r="F854" s="593"/>
      <c r="G854" s="595"/>
      <c r="H854" s="585"/>
      <c r="I854" s="577"/>
      <c r="J854" s="566"/>
      <c r="K854" s="567"/>
      <c r="L854" s="570"/>
      <c r="M854" s="571"/>
      <c r="N854" s="582" t="s">
        <v>16</v>
      </c>
      <c r="O854" s="583"/>
      <c r="P854" s="566"/>
      <c r="Q854" s="567"/>
      <c r="R854" s="570"/>
      <c r="S854" s="571"/>
      <c r="T854" s="582" t="s">
        <v>16</v>
      </c>
      <c r="U854" s="583"/>
      <c r="V854" s="585"/>
      <c r="W854" s="577"/>
      <c r="X854" s="566"/>
      <c r="Y854" s="577"/>
      <c r="Z854" s="566"/>
      <c r="AA854" s="577"/>
      <c r="AB854" s="566"/>
      <c r="AC854" s="567"/>
      <c r="AD854" s="570"/>
      <c r="AE854" s="571"/>
      <c r="AF854" s="598"/>
      <c r="AG854" s="599"/>
      <c r="AH854" s="566"/>
      <c r="AI854" s="567"/>
      <c r="AJ854" s="570"/>
      <c r="AK854" s="571"/>
      <c r="AL854" s="598"/>
      <c r="AM854" s="599"/>
      <c r="AN854" s="566"/>
      <c r="AO854" s="567"/>
      <c r="AP854" s="570"/>
      <c r="AQ854" s="571"/>
      <c r="AR854" s="598"/>
      <c r="AS854" s="599"/>
      <c r="AT854" s="603"/>
      <c r="AU854" s="604"/>
      <c r="AV854" s="596"/>
      <c r="AW854" s="597"/>
      <c r="AX854" s="598"/>
      <c r="AY854" s="599"/>
      <c r="AZ854" s="566"/>
      <c r="BA854" s="567"/>
      <c r="BB854" s="570"/>
      <c r="BC854" s="571"/>
      <c r="BD854" s="598"/>
      <c r="BE854" s="599"/>
      <c r="BF854" s="603"/>
      <c r="BG854" s="604"/>
      <c r="BH854" s="596"/>
      <c r="BI854" s="597"/>
      <c r="BJ854" s="598"/>
      <c r="BK854" s="599"/>
      <c r="BL854" s="600"/>
      <c r="BM854" s="601"/>
      <c r="BN854" s="602"/>
      <c r="BO854" s="561"/>
      <c r="BP854" s="561"/>
      <c r="BQ854" s="62"/>
      <c r="BR854" s="62"/>
      <c r="BS854" s="62"/>
      <c r="BX854" s="82"/>
    </row>
    <row r="855" spans="1:76" ht="21.75" customHeight="1">
      <c r="A855" s="62"/>
      <c r="B855" s="586" t="str">
        <f>IF(ROSTER!B26="","",ROSTER!B26)</f>
        <v/>
      </c>
      <c r="C855" s="588" t="str">
        <f>IF(ROSTER!C$26="","",ROSTER!C$26)</f>
        <v/>
      </c>
      <c r="D855" s="589"/>
      <c r="E855" s="590"/>
      <c r="F855" s="592">
        <f>IF(E855="y",1,IF(E855="S",1,0))</f>
        <v>0</v>
      </c>
      <c r="G855" s="594">
        <f>IF(E855="S",1,0)</f>
        <v>0</v>
      </c>
      <c r="H855" s="584"/>
      <c r="I855" s="576"/>
      <c r="J855" s="564"/>
      <c r="K855" s="565"/>
      <c r="L855" s="568"/>
      <c r="M855" s="569"/>
      <c r="N855" s="578">
        <f>L855+J855</f>
        <v>0</v>
      </c>
      <c r="O855" s="579"/>
      <c r="P855" s="564"/>
      <c r="Q855" s="565"/>
      <c r="R855" s="568"/>
      <c r="S855" s="569"/>
      <c r="T855" s="578">
        <f>R855-P855</f>
        <v>0</v>
      </c>
      <c r="U855" s="579"/>
      <c r="V855" s="584"/>
      <c r="W855" s="576"/>
      <c r="X855" s="564"/>
      <c r="Y855" s="576"/>
      <c r="Z855" s="564"/>
      <c r="AA855" s="576"/>
      <c r="AB855" s="564"/>
      <c r="AC855" s="565"/>
      <c r="AD855" s="568"/>
      <c r="AE855" s="569"/>
      <c r="AF855" s="548">
        <f>IF(AB855=0,0,(AD855/AB855)*100)</f>
        <v>0</v>
      </c>
      <c r="AG855" s="549"/>
      <c r="AH855" s="564"/>
      <c r="AI855" s="565"/>
      <c r="AJ855" s="568"/>
      <c r="AK855" s="569"/>
      <c r="AL855" s="548">
        <f>IF(AH855=0,0,(AJ855/AH855)*100)</f>
        <v>0</v>
      </c>
      <c r="AM855" s="549"/>
      <c r="AN855" s="564"/>
      <c r="AO855" s="565"/>
      <c r="AP855" s="568"/>
      <c r="AQ855" s="569"/>
      <c r="AR855" s="548">
        <f>IF(AN855=0,0,(AP855/AN855)*100)</f>
        <v>0</v>
      </c>
      <c r="AS855" s="549"/>
      <c r="AT855" s="572">
        <f>AB855+AH855+AN855</f>
        <v>0</v>
      </c>
      <c r="AU855" s="573"/>
      <c r="AV855" s="544">
        <f>AD855+AJ855+AP855</f>
        <v>0</v>
      </c>
      <c r="AW855" s="545"/>
      <c r="AX855" s="548">
        <f>IF(AT855=0,0,(AV855/AT855)*100)</f>
        <v>0</v>
      </c>
      <c r="AY855" s="549"/>
      <c r="AZ855" s="564"/>
      <c r="BA855" s="565"/>
      <c r="BB855" s="568"/>
      <c r="BC855" s="569"/>
      <c r="BD855" s="548">
        <f>IF(AZ855=0,0,(BB855/AZ855)*100)</f>
        <v>0</v>
      </c>
      <c r="BE855" s="549"/>
      <c r="BF855" s="572">
        <f>AT855+AZ855</f>
        <v>0</v>
      </c>
      <c r="BG855" s="573"/>
      <c r="BH855" s="544">
        <f>AV855+BB855</f>
        <v>0</v>
      </c>
      <c r="BI855" s="545"/>
      <c r="BJ855" s="548">
        <f>IF(BF855=0,0,(BH855/BF855)*100)</f>
        <v>0</v>
      </c>
      <c r="BK855" s="549"/>
      <c r="BL855" s="552">
        <f>(AD855*2)+(AJ855*2)+(AP855*3)+BB855</f>
        <v>0</v>
      </c>
      <c r="BM855" s="553"/>
      <c r="BN855" s="554"/>
      <c r="BO855" s="560" t="e">
        <f>(BL855*BR$837)+(N855*BR$838)+(X855*BR$839)+(R855*BR$840)+(V855*BR$841)+(Z855*BR$842)</f>
        <v>#REF!</v>
      </c>
      <c r="BP855" s="560" t="e">
        <f>((AZ855-BB855)*BR$844)+((AT855-AV855)*BR$843)+(H855*BR$845)+(P855*BR$846)</f>
        <v>#REF!</v>
      </c>
      <c r="BQ855" s="62"/>
      <c r="BR855" s="62"/>
      <c r="BS855" s="62"/>
    </row>
    <row r="856" spans="1:76" ht="21.75" customHeight="1">
      <c r="A856" s="62"/>
      <c r="B856" s="587"/>
      <c r="C856" s="562" t="str">
        <f>IF(ROSTER!D$26="","",ROSTER!D$26)</f>
        <v/>
      </c>
      <c r="D856" s="563"/>
      <c r="E856" s="591"/>
      <c r="F856" s="593"/>
      <c r="G856" s="595"/>
      <c r="H856" s="585"/>
      <c r="I856" s="577"/>
      <c r="J856" s="566"/>
      <c r="K856" s="567"/>
      <c r="L856" s="570"/>
      <c r="M856" s="571"/>
      <c r="N856" s="582" t="s">
        <v>16</v>
      </c>
      <c r="O856" s="583"/>
      <c r="P856" s="566"/>
      <c r="Q856" s="567"/>
      <c r="R856" s="570"/>
      <c r="S856" s="571"/>
      <c r="T856" s="582" t="s">
        <v>16</v>
      </c>
      <c r="U856" s="583"/>
      <c r="V856" s="585"/>
      <c r="W856" s="577"/>
      <c r="X856" s="566"/>
      <c r="Y856" s="577"/>
      <c r="Z856" s="566"/>
      <c r="AA856" s="577"/>
      <c r="AB856" s="566"/>
      <c r="AC856" s="567"/>
      <c r="AD856" s="570"/>
      <c r="AE856" s="571"/>
      <c r="AF856" s="598"/>
      <c r="AG856" s="599"/>
      <c r="AH856" s="566"/>
      <c r="AI856" s="567"/>
      <c r="AJ856" s="570"/>
      <c r="AK856" s="571"/>
      <c r="AL856" s="598"/>
      <c r="AM856" s="599"/>
      <c r="AN856" s="566"/>
      <c r="AO856" s="567"/>
      <c r="AP856" s="570"/>
      <c r="AQ856" s="571"/>
      <c r="AR856" s="598"/>
      <c r="AS856" s="599"/>
      <c r="AT856" s="603"/>
      <c r="AU856" s="604"/>
      <c r="AV856" s="596"/>
      <c r="AW856" s="597"/>
      <c r="AX856" s="598"/>
      <c r="AY856" s="599"/>
      <c r="AZ856" s="566"/>
      <c r="BA856" s="567"/>
      <c r="BB856" s="570"/>
      <c r="BC856" s="571"/>
      <c r="BD856" s="598"/>
      <c r="BE856" s="599"/>
      <c r="BF856" s="603"/>
      <c r="BG856" s="604"/>
      <c r="BH856" s="596"/>
      <c r="BI856" s="597"/>
      <c r="BJ856" s="598"/>
      <c r="BK856" s="599"/>
      <c r="BL856" s="600"/>
      <c r="BM856" s="601"/>
      <c r="BN856" s="602"/>
      <c r="BO856" s="561"/>
      <c r="BP856" s="561"/>
      <c r="BQ856" s="62"/>
      <c r="BR856" s="62"/>
      <c r="BS856" s="62"/>
    </row>
    <row r="857" spans="1:76" ht="21.75" customHeight="1">
      <c r="A857" s="62"/>
      <c r="B857" s="586" t="str">
        <f>IF(ROSTER!B28="","",ROSTER!B28)</f>
        <v/>
      </c>
      <c r="C857" s="588" t="str">
        <f>IF(ROSTER!C$28="","",ROSTER!C$28)</f>
        <v/>
      </c>
      <c r="D857" s="589"/>
      <c r="E857" s="590"/>
      <c r="F857" s="592">
        <f>IF(E857="y",1,IF(E857="S",1,0))</f>
        <v>0</v>
      </c>
      <c r="G857" s="594">
        <f>IF(E857="S",1,0)</f>
        <v>0</v>
      </c>
      <c r="H857" s="584"/>
      <c r="I857" s="576"/>
      <c r="J857" s="564"/>
      <c r="K857" s="565"/>
      <c r="L857" s="568"/>
      <c r="M857" s="569"/>
      <c r="N857" s="578">
        <f>L857+J857</f>
        <v>0</v>
      </c>
      <c r="O857" s="579"/>
      <c r="P857" s="564"/>
      <c r="Q857" s="565"/>
      <c r="R857" s="568"/>
      <c r="S857" s="569"/>
      <c r="T857" s="578">
        <f>R857-P857</f>
        <v>0</v>
      </c>
      <c r="U857" s="579"/>
      <c r="V857" s="584"/>
      <c r="W857" s="576"/>
      <c r="X857" s="564"/>
      <c r="Y857" s="576"/>
      <c r="Z857" s="564"/>
      <c r="AA857" s="576"/>
      <c r="AB857" s="564"/>
      <c r="AC857" s="565"/>
      <c r="AD857" s="568"/>
      <c r="AE857" s="569"/>
      <c r="AF857" s="548">
        <f>IF(AB857=0,0,(AD857/AB857)*100)</f>
        <v>0</v>
      </c>
      <c r="AG857" s="549"/>
      <c r="AH857" s="564"/>
      <c r="AI857" s="565"/>
      <c r="AJ857" s="568"/>
      <c r="AK857" s="569"/>
      <c r="AL857" s="548">
        <f>IF(AH857=0,0,(AJ857/AH857)*100)</f>
        <v>0</v>
      </c>
      <c r="AM857" s="549"/>
      <c r="AN857" s="564"/>
      <c r="AO857" s="565"/>
      <c r="AP857" s="568"/>
      <c r="AQ857" s="569"/>
      <c r="AR857" s="548">
        <f>IF(AN857=0,0,(AP857/AN857)*100)</f>
        <v>0</v>
      </c>
      <c r="AS857" s="549"/>
      <c r="AT857" s="572">
        <f>AB857+AH857+AN857</f>
        <v>0</v>
      </c>
      <c r="AU857" s="573"/>
      <c r="AV857" s="544">
        <f>AD857+AJ857+AP857</f>
        <v>0</v>
      </c>
      <c r="AW857" s="545"/>
      <c r="AX857" s="548">
        <f>IF(AT857=0,0,(AV857/AT857)*100)</f>
        <v>0</v>
      </c>
      <c r="AY857" s="549"/>
      <c r="AZ857" s="564"/>
      <c r="BA857" s="565"/>
      <c r="BB857" s="568"/>
      <c r="BC857" s="569"/>
      <c r="BD857" s="548">
        <f>IF(AZ857=0,0,(BB857/AZ857)*100)</f>
        <v>0</v>
      </c>
      <c r="BE857" s="549"/>
      <c r="BF857" s="572">
        <f>AT857+AZ857</f>
        <v>0</v>
      </c>
      <c r="BG857" s="573"/>
      <c r="BH857" s="544">
        <f>AV857+BB857</f>
        <v>0</v>
      </c>
      <c r="BI857" s="545"/>
      <c r="BJ857" s="548">
        <f>IF(BF857=0,0,(BH857/BF857)*100)</f>
        <v>0</v>
      </c>
      <c r="BK857" s="549"/>
      <c r="BL857" s="552">
        <f>(AD857*2)+(AJ857*2)+(AP857*3)+BB857</f>
        <v>0</v>
      </c>
      <c r="BM857" s="553"/>
      <c r="BN857" s="554"/>
      <c r="BO857" s="560" t="e">
        <f>(BL857*BR$837)+(N857*BR$838)+(X857*BR$839)+(R857*BR$840)+(V857*BR$841)+(Z857*BR$842)</f>
        <v>#REF!</v>
      </c>
      <c r="BP857" s="560" t="e">
        <f>((AZ857-BB857)*BR$844)+((AT857-AV857)*BR$843)+(H857*BR$845)+(P857*BR$846)</f>
        <v>#REF!</v>
      </c>
      <c r="BQ857" s="62"/>
      <c r="BR857" s="62"/>
      <c r="BS857" s="62"/>
    </row>
    <row r="858" spans="1:76" ht="21.75" customHeight="1">
      <c r="A858" s="62"/>
      <c r="B858" s="587"/>
      <c r="C858" s="562" t="str">
        <f>IF(ROSTER!D$28="","",ROSTER!D$28)</f>
        <v/>
      </c>
      <c r="D858" s="563"/>
      <c r="E858" s="591"/>
      <c r="F858" s="593"/>
      <c r="G858" s="595"/>
      <c r="H858" s="585"/>
      <c r="I858" s="577"/>
      <c r="J858" s="566"/>
      <c r="K858" s="567"/>
      <c r="L858" s="570"/>
      <c r="M858" s="571"/>
      <c r="N858" s="582" t="s">
        <v>16</v>
      </c>
      <c r="O858" s="583"/>
      <c r="P858" s="566"/>
      <c r="Q858" s="567"/>
      <c r="R858" s="570"/>
      <c r="S858" s="571"/>
      <c r="T858" s="582" t="s">
        <v>16</v>
      </c>
      <c r="U858" s="583"/>
      <c r="V858" s="585"/>
      <c r="W858" s="577"/>
      <c r="X858" s="566"/>
      <c r="Y858" s="577"/>
      <c r="Z858" s="566"/>
      <c r="AA858" s="577"/>
      <c r="AB858" s="566"/>
      <c r="AC858" s="567"/>
      <c r="AD858" s="570"/>
      <c r="AE858" s="571"/>
      <c r="AF858" s="598"/>
      <c r="AG858" s="599"/>
      <c r="AH858" s="566"/>
      <c r="AI858" s="567"/>
      <c r="AJ858" s="570"/>
      <c r="AK858" s="571"/>
      <c r="AL858" s="598"/>
      <c r="AM858" s="599"/>
      <c r="AN858" s="566"/>
      <c r="AO858" s="567"/>
      <c r="AP858" s="570"/>
      <c r="AQ858" s="571"/>
      <c r="AR858" s="598"/>
      <c r="AS858" s="599"/>
      <c r="AT858" s="603"/>
      <c r="AU858" s="604"/>
      <c r="AV858" s="596"/>
      <c r="AW858" s="597"/>
      <c r="AX858" s="598"/>
      <c r="AY858" s="599"/>
      <c r="AZ858" s="566"/>
      <c r="BA858" s="567"/>
      <c r="BB858" s="570"/>
      <c r="BC858" s="571"/>
      <c r="BD858" s="598"/>
      <c r="BE858" s="599"/>
      <c r="BF858" s="603"/>
      <c r="BG858" s="604"/>
      <c r="BH858" s="596"/>
      <c r="BI858" s="597"/>
      <c r="BJ858" s="598"/>
      <c r="BK858" s="599"/>
      <c r="BL858" s="600"/>
      <c r="BM858" s="601"/>
      <c r="BN858" s="602"/>
      <c r="BO858" s="561"/>
      <c r="BP858" s="561"/>
      <c r="BQ858" s="62"/>
      <c r="BR858" s="62"/>
      <c r="BS858" s="62"/>
    </row>
    <row r="859" spans="1:76" ht="21.75" customHeight="1">
      <c r="A859" s="62"/>
      <c r="B859" s="586" t="str">
        <f>IF(ROSTER!B30="","",ROSTER!B30)</f>
        <v/>
      </c>
      <c r="C859" s="588" t="str">
        <f>IF(ROSTER!C$30="","",ROSTER!C$30)</f>
        <v/>
      </c>
      <c r="D859" s="589"/>
      <c r="E859" s="590"/>
      <c r="F859" s="592">
        <f>IF(E859="y",1,IF(E859="S",1,0))</f>
        <v>0</v>
      </c>
      <c r="G859" s="594">
        <f>IF(E859="S",1,0)</f>
        <v>0</v>
      </c>
      <c r="H859" s="584"/>
      <c r="I859" s="576"/>
      <c r="J859" s="564"/>
      <c r="K859" s="565"/>
      <c r="L859" s="568"/>
      <c r="M859" s="569"/>
      <c r="N859" s="578">
        <f>L859+J859</f>
        <v>0</v>
      </c>
      <c r="O859" s="579"/>
      <c r="P859" s="564"/>
      <c r="Q859" s="565"/>
      <c r="R859" s="568"/>
      <c r="S859" s="569"/>
      <c r="T859" s="578">
        <f>R859-P859</f>
        <v>0</v>
      </c>
      <c r="U859" s="579"/>
      <c r="V859" s="584"/>
      <c r="W859" s="576"/>
      <c r="X859" s="564"/>
      <c r="Y859" s="576"/>
      <c r="Z859" s="564"/>
      <c r="AA859" s="576"/>
      <c r="AB859" s="564"/>
      <c r="AC859" s="565"/>
      <c r="AD859" s="568"/>
      <c r="AE859" s="569"/>
      <c r="AF859" s="548">
        <f>IF(AB859=0,0,(AD859/AB859)*100)</f>
        <v>0</v>
      </c>
      <c r="AG859" s="549"/>
      <c r="AH859" s="564"/>
      <c r="AI859" s="565"/>
      <c r="AJ859" s="568"/>
      <c r="AK859" s="569"/>
      <c r="AL859" s="548">
        <f>IF(AH859=0,0,(AJ859/AH859)*100)</f>
        <v>0</v>
      </c>
      <c r="AM859" s="549"/>
      <c r="AN859" s="564"/>
      <c r="AO859" s="565"/>
      <c r="AP859" s="568"/>
      <c r="AQ859" s="569"/>
      <c r="AR859" s="548">
        <f>IF(AN859=0,0,(AP859/AN859)*100)</f>
        <v>0</v>
      </c>
      <c r="AS859" s="549"/>
      <c r="AT859" s="572">
        <f>AB859+AH859+AN859</f>
        <v>0</v>
      </c>
      <c r="AU859" s="573"/>
      <c r="AV859" s="544">
        <f>AD859+AJ859+AP859</f>
        <v>0</v>
      </c>
      <c r="AW859" s="545"/>
      <c r="AX859" s="548">
        <f>IF(AT859=0,0,(AV859/AT859)*100)</f>
        <v>0</v>
      </c>
      <c r="AY859" s="549"/>
      <c r="AZ859" s="564"/>
      <c r="BA859" s="565"/>
      <c r="BB859" s="568"/>
      <c r="BC859" s="569"/>
      <c r="BD859" s="548">
        <f>IF(AZ859=0,0,(BB859/AZ859)*100)</f>
        <v>0</v>
      </c>
      <c r="BE859" s="549"/>
      <c r="BF859" s="572">
        <f>AT859+AZ859</f>
        <v>0</v>
      </c>
      <c r="BG859" s="573"/>
      <c r="BH859" s="544">
        <f>AV859+BB859</f>
        <v>0</v>
      </c>
      <c r="BI859" s="545"/>
      <c r="BJ859" s="548">
        <f>IF(BF859=0,0,(BH859/BF859)*100)</f>
        <v>0</v>
      </c>
      <c r="BK859" s="549"/>
      <c r="BL859" s="552">
        <f>(AD859*2)+(AJ859*2)+(AP859*3)+BB859</f>
        <v>0</v>
      </c>
      <c r="BM859" s="553"/>
      <c r="BN859" s="554"/>
      <c r="BO859" s="560" t="e">
        <f>(BL859*BR$837)+(N859*BR$838)+(X859*BR$839)+(R859*BR$840)+(V859*BR$841)+(Z859*BR$842)</f>
        <v>#REF!</v>
      </c>
      <c r="BP859" s="560" t="e">
        <f>((AZ859-BB859)*BR$844)+((AT859-AV859)*BR$843)+(H859*BR$845)+(P859*BR$846)</f>
        <v>#REF!</v>
      </c>
      <c r="BQ859" s="62"/>
      <c r="BR859" s="62"/>
      <c r="BS859" s="62"/>
    </row>
    <row r="860" spans="1:76" ht="21.75" customHeight="1">
      <c r="A860" s="62"/>
      <c r="B860" s="587"/>
      <c r="C860" s="562" t="str">
        <f>IF(ROSTER!D$30="","",ROSTER!D$30)</f>
        <v/>
      </c>
      <c r="D860" s="563"/>
      <c r="E860" s="591"/>
      <c r="F860" s="593"/>
      <c r="G860" s="595"/>
      <c r="H860" s="585"/>
      <c r="I860" s="577"/>
      <c r="J860" s="566"/>
      <c r="K860" s="567"/>
      <c r="L860" s="570"/>
      <c r="M860" s="571"/>
      <c r="N860" s="582" t="s">
        <v>16</v>
      </c>
      <c r="O860" s="583"/>
      <c r="P860" s="566"/>
      <c r="Q860" s="567"/>
      <c r="R860" s="570"/>
      <c r="S860" s="571"/>
      <c r="T860" s="582" t="s">
        <v>16</v>
      </c>
      <c r="U860" s="583"/>
      <c r="V860" s="585"/>
      <c r="W860" s="577"/>
      <c r="X860" s="566"/>
      <c r="Y860" s="577"/>
      <c r="Z860" s="566"/>
      <c r="AA860" s="577"/>
      <c r="AB860" s="566"/>
      <c r="AC860" s="567"/>
      <c r="AD860" s="570"/>
      <c r="AE860" s="571"/>
      <c r="AF860" s="598"/>
      <c r="AG860" s="599"/>
      <c r="AH860" s="566"/>
      <c r="AI860" s="567"/>
      <c r="AJ860" s="570"/>
      <c r="AK860" s="571"/>
      <c r="AL860" s="598"/>
      <c r="AM860" s="599"/>
      <c r="AN860" s="566"/>
      <c r="AO860" s="567"/>
      <c r="AP860" s="570"/>
      <c r="AQ860" s="571"/>
      <c r="AR860" s="598"/>
      <c r="AS860" s="599"/>
      <c r="AT860" s="603"/>
      <c r="AU860" s="604"/>
      <c r="AV860" s="596"/>
      <c r="AW860" s="597"/>
      <c r="AX860" s="598"/>
      <c r="AY860" s="599"/>
      <c r="AZ860" s="566"/>
      <c r="BA860" s="567"/>
      <c r="BB860" s="570"/>
      <c r="BC860" s="571"/>
      <c r="BD860" s="598"/>
      <c r="BE860" s="599"/>
      <c r="BF860" s="603"/>
      <c r="BG860" s="604"/>
      <c r="BH860" s="596"/>
      <c r="BI860" s="597"/>
      <c r="BJ860" s="598"/>
      <c r="BK860" s="599"/>
      <c r="BL860" s="600"/>
      <c r="BM860" s="601"/>
      <c r="BN860" s="602"/>
      <c r="BO860" s="561"/>
      <c r="BP860" s="561"/>
      <c r="BQ860" s="62"/>
      <c r="BR860" s="62"/>
      <c r="BS860" s="62"/>
    </row>
    <row r="861" spans="1:76" ht="21.75" customHeight="1">
      <c r="A861" s="62"/>
      <c r="B861" s="586" t="str">
        <f>IF(ROSTER!B32="","",ROSTER!B32)</f>
        <v/>
      </c>
      <c r="C861" s="588" t="str">
        <f>IF(ROSTER!C$32="","",ROSTER!C$32)</f>
        <v/>
      </c>
      <c r="D861" s="589"/>
      <c r="E861" s="590"/>
      <c r="F861" s="592">
        <f>IF(E861="y",1,IF(E861="S",1,0))</f>
        <v>0</v>
      </c>
      <c r="G861" s="594">
        <f>IF(E861="S",1,0)</f>
        <v>0</v>
      </c>
      <c r="H861" s="584"/>
      <c r="I861" s="576"/>
      <c r="J861" s="564"/>
      <c r="K861" s="565"/>
      <c r="L861" s="568"/>
      <c r="M861" s="569"/>
      <c r="N861" s="578">
        <f>L861+J861</f>
        <v>0</v>
      </c>
      <c r="O861" s="579"/>
      <c r="P861" s="564"/>
      <c r="Q861" s="565"/>
      <c r="R861" s="568"/>
      <c r="S861" s="569"/>
      <c r="T861" s="578">
        <f>R861-P861</f>
        <v>0</v>
      </c>
      <c r="U861" s="579"/>
      <c r="V861" s="584"/>
      <c r="W861" s="576"/>
      <c r="X861" s="564"/>
      <c r="Y861" s="576"/>
      <c r="Z861" s="564"/>
      <c r="AA861" s="576"/>
      <c r="AB861" s="564"/>
      <c r="AC861" s="565"/>
      <c r="AD861" s="568"/>
      <c r="AE861" s="569"/>
      <c r="AF861" s="548">
        <f>IF(AB861=0,0,(AD861/AB861)*100)</f>
        <v>0</v>
      </c>
      <c r="AG861" s="549"/>
      <c r="AH861" s="564"/>
      <c r="AI861" s="565"/>
      <c r="AJ861" s="568"/>
      <c r="AK861" s="569"/>
      <c r="AL861" s="548">
        <f>IF(AH861=0,0,(AJ861/AH861)*100)</f>
        <v>0</v>
      </c>
      <c r="AM861" s="549"/>
      <c r="AN861" s="564"/>
      <c r="AO861" s="565"/>
      <c r="AP861" s="568"/>
      <c r="AQ861" s="569"/>
      <c r="AR861" s="548">
        <f>IF(AN861=0,0,(AP861/AN861)*100)</f>
        <v>0</v>
      </c>
      <c r="AS861" s="549"/>
      <c r="AT861" s="572">
        <f>AB861+AH861+AN861</f>
        <v>0</v>
      </c>
      <c r="AU861" s="573"/>
      <c r="AV861" s="544">
        <f>AD861+AJ861+AP861</f>
        <v>0</v>
      </c>
      <c r="AW861" s="545"/>
      <c r="AX861" s="548">
        <f>IF(AT861=0,0,(AV861/AT861)*100)</f>
        <v>0</v>
      </c>
      <c r="AY861" s="549"/>
      <c r="AZ861" s="564"/>
      <c r="BA861" s="565"/>
      <c r="BB861" s="568"/>
      <c r="BC861" s="569"/>
      <c r="BD861" s="548">
        <f>IF(AZ861=0,0,(BB861/AZ861)*100)</f>
        <v>0</v>
      </c>
      <c r="BE861" s="549"/>
      <c r="BF861" s="572">
        <f>AT861+AZ861</f>
        <v>0</v>
      </c>
      <c r="BG861" s="573"/>
      <c r="BH861" s="544">
        <f>AV861+BB861</f>
        <v>0</v>
      </c>
      <c r="BI861" s="545"/>
      <c r="BJ861" s="548">
        <f>IF(BF861=0,0,(BH861/BF861)*100)</f>
        <v>0</v>
      </c>
      <c r="BK861" s="549"/>
      <c r="BL861" s="552">
        <f>(AD861*2)+(AJ861*2)+(AP861*3)+BB861</f>
        <v>0</v>
      </c>
      <c r="BM861" s="553"/>
      <c r="BN861" s="554"/>
      <c r="BO861" s="560" t="e">
        <f>(BL861*BR$837)+(N861*BR$838)+(X861*BR$839)+(R861*BR$840)+(V861*BR$841)+(Z861*BR$842)</f>
        <v>#REF!</v>
      </c>
      <c r="BP861" s="560" t="e">
        <f>((AZ861-BB861)*BR$844)+((AT861-AV861)*BR$843)+(H861*BR$845)+(P861*BR$846)</f>
        <v>#REF!</v>
      </c>
      <c r="BQ861" s="62"/>
      <c r="BR861" s="62"/>
      <c r="BS861" s="62"/>
    </row>
    <row r="862" spans="1:76" ht="21.75" customHeight="1">
      <c r="A862" s="62"/>
      <c r="B862" s="587"/>
      <c r="C862" s="562" t="str">
        <f>IF(ROSTER!D$32="","",ROSTER!D$32)</f>
        <v/>
      </c>
      <c r="D862" s="563"/>
      <c r="E862" s="591"/>
      <c r="F862" s="593"/>
      <c r="G862" s="595"/>
      <c r="H862" s="585"/>
      <c r="I862" s="577"/>
      <c r="J862" s="566"/>
      <c r="K862" s="567"/>
      <c r="L862" s="570"/>
      <c r="M862" s="571"/>
      <c r="N862" s="582" t="s">
        <v>16</v>
      </c>
      <c r="O862" s="583"/>
      <c r="P862" s="566"/>
      <c r="Q862" s="567"/>
      <c r="R862" s="570"/>
      <c r="S862" s="571"/>
      <c r="T862" s="582" t="s">
        <v>16</v>
      </c>
      <c r="U862" s="583"/>
      <c r="V862" s="585"/>
      <c r="W862" s="577"/>
      <c r="X862" s="566"/>
      <c r="Y862" s="577"/>
      <c r="Z862" s="566"/>
      <c r="AA862" s="577"/>
      <c r="AB862" s="566"/>
      <c r="AC862" s="567"/>
      <c r="AD862" s="570"/>
      <c r="AE862" s="571"/>
      <c r="AF862" s="598"/>
      <c r="AG862" s="599"/>
      <c r="AH862" s="566"/>
      <c r="AI862" s="567"/>
      <c r="AJ862" s="570"/>
      <c r="AK862" s="571"/>
      <c r="AL862" s="598"/>
      <c r="AM862" s="599"/>
      <c r="AN862" s="566"/>
      <c r="AO862" s="567"/>
      <c r="AP862" s="570"/>
      <c r="AQ862" s="571"/>
      <c r="AR862" s="598"/>
      <c r="AS862" s="599"/>
      <c r="AT862" s="603"/>
      <c r="AU862" s="604"/>
      <c r="AV862" s="596"/>
      <c r="AW862" s="597"/>
      <c r="AX862" s="598"/>
      <c r="AY862" s="599"/>
      <c r="AZ862" s="566"/>
      <c r="BA862" s="567"/>
      <c r="BB862" s="570"/>
      <c r="BC862" s="571"/>
      <c r="BD862" s="598"/>
      <c r="BE862" s="599"/>
      <c r="BF862" s="603"/>
      <c r="BG862" s="604"/>
      <c r="BH862" s="596"/>
      <c r="BI862" s="597"/>
      <c r="BJ862" s="598"/>
      <c r="BK862" s="599"/>
      <c r="BL862" s="600"/>
      <c r="BM862" s="601"/>
      <c r="BN862" s="602"/>
      <c r="BO862" s="561"/>
      <c r="BP862" s="561"/>
      <c r="BQ862" s="62"/>
      <c r="BR862" s="62"/>
      <c r="BS862" s="62"/>
    </row>
    <row r="863" spans="1:76" ht="21.75" customHeight="1">
      <c r="A863" s="62"/>
      <c r="B863" s="586" t="str">
        <f>IF(ROSTER!B34="","",ROSTER!B34)</f>
        <v/>
      </c>
      <c r="C863" s="588" t="str">
        <f>IF(ROSTER!C$34="","",ROSTER!C$34)</f>
        <v/>
      </c>
      <c r="D863" s="589"/>
      <c r="E863" s="590"/>
      <c r="F863" s="592">
        <f>IF(E863="y",1,IF(E863="S",1,0))</f>
        <v>0</v>
      </c>
      <c r="G863" s="594">
        <f>IF(E863="S",1,0)</f>
        <v>0</v>
      </c>
      <c r="H863" s="584"/>
      <c r="I863" s="576"/>
      <c r="J863" s="564"/>
      <c r="K863" s="565"/>
      <c r="L863" s="568"/>
      <c r="M863" s="569"/>
      <c r="N863" s="578">
        <f>L863+J863</f>
        <v>0</v>
      </c>
      <c r="O863" s="579"/>
      <c r="P863" s="564"/>
      <c r="Q863" s="565"/>
      <c r="R863" s="568"/>
      <c r="S863" s="569"/>
      <c r="T863" s="578">
        <f>R863-P863</f>
        <v>0</v>
      </c>
      <c r="U863" s="579"/>
      <c r="V863" s="584"/>
      <c r="W863" s="576"/>
      <c r="X863" s="564"/>
      <c r="Y863" s="576"/>
      <c r="Z863" s="564"/>
      <c r="AA863" s="576"/>
      <c r="AB863" s="564"/>
      <c r="AC863" s="565"/>
      <c r="AD863" s="568"/>
      <c r="AE863" s="569"/>
      <c r="AF863" s="548">
        <f>IF(AB863=0,0,(AD863/AB863)*100)</f>
        <v>0</v>
      </c>
      <c r="AG863" s="549"/>
      <c r="AH863" s="564"/>
      <c r="AI863" s="565"/>
      <c r="AJ863" s="568"/>
      <c r="AK863" s="569"/>
      <c r="AL863" s="548">
        <f>IF(AH863=0,0,(AJ863/AH863)*100)</f>
        <v>0</v>
      </c>
      <c r="AM863" s="549"/>
      <c r="AN863" s="564"/>
      <c r="AO863" s="565"/>
      <c r="AP863" s="568"/>
      <c r="AQ863" s="569"/>
      <c r="AR863" s="548">
        <f>IF(AN863=0,0,(AP863/AN863)*100)</f>
        <v>0</v>
      </c>
      <c r="AS863" s="549"/>
      <c r="AT863" s="572">
        <f>AB863+AH863+AN863</f>
        <v>0</v>
      </c>
      <c r="AU863" s="573"/>
      <c r="AV863" s="544">
        <f>AD863+AJ863+AP863</f>
        <v>0</v>
      </c>
      <c r="AW863" s="545"/>
      <c r="AX863" s="548">
        <f>IF(AT863=0,0,(AV863/AT863)*100)</f>
        <v>0</v>
      </c>
      <c r="AY863" s="549"/>
      <c r="AZ863" s="564"/>
      <c r="BA863" s="565"/>
      <c r="BB863" s="568"/>
      <c r="BC863" s="569"/>
      <c r="BD863" s="548">
        <f>IF(AZ863=0,0,(BB863/AZ863)*100)</f>
        <v>0</v>
      </c>
      <c r="BE863" s="549"/>
      <c r="BF863" s="572">
        <f>AT863+AZ863</f>
        <v>0</v>
      </c>
      <c r="BG863" s="573"/>
      <c r="BH863" s="544">
        <f>AV863+BB863</f>
        <v>0</v>
      </c>
      <c r="BI863" s="545"/>
      <c r="BJ863" s="548">
        <f>IF(BF863=0,0,(BH863/BF863)*100)</f>
        <v>0</v>
      </c>
      <c r="BK863" s="549"/>
      <c r="BL863" s="552">
        <f>(AD863*2)+(AJ863*2)+(AP863*3)+BB863</f>
        <v>0</v>
      </c>
      <c r="BM863" s="553"/>
      <c r="BN863" s="554"/>
      <c r="BO863" s="560" t="e">
        <f>(BL863*BR$837)+(N863*BR$838)+(X863*BR$839)+(R863*BR$840)+(V863*BR$841)+(Z863*BR$842)</f>
        <v>#REF!</v>
      </c>
      <c r="BP863" s="560" t="e">
        <f>((AZ863-BB863)*BR$844)+((AT863-AV863)*BR$843)+(H863*BR$845)+(P863*BR$846)</f>
        <v>#REF!</v>
      </c>
      <c r="BQ863" s="62"/>
      <c r="BR863" s="62"/>
      <c r="BS863" s="62"/>
    </row>
    <row r="864" spans="1:76" ht="21.75" customHeight="1">
      <c r="A864" s="62"/>
      <c r="B864" s="587"/>
      <c r="C864" s="562" t="str">
        <f>IF(ROSTER!D$34="","",ROSTER!D$34)</f>
        <v/>
      </c>
      <c r="D864" s="563"/>
      <c r="E864" s="591"/>
      <c r="F864" s="593"/>
      <c r="G864" s="595"/>
      <c r="H864" s="585"/>
      <c r="I864" s="577"/>
      <c r="J864" s="566"/>
      <c r="K864" s="567"/>
      <c r="L864" s="570"/>
      <c r="M864" s="571"/>
      <c r="N864" s="582" t="s">
        <v>16</v>
      </c>
      <c r="O864" s="583"/>
      <c r="P864" s="566"/>
      <c r="Q864" s="567"/>
      <c r="R864" s="570"/>
      <c r="S864" s="571"/>
      <c r="T864" s="582" t="s">
        <v>16</v>
      </c>
      <c r="U864" s="583"/>
      <c r="V864" s="585"/>
      <c r="W864" s="577"/>
      <c r="X864" s="566"/>
      <c r="Y864" s="577"/>
      <c r="Z864" s="566"/>
      <c r="AA864" s="577"/>
      <c r="AB864" s="566"/>
      <c r="AC864" s="567"/>
      <c r="AD864" s="570"/>
      <c r="AE864" s="571"/>
      <c r="AF864" s="598"/>
      <c r="AG864" s="599"/>
      <c r="AH864" s="566"/>
      <c r="AI864" s="567"/>
      <c r="AJ864" s="570"/>
      <c r="AK864" s="571"/>
      <c r="AL864" s="598"/>
      <c r="AM864" s="599"/>
      <c r="AN864" s="566"/>
      <c r="AO864" s="567"/>
      <c r="AP864" s="570"/>
      <c r="AQ864" s="571"/>
      <c r="AR864" s="598"/>
      <c r="AS864" s="599"/>
      <c r="AT864" s="603"/>
      <c r="AU864" s="604"/>
      <c r="AV864" s="596"/>
      <c r="AW864" s="597"/>
      <c r="AX864" s="598"/>
      <c r="AY864" s="599"/>
      <c r="AZ864" s="566"/>
      <c r="BA864" s="567"/>
      <c r="BB864" s="570"/>
      <c r="BC864" s="571"/>
      <c r="BD864" s="598"/>
      <c r="BE864" s="599"/>
      <c r="BF864" s="603"/>
      <c r="BG864" s="604"/>
      <c r="BH864" s="596"/>
      <c r="BI864" s="597"/>
      <c r="BJ864" s="598"/>
      <c r="BK864" s="599"/>
      <c r="BL864" s="600"/>
      <c r="BM864" s="601"/>
      <c r="BN864" s="602"/>
      <c r="BO864" s="561"/>
      <c r="BP864" s="561"/>
      <c r="BQ864" s="62"/>
      <c r="BR864" s="62"/>
      <c r="BS864" s="62"/>
    </row>
    <row r="865" spans="1:73" ht="21.75" customHeight="1">
      <c r="A865" s="62"/>
      <c r="B865" s="586" t="str">
        <f>IF(ROSTER!B36="","",ROSTER!B36)</f>
        <v/>
      </c>
      <c r="C865" s="588" t="str">
        <f>IF(ROSTER!C$36="","",ROSTER!C$36)</f>
        <v/>
      </c>
      <c r="D865" s="589"/>
      <c r="E865" s="590"/>
      <c r="F865" s="592">
        <f>IF(E865="y",1,IF(E865="S",1,0))</f>
        <v>0</v>
      </c>
      <c r="G865" s="594">
        <f>IF(E865="S",1,0)</f>
        <v>0</v>
      </c>
      <c r="H865" s="584"/>
      <c r="I865" s="576"/>
      <c r="J865" s="564"/>
      <c r="K865" s="565"/>
      <c r="L865" s="568"/>
      <c r="M865" s="569"/>
      <c r="N865" s="578">
        <f>L865+J865</f>
        <v>0</v>
      </c>
      <c r="O865" s="579"/>
      <c r="P865" s="564"/>
      <c r="Q865" s="565"/>
      <c r="R865" s="568"/>
      <c r="S865" s="569"/>
      <c r="T865" s="578">
        <f>R865-P865</f>
        <v>0</v>
      </c>
      <c r="U865" s="579"/>
      <c r="V865" s="584"/>
      <c r="W865" s="576"/>
      <c r="X865" s="564"/>
      <c r="Y865" s="576"/>
      <c r="Z865" s="564"/>
      <c r="AA865" s="576"/>
      <c r="AB865" s="564"/>
      <c r="AC865" s="565"/>
      <c r="AD865" s="568"/>
      <c r="AE865" s="569"/>
      <c r="AF865" s="548">
        <f>IF(AB865=0,0,(AD865/AB865)*100)</f>
        <v>0</v>
      </c>
      <c r="AG865" s="549"/>
      <c r="AH865" s="564"/>
      <c r="AI865" s="565"/>
      <c r="AJ865" s="568"/>
      <c r="AK865" s="569"/>
      <c r="AL865" s="548">
        <f>IF(AH865=0,0,(AJ865/AH865)*100)</f>
        <v>0</v>
      </c>
      <c r="AM865" s="549"/>
      <c r="AN865" s="564"/>
      <c r="AO865" s="565"/>
      <c r="AP865" s="568"/>
      <c r="AQ865" s="569"/>
      <c r="AR865" s="548">
        <f>IF(AN865=0,0,(AP865/AN865)*100)</f>
        <v>0</v>
      </c>
      <c r="AS865" s="549"/>
      <c r="AT865" s="572">
        <f>AB865+AH865+AN865</f>
        <v>0</v>
      </c>
      <c r="AU865" s="573"/>
      <c r="AV865" s="544">
        <f>AD865+AJ865+AP865</f>
        <v>0</v>
      </c>
      <c r="AW865" s="545"/>
      <c r="AX865" s="548">
        <f>IF(AT865=0,0,(AV865/AT865)*100)</f>
        <v>0</v>
      </c>
      <c r="AY865" s="549"/>
      <c r="AZ865" s="564"/>
      <c r="BA865" s="565"/>
      <c r="BB865" s="568"/>
      <c r="BC865" s="569"/>
      <c r="BD865" s="548">
        <f>IF(AZ865=0,0,(BB865/AZ865)*100)</f>
        <v>0</v>
      </c>
      <c r="BE865" s="549"/>
      <c r="BF865" s="572">
        <f>AT865+AZ865</f>
        <v>0</v>
      </c>
      <c r="BG865" s="573"/>
      <c r="BH865" s="544">
        <f>AV865+BB865</f>
        <v>0</v>
      </c>
      <c r="BI865" s="545"/>
      <c r="BJ865" s="548">
        <f>IF(BF865=0,0,(BH865/BF865)*100)</f>
        <v>0</v>
      </c>
      <c r="BK865" s="549"/>
      <c r="BL865" s="552">
        <f>(AD865*2)+(AJ865*2)+(AP865*3)+BB865</f>
        <v>0</v>
      </c>
      <c r="BM865" s="553"/>
      <c r="BN865" s="554"/>
      <c r="BO865" s="560" t="e">
        <f>(BL865*BR$837)+(N865*BR$838)+(X865*BR$839)+(R865*BR$840)+(V865*BR$841)+(Z865*BR$842)</f>
        <v>#REF!</v>
      </c>
      <c r="BP865" s="560" t="e">
        <f>((AZ865-BB865)*BR$844)+((AT865-AV865)*BR$843)+(H865*BR$845)+(P865*BR$846)</f>
        <v>#REF!</v>
      </c>
      <c r="BQ865" s="62"/>
      <c r="BR865" s="62"/>
      <c r="BS865" s="62"/>
    </row>
    <row r="866" spans="1:73" ht="21.75" customHeight="1">
      <c r="A866" s="62"/>
      <c r="B866" s="587"/>
      <c r="C866" s="562" t="str">
        <f>IF(ROSTER!D$36="","",ROSTER!D$36)</f>
        <v/>
      </c>
      <c r="D866" s="563"/>
      <c r="E866" s="591"/>
      <c r="F866" s="593"/>
      <c r="G866" s="595"/>
      <c r="H866" s="585"/>
      <c r="I866" s="577"/>
      <c r="J866" s="566"/>
      <c r="K866" s="567"/>
      <c r="L866" s="570"/>
      <c r="M866" s="571"/>
      <c r="N866" s="582" t="s">
        <v>16</v>
      </c>
      <c r="O866" s="583"/>
      <c r="P866" s="566"/>
      <c r="Q866" s="567"/>
      <c r="R866" s="570"/>
      <c r="S866" s="571"/>
      <c r="T866" s="582" t="s">
        <v>16</v>
      </c>
      <c r="U866" s="583"/>
      <c r="V866" s="585"/>
      <c r="W866" s="577"/>
      <c r="X866" s="566"/>
      <c r="Y866" s="577"/>
      <c r="Z866" s="566"/>
      <c r="AA866" s="577"/>
      <c r="AB866" s="566"/>
      <c r="AC866" s="567"/>
      <c r="AD866" s="570"/>
      <c r="AE866" s="571"/>
      <c r="AF866" s="598"/>
      <c r="AG866" s="599"/>
      <c r="AH866" s="566"/>
      <c r="AI866" s="567"/>
      <c r="AJ866" s="570"/>
      <c r="AK866" s="571"/>
      <c r="AL866" s="598"/>
      <c r="AM866" s="599"/>
      <c r="AN866" s="566"/>
      <c r="AO866" s="567"/>
      <c r="AP866" s="570"/>
      <c r="AQ866" s="571"/>
      <c r="AR866" s="598"/>
      <c r="AS866" s="599"/>
      <c r="AT866" s="603"/>
      <c r="AU866" s="604"/>
      <c r="AV866" s="596"/>
      <c r="AW866" s="597"/>
      <c r="AX866" s="598"/>
      <c r="AY866" s="599"/>
      <c r="AZ866" s="566"/>
      <c r="BA866" s="567"/>
      <c r="BB866" s="570"/>
      <c r="BC866" s="571"/>
      <c r="BD866" s="598"/>
      <c r="BE866" s="599"/>
      <c r="BF866" s="603"/>
      <c r="BG866" s="604"/>
      <c r="BH866" s="596"/>
      <c r="BI866" s="597"/>
      <c r="BJ866" s="598"/>
      <c r="BK866" s="599"/>
      <c r="BL866" s="600"/>
      <c r="BM866" s="601"/>
      <c r="BN866" s="602"/>
      <c r="BO866" s="561"/>
      <c r="BP866" s="561"/>
      <c r="BQ866" s="62"/>
      <c r="BR866" s="62"/>
      <c r="BS866" s="62"/>
    </row>
    <row r="867" spans="1:73" ht="21.75" customHeight="1">
      <c r="A867" s="62"/>
      <c r="B867" s="586" t="str">
        <f>IF(ROSTER!B38="","",ROSTER!B38)</f>
        <v/>
      </c>
      <c r="C867" s="588" t="str">
        <f>IF(ROSTER!C$38="","",ROSTER!C$38)</f>
        <v/>
      </c>
      <c r="D867" s="589"/>
      <c r="E867" s="590"/>
      <c r="F867" s="592">
        <f>IF(E867="y",1,IF(E867="S",1,0))</f>
        <v>0</v>
      </c>
      <c r="G867" s="594">
        <f>IF(E867="S",1,0)</f>
        <v>0</v>
      </c>
      <c r="H867" s="584"/>
      <c r="I867" s="576"/>
      <c r="J867" s="564"/>
      <c r="K867" s="565"/>
      <c r="L867" s="568"/>
      <c r="M867" s="569"/>
      <c r="N867" s="578">
        <f>L867+J867</f>
        <v>0</v>
      </c>
      <c r="O867" s="579"/>
      <c r="P867" s="564"/>
      <c r="Q867" s="565"/>
      <c r="R867" s="568"/>
      <c r="S867" s="569"/>
      <c r="T867" s="578">
        <f>R867-P867</f>
        <v>0</v>
      </c>
      <c r="U867" s="579"/>
      <c r="V867" s="584"/>
      <c r="W867" s="576"/>
      <c r="X867" s="564"/>
      <c r="Y867" s="576"/>
      <c r="Z867" s="564"/>
      <c r="AA867" s="576"/>
      <c r="AB867" s="564"/>
      <c r="AC867" s="565"/>
      <c r="AD867" s="568"/>
      <c r="AE867" s="569"/>
      <c r="AF867" s="548">
        <f>IF(AB867=0,0,(AD867/AB867)*100)</f>
        <v>0</v>
      </c>
      <c r="AG867" s="549"/>
      <c r="AH867" s="564"/>
      <c r="AI867" s="565"/>
      <c r="AJ867" s="568"/>
      <c r="AK867" s="569"/>
      <c r="AL867" s="548">
        <f>IF(AH867=0,0,(AJ867/AH867)*100)</f>
        <v>0</v>
      </c>
      <c r="AM867" s="549"/>
      <c r="AN867" s="564"/>
      <c r="AO867" s="565"/>
      <c r="AP867" s="568"/>
      <c r="AQ867" s="569"/>
      <c r="AR867" s="548">
        <f>IF(AN867=0,0,(AP867/AN867)*100)</f>
        <v>0</v>
      </c>
      <c r="AS867" s="549"/>
      <c r="AT867" s="572">
        <f>AB867+AH867+AN867</f>
        <v>0</v>
      </c>
      <c r="AU867" s="573"/>
      <c r="AV867" s="544">
        <f>AD867+AJ867+AP867</f>
        <v>0</v>
      </c>
      <c r="AW867" s="545"/>
      <c r="AX867" s="548">
        <f>IF(AT867=0,0,(AV867/AT867)*100)</f>
        <v>0</v>
      </c>
      <c r="AY867" s="549"/>
      <c r="AZ867" s="564"/>
      <c r="BA867" s="565"/>
      <c r="BB867" s="568"/>
      <c r="BC867" s="569"/>
      <c r="BD867" s="548">
        <f>IF(AZ867=0,0,(BB867/AZ867)*100)</f>
        <v>0</v>
      </c>
      <c r="BE867" s="549"/>
      <c r="BF867" s="572">
        <f>AT867+AZ867</f>
        <v>0</v>
      </c>
      <c r="BG867" s="573"/>
      <c r="BH867" s="544">
        <f>AV867+BB867</f>
        <v>0</v>
      </c>
      <c r="BI867" s="545"/>
      <c r="BJ867" s="548">
        <f>IF(BF867=0,0,(BH867/BF867)*100)</f>
        <v>0</v>
      </c>
      <c r="BK867" s="549"/>
      <c r="BL867" s="552">
        <f>(AD867*2)+(AJ867*2)+(AP867*3)+BB867</f>
        <v>0</v>
      </c>
      <c r="BM867" s="553"/>
      <c r="BN867" s="554"/>
      <c r="BO867" s="560" t="e">
        <f>(BL867*BR$837)+(N867*BR$838)+(X867*BR$839)+(R867*BR$840)+(V867*BR$841)+(Z867*BR$842)</f>
        <v>#REF!</v>
      </c>
      <c r="BP867" s="560" t="e">
        <f>((AZ867-BB867)*BR$844)+((AT867-AV867)*BR$843)+(H867*BR$845)+(P867*BR$846)</f>
        <v>#REF!</v>
      </c>
      <c r="BQ867" s="62"/>
      <c r="BR867" s="62"/>
      <c r="BS867" s="62"/>
    </row>
    <row r="868" spans="1:73" ht="21.75" customHeight="1">
      <c r="A868" s="62"/>
      <c r="B868" s="587"/>
      <c r="C868" s="562" t="str">
        <f>IF(ROSTER!D$38="","",ROSTER!D$38)</f>
        <v/>
      </c>
      <c r="D868" s="563"/>
      <c r="E868" s="591"/>
      <c r="F868" s="593"/>
      <c r="G868" s="595"/>
      <c r="H868" s="585"/>
      <c r="I868" s="577"/>
      <c r="J868" s="566"/>
      <c r="K868" s="567"/>
      <c r="L868" s="570"/>
      <c r="M868" s="571"/>
      <c r="N868" s="582" t="s">
        <v>16</v>
      </c>
      <c r="O868" s="583"/>
      <c r="P868" s="566"/>
      <c r="Q868" s="567"/>
      <c r="R868" s="570"/>
      <c r="S868" s="571"/>
      <c r="T868" s="582" t="s">
        <v>16</v>
      </c>
      <c r="U868" s="583"/>
      <c r="V868" s="585"/>
      <c r="W868" s="577"/>
      <c r="X868" s="566"/>
      <c r="Y868" s="577"/>
      <c r="Z868" s="566"/>
      <c r="AA868" s="577"/>
      <c r="AB868" s="566"/>
      <c r="AC868" s="567"/>
      <c r="AD868" s="570"/>
      <c r="AE868" s="571"/>
      <c r="AF868" s="598"/>
      <c r="AG868" s="599"/>
      <c r="AH868" s="566"/>
      <c r="AI868" s="567"/>
      <c r="AJ868" s="570"/>
      <c r="AK868" s="571"/>
      <c r="AL868" s="598"/>
      <c r="AM868" s="599"/>
      <c r="AN868" s="566"/>
      <c r="AO868" s="567"/>
      <c r="AP868" s="570"/>
      <c r="AQ868" s="571"/>
      <c r="AR868" s="598"/>
      <c r="AS868" s="599"/>
      <c r="AT868" s="603"/>
      <c r="AU868" s="604"/>
      <c r="AV868" s="596"/>
      <c r="AW868" s="597"/>
      <c r="AX868" s="598"/>
      <c r="AY868" s="599"/>
      <c r="AZ868" s="566"/>
      <c r="BA868" s="567"/>
      <c r="BB868" s="570"/>
      <c r="BC868" s="571"/>
      <c r="BD868" s="598"/>
      <c r="BE868" s="599"/>
      <c r="BF868" s="603"/>
      <c r="BG868" s="604"/>
      <c r="BH868" s="596"/>
      <c r="BI868" s="597"/>
      <c r="BJ868" s="598"/>
      <c r="BK868" s="599"/>
      <c r="BL868" s="600"/>
      <c r="BM868" s="601"/>
      <c r="BN868" s="602"/>
      <c r="BO868" s="561"/>
      <c r="BP868" s="561"/>
      <c r="BQ868" s="62"/>
      <c r="BR868" s="62"/>
      <c r="BS868" s="62"/>
    </row>
    <row r="869" spans="1:73" ht="21.75" customHeight="1">
      <c r="A869" s="62"/>
      <c r="B869" s="586" t="str">
        <f>IF(ROSTER!B40="","",ROSTER!B40)</f>
        <v/>
      </c>
      <c r="C869" s="588" t="str">
        <f>IF(ROSTER!C$40="","",ROSTER!C$40)</f>
        <v/>
      </c>
      <c r="D869" s="589"/>
      <c r="E869" s="590"/>
      <c r="F869" s="592">
        <f>IF(E869="y",1,IF(E869="S",1,0))</f>
        <v>0</v>
      </c>
      <c r="G869" s="594">
        <f>IF(E869="S",1,0)</f>
        <v>0</v>
      </c>
      <c r="H869" s="584"/>
      <c r="I869" s="576"/>
      <c r="J869" s="564"/>
      <c r="K869" s="565"/>
      <c r="L869" s="568"/>
      <c r="M869" s="569"/>
      <c r="N869" s="578">
        <f>L869+J869</f>
        <v>0</v>
      </c>
      <c r="O869" s="579"/>
      <c r="P869" s="564"/>
      <c r="Q869" s="565"/>
      <c r="R869" s="568"/>
      <c r="S869" s="569"/>
      <c r="T869" s="578">
        <f>R869-P869</f>
        <v>0</v>
      </c>
      <c r="U869" s="579"/>
      <c r="V869" s="584"/>
      <c r="W869" s="576"/>
      <c r="X869" s="564"/>
      <c r="Y869" s="576"/>
      <c r="Z869" s="564"/>
      <c r="AA869" s="576"/>
      <c r="AB869" s="564"/>
      <c r="AC869" s="565"/>
      <c r="AD869" s="568"/>
      <c r="AE869" s="569"/>
      <c r="AF869" s="548">
        <f>IF(AB869=0,0,(AD869/AB869)*100)</f>
        <v>0</v>
      </c>
      <c r="AG869" s="549"/>
      <c r="AH869" s="564"/>
      <c r="AI869" s="565"/>
      <c r="AJ869" s="568"/>
      <c r="AK869" s="569"/>
      <c r="AL869" s="548">
        <f>IF(AH869=0,0,(AJ869/AH869)*100)</f>
        <v>0</v>
      </c>
      <c r="AM869" s="549"/>
      <c r="AN869" s="564"/>
      <c r="AO869" s="565"/>
      <c r="AP869" s="568"/>
      <c r="AQ869" s="569"/>
      <c r="AR869" s="548">
        <f>IF(AN869=0,0,(AP869/AN869)*100)</f>
        <v>0</v>
      </c>
      <c r="AS869" s="549"/>
      <c r="AT869" s="572">
        <f>AB869+AH869+AN869</f>
        <v>0</v>
      </c>
      <c r="AU869" s="573"/>
      <c r="AV869" s="544">
        <f>AD869+AJ869+AP869</f>
        <v>0</v>
      </c>
      <c r="AW869" s="545"/>
      <c r="AX869" s="548">
        <f>IF(AT869=0,0,(AV869/AT869)*100)</f>
        <v>0</v>
      </c>
      <c r="AY869" s="549"/>
      <c r="AZ869" s="564"/>
      <c r="BA869" s="565"/>
      <c r="BB869" s="568"/>
      <c r="BC869" s="569"/>
      <c r="BD869" s="548">
        <f>IF(AZ869=0,0,(BB869/AZ869)*100)</f>
        <v>0</v>
      </c>
      <c r="BE869" s="549"/>
      <c r="BF869" s="572">
        <f>AT869+AZ869</f>
        <v>0</v>
      </c>
      <c r="BG869" s="573"/>
      <c r="BH869" s="544">
        <f>AV869+BB869</f>
        <v>0</v>
      </c>
      <c r="BI869" s="545"/>
      <c r="BJ869" s="548">
        <f>IF(BF869=0,0,(BH869/BF869)*100)</f>
        <v>0</v>
      </c>
      <c r="BK869" s="549"/>
      <c r="BL869" s="552">
        <f>(AD869*2)+(AJ869*2)+(AP869*3)+BB869</f>
        <v>0</v>
      </c>
      <c r="BM869" s="553"/>
      <c r="BN869" s="554"/>
      <c r="BO869" s="560" t="e">
        <f>(BL869*BR$837)+(N869*BR$838)+(X869*BR$839)+(R869*BR$840)+(V869*BR$841)+(Z869*BR$842)</f>
        <v>#REF!</v>
      </c>
      <c r="BP869" s="560" t="e">
        <f>((AZ869-BB869)*BR$844)+((AT869-AV869)*BR$843)+(H869*BR$845)+(P869*BR$846)</f>
        <v>#REF!</v>
      </c>
      <c r="BQ869" s="62"/>
      <c r="BR869" s="62"/>
      <c r="BS869" s="62"/>
    </row>
    <row r="870" spans="1:73" ht="21.75" customHeight="1">
      <c r="A870" s="62"/>
      <c r="B870" s="587"/>
      <c r="C870" s="562" t="str">
        <f>IF(ROSTER!D$40="","",ROSTER!D$40)</f>
        <v/>
      </c>
      <c r="D870" s="563"/>
      <c r="E870" s="591"/>
      <c r="F870" s="593"/>
      <c r="G870" s="595"/>
      <c r="H870" s="585"/>
      <c r="I870" s="577"/>
      <c r="J870" s="566"/>
      <c r="K870" s="567"/>
      <c r="L870" s="570"/>
      <c r="M870" s="571"/>
      <c r="N870" s="582" t="s">
        <v>16</v>
      </c>
      <c r="O870" s="583"/>
      <c r="P870" s="566"/>
      <c r="Q870" s="567"/>
      <c r="R870" s="570"/>
      <c r="S870" s="571"/>
      <c r="T870" s="582" t="s">
        <v>16</v>
      </c>
      <c r="U870" s="583"/>
      <c r="V870" s="585"/>
      <c r="W870" s="577"/>
      <c r="X870" s="566"/>
      <c r="Y870" s="577"/>
      <c r="Z870" s="566"/>
      <c r="AA870" s="577"/>
      <c r="AB870" s="566"/>
      <c r="AC870" s="567"/>
      <c r="AD870" s="570"/>
      <c r="AE870" s="571"/>
      <c r="AF870" s="598"/>
      <c r="AG870" s="599"/>
      <c r="AH870" s="566"/>
      <c r="AI870" s="567"/>
      <c r="AJ870" s="570"/>
      <c r="AK870" s="571"/>
      <c r="AL870" s="598"/>
      <c r="AM870" s="599"/>
      <c r="AN870" s="566"/>
      <c r="AO870" s="567"/>
      <c r="AP870" s="570"/>
      <c r="AQ870" s="571"/>
      <c r="AR870" s="598"/>
      <c r="AS870" s="599"/>
      <c r="AT870" s="603"/>
      <c r="AU870" s="604"/>
      <c r="AV870" s="596"/>
      <c r="AW870" s="597"/>
      <c r="AX870" s="598"/>
      <c r="AY870" s="599"/>
      <c r="AZ870" s="566"/>
      <c r="BA870" s="567"/>
      <c r="BB870" s="570"/>
      <c r="BC870" s="571"/>
      <c r="BD870" s="598"/>
      <c r="BE870" s="599"/>
      <c r="BF870" s="603"/>
      <c r="BG870" s="604"/>
      <c r="BH870" s="596"/>
      <c r="BI870" s="597"/>
      <c r="BJ870" s="598"/>
      <c r="BK870" s="599"/>
      <c r="BL870" s="600"/>
      <c r="BM870" s="601"/>
      <c r="BN870" s="602"/>
      <c r="BO870" s="561"/>
      <c r="BP870" s="561"/>
      <c r="BQ870" s="62"/>
      <c r="BR870" s="62"/>
      <c r="BS870" s="62"/>
    </row>
    <row r="871" spans="1:73" ht="21.75" customHeight="1">
      <c r="A871" s="62"/>
      <c r="B871" s="586" t="str">
        <f>IF(ROSTER!B42="","",ROSTER!B42)</f>
        <v/>
      </c>
      <c r="C871" s="588" t="str">
        <f>IF(ROSTER!C$42="","",ROSTER!C$42)</f>
        <v/>
      </c>
      <c r="D871" s="589"/>
      <c r="E871" s="590"/>
      <c r="F871" s="592">
        <f>IF(E871="y",1,IF(E871="S",1,0))</f>
        <v>0</v>
      </c>
      <c r="G871" s="594">
        <f>IF(E871="S",1,0)</f>
        <v>0</v>
      </c>
      <c r="H871" s="584"/>
      <c r="I871" s="576"/>
      <c r="J871" s="564"/>
      <c r="K871" s="565"/>
      <c r="L871" s="568"/>
      <c r="M871" s="569"/>
      <c r="N871" s="578">
        <f>L871+J871</f>
        <v>0</v>
      </c>
      <c r="O871" s="579"/>
      <c r="P871" s="564"/>
      <c r="Q871" s="565"/>
      <c r="R871" s="568"/>
      <c r="S871" s="569"/>
      <c r="T871" s="578">
        <f>R871-P871</f>
        <v>0</v>
      </c>
      <c r="U871" s="579"/>
      <c r="V871" s="584"/>
      <c r="W871" s="576"/>
      <c r="X871" s="564"/>
      <c r="Y871" s="576"/>
      <c r="Z871" s="564"/>
      <c r="AA871" s="576"/>
      <c r="AB871" s="564"/>
      <c r="AC871" s="565"/>
      <c r="AD871" s="568"/>
      <c r="AE871" s="569"/>
      <c r="AF871" s="548">
        <f>IF(AB871=0,0,(AD871/AB871)*100)</f>
        <v>0</v>
      </c>
      <c r="AG871" s="549"/>
      <c r="AH871" s="564"/>
      <c r="AI871" s="565"/>
      <c r="AJ871" s="568"/>
      <c r="AK871" s="569"/>
      <c r="AL871" s="548">
        <f>IF(AH871=0,0,(AJ871/AH871)*100)</f>
        <v>0</v>
      </c>
      <c r="AM871" s="549"/>
      <c r="AN871" s="564"/>
      <c r="AO871" s="565"/>
      <c r="AP871" s="568"/>
      <c r="AQ871" s="569"/>
      <c r="AR871" s="548">
        <f>IF(AN871=0,0,(AP871/AN871)*100)</f>
        <v>0</v>
      </c>
      <c r="AS871" s="549"/>
      <c r="AT871" s="572">
        <f>AB871+AH871+AN871</f>
        <v>0</v>
      </c>
      <c r="AU871" s="573"/>
      <c r="AV871" s="544">
        <f>AD871+AJ871+AP871</f>
        <v>0</v>
      </c>
      <c r="AW871" s="545"/>
      <c r="AX871" s="548">
        <f>IF(AT871=0,0,(AV871/AT871)*100)</f>
        <v>0</v>
      </c>
      <c r="AY871" s="549"/>
      <c r="AZ871" s="564"/>
      <c r="BA871" s="565"/>
      <c r="BB871" s="568"/>
      <c r="BC871" s="569"/>
      <c r="BD871" s="548">
        <f>IF(AZ871=0,0,(BB871/AZ871)*100)</f>
        <v>0</v>
      </c>
      <c r="BE871" s="549"/>
      <c r="BF871" s="572">
        <f>AT871+AZ871</f>
        <v>0</v>
      </c>
      <c r="BG871" s="573"/>
      <c r="BH871" s="544">
        <f>AV871+BB871</f>
        <v>0</v>
      </c>
      <c r="BI871" s="545"/>
      <c r="BJ871" s="548">
        <f>IF(BF871=0,0,(BH871/BF871)*100)</f>
        <v>0</v>
      </c>
      <c r="BK871" s="549"/>
      <c r="BL871" s="552">
        <f>(AD871*2)+(AJ871*2)+(AP871*3)+BB871</f>
        <v>0</v>
      </c>
      <c r="BM871" s="553"/>
      <c r="BN871" s="554"/>
      <c r="BO871" s="560" t="e">
        <f>(BL871*BR$837)+(N871*BR$838)+(X871*BR$839)+(R871*BR$840)+(V871*BR$841)+(Z871*BR$842)</f>
        <v>#REF!</v>
      </c>
      <c r="BP871" s="560" t="e">
        <f>((AZ871-BB871)*BR$844)+((AT871-AV871)*BR$843)+(H871*BR$845)+(P871*BR$846)</f>
        <v>#REF!</v>
      </c>
      <c r="BQ871" s="62"/>
      <c r="BR871" s="62"/>
      <c r="BS871" s="62"/>
    </row>
    <row r="872" spans="1:73" ht="21.75" customHeight="1">
      <c r="A872" s="62"/>
      <c r="B872" s="587"/>
      <c r="C872" s="562" t="str">
        <f>IF(ROSTER!D$42="","",ROSTER!D$42)</f>
        <v/>
      </c>
      <c r="D872" s="563"/>
      <c r="E872" s="591"/>
      <c r="F872" s="593"/>
      <c r="G872" s="595"/>
      <c r="H872" s="585"/>
      <c r="I872" s="577"/>
      <c r="J872" s="566"/>
      <c r="K872" s="567"/>
      <c r="L872" s="570"/>
      <c r="M872" s="571"/>
      <c r="N872" s="582" t="s">
        <v>16</v>
      </c>
      <c r="O872" s="583"/>
      <c r="P872" s="566"/>
      <c r="Q872" s="567"/>
      <c r="R872" s="570"/>
      <c r="S872" s="571"/>
      <c r="T872" s="582" t="s">
        <v>16</v>
      </c>
      <c r="U872" s="583"/>
      <c r="V872" s="585"/>
      <c r="W872" s="577"/>
      <c r="X872" s="566"/>
      <c r="Y872" s="577"/>
      <c r="Z872" s="566"/>
      <c r="AA872" s="577"/>
      <c r="AB872" s="566"/>
      <c r="AC872" s="567"/>
      <c r="AD872" s="570"/>
      <c r="AE872" s="571"/>
      <c r="AF872" s="598"/>
      <c r="AG872" s="599"/>
      <c r="AH872" s="566"/>
      <c r="AI872" s="567"/>
      <c r="AJ872" s="570"/>
      <c r="AK872" s="571"/>
      <c r="AL872" s="598"/>
      <c r="AM872" s="599"/>
      <c r="AN872" s="566"/>
      <c r="AO872" s="567"/>
      <c r="AP872" s="570"/>
      <c r="AQ872" s="571"/>
      <c r="AR872" s="598"/>
      <c r="AS872" s="599"/>
      <c r="AT872" s="603"/>
      <c r="AU872" s="604"/>
      <c r="AV872" s="596"/>
      <c r="AW872" s="597"/>
      <c r="AX872" s="598"/>
      <c r="AY872" s="599"/>
      <c r="AZ872" s="566"/>
      <c r="BA872" s="567"/>
      <c r="BB872" s="570"/>
      <c r="BC872" s="571"/>
      <c r="BD872" s="598"/>
      <c r="BE872" s="599"/>
      <c r="BF872" s="603"/>
      <c r="BG872" s="604"/>
      <c r="BH872" s="596"/>
      <c r="BI872" s="597"/>
      <c r="BJ872" s="598"/>
      <c r="BK872" s="599"/>
      <c r="BL872" s="600"/>
      <c r="BM872" s="601"/>
      <c r="BN872" s="602"/>
      <c r="BO872" s="561"/>
      <c r="BP872" s="561"/>
      <c r="BQ872" s="62"/>
      <c r="BR872" s="62"/>
      <c r="BS872" s="62"/>
    </row>
    <row r="873" spans="1:73" ht="21.75" customHeight="1">
      <c r="A873" s="62"/>
      <c r="B873" s="586" t="str">
        <f>IF(ROSTER!B44="","",ROSTER!B44)</f>
        <v/>
      </c>
      <c r="C873" s="588" t="str">
        <f>IF(ROSTER!C$44="","",ROSTER!C$44)</f>
        <v/>
      </c>
      <c r="D873" s="589"/>
      <c r="E873" s="590"/>
      <c r="F873" s="592">
        <f>IF(E873="y",1,IF(E873="S",1,0))</f>
        <v>0</v>
      </c>
      <c r="G873" s="594">
        <f>IF(E873="S",1,0)</f>
        <v>0</v>
      </c>
      <c r="H873" s="584"/>
      <c r="I873" s="576"/>
      <c r="J873" s="564"/>
      <c r="K873" s="565"/>
      <c r="L873" s="568"/>
      <c r="M873" s="569"/>
      <c r="N873" s="578">
        <f>L873+J873</f>
        <v>0</v>
      </c>
      <c r="O873" s="579"/>
      <c r="P873" s="564"/>
      <c r="Q873" s="565"/>
      <c r="R873" s="568"/>
      <c r="S873" s="569"/>
      <c r="T873" s="578">
        <f>R873-P873</f>
        <v>0</v>
      </c>
      <c r="U873" s="579"/>
      <c r="V873" s="584"/>
      <c r="W873" s="576"/>
      <c r="X873" s="564"/>
      <c r="Y873" s="576"/>
      <c r="Z873" s="564"/>
      <c r="AA873" s="576"/>
      <c r="AB873" s="564"/>
      <c r="AC873" s="565"/>
      <c r="AD873" s="568"/>
      <c r="AE873" s="569"/>
      <c r="AF873" s="548">
        <f>IF(AB873=0,0,(AD873/AB873)*100)</f>
        <v>0</v>
      </c>
      <c r="AG873" s="549"/>
      <c r="AH873" s="564"/>
      <c r="AI873" s="565"/>
      <c r="AJ873" s="568"/>
      <c r="AK873" s="569"/>
      <c r="AL873" s="548">
        <f>IF(AH873=0,0,(AJ873/AH873)*100)</f>
        <v>0</v>
      </c>
      <c r="AM873" s="549"/>
      <c r="AN873" s="564"/>
      <c r="AO873" s="565"/>
      <c r="AP873" s="568"/>
      <c r="AQ873" s="569"/>
      <c r="AR873" s="548">
        <f>IF(AN873=0,0,(AP873/AN873)*100)</f>
        <v>0</v>
      </c>
      <c r="AS873" s="549"/>
      <c r="AT873" s="572">
        <f>AB873+AH873+AN873</f>
        <v>0</v>
      </c>
      <c r="AU873" s="573"/>
      <c r="AV873" s="544">
        <f>AD873+AJ873+AP873</f>
        <v>0</v>
      </c>
      <c r="AW873" s="545"/>
      <c r="AX873" s="548">
        <f>IF(AT873=0,0,(AV873/AT873)*100)</f>
        <v>0</v>
      </c>
      <c r="AY873" s="549"/>
      <c r="AZ873" s="564"/>
      <c r="BA873" s="565"/>
      <c r="BB873" s="568"/>
      <c r="BC873" s="569"/>
      <c r="BD873" s="548">
        <f>IF(AZ873=0,0,(BB873/AZ873)*100)</f>
        <v>0</v>
      </c>
      <c r="BE873" s="549"/>
      <c r="BF873" s="572">
        <f>AT873+AZ873</f>
        <v>0</v>
      </c>
      <c r="BG873" s="573"/>
      <c r="BH873" s="544">
        <f>AV873+BB873</f>
        <v>0</v>
      </c>
      <c r="BI873" s="545"/>
      <c r="BJ873" s="548">
        <f>IF(BF873=0,0,(BH873/BF873)*100)</f>
        <v>0</v>
      </c>
      <c r="BK873" s="549"/>
      <c r="BL873" s="552">
        <f>(AD873*2)+(AJ873*2)+(AP873*3)+BB873</f>
        <v>0</v>
      </c>
      <c r="BM873" s="553"/>
      <c r="BN873" s="554"/>
      <c r="BO873" s="560" t="e">
        <f>(BL873*BR$837)+(N873*BR$838)+(X873*BR$839)+(R873*BR$840)+(V873*BR$841)+(Z873*BR$842)</f>
        <v>#REF!</v>
      </c>
      <c r="BP873" s="560" t="e">
        <f>((AZ873-BB873)*BR$844)+((AT873-AV873)*BR$843)+(H873*BR$845)+(P873*BR$846)</f>
        <v>#REF!</v>
      </c>
      <c r="BQ873" s="62"/>
      <c r="BR873" s="62"/>
      <c r="BS873" s="62"/>
    </row>
    <row r="874" spans="1:73" ht="21.75" customHeight="1">
      <c r="A874" s="62"/>
      <c r="B874" s="587"/>
      <c r="C874" s="562" t="str">
        <f>IF(ROSTER!D$44="","",ROSTER!D$44)</f>
        <v/>
      </c>
      <c r="D874" s="563"/>
      <c r="E874" s="591"/>
      <c r="F874" s="593"/>
      <c r="G874" s="595"/>
      <c r="H874" s="585"/>
      <c r="I874" s="577"/>
      <c r="J874" s="566"/>
      <c r="K874" s="567"/>
      <c r="L874" s="570"/>
      <c r="M874" s="571"/>
      <c r="N874" s="582" t="s">
        <v>16</v>
      </c>
      <c r="O874" s="583"/>
      <c r="P874" s="566"/>
      <c r="Q874" s="567"/>
      <c r="R874" s="570"/>
      <c r="S874" s="571"/>
      <c r="T874" s="582" t="s">
        <v>16</v>
      </c>
      <c r="U874" s="583"/>
      <c r="V874" s="585"/>
      <c r="W874" s="577"/>
      <c r="X874" s="566"/>
      <c r="Y874" s="577"/>
      <c r="Z874" s="566"/>
      <c r="AA874" s="577"/>
      <c r="AB874" s="566"/>
      <c r="AC874" s="567"/>
      <c r="AD874" s="570"/>
      <c r="AE874" s="571"/>
      <c r="AF874" s="598"/>
      <c r="AG874" s="599"/>
      <c r="AH874" s="566"/>
      <c r="AI874" s="567"/>
      <c r="AJ874" s="570"/>
      <c r="AK874" s="571"/>
      <c r="AL874" s="598"/>
      <c r="AM874" s="599"/>
      <c r="AN874" s="566"/>
      <c r="AO874" s="567"/>
      <c r="AP874" s="570"/>
      <c r="AQ874" s="571"/>
      <c r="AR874" s="598"/>
      <c r="AS874" s="599"/>
      <c r="AT874" s="603"/>
      <c r="AU874" s="604"/>
      <c r="AV874" s="596"/>
      <c r="AW874" s="597"/>
      <c r="AX874" s="598"/>
      <c r="AY874" s="599"/>
      <c r="AZ874" s="566"/>
      <c r="BA874" s="567"/>
      <c r="BB874" s="570"/>
      <c r="BC874" s="571"/>
      <c r="BD874" s="598"/>
      <c r="BE874" s="599"/>
      <c r="BF874" s="603"/>
      <c r="BG874" s="604"/>
      <c r="BH874" s="596"/>
      <c r="BI874" s="597"/>
      <c r="BJ874" s="598"/>
      <c r="BK874" s="599"/>
      <c r="BL874" s="600"/>
      <c r="BM874" s="601"/>
      <c r="BN874" s="602"/>
      <c r="BO874" s="561"/>
      <c r="BP874" s="561"/>
      <c r="BQ874" s="62"/>
      <c r="BR874" s="62"/>
      <c r="BS874" s="62"/>
    </row>
    <row r="875" spans="1:73" ht="21.75" customHeight="1">
      <c r="A875" s="62"/>
      <c r="B875" s="586" t="str">
        <f>IF(ROSTER!B46="","",ROSTER!B46)</f>
        <v/>
      </c>
      <c r="C875" s="588" t="str">
        <f>IF(ROSTER!C$46="","",ROSTER!C$46)</f>
        <v/>
      </c>
      <c r="D875" s="589"/>
      <c r="E875" s="590"/>
      <c r="F875" s="592">
        <f>IF(E875="y",1,IF(E875="S",1,0))</f>
        <v>0</v>
      </c>
      <c r="G875" s="594">
        <f>IF(E875="S",1,0)</f>
        <v>0</v>
      </c>
      <c r="H875" s="584"/>
      <c r="I875" s="576"/>
      <c r="J875" s="564"/>
      <c r="K875" s="565"/>
      <c r="L875" s="568"/>
      <c r="M875" s="569"/>
      <c r="N875" s="578">
        <f>L875+J875</f>
        <v>0</v>
      </c>
      <c r="O875" s="579"/>
      <c r="P875" s="564"/>
      <c r="Q875" s="565"/>
      <c r="R875" s="568"/>
      <c r="S875" s="569"/>
      <c r="T875" s="578">
        <f>R875-P875</f>
        <v>0</v>
      </c>
      <c r="U875" s="579"/>
      <c r="V875" s="584"/>
      <c r="W875" s="576"/>
      <c r="X875" s="564"/>
      <c r="Y875" s="576"/>
      <c r="Z875" s="564"/>
      <c r="AA875" s="576"/>
      <c r="AB875" s="564"/>
      <c r="AC875" s="565"/>
      <c r="AD875" s="568"/>
      <c r="AE875" s="569"/>
      <c r="AF875" s="548">
        <f>IF(AB875=0,0,(AD875/AB875)*100)</f>
        <v>0</v>
      </c>
      <c r="AG875" s="549"/>
      <c r="AH875" s="564"/>
      <c r="AI875" s="565"/>
      <c r="AJ875" s="568"/>
      <c r="AK875" s="569"/>
      <c r="AL875" s="548">
        <f>IF(AH875=0,0,(AJ875/AH875)*100)</f>
        <v>0</v>
      </c>
      <c r="AM875" s="549"/>
      <c r="AN875" s="564"/>
      <c r="AO875" s="565"/>
      <c r="AP875" s="568"/>
      <c r="AQ875" s="569"/>
      <c r="AR875" s="548">
        <f>IF(AN875=0,0,(AP875/AN875)*100)</f>
        <v>0</v>
      </c>
      <c r="AS875" s="549"/>
      <c r="AT875" s="572">
        <f>AB875+AH875+AN875</f>
        <v>0</v>
      </c>
      <c r="AU875" s="573"/>
      <c r="AV875" s="544">
        <f>AD875+AJ875+AP875</f>
        <v>0</v>
      </c>
      <c r="AW875" s="545"/>
      <c r="AX875" s="548">
        <f>IF(AT875=0,0,(AV875/AT875)*100)</f>
        <v>0</v>
      </c>
      <c r="AY875" s="549"/>
      <c r="AZ875" s="564"/>
      <c r="BA875" s="565"/>
      <c r="BB875" s="568"/>
      <c r="BC875" s="569"/>
      <c r="BD875" s="548">
        <f>IF(AZ875=0,0,(BB875/AZ875)*100)</f>
        <v>0</v>
      </c>
      <c r="BE875" s="549"/>
      <c r="BF875" s="572">
        <f>AT875+AZ875</f>
        <v>0</v>
      </c>
      <c r="BG875" s="573"/>
      <c r="BH875" s="544">
        <f>AV875+BB875</f>
        <v>0</v>
      </c>
      <c r="BI875" s="545"/>
      <c r="BJ875" s="548">
        <f>IF(BF875=0,0,(BH875/BF875)*100)</f>
        <v>0</v>
      </c>
      <c r="BK875" s="549"/>
      <c r="BL875" s="552">
        <f>(AD875*2)+(AJ875*2)+(AP875*3)+BB875</f>
        <v>0</v>
      </c>
      <c r="BM875" s="553"/>
      <c r="BN875" s="554"/>
      <c r="BO875" s="558" t="e">
        <f>(BL875*BR$837)+(N875*BR$838)+(X875*BR$839)+(R875*BR$840)+(V875*BR$841)+(Z875*BR$842)</f>
        <v>#REF!</v>
      </c>
      <c r="BP875" s="560" t="e">
        <f>((AZ875-BB875)*BR$844)+((AT875-AV875)*BR$843)+(H875*BR$845)+(P875*BR$846)</f>
        <v>#REF!</v>
      </c>
      <c r="BQ875" s="62"/>
      <c r="BR875" s="62"/>
      <c r="BS875" s="62"/>
      <c r="BU875" s="82"/>
    </row>
    <row r="876" spans="1:73" ht="22.5" customHeight="1" thickBot="1">
      <c r="A876" s="62"/>
      <c r="B876" s="587"/>
      <c r="C876" s="562" t="str">
        <f>IF(ROSTER!D$46="","",ROSTER!D$46)</f>
        <v/>
      </c>
      <c r="D876" s="563"/>
      <c r="E876" s="591"/>
      <c r="F876" s="593"/>
      <c r="G876" s="595"/>
      <c r="H876" s="585"/>
      <c r="I876" s="577"/>
      <c r="J876" s="566"/>
      <c r="K876" s="567"/>
      <c r="L876" s="570"/>
      <c r="M876" s="571"/>
      <c r="N876" s="580" t="s">
        <v>16</v>
      </c>
      <c r="O876" s="581"/>
      <c r="P876" s="566"/>
      <c r="Q876" s="567"/>
      <c r="R876" s="570"/>
      <c r="S876" s="571"/>
      <c r="T876" s="582" t="s">
        <v>16</v>
      </c>
      <c r="U876" s="583"/>
      <c r="V876" s="585"/>
      <c r="W876" s="577"/>
      <c r="X876" s="566"/>
      <c r="Y876" s="577"/>
      <c r="Z876" s="566"/>
      <c r="AA876" s="577"/>
      <c r="AB876" s="566"/>
      <c r="AC876" s="567"/>
      <c r="AD876" s="570"/>
      <c r="AE876" s="571"/>
      <c r="AF876" s="550"/>
      <c r="AG876" s="551"/>
      <c r="AH876" s="566"/>
      <c r="AI876" s="567"/>
      <c r="AJ876" s="570"/>
      <c r="AK876" s="571"/>
      <c r="AL876" s="550"/>
      <c r="AM876" s="551"/>
      <c r="AN876" s="566"/>
      <c r="AO876" s="567"/>
      <c r="AP876" s="570"/>
      <c r="AQ876" s="571"/>
      <c r="AR876" s="550"/>
      <c r="AS876" s="551"/>
      <c r="AT876" s="574"/>
      <c r="AU876" s="575"/>
      <c r="AV876" s="546"/>
      <c r="AW876" s="547"/>
      <c r="AX876" s="550"/>
      <c r="AY876" s="551"/>
      <c r="AZ876" s="566"/>
      <c r="BA876" s="567"/>
      <c r="BB876" s="570"/>
      <c r="BC876" s="571"/>
      <c r="BD876" s="550"/>
      <c r="BE876" s="551"/>
      <c r="BF876" s="574"/>
      <c r="BG876" s="575"/>
      <c r="BH876" s="546"/>
      <c r="BI876" s="547"/>
      <c r="BJ876" s="550"/>
      <c r="BK876" s="551"/>
      <c r="BL876" s="555"/>
      <c r="BM876" s="556"/>
      <c r="BN876" s="557"/>
      <c r="BO876" s="559"/>
      <c r="BP876" s="561"/>
      <c r="BQ876" s="62"/>
      <c r="BR876" s="62"/>
      <c r="BS876" s="62"/>
    </row>
    <row r="877" spans="1:73" s="82" customFormat="1" ht="33.4" customHeight="1">
      <c r="A877" s="80"/>
      <c r="B877" s="538"/>
      <c r="C877" s="539"/>
      <c r="D877" s="539" t="s">
        <v>10</v>
      </c>
      <c r="E877" s="542"/>
      <c r="F877" s="81"/>
      <c r="G877" s="81"/>
      <c r="H877" s="532">
        <f>SUM(H837:I876)</f>
        <v>0</v>
      </c>
      <c r="I877" s="525"/>
      <c r="J877" s="532">
        <f>SUM(J837:K876)</f>
        <v>0</v>
      </c>
      <c r="K877" s="525"/>
      <c r="L877" s="524">
        <f>SUM(L837:M876)</f>
        <v>0</v>
      </c>
      <c r="M877" s="528"/>
      <c r="N877" s="495">
        <f>L877+J877</f>
        <v>0</v>
      </c>
      <c r="O877" s="496"/>
      <c r="P877" s="524">
        <f>SUM(P837:Q876)</f>
        <v>0</v>
      </c>
      <c r="Q877" s="525"/>
      <c r="R877" s="524">
        <f>SUM(R837:S876)</f>
        <v>0</v>
      </c>
      <c r="S877" s="528"/>
      <c r="T877" s="495">
        <f>R877-P877</f>
        <v>0</v>
      </c>
      <c r="U877" s="496"/>
      <c r="V877" s="524">
        <f>SUM(V837:W876)</f>
        <v>0</v>
      </c>
      <c r="W877" s="528"/>
      <c r="X877" s="532">
        <f>SUM(X837:Y876)</f>
        <v>0</v>
      </c>
      <c r="Y877" s="496"/>
      <c r="Z877" s="532">
        <f>SUM(Z837:AA876)</f>
        <v>0</v>
      </c>
      <c r="AA877" s="496"/>
      <c r="AB877" s="528">
        <f>SUM(AB837:AC876)</f>
        <v>0</v>
      </c>
      <c r="AC877" s="525"/>
      <c r="AD877" s="524">
        <f>SUM(AD837:AE876)</f>
        <v>0</v>
      </c>
      <c r="AE877" s="528"/>
      <c r="AF877" s="495">
        <f>IF(AB877=0,0,(AD877/AB877)*100)</f>
        <v>0</v>
      </c>
      <c r="AG877" s="496"/>
      <c r="AH877" s="524">
        <f>SUM(AH837:AI876)</f>
        <v>0</v>
      </c>
      <c r="AI877" s="525"/>
      <c r="AJ877" s="524">
        <f>SUM(AJ837:AK876)</f>
        <v>0</v>
      </c>
      <c r="AK877" s="528"/>
      <c r="AL877" s="495">
        <f>IF(AH877=0,0,(AJ877/AH877)*100)</f>
        <v>0</v>
      </c>
      <c r="AM877" s="496"/>
      <c r="AN877" s="524">
        <f>SUM(AN837:AO876)</f>
        <v>0</v>
      </c>
      <c r="AO877" s="525"/>
      <c r="AP877" s="524">
        <f>SUM(AP837:AQ876)</f>
        <v>0</v>
      </c>
      <c r="AQ877" s="528"/>
      <c r="AR877" s="495">
        <f>IF(AN877=0,0,(AP877/AN877)*100)</f>
        <v>0</v>
      </c>
      <c r="AS877" s="496"/>
      <c r="AT877" s="532">
        <f>AB877+AH877+AN877</f>
        <v>0</v>
      </c>
      <c r="AU877" s="525"/>
      <c r="AV877" s="524">
        <f>AD877+AJ877+AP877</f>
        <v>0</v>
      </c>
      <c r="AW877" s="534"/>
      <c r="AX877" s="495">
        <f>IF(AT877=0,0,(AV877/AT877)*100)</f>
        <v>0</v>
      </c>
      <c r="AY877" s="496"/>
      <c r="AZ877" s="524">
        <f>SUM(AZ837:BA876)</f>
        <v>0</v>
      </c>
      <c r="BA877" s="525"/>
      <c r="BB877" s="524">
        <f>SUM(BB837:BC876)</f>
        <v>0</v>
      </c>
      <c r="BC877" s="528"/>
      <c r="BD877" s="495">
        <f>IF(AZ877=0,0,(BB877/AZ877)*100)</f>
        <v>0</v>
      </c>
      <c r="BE877" s="496"/>
      <c r="BF877" s="532">
        <f>AT877+AZ877</f>
        <v>0</v>
      </c>
      <c r="BG877" s="525"/>
      <c r="BH877" s="524">
        <f>AV877+BB877</f>
        <v>0</v>
      </c>
      <c r="BI877" s="534"/>
      <c r="BJ877" s="495">
        <f>IF(BF877=0,0,(BH877/BF877)*100)</f>
        <v>0</v>
      </c>
      <c r="BK877" s="536"/>
      <c r="BL877" s="511">
        <f>SUM(BL837:BN876)</f>
        <v>0</v>
      </c>
      <c r="BM877" s="512"/>
      <c r="BN877" s="513"/>
      <c r="BO877" s="517" t="e">
        <f>(BL877*BR$837)+(N877*BR$838)+(X877*BR$839)+(R877*BR$840)+(V877*BR$841)+(Z877*BR$842)</f>
        <v>#REF!</v>
      </c>
      <c r="BP877" s="519" t="e">
        <f>((AZ877-BB877)*BR$844)+((AT877-AV877)*BR$843)+(H877*BR$845)+(P877*BR$846)</f>
        <v>#REF!</v>
      </c>
      <c r="BQ877" s="80"/>
      <c r="BR877" s="80"/>
      <c r="BS877" s="80"/>
    </row>
    <row r="878" spans="1:73" s="82" customFormat="1" ht="33.950000000000003" customHeight="1" thickBot="1">
      <c r="A878" s="80"/>
      <c r="B878" s="540"/>
      <c r="C878" s="541"/>
      <c r="D878" s="541"/>
      <c r="E878" s="543"/>
      <c r="F878" s="83"/>
      <c r="G878" s="83"/>
      <c r="H878" s="533"/>
      <c r="I878" s="527"/>
      <c r="J878" s="533"/>
      <c r="K878" s="527"/>
      <c r="L878" s="526"/>
      <c r="M878" s="529"/>
      <c r="N878" s="530" t="s">
        <v>16</v>
      </c>
      <c r="O878" s="531"/>
      <c r="P878" s="526"/>
      <c r="Q878" s="527"/>
      <c r="R878" s="526"/>
      <c r="S878" s="529"/>
      <c r="T878" s="530" t="s">
        <v>16</v>
      </c>
      <c r="U878" s="531"/>
      <c r="V878" s="526"/>
      <c r="W878" s="529"/>
      <c r="X878" s="533"/>
      <c r="Y878" s="531"/>
      <c r="Z878" s="533"/>
      <c r="AA878" s="531"/>
      <c r="AB878" s="529"/>
      <c r="AC878" s="527"/>
      <c r="AD878" s="526"/>
      <c r="AE878" s="529"/>
      <c r="AF878" s="530"/>
      <c r="AG878" s="531"/>
      <c r="AH878" s="526"/>
      <c r="AI878" s="527"/>
      <c r="AJ878" s="526"/>
      <c r="AK878" s="529"/>
      <c r="AL878" s="530"/>
      <c r="AM878" s="531"/>
      <c r="AN878" s="526"/>
      <c r="AO878" s="527"/>
      <c r="AP878" s="526"/>
      <c r="AQ878" s="529"/>
      <c r="AR878" s="530"/>
      <c r="AS878" s="531"/>
      <c r="AT878" s="533"/>
      <c r="AU878" s="527"/>
      <c r="AV878" s="526"/>
      <c r="AW878" s="535"/>
      <c r="AX878" s="530"/>
      <c r="AY878" s="531"/>
      <c r="AZ878" s="526"/>
      <c r="BA878" s="527"/>
      <c r="BB878" s="526"/>
      <c r="BC878" s="529"/>
      <c r="BD878" s="530"/>
      <c r="BE878" s="531"/>
      <c r="BF878" s="533"/>
      <c r="BG878" s="527"/>
      <c r="BH878" s="526"/>
      <c r="BI878" s="535"/>
      <c r="BJ878" s="530"/>
      <c r="BK878" s="537"/>
      <c r="BL878" s="514"/>
      <c r="BM878" s="515"/>
      <c r="BN878" s="516"/>
      <c r="BO878" s="518"/>
      <c r="BP878" s="520"/>
      <c r="BQ878" s="80"/>
      <c r="BR878" s="80"/>
      <c r="BS878" s="80"/>
    </row>
    <row r="879" spans="1:73" s="88" customFormat="1" ht="48.2" customHeight="1" thickBot="1">
      <c r="A879" s="84"/>
      <c r="B879" s="521"/>
      <c r="C879" s="522"/>
      <c r="D879" s="522" t="s">
        <v>13</v>
      </c>
      <c r="E879" s="523"/>
      <c r="F879" s="85"/>
      <c r="G879" s="128"/>
      <c r="H879" s="509"/>
      <c r="I879" s="510"/>
      <c r="J879" s="504"/>
      <c r="K879" s="505"/>
      <c r="L879" s="493"/>
      <c r="M879" s="494"/>
      <c r="N879" s="506">
        <f>J879+L879</f>
        <v>0</v>
      </c>
      <c r="O879" s="507"/>
      <c r="P879" s="497">
        <f>R877</f>
        <v>0</v>
      </c>
      <c r="Q879" s="498"/>
      <c r="R879" s="499">
        <f>P877</f>
        <v>0</v>
      </c>
      <c r="S879" s="500"/>
      <c r="T879" s="506">
        <f>R879-P879</f>
        <v>0</v>
      </c>
      <c r="U879" s="507"/>
      <c r="V879" s="504"/>
      <c r="W879" s="508"/>
      <c r="X879" s="509"/>
      <c r="Y879" s="510"/>
      <c r="Z879" s="504"/>
      <c r="AA879" s="508"/>
      <c r="AB879" s="504"/>
      <c r="AC879" s="505"/>
      <c r="AD879" s="493"/>
      <c r="AE879" s="494"/>
      <c r="AF879" s="495">
        <f>IF(AB879=0,0,(AD879/AB879)*100)</f>
        <v>0</v>
      </c>
      <c r="AG879" s="496"/>
      <c r="AH879" s="504"/>
      <c r="AI879" s="505"/>
      <c r="AJ879" s="493"/>
      <c r="AK879" s="494"/>
      <c r="AL879" s="495">
        <f>IF(AH879=0,0,(AJ879/AH879)*100)</f>
        <v>0</v>
      </c>
      <c r="AM879" s="496"/>
      <c r="AN879" s="504"/>
      <c r="AO879" s="505"/>
      <c r="AP879" s="493"/>
      <c r="AQ879" s="494"/>
      <c r="AR879" s="495">
        <f>IF(AN879=0,0,(AP879/AN879)*100)</f>
        <v>0</v>
      </c>
      <c r="AS879" s="496"/>
      <c r="AT879" s="497">
        <f>AB879+AH879+AN879</f>
        <v>0</v>
      </c>
      <c r="AU879" s="498"/>
      <c r="AV879" s="499">
        <f>AD879+AJ879+AP879</f>
        <v>0</v>
      </c>
      <c r="AW879" s="500"/>
      <c r="AX879" s="495">
        <f>IF(AT879=0,0,(AV879/AT879)*100)</f>
        <v>0</v>
      </c>
      <c r="AY879" s="496"/>
      <c r="AZ879" s="504"/>
      <c r="BA879" s="505"/>
      <c r="BB879" s="493"/>
      <c r="BC879" s="494"/>
      <c r="BD879" s="495">
        <f>IF(AZ879=0,0,(BB879/AZ879)*100)</f>
        <v>0</v>
      </c>
      <c r="BE879" s="496"/>
      <c r="BF879" s="497">
        <f>AT879+AZ879</f>
        <v>0</v>
      </c>
      <c r="BG879" s="498"/>
      <c r="BH879" s="499">
        <f>AV879+BB879</f>
        <v>0</v>
      </c>
      <c r="BI879" s="500"/>
      <c r="BJ879" s="495">
        <f>IF(BF879=0,0,(BH879/BF879)*100)</f>
        <v>0</v>
      </c>
      <c r="BK879" s="496"/>
      <c r="BL879" s="501"/>
      <c r="BM879" s="502"/>
      <c r="BN879" s="503"/>
      <c r="BO879" s="86"/>
      <c r="BP879" s="87"/>
      <c r="BQ879" s="84"/>
      <c r="BR879" s="84"/>
      <c r="BS879" s="84"/>
    </row>
    <row r="880" spans="1:73" s="88" customFormat="1" ht="48.95" customHeight="1" thickBot="1">
      <c r="A880" s="84"/>
      <c r="B880" s="247"/>
      <c r="C880" s="249"/>
      <c r="D880" s="488" t="s">
        <v>52</v>
      </c>
      <c r="E880" s="489"/>
      <c r="F880" s="89"/>
      <c r="G880" s="89"/>
      <c r="H880" s="249"/>
      <c r="I880" s="249"/>
      <c r="J880" s="490">
        <f>IF((J877+L879)=0,0,J877/(J877+L879)*100)</f>
        <v>0</v>
      </c>
      <c r="K880" s="491"/>
      <c r="L880" s="490">
        <f>IF((L877+J879)=0,0,L877/(L877+J879)*100)</f>
        <v>0</v>
      </c>
      <c r="M880" s="491"/>
      <c r="N880" s="490">
        <f>IF((N877+N879)=0,0,N877/(N877+N879)*100)</f>
        <v>0</v>
      </c>
      <c r="O880" s="492"/>
      <c r="P880" s="654"/>
      <c r="Q880" s="484"/>
      <c r="R880" s="484"/>
      <c r="S880" s="484"/>
      <c r="T880" s="655"/>
      <c r="U880" s="655"/>
      <c r="V880" s="484"/>
      <c r="W880" s="484"/>
      <c r="X880" s="484"/>
      <c r="Y880" s="484"/>
      <c r="Z880" s="484"/>
      <c r="AA880" s="484"/>
      <c r="AB880" s="484"/>
      <c r="AC880" s="484"/>
      <c r="AD880" s="484"/>
      <c r="AE880" s="484"/>
      <c r="AF880" s="484"/>
      <c r="AG880" s="484"/>
      <c r="AH880" s="484"/>
      <c r="AI880" s="484"/>
      <c r="AJ880" s="484"/>
      <c r="AK880" s="484"/>
      <c r="AL880" s="484"/>
      <c r="AM880" s="484"/>
      <c r="AN880" s="484"/>
      <c r="AO880" s="484"/>
      <c r="AP880" s="484"/>
      <c r="AQ880" s="484"/>
      <c r="AR880" s="484"/>
      <c r="AS880" s="484"/>
      <c r="AT880" s="484"/>
      <c r="AU880" s="484"/>
      <c r="AV880" s="484"/>
      <c r="AW880" s="484"/>
      <c r="AX880" s="484"/>
      <c r="AY880" s="484"/>
      <c r="AZ880" s="484"/>
      <c r="BA880" s="484"/>
      <c r="BB880" s="484"/>
      <c r="BC880" s="484"/>
      <c r="BD880" s="484"/>
      <c r="BE880" s="484"/>
      <c r="BF880" s="484"/>
      <c r="BG880" s="484"/>
      <c r="BH880" s="484"/>
      <c r="BI880" s="484"/>
      <c r="BJ880" s="484"/>
      <c r="BK880" s="484"/>
      <c r="BL880" s="484"/>
      <c r="BM880" s="484"/>
      <c r="BN880" s="485"/>
      <c r="BO880" s="90"/>
      <c r="BP880" s="90"/>
      <c r="BQ880" s="84"/>
      <c r="BR880" s="84"/>
      <c r="BS880" s="84"/>
    </row>
    <row r="881" spans="1:71" ht="27.75" thickTop="1" thickBot="1">
      <c r="A881" s="62"/>
      <c r="B881" s="250"/>
      <c r="C881" s="251"/>
      <c r="D881" s="251"/>
      <c r="E881" s="251"/>
      <c r="F881" s="91"/>
      <c r="G881" s="91"/>
      <c r="H881" s="251"/>
      <c r="I881" s="251"/>
      <c r="J881" s="251"/>
      <c r="K881" s="251"/>
      <c r="L881" s="251"/>
      <c r="M881" s="251"/>
      <c r="N881" s="251"/>
      <c r="O881" s="251"/>
      <c r="P881" s="251"/>
      <c r="Q881" s="251"/>
      <c r="R881" s="251"/>
      <c r="S881" s="251"/>
      <c r="T881" s="251"/>
      <c r="U881" s="251"/>
      <c r="V881" s="251"/>
      <c r="W881" s="251"/>
      <c r="X881" s="251"/>
      <c r="Y881" s="251"/>
      <c r="Z881" s="251"/>
      <c r="AA881" s="251"/>
      <c r="AB881" s="251"/>
      <c r="AC881" s="251"/>
      <c r="AD881" s="251"/>
      <c r="AE881" s="251"/>
      <c r="AF881" s="256"/>
      <c r="AG881" s="256"/>
      <c r="AH881" s="251"/>
      <c r="AI881" s="251"/>
      <c r="AJ881" s="251"/>
      <c r="AK881" s="251"/>
      <c r="AL881" s="251"/>
      <c r="AM881" s="251"/>
      <c r="AN881" s="251"/>
      <c r="AO881" s="251"/>
      <c r="AP881" s="251"/>
      <c r="AQ881" s="251"/>
      <c r="AR881" s="251"/>
      <c r="AS881" s="251"/>
      <c r="AT881" s="251"/>
      <c r="AU881" s="251"/>
      <c r="AV881" s="251"/>
      <c r="AW881" s="251"/>
      <c r="AX881" s="251"/>
      <c r="AY881" s="251"/>
      <c r="AZ881" s="251"/>
      <c r="BA881" s="251"/>
      <c r="BB881" s="251"/>
      <c r="BC881" s="251"/>
      <c r="BD881" s="251"/>
      <c r="BE881" s="251"/>
      <c r="BF881" s="251"/>
      <c r="BG881" s="251"/>
      <c r="BH881" s="251"/>
      <c r="BI881" s="251"/>
      <c r="BJ881" s="251"/>
      <c r="BK881" s="251"/>
      <c r="BL881" s="251"/>
      <c r="BM881" s="251"/>
      <c r="BN881" s="257"/>
      <c r="BO881" s="92"/>
      <c r="BP881" s="92"/>
      <c r="BQ881" s="62"/>
      <c r="BR881" s="62"/>
      <c r="BS881" s="62"/>
    </row>
    <row r="882" spans="1:71" s="88" customFormat="1" ht="73.349999999999994" customHeight="1" thickTop="1" thickBot="1">
      <c r="A882" s="84"/>
      <c r="B882" s="486" t="s">
        <v>70</v>
      </c>
      <c r="C882" s="487"/>
      <c r="D882" s="483" t="s">
        <v>60</v>
      </c>
      <c r="E882" s="483"/>
      <c r="F882" s="93"/>
      <c r="G882" s="93"/>
      <c r="H882" s="479"/>
      <c r="I882" s="480"/>
      <c r="J882" s="481"/>
      <c r="K882" s="259"/>
      <c r="L882" s="479"/>
      <c r="M882" s="480"/>
      <c r="N882" s="481"/>
      <c r="O882" s="476" t="s">
        <v>53</v>
      </c>
      <c r="P882" s="477"/>
      <c r="Q882" s="477"/>
      <c r="R882" s="477"/>
      <c r="S882" s="479"/>
      <c r="T882" s="480"/>
      <c r="U882" s="481"/>
      <c r="V882" s="259"/>
      <c r="W882" s="479"/>
      <c r="X882" s="480"/>
      <c r="Y882" s="481"/>
      <c r="Z882" s="476" t="s">
        <v>55</v>
      </c>
      <c r="AA882" s="477"/>
      <c r="AB882" s="477"/>
      <c r="AC882" s="478"/>
      <c r="AD882" s="479"/>
      <c r="AE882" s="480"/>
      <c r="AF882" s="481"/>
      <c r="AG882" s="259"/>
      <c r="AH882" s="479"/>
      <c r="AI882" s="480"/>
      <c r="AJ882" s="481"/>
      <c r="AK882" s="476" t="s">
        <v>59</v>
      </c>
      <c r="AL882" s="477"/>
      <c r="AM882" s="477"/>
      <c r="AN882" s="478"/>
      <c r="AO882" s="479"/>
      <c r="AP882" s="480"/>
      <c r="AQ882" s="481"/>
      <c r="AR882" s="263"/>
      <c r="AS882" s="479"/>
      <c r="AT882" s="480"/>
      <c r="AU882" s="481"/>
      <c r="AV882" s="264"/>
      <c r="AW882" s="264"/>
      <c r="AX882" s="264"/>
      <c r="AY882" s="264"/>
      <c r="AZ882" s="472" t="s">
        <v>20</v>
      </c>
      <c r="BA882" s="472"/>
      <c r="BB882" s="472"/>
      <c r="BC882" s="472"/>
      <c r="BD882" s="473"/>
      <c r="BE882" s="469">
        <f>BL877</f>
        <v>0</v>
      </c>
      <c r="BF882" s="470"/>
      <c r="BG882" s="471"/>
      <c r="BH882" s="265"/>
      <c r="BI882" s="469">
        <f>BL879</f>
        <v>0</v>
      </c>
      <c r="BJ882" s="470"/>
      <c r="BK882" s="471"/>
      <c r="BL882" s="266"/>
      <c r="BM882" s="266"/>
      <c r="BN882" s="267"/>
      <c r="BO882" s="94"/>
      <c r="BP882" s="94"/>
      <c r="BQ882" s="84"/>
      <c r="BR882" s="84"/>
      <c r="BS882" s="84"/>
    </row>
    <row r="883" spans="1:71" ht="15.6" customHeight="1" thickTop="1" thickBot="1">
      <c r="A883" s="62"/>
      <c r="B883" s="252"/>
      <c r="C883" s="241"/>
      <c r="D883" s="253"/>
      <c r="E883" s="253"/>
      <c r="F883" s="95"/>
      <c r="G883" s="95"/>
      <c r="H883" s="261"/>
      <c r="I883" s="261"/>
      <c r="J883" s="261"/>
      <c r="K883" s="261"/>
      <c r="L883" s="261"/>
      <c r="M883" s="261"/>
      <c r="N883" s="261"/>
      <c r="O883" s="258"/>
      <c r="P883" s="258"/>
      <c r="Q883" s="258"/>
      <c r="R883" s="258"/>
      <c r="S883" s="261"/>
      <c r="T883" s="261"/>
      <c r="U883" s="261"/>
      <c r="V883" s="260"/>
      <c r="W883" s="261"/>
      <c r="X883" s="261"/>
      <c r="Y883" s="261"/>
      <c r="Z883" s="258"/>
      <c r="AA883" s="258"/>
      <c r="AB883" s="258"/>
      <c r="AC883" s="258"/>
      <c r="AD883" s="261"/>
      <c r="AE883" s="261"/>
      <c r="AF883" s="261"/>
      <c r="AG883" s="261"/>
      <c r="AH883" s="260"/>
      <c r="AI883" s="260"/>
      <c r="AJ883" s="261"/>
      <c r="AK883" s="258"/>
      <c r="AL883" s="258"/>
      <c r="AM883" s="258"/>
      <c r="AN883" s="258"/>
      <c r="AO883" s="261"/>
      <c r="AP883" s="261"/>
      <c r="AQ883" s="261"/>
      <c r="AR883" s="261"/>
      <c r="AS883" s="261"/>
      <c r="AT883" s="263"/>
      <c r="AU883" s="263"/>
      <c r="AV883" s="268"/>
      <c r="AW883" s="268"/>
      <c r="AX883" s="268"/>
      <c r="AY883" s="268"/>
      <c r="AZ883" s="258"/>
      <c r="BA883" s="269"/>
      <c r="BB883" s="269"/>
      <c r="BC883" s="270"/>
      <c r="BD883" s="271"/>
      <c r="BE883" s="272"/>
      <c r="BF883" s="272"/>
      <c r="BG883" s="263"/>
      <c r="BH883" s="273"/>
      <c r="BI883" s="274"/>
      <c r="BJ883" s="274"/>
      <c r="BK883" s="263"/>
      <c r="BL883" s="268"/>
      <c r="BM883" s="268"/>
      <c r="BN883" s="275"/>
      <c r="BO883" s="96"/>
      <c r="BP883" s="96"/>
      <c r="BQ883" s="62"/>
      <c r="BR883" s="62"/>
      <c r="BS883" s="62"/>
    </row>
    <row r="884" spans="1:71" s="88" customFormat="1" ht="74.849999999999994" customHeight="1" thickTop="1" thickBot="1">
      <c r="A884" s="84"/>
      <c r="B884" s="482" t="s">
        <v>51</v>
      </c>
      <c r="C884" s="472"/>
      <c r="D884" s="483" t="s">
        <v>61</v>
      </c>
      <c r="E884" s="483"/>
      <c r="F884" s="93"/>
      <c r="G884" s="93"/>
      <c r="H884" s="469">
        <f>H882</f>
        <v>0</v>
      </c>
      <c r="I884" s="470"/>
      <c r="J884" s="471"/>
      <c r="K884" s="259"/>
      <c r="L884" s="469">
        <f>L882</f>
        <v>0</v>
      </c>
      <c r="M884" s="470"/>
      <c r="N884" s="471"/>
      <c r="O884" s="476" t="s">
        <v>57</v>
      </c>
      <c r="P884" s="477"/>
      <c r="Q884" s="477"/>
      <c r="R884" s="477"/>
      <c r="S884" s="469">
        <f>S882-H882</f>
        <v>0</v>
      </c>
      <c r="T884" s="470"/>
      <c r="U884" s="471"/>
      <c r="V884" s="259"/>
      <c r="W884" s="469">
        <f>W882-L882</f>
        <v>0</v>
      </c>
      <c r="X884" s="470"/>
      <c r="Y884" s="471"/>
      <c r="Z884" s="476" t="s">
        <v>56</v>
      </c>
      <c r="AA884" s="477"/>
      <c r="AB884" s="477"/>
      <c r="AC884" s="478"/>
      <c r="AD884" s="469">
        <f>AD882-S882</f>
        <v>0</v>
      </c>
      <c r="AE884" s="470"/>
      <c r="AF884" s="471"/>
      <c r="AG884" s="259"/>
      <c r="AH884" s="469">
        <f>AH882-W882</f>
        <v>0</v>
      </c>
      <c r="AI884" s="470"/>
      <c r="AJ884" s="471"/>
      <c r="AK884" s="476" t="s">
        <v>58</v>
      </c>
      <c r="AL884" s="477"/>
      <c r="AM884" s="477"/>
      <c r="AN884" s="478"/>
      <c r="AO884" s="469">
        <f>AO882-AD882</f>
        <v>0</v>
      </c>
      <c r="AP884" s="470"/>
      <c r="AQ884" s="471"/>
      <c r="AR884" s="263"/>
      <c r="AS884" s="469">
        <f>AS882-AH882</f>
        <v>0</v>
      </c>
      <c r="AT884" s="470"/>
      <c r="AU884" s="471"/>
      <c r="AV884" s="264"/>
      <c r="AW884" s="264"/>
      <c r="AX884" s="264"/>
      <c r="AY884" s="264"/>
      <c r="AZ884" s="472" t="s">
        <v>50</v>
      </c>
      <c r="BA884" s="472"/>
      <c r="BB884" s="472"/>
      <c r="BC884" s="472"/>
      <c r="BD884" s="473"/>
      <c r="BE884" s="469">
        <f>BE882-AO882</f>
        <v>0</v>
      </c>
      <c r="BF884" s="470"/>
      <c r="BG884" s="471"/>
      <c r="BH884" s="276"/>
      <c r="BI884" s="469">
        <f>BI882-AS882</f>
        <v>0</v>
      </c>
      <c r="BJ884" s="470"/>
      <c r="BK884" s="471"/>
      <c r="BL884" s="266"/>
      <c r="BM884" s="266"/>
      <c r="BN884" s="267"/>
      <c r="BO884" s="94"/>
      <c r="BP884" s="94"/>
      <c r="BQ884" s="84"/>
      <c r="BR884" s="84"/>
      <c r="BS884" s="84"/>
    </row>
    <row r="885" spans="1:71" ht="27.75" thickTop="1" thickBot="1">
      <c r="A885" s="62"/>
      <c r="B885" s="254"/>
      <c r="C885" s="255"/>
      <c r="D885" s="255"/>
      <c r="E885" s="255"/>
      <c r="F885" s="97"/>
      <c r="G885" s="97"/>
      <c r="H885" s="255"/>
      <c r="I885" s="255"/>
      <c r="J885" s="255"/>
      <c r="K885" s="255"/>
      <c r="L885" s="255"/>
      <c r="M885" s="255"/>
      <c r="N885" s="255"/>
      <c r="O885" s="255"/>
      <c r="P885" s="255"/>
      <c r="Q885" s="255"/>
      <c r="R885" s="255"/>
      <c r="S885" s="255"/>
      <c r="T885" s="255"/>
      <c r="U885" s="255"/>
      <c r="V885" s="255"/>
      <c r="W885" s="255"/>
      <c r="X885" s="255"/>
      <c r="Y885" s="255"/>
      <c r="Z885" s="255"/>
      <c r="AA885" s="255"/>
      <c r="AB885" s="255"/>
      <c r="AC885" s="255"/>
      <c r="AD885" s="255"/>
      <c r="AE885" s="255"/>
      <c r="AF885" s="262"/>
      <c r="AG885" s="262"/>
      <c r="AH885" s="255"/>
      <c r="AI885" s="255"/>
      <c r="AJ885" s="255"/>
      <c r="AK885" s="255"/>
      <c r="AL885" s="255"/>
      <c r="AM885" s="255"/>
      <c r="AN885" s="255"/>
      <c r="AO885" s="255"/>
      <c r="AP885" s="255"/>
      <c r="AQ885" s="255"/>
      <c r="AR885" s="255"/>
      <c r="AS885" s="255"/>
      <c r="AT885" s="255"/>
      <c r="AU885" s="255"/>
      <c r="AV885" s="255"/>
      <c r="AW885" s="255"/>
      <c r="AX885" s="255"/>
      <c r="AY885" s="255"/>
      <c r="AZ885" s="255"/>
      <c r="BA885" s="474" t="s">
        <v>104</v>
      </c>
      <c r="BB885" s="474"/>
      <c r="BC885" s="474"/>
      <c r="BD885" s="474"/>
      <c r="BE885" s="474"/>
      <c r="BF885" s="474"/>
      <c r="BG885" s="474"/>
      <c r="BH885" s="474"/>
      <c r="BI885" s="474"/>
      <c r="BJ885" s="474"/>
      <c r="BK885" s="474"/>
      <c r="BL885" s="474"/>
      <c r="BM885" s="474"/>
      <c r="BN885" s="475"/>
      <c r="BO885" s="98"/>
      <c r="BP885" s="98"/>
      <c r="BQ885" s="62"/>
      <c r="BR885" s="62"/>
      <c r="BS885" s="62"/>
    </row>
    <row r="886" spans="1:71" ht="10.9" customHeight="1" thickTop="1">
      <c r="A886" s="62"/>
      <c r="B886" s="63"/>
      <c r="C886" s="62"/>
      <c r="D886" s="62"/>
      <c r="E886" s="62"/>
      <c r="F886" s="64"/>
      <c r="G886" s="64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  <c r="AA886" s="62"/>
      <c r="AB886" s="62"/>
      <c r="AC886" s="62"/>
      <c r="AD886" s="62"/>
      <c r="AE886" s="62"/>
      <c r="AF886" s="65"/>
      <c r="AG886" s="65"/>
      <c r="AH886" s="62"/>
      <c r="AI886" s="62"/>
      <c r="AJ886" s="62"/>
      <c r="AK886" s="62"/>
      <c r="AL886" s="62"/>
      <c r="AM886" s="62"/>
      <c r="AN886" s="62"/>
      <c r="AO886" s="62"/>
      <c r="AP886" s="62"/>
      <c r="AQ886" s="62"/>
      <c r="AR886" s="62"/>
      <c r="AS886" s="62"/>
      <c r="AT886" s="62"/>
      <c r="AU886" s="62"/>
      <c r="AV886" s="62"/>
      <c r="AW886" s="62"/>
      <c r="AX886" s="62"/>
      <c r="AY886" s="62"/>
      <c r="AZ886" s="62"/>
      <c r="BA886" s="62"/>
      <c r="BB886" s="62"/>
      <c r="BC886" s="62"/>
      <c r="BD886" s="62"/>
      <c r="BE886" s="62"/>
      <c r="BF886" s="62"/>
      <c r="BG886" s="62"/>
      <c r="BH886" s="62"/>
      <c r="BI886" s="62"/>
      <c r="BJ886" s="62"/>
      <c r="BK886" s="62"/>
      <c r="BL886" s="62"/>
      <c r="BM886" s="62"/>
      <c r="BN886" s="62"/>
      <c r="BO886" s="66"/>
      <c r="BP886" s="66"/>
      <c r="BQ886" s="62"/>
      <c r="BR886" s="62"/>
      <c r="BS886" s="62"/>
    </row>
    <row r="887" spans="1:71" s="69" customFormat="1" ht="33.75">
      <c r="A887" s="68"/>
      <c r="B887" s="651" t="s">
        <v>9</v>
      </c>
      <c r="C887" s="651"/>
      <c r="D887" s="651"/>
      <c r="E887" s="651"/>
      <c r="F887" s="651"/>
      <c r="G887" s="651"/>
      <c r="H887" s="651"/>
      <c r="I887" s="651"/>
      <c r="J887" s="651"/>
      <c r="K887" s="651"/>
      <c r="L887" s="651"/>
      <c r="M887" s="651"/>
      <c r="N887" s="651"/>
      <c r="O887" s="651"/>
      <c r="P887" s="651"/>
      <c r="Q887" s="651"/>
      <c r="R887" s="651"/>
      <c r="S887" s="651"/>
      <c r="T887" s="651"/>
      <c r="U887" s="651"/>
      <c r="V887" s="651"/>
      <c r="W887" s="651"/>
      <c r="X887" s="651"/>
      <c r="Y887" s="651"/>
      <c r="Z887" s="651"/>
      <c r="AA887" s="651"/>
      <c r="AB887" s="651"/>
      <c r="AC887" s="651"/>
      <c r="AD887" s="651"/>
      <c r="AE887" s="651"/>
      <c r="AF887" s="651"/>
      <c r="AG887" s="651"/>
      <c r="AH887" s="651"/>
      <c r="AI887" s="651"/>
      <c r="AJ887" s="651"/>
      <c r="AK887" s="651"/>
      <c r="AL887" s="651"/>
      <c r="AM887" s="651"/>
      <c r="AN887" s="651"/>
      <c r="AO887" s="651"/>
      <c r="AP887" s="651"/>
      <c r="AQ887" s="651"/>
      <c r="AR887" s="651"/>
      <c r="AS887" s="651"/>
      <c r="AT887" s="651"/>
      <c r="AU887" s="651"/>
      <c r="AV887" s="651"/>
      <c r="AW887" s="651"/>
      <c r="AX887" s="651"/>
      <c r="AY887" s="651"/>
      <c r="AZ887" s="651"/>
      <c r="BA887" s="651"/>
      <c r="BB887" s="651"/>
      <c r="BC887" s="651"/>
      <c r="BD887" s="651"/>
      <c r="BE887" s="651"/>
      <c r="BF887" s="651"/>
      <c r="BG887" s="651"/>
      <c r="BH887" s="651"/>
      <c r="BI887" s="651"/>
      <c r="BJ887" s="651"/>
      <c r="BK887" s="651"/>
      <c r="BL887" s="651"/>
      <c r="BM887" s="651"/>
      <c r="BN887" s="651"/>
      <c r="BO887" s="223"/>
      <c r="BP887" s="223"/>
      <c r="BQ887" s="68"/>
      <c r="BR887" s="68"/>
      <c r="BS887" s="68"/>
    </row>
    <row r="888" spans="1:71" ht="10.9" customHeight="1">
      <c r="A888" s="62"/>
      <c r="B888" s="224"/>
      <c r="C888" s="225"/>
      <c r="D888" s="225"/>
      <c r="E888" s="225"/>
      <c r="F888" s="226"/>
      <c r="G888" s="226"/>
      <c r="H888" s="225"/>
      <c r="I888" s="225"/>
      <c r="J888" s="225"/>
      <c r="K888" s="225"/>
      <c r="L888" s="225"/>
      <c r="M888" s="225"/>
      <c r="N888" s="225"/>
      <c r="O888" s="225"/>
      <c r="P888" s="225"/>
      <c r="Q888" s="225"/>
      <c r="R888" s="225"/>
      <c r="S888" s="225"/>
      <c r="T888" s="225"/>
      <c r="U888" s="225"/>
      <c r="V888" s="225"/>
      <c r="W888" s="225"/>
      <c r="X888" s="225"/>
      <c r="Y888" s="225"/>
      <c r="Z888" s="225"/>
      <c r="AA888" s="225"/>
      <c r="AB888" s="225"/>
      <c r="AC888" s="225"/>
      <c r="AD888" s="225"/>
      <c r="AE888" s="225"/>
      <c r="AF888" s="227"/>
      <c r="AG888" s="227"/>
      <c r="AH888" s="225"/>
      <c r="AI888" s="225"/>
      <c r="AJ888" s="225"/>
      <c r="AK888" s="225"/>
      <c r="AL888" s="225"/>
      <c r="AM888" s="225"/>
      <c r="AN888" s="225"/>
      <c r="AO888" s="225"/>
      <c r="AP888" s="225"/>
      <c r="AQ888" s="225"/>
      <c r="AR888" s="225"/>
      <c r="AS888" s="225"/>
      <c r="AT888" s="225"/>
      <c r="AU888" s="225"/>
      <c r="AV888" s="225"/>
      <c r="AW888" s="225"/>
      <c r="AX888" s="225"/>
      <c r="AY888" s="225"/>
      <c r="AZ888" s="225"/>
      <c r="BA888" s="225"/>
      <c r="BB888" s="225"/>
      <c r="BC888" s="225"/>
      <c r="BD888" s="225"/>
      <c r="BE888" s="225"/>
      <c r="BF888" s="225"/>
      <c r="BG888" s="225"/>
      <c r="BH888" s="225"/>
      <c r="BI888" s="225"/>
      <c r="BJ888" s="225"/>
      <c r="BK888" s="225"/>
      <c r="BL888" s="225"/>
      <c r="BM888" s="225"/>
      <c r="BN888" s="652"/>
      <c r="BO888" s="652"/>
      <c r="BP888" s="652"/>
      <c r="BQ888" s="62"/>
      <c r="BR888" s="62"/>
      <c r="BS888" s="62"/>
    </row>
    <row r="889" spans="1:71" s="70" customFormat="1" ht="36.75" customHeight="1">
      <c r="A889" s="63"/>
      <c r="B889" s="224"/>
      <c r="C889" s="224"/>
      <c r="D889" s="228" t="s">
        <v>10</v>
      </c>
      <c r="E889" s="653" t="str">
        <f>IF(ROSTER!D$3="","",ROSTER!D$3)</f>
        <v/>
      </c>
      <c r="F889" s="653"/>
      <c r="G889" s="653"/>
      <c r="H889" s="653"/>
      <c r="I889" s="653"/>
      <c r="J889" s="653"/>
      <c r="K889" s="653"/>
      <c r="L889" s="653"/>
      <c r="M889" s="653"/>
      <c r="N889" s="653"/>
      <c r="O889" s="653"/>
      <c r="P889" s="653"/>
      <c r="Q889" s="653"/>
      <c r="R889" s="653"/>
      <c r="S889" s="653"/>
      <c r="T889" s="653"/>
      <c r="U889" s="653"/>
      <c r="V889" s="653"/>
      <c r="W889" s="653"/>
      <c r="X889" s="653"/>
      <c r="Y889" s="653"/>
      <c r="Z889" s="653"/>
      <c r="AA889" s="653"/>
      <c r="AB889" s="653"/>
      <c r="AC889" s="653"/>
      <c r="AD889" s="229"/>
      <c r="AE889" s="649" t="s">
        <v>11</v>
      </c>
      <c r="AF889" s="649"/>
      <c r="AG889" s="649"/>
      <c r="AH889" s="649"/>
      <c r="AI889" s="649"/>
      <c r="AJ889" s="649"/>
      <c r="AK889" s="649"/>
      <c r="AL889" s="647"/>
      <c r="AM889" s="647"/>
      <c r="AN889" s="647"/>
      <c r="AO889" s="647"/>
      <c r="AP889" s="647"/>
      <c r="AQ889" s="647"/>
      <c r="AR889" s="647"/>
      <c r="AS889" s="647"/>
      <c r="AT889" s="647"/>
      <c r="AU889" s="647"/>
      <c r="AV889" s="647"/>
      <c r="AW889" s="647"/>
      <c r="AX889" s="647"/>
      <c r="AY889" s="647"/>
      <c r="AZ889" s="647"/>
      <c r="BA889" s="647"/>
      <c r="BB889" s="647"/>
      <c r="BC889" s="647"/>
      <c r="BD889" s="647"/>
      <c r="BE889" s="647"/>
      <c r="BF889" s="647"/>
      <c r="BG889" s="647"/>
      <c r="BH889" s="647"/>
      <c r="BI889" s="647"/>
      <c r="BJ889" s="647"/>
      <c r="BK889" s="647"/>
      <c r="BL889" s="647"/>
      <c r="BM889" s="647"/>
      <c r="BN889" s="652"/>
      <c r="BO889" s="652"/>
      <c r="BP889" s="652"/>
      <c r="BQ889" s="63"/>
      <c r="BR889" s="63"/>
      <c r="BS889" s="63"/>
    </row>
    <row r="890" spans="1:71" ht="8.85" customHeight="1">
      <c r="A890" s="71"/>
      <c r="B890" s="224"/>
      <c r="C890" s="227" t="s">
        <v>39</v>
      </c>
      <c r="D890" s="227"/>
      <c r="E890" s="227"/>
      <c r="F890" s="230"/>
      <c r="G890" s="230"/>
      <c r="H890" s="227"/>
      <c r="I890" s="227"/>
      <c r="J890" s="231"/>
      <c r="K890" s="231"/>
      <c r="L890" s="231"/>
      <c r="M890" s="231"/>
      <c r="N890" s="231"/>
      <c r="O890" s="231"/>
      <c r="P890" s="231"/>
      <c r="Q890" s="231"/>
      <c r="R890" s="231"/>
      <c r="S890" s="231"/>
      <c r="T890" s="231"/>
      <c r="U890" s="231"/>
      <c r="V890" s="231"/>
      <c r="W890" s="231"/>
      <c r="X890" s="231"/>
      <c r="Y890" s="231"/>
      <c r="Z890" s="231"/>
      <c r="AA890" s="231"/>
      <c r="AB890" s="231"/>
      <c r="AC890" s="231"/>
      <c r="AD890" s="231"/>
      <c r="AE890" s="231"/>
      <c r="AF890" s="231"/>
      <c r="AG890" s="227"/>
      <c r="AH890" s="232"/>
      <c r="AI890" s="233"/>
      <c r="AJ890" s="233"/>
      <c r="AK890" s="233"/>
      <c r="AL890" s="233"/>
      <c r="AM890" s="233"/>
      <c r="AN890" s="233"/>
      <c r="AO890" s="234"/>
      <c r="AP890" s="235"/>
      <c r="AQ890" s="235"/>
      <c r="AR890" s="235"/>
      <c r="AS890" s="235"/>
      <c r="AT890" s="235"/>
      <c r="AU890" s="235"/>
      <c r="AV890" s="235"/>
      <c r="AW890" s="235"/>
      <c r="AX890" s="235"/>
      <c r="AY890" s="235"/>
      <c r="AZ890" s="235"/>
      <c r="BA890" s="235"/>
      <c r="BB890" s="235"/>
      <c r="BC890" s="235"/>
      <c r="BD890" s="235"/>
      <c r="BE890" s="235"/>
      <c r="BF890" s="235"/>
      <c r="BG890" s="235"/>
      <c r="BH890" s="235"/>
      <c r="BI890" s="235"/>
      <c r="BJ890" s="235"/>
      <c r="BK890" s="235"/>
      <c r="BL890" s="235"/>
      <c r="BM890" s="235"/>
      <c r="BN890" s="235"/>
      <c r="BO890" s="236"/>
      <c r="BP890" s="236"/>
      <c r="BQ890" s="71"/>
      <c r="BR890" s="71"/>
      <c r="BS890" s="71"/>
    </row>
    <row r="891" spans="1:71" s="70" customFormat="1" ht="37.5">
      <c r="A891" s="63"/>
      <c r="B891" s="224"/>
      <c r="C891" s="646" t="s">
        <v>38</v>
      </c>
      <c r="D891" s="646"/>
      <c r="E891" s="647"/>
      <c r="F891" s="647"/>
      <c r="G891" s="647"/>
      <c r="H891" s="647"/>
      <c r="I891" s="647"/>
      <c r="J891" s="647"/>
      <c r="K891" s="647"/>
      <c r="L891" s="647"/>
      <c r="M891" s="647"/>
      <c r="N891" s="647"/>
      <c r="O891" s="647"/>
      <c r="P891" s="647"/>
      <c r="Q891" s="647"/>
      <c r="R891" s="647"/>
      <c r="S891" s="647"/>
      <c r="T891" s="647"/>
      <c r="U891" s="647"/>
      <c r="V891" s="647"/>
      <c r="W891" s="647"/>
      <c r="X891" s="647"/>
      <c r="Y891" s="647"/>
      <c r="Z891" s="647"/>
      <c r="AA891" s="647"/>
      <c r="AB891" s="647"/>
      <c r="AC891" s="647"/>
      <c r="AD891" s="229"/>
      <c r="AE891" s="648" t="s">
        <v>21</v>
      </c>
      <c r="AF891" s="648"/>
      <c r="AG891" s="648"/>
      <c r="AH891" s="648"/>
      <c r="AI891" s="647"/>
      <c r="AJ891" s="647"/>
      <c r="AK891" s="647"/>
      <c r="AL891" s="647"/>
      <c r="AM891" s="647"/>
      <c r="AN891" s="647"/>
      <c r="AO891" s="647"/>
      <c r="AP891" s="647"/>
      <c r="AQ891" s="647"/>
      <c r="AR891" s="647"/>
      <c r="AS891" s="647"/>
      <c r="AT891" s="647"/>
      <c r="AU891" s="647"/>
      <c r="AV891" s="647"/>
      <c r="AW891" s="647"/>
      <c r="AX891" s="647"/>
      <c r="AY891" s="647"/>
      <c r="AZ891" s="647"/>
      <c r="BA891" s="649" t="s">
        <v>12</v>
      </c>
      <c r="BB891" s="649"/>
      <c r="BC891" s="649"/>
      <c r="BD891" s="650"/>
      <c r="BE891" s="650"/>
      <c r="BF891" s="650"/>
      <c r="BG891" s="650"/>
      <c r="BH891" s="650"/>
      <c r="BI891" s="650"/>
      <c r="BJ891" s="650"/>
      <c r="BK891" s="650"/>
      <c r="BL891" s="650"/>
      <c r="BM891" s="650"/>
      <c r="BN891" s="237"/>
      <c r="BO891" s="238"/>
      <c r="BP891" s="238"/>
      <c r="BQ891" s="72">
        <f>IF(BD891=0,0,1)</f>
        <v>0</v>
      </c>
      <c r="BR891" s="73">
        <f>IF((BE941+BI941)&gt;(AO941+AS941),1,0)</f>
        <v>0</v>
      </c>
      <c r="BS891" s="74"/>
    </row>
    <row r="892" spans="1:71" ht="9.6" customHeight="1">
      <c r="A892" s="62"/>
      <c r="B892" s="224"/>
      <c r="C892" s="225"/>
      <c r="D892" s="225"/>
      <c r="E892" s="225"/>
      <c r="F892" s="226"/>
      <c r="G892" s="226"/>
      <c r="H892" s="225"/>
      <c r="I892" s="225"/>
      <c r="J892" s="225"/>
      <c r="K892" s="225"/>
      <c r="L892" s="225"/>
      <c r="M892" s="225"/>
      <c r="N892" s="225"/>
      <c r="O892" s="225"/>
      <c r="P892" s="225"/>
      <c r="Q892" s="225"/>
      <c r="R892" s="225"/>
      <c r="S892" s="225"/>
      <c r="T892" s="225"/>
      <c r="U892" s="225"/>
      <c r="V892" s="225"/>
      <c r="W892" s="225"/>
      <c r="X892" s="225"/>
      <c r="Y892" s="225"/>
      <c r="Z892" s="225"/>
      <c r="AA892" s="225"/>
      <c r="AB892" s="225"/>
      <c r="AC892" s="225"/>
      <c r="AD892" s="225"/>
      <c r="AE892" s="225"/>
      <c r="AF892" s="227"/>
      <c r="AG892" s="227"/>
      <c r="AH892" s="225"/>
      <c r="AI892" s="225"/>
      <c r="AJ892" s="225"/>
      <c r="AK892" s="225"/>
      <c r="AL892" s="225"/>
      <c r="AM892" s="225"/>
      <c r="AN892" s="225"/>
      <c r="AO892" s="225"/>
      <c r="AP892" s="225"/>
      <c r="AQ892" s="225"/>
      <c r="AR892" s="225"/>
      <c r="AS892" s="225"/>
      <c r="AT892" s="225"/>
      <c r="AU892" s="225"/>
      <c r="AV892" s="225"/>
      <c r="AW892" s="225"/>
      <c r="AX892" s="225"/>
      <c r="AY892" s="225"/>
      <c r="AZ892" s="225"/>
      <c r="BA892" s="225"/>
      <c r="BB892" s="225"/>
      <c r="BC892" s="225"/>
      <c r="BD892" s="225"/>
      <c r="BE892" s="225"/>
      <c r="BF892" s="225"/>
      <c r="BG892" s="225"/>
      <c r="BH892" s="225"/>
      <c r="BI892" s="225"/>
      <c r="BJ892" s="225"/>
      <c r="BK892" s="225"/>
      <c r="BL892" s="225"/>
      <c r="BM892" s="225"/>
      <c r="BN892" s="225"/>
      <c r="BO892" s="239"/>
      <c r="BP892" s="239"/>
      <c r="BQ892" s="62"/>
      <c r="BR892" s="62"/>
      <c r="BS892" s="62"/>
    </row>
    <row r="893" spans="1:71" ht="8.85" customHeight="1" thickBot="1">
      <c r="A893" s="62"/>
      <c r="B893" s="240"/>
      <c r="C893" s="241"/>
      <c r="D893" s="241"/>
      <c r="E893" s="241"/>
      <c r="F893" s="242"/>
      <c r="G893" s="242"/>
      <c r="H893" s="241"/>
      <c r="I893" s="241"/>
      <c r="J893" s="241"/>
      <c r="K893" s="241"/>
      <c r="L893" s="241"/>
      <c r="M893" s="241"/>
      <c r="N893" s="241"/>
      <c r="O893" s="241"/>
      <c r="P893" s="241"/>
      <c r="Q893" s="241"/>
      <c r="R893" s="241"/>
      <c r="S893" s="241"/>
      <c r="T893" s="241"/>
      <c r="U893" s="241"/>
      <c r="V893" s="241"/>
      <c r="W893" s="241"/>
      <c r="X893" s="241"/>
      <c r="Y893" s="241"/>
      <c r="Z893" s="241"/>
      <c r="AA893" s="241"/>
      <c r="AB893" s="241"/>
      <c r="AC893" s="241"/>
      <c r="AD893" s="241"/>
      <c r="AE893" s="241"/>
      <c r="AF893" s="243"/>
      <c r="AG893" s="243"/>
      <c r="AH893" s="241"/>
      <c r="AI893" s="241"/>
      <c r="AJ893" s="241"/>
      <c r="AK893" s="241"/>
      <c r="AL893" s="241"/>
      <c r="AM893" s="241"/>
      <c r="AN893" s="241"/>
      <c r="AO893" s="241"/>
      <c r="AP893" s="241"/>
      <c r="AQ893" s="241"/>
      <c r="AR893" s="241"/>
      <c r="AS893" s="241"/>
      <c r="AT893" s="241"/>
      <c r="AU893" s="241"/>
      <c r="AV893" s="241"/>
      <c r="AW893" s="241"/>
      <c r="AX893" s="241"/>
      <c r="AY893" s="241"/>
      <c r="AZ893" s="241"/>
      <c r="BA893" s="241"/>
      <c r="BB893" s="241"/>
      <c r="BC893" s="241"/>
      <c r="BD893" s="241"/>
      <c r="BE893" s="241"/>
      <c r="BF893" s="241"/>
      <c r="BG893" s="241"/>
      <c r="BH893" s="241"/>
      <c r="BI893" s="241"/>
      <c r="BJ893" s="241"/>
      <c r="BK893" s="241"/>
      <c r="BL893" s="241"/>
      <c r="BM893" s="241"/>
      <c r="BN893" s="241"/>
      <c r="BO893" s="244"/>
      <c r="BP893" s="244"/>
      <c r="BQ893" s="62"/>
      <c r="BR893" s="62"/>
      <c r="BS893" s="62"/>
    </row>
    <row r="894" spans="1:71" s="70" customFormat="1" ht="33.4" customHeight="1" thickTop="1">
      <c r="A894" s="74"/>
      <c r="B894" s="634" t="s">
        <v>0</v>
      </c>
      <c r="C894" s="636" t="s">
        <v>1</v>
      </c>
      <c r="D894" s="637"/>
      <c r="E894" s="245" t="s">
        <v>28</v>
      </c>
      <c r="F894" s="644" t="s">
        <v>115</v>
      </c>
      <c r="G894" s="644" t="s">
        <v>116</v>
      </c>
      <c r="H894" s="640" t="s">
        <v>41</v>
      </c>
      <c r="I894" s="641"/>
      <c r="J894" s="619" t="s">
        <v>7</v>
      </c>
      <c r="K894" s="619"/>
      <c r="L894" s="619"/>
      <c r="M894" s="619"/>
      <c r="N894" s="619"/>
      <c r="O894" s="619"/>
      <c r="P894" s="619" t="s">
        <v>2</v>
      </c>
      <c r="Q894" s="619"/>
      <c r="R894" s="619"/>
      <c r="S894" s="619"/>
      <c r="T894" s="619"/>
      <c r="U894" s="619"/>
      <c r="V894" s="630" t="s">
        <v>35</v>
      </c>
      <c r="W894" s="631"/>
      <c r="X894" s="630" t="s">
        <v>36</v>
      </c>
      <c r="Y894" s="631"/>
      <c r="Z894" s="630" t="s">
        <v>44</v>
      </c>
      <c r="AA894" s="631"/>
      <c r="AB894" s="619" t="s">
        <v>6</v>
      </c>
      <c r="AC894" s="619"/>
      <c r="AD894" s="619"/>
      <c r="AE894" s="619"/>
      <c r="AF894" s="619"/>
      <c r="AG894" s="619"/>
      <c r="AH894" s="619" t="s">
        <v>74</v>
      </c>
      <c r="AI894" s="619"/>
      <c r="AJ894" s="619"/>
      <c r="AK894" s="619"/>
      <c r="AL894" s="619"/>
      <c r="AM894" s="619"/>
      <c r="AN894" s="619" t="s">
        <v>75</v>
      </c>
      <c r="AO894" s="619"/>
      <c r="AP894" s="619"/>
      <c r="AQ894" s="619"/>
      <c r="AR894" s="619"/>
      <c r="AS894" s="619"/>
      <c r="AT894" s="619" t="s">
        <v>76</v>
      </c>
      <c r="AU894" s="619"/>
      <c r="AV894" s="619"/>
      <c r="AW894" s="619"/>
      <c r="AX894" s="619"/>
      <c r="AY894" s="621"/>
      <c r="AZ894" s="619" t="s">
        <v>4</v>
      </c>
      <c r="BA894" s="619"/>
      <c r="BB894" s="619"/>
      <c r="BC894" s="619"/>
      <c r="BD894" s="619"/>
      <c r="BE894" s="620"/>
      <c r="BF894" s="619" t="s">
        <v>77</v>
      </c>
      <c r="BG894" s="619"/>
      <c r="BH894" s="619"/>
      <c r="BI894" s="619"/>
      <c r="BJ894" s="619"/>
      <c r="BK894" s="621"/>
      <c r="BL894" s="622" t="s">
        <v>25</v>
      </c>
      <c r="BM894" s="623"/>
      <c r="BN894" s="624"/>
      <c r="BO894" s="615" t="s">
        <v>92</v>
      </c>
      <c r="BP894" s="615" t="s">
        <v>93</v>
      </c>
      <c r="BQ894" s="74"/>
      <c r="BR894" s="74"/>
      <c r="BS894" s="74"/>
    </row>
    <row r="895" spans="1:71" s="76" customFormat="1" ht="31.9" customHeight="1">
      <c r="A895" s="75"/>
      <c r="B895" s="635"/>
      <c r="C895" s="638"/>
      <c r="D895" s="639"/>
      <c r="E895" s="246" t="s">
        <v>117</v>
      </c>
      <c r="F895" s="645"/>
      <c r="G895" s="645"/>
      <c r="H895" s="642"/>
      <c r="I895" s="643"/>
      <c r="J895" s="607" t="s">
        <v>17</v>
      </c>
      <c r="K895" s="608"/>
      <c r="L895" s="609" t="s">
        <v>18</v>
      </c>
      <c r="M895" s="610"/>
      <c r="N895" s="617" t="s">
        <v>19</v>
      </c>
      <c r="O895" s="618" t="s">
        <v>8</v>
      </c>
      <c r="P895" s="607" t="s">
        <v>26</v>
      </c>
      <c r="Q895" s="608"/>
      <c r="R895" s="609" t="s">
        <v>24</v>
      </c>
      <c r="S895" s="610"/>
      <c r="T895" s="617" t="s">
        <v>19</v>
      </c>
      <c r="U895" s="618"/>
      <c r="V895" s="632"/>
      <c r="W895" s="633"/>
      <c r="X895" s="632"/>
      <c r="Y895" s="633"/>
      <c r="Z895" s="632"/>
      <c r="AA895" s="633"/>
      <c r="AB895" s="607" t="s">
        <v>54</v>
      </c>
      <c r="AC895" s="608"/>
      <c r="AD895" s="609" t="s">
        <v>23</v>
      </c>
      <c r="AE895" s="610" t="s">
        <v>3</v>
      </c>
      <c r="AF895" s="611" t="s">
        <v>5</v>
      </c>
      <c r="AG895" s="612"/>
      <c r="AH895" s="607" t="s">
        <v>54</v>
      </c>
      <c r="AI895" s="608"/>
      <c r="AJ895" s="609" t="s">
        <v>23</v>
      </c>
      <c r="AK895" s="610" t="s">
        <v>3</v>
      </c>
      <c r="AL895" s="611" t="s">
        <v>5</v>
      </c>
      <c r="AM895" s="612"/>
      <c r="AN895" s="607" t="s">
        <v>54</v>
      </c>
      <c r="AO895" s="608"/>
      <c r="AP895" s="609" t="s">
        <v>23</v>
      </c>
      <c r="AQ895" s="610" t="s">
        <v>3</v>
      </c>
      <c r="AR895" s="611" t="s">
        <v>5</v>
      </c>
      <c r="AS895" s="612"/>
      <c r="AT895" s="613" t="s">
        <v>54</v>
      </c>
      <c r="AU895" s="614"/>
      <c r="AV895" s="628" t="s">
        <v>23</v>
      </c>
      <c r="AW895" s="629" t="s">
        <v>3</v>
      </c>
      <c r="AX895" s="611" t="s">
        <v>5</v>
      </c>
      <c r="AY895" s="612"/>
      <c r="AZ895" s="607" t="s">
        <v>54</v>
      </c>
      <c r="BA895" s="608"/>
      <c r="BB895" s="609" t="s">
        <v>23</v>
      </c>
      <c r="BC895" s="610" t="s">
        <v>3</v>
      </c>
      <c r="BD895" s="611" t="s">
        <v>5</v>
      </c>
      <c r="BE895" s="612"/>
      <c r="BF895" s="613" t="s">
        <v>54</v>
      </c>
      <c r="BG895" s="614"/>
      <c r="BH895" s="628" t="s">
        <v>23</v>
      </c>
      <c r="BI895" s="629" t="s">
        <v>3</v>
      </c>
      <c r="BJ895" s="611" t="s">
        <v>5</v>
      </c>
      <c r="BK895" s="612"/>
      <c r="BL895" s="625"/>
      <c r="BM895" s="626"/>
      <c r="BN895" s="627"/>
      <c r="BO895" s="616"/>
      <c r="BP895" s="616"/>
      <c r="BQ895" s="75"/>
      <c r="BR895" s="75"/>
      <c r="BS895" s="75"/>
    </row>
    <row r="896" spans="1:71" ht="23.85" customHeight="1">
      <c r="A896" s="77"/>
      <c r="B896" s="605" t="str">
        <f>IF(ROSTER!B8="","",ROSTER!B8)</f>
        <v/>
      </c>
      <c r="C896" s="588" t="str">
        <f>IF(ROSTER!C$8="","",ROSTER!C$8)</f>
        <v/>
      </c>
      <c r="D896" s="589"/>
      <c r="E896" s="590"/>
      <c r="F896" s="592">
        <f>IF(E896="y",1,IF(E896="S",1,0))</f>
        <v>0</v>
      </c>
      <c r="G896" s="594">
        <f>IF(E896="S",1,0)</f>
        <v>0</v>
      </c>
      <c r="H896" s="584"/>
      <c r="I896" s="576"/>
      <c r="J896" s="564"/>
      <c r="K896" s="565"/>
      <c r="L896" s="568"/>
      <c r="M896" s="569"/>
      <c r="N896" s="578">
        <f>L896+J896</f>
        <v>0</v>
      </c>
      <c r="O896" s="579"/>
      <c r="P896" s="564"/>
      <c r="Q896" s="565"/>
      <c r="R896" s="568"/>
      <c r="S896" s="569"/>
      <c r="T896" s="578">
        <f>R896-P896</f>
        <v>0</v>
      </c>
      <c r="U896" s="579"/>
      <c r="V896" s="584"/>
      <c r="W896" s="576"/>
      <c r="X896" s="564"/>
      <c r="Y896" s="576"/>
      <c r="Z896" s="564"/>
      <c r="AA896" s="576"/>
      <c r="AB896" s="564"/>
      <c r="AC896" s="565"/>
      <c r="AD896" s="568"/>
      <c r="AE896" s="569"/>
      <c r="AF896" s="548">
        <f>IF(AB896=0,0,(AD896/AB896)*100)</f>
        <v>0</v>
      </c>
      <c r="AG896" s="549"/>
      <c r="AH896" s="564"/>
      <c r="AI896" s="565"/>
      <c r="AJ896" s="568"/>
      <c r="AK896" s="569"/>
      <c r="AL896" s="548">
        <f>IF(AH896=0,0,(AJ896/AH896)*100)</f>
        <v>0</v>
      </c>
      <c r="AM896" s="549"/>
      <c r="AN896" s="564"/>
      <c r="AO896" s="565"/>
      <c r="AP896" s="568"/>
      <c r="AQ896" s="569"/>
      <c r="AR896" s="548">
        <f>IF(AN896=0,0,(AP896/AN896)*100)</f>
        <v>0</v>
      </c>
      <c r="AS896" s="549"/>
      <c r="AT896" s="572">
        <f>AB896+AH896+AN896</f>
        <v>0</v>
      </c>
      <c r="AU896" s="573"/>
      <c r="AV896" s="544">
        <f>AD896+AJ896+AP896</f>
        <v>0</v>
      </c>
      <c r="AW896" s="545"/>
      <c r="AX896" s="548">
        <f>IF(AT896=0,0,(AV896/AT896)*100)</f>
        <v>0</v>
      </c>
      <c r="AY896" s="549"/>
      <c r="AZ896" s="564"/>
      <c r="BA896" s="565"/>
      <c r="BB896" s="568"/>
      <c r="BC896" s="569"/>
      <c r="BD896" s="548">
        <f>IF(AZ896=0,0,(BB896/AZ896)*100)</f>
        <v>0</v>
      </c>
      <c r="BE896" s="549"/>
      <c r="BF896" s="572">
        <f>AT896+AZ896</f>
        <v>0</v>
      </c>
      <c r="BG896" s="573"/>
      <c r="BH896" s="544">
        <f>AV896+BB896</f>
        <v>0</v>
      </c>
      <c r="BI896" s="545"/>
      <c r="BJ896" s="548">
        <f>IF(BF896=0,0,(BH896/BF896)*100)</f>
        <v>0</v>
      </c>
      <c r="BK896" s="549"/>
      <c r="BL896" s="552">
        <f>(AD896*2)+(AJ896*2)+(AP896*3)+BB896</f>
        <v>0</v>
      </c>
      <c r="BM896" s="553"/>
      <c r="BN896" s="554"/>
      <c r="BO896" s="560" t="e">
        <f>(BL896*BR$896)+(N896*BR$897)+(X896*BR$898)+(R896*BR$899)+(V896*BR$900)+(Z896*BR$901)</f>
        <v>#REF!</v>
      </c>
      <c r="BP896" s="560" t="e">
        <f>((AZ896-BB896)*BR$903)+((AT896-AV896)*BR$902)+(H896*BR$904)+(P896*BR$905)</f>
        <v>#REF!</v>
      </c>
      <c r="BQ896" s="78" t="s">
        <v>81</v>
      </c>
      <c r="BR896" s="79" t="e">
        <f>IF(#REF!="B",#REF!,IF(#REF!="C",#REF!,#REF!))</f>
        <v>#REF!</v>
      </c>
      <c r="BS896" s="75"/>
    </row>
    <row r="897" spans="1:71" ht="23.85" customHeight="1">
      <c r="A897" s="77"/>
      <c r="B897" s="606"/>
      <c r="C897" s="562" t="str">
        <f>IF(ROSTER!D$8="","",ROSTER!D$8)</f>
        <v/>
      </c>
      <c r="D897" s="563"/>
      <c r="E897" s="591"/>
      <c r="F897" s="593"/>
      <c r="G897" s="595"/>
      <c r="H897" s="585"/>
      <c r="I897" s="577"/>
      <c r="J897" s="566"/>
      <c r="K897" s="567"/>
      <c r="L897" s="570"/>
      <c r="M897" s="571"/>
      <c r="N897" s="582" t="s">
        <v>16</v>
      </c>
      <c r="O897" s="583"/>
      <c r="P897" s="566"/>
      <c r="Q897" s="567"/>
      <c r="R897" s="570"/>
      <c r="S897" s="571"/>
      <c r="T897" s="582" t="s">
        <v>16</v>
      </c>
      <c r="U897" s="583"/>
      <c r="V897" s="585"/>
      <c r="W897" s="577"/>
      <c r="X897" s="566"/>
      <c r="Y897" s="577"/>
      <c r="Z897" s="566"/>
      <c r="AA897" s="577"/>
      <c r="AB897" s="566"/>
      <c r="AC897" s="567"/>
      <c r="AD897" s="570"/>
      <c r="AE897" s="571"/>
      <c r="AF897" s="598"/>
      <c r="AG897" s="599"/>
      <c r="AH897" s="566"/>
      <c r="AI897" s="567"/>
      <c r="AJ897" s="570"/>
      <c r="AK897" s="571"/>
      <c r="AL897" s="598"/>
      <c r="AM897" s="599"/>
      <c r="AN897" s="566"/>
      <c r="AO897" s="567"/>
      <c r="AP897" s="570"/>
      <c r="AQ897" s="571"/>
      <c r="AR897" s="598"/>
      <c r="AS897" s="599"/>
      <c r="AT897" s="603"/>
      <c r="AU897" s="604"/>
      <c r="AV897" s="596"/>
      <c r="AW897" s="597"/>
      <c r="AX897" s="598"/>
      <c r="AY897" s="599"/>
      <c r="AZ897" s="566"/>
      <c r="BA897" s="567"/>
      <c r="BB897" s="570"/>
      <c r="BC897" s="571"/>
      <c r="BD897" s="598"/>
      <c r="BE897" s="599"/>
      <c r="BF897" s="603"/>
      <c r="BG897" s="604"/>
      <c r="BH897" s="596"/>
      <c r="BI897" s="597"/>
      <c r="BJ897" s="598"/>
      <c r="BK897" s="599"/>
      <c r="BL897" s="600"/>
      <c r="BM897" s="601"/>
      <c r="BN897" s="602"/>
      <c r="BO897" s="561"/>
      <c r="BP897" s="561"/>
      <c r="BQ897" s="78" t="s">
        <v>82</v>
      </c>
      <c r="BR897" s="79" t="e">
        <f>IF(#REF!="B",#REF!,IF(#REF!="C",#REF!,#REF!))</f>
        <v>#REF!</v>
      </c>
      <c r="BS897" s="75"/>
    </row>
    <row r="898" spans="1:71" ht="21.75" customHeight="1">
      <c r="A898" s="62"/>
      <c r="B898" s="605" t="str">
        <f>IF(ROSTER!B10="","",ROSTER!B10)</f>
        <v/>
      </c>
      <c r="C898" s="588" t="str">
        <f>IF(ROSTER!C$10="","",ROSTER!C$10)</f>
        <v/>
      </c>
      <c r="D898" s="589"/>
      <c r="E898" s="590"/>
      <c r="F898" s="592">
        <f>IF(E898="y",1,IF(E898="S",1,0))</f>
        <v>0</v>
      </c>
      <c r="G898" s="594">
        <f>IF(E898="S",1,0)</f>
        <v>0</v>
      </c>
      <c r="H898" s="584"/>
      <c r="I898" s="576"/>
      <c r="J898" s="564"/>
      <c r="K898" s="565"/>
      <c r="L898" s="568"/>
      <c r="M898" s="569"/>
      <c r="N898" s="578">
        <f>L898+J898</f>
        <v>0</v>
      </c>
      <c r="O898" s="579"/>
      <c r="P898" s="564"/>
      <c r="Q898" s="565"/>
      <c r="R898" s="568"/>
      <c r="S898" s="569"/>
      <c r="T898" s="578">
        <f>R898-P898</f>
        <v>0</v>
      </c>
      <c r="U898" s="579"/>
      <c r="V898" s="584"/>
      <c r="W898" s="576"/>
      <c r="X898" s="564"/>
      <c r="Y898" s="576"/>
      <c r="Z898" s="564"/>
      <c r="AA898" s="576"/>
      <c r="AB898" s="564"/>
      <c r="AC898" s="565"/>
      <c r="AD898" s="568"/>
      <c r="AE898" s="569"/>
      <c r="AF898" s="548">
        <f>IF(AB898=0,0,(AD898/AB898)*100)</f>
        <v>0</v>
      </c>
      <c r="AG898" s="549"/>
      <c r="AH898" s="564"/>
      <c r="AI898" s="565"/>
      <c r="AJ898" s="568"/>
      <c r="AK898" s="569"/>
      <c r="AL898" s="548">
        <f>IF(AH898=0,0,(AJ898/AH898)*100)</f>
        <v>0</v>
      </c>
      <c r="AM898" s="549"/>
      <c r="AN898" s="564"/>
      <c r="AO898" s="565"/>
      <c r="AP898" s="568"/>
      <c r="AQ898" s="569"/>
      <c r="AR898" s="548">
        <f>IF(AN898=0,0,(AP898/AN898)*100)</f>
        <v>0</v>
      </c>
      <c r="AS898" s="549"/>
      <c r="AT898" s="572">
        <f>AB898+AH898+AN898</f>
        <v>0</v>
      </c>
      <c r="AU898" s="573"/>
      <c r="AV898" s="544">
        <f>AD898+AJ898+AP898</f>
        <v>0</v>
      </c>
      <c r="AW898" s="545"/>
      <c r="AX898" s="548">
        <f>IF(AT898=0,0,(AV898/AT898)*100)</f>
        <v>0</v>
      </c>
      <c r="AY898" s="549"/>
      <c r="AZ898" s="564"/>
      <c r="BA898" s="565"/>
      <c r="BB898" s="568"/>
      <c r="BC898" s="569"/>
      <c r="BD898" s="548">
        <f>IF(AZ898=0,0,(BB898/AZ898)*100)</f>
        <v>0</v>
      </c>
      <c r="BE898" s="549"/>
      <c r="BF898" s="572">
        <f>AT898+AZ898</f>
        <v>0</v>
      </c>
      <c r="BG898" s="573"/>
      <c r="BH898" s="544">
        <f>AV898+BB898</f>
        <v>0</v>
      </c>
      <c r="BI898" s="545"/>
      <c r="BJ898" s="548">
        <f>IF(BF898=0,0,(BH898/BF898)*100)</f>
        <v>0</v>
      </c>
      <c r="BK898" s="549"/>
      <c r="BL898" s="552">
        <f>(AD898*2)+(AJ898*2)+(AP898*3)+BB898</f>
        <v>0</v>
      </c>
      <c r="BM898" s="553"/>
      <c r="BN898" s="554"/>
      <c r="BO898" s="560" t="e">
        <f>(BL898*BR$896)+(N898*BR$897)+(X898*BR$898)+(R898*BR$899)+(V898*BR$900)+(Z898*BR$901)</f>
        <v>#REF!</v>
      </c>
      <c r="BP898" s="560" t="e">
        <f>((AZ898-BB898)*BR$903)+((AT898-AV898)*BR$902)+(H898*BR$904)+(P898*BR$905)</f>
        <v>#REF!</v>
      </c>
      <c r="BQ898" s="78" t="s">
        <v>83</v>
      </c>
      <c r="BR898" s="79" t="e">
        <f>IF(#REF!="B",#REF!,IF(#REF!="C",#REF!,#REF!))</f>
        <v>#REF!</v>
      </c>
      <c r="BS898" s="75"/>
    </row>
    <row r="899" spans="1:71" ht="21.75" customHeight="1">
      <c r="A899" s="62"/>
      <c r="B899" s="606"/>
      <c r="C899" s="562" t="str">
        <f>IF(ROSTER!D$10="","",ROSTER!D$10)</f>
        <v/>
      </c>
      <c r="D899" s="563"/>
      <c r="E899" s="591"/>
      <c r="F899" s="593"/>
      <c r="G899" s="595"/>
      <c r="H899" s="585"/>
      <c r="I899" s="577"/>
      <c r="J899" s="566"/>
      <c r="K899" s="567"/>
      <c r="L899" s="570"/>
      <c r="M899" s="571"/>
      <c r="N899" s="582" t="s">
        <v>16</v>
      </c>
      <c r="O899" s="583"/>
      <c r="P899" s="566"/>
      <c r="Q899" s="567"/>
      <c r="R899" s="570"/>
      <c r="S899" s="571"/>
      <c r="T899" s="582" t="s">
        <v>16</v>
      </c>
      <c r="U899" s="583"/>
      <c r="V899" s="585"/>
      <c r="W899" s="577"/>
      <c r="X899" s="566"/>
      <c r="Y899" s="577"/>
      <c r="Z899" s="566"/>
      <c r="AA899" s="577"/>
      <c r="AB899" s="566"/>
      <c r="AC899" s="567"/>
      <c r="AD899" s="570"/>
      <c r="AE899" s="571"/>
      <c r="AF899" s="598"/>
      <c r="AG899" s="599"/>
      <c r="AH899" s="566"/>
      <c r="AI899" s="567"/>
      <c r="AJ899" s="570"/>
      <c r="AK899" s="571"/>
      <c r="AL899" s="598"/>
      <c r="AM899" s="599"/>
      <c r="AN899" s="566"/>
      <c r="AO899" s="567"/>
      <c r="AP899" s="570"/>
      <c r="AQ899" s="571"/>
      <c r="AR899" s="598"/>
      <c r="AS899" s="599"/>
      <c r="AT899" s="603"/>
      <c r="AU899" s="604"/>
      <c r="AV899" s="596"/>
      <c r="AW899" s="597"/>
      <c r="AX899" s="598"/>
      <c r="AY899" s="599"/>
      <c r="AZ899" s="566"/>
      <c r="BA899" s="567"/>
      <c r="BB899" s="570"/>
      <c r="BC899" s="571"/>
      <c r="BD899" s="598"/>
      <c r="BE899" s="599"/>
      <c r="BF899" s="603"/>
      <c r="BG899" s="604"/>
      <c r="BH899" s="596"/>
      <c r="BI899" s="597"/>
      <c r="BJ899" s="598"/>
      <c r="BK899" s="599"/>
      <c r="BL899" s="600"/>
      <c r="BM899" s="601"/>
      <c r="BN899" s="602"/>
      <c r="BO899" s="561"/>
      <c r="BP899" s="561"/>
      <c r="BQ899" s="78" t="s">
        <v>84</v>
      </c>
      <c r="BR899" s="79" t="e">
        <f>IF(#REF!="B",#REF!,IF(#REF!="C",#REF!,#REF!))</f>
        <v>#REF!</v>
      </c>
      <c r="BS899" s="75"/>
    </row>
    <row r="900" spans="1:71" ht="21.75" customHeight="1">
      <c r="A900" s="62"/>
      <c r="B900" s="586" t="str">
        <f>IF(ROSTER!B12="","",ROSTER!B12)</f>
        <v/>
      </c>
      <c r="C900" s="588" t="str">
        <f>IF(ROSTER!C$12="","",ROSTER!C$12)</f>
        <v/>
      </c>
      <c r="D900" s="589"/>
      <c r="E900" s="590"/>
      <c r="F900" s="592">
        <f>IF(E900="y",1,IF(E900="S",1,0))</f>
        <v>0</v>
      </c>
      <c r="G900" s="594">
        <f>IF(E900="S",1,0)</f>
        <v>0</v>
      </c>
      <c r="H900" s="584"/>
      <c r="I900" s="576"/>
      <c r="J900" s="564"/>
      <c r="K900" s="565"/>
      <c r="L900" s="568"/>
      <c r="M900" s="569"/>
      <c r="N900" s="578">
        <f>L900+J900</f>
        <v>0</v>
      </c>
      <c r="O900" s="579"/>
      <c r="P900" s="564"/>
      <c r="Q900" s="565"/>
      <c r="R900" s="568"/>
      <c r="S900" s="569"/>
      <c r="T900" s="578">
        <f>R900-P900</f>
        <v>0</v>
      </c>
      <c r="U900" s="579"/>
      <c r="V900" s="584"/>
      <c r="W900" s="576"/>
      <c r="X900" s="564"/>
      <c r="Y900" s="576"/>
      <c r="Z900" s="564"/>
      <c r="AA900" s="576"/>
      <c r="AB900" s="564"/>
      <c r="AC900" s="565"/>
      <c r="AD900" s="568"/>
      <c r="AE900" s="569"/>
      <c r="AF900" s="548">
        <f>IF(AB900=0,0,(AD900/AB900)*100)</f>
        <v>0</v>
      </c>
      <c r="AG900" s="549"/>
      <c r="AH900" s="564"/>
      <c r="AI900" s="565"/>
      <c r="AJ900" s="568"/>
      <c r="AK900" s="569"/>
      <c r="AL900" s="548">
        <f>IF(AH900=0,0,(AJ900/AH900)*100)</f>
        <v>0</v>
      </c>
      <c r="AM900" s="549"/>
      <c r="AN900" s="564"/>
      <c r="AO900" s="565"/>
      <c r="AP900" s="568"/>
      <c r="AQ900" s="569"/>
      <c r="AR900" s="548">
        <f>IF(AN900=0,0,(AP900/AN900)*100)</f>
        <v>0</v>
      </c>
      <c r="AS900" s="549"/>
      <c r="AT900" s="572">
        <f>AB900+AH900+AN900</f>
        <v>0</v>
      </c>
      <c r="AU900" s="573"/>
      <c r="AV900" s="544">
        <f>AD900+AJ900+AP900</f>
        <v>0</v>
      </c>
      <c r="AW900" s="545"/>
      <c r="AX900" s="548">
        <f>IF(AT900=0,0,(AV900/AT900)*100)</f>
        <v>0</v>
      </c>
      <c r="AY900" s="549"/>
      <c r="AZ900" s="564"/>
      <c r="BA900" s="565"/>
      <c r="BB900" s="568"/>
      <c r="BC900" s="569"/>
      <c r="BD900" s="548">
        <f>IF(AZ900=0,0,(BB900/AZ900)*100)</f>
        <v>0</v>
      </c>
      <c r="BE900" s="549"/>
      <c r="BF900" s="572">
        <f>AT900+AZ900</f>
        <v>0</v>
      </c>
      <c r="BG900" s="573"/>
      <c r="BH900" s="544">
        <f>AV900+BB900</f>
        <v>0</v>
      </c>
      <c r="BI900" s="545"/>
      <c r="BJ900" s="548">
        <f>IF(BF900=0,0,(BH900/BF900)*100)</f>
        <v>0</v>
      </c>
      <c r="BK900" s="549"/>
      <c r="BL900" s="552">
        <f>(AD900*2)+(AJ900*2)+(AP900*3)+BB900</f>
        <v>0</v>
      </c>
      <c r="BM900" s="553"/>
      <c r="BN900" s="554"/>
      <c r="BO900" s="560" t="e">
        <f>(BL900*BR$896)+(N900*BR$897)+(X900*BR$898)+(R900*BR$899)+(V900*BR$900)+(Z900*BR$901)</f>
        <v>#REF!</v>
      </c>
      <c r="BP900" s="560" t="e">
        <f>((AZ900-BB900)*BR$903)+((AT900-AV900)*BR$902)+(H900*BR$904)+(P900*BR$905)</f>
        <v>#REF!</v>
      </c>
      <c r="BQ900" s="78" t="s">
        <v>85</v>
      </c>
      <c r="BR900" s="79" t="e">
        <f>IF(#REF!="B",#REF!,IF(#REF!="C",#REF!,#REF!))</f>
        <v>#REF!</v>
      </c>
      <c r="BS900" s="75"/>
    </row>
    <row r="901" spans="1:71" ht="21.75" customHeight="1">
      <c r="A901" s="62"/>
      <c r="B901" s="587"/>
      <c r="C901" s="562" t="str">
        <f>IF(ROSTER!D$12="","",ROSTER!D$12)</f>
        <v/>
      </c>
      <c r="D901" s="563"/>
      <c r="E901" s="591"/>
      <c r="F901" s="593"/>
      <c r="G901" s="595"/>
      <c r="H901" s="585"/>
      <c r="I901" s="577"/>
      <c r="J901" s="566"/>
      <c r="K901" s="567"/>
      <c r="L901" s="570"/>
      <c r="M901" s="571"/>
      <c r="N901" s="582" t="s">
        <v>16</v>
      </c>
      <c r="O901" s="583"/>
      <c r="P901" s="566"/>
      <c r="Q901" s="567"/>
      <c r="R901" s="570"/>
      <c r="S901" s="571"/>
      <c r="T901" s="582" t="s">
        <v>16</v>
      </c>
      <c r="U901" s="583"/>
      <c r="V901" s="585"/>
      <c r="W901" s="577"/>
      <c r="X901" s="566"/>
      <c r="Y901" s="577"/>
      <c r="Z901" s="566"/>
      <c r="AA901" s="577"/>
      <c r="AB901" s="566"/>
      <c r="AC901" s="567"/>
      <c r="AD901" s="570"/>
      <c r="AE901" s="571"/>
      <c r="AF901" s="598"/>
      <c r="AG901" s="599"/>
      <c r="AH901" s="566"/>
      <c r="AI901" s="567"/>
      <c r="AJ901" s="570"/>
      <c r="AK901" s="571"/>
      <c r="AL901" s="598"/>
      <c r="AM901" s="599"/>
      <c r="AN901" s="566"/>
      <c r="AO901" s="567"/>
      <c r="AP901" s="570"/>
      <c r="AQ901" s="571"/>
      <c r="AR901" s="598"/>
      <c r="AS901" s="599"/>
      <c r="AT901" s="603"/>
      <c r="AU901" s="604"/>
      <c r="AV901" s="596"/>
      <c r="AW901" s="597"/>
      <c r="AX901" s="598"/>
      <c r="AY901" s="599"/>
      <c r="AZ901" s="566"/>
      <c r="BA901" s="567"/>
      <c r="BB901" s="570"/>
      <c r="BC901" s="571"/>
      <c r="BD901" s="598"/>
      <c r="BE901" s="599"/>
      <c r="BF901" s="603"/>
      <c r="BG901" s="604"/>
      <c r="BH901" s="596"/>
      <c r="BI901" s="597"/>
      <c r="BJ901" s="598"/>
      <c r="BK901" s="599"/>
      <c r="BL901" s="600"/>
      <c r="BM901" s="601"/>
      <c r="BN901" s="602"/>
      <c r="BO901" s="561"/>
      <c r="BP901" s="561"/>
      <c r="BQ901" s="78" t="s">
        <v>86</v>
      </c>
      <c r="BR901" s="79" t="e">
        <f>IF(#REF!="B",#REF!,IF(#REF!="C",#REF!,#REF!))</f>
        <v>#REF!</v>
      </c>
      <c r="BS901" s="75"/>
    </row>
    <row r="902" spans="1:71" ht="21.75" customHeight="1">
      <c r="A902" s="62"/>
      <c r="B902" s="586" t="str">
        <f>IF(ROSTER!B14="","",ROSTER!B14)</f>
        <v/>
      </c>
      <c r="C902" s="588" t="str">
        <f>IF(ROSTER!C$14="","",ROSTER!C$14)</f>
        <v/>
      </c>
      <c r="D902" s="589"/>
      <c r="E902" s="590"/>
      <c r="F902" s="592">
        <f>IF(E902="y",1,IF(E902="S",1,0))</f>
        <v>0</v>
      </c>
      <c r="G902" s="594">
        <f>IF(E902="S",1,0)</f>
        <v>0</v>
      </c>
      <c r="H902" s="584"/>
      <c r="I902" s="576"/>
      <c r="J902" s="564"/>
      <c r="K902" s="565"/>
      <c r="L902" s="568"/>
      <c r="M902" s="569"/>
      <c r="N902" s="578">
        <f>L902+J902</f>
        <v>0</v>
      </c>
      <c r="O902" s="579"/>
      <c r="P902" s="564"/>
      <c r="Q902" s="565"/>
      <c r="R902" s="568"/>
      <c r="S902" s="569"/>
      <c r="T902" s="578">
        <f>R902-P902</f>
        <v>0</v>
      </c>
      <c r="U902" s="579"/>
      <c r="V902" s="584"/>
      <c r="W902" s="576"/>
      <c r="X902" s="564"/>
      <c r="Y902" s="576"/>
      <c r="Z902" s="564"/>
      <c r="AA902" s="576"/>
      <c r="AB902" s="564"/>
      <c r="AC902" s="565"/>
      <c r="AD902" s="568"/>
      <c r="AE902" s="569"/>
      <c r="AF902" s="548">
        <f>IF(AB902=0,0,(AD902/AB902)*100)</f>
        <v>0</v>
      </c>
      <c r="AG902" s="549"/>
      <c r="AH902" s="564"/>
      <c r="AI902" s="565"/>
      <c r="AJ902" s="568"/>
      <c r="AK902" s="569"/>
      <c r="AL902" s="548">
        <f>IF(AH902=0,0,(AJ902/AH902)*100)</f>
        <v>0</v>
      </c>
      <c r="AM902" s="549"/>
      <c r="AN902" s="564"/>
      <c r="AO902" s="565"/>
      <c r="AP902" s="568"/>
      <c r="AQ902" s="569"/>
      <c r="AR902" s="548">
        <f>IF(AN902=0,0,(AP902/AN902)*100)</f>
        <v>0</v>
      </c>
      <c r="AS902" s="549"/>
      <c r="AT902" s="572">
        <f>AB902+AH902+AN902</f>
        <v>0</v>
      </c>
      <c r="AU902" s="573"/>
      <c r="AV902" s="544">
        <f>AD902+AJ902+AP902</f>
        <v>0</v>
      </c>
      <c r="AW902" s="545"/>
      <c r="AX902" s="548">
        <f>IF(AT902=0,0,(AV902/AT902)*100)</f>
        <v>0</v>
      </c>
      <c r="AY902" s="549"/>
      <c r="AZ902" s="564"/>
      <c r="BA902" s="565"/>
      <c r="BB902" s="568"/>
      <c r="BC902" s="569"/>
      <c r="BD902" s="548">
        <f>IF(AZ902=0,0,(BB902/AZ902)*100)</f>
        <v>0</v>
      </c>
      <c r="BE902" s="549"/>
      <c r="BF902" s="572">
        <f>AT902+AZ902</f>
        <v>0</v>
      </c>
      <c r="BG902" s="573"/>
      <c r="BH902" s="544">
        <f>AV902+BB902</f>
        <v>0</v>
      </c>
      <c r="BI902" s="545"/>
      <c r="BJ902" s="548">
        <f>IF(BF902=0,0,(BH902/BF902)*100)</f>
        <v>0</v>
      </c>
      <c r="BK902" s="549"/>
      <c r="BL902" s="552">
        <f>(AD902*2)+(AJ902*2)+(AP902*3)+BB902</f>
        <v>0</v>
      </c>
      <c r="BM902" s="553"/>
      <c r="BN902" s="554"/>
      <c r="BO902" s="560" t="e">
        <f>(BL902*BR$896)+(N902*BR$897)+(X902*BR$898)+(R902*BR$899)+(V902*BR$900)+(Z902*BR$901)</f>
        <v>#REF!</v>
      </c>
      <c r="BP902" s="560" t="e">
        <f>((AZ902-BB902)*BR$903)+((AT902-AV902)*BR$902)+(H902*BR$904)+(P902*BR$905)</f>
        <v>#REF!</v>
      </c>
      <c r="BQ902" s="78" t="s">
        <v>87</v>
      </c>
      <c r="BR902" s="79" t="e">
        <f>IF(#REF!="B",#REF!,IF(#REF!="C",#REF!,#REF!))</f>
        <v>#REF!</v>
      </c>
      <c r="BS902" s="75"/>
    </row>
    <row r="903" spans="1:71" ht="21.75" customHeight="1">
      <c r="A903" s="62"/>
      <c r="B903" s="587"/>
      <c r="C903" s="562" t="str">
        <f>IF(ROSTER!D$14="","",ROSTER!D$14)</f>
        <v/>
      </c>
      <c r="D903" s="563"/>
      <c r="E903" s="591"/>
      <c r="F903" s="593"/>
      <c r="G903" s="595"/>
      <c r="H903" s="585"/>
      <c r="I903" s="577"/>
      <c r="J903" s="566"/>
      <c r="K903" s="567"/>
      <c r="L903" s="570"/>
      <c r="M903" s="571"/>
      <c r="N903" s="582" t="s">
        <v>16</v>
      </c>
      <c r="O903" s="583"/>
      <c r="P903" s="566"/>
      <c r="Q903" s="567"/>
      <c r="R903" s="570"/>
      <c r="S903" s="571"/>
      <c r="T903" s="582" t="s">
        <v>16</v>
      </c>
      <c r="U903" s="583"/>
      <c r="V903" s="585"/>
      <c r="W903" s="577"/>
      <c r="X903" s="566"/>
      <c r="Y903" s="577"/>
      <c r="Z903" s="566"/>
      <c r="AA903" s="577"/>
      <c r="AB903" s="566"/>
      <c r="AC903" s="567"/>
      <c r="AD903" s="570"/>
      <c r="AE903" s="571"/>
      <c r="AF903" s="598"/>
      <c r="AG903" s="599"/>
      <c r="AH903" s="566"/>
      <c r="AI903" s="567"/>
      <c r="AJ903" s="570"/>
      <c r="AK903" s="571"/>
      <c r="AL903" s="598"/>
      <c r="AM903" s="599"/>
      <c r="AN903" s="566"/>
      <c r="AO903" s="567"/>
      <c r="AP903" s="570"/>
      <c r="AQ903" s="571"/>
      <c r="AR903" s="598"/>
      <c r="AS903" s="599"/>
      <c r="AT903" s="603"/>
      <c r="AU903" s="604"/>
      <c r="AV903" s="596"/>
      <c r="AW903" s="597"/>
      <c r="AX903" s="598"/>
      <c r="AY903" s="599"/>
      <c r="AZ903" s="566"/>
      <c r="BA903" s="567"/>
      <c r="BB903" s="570"/>
      <c r="BC903" s="571"/>
      <c r="BD903" s="598"/>
      <c r="BE903" s="599"/>
      <c r="BF903" s="603"/>
      <c r="BG903" s="604"/>
      <c r="BH903" s="596"/>
      <c r="BI903" s="597"/>
      <c r="BJ903" s="598"/>
      <c r="BK903" s="599"/>
      <c r="BL903" s="600"/>
      <c r="BM903" s="601"/>
      <c r="BN903" s="602"/>
      <c r="BO903" s="561"/>
      <c r="BP903" s="561"/>
      <c r="BQ903" s="78" t="s">
        <v>88</v>
      </c>
      <c r="BR903" s="79" t="e">
        <f>IF(#REF!="B",#REF!,IF(#REF!="C",#REF!,#REF!))</f>
        <v>#REF!</v>
      </c>
      <c r="BS903" s="75"/>
    </row>
    <row r="904" spans="1:71" ht="21.75" customHeight="1">
      <c r="A904" s="62"/>
      <c r="B904" s="586" t="str">
        <f>IF(ROSTER!B16="","",ROSTER!B16)</f>
        <v/>
      </c>
      <c r="C904" s="588" t="str">
        <f>IF(ROSTER!C$16="","",ROSTER!C$16)</f>
        <v/>
      </c>
      <c r="D904" s="589"/>
      <c r="E904" s="590"/>
      <c r="F904" s="592">
        <f>IF(E904="y",1,IF(E904="S",1,0))</f>
        <v>0</v>
      </c>
      <c r="G904" s="594">
        <f>IF(E904="S",1,0)</f>
        <v>0</v>
      </c>
      <c r="H904" s="584"/>
      <c r="I904" s="576"/>
      <c r="J904" s="564"/>
      <c r="K904" s="565"/>
      <c r="L904" s="568"/>
      <c r="M904" s="569"/>
      <c r="N904" s="578">
        <f>L904+J904</f>
        <v>0</v>
      </c>
      <c r="O904" s="579"/>
      <c r="P904" s="564"/>
      <c r="Q904" s="565"/>
      <c r="R904" s="568"/>
      <c r="S904" s="569"/>
      <c r="T904" s="578">
        <f>R904-P904</f>
        <v>0</v>
      </c>
      <c r="U904" s="579"/>
      <c r="V904" s="584"/>
      <c r="W904" s="576"/>
      <c r="X904" s="564"/>
      <c r="Y904" s="576"/>
      <c r="Z904" s="564"/>
      <c r="AA904" s="576"/>
      <c r="AB904" s="564"/>
      <c r="AC904" s="565"/>
      <c r="AD904" s="568"/>
      <c r="AE904" s="569"/>
      <c r="AF904" s="548">
        <f>IF(AB904=0,0,(AD904/AB904)*100)</f>
        <v>0</v>
      </c>
      <c r="AG904" s="549"/>
      <c r="AH904" s="564"/>
      <c r="AI904" s="565"/>
      <c r="AJ904" s="568"/>
      <c r="AK904" s="569"/>
      <c r="AL904" s="548">
        <f>IF(AH904=0,0,(AJ904/AH904)*100)</f>
        <v>0</v>
      </c>
      <c r="AM904" s="549"/>
      <c r="AN904" s="564"/>
      <c r="AO904" s="565"/>
      <c r="AP904" s="568"/>
      <c r="AQ904" s="569"/>
      <c r="AR904" s="548">
        <f>IF(AN904=0,0,(AP904/AN904)*100)</f>
        <v>0</v>
      </c>
      <c r="AS904" s="549"/>
      <c r="AT904" s="572">
        <f>AB904+AH904+AN904</f>
        <v>0</v>
      </c>
      <c r="AU904" s="573"/>
      <c r="AV904" s="544">
        <f>AD904+AJ904+AP904</f>
        <v>0</v>
      </c>
      <c r="AW904" s="545"/>
      <c r="AX904" s="548">
        <f>IF(AT904=0,0,(AV904/AT904)*100)</f>
        <v>0</v>
      </c>
      <c r="AY904" s="549"/>
      <c r="AZ904" s="564"/>
      <c r="BA904" s="565"/>
      <c r="BB904" s="568"/>
      <c r="BC904" s="569"/>
      <c r="BD904" s="548">
        <f>IF(AZ904=0,0,(BB904/AZ904)*100)</f>
        <v>0</v>
      </c>
      <c r="BE904" s="549"/>
      <c r="BF904" s="572">
        <f>AT904+AZ904</f>
        <v>0</v>
      </c>
      <c r="BG904" s="573"/>
      <c r="BH904" s="544">
        <f>AV904+BB904</f>
        <v>0</v>
      </c>
      <c r="BI904" s="545"/>
      <c r="BJ904" s="548">
        <f>IF(BF904=0,0,(BH904/BF904)*100)</f>
        <v>0</v>
      </c>
      <c r="BK904" s="549"/>
      <c r="BL904" s="552">
        <f>(AD904*2)+(AJ904*2)+(AP904*3)+BB904</f>
        <v>0</v>
      </c>
      <c r="BM904" s="553"/>
      <c r="BN904" s="554"/>
      <c r="BO904" s="560" t="e">
        <f>(BL904*BR$896)+(N904*BR$897)+(X904*BR$898)+(R904*BR$899)+(V904*BR$900)+(Z904*BR$901)</f>
        <v>#REF!</v>
      </c>
      <c r="BP904" s="560" t="e">
        <f>((AZ904-BB904)*BR$903)+((AT904-AV904)*BR$902)+(H904*BR$904)+(P904*BR$905)</f>
        <v>#REF!</v>
      </c>
      <c r="BQ904" s="78" t="s">
        <v>89</v>
      </c>
      <c r="BR904" s="79" t="e">
        <f>IF(#REF!="B",#REF!,IF(#REF!="C",#REF!,#REF!))</f>
        <v>#REF!</v>
      </c>
      <c r="BS904" s="75"/>
    </row>
    <row r="905" spans="1:71" ht="21.75" customHeight="1">
      <c r="A905" s="62"/>
      <c r="B905" s="587"/>
      <c r="C905" s="562" t="str">
        <f>IF(ROSTER!D$16="","",ROSTER!D$16)</f>
        <v/>
      </c>
      <c r="D905" s="563"/>
      <c r="E905" s="591"/>
      <c r="F905" s="593"/>
      <c r="G905" s="595"/>
      <c r="H905" s="585"/>
      <c r="I905" s="577"/>
      <c r="J905" s="566"/>
      <c r="K905" s="567"/>
      <c r="L905" s="570"/>
      <c r="M905" s="571"/>
      <c r="N905" s="582" t="s">
        <v>16</v>
      </c>
      <c r="O905" s="583"/>
      <c r="P905" s="566"/>
      <c r="Q905" s="567"/>
      <c r="R905" s="570"/>
      <c r="S905" s="571"/>
      <c r="T905" s="582" t="s">
        <v>16</v>
      </c>
      <c r="U905" s="583"/>
      <c r="V905" s="585"/>
      <c r="W905" s="577"/>
      <c r="X905" s="566"/>
      <c r="Y905" s="577"/>
      <c r="Z905" s="566"/>
      <c r="AA905" s="577"/>
      <c r="AB905" s="566"/>
      <c r="AC905" s="567"/>
      <c r="AD905" s="570"/>
      <c r="AE905" s="571"/>
      <c r="AF905" s="598"/>
      <c r="AG905" s="599"/>
      <c r="AH905" s="566"/>
      <c r="AI905" s="567"/>
      <c r="AJ905" s="570"/>
      <c r="AK905" s="571"/>
      <c r="AL905" s="598"/>
      <c r="AM905" s="599"/>
      <c r="AN905" s="566"/>
      <c r="AO905" s="567"/>
      <c r="AP905" s="570"/>
      <c r="AQ905" s="571"/>
      <c r="AR905" s="598"/>
      <c r="AS905" s="599"/>
      <c r="AT905" s="603"/>
      <c r="AU905" s="604"/>
      <c r="AV905" s="596"/>
      <c r="AW905" s="597"/>
      <c r="AX905" s="598"/>
      <c r="AY905" s="599"/>
      <c r="AZ905" s="566"/>
      <c r="BA905" s="567"/>
      <c r="BB905" s="570"/>
      <c r="BC905" s="571"/>
      <c r="BD905" s="598"/>
      <c r="BE905" s="599"/>
      <c r="BF905" s="603"/>
      <c r="BG905" s="604"/>
      <c r="BH905" s="596"/>
      <c r="BI905" s="597"/>
      <c r="BJ905" s="598"/>
      <c r="BK905" s="599"/>
      <c r="BL905" s="600"/>
      <c r="BM905" s="601"/>
      <c r="BN905" s="602"/>
      <c r="BO905" s="561"/>
      <c r="BP905" s="561"/>
      <c r="BQ905" s="78" t="s">
        <v>90</v>
      </c>
      <c r="BR905" s="79" t="e">
        <f>IF(#REF!="B",#REF!,IF(#REF!="C",#REF!,#REF!))</f>
        <v>#REF!</v>
      </c>
      <c r="BS905" s="75"/>
    </row>
    <row r="906" spans="1:71" ht="21.75" customHeight="1">
      <c r="A906" s="62"/>
      <c r="B906" s="586" t="str">
        <f>IF(ROSTER!B18="","",ROSTER!B18)</f>
        <v/>
      </c>
      <c r="C906" s="588" t="str">
        <f>IF(ROSTER!C$18="","",ROSTER!C$18)</f>
        <v/>
      </c>
      <c r="D906" s="589"/>
      <c r="E906" s="590"/>
      <c r="F906" s="592">
        <f>IF(E906="y",1,IF(E906="S",1,0))</f>
        <v>0</v>
      </c>
      <c r="G906" s="594">
        <f>IF(E906="S",1,0)</f>
        <v>0</v>
      </c>
      <c r="H906" s="584"/>
      <c r="I906" s="576"/>
      <c r="J906" s="564"/>
      <c r="K906" s="565"/>
      <c r="L906" s="568"/>
      <c r="M906" s="569"/>
      <c r="N906" s="578">
        <f>L906+J906</f>
        <v>0</v>
      </c>
      <c r="O906" s="579"/>
      <c r="P906" s="564"/>
      <c r="Q906" s="565"/>
      <c r="R906" s="568"/>
      <c r="S906" s="569"/>
      <c r="T906" s="578">
        <f>R906-P906</f>
        <v>0</v>
      </c>
      <c r="U906" s="579"/>
      <c r="V906" s="584"/>
      <c r="W906" s="576"/>
      <c r="X906" s="564"/>
      <c r="Y906" s="576"/>
      <c r="Z906" s="564"/>
      <c r="AA906" s="576"/>
      <c r="AB906" s="564"/>
      <c r="AC906" s="565"/>
      <c r="AD906" s="568"/>
      <c r="AE906" s="569"/>
      <c r="AF906" s="548">
        <f>IF(AB906=0,0,(AD906/AB906)*100)</f>
        <v>0</v>
      </c>
      <c r="AG906" s="549"/>
      <c r="AH906" s="564"/>
      <c r="AI906" s="565"/>
      <c r="AJ906" s="568"/>
      <c r="AK906" s="569"/>
      <c r="AL906" s="548">
        <f>IF(AH906=0,0,(AJ906/AH906)*100)</f>
        <v>0</v>
      </c>
      <c r="AM906" s="549"/>
      <c r="AN906" s="564"/>
      <c r="AO906" s="565"/>
      <c r="AP906" s="568"/>
      <c r="AQ906" s="569"/>
      <c r="AR906" s="548">
        <f>IF(AN906=0,0,(AP906/AN906)*100)</f>
        <v>0</v>
      </c>
      <c r="AS906" s="549"/>
      <c r="AT906" s="572">
        <f>AB906+AH906+AN906</f>
        <v>0</v>
      </c>
      <c r="AU906" s="573"/>
      <c r="AV906" s="544">
        <f>AD906+AJ906+AP906</f>
        <v>0</v>
      </c>
      <c r="AW906" s="545"/>
      <c r="AX906" s="548">
        <f>IF(AT906=0,0,(AV906/AT906)*100)</f>
        <v>0</v>
      </c>
      <c r="AY906" s="549"/>
      <c r="AZ906" s="564"/>
      <c r="BA906" s="565"/>
      <c r="BB906" s="568"/>
      <c r="BC906" s="569"/>
      <c r="BD906" s="548">
        <f>IF(AZ906=0,0,(BB906/AZ906)*100)</f>
        <v>0</v>
      </c>
      <c r="BE906" s="549"/>
      <c r="BF906" s="572">
        <f>AT906+AZ906</f>
        <v>0</v>
      </c>
      <c r="BG906" s="573"/>
      <c r="BH906" s="544">
        <f>AV906+BB906</f>
        <v>0</v>
      </c>
      <c r="BI906" s="545"/>
      <c r="BJ906" s="548">
        <f>IF(BF906=0,0,(BH906/BF906)*100)</f>
        <v>0</v>
      </c>
      <c r="BK906" s="549"/>
      <c r="BL906" s="552">
        <f>(AD906*2)+(AJ906*2)+(AP906*3)+BB906</f>
        <v>0</v>
      </c>
      <c r="BM906" s="553"/>
      <c r="BN906" s="554"/>
      <c r="BO906" s="560" t="e">
        <f>(BL906*BR$896)+(N906*BR$897)+(X906*BR$898)+(R906*BR$899)+(V906*BR$900)+(Z906*BR$901)</f>
        <v>#REF!</v>
      </c>
      <c r="BP906" s="560" t="e">
        <f>((AZ906-BB906)*BR$903)+((AT906-AV906)*BR$902)+(H906*BR$904)+(P906*BR$905)</f>
        <v>#REF!</v>
      </c>
      <c r="BQ906" s="62"/>
      <c r="BR906" s="62"/>
      <c r="BS906" s="75"/>
    </row>
    <row r="907" spans="1:71" ht="21.75" customHeight="1">
      <c r="A907" s="62"/>
      <c r="B907" s="587"/>
      <c r="C907" s="562" t="str">
        <f>IF(ROSTER!D$18="","",ROSTER!D$18)</f>
        <v/>
      </c>
      <c r="D907" s="563"/>
      <c r="E907" s="591"/>
      <c r="F907" s="593"/>
      <c r="G907" s="595"/>
      <c r="H907" s="585"/>
      <c r="I907" s="577"/>
      <c r="J907" s="566"/>
      <c r="K907" s="567"/>
      <c r="L907" s="570"/>
      <c r="M907" s="571"/>
      <c r="N907" s="582" t="s">
        <v>16</v>
      </c>
      <c r="O907" s="583"/>
      <c r="P907" s="566"/>
      <c r="Q907" s="567"/>
      <c r="R907" s="570"/>
      <c r="S907" s="571"/>
      <c r="T907" s="582" t="s">
        <v>16</v>
      </c>
      <c r="U907" s="583"/>
      <c r="V907" s="585"/>
      <c r="W907" s="577"/>
      <c r="X907" s="566"/>
      <c r="Y907" s="577"/>
      <c r="Z907" s="566"/>
      <c r="AA907" s="577"/>
      <c r="AB907" s="566"/>
      <c r="AC907" s="567"/>
      <c r="AD907" s="570"/>
      <c r="AE907" s="571"/>
      <c r="AF907" s="598"/>
      <c r="AG907" s="599"/>
      <c r="AH907" s="566"/>
      <c r="AI907" s="567"/>
      <c r="AJ907" s="570"/>
      <c r="AK907" s="571"/>
      <c r="AL907" s="598"/>
      <c r="AM907" s="599"/>
      <c r="AN907" s="566"/>
      <c r="AO907" s="567"/>
      <c r="AP907" s="570"/>
      <c r="AQ907" s="571"/>
      <c r="AR907" s="598"/>
      <c r="AS907" s="599"/>
      <c r="AT907" s="603"/>
      <c r="AU907" s="604"/>
      <c r="AV907" s="596"/>
      <c r="AW907" s="597"/>
      <c r="AX907" s="598"/>
      <c r="AY907" s="599"/>
      <c r="AZ907" s="566"/>
      <c r="BA907" s="567"/>
      <c r="BB907" s="570"/>
      <c r="BC907" s="571"/>
      <c r="BD907" s="598"/>
      <c r="BE907" s="599"/>
      <c r="BF907" s="603"/>
      <c r="BG907" s="604"/>
      <c r="BH907" s="596"/>
      <c r="BI907" s="597"/>
      <c r="BJ907" s="598"/>
      <c r="BK907" s="599"/>
      <c r="BL907" s="600"/>
      <c r="BM907" s="601"/>
      <c r="BN907" s="602"/>
      <c r="BO907" s="561"/>
      <c r="BP907" s="561"/>
      <c r="BQ907" s="62"/>
      <c r="BR907" s="62"/>
      <c r="BS907" s="62"/>
    </row>
    <row r="908" spans="1:71" ht="21.75" customHeight="1">
      <c r="A908" s="62"/>
      <c r="B908" s="586" t="str">
        <f>IF(ROSTER!B20="","",ROSTER!B20)</f>
        <v/>
      </c>
      <c r="C908" s="588" t="str">
        <f>IF(ROSTER!C$20="","",ROSTER!C$20)</f>
        <v/>
      </c>
      <c r="D908" s="589"/>
      <c r="E908" s="590"/>
      <c r="F908" s="592">
        <f>IF(E908="y",1,IF(E908="S",1,0))</f>
        <v>0</v>
      </c>
      <c r="G908" s="594">
        <f>IF(E908="S",1,0)</f>
        <v>0</v>
      </c>
      <c r="H908" s="584"/>
      <c r="I908" s="576"/>
      <c r="J908" s="564"/>
      <c r="K908" s="565"/>
      <c r="L908" s="568"/>
      <c r="M908" s="569"/>
      <c r="N908" s="578">
        <f>L908+J908</f>
        <v>0</v>
      </c>
      <c r="O908" s="579"/>
      <c r="P908" s="564"/>
      <c r="Q908" s="565"/>
      <c r="R908" s="568"/>
      <c r="S908" s="569"/>
      <c r="T908" s="578">
        <f>R908-P908</f>
        <v>0</v>
      </c>
      <c r="U908" s="579"/>
      <c r="V908" s="584"/>
      <c r="W908" s="576"/>
      <c r="X908" s="564"/>
      <c r="Y908" s="576"/>
      <c r="Z908" s="564"/>
      <c r="AA908" s="576"/>
      <c r="AB908" s="564"/>
      <c r="AC908" s="565"/>
      <c r="AD908" s="568"/>
      <c r="AE908" s="569"/>
      <c r="AF908" s="548">
        <f>IF(AB908=0,0,(AD908/AB908)*100)</f>
        <v>0</v>
      </c>
      <c r="AG908" s="549"/>
      <c r="AH908" s="564"/>
      <c r="AI908" s="565"/>
      <c r="AJ908" s="568"/>
      <c r="AK908" s="569"/>
      <c r="AL908" s="548">
        <f>IF(AH908=0,0,(AJ908/AH908)*100)</f>
        <v>0</v>
      </c>
      <c r="AM908" s="549"/>
      <c r="AN908" s="564"/>
      <c r="AO908" s="565"/>
      <c r="AP908" s="568"/>
      <c r="AQ908" s="569"/>
      <c r="AR908" s="548">
        <f>IF(AN908=0,0,(AP908/AN908)*100)</f>
        <v>0</v>
      </c>
      <c r="AS908" s="549"/>
      <c r="AT908" s="572">
        <f>AB908+AH908+AN908</f>
        <v>0</v>
      </c>
      <c r="AU908" s="573"/>
      <c r="AV908" s="544">
        <f>AD908+AJ908+AP908</f>
        <v>0</v>
      </c>
      <c r="AW908" s="545"/>
      <c r="AX908" s="548">
        <f>IF(AT908=0,0,(AV908/AT908)*100)</f>
        <v>0</v>
      </c>
      <c r="AY908" s="549"/>
      <c r="AZ908" s="564"/>
      <c r="BA908" s="565"/>
      <c r="BB908" s="568"/>
      <c r="BC908" s="569"/>
      <c r="BD908" s="548">
        <f>IF(AZ908=0,0,(BB908/AZ908)*100)</f>
        <v>0</v>
      </c>
      <c r="BE908" s="549"/>
      <c r="BF908" s="572">
        <f>AT908+AZ908</f>
        <v>0</v>
      </c>
      <c r="BG908" s="573"/>
      <c r="BH908" s="544">
        <f>AV908+BB908</f>
        <v>0</v>
      </c>
      <c r="BI908" s="545"/>
      <c r="BJ908" s="548">
        <f>IF(BF908=0,0,(BH908/BF908)*100)</f>
        <v>0</v>
      </c>
      <c r="BK908" s="549"/>
      <c r="BL908" s="552">
        <f>(AD908*2)+(AJ908*2)+(AP908*3)+BB908</f>
        <v>0</v>
      </c>
      <c r="BM908" s="553"/>
      <c r="BN908" s="554"/>
      <c r="BO908" s="560" t="e">
        <f>(BL908*BR$896)+(N908*BR$897)+(X908*BR$898)+(R908*BR$899)+(V908*BR$900)+(Z908*BR$901)</f>
        <v>#REF!</v>
      </c>
      <c r="BP908" s="560" t="e">
        <f>((AZ908-BB908)*BR$903)+((AT908-AV908)*BR$902)+(H908*BR$904)+(P908*BR$905)</f>
        <v>#REF!</v>
      </c>
      <c r="BQ908" s="62"/>
      <c r="BR908" s="62"/>
      <c r="BS908" s="62"/>
    </row>
    <row r="909" spans="1:71" ht="21.75" customHeight="1">
      <c r="A909" s="62"/>
      <c r="B909" s="587"/>
      <c r="C909" s="562" t="str">
        <f>IF(ROSTER!D$20="","",ROSTER!D$20)</f>
        <v/>
      </c>
      <c r="D909" s="563"/>
      <c r="E909" s="591"/>
      <c r="F909" s="593"/>
      <c r="G909" s="595"/>
      <c r="H909" s="585"/>
      <c r="I909" s="577"/>
      <c r="J909" s="566"/>
      <c r="K909" s="567"/>
      <c r="L909" s="570"/>
      <c r="M909" s="571"/>
      <c r="N909" s="582" t="s">
        <v>16</v>
      </c>
      <c r="O909" s="583"/>
      <c r="P909" s="566"/>
      <c r="Q909" s="567"/>
      <c r="R909" s="570"/>
      <c r="S909" s="571"/>
      <c r="T909" s="582" t="s">
        <v>16</v>
      </c>
      <c r="U909" s="583"/>
      <c r="V909" s="585"/>
      <c r="W909" s="577"/>
      <c r="X909" s="566"/>
      <c r="Y909" s="577"/>
      <c r="Z909" s="566"/>
      <c r="AA909" s="577"/>
      <c r="AB909" s="566"/>
      <c r="AC909" s="567"/>
      <c r="AD909" s="570"/>
      <c r="AE909" s="571"/>
      <c r="AF909" s="598"/>
      <c r="AG909" s="599"/>
      <c r="AH909" s="566"/>
      <c r="AI909" s="567"/>
      <c r="AJ909" s="570"/>
      <c r="AK909" s="571"/>
      <c r="AL909" s="598"/>
      <c r="AM909" s="599"/>
      <c r="AN909" s="566"/>
      <c r="AO909" s="567"/>
      <c r="AP909" s="570"/>
      <c r="AQ909" s="571"/>
      <c r="AR909" s="598"/>
      <c r="AS909" s="599"/>
      <c r="AT909" s="603"/>
      <c r="AU909" s="604"/>
      <c r="AV909" s="596"/>
      <c r="AW909" s="597"/>
      <c r="AX909" s="598"/>
      <c r="AY909" s="599"/>
      <c r="AZ909" s="566"/>
      <c r="BA909" s="567"/>
      <c r="BB909" s="570"/>
      <c r="BC909" s="571"/>
      <c r="BD909" s="598"/>
      <c r="BE909" s="599"/>
      <c r="BF909" s="603"/>
      <c r="BG909" s="604"/>
      <c r="BH909" s="596"/>
      <c r="BI909" s="597"/>
      <c r="BJ909" s="598"/>
      <c r="BK909" s="599"/>
      <c r="BL909" s="600"/>
      <c r="BM909" s="601"/>
      <c r="BN909" s="602"/>
      <c r="BO909" s="561"/>
      <c r="BP909" s="561"/>
      <c r="BQ909" s="62"/>
      <c r="BR909" s="62"/>
      <c r="BS909" s="62"/>
    </row>
    <row r="910" spans="1:71" ht="21.75" customHeight="1">
      <c r="A910" s="62"/>
      <c r="B910" s="586" t="str">
        <f>IF(ROSTER!B22="","",ROSTER!B22)</f>
        <v/>
      </c>
      <c r="C910" s="588" t="str">
        <f>IF(ROSTER!C$22="","",ROSTER!C$22)</f>
        <v/>
      </c>
      <c r="D910" s="589"/>
      <c r="E910" s="590"/>
      <c r="F910" s="592">
        <f>IF(E910="y",1,IF(E910="S",1,0))</f>
        <v>0</v>
      </c>
      <c r="G910" s="594">
        <f>IF(E910="S",1,0)</f>
        <v>0</v>
      </c>
      <c r="H910" s="584"/>
      <c r="I910" s="576"/>
      <c r="J910" s="564"/>
      <c r="K910" s="565"/>
      <c r="L910" s="568"/>
      <c r="M910" s="569"/>
      <c r="N910" s="578">
        <f>L910+J910</f>
        <v>0</v>
      </c>
      <c r="O910" s="579"/>
      <c r="P910" s="564"/>
      <c r="Q910" s="565"/>
      <c r="R910" s="568"/>
      <c r="S910" s="569"/>
      <c r="T910" s="578">
        <f>R910-P910</f>
        <v>0</v>
      </c>
      <c r="U910" s="579"/>
      <c r="V910" s="584"/>
      <c r="W910" s="576"/>
      <c r="X910" s="564"/>
      <c r="Y910" s="576"/>
      <c r="Z910" s="564"/>
      <c r="AA910" s="576"/>
      <c r="AB910" s="564"/>
      <c r="AC910" s="565"/>
      <c r="AD910" s="568"/>
      <c r="AE910" s="569"/>
      <c r="AF910" s="548">
        <f>IF(AB910=0,0,(AD910/AB910)*100)</f>
        <v>0</v>
      </c>
      <c r="AG910" s="549"/>
      <c r="AH910" s="564"/>
      <c r="AI910" s="565"/>
      <c r="AJ910" s="568"/>
      <c r="AK910" s="569"/>
      <c r="AL910" s="548">
        <f>IF(AH910=0,0,(AJ910/AH910)*100)</f>
        <v>0</v>
      </c>
      <c r="AM910" s="549"/>
      <c r="AN910" s="564"/>
      <c r="AO910" s="565"/>
      <c r="AP910" s="568"/>
      <c r="AQ910" s="569"/>
      <c r="AR910" s="548">
        <f>IF(AN910=0,0,(AP910/AN910)*100)</f>
        <v>0</v>
      </c>
      <c r="AS910" s="549"/>
      <c r="AT910" s="572">
        <f>AB910+AH910+AN910</f>
        <v>0</v>
      </c>
      <c r="AU910" s="573"/>
      <c r="AV910" s="544">
        <f>AD910+AJ910+AP910</f>
        <v>0</v>
      </c>
      <c r="AW910" s="545"/>
      <c r="AX910" s="548">
        <f>IF(AT910=0,0,(AV910/AT910)*100)</f>
        <v>0</v>
      </c>
      <c r="AY910" s="549"/>
      <c r="AZ910" s="564"/>
      <c r="BA910" s="565"/>
      <c r="BB910" s="568"/>
      <c r="BC910" s="569"/>
      <c r="BD910" s="548">
        <f>IF(AZ910=0,0,(BB910/AZ910)*100)</f>
        <v>0</v>
      </c>
      <c r="BE910" s="549"/>
      <c r="BF910" s="572">
        <f>AT910+AZ910</f>
        <v>0</v>
      </c>
      <c r="BG910" s="573"/>
      <c r="BH910" s="544">
        <f>AV910+BB910</f>
        <v>0</v>
      </c>
      <c r="BI910" s="545"/>
      <c r="BJ910" s="548">
        <f>IF(BF910=0,0,(BH910/BF910)*100)</f>
        <v>0</v>
      </c>
      <c r="BK910" s="549"/>
      <c r="BL910" s="552">
        <f>(AD910*2)+(AJ910*2)+(AP910*3)+BB910</f>
        <v>0</v>
      </c>
      <c r="BM910" s="553"/>
      <c r="BN910" s="554"/>
      <c r="BO910" s="560" t="e">
        <f>(BL910*BR$896)+(N910*BR$897)+(X910*BR$898)+(R910*BR$899)+(V910*BR$900)+(Z910*BR$901)</f>
        <v>#REF!</v>
      </c>
      <c r="BP910" s="560" t="e">
        <f>((AZ910-BB910)*BR$903)+((AT910-AV910)*BR$902)+(H910*BR$904)+(P910*BR$905)</f>
        <v>#REF!</v>
      </c>
      <c r="BQ910" s="62"/>
      <c r="BR910" s="62"/>
      <c r="BS910" s="62"/>
    </row>
    <row r="911" spans="1:71" ht="21.75" customHeight="1">
      <c r="A911" s="62"/>
      <c r="B911" s="587"/>
      <c r="C911" s="562" t="str">
        <f>IF(ROSTER!D$22="","",ROSTER!D$22)</f>
        <v/>
      </c>
      <c r="D911" s="563"/>
      <c r="E911" s="591"/>
      <c r="F911" s="593"/>
      <c r="G911" s="595"/>
      <c r="H911" s="585"/>
      <c r="I911" s="577"/>
      <c r="J911" s="566"/>
      <c r="K911" s="567"/>
      <c r="L911" s="570"/>
      <c r="M911" s="571"/>
      <c r="N911" s="582" t="s">
        <v>16</v>
      </c>
      <c r="O911" s="583"/>
      <c r="P911" s="566"/>
      <c r="Q911" s="567"/>
      <c r="R911" s="570"/>
      <c r="S911" s="571"/>
      <c r="T911" s="582" t="s">
        <v>16</v>
      </c>
      <c r="U911" s="583"/>
      <c r="V911" s="585"/>
      <c r="W911" s="577"/>
      <c r="X911" s="566"/>
      <c r="Y911" s="577"/>
      <c r="Z911" s="566"/>
      <c r="AA911" s="577"/>
      <c r="AB911" s="566"/>
      <c r="AC911" s="567"/>
      <c r="AD911" s="570"/>
      <c r="AE911" s="571"/>
      <c r="AF911" s="598"/>
      <c r="AG911" s="599"/>
      <c r="AH911" s="566"/>
      <c r="AI911" s="567"/>
      <c r="AJ911" s="570"/>
      <c r="AK911" s="571"/>
      <c r="AL911" s="598"/>
      <c r="AM911" s="599"/>
      <c r="AN911" s="566"/>
      <c r="AO911" s="567"/>
      <c r="AP911" s="570"/>
      <c r="AQ911" s="571"/>
      <c r="AR911" s="598"/>
      <c r="AS911" s="599"/>
      <c r="AT911" s="603"/>
      <c r="AU911" s="604"/>
      <c r="AV911" s="596"/>
      <c r="AW911" s="597"/>
      <c r="AX911" s="598"/>
      <c r="AY911" s="599"/>
      <c r="AZ911" s="566"/>
      <c r="BA911" s="567"/>
      <c r="BB911" s="570"/>
      <c r="BC911" s="571"/>
      <c r="BD911" s="598"/>
      <c r="BE911" s="599"/>
      <c r="BF911" s="603"/>
      <c r="BG911" s="604"/>
      <c r="BH911" s="596"/>
      <c r="BI911" s="597"/>
      <c r="BJ911" s="598"/>
      <c r="BK911" s="599"/>
      <c r="BL911" s="600"/>
      <c r="BM911" s="601"/>
      <c r="BN911" s="602"/>
      <c r="BO911" s="561"/>
      <c r="BP911" s="561"/>
      <c r="BQ911" s="62"/>
      <c r="BR911" s="62"/>
      <c r="BS911" s="62"/>
    </row>
    <row r="912" spans="1:71" ht="21.75" customHeight="1">
      <c r="A912" s="62"/>
      <c r="B912" s="586" t="str">
        <f>IF(ROSTER!B24="","",ROSTER!B24)</f>
        <v/>
      </c>
      <c r="C912" s="588" t="str">
        <f>IF(ROSTER!C$24="","",ROSTER!C$24)</f>
        <v/>
      </c>
      <c r="D912" s="589"/>
      <c r="E912" s="590"/>
      <c r="F912" s="592">
        <f>IF(E912="y",1,IF(E912="S",1,0))</f>
        <v>0</v>
      </c>
      <c r="G912" s="594">
        <f>IF(E912="S",1,0)</f>
        <v>0</v>
      </c>
      <c r="H912" s="584"/>
      <c r="I912" s="576"/>
      <c r="J912" s="564"/>
      <c r="K912" s="565"/>
      <c r="L912" s="568"/>
      <c r="M912" s="569"/>
      <c r="N912" s="578">
        <f>L912+J912</f>
        <v>0</v>
      </c>
      <c r="O912" s="579"/>
      <c r="P912" s="564"/>
      <c r="Q912" s="565"/>
      <c r="R912" s="568"/>
      <c r="S912" s="569"/>
      <c r="T912" s="578">
        <f>R912-P912</f>
        <v>0</v>
      </c>
      <c r="U912" s="579"/>
      <c r="V912" s="584"/>
      <c r="W912" s="576"/>
      <c r="X912" s="564"/>
      <c r="Y912" s="576"/>
      <c r="Z912" s="564"/>
      <c r="AA912" s="576"/>
      <c r="AB912" s="564"/>
      <c r="AC912" s="565"/>
      <c r="AD912" s="568"/>
      <c r="AE912" s="569"/>
      <c r="AF912" s="548">
        <f>IF(AB912=0,0,(AD912/AB912)*100)</f>
        <v>0</v>
      </c>
      <c r="AG912" s="549"/>
      <c r="AH912" s="564"/>
      <c r="AI912" s="565"/>
      <c r="AJ912" s="568"/>
      <c r="AK912" s="569"/>
      <c r="AL912" s="548">
        <f>IF(AH912=0,0,(AJ912/AH912)*100)</f>
        <v>0</v>
      </c>
      <c r="AM912" s="549"/>
      <c r="AN912" s="564"/>
      <c r="AO912" s="565"/>
      <c r="AP912" s="568"/>
      <c r="AQ912" s="569"/>
      <c r="AR912" s="548">
        <f>IF(AN912=0,0,(AP912/AN912)*100)</f>
        <v>0</v>
      </c>
      <c r="AS912" s="549"/>
      <c r="AT912" s="572">
        <f>AB912+AH912+AN912</f>
        <v>0</v>
      </c>
      <c r="AU912" s="573"/>
      <c r="AV912" s="544">
        <f>AD912+AJ912+AP912</f>
        <v>0</v>
      </c>
      <c r="AW912" s="545"/>
      <c r="AX912" s="548">
        <f>IF(AT912=0,0,(AV912/AT912)*100)</f>
        <v>0</v>
      </c>
      <c r="AY912" s="549"/>
      <c r="AZ912" s="564"/>
      <c r="BA912" s="565"/>
      <c r="BB912" s="568"/>
      <c r="BC912" s="569"/>
      <c r="BD912" s="548">
        <f>IF(AZ912=0,0,(BB912/AZ912)*100)</f>
        <v>0</v>
      </c>
      <c r="BE912" s="549"/>
      <c r="BF912" s="572">
        <f>AT912+AZ912</f>
        <v>0</v>
      </c>
      <c r="BG912" s="573"/>
      <c r="BH912" s="544">
        <f>AV912+BB912</f>
        <v>0</v>
      </c>
      <c r="BI912" s="545"/>
      <c r="BJ912" s="548">
        <f>IF(BF912=0,0,(BH912/BF912)*100)</f>
        <v>0</v>
      </c>
      <c r="BK912" s="549"/>
      <c r="BL912" s="552">
        <f>(AD912*2)+(AJ912*2)+(AP912*3)+BB912</f>
        <v>0</v>
      </c>
      <c r="BM912" s="553"/>
      <c r="BN912" s="554"/>
      <c r="BO912" s="560" t="e">
        <f>(BL912*BR$896)+(N912*BR$897)+(X912*BR$898)+(R912*BR$899)+(V912*BR$900)+(Z912*BR$901)</f>
        <v>#REF!</v>
      </c>
      <c r="BP912" s="560" t="e">
        <f>((AZ912-BB912)*BR$903)+((AT912-AV912)*BR$902)+(H912*BR$904)+(P912*BR$905)</f>
        <v>#REF!</v>
      </c>
      <c r="BQ912" s="62"/>
      <c r="BR912" s="62"/>
      <c r="BS912" s="62"/>
    </row>
    <row r="913" spans="1:76" ht="21.75" customHeight="1">
      <c r="A913" s="62"/>
      <c r="B913" s="587"/>
      <c r="C913" s="562" t="str">
        <f>IF(ROSTER!D$24="","",ROSTER!D$24)</f>
        <v/>
      </c>
      <c r="D913" s="563"/>
      <c r="E913" s="591"/>
      <c r="F913" s="593"/>
      <c r="G913" s="595"/>
      <c r="H913" s="585"/>
      <c r="I913" s="577"/>
      <c r="J913" s="566"/>
      <c r="K913" s="567"/>
      <c r="L913" s="570"/>
      <c r="M913" s="571"/>
      <c r="N913" s="582" t="s">
        <v>16</v>
      </c>
      <c r="O913" s="583"/>
      <c r="P913" s="566"/>
      <c r="Q913" s="567"/>
      <c r="R913" s="570"/>
      <c r="S913" s="571"/>
      <c r="T913" s="582" t="s">
        <v>16</v>
      </c>
      <c r="U913" s="583"/>
      <c r="V913" s="585"/>
      <c r="W913" s="577"/>
      <c r="X913" s="566"/>
      <c r="Y913" s="577"/>
      <c r="Z913" s="566"/>
      <c r="AA913" s="577"/>
      <c r="AB913" s="566"/>
      <c r="AC913" s="567"/>
      <c r="AD913" s="570"/>
      <c r="AE913" s="571"/>
      <c r="AF913" s="598"/>
      <c r="AG913" s="599"/>
      <c r="AH913" s="566"/>
      <c r="AI913" s="567"/>
      <c r="AJ913" s="570"/>
      <c r="AK913" s="571"/>
      <c r="AL913" s="598"/>
      <c r="AM913" s="599"/>
      <c r="AN913" s="566"/>
      <c r="AO913" s="567"/>
      <c r="AP913" s="570"/>
      <c r="AQ913" s="571"/>
      <c r="AR913" s="598"/>
      <c r="AS913" s="599"/>
      <c r="AT913" s="603"/>
      <c r="AU913" s="604"/>
      <c r="AV913" s="596"/>
      <c r="AW913" s="597"/>
      <c r="AX913" s="598"/>
      <c r="AY913" s="599"/>
      <c r="AZ913" s="566"/>
      <c r="BA913" s="567"/>
      <c r="BB913" s="570"/>
      <c r="BC913" s="571"/>
      <c r="BD913" s="598"/>
      <c r="BE913" s="599"/>
      <c r="BF913" s="603"/>
      <c r="BG913" s="604"/>
      <c r="BH913" s="596"/>
      <c r="BI913" s="597"/>
      <c r="BJ913" s="598"/>
      <c r="BK913" s="599"/>
      <c r="BL913" s="600"/>
      <c r="BM913" s="601"/>
      <c r="BN913" s="602"/>
      <c r="BO913" s="561"/>
      <c r="BP913" s="561"/>
      <c r="BQ913" s="62"/>
      <c r="BR913" s="62"/>
      <c r="BS913" s="62"/>
      <c r="BX913" s="82"/>
    </row>
    <row r="914" spans="1:76" ht="21.75" customHeight="1">
      <c r="A914" s="62"/>
      <c r="B914" s="586" t="str">
        <f>IF(ROSTER!B26="","",ROSTER!B26)</f>
        <v/>
      </c>
      <c r="C914" s="588" t="str">
        <f>IF(ROSTER!C$26="","",ROSTER!C$26)</f>
        <v/>
      </c>
      <c r="D914" s="589"/>
      <c r="E914" s="590"/>
      <c r="F914" s="592">
        <f>IF(E914="y",1,IF(E914="S",1,0))</f>
        <v>0</v>
      </c>
      <c r="G914" s="594">
        <f>IF(E914="S",1,0)</f>
        <v>0</v>
      </c>
      <c r="H914" s="584"/>
      <c r="I914" s="576"/>
      <c r="J914" s="564"/>
      <c r="K914" s="565"/>
      <c r="L914" s="568"/>
      <c r="M914" s="569"/>
      <c r="N914" s="578">
        <f>L914+J914</f>
        <v>0</v>
      </c>
      <c r="O914" s="579"/>
      <c r="P914" s="564"/>
      <c r="Q914" s="565"/>
      <c r="R914" s="568"/>
      <c r="S914" s="569"/>
      <c r="T914" s="578">
        <f>R914-P914</f>
        <v>0</v>
      </c>
      <c r="U914" s="579"/>
      <c r="V914" s="584"/>
      <c r="W914" s="576"/>
      <c r="X914" s="564"/>
      <c r="Y914" s="576"/>
      <c r="Z914" s="564"/>
      <c r="AA914" s="576"/>
      <c r="AB914" s="564"/>
      <c r="AC914" s="565"/>
      <c r="AD914" s="568"/>
      <c r="AE914" s="569"/>
      <c r="AF914" s="548">
        <f>IF(AB914=0,0,(AD914/AB914)*100)</f>
        <v>0</v>
      </c>
      <c r="AG914" s="549"/>
      <c r="AH914" s="564"/>
      <c r="AI914" s="565"/>
      <c r="AJ914" s="568"/>
      <c r="AK914" s="569"/>
      <c r="AL914" s="548">
        <f>IF(AH914=0,0,(AJ914/AH914)*100)</f>
        <v>0</v>
      </c>
      <c r="AM914" s="549"/>
      <c r="AN914" s="564"/>
      <c r="AO914" s="565"/>
      <c r="AP914" s="568"/>
      <c r="AQ914" s="569"/>
      <c r="AR914" s="548">
        <f>IF(AN914=0,0,(AP914/AN914)*100)</f>
        <v>0</v>
      </c>
      <c r="AS914" s="549"/>
      <c r="AT914" s="572">
        <f>AB914+AH914+AN914</f>
        <v>0</v>
      </c>
      <c r="AU914" s="573"/>
      <c r="AV914" s="544">
        <f>AD914+AJ914+AP914</f>
        <v>0</v>
      </c>
      <c r="AW914" s="545"/>
      <c r="AX914" s="548">
        <f>IF(AT914=0,0,(AV914/AT914)*100)</f>
        <v>0</v>
      </c>
      <c r="AY914" s="549"/>
      <c r="AZ914" s="564"/>
      <c r="BA914" s="565"/>
      <c r="BB914" s="568"/>
      <c r="BC914" s="569"/>
      <c r="BD914" s="548">
        <f>IF(AZ914=0,0,(BB914/AZ914)*100)</f>
        <v>0</v>
      </c>
      <c r="BE914" s="549"/>
      <c r="BF914" s="572">
        <f>AT914+AZ914</f>
        <v>0</v>
      </c>
      <c r="BG914" s="573"/>
      <c r="BH914" s="544">
        <f>AV914+BB914</f>
        <v>0</v>
      </c>
      <c r="BI914" s="545"/>
      <c r="BJ914" s="548">
        <f>IF(BF914=0,0,(BH914/BF914)*100)</f>
        <v>0</v>
      </c>
      <c r="BK914" s="549"/>
      <c r="BL914" s="552">
        <f>(AD914*2)+(AJ914*2)+(AP914*3)+BB914</f>
        <v>0</v>
      </c>
      <c r="BM914" s="553"/>
      <c r="BN914" s="554"/>
      <c r="BO914" s="560" t="e">
        <f>(BL914*BR$896)+(N914*BR$897)+(X914*BR$898)+(R914*BR$899)+(V914*BR$900)+(Z914*BR$901)</f>
        <v>#REF!</v>
      </c>
      <c r="BP914" s="560" t="e">
        <f>((AZ914-BB914)*BR$903)+((AT914-AV914)*BR$902)+(H914*BR$904)+(P914*BR$905)</f>
        <v>#REF!</v>
      </c>
      <c r="BQ914" s="62"/>
      <c r="BR914" s="62"/>
      <c r="BS914" s="62"/>
    </row>
    <row r="915" spans="1:76" ht="21.75" customHeight="1">
      <c r="A915" s="62"/>
      <c r="B915" s="587"/>
      <c r="C915" s="562" t="str">
        <f>IF(ROSTER!D$26="","",ROSTER!D$26)</f>
        <v/>
      </c>
      <c r="D915" s="563"/>
      <c r="E915" s="591"/>
      <c r="F915" s="593"/>
      <c r="G915" s="595"/>
      <c r="H915" s="585"/>
      <c r="I915" s="577"/>
      <c r="J915" s="566"/>
      <c r="K915" s="567"/>
      <c r="L915" s="570"/>
      <c r="M915" s="571"/>
      <c r="N915" s="582" t="s">
        <v>16</v>
      </c>
      <c r="O915" s="583"/>
      <c r="P915" s="566"/>
      <c r="Q915" s="567"/>
      <c r="R915" s="570"/>
      <c r="S915" s="571"/>
      <c r="T915" s="582" t="s">
        <v>16</v>
      </c>
      <c r="U915" s="583"/>
      <c r="V915" s="585"/>
      <c r="W915" s="577"/>
      <c r="X915" s="566"/>
      <c r="Y915" s="577"/>
      <c r="Z915" s="566"/>
      <c r="AA915" s="577"/>
      <c r="AB915" s="566"/>
      <c r="AC915" s="567"/>
      <c r="AD915" s="570"/>
      <c r="AE915" s="571"/>
      <c r="AF915" s="598"/>
      <c r="AG915" s="599"/>
      <c r="AH915" s="566"/>
      <c r="AI915" s="567"/>
      <c r="AJ915" s="570"/>
      <c r="AK915" s="571"/>
      <c r="AL915" s="598"/>
      <c r="AM915" s="599"/>
      <c r="AN915" s="566"/>
      <c r="AO915" s="567"/>
      <c r="AP915" s="570"/>
      <c r="AQ915" s="571"/>
      <c r="AR915" s="598"/>
      <c r="AS915" s="599"/>
      <c r="AT915" s="603"/>
      <c r="AU915" s="604"/>
      <c r="AV915" s="596"/>
      <c r="AW915" s="597"/>
      <c r="AX915" s="598"/>
      <c r="AY915" s="599"/>
      <c r="AZ915" s="566"/>
      <c r="BA915" s="567"/>
      <c r="BB915" s="570"/>
      <c r="BC915" s="571"/>
      <c r="BD915" s="598"/>
      <c r="BE915" s="599"/>
      <c r="BF915" s="603"/>
      <c r="BG915" s="604"/>
      <c r="BH915" s="596"/>
      <c r="BI915" s="597"/>
      <c r="BJ915" s="598"/>
      <c r="BK915" s="599"/>
      <c r="BL915" s="600"/>
      <c r="BM915" s="601"/>
      <c r="BN915" s="602"/>
      <c r="BO915" s="561"/>
      <c r="BP915" s="561"/>
      <c r="BQ915" s="62"/>
      <c r="BR915" s="62"/>
      <c r="BS915" s="62"/>
    </row>
    <row r="916" spans="1:76" ht="21.75" customHeight="1">
      <c r="A916" s="62"/>
      <c r="B916" s="586" t="str">
        <f>IF(ROSTER!B28="","",ROSTER!B28)</f>
        <v/>
      </c>
      <c r="C916" s="588" t="str">
        <f>IF(ROSTER!C$28="","",ROSTER!C$28)</f>
        <v/>
      </c>
      <c r="D916" s="589"/>
      <c r="E916" s="590"/>
      <c r="F916" s="592">
        <f>IF(E916="y",1,IF(E916="S",1,0))</f>
        <v>0</v>
      </c>
      <c r="G916" s="594">
        <f>IF(E916="S",1,0)</f>
        <v>0</v>
      </c>
      <c r="H916" s="584"/>
      <c r="I916" s="576"/>
      <c r="J916" s="564"/>
      <c r="K916" s="565"/>
      <c r="L916" s="568"/>
      <c r="M916" s="569"/>
      <c r="N916" s="578">
        <f>L916+J916</f>
        <v>0</v>
      </c>
      <c r="O916" s="579"/>
      <c r="P916" s="564"/>
      <c r="Q916" s="565"/>
      <c r="R916" s="568"/>
      <c r="S916" s="569"/>
      <c r="T916" s="578">
        <f>R916-P916</f>
        <v>0</v>
      </c>
      <c r="U916" s="579"/>
      <c r="V916" s="584"/>
      <c r="W916" s="576"/>
      <c r="X916" s="564"/>
      <c r="Y916" s="576"/>
      <c r="Z916" s="564"/>
      <c r="AA916" s="576"/>
      <c r="AB916" s="564"/>
      <c r="AC916" s="565"/>
      <c r="AD916" s="568"/>
      <c r="AE916" s="569"/>
      <c r="AF916" s="548">
        <f>IF(AB916=0,0,(AD916/AB916)*100)</f>
        <v>0</v>
      </c>
      <c r="AG916" s="549"/>
      <c r="AH916" s="564"/>
      <c r="AI916" s="565"/>
      <c r="AJ916" s="568"/>
      <c r="AK916" s="569"/>
      <c r="AL916" s="548">
        <f>IF(AH916=0,0,(AJ916/AH916)*100)</f>
        <v>0</v>
      </c>
      <c r="AM916" s="549"/>
      <c r="AN916" s="564"/>
      <c r="AO916" s="565"/>
      <c r="AP916" s="568"/>
      <c r="AQ916" s="569"/>
      <c r="AR916" s="548">
        <f>IF(AN916=0,0,(AP916/AN916)*100)</f>
        <v>0</v>
      </c>
      <c r="AS916" s="549"/>
      <c r="AT916" s="572">
        <f>AB916+AH916+AN916</f>
        <v>0</v>
      </c>
      <c r="AU916" s="573"/>
      <c r="AV916" s="544">
        <f>AD916+AJ916+AP916</f>
        <v>0</v>
      </c>
      <c r="AW916" s="545"/>
      <c r="AX916" s="548">
        <f>IF(AT916=0,0,(AV916/AT916)*100)</f>
        <v>0</v>
      </c>
      <c r="AY916" s="549"/>
      <c r="AZ916" s="564"/>
      <c r="BA916" s="565"/>
      <c r="BB916" s="568"/>
      <c r="BC916" s="569"/>
      <c r="BD916" s="548">
        <f>IF(AZ916=0,0,(BB916/AZ916)*100)</f>
        <v>0</v>
      </c>
      <c r="BE916" s="549"/>
      <c r="BF916" s="572">
        <f>AT916+AZ916</f>
        <v>0</v>
      </c>
      <c r="BG916" s="573"/>
      <c r="BH916" s="544">
        <f>AV916+BB916</f>
        <v>0</v>
      </c>
      <c r="BI916" s="545"/>
      <c r="BJ916" s="548">
        <f>IF(BF916=0,0,(BH916/BF916)*100)</f>
        <v>0</v>
      </c>
      <c r="BK916" s="549"/>
      <c r="BL916" s="552">
        <f>(AD916*2)+(AJ916*2)+(AP916*3)+BB916</f>
        <v>0</v>
      </c>
      <c r="BM916" s="553"/>
      <c r="BN916" s="554"/>
      <c r="BO916" s="560" t="e">
        <f>(BL916*BR$896)+(N916*BR$897)+(X916*BR$898)+(R916*BR$899)+(V916*BR$900)+(Z916*BR$901)</f>
        <v>#REF!</v>
      </c>
      <c r="BP916" s="560" t="e">
        <f>((AZ916-BB916)*BR$903)+((AT916-AV916)*BR$902)+(H916*BR$904)+(P916*BR$905)</f>
        <v>#REF!</v>
      </c>
      <c r="BQ916" s="62"/>
      <c r="BR916" s="62"/>
      <c r="BS916" s="62"/>
    </row>
    <row r="917" spans="1:76" ht="21.75" customHeight="1">
      <c r="A917" s="62"/>
      <c r="B917" s="587"/>
      <c r="C917" s="562" t="str">
        <f>IF(ROSTER!D$28="","",ROSTER!D$28)</f>
        <v/>
      </c>
      <c r="D917" s="563"/>
      <c r="E917" s="591"/>
      <c r="F917" s="593"/>
      <c r="G917" s="595"/>
      <c r="H917" s="585"/>
      <c r="I917" s="577"/>
      <c r="J917" s="566"/>
      <c r="K917" s="567"/>
      <c r="L917" s="570"/>
      <c r="M917" s="571"/>
      <c r="N917" s="582" t="s">
        <v>16</v>
      </c>
      <c r="O917" s="583"/>
      <c r="P917" s="566"/>
      <c r="Q917" s="567"/>
      <c r="R917" s="570"/>
      <c r="S917" s="571"/>
      <c r="T917" s="582" t="s">
        <v>16</v>
      </c>
      <c r="U917" s="583"/>
      <c r="V917" s="585"/>
      <c r="W917" s="577"/>
      <c r="X917" s="566"/>
      <c r="Y917" s="577"/>
      <c r="Z917" s="566"/>
      <c r="AA917" s="577"/>
      <c r="AB917" s="566"/>
      <c r="AC917" s="567"/>
      <c r="AD917" s="570"/>
      <c r="AE917" s="571"/>
      <c r="AF917" s="598"/>
      <c r="AG917" s="599"/>
      <c r="AH917" s="566"/>
      <c r="AI917" s="567"/>
      <c r="AJ917" s="570"/>
      <c r="AK917" s="571"/>
      <c r="AL917" s="598"/>
      <c r="AM917" s="599"/>
      <c r="AN917" s="566"/>
      <c r="AO917" s="567"/>
      <c r="AP917" s="570"/>
      <c r="AQ917" s="571"/>
      <c r="AR917" s="598"/>
      <c r="AS917" s="599"/>
      <c r="AT917" s="603"/>
      <c r="AU917" s="604"/>
      <c r="AV917" s="596"/>
      <c r="AW917" s="597"/>
      <c r="AX917" s="598"/>
      <c r="AY917" s="599"/>
      <c r="AZ917" s="566"/>
      <c r="BA917" s="567"/>
      <c r="BB917" s="570"/>
      <c r="BC917" s="571"/>
      <c r="BD917" s="598"/>
      <c r="BE917" s="599"/>
      <c r="BF917" s="603"/>
      <c r="BG917" s="604"/>
      <c r="BH917" s="596"/>
      <c r="BI917" s="597"/>
      <c r="BJ917" s="598"/>
      <c r="BK917" s="599"/>
      <c r="BL917" s="600"/>
      <c r="BM917" s="601"/>
      <c r="BN917" s="602"/>
      <c r="BO917" s="561"/>
      <c r="BP917" s="561"/>
      <c r="BQ917" s="62"/>
      <c r="BR917" s="62"/>
      <c r="BS917" s="62"/>
    </row>
    <row r="918" spans="1:76" ht="21.75" customHeight="1">
      <c r="A918" s="62"/>
      <c r="B918" s="586" t="str">
        <f>IF(ROSTER!B30="","",ROSTER!B30)</f>
        <v/>
      </c>
      <c r="C918" s="588" t="str">
        <f>IF(ROSTER!C$30="","",ROSTER!C$30)</f>
        <v/>
      </c>
      <c r="D918" s="589"/>
      <c r="E918" s="590"/>
      <c r="F918" s="592">
        <f>IF(E918="y",1,IF(E918="S",1,0))</f>
        <v>0</v>
      </c>
      <c r="G918" s="594">
        <f>IF(E918="S",1,0)</f>
        <v>0</v>
      </c>
      <c r="H918" s="584"/>
      <c r="I918" s="576"/>
      <c r="J918" s="564"/>
      <c r="K918" s="565"/>
      <c r="L918" s="568"/>
      <c r="M918" s="569"/>
      <c r="N918" s="578">
        <f>L918+J918</f>
        <v>0</v>
      </c>
      <c r="O918" s="579"/>
      <c r="P918" s="564"/>
      <c r="Q918" s="565"/>
      <c r="R918" s="568"/>
      <c r="S918" s="569"/>
      <c r="T918" s="578">
        <f>R918-P918</f>
        <v>0</v>
      </c>
      <c r="U918" s="579"/>
      <c r="V918" s="584"/>
      <c r="W918" s="576"/>
      <c r="X918" s="564"/>
      <c r="Y918" s="576"/>
      <c r="Z918" s="564"/>
      <c r="AA918" s="576"/>
      <c r="AB918" s="564"/>
      <c r="AC918" s="565"/>
      <c r="AD918" s="568"/>
      <c r="AE918" s="569"/>
      <c r="AF918" s="548">
        <f>IF(AB918=0,0,(AD918/AB918)*100)</f>
        <v>0</v>
      </c>
      <c r="AG918" s="549"/>
      <c r="AH918" s="564"/>
      <c r="AI918" s="565"/>
      <c r="AJ918" s="568"/>
      <c r="AK918" s="569"/>
      <c r="AL918" s="548">
        <f>IF(AH918=0,0,(AJ918/AH918)*100)</f>
        <v>0</v>
      </c>
      <c r="AM918" s="549"/>
      <c r="AN918" s="564"/>
      <c r="AO918" s="565"/>
      <c r="AP918" s="568"/>
      <c r="AQ918" s="569"/>
      <c r="AR918" s="548">
        <f>IF(AN918=0,0,(AP918/AN918)*100)</f>
        <v>0</v>
      </c>
      <c r="AS918" s="549"/>
      <c r="AT918" s="572">
        <f>AB918+AH918+AN918</f>
        <v>0</v>
      </c>
      <c r="AU918" s="573"/>
      <c r="AV918" s="544">
        <f>AD918+AJ918+AP918</f>
        <v>0</v>
      </c>
      <c r="AW918" s="545"/>
      <c r="AX918" s="548">
        <f>IF(AT918=0,0,(AV918/AT918)*100)</f>
        <v>0</v>
      </c>
      <c r="AY918" s="549"/>
      <c r="AZ918" s="564"/>
      <c r="BA918" s="565"/>
      <c r="BB918" s="568"/>
      <c r="BC918" s="569"/>
      <c r="BD918" s="548">
        <f>IF(AZ918=0,0,(BB918/AZ918)*100)</f>
        <v>0</v>
      </c>
      <c r="BE918" s="549"/>
      <c r="BF918" s="572">
        <f>AT918+AZ918</f>
        <v>0</v>
      </c>
      <c r="BG918" s="573"/>
      <c r="BH918" s="544">
        <f>AV918+BB918</f>
        <v>0</v>
      </c>
      <c r="BI918" s="545"/>
      <c r="BJ918" s="548">
        <f>IF(BF918=0,0,(BH918/BF918)*100)</f>
        <v>0</v>
      </c>
      <c r="BK918" s="549"/>
      <c r="BL918" s="552">
        <f>(AD918*2)+(AJ918*2)+(AP918*3)+BB918</f>
        <v>0</v>
      </c>
      <c r="BM918" s="553"/>
      <c r="BN918" s="554"/>
      <c r="BO918" s="560" t="e">
        <f>(BL918*BR$896)+(N918*BR$897)+(X918*BR$898)+(R918*BR$899)+(V918*BR$900)+(Z918*BR$901)</f>
        <v>#REF!</v>
      </c>
      <c r="BP918" s="560" t="e">
        <f>((AZ918-BB918)*BR$903)+((AT918-AV918)*BR$902)+(H918*BR$904)+(P918*BR$905)</f>
        <v>#REF!</v>
      </c>
      <c r="BQ918" s="62"/>
      <c r="BR918" s="62"/>
      <c r="BS918" s="62"/>
    </row>
    <row r="919" spans="1:76" ht="21.75" customHeight="1">
      <c r="A919" s="62"/>
      <c r="B919" s="587"/>
      <c r="C919" s="562" t="str">
        <f>IF(ROSTER!D$30="","",ROSTER!D$30)</f>
        <v/>
      </c>
      <c r="D919" s="563"/>
      <c r="E919" s="591"/>
      <c r="F919" s="593"/>
      <c r="G919" s="595"/>
      <c r="H919" s="585"/>
      <c r="I919" s="577"/>
      <c r="J919" s="566"/>
      <c r="K919" s="567"/>
      <c r="L919" s="570"/>
      <c r="M919" s="571"/>
      <c r="N919" s="582" t="s">
        <v>16</v>
      </c>
      <c r="O919" s="583"/>
      <c r="P919" s="566"/>
      <c r="Q919" s="567"/>
      <c r="R919" s="570"/>
      <c r="S919" s="571"/>
      <c r="T919" s="582" t="s">
        <v>16</v>
      </c>
      <c r="U919" s="583"/>
      <c r="V919" s="585"/>
      <c r="W919" s="577"/>
      <c r="X919" s="566"/>
      <c r="Y919" s="577"/>
      <c r="Z919" s="566"/>
      <c r="AA919" s="577"/>
      <c r="AB919" s="566"/>
      <c r="AC919" s="567"/>
      <c r="AD919" s="570"/>
      <c r="AE919" s="571"/>
      <c r="AF919" s="598"/>
      <c r="AG919" s="599"/>
      <c r="AH919" s="566"/>
      <c r="AI919" s="567"/>
      <c r="AJ919" s="570"/>
      <c r="AK919" s="571"/>
      <c r="AL919" s="598"/>
      <c r="AM919" s="599"/>
      <c r="AN919" s="566"/>
      <c r="AO919" s="567"/>
      <c r="AP919" s="570"/>
      <c r="AQ919" s="571"/>
      <c r="AR919" s="598"/>
      <c r="AS919" s="599"/>
      <c r="AT919" s="603"/>
      <c r="AU919" s="604"/>
      <c r="AV919" s="596"/>
      <c r="AW919" s="597"/>
      <c r="AX919" s="598"/>
      <c r="AY919" s="599"/>
      <c r="AZ919" s="566"/>
      <c r="BA919" s="567"/>
      <c r="BB919" s="570"/>
      <c r="BC919" s="571"/>
      <c r="BD919" s="598"/>
      <c r="BE919" s="599"/>
      <c r="BF919" s="603"/>
      <c r="BG919" s="604"/>
      <c r="BH919" s="596"/>
      <c r="BI919" s="597"/>
      <c r="BJ919" s="598"/>
      <c r="BK919" s="599"/>
      <c r="BL919" s="600"/>
      <c r="BM919" s="601"/>
      <c r="BN919" s="602"/>
      <c r="BO919" s="561"/>
      <c r="BP919" s="561"/>
      <c r="BQ919" s="62"/>
      <c r="BR919" s="62"/>
      <c r="BS919" s="62"/>
    </row>
    <row r="920" spans="1:76" ht="21.75" customHeight="1">
      <c r="A920" s="62"/>
      <c r="B920" s="586" t="str">
        <f>IF(ROSTER!B32="","",ROSTER!B32)</f>
        <v/>
      </c>
      <c r="C920" s="588" t="str">
        <f>IF(ROSTER!C$32="","",ROSTER!C$32)</f>
        <v/>
      </c>
      <c r="D920" s="589"/>
      <c r="E920" s="590"/>
      <c r="F920" s="592">
        <f>IF(E920="y",1,IF(E920="S",1,0))</f>
        <v>0</v>
      </c>
      <c r="G920" s="594">
        <f>IF(E920="S",1,0)</f>
        <v>0</v>
      </c>
      <c r="H920" s="584"/>
      <c r="I920" s="576"/>
      <c r="J920" s="564"/>
      <c r="K920" s="565"/>
      <c r="L920" s="568"/>
      <c r="M920" s="569"/>
      <c r="N920" s="578">
        <f>L920+J920</f>
        <v>0</v>
      </c>
      <c r="O920" s="579"/>
      <c r="P920" s="564"/>
      <c r="Q920" s="565"/>
      <c r="R920" s="568"/>
      <c r="S920" s="569"/>
      <c r="T920" s="578">
        <f>R920-P920</f>
        <v>0</v>
      </c>
      <c r="U920" s="579"/>
      <c r="V920" s="584"/>
      <c r="W920" s="576"/>
      <c r="X920" s="564"/>
      <c r="Y920" s="576"/>
      <c r="Z920" s="564"/>
      <c r="AA920" s="576"/>
      <c r="AB920" s="564"/>
      <c r="AC920" s="565"/>
      <c r="AD920" s="568"/>
      <c r="AE920" s="569"/>
      <c r="AF920" s="548">
        <f>IF(AB920=0,0,(AD920/AB920)*100)</f>
        <v>0</v>
      </c>
      <c r="AG920" s="549"/>
      <c r="AH920" s="564"/>
      <c r="AI920" s="565"/>
      <c r="AJ920" s="568"/>
      <c r="AK920" s="569"/>
      <c r="AL920" s="548">
        <f>IF(AH920=0,0,(AJ920/AH920)*100)</f>
        <v>0</v>
      </c>
      <c r="AM920" s="549"/>
      <c r="AN920" s="564"/>
      <c r="AO920" s="565"/>
      <c r="AP920" s="568"/>
      <c r="AQ920" s="569"/>
      <c r="AR920" s="548">
        <f>IF(AN920=0,0,(AP920/AN920)*100)</f>
        <v>0</v>
      </c>
      <c r="AS920" s="549"/>
      <c r="AT920" s="572">
        <f>AB920+AH920+AN920</f>
        <v>0</v>
      </c>
      <c r="AU920" s="573"/>
      <c r="AV920" s="544">
        <f>AD920+AJ920+AP920</f>
        <v>0</v>
      </c>
      <c r="AW920" s="545"/>
      <c r="AX920" s="548">
        <f>IF(AT920=0,0,(AV920/AT920)*100)</f>
        <v>0</v>
      </c>
      <c r="AY920" s="549"/>
      <c r="AZ920" s="564"/>
      <c r="BA920" s="565"/>
      <c r="BB920" s="568"/>
      <c r="BC920" s="569"/>
      <c r="BD920" s="548">
        <f>IF(AZ920=0,0,(BB920/AZ920)*100)</f>
        <v>0</v>
      </c>
      <c r="BE920" s="549"/>
      <c r="BF920" s="572">
        <f>AT920+AZ920</f>
        <v>0</v>
      </c>
      <c r="BG920" s="573"/>
      <c r="BH920" s="544">
        <f>AV920+BB920</f>
        <v>0</v>
      </c>
      <c r="BI920" s="545"/>
      <c r="BJ920" s="548">
        <f>IF(BF920=0,0,(BH920/BF920)*100)</f>
        <v>0</v>
      </c>
      <c r="BK920" s="549"/>
      <c r="BL920" s="552">
        <f>(AD920*2)+(AJ920*2)+(AP920*3)+BB920</f>
        <v>0</v>
      </c>
      <c r="BM920" s="553"/>
      <c r="BN920" s="554"/>
      <c r="BO920" s="560" t="e">
        <f>(BL920*BR$896)+(N920*BR$897)+(X920*BR$898)+(R920*BR$899)+(V920*BR$900)+(Z920*BR$901)</f>
        <v>#REF!</v>
      </c>
      <c r="BP920" s="560" t="e">
        <f>((AZ920-BB920)*BR$903)+((AT920-AV920)*BR$902)+(H920*BR$904)+(P920*BR$905)</f>
        <v>#REF!</v>
      </c>
      <c r="BQ920" s="62"/>
      <c r="BR920" s="62"/>
      <c r="BS920" s="62"/>
    </row>
    <row r="921" spans="1:76" ht="21.75" customHeight="1">
      <c r="A921" s="62"/>
      <c r="B921" s="587"/>
      <c r="C921" s="562" t="str">
        <f>IF(ROSTER!D$32="","",ROSTER!D$32)</f>
        <v/>
      </c>
      <c r="D921" s="563"/>
      <c r="E921" s="591"/>
      <c r="F921" s="593"/>
      <c r="G921" s="595"/>
      <c r="H921" s="585"/>
      <c r="I921" s="577"/>
      <c r="J921" s="566"/>
      <c r="K921" s="567"/>
      <c r="L921" s="570"/>
      <c r="M921" s="571"/>
      <c r="N921" s="582" t="s">
        <v>16</v>
      </c>
      <c r="O921" s="583"/>
      <c r="P921" s="566"/>
      <c r="Q921" s="567"/>
      <c r="R921" s="570"/>
      <c r="S921" s="571"/>
      <c r="T921" s="582" t="s">
        <v>16</v>
      </c>
      <c r="U921" s="583"/>
      <c r="V921" s="585"/>
      <c r="W921" s="577"/>
      <c r="X921" s="566"/>
      <c r="Y921" s="577"/>
      <c r="Z921" s="566"/>
      <c r="AA921" s="577"/>
      <c r="AB921" s="566"/>
      <c r="AC921" s="567"/>
      <c r="AD921" s="570"/>
      <c r="AE921" s="571"/>
      <c r="AF921" s="598"/>
      <c r="AG921" s="599"/>
      <c r="AH921" s="566"/>
      <c r="AI921" s="567"/>
      <c r="AJ921" s="570"/>
      <c r="AK921" s="571"/>
      <c r="AL921" s="598"/>
      <c r="AM921" s="599"/>
      <c r="AN921" s="566"/>
      <c r="AO921" s="567"/>
      <c r="AP921" s="570"/>
      <c r="AQ921" s="571"/>
      <c r="AR921" s="598"/>
      <c r="AS921" s="599"/>
      <c r="AT921" s="603"/>
      <c r="AU921" s="604"/>
      <c r="AV921" s="596"/>
      <c r="AW921" s="597"/>
      <c r="AX921" s="598"/>
      <c r="AY921" s="599"/>
      <c r="AZ921" s="566"/>
      <c r="BA921" s="567"/>
      <c r="BB921" s="570"/>
      <c r="BC921" s="571"/>
      <c r="BD921" s="598"/>
      <c r="BE921" s="599"/>
      <c r="BF921" s="603"/>
      <c r="BG921" s="604"/>
      <c r="BH921" s="596"/>
      <c r="BI921" s="597"/>
      <c r="BJ921" s="598"/>
      <c r="BK921" s="599"/>
      <c r="BL921" s="600"/>
      <c r="BM921" s="601"/>
      <c r="BN921" s="602"/>
      <c r="BO921" s="561"/>
      <c r="BP921" s="561"/>
      <c r="BQ921" s="62"/>
      <c r="BR921" s="62"/>
      <c r="BS921" s="62"/>
    </row>
    <row r="922" spans="1:76" ht="21.75" customHeight="1">
      <c r="A922" s="62"/>
      <c r="B922" s="586" t="str">
        <f>IF(ROSTER!B34="","",ROSTER!B34)</f>
        <v/>
      </c>
      <c r="C922" s="588" t="str">
        <f>IF(ROSTER!C$34="","",ROSTER!C$34)</f>
        <v/>
      </c>
      <c r="D922" s="589"/>
      <c r="E922" s="590"/>
      <c r="F922" s="592">
        <f>IF(E922="y",1,IF(E922="S",1,0))</f>
        <v>0</v>
      </c>
      <c r="G922" s="594">
        <f>IF(E922="S",1,0)</f>
        <v>0</v>
      </c>
      <c r="H922" s="584"/>
      <c r="I922" s="576"/>
      <c r="J922" s="564"/>
      <c r="K922" s="565"/>
      <c r="L922" s="568"/>
      <c r="M922" s="569"/>
      <c r="N922" s="578">
        <f>L922+J922</f>
        <v>0</v>
      </c>
      <c r="O922" s="579"/>
      <c r="P922" s="564"/>
      <c r="Q922" s="565"/>
      <c r="R922" s="568"/>
      <c r="S922" s="569"/>
      <c r="T922" s="578">
        <f>R922-P922</f>
        <v>0</v>
      </c>
      <c r="U922" s="579"/>
      <c r="V922" s="584"/>
      <c r="W922" s="576"/>
      <c r="X922" s="564"/>
      <c r="Y922" s="576"/>
      <c r="Z922" s="564"/>
      <c r="AA922" s="576"/>
      <c r="AB922" s="564"/>
      <c r="AC922" s="565"/>
      <c r="AD922" s="568"/>
      <c r="AE922" s="569"/>
      <c r="AF922" s="548">
        <f>IF(AB922=0,0,(AD922/AB922)*100)</f>
        <v>0</v>
      </c>
      <c r="AG922" s="549"/>
      <c r="AH922" s="564"/>
      <c r="AI922" s="565"/>
      <c r="AJ922" s="568"/>
      <c r="AK922" s="569"/>
      <c r="AL922" s="548">
        <f>IF(AH922=0,0,(AJ922/AH922)*100)</f>
        <v>0</v>
      </c>
      <c r="AM922" s="549"/>
      <c r="AN922" s="564"/>
      <c r="AO922" s="565"/>
      <c r="AP922" s="568"/>
      <c r="AQ922" s="569"/>
      <c r="AR922" s="548">
        <f>IF(AN922=0,0,(AP922/AN922)*100)</f>
        <v>0</v>
      </c>
      <c r="AS922" s="549"/>
      <c r="AT922" s="572">
        <f>AB922+AH922+AN922</f>
        <v>0</v>
      </c>
      <c r="AU922" s="573"/>
      <c r="AV922" s="544">
        <f>AD922+AJ922+AP922</f>
        <v>0</v>
      </c>
      <c r="AW922" s="545"/>
      <c r="AX922" s="548">
        <f>IF(AT922=0,0,(AV922/AT922)*100)</f>
        <v>0</v>
      </c>
      <c r="AY922" s="549"/>
      <c r="AZ922" s="564"/>
      <c r="BA922" s="565"/>
      <c r="BB922" s="568"/>
      <c r="BC922" s="569"/>
      <c r="BD922" s="548">
        <f>IF(AZ922=0,0,(BB922/AZ922)*100)</f>
        <v>0</v>
      </c>
      <c r="BE922" s="549"/>
      <c r="BF922" s="572">
        <f>AT922+AZ922</f>
        <v>0</v>
      </c>
      <c r="BG922" s="573"/>
      <c r="BH922" s="544">
        <f>AV922+BB922</f>
        <v>0</v>
      </c>
      <c r="BI922" s="545"/>
      <c r="BJ922" s="548">
        <f>IF(BF922=0,0,(BH922/BF922)*100)</f>
        <v>0</v>
      </c>
      <c r="BK922" s="549"/>
      <c r="BL922" s="552">
        <f>(AD922*2)+(AJ922*2)+(AP922*3)+BB922</f>
        <v>0</v>
      </c>
      <c r="BM922" s="553"/>
      <c r="BN922" s="554"/>
      <c r="BO922" s="560" t="e">
        <f>(BL922*BR$896)+(N922*BR$897)+(X922*BR$898)+(R922*BR$899)+(V922*BR$900)+(Z922*BR$901)</f>
        <v>#REF!</v>
      </c>
      <c r="BP922" s="560" t="e">
        <f>((AZ922-BB922)*BR$903)+((AT922-AV922)*BR$902)+(H922*BR$904)+(P922*BR$905)</f>
        <v>#REF!</v>
      </c>
      <c r="BQ922" s="62"/>
      <c r="BR922" s="62"/>
      <c r="BS922" s="62"/>
    </row>
    <row r="923" spans="1:76" ht="21.75" customHeight="1">
      <c r="A923" s="62"/>
      <c r="B923" s="587"/>
      <c r="C923" s="562" t="str">
        <f>IF(ROSTER!D$34="","",ROSTER!D$34)</f>
        <v/>
      </c>
      <c r="D923" s="563"/>
      <c r="E923" s="591"/>
      <c r="F923" s="593"/>
      <c r="G923" s="595"/>
      <c r="H923" s="585"/>
      <c r="I923" s="577"/>
      <c r="J923" s="566"/>
      <c r="K923" s="567"/>
      <c r="L923" s="570"/>
      <c r="M923" s="571"/>
      <c r="N923" s="582" t="s">
        <v>16</v>
      </c>
      <c r="O923" s="583"/>
      <c r="P923" s="566"/>
      <c r="Q923" s="567"/>
      <c r="R923" s="570"/>
      <c r="S923" s="571"/>
      <c r="T923" s="582" t="s">
        <v>16</v>
      </c>
      <c r="U923" s="583"/>
      <c r="V923" s="585"/>
      <c r="W923" s="577"/>
      <c r="X923" s="566"/>
      <c r="Y923" s="577"/>
      <c r="Z923" s="566"/>
      <c r="AA923" s="577"/>
      <c r="AB923" s="566"/>
      <c r="AC923" s="567"/>
      <c r="AD923" s="570"/>
      <c r="AE923" s="571"/>
      <c r="AF923" s="598"/>
      <c r="AG923" s="599"/>
      <c r="AH923" s="566"/>
      <c r="AI923" s="567"/>
      <c r="AJ923" s="570"/>
      <c r="AK923" s="571"/>
      <c r="AL923" s="598"/>
      <c r="AM923" s="599"/>
      <c r="AN923" s="566"/>
      <c r="AO923" s="567"/>
      <c r="AP923" s="570"/>
      <c r="AQ923" s="571"/>
      <c r="AR923" s="598"/>
      <c r="AS923" s="599"/>
      <c r="AT923" s="603"/>
      <c r="AU923" s="604"/>
      <c r="AV923" s="596"/>
      <c r="AW923" s="597"/>
      <c r="AX923" s="598"/>
      <c r="AY923" s="599"/>
      <c r="AZ923" s="566"/>
      <c r="BA923" s="567"/>
      <c r="BB923" s="570"/>
      <c r="BC923" s="571"/>
      <c r="BD923" s="598"/>
      <c r="BE923" s="599"/>
      <c r="BF923" s="603"/>
      <c r="BG923" s="604"/>
      <c r="BH923" s="596"/>
      <c r="BI923" s="597"/>
      <c r="BJ923" s="598"/>
      <c r="BK923" s="599"/>
      <c r="BL923" s="600"/>
      <c r="BM923" s="601"/>
      <c r="BN923" s="602"/>
      <c r="BO923" s="561"/>
      <c r="BP923" s="561"/>
      <c r="BQ923" s="62"/>
      <c r="BR923" s="62"/>
      <c r="BS923" s="62"/>
    </row>
    <row r="924" spans="1:76" ht="21.75" customHeight="1">
      <c r="A924" s="62"/>
      <c r="B924" s="586" t="str">
        <f>IF(ROSTER!B36="","",ROSTER!B36)</f>
        <v/>
      </c>
      <c r="C924" s="588" t="str">
        <f>IF(ROSTER!C$36="","",ROSTER!C$36)</f>
        <v/>
      </c>
      <c r="D924" s="589"/>
      <c r="E924" s="590"/>
      <c r="F924" s="592">
        <f>IF(E924="y",1,IF(E924="S",1,0))</f>
        <v>0</v>
      </c>
      <c r="G924" s="594">
        <f>IF(E924="S",1,0)</f>
        <v>0</v>
      </c>
      <c r="H924" s="584"/>
      <c r="I924" s="576"/>
      <c r="J924" s="564"/>
      <c r="K924" s="565"/>
      <c r="L924" s="568"/>
      <c r="M924" s="569"/>
      <c r="N924" s="578">
        <f>L924+J924</f>
        <v>0</v>
      </c>
      <c r="O924" s="579"/>
      <c r="P924" s="564"/>
      <c r="Q924" s="565"/>
      <c r="R924" s="568"/>
      <c r="S924" s="569"/>
      <c r="T924" s="578">
        <f>R924-P924</f>
        <v>0</v>
      </c>
      <c r="U924" s="579"/>
      <c r="V924" s="584"/>
      <c r="W924" s="576"/>
      <c r="X924" s="564"/>
      <c r="Y924" s="576"/>
      <c r="Z924" s="564"/>
      <c r="AA924" s="576"/>
      <c r="AB924" s="564"/>
      <c r="AC924" s="565"/>
      <c r="AD924" s="568"/>
      <c r="AE924" s="569"/>
      <c r="AF924" s="548">
        <f>IF(AB924=0,0,(AD924/AB924)*100)</f>
        <v>0</v>
      </c>
      <c r="AG924" s="549"/>
      <c r="AH924" s="564"/>
      <c r="AI924" s="565"/>
      <c r="AJ924" s="568"/>
      <c r="AK924" s="569"/>
      <c r="AL924" s="548">
        <f>IF(AH924=0,0,(AJ924/AH924)*100)</f>
        <v>0</v>
      </c>
      <c r="AM924" s="549"/>
      <c r="AN924" s="564"/>
      <c r="AO924" s="565"/>
      <c r="AP924" s="568"/>
      <c r="AQ924" s="569"/>
      <c r="AR924" s="548">
        <f>IF(AN924=0,0,(AP924/AN924)*100)</f>
        <v>0</v>
      </c>
      <c r="AS924" s="549"/>
      <c r="AT924" s="572">
        <f>AB924+AH924+AN924</f>
        <v>0</v>
      </c>
      <c r="AU924" s="573"/>
      <c r="AV924" s="544">
        <f>AD924+AJ924+AP924</f>
        <v>0</v>
      </c>
      <c r="AW924" s="545"/>
      <c r="AX924" s="548">
        <f>IF(AT924=0,0,(AV924/AT924)*100)</f>
        <v>0</v>
      </c>
      <c r="AY924" s="549"/>
      <c r="AZ924" s="564"/>
      <c r="BA924" s="565"/>
      <c r="BB924" s="568"/>
      <c r="BC924" s="569"/>
      <c r="BD924" s="548">
        <f>IF(AZ924=0,0,(BB924/AZ924)*100)</f>
        <v>0</v>
      </c>
      <c r="BE924" s="549"/>
      <c r="BF924" s="572">
        <f>AT924+AZ924</f>
        <v>0</v>
      </c>
      <c r="BG924" s="573"/>
      <c r="BH924" s="544">
        <f>AV924+BB924</f>
        <v>0</v>
      </c>
      <c r="BI924" s="545"/>
      <c r="BJ924" s="548">
        <f>IF(BF924=0,0,(BH924/BF924)*100)</f>
        <v>0</v>
      </c>
      <c r="BK924" s="549"/>
      <c r="BL924" s="552">
        <f>(AD924*2)+(AJ924*2)+(AP924*3)+BB924</f>
        <v>0</v>
      </c>
      <c r="BM924" s="553"/>
      <c r="BN924" s="554"/>
      <c r="BO924" s="560" t="e">
        <f>(BL924*BR$896)+(N924*BR$897)+(X924*BR$898)+(R924*BR$899)+(V924*BR$900)+(Z924*BR$901)</f>
        <v>#REF!</v>
      </c>
      <c r="BP924" s="560" t="e">
        <f>((AZ924-BB924)*BR$903)+((AT924-AV924)*BR$902)+(H924*BR$904)+(P924*BR$905)</f>
        <v>#REF!</v>
      </c>
      <c r="BQ924" s="62"/>
      <c r="BR924" s="62"/>
      <c r="BS924" s="62"/>
    </row>
    <row r="925" spans="1:76" ht="21.75" customHeight="1">
      <c r="A925" s="62"/>
      <c r="B925" s="587"/>
      <c r="C925" s="562" t="str">
        <f>IF(ROSTER!D$36="","",ROSTER!D$36)</f>
        <v/>
      </c>
      <c r="D925" s="563"/>
      <c r="E925" s="591"/>
      <c r="F925" s="593"/>
      <c r="G925" s="595"/>
      <c r="H925" s="585"/>
      <c r="I925" s="577"/>
      <c r="J925" s="566"/>
      <c r="K925" s="567"/>
      <c r="L925" s="570"/>
      <c r="M925" s="571"/>
      <c r="N925" s="582" t="s">
        <v>16</v>
      </c>
      <c r="O925" s="583"/>
      <c r="P925" s="566"/>
      <c r="Q925" s="567"/>
      <c r="R925" s="570"/>
      <c r="S925" s="571"/>
      <c r="T925" s="582" t="s">
        <v>16</v>
      </c>
      <c r="U925" s="583"/>
      <c r="V925" s="585"/>
      <c r="W925" s="577"/>
      <c r="X925" s="566"/>
      <c r="Y925" s="577"/>
      <c r="Z925" s="566"/>
      <c r="AA925" s="577"/>
      <c r="AB925" s="566"/>
      <c r="AC925" s="567"/>
      <c r="AD925" s="570"/>
      <c r="AE925" s="571"/>
      <c r="AF925" s="598"/>
      <c r="AG925" s="599"/>
      <c r="AH925" s="566"/>
      <c r="AI925" s="567"/>
      <c r="AJ925" s="570"/>
      <c r="AK925" s="571"/>
      <c r="AL925" s="598"/>
      <c r="AM925" s="599"/>
      <c r="AN925" s="566"/>
      <c r="AO925" s="567"/>
      <c r="AP925" s="570"/>
      <c r="AQ925" s="571"/>
      <c r="AR925" s="598"/>
      <c r="AS925" s="599"/>
      <c r="AT925" s="603"/>
      <c r="AU925" s="604"/>
      <c r="AV925" s="596"/>
      <c r="AW925" s="597"/>
      <c r="AX925" s="598"/>
      <c r="AY925" s="599"/>
      <c r="AZ925" s="566"/>
      <c r="BA925" s="567"/>
      <c r="BB925" s="570"/>
      <c r="BC925" s="571"/>
      <c r="BD925" s="598"/>
      <c r="BE925" s="599"/>
      <c r="BF925" s="603"/>
      <c r="BG925" s="604"/>
      <c r="BH925" s="596"/>
      <c r="BI925" s="597"/>
      <c r="BJ925" s="598"/>
      <c r="BK925" s="599"/>
      <c r="BL925" s="600"/>
      <c r="BM925" s="601"/>
      <c r="BN925" s="602"/>
      <c r="BO925" s="561"/>
      <c r="BP925" s="561"/>
      <c r="BQ925" s="62"/>
      <c r="BR925" s="62"/>
      <c r="BS925" s="62"/>
    </row>
    <row r="926" spans="1:76" ht="21.75" customHeight="1">
      <c r="A926" s="62"/>
      <c r="B926" s="586" t="str">
        <f>IF(ROSTER!B38="","",ROSTER!B38)</f>
        <v/>
      </c>
      <c r="C926" s="588" t="str">
        <f>IF(ROSTER!C$38="","",ROSTER!C$38)</f>
        <v/>
      </c>
      <c r="D926" s="589"/>
      <c r="E926" s="590"/>
      <c r="F926" s="592">
        <f>IF(E926="y",1,IF(E926="S",1,0))</f>
        <v>0</v>
      </c>
      <c r="G926" s="594">
        <f>IF(E926="S",1,0)</f>
        <v>0</v>
      </c>
      <c r="H926" s="584"/>
      <c r="I926" s="576"/>
      <c r="J926" s="564"/>
      <c r="K926" s="565"/>
      <c r="L926" s="568"/>
      <c r="M926" s="569"/>
      <c r="N926" s="578">
        <f>L926+J926</f>
        <v>0</v>
      </c>
      <c r="O926" s="579"/>
      <c r="P926" s="564"/>
      <c r="Q926" s="565"/>
      <c r="R926" s="568"/>
      <c r="S926" s="569"/>
      <c r="T926" s="578">
        <f>R926-P926</f>
        <v>0</v>
      </c>
      <c r="U926" s="579"/>
      <c r="V926" s="584"/>
      <c r="W926" s="576"/>
      <c r="X926" s="564"/>
      <c r="Y926" s="576"/>
      <c r="Z926" s="564"/>
      <c r="AA926" s="576"/>
      <c r="AB926" s="564"/>
      <c r="AC926" s="565"/>
      <c r="AD926" s="568"/>
      <c r="AE926" s="569"/>
      <c r="AF926" s="548">
        <f>IF(AB926=0,0,(AD926/AB926)*100)</f>
        <v>0</v>
      </c>
      <c r="AG926" s="549"/>
      <c r="AH926" s="564"/>
      <c r="AI926" s="565"/>
      <c r="AJ926" s="568"/>
      <c r="AK926" s="569"/>
      <c r="AL926" s="548">
        <f>IF(AH926=0,0,(AJ926/AH926)*100)</f>
        <v>0</v>
      </c>
      <c r="AM926" s="549"/>
      <c r="AN926" s="564"/>
      <c r="AO926" s="565"/>
      <c r="AP926" s="568"/>
      <c r="AQ926" s="569"/>
      <c r="AR926" s="548">
        <f>IF(AN926=0,0,(AP926/AN926)*100)</f>
        <v>0</v>
      </c>
      <c r="AS926" s="549"/>
      <c r="AT926" s="572">
        <f>AB926+AH926+AN926</f>
        <v>0</v>
      </c>
      <c r="AU926" s="573"/>
      <c r="AV926" s="544">
        <f>AD926+AJ926+AP926</f>
        <v>0</v>
      </c>
      <c r="AW926" s="545"/>
      <c r="AX926" s="548">
        <f>IF(AT926=0,0,(AV926/AT926)*100)</f>
        <v>0</v>
      </c>
      <c r="AY926" s="549"/>
      <c r="AZ926" s="564"/>
      <c r="BA926" s="565"/>
      <c r="BB926" s="568"/>
      <c r="BC926" s="569"/>
      <c r="BD926" s="548">
        <f>IF(AZ926=0,0,(BB926/AZ926)*100)</f>
        <v>0</v>
      </c>
      <c r="BE926" s="549"/>
      <c r="BF926" s="572">
        <f>AT926+AZ926</f>
        <v>0</v>
      </c>
      <c r="BG926" s="573"/>
      <c r="BH926" s="544">
        <f>AV926+BB926</f>
        <v>0</v>
      </c>
      <c r="BI926" s="545"/>
      <c r="BJ926" s="548">
        <f>IF(BF926=0,0,(BH926/BF926)*100)</f>
        <v>0</v>
      </c>
      <c r="BK926" s="549"/>
      <c r="BL926" s="552">
        <f>(AD926*2)+(AJ926*2)+(AP926*3)+BB926</f>
        <v>0</v>
      </c>
      <c r="BM926" s="553"/>
      <c r="BN926" s="554"/>
      <c r="BO926" s="560" t="e">
        <f>(BL926*BR$896)+(N926*BR$897)+(X926*BR$898)+(R926*BR$899)+(V926*BR$900)+(Z926*BR$901)</f>
        <v>#REF!</v>
      </c>
      <c r="BP926" s="560" t="e">
        <f>((AZ926-BB926)*BR$903)+((AT926-AV926)*BR$902)+(H926*BR$904)+(P926*BR$905)</f>
        <v>#REF!</v>
      </c>
      <c r="BQ926" s="62"/>
      <c r="BR926" s="62"/>
      <c r="BS926" s="62"/>
    </row>
    <row r="927" spans="1:76" ht="21.75" customHeight="1">
      <c r="A927" s="62"/>
      <c r="B927" s="587"/>
      <c r="C927" s="562" t="str">
        <f>IF(ROSTER!D$38="","",ROSTER!D$38)</f>
        <v/>
      </c>
      <c r="D927" s="563"/>
      <c r="E927" s="591"/>
      <c r="F927" s="593"/>
      <c r="G927" s="595"/>
      <c r="H927" s="585"/>
      <c r="I927" s="577"/>
      <c r="J927" s="566"/>
      <c r="K927" s="567"/>
      <c r="L927" s="570"/>
      <c r="M927" s="571"/>
      <c r="N927" s="582" t="s">
        <v>16</v>
      </c>
      <c r="O927" s="583"/>
      <c r="P927" s="566"/>
      <c r="Q927" s="567"/>
      <c r="R927" s="570"/>
      <c r="S927" s="571"/>
      <c r="T927" s="582" t="s">
        <v>16</v>
      </c>
      <c r="U927" s="583"/>
      <c r="V927" s="585"/>
      <c r="W927" s="577"/>
      <c r="X927" s="566"/>
      <c r="Y927" s="577"/>
      <c r="Z927" s="566"/>
      <c r="AA927" s="577"/>
      <c r="AB927" s="566"/>
      <c r="AC927" s="567"/>
      <c r="AD927" s="570"/>
      <c r="AE927" s="571"/>
      <c r="AF927" s="598"/>
      <c r="AG927" s="599"/>
      <c r="AH927" s="566"/>
      <c r="AI927" s="567"/>
      <c r="AJ927" s="570"/>
      <c r="AK927" s="571"/>
      <c r="AL927" s="598"/>
      <c r="AM927" s="599"/>
      <c r="AN927" s="566"/>
      <c r="AO927" s="567"/>
      <c r="AP927" s="570"/>
      <c r="AQ927" s="571"/>
      <c r="AR927" s="598"/>
      <c r="AS927" s="599"/>
      <c r="AT927" s="603"/>
      <c r="AU927" s="604"/>
      <c r="AV927" s="596"/>
      <c r="AW927" s="597"/>
      <c r="AX927" s="598"/>
      <c r="AY927" s="599"/>
      <c r="AZ927" s="566"/>
      <c r="BA927" s="567"/>
      <c r="BB927" s="570"/>
      <c r="BC927" s="571"/>
      <c r="BD927" s="598"/>
      <c r="BE927" s="599"/>
      <c r="BF927" s="603"/>
      <c r="BG927" s="604"/>
      <c r="BH927" s="596"/>
      <c r="BI927" s="597"/>
      <c r="BJ927" s="598"/>
      <c r="BK927" s="599"/>
      <c r="BL927" s="600"/>
      <c r="BM927" s="601"/>
      <c r="BN927" s="602"/>
      <c r="BO927" s="561"/>
      <c r="BP927" s="561"/>
      <c r="BQ927" s="62"/>
      <c r="BR927" s="62"/>
      <c r="BS927" s="62"/>
    </row>
    <row r="928" spans="1:76" ht="21.75" customHeight="1">
      <c r="A928" s="62"/>
      <c r="B928" s="586" t="str">
        <f>IF(ROSTER!B40="","",ROSTER!B40)</f>
        <v/>
      </c>
      <c r="C928" s="588" t="str">
        <f>IF(ROSTER!C$40="","",ROSTER!C$40)</f>
        <v/>
      </c>
      <c r="D928" s="589"/>
      <c r="E928" s="590"/>
      <c r="F928" s="592">
        <f>IF(E928="y",1,IF(E928="S",1,0))</f>
        <v>0</v>
      </c>
      <c r="G928" s="594">
        <f>IF(E928="S",1,0)</f>
        <v>0</v>
      </c>
      <c r="H928" s="584"/>
      <c r="I928" s="576"/>
      <c r="J928" s="564"/>
      <c r="K928" s="565"/>
      <c r="L928" s="568"/>
      <c r="M928" s="569"/>
      <c r="N928" s="578">
        <f>L928+J928</f>
        <v>0</v>
      </c>
      <c r="O928" s="579"/>
      <c r="P928" s="564"/>
      <c r="Q928" s="565"/>
      <c r="R928" s="568"/>
      <c r="S928" s="569"/>
      <c r="T928" s="578">
        <f>R928-P928</f>
        <v>0</v>
      </c>
      <c r="U928" s="579"/>
      <c r="V928" s="584"/>
      <c r="W928" s="576"/>
      <c r="X928" s="564"/>
      <c r="Y928" s="576"/>
      <c r="Z928" s="564"/>
      <c r="AA928" s="576"/>
      <c r="AB928" s="564"/>
      <c r="AC928" s="565"/>
      <c r="AD928" s="568"/>
      <c r="AE928" s="569"/>
      <c r="AF928" s="548">
        <f>IF(AB928=0,0,(AD928/AB928)*100)</f>
        <v>0</v>
      </c>
      <c r="AG928" s="549"/>
      <c r="AH928" s="564"/>
      <c r="AI928" s="565"/>
      <c r="AJ928" s="568"/>
      <c r="AK928" s="569"/>
      <c r="AL928" s="548">
        <f>IF(AH928=0,0,(AJ928/AH928)*100)</f>
        <v>0</v>
      </c>
      <c r="AM928" s="549"/>
      <c r="AN928" s="564"/>
      <c r="AO928" s="565"/>
      <c r="AP928" s="568"/>
      <c r="AQ928" s="569"/>
      <c r="AR928" s="548">
        <f>IF(AN928=0,0,(AP928/AN928)*100)</f>
        <v>0</v>
      </c>
      <c r="AS928" s="549"/>
      <c r="AT928" s="572">
        <f>AB928+AH928+AN928</f>
        <v>0</v>
      </c>
      <c r="AU928" s="573"/>
      <c r="AV928" s="544">
        <f>AD928+AJ928+AP928</f>
        <v>0</v>
      </c>
      <c r="AW928" s="545"/>
      <c r="AX928" s="548">
        <f>IF(AT928=0,0,(AV928/AT928)*100)</f>
        <v>0</v>
      </c>
      <c r="AY928" s="549"/>
      <c r="AZ928" s="564"/>
      <c r="BA928" s="565"/>
      <c r="BB928" s="568"/>
      <c r="BC928" s="569"/>
      <c r="BD928" s="548">
        <f>IF(AZ928=0,0,(BB928/AZ928)*100)</f>
        <v>0</v>
      </c>
      <c r="BE928" s="549"/>
      <c r="BF928" s="572">
        <f>AT928+AZ928</f>
        <v>0</v>
      </c>
      <c r="BG928" s="573"/>
      <c r="BH928" s="544">
        <f>AV928+BB928</f>
        <v>0</v>
      </c>
      <c r="BI928" s="545"/>
      <c r="BJ928" s="548">
        <f>IF(BF928=0,0,(BH928/BF928)*100)</f>
        <v>0</v>
      </c>
      <c r="BK928" s="549"/>
      <c r="BL928" s="552">
        <f>(AD928*2)+(AJ928*2)+(AP928*3)+BB928</f>
        <v>0</v>
      </c>
      <c r="BM928" s="553"/>
      <c r="BN928" s="554"/>
      <c r="BO928" s="560" t="e">
        <f>(BL928*BR$896)+(N928*BR$897)+(X928*BR$898)+(R928*BR$899)+(V928*BR$900)+(Z928*BR$901)</f>
        <v>#REF!</v>
      </c>
      <c r="BP928" s="560" t="e">
        <f>((AZ928-BB928)*BR$903)+((AT928-AV928)*BR$902)+(H928*BR$904)+(P928*BR$905)</f>
        <v>#REF!</v>
      </c>
      <c r="BQ928" s="62"/>
      <c r="BR928" s="62"/>
      <c r="BS928" s="62"/>
    </row>
    <row r="929" spans="1:73" ht="21.75" customHeight="1">
      <c r="A929" s="62"/>
      <c r="B929" s="587"/>
      <c r="C929" s="562" t="str">
        <f>IF(ROSTER!D$40="","",ROSTER!D$40)</f>
        <v/>
      </c>
      <c r="D929" s="563"/>
      <c r="E929" s="591"/>
      <c r="F929" s="593"/>
      <c r="G929" s="595"/>
      <c r="H929" s="585"/>
      <c r="I929" s="577"/>
      <c r="J929" s="566"/>
      <c r="K929" s="567"/>
      <c r="L929" s="570"/>
      <c r="M929" s="571"/>
      <c r="N929" s="582" t="s">
        <v>16</v>
      </c>
      <c r="O929" s="583"/>
      <c r="P929" s="566"/>
      <c r="Q929" s="567"/>
      <c r="R929" s="570"/>
      <c r="S929" s="571"/>
      <c r="T929" s="582" t="s">
        <v>16</v>
      </c>
      <c r="U929" s="583"/>
      <c r="V929" s="585"/>
      <c r="W929" s="577"/>
      <c r="X929" s="566"/>
      <c r="Y929" s="577"/>
      <c r="Z929" s="566"/>
      <c r="AA929" s="577"/>
      <c r="AB929" s="566"/>
      <c r="AC929" s="567"/>
      <c r="AD929" s="570"/>
      <c r="AE929" s="571"/>
      <c r="AF929" s="598"/>
      <c r="AG929" s="599"/>
      <c r="AH929" s="566"/>
      <c r="AI929" s="567"/>
      <c r="AJ929" s="570"/>
      <c r="AK929" s="571"/>
      <c r="AL929" s="598"/>
      <c r="AM929" s="599"/>
      <c r="AN929" s="566"/>
      <c r="AO929" s="567"/>
      <c r="AP929" s="570"/>
      <c r="AQ929" s="571"/>
      <c r="AR929" s="598"/>
      <c r="AS929" s="599"/>
      <c r="AT929" s="603"/>
      <c r="AU929" s="604"/>
      <c r="AV929" s="596"/>
      <c r="AW929" s="597"/>
      <c r="AX929" s="598"/>
      <c r="AY929" s="599"/>
      <c r="AZ929" s="566"/>
      <c r="BA929" s="567"/>
      <c r="BB929" s="570"/>
      <c r="BC929" s="571"/>
      <c r="BD929" s="598"/>
      <c r="BE929" s="599"/>
      <c r="BF929" s="603"/>
      <c r="BG929" s="604"/>
      <c r="BH929" s="596"/>
      <c r="BI929" s="597"/>
      <c r="BJ929" s="598"/>
      <c r="BK929" s="599"/>
      <c r="BL929" s="600"/>
      <c r="BM929" s="601"/>
      <c r="BN929" s="602"/>
      <c r="BO929" s="561"/>
      <c r="BP929" s="561"/>
      <c r="BQ929" s="62"/>
      <c r="BR929" s="62"/>
      <c r="BS929" s="62"/>
    </row>
    <row r="930" spans="1:73" ht="21.75" customHeight="1">
      <c r="A930" s="62"/>
      <c r="B930" s="586" t="str">
        <f>IF(ROSTER!B42="","",ROSTER!B42)</f>
        <v/>
      </c>
      <c r="C930" s="588" t="str">
        <f>IF(ROSTER!C$42="","",ROSTER!C$42)</f>
        <v/>
      </c>
      <c r="D930" s="589"/>
      <c r="E930" s="590"/>
      <c r="F930" s="592">
        <f>IF(E930="y",1,IF(E930="S",1,0))</f>
        <v>0</v>
      </c>
      <c r="G930" s="594">
        <f>IF(E930="S",1,0)</f>
        <v>0</v>
      </c>
      <c r="H930" s="584"/>
      <c r="I930" s="576"/>
      <c r="J930" s="564"/>
      <c r="K930" s="565"/>
      <c r="L930" s="568"/>
      <c r="M930" s="569"/>
      <c r="N930" s="578">
        <f>L930+J930</f>
        <v>0</v>
      </c>
      <c r="O930" s="579"/>
      <c r="P930" s="564"/>
      <c r="Q930" s="565"/>
      <c r="R930" s="568"/>
      <c r="S930" s="569"/>
      <c r="T930" s="578">
        <f>R930-P930</f>
        <v>0</v>
      </c>
      <c r="U930" s="579"/>
      <c r="V930" s="584"/>
      <c r="W930" s="576"/>
      <c r="X930" s="564"/>
      <c r="Y930" s="576"/>
      <c r="Z930" s="564"/>
      <c r="AA930" s="576"/>
      <c r="AB930" s="564"/>
      <c r="AC930" s="565"/>
      <c r="AD930" s="568"/>
      <c r="AE930" s="569"/>
      <c r="AF930" s="548">
        <f>IF(AB930=0,0,(AD930/AB930)*100)</f>
        <v>0</v>
      </c>
      <c r="AG930" s="549"/>
      <c r="AH930" s="564"/>
      <c r="AI930" s="565"/>
      <c r="AJ930" s="568"/>
      <c r="AK930" s="569"/>
      <c r="AL930" s="548">
        <f>IF(AH930=0,0,(AJ930/AH930)*100)</f>
        <v>0</v>
      </c>
      <c r="AM930" s="549"/>
      <c r="AN930" s="564"/>
      <c r="AO930" s="565"/>
      <c r="AP930" s="568"/>
      <c r="AQ930" s="569"/>
      <c r="AR930" s="548">
        <f>IF(AN930=0,0,(AP930/AN930)*100)</f>
        <v>0</v>
      </c>
      <c r="AS930" s="549"/>
      <c r="AT930" s="572">
        <f>AB930+AH930+AN930</f>
        <v>0</v>
      </c>
      <c r="AU930" s="573"/>
      <c r="AV930" s="544">
        <f>AD930+AJ930+AP930</f>
        <v>0</v>
      </c>
      <c r="AW930" s="545"/>
      <c r="AX930" s="548">
        <f>IF(AT930=0,0,(AV930/AT930)*100)</f>
        <v>0</v>
      </c>
      <c r="AY930" s="549"/>
      <c r="AZ930" s="564"/>
      <c r="BA930" s="565"/>
      <c r="BB930" s="568"/>
      <c r="BC930" s="569"/>
      <c r="BD930" s="548">
        <f>IF(AZ930=0,0,(BB930/AZ930)*100)</f>
        <v>0</v>
      </c>
      <c r="BE930" s="549"/>
      <c r="BF930" s="572">
        <f>AT930+AZ930</f>
        <v>0</v>
      </c>
      <c r="BG930" s="573"/>
      <c r="BH930" s="544">
        <f>AV930+BB930</f>
        <v>0</v>
      </c>
      <c r="BI930" s="545"/>
      <c r="BJ930" s="548">
        <f>IF(BF930=0,0,(BH930/BF930)*100)</f>
        <v>0</v>
      </c>
      <c r="BK930" s="549"/>
      <c r="BL930" s="552">
        <f>(AD930*2)+(AJ930*2)+(AP930*3)+BB930</f>
        <v>0</v>
      </c>
      <c r="BM930" s="553"/>
      <c r="BN930" s="554"/>
      <c r="BO930" s="560" t="e">
        <f>(BL930*BR$896)+(N930*BR$897)+(X930*BR$898)+(R930*BR$899)+(V930*BR$900)+(Z930*BR$901)</f>
        <v>#REF!</v>
      </c>
      <c r="BP930" s="560" t="e">
        <f>((AZ930-BB930)*BR$903)+((AT930-AV930)*BR$902)+(H930*BR$904)+(P930*BR$905)</f>
        <v>#REF!</v>
      </c>
      <c r="BQ930" s="62"/>
      <c r="BR930" s="62"/>
      <c r="BS930" s="62"/>
    </row>
    <row r="931" spans="1:73" ht="21.75" customHeight="1">
      <c r="A931" s="62"/>
      <c r="B931" s="587"/>
      <c r="C931" s="562" t="str">
        <f>IF(ROSTER!D$42="","",ROSTER!D$42)</f>
        <v/>
      </c>
      <c r="D931" s="563"/>
      <c r="E931" s="591"/>
      <c r="F931" s="593"/>
      <c r="G931" s="595"/>
      <c r="H931" s="585"/>
      <c r="I931" s="577"/>
      <c r="J931" s="566"/>
      <c r="K931" s="567"/>
      <c r="L931" s="570"/>
      <c r="M931" s="571"/>
      <c r="N931" s="582" t="s">
        <v>16</v>
      </c>
      <c r="O931" s="583"/>
      <c r="P931" s="566"/>
      <c r="Q931" s="567"/>
      <c r="R931" s="570"/>
      <c r="S931" s="571"/>
      <c r="T931" s="582" t="s">
        <v>16</v>
      </c>
      <c r="U931" s="583"/>
      <c r="V931" s="585"/>
      <c r="W931" s="577"/>
      <c r="X931" s="566"/>
      <c r="Y931" s="577"/>
      <c r="Z931" s="566"/>
      <c r="AA931" s="577"/>
      <c r="AB931" s="566"/>
      <c r="AC931" s="567"/>
      <c r="AD931" s="570"/>
      <c r="AE931" s="571"/>
      <c r="AF931" s="598"/>
      <c r="AG931" s="599"/>
      <c r="AH931" s="566"/>
      <c r="AI931" s="567"/>
      <c r="AJ931" s="570"/>
      <c r="AK931" s="571"/>
      <c r="AL931" s="598"/>
      <c r="AM931" s="599"/>
      <c r="AN931" s="566"/>
      <c r="AO931" s="567"/>
      <c r="AP931" s="570"/>
      <c r="AQ931" s="571"/>
      <c r="AR931" s="598"/>
      <c r="AS931" s="599"/>
      <c r="AT931" s="603"/>
      <c r="AU931" s="604"/>
      <c r="AV931" s="596"/>
      <c r="AW931" s="597"/>
      <c r="AX931" s="598"/>
      <c r="AY931" s="599"/>
      <c r="AZ931" s="566"/>
      <c r="BA931" s="567"/>
      <c r="BB931" s="570"/>
      <c r="BC931" s="571"/>
      <c r="BD931" s="598"/>
      <c r="BE931" s="599"/>
      <c r="BF931" s="603"/>
      <c r="BG931" s="604"/>
      <c r="BH931" s="596"/>
      <c r="BI931" s="597"/>
      <c r="BJ931" s="598"/>
      <c r="BK931" s="599"/>
      <c r="BL931" s="600"/>
      <c r="BM931" s="601"/>
      <c r="BN931" s="602"/>
      <c r="BO931" s="561"/>
      <c r="BP931" s="561"/>
      <c r="BQ931" s="62"/>
      <c r="BR931" s="62"/>
      <c r="BS931" s="62"/>
    </row>
    <row r="932" spans="1:73" ht="21.75" customHeight="1">
      <c r="A932" s="62"/>
      <c r="B932" s="586" t="str">
        <f>IF(ROSTER!B44="","",ROSTER!B44)</f>
        <v/>
      </c>
      <c r="C932" s="588" t="str">
        <f>IF(ROSTER!C$44="","",ROSTER!C$44)</f>
        <v/>
      </c>
      <c r="D932" s="589"/>
      <c r="E932" s="590"/>
      <c r="F932" s="592">
        <f>IF(E932="y",1,IF(E932="S",1,0))</f>
        <v>0</v>
      </c>
      <c r="G932" s="594">
        <f>IF(E932="S",1,0)</f>
        <v>0</v>
      </c>
      <c r="H932" s="584"/>
      <c r="I932" s="576"/>
      <c r="J932" s="564"/>
      <c r="K932" s="565"/>
      <c r="L932" s="568"/>
      <c r="M932" s="569"/>
      <c r="N932" s="578">
        <f>L932+J932</f>
        <v>0</v>
      </c>
      <c r="O932" s="579"/>
      <c r="P932" s="564"/>
      <c r="Q932" s="565"/>
      <c r="R932" s="568"/>
      <c r="S932" s="569"/>
      <c r="T932" s="578">
        <f>R932-P932</f>
        <v>0</v>
      </c>
      <c r="U932" s="579"/>
      <c r="V932" s="584"/>
      <c r="W932" s="576"/>
      <c r="X932" s="564"/>
      <c r="Y932" s="576"/>
      <c r="Z932" s="564"/>
      <c r="AA932" s="576"/>
      <c r="AB932" s="564"/>
      <c r="AC932" s="565"/>
      <c r="AD932" s="568"/>
      <c r="AE932" s="569"/>
      <c r="AF932" s="548">
        <f>IF(AB932=0,0,(AD932/AB932)*100)</f>
        <v>0</v>
      </c>
      <c r="AG932" s="549"/>
      <c r="AH932" s="564"/>
      <c r="AI932" s="565"/>
      <c r="AJ932" s="568"/>
      <c r="AK932" s="569"/>
      <c r="AL932" s="548">
        <f>IF(AH932=0,0,(AJ932/AH932)*100)</f>
        <v>0</v>
      </c>
      <c r="AM932" s="549"/>
      <c r="AN932" s="564"/>
      <c r="AO932" s="565"/>
      <c r="AP932" s="568"/>
      <c r="AQ932" s="569"/>
      <c r="AR932" s="548">
        <f>IF(AN932=0,0,(AP932/AN932)*100)</f>
        <v>0</v>
      </c>
      <c r="AS932" s="549"/>
      <c r="AT932" s="572">
        <f>AB932+AH932+AN932</f>
        <v>0</v>
      </c>
      <c r="AU932" s="573"/>
      <c r="AV932" s="544">
        <f>AD932+AJ932+AP932</f>
        <v>0</v>
      </c>
      <c r="AW932" s="545"/>
      <c r="AX932" s="548">
        <f>IF(AT932=0,0,(AV932/AT932)*100)</f>
        <v>0</v>
      </c>
      <c r="AY932" s="549"/>
      <c r="AZ932" s="564"/>
      <c r="BA932" s="565"/>
      <c r="BB932" s="568"/>
      <c r="BC932" s="569"/>
      <c r="BD932" s="548">
        <f>IF(AZ932=0,0,(BB932/AZ932)*100)</f>
        <v>0</v>
      </c>
      <c r="BE932" s="549"/>
      <c r="BF932" s="572">
        <f>AT932+AZ932</f>
        <v>0</v>
      </c>
      <c r="BG932" s="573"/>
      <c r="BH932" s="544">
        <f>AV932+BB932</f>
        <v>0</v>
      </c>
      <c r="BI932" s="545"/>
      <c r="BJ932" s="548">
        <f>IF(BF932=0,0,(BH932/BF932)*100)</f>
        <v>0</v>
      </c>
      <c r="BK932" s="549"/>
      <c r="BL932" s="552">
        <f>(AD932*2)+(AJ932*2)+(AP932*3)+BB932</f>
        <v>0</v>
      </c>
      <c r="BM932" s="553"/>
      <c r="BN932" s="554"/>
      <c r="BO932" s="560" t="e">
        <f>(BL932*BR$896)+(N932*BR$897)+(X932*BR$898)+(R932*BR$899)+(V932*BR$900)+(Z932*BR$901)</f>
        <v>#REF!</v>
      </c>
      <c r="BP932" s="560" t="e">
        <f>((AZ932-BB932)*BR$903)+((AT932-AV932)*BR$902)+(H932*BR$904)+(P932*BR$905)</f>
        <v>#REF!</v>
      </c>
      <c r="BQ932" s="62"/>
      <c r="BR932" s="62"/>
      <c r="BS932" s="62"/>
    </row>
    <row r="933" spans="1:73" ht="21.75" customHeight="1">
      <c r="A933" s="62"/>
      <c r="B933" s="587"/>
      <c r="C933" s="562" t="str">
        <f>IF(ROSTER!D$44="","",ROSTER!D$44)</f>
        <v/>
      </c>
      <c r="D933" s="563"/>
      <c r="E933" s="591"/>
      <c r="F933" s="593"/>
      <c r="G933" s="595"/>
      <c r="H933" s="585"/>
      <c r="I933" s="577"/>
      <c r="J933" s="566"/>
      <c r="K933" s="567"/>
      <c r="L933" s="570"/>
      <c r="M933" s="571"/>
      <c r="N933" s="582" t="s">
        <v>16</v>
      </c>
      <c r="O933" s="583"/>
      <c r="P933" s="566"/>
      <c r="Q933" s="567"/>
      <c r="R933" s="570"/>
      <c r="S933" s="571"/>
      <c r="T933" s="582" t="s">
        <v>16</v>
      </c>
      <c r="U933" s="583"/>
      <c r="V933" s="585"/>
      <c r="W933" s="577"/>
      <c r="X933" s="566"/>
      <c r="Y933" s="577"/>
      <c r="Z933" s="566"/>
      <c r="AA933" s="577"/>
      <c r="AB933" s="566"/>
      <c r="AC933" s="567"/>
      <c r="AD933" s="570"/>
      <c r="AE933" s="571"/>
      <c r="AF933" s="598"/>
      <c r="AG933" s="599"/>
      <c r="AH933" s="566"/>
      <c r="AI933" s="567"/>
      <c r="AJ933" s="570"/>
      <c r="AK933" s="571"/>
      <c r="AL933" s="598"/>
      <c r="AM933" s="599"/>
      <c r="AN933" s="566"/>
      <c r="AO933" s="567"/>
      <c r="AP933" s="570"/>
      <c r="AQ933" s="571"/>
      <c r="AR933" s="598"/>
      <c r="AS933" s="599"/>
      <c r="AT933" s="603"/>
      <c r="AU933" s="604"/>
      <c r="AV933" s="596"/>
      <c r="AW933" s="597"/>
      <c r="AX933" s="598"/>
      <c r="AY933" s="599"/>
      <c r="AZ933" s="566"/>
      <c r="BA933" s="567"/>
      <c r="BB933" s="570"/>
      <c r="BC933" s="571"/>
      <c r="BD933" s="598"/>
      <c r="BE933" s="599"/>
      <c r="BF933" s="603"/>
      <c r="BG933" s="604"/>
      <c r="BH933" s="596"/>
      <c r="BI933" s="597"/>
      <c r="BJ933" s="598"/>
      <c r="BK933" s="599"/>
      <c r="BL933" s="600"/>
      <c r="BM933" s="601"/>
      <c r="BN933" s="602"/>
      <c r="BO933" s="561"/>
      <c r="BP933" s="561"/>
      <c r="BQ933" s="62"/>
      <c r="BR933" s="62"/>
      <c r="BS933" s="62"/>
    </row>
    <row r="934" spans="1:73" ht="21.75" customHeight="1">
      <c r="A934" s="62"/>
      <c r="B934" s="586" t="str">
        <f>IF(ROSTER!B46="","",ROSTER!B46)</f>
        <v/>
      </c>
      <c r="C934" s="588" t="str">
        <f>IF(ROSTER!C$46="","",ROSTER!C$46)</f>
        <v/>
      </c>
      <c r="D934" s="589"/>
      <c r="E934" s="590"/>
      <c r="F934" s="592">
        <f>IF(E934="y",1,IF(E934="S",1,0))</f>
        <v>0</v>
      </c>
      <c r="G934" s="594">
        <f>IF(E934="S",1,0)</f>
        <v>0</v>
      </c>
      <c r="H934" s="584"/>
      <c r="I934" s="576"/>
      <c r="J934" s="564"/>
      <c r="K934" s="565"/>
      <c r="L934" s="568"/>
      <c r="M934" s="569"/>
      <c r="N934" s="578">
        <f>L934+J934</f>
        <v>0</v>
      </c>
      <c r="O934" s="579"/>
      <c r="P934" s="564"/>
      <c r="Q934" s="565"/>
      <c r="R934" s="568"/>
      <c r="S934" s="569"/>
      <c r="T934" s="578">
        <f>R934-P934</f>
        <v>0</v>
      </c>
      <c r="U934" s="579"/>
      <c r="V934" s="584"/>
      <c r="W934" s="576"/>
      <c r="X934" s="564"/>
      <c r="Y934" s="576"/>
      <c r="Z934" s="564"/>
      <c r="AA934" s="576"/>
      <c r="AB934" s="564"/>
      <c r="AC934" s="565"/>
      <c r="AD934" s="568"/>
      <c r="AE934" s="569"/>
      <c r="AF934" s="548">
        <f>IF(AB934=0,0,(AD934/AB934)*100)</f>
        <v>0</v>
      </c>
      <c r="AG934" s="549"/>
      <c r="AH934" s="564"/>
      <c r="AI934" s="565"/>
      <c r="AJ934" s="568"/>
      <c r="AK934" s="569"/>
      <c r="AL934" s="548">
        <f>IF(AH934=0,0,(AJ934/AH934)*100)</f>
        <v>0</v>
      </c>
      <c r="AM934" s="549"/>
      <c r="AN934" s="564"/>
      <c r="AO934" s="565"/>
      <c r="AP934" s="568"/>
      <c r="AQ934" s="569"/>
      <c r="AR934" s="548">
        <f>IF(AN934=0,0,(AP934/AN934)*100)</f>
        <v>0</v>
      </c>
      <c r="AS934" s="549"/>
      <c r="AT934" s="572">
        <f>AB934+AH934+AN934</f>
        <v>0</v>
      </c>
      <c r="AU934" s="573"/>
      <c r="AV934" s="544">
        <f>AD934+AJ934+AP934</f>
        <v>0</v>
      </c>
      <c r="AW934" s="545"/>
      <c r="AX934" s="548">
        <f>IF(AT934=0,0,(AV934/AT934)*100)</f>
        <v>0</v>
      </c>
      <c r="AY934" s="549"/>
      <c r="AZ934" s="564"/>
      <c r="BA934" s="565"/>
      <c r="BB934" s="568"/>
      <c r="BC934" s="569"/>
      <c r="BD934" s="548">
        <f>IF(AZ934=0,0,(BB934/AZ934)*100)</f>
        <v>0</v>
      </c>
      <c r="BE934" s="549"/>
      <c r="BF934" s="572">
        <f>AT934+AZ934</f>
        <v>0</v>
      </c>
      <c r="BG934" s="573"/>
      <c r="BH934" s="544">
        <f>AV934+BB934</f>
        <v>0</v>
      </c>
      <c r="BI934" s="545"/>
      <c r="BJ934" s="548">
        <f>IF(BF934=0,0,(BH934/BF934)*100)</f>
        <v>0</v>
      </c>
      <c r="BK934" s="549"/>
      <c r="BL934" s="552">
        <f>(AD934*2)+(AJ934*2)+(AP934*3)+BB934</f>
        <v>0</v>
      </c>
      <c r="BM934" s="553"/>
      <c r="BN934" s="554"/>
      <c r="BO934" s="558" t="e">
        <f>(BL934*BR$896)+(N934*BR$897)+(X934*BR$898)+(R934*BR$899)+(V934*BR$900)+(Z934*BR$901)</f>
        <v>#REF!</v>
      </c>
      <c r="BP934" s="560" t="e">
        <f>((AZ934-BB934)*BR$903)+((AT934-AV934)*BR$902)+(H934*BR$904)+(P934*BR$905)</f>
        <v>#REF!</v>
      </c>
      <c r="BQ934" s="62"/>
      <c r="BR934" s="62"/>
      <c r="BS934" s="62"/>
      <c r="BU934" s="82"/>
    </row>
    <row r="935" spans="1:73" ht="22.5" customHeight="1" thickBot="1">
      <c r="A935" s="62"/>
      <c r="B935" s="587"/>
      <c r="C935" s="562" t="str">
        <f>IF(ROSTER!D$46="","",ROSTER!D$46)</f>
        <v/>
      </c>
      <c r="D935" s="563"/>
      <c r="E935" s="591"/>
      <c r="F935" s="593"/>
      <c r="G935" s="595"/>
      <c r="H935" s="585"/>
      <c r="I935" s="577"/>
      <c r="J935" s="566"/>
      <c r="K935" s="567"/>
      <c r="L935" s="570"/>
      <c r="M935" s="571"/>
      <c r="N935" s="580" t="s">
        <v>16</v>
      </c>
      <c r="O935" s="581"/>
      <c r="P935" s="566"/>
      <c r="Q935" s="567"/>
      <c r="R935" s="570"/>
      <c r="S935" s="571"/>
      <c r="T935" s="582" t="s">
        <v>16</v>
      </c>
      <c r="U935" s="583"/>
      <c r="V935" s="585"/>
      <c r="W935" s="577"/>
      <c r="X935" s="566"/>
      <c r="Y935" s="577"/>
      <c r="Z935" s="566"/>
      <c r="AA935" s="577"/>
      <c r="AB935" s="566"/>
      <c r="AC935" s="567"/>
      <c r="AD935" s="570"/>
      <c r="AE935" s="571"/>
      <c r="AF935" s="550"/>
      <c r="AG935" s="551"/>
      <c r="AH935" s="566"/>
      <c r="AI935" s="567"/>
      <c r="AJ935" s="570"/>
      <c r="AK935" s="571"/>
      <c r="AL935" s="550"/>
      <c r="AM935" s="551"/>
      <c r="AN935" s="566"/>
      <c r="AO935" s="567"/>
      <c r="AP935" s="570"/>
      <c r="AQ935" s="571"/>
      <c r="AR935" s="550"/>
      <c r="AS935" s="551"/>
      <c r="AT935" s="574"/>
      <c r="AU935" s="575"/>
      <c r="AV935" s="546"/>
      <c r="AW935" s="547"/>
      <c r="AX935" s="550"/>
      <c r="AY935" s="551"/>
      <c r="AZ935" s="566"/>
      <c r="BA935" s="567"/>
      <c r="BB935" s="570"/>
      <c r="BC935" s="571"/>
      <c r="BD935" s="550"/>
      <c r="BE935" s="551"/>
      <c r="BF935" s="574"/>
      <c r="BG935" s="575"/>
      <c r="BH935" s="546"/>
      <c r="BI935" s="547"/>
      <c r="BJ935" s="550"/>
      <c r="BK935" s="551"/>
      <c r="BL935" s="555"/>
      <c r="BM935" s="556"/>
      <c r="BN935" s="557"/>
      <c r="BO935" s="559"/>
      <c r="BP935" s="561"/>
      <c r="BQ935" s="62"/>
      <c r="BR935" s="62"/>
      <c r="BS935" s="62"/>
    </row>
    <row r="936" spans="1:73" s="82" customFormat="1" ht="33.4" customHeight="1">
      <c r="A936" s="80"/>
      <c r="B936" s="538"/>
      <c r="C936" s="539"/>
      <c r="D936" s="539" t="s">
        <v>10</v>
      </c>
      <c r="E936" s="542"/>
      <c r="F936" s="81"/>
      <c r="G936" s="81"/>
      <c r="H936" s="532">
        <f>SUM(H896:I935)</f>
        <v>0</v>
      </c>
      <c r="I936" s="525"/>
      <c r="J936" s="532">
        <f>SUM(J896:K935)</f>
        <v>0</v>
      </c>
      <c r="K936" s="525"/>
      <c r="L936" s="524">
        <f>SUM(L896:M935)</f>
        <v>0</v>
      </c>
      <c r="M936" s="528"/>
      <c r="N936" s="495">
        <f>L936+J936</f>
        <v>0</v>
      </c>
      <c r="O936" s="496"/>
      <c r="P936" s="524">
        <f>SUM(P896:Q935)</f>
        <v>0</v>
      </c>
      <c r="Q936" s="525"/>
      <c r="R936" s="524">
        <f>SUM(R896:S935)</f>
        <v>0</v>
      </c>
      <c r="S936" s="528"/>
      <c r="T936" s="495">
        <f>R936-P936</f>
        <v>0</v>
      </c>
      <c r="U936" s="496"/>
      <c r="V936" s="524">
        <f>SUM(V896:W935)</f>
        <v>0</v>
      </c>
      <c r="W936" s="528"/>
      <c r="X936" s="532">
        <f>SUM(X896:Y935)</f>
        <v>0</v>
      </c>
      <c r="Y936" s="496"/>
      <c r="Z936" s="532">
        <f>SUM(Z896:AA935)</f>
        <v>0</v>
      </c>
      <c r="AA936" s="496"/>
      <c r="AB936" s="528">
        <f>SUM(AB896:AC935)</f>
        <v>0</v>
      </c>
      <c r="AC936" s="525"/>
      <c r="AD936" s="524">
        <f>SUM(AD896:AE935)</f>
        <v>0</v>
      </c>
      <c r="AE936" s="528"/>
      <c r="AF936" s="495">
        <f>IF(AB936=0,0,(AD936/AB936)*100)</f>
        <v>0</v>
      </c>
      <c r="AG936" s="496"/>
      <c r="AH936" s="524">
        <f>SUM(AH896:AI935)</f>
        <v>0</v>
      </c>
      <c r="AI936" s="525"/>
      <c r="AJ936" s="524">
        <f>SUM(AJ896:AK935)</f>
        <v>0</v>
      </c>
      <c r="AK936" s="528"/>
      <c r="AL936" s="495">
        <f>IF(AH936=0,0,(AJ936/AH936)*100)</f>
        <v>0</v>
      </c>
      <c r="AM936" s="496"/>
      <c r="AN936" s="524">
        <f>SUM(AN896:AO935)</f>
        <v>0</v>
      </c>
      <c r="AO936" s="525"/>
      <c r="AP936" s="524">
        <f>SUM(AP896:AQ935)</f>
        <v>0</v>
      </c>
      <c r="AQ936" s="528"/>
      <c r="AR936" s="495">
        <f>IF(AN936=0,0,(AP936/AN936)*100)</f>
        <v>0</v>
      </c>
      <c r="AS936" s="496"/>
      <c r="AT936" s="532">
        <f>AB936+AH936+AN936</f>
        <v>0</v>
      </c>
      <c r="AU936" s="525"/>
      <c r="AV936" s="524">
        <f>AD936+AJ936+AP936</f>
        <v>0</v>
      </c>
      <c r="AW936" s="534"/>
      <c r="AX936" s="495">
        <f>IF(AT936=0,0,(AV936/AT936)*100)</f>
        <v>0</v>
      </c>
      <c r="AY936" s="496"/>
      <c r="AZ936" s="524">
        <f>SUM(AZ896:BA935)</f>
        <v>0</v>
      </c>
      <c r="BA936" s="525"/>
      <c r="BB936" s="524">
        <f>SUM(BB896:BC935)</f>
        <v>0</v>
      </c>
      <c r="BC936" s="528"/>
      <c r="BD936" s="495">
        <f>IF(AZ936=0,0,(BB936/AZ936)*100)</f>
        <v>0</v>
      </c>
      <c r="BE936" s="496"/>
      <c r="BF936" s="532">
        <f>AT936+AZ936</f>
        <v>0</v>
      </c>
      <c r="BG936" s="525"/>
      <c r="BH936" s="524">
        <f>AV936+BB936</f>
        <v>0</v>
      </c>
      <c r="BI936" s="534"/>
      <c r="BJ936" s="495">
        <f>IF(BF936=0,0,(BH936/BF936)*100)</f>
        <v>0</v>
      </c>
      <c r="BK936" s="536"/>
      <c r="BL936" s="511">
        <f>SUM(BL896:BN935)</f>
        <v>0</v>
      </c>
      <c r="BM936" s="512"/>
      <c r="BN936" s="513"/>
      <c r="BO936" s="517" t="e">
        <f>(BL936*BR$896)+(N936*BR$897)+(X936*BR$898)+(R936*BR$899)+(V936*BR$900)+(Z936*BR$901)</f>
        <v>#REF!</v>
      </c>
      <c r="BP936" s="519" t="e">
        <f>((AZ936-BB936)*BR$903)+((AT936-AV936)*BR$902)+(H936*BR$904)+(P936*BR$905)</f>
        <v>#REF!</v>
      </c>
      <c r="BQ936" s="80"/>
      <c r="BR936" s="80"/>
      <c r="BS936" s="80"/>
    </row>
    <row r="937" spans="1:73" s="82" customFormat="1" ht="33.950000000000003" customHeight="1" thickBot="1">
      <c r="A937" s="80"/>
      <c r="B937" s="540"/>
      <c r="C937" s="541"/>
      <c r="D937" s="541"/>
      <c r="E937" s="543"/>
      <c r="F937" s="83"/>
      <c r="G937" s="83"/>
      <c r="H937" s="533"/>
      <c r="I937" s="527"/>
      <c r="J937" s="533"/>
      <c r="K937" s="527"/>
      <c r="L937" s="526"/>
      <c r="M937" s="529"/>
      <c r="N937" s="530" t="s">
        <v>16</v>
      </c>
      <c r="O937" s="531"/>
      <c r="P937" s="526"/>
      <c r="Q937" s="527"/>
      <c r="R937" s="526"/>
      <c r="S937" s="529"/>
      <c r="T937" s="530" t="s">
        <v>16</v>
      </c>
      <c r="U937" s="531"/>
      <c r="V937" s="526"/>
      <c r="W937" s="529"/>
      <c r="X937" s="533"/>
      <c r="Y937" s="531"/>
      <c r="Z937" s="533"/>
      <c r="AA937" s="531"/>
      <c r="AB937" s="529"/>
      <c r="AC937" s="527"/>
      <c r="AD937" s="526"/>
      <c r="AE937" s="529"/>
      <c r="AF937" s="530"/>
      <c r="AG937" s="531"/>
      <c r="AH937" s="526"/>
      <c r="AI937" s="527"/>
      <c r="AJ937" s="526"/>
      <c r="AK937" s="529"/>
      <c r="AL937" s="530"/>
      <c r="AM937" s="531"/>
      <c r="AN937" s="526"/>
      <c r="AO937" s="527"/>
      <c r="AP937" s="526"/>
      <c r="AQ937" s="529"/>
      <c r="AR937" s="530"/>
      <c r="AS937" s="531"/>
      <c r="AT937" s="533"/>
      <c r="AU937" s="527"/>
      <c r="AV937" s="526"/>
      <c r="AW937" s="535"/>
      <c r="AX937" s="530"/>
      <c r="AY937" s="531"/>
      <c r="AZ937" s="526"/>
      <c r="BA937" s="527"/>
      <c r="BB937" s="526"/>
      <c r="BC937" s="529"/>
      <c r="BD937" s="530"/>
      <c r="BE937" s="531"/>
      <c r="BF937" s="533"/>
      <c r="BG937" s="527"/>
      <c r="BH937" s="526"/>
      <c r="BI937" s="535"/>
      <c r="BJ937" s="530"/>
      <c r="BK937" s="537"/>
      <c r="BL937" s="514"/>
      <c r="BM937" s="515"/>
      <c r="BN937" s="516"/>
      <c r="BO937" s="518"/>
      <c r="BP937" s="520"/>
      <c r="BQ937" s="80"/>
      <c r="BR937" s="80"/>
      <c r="BS937" s="80"/>
    </row>
    <row r="938" spans="1:73" s="88" customFormat="1" ht="48.2" customHeight="1" thickBot="1">
      <c r="A938" s="84"/>
      <c r="B938" s="521"/>
      <c r="C938" s="522"/>
      <c r="D938" s="522" t="s">
        <v>13</v>
      </c>
      <c r="E938" s="523"/>
      <c r="F938" s="85"/>
      <c r="G938" s="128"/>
      <c r="H938" s="509"/>
      <c r="I938" s="510"/>
      <c r="J938" s="504"/>
      <c r="K938" s="505"/>
      <c r="L938" s="493"/>
      <c r="M938" s="494"/>
      <c r="N938" s="506">
        <f>J938+L938</f>
        <v>0</v>
      </c>
      <c r="O938" s="507"/>
      <c r="P938" s="497">
        <f>R936</f>
        <v>0</v>
      </c>
      <c r="Q938" s="498"/>
      <c r="R938" s="499">
        <f>P936</f>
        <v>0</v>
      </c>
      <c r="S938" s="500"/>
      <c r="T938" s="506">
        <f>R938-P938</f>
        <v>0</v>
      </c>
      <c r="U938" s="507"/>
      <c r="V938" s="504"/>
      <c r="W938" s="508"/>
      <c r="X938" s="509"/>
      <c r="Y938" s="510"/>
      <c r="Z938" s="504"/>
      <c r="AA938" s="508"/>
      <c r="AB938" s="504"/>
      <c r="AC938" s="505"/>
      <c r="AD938" s="493"/>
      <c r="AE938" s="494"/>
      <c r="AF938" s="495">
        <f>IF(AB938=0,0,(AD938/AB938)*100)</f>
        <v>0</v>
      </c>
      <c r="AG938" s="496"/>
      <c r="AH938" s="504"/>
      <c r="AI938" s="505"/>
      <c r="AJ938" s="493"/>
      <c r="AK938" s="494"/>
      <c r="AL938" s="495">
        <f>IF(AH938=0,0,(AJ938/AH938)*100)</f>
        <v>0</v>
      </c>
      <c r="AM938" s="496"/>
      <c r="AN938" s="504"/>
      <c r="AO938" s="505"/>
      <c r="AP938" s="493"/>
      <c r="AQ938" s="494"/>
      <c r="AR938" s="495">
        <f>IF(AN938=0,0,(AP938/AN938)*100)</f>
        <v>0</v>
      </c>
      <c r="AS938" s="496"/>
      <c r="AT938" s="497">
        <f>AB938+AH938+AN938</f>
        <v>0</v>
      </c>
      <c r="AU938" s="498"/>
      <c r="AV938" s="499">
        <f>AD938+AJ938+AP938</f>
        <v>0</v>
      </c>
      <c r="AW938" s="500"/>
      <c r="AX938" s="495">
        <f>IF(AT938=0,0,(AV938/AT938)*100)</f>
        <v>0</v>
      </c>
      <c r="AY938" s="496"/>
      <c r="AZ938" s="504"/>
      <c r="BA938" s="505"/>
      <c r="BB938" s="493"/>
      <c r="BC938" s="494"/>
      <c r="BD938" s="495">
        <f>IF(AZ938=0,0,(BB938/AZ938)*100)</f>
        <v>0</v>
      </c>
      <c r="BE938" s="496"/>
      <c r="BF938" s="497">
        <f>AT938+AZ938</f>
        <v>0</v>
      </c>
      <c r="BG938" s="498"/>
      <c r="BH938" s="499">
        <f>AV938+BB938</f>
        <v>0</v>
      </c>
      <c r="BI938" s="500"/>
      <c r="BJ938" s="495">
        <f>IF(BF938=0,0,(BH938/BF938)*100)</f>
        <v>0</v>
      </c>
      <c r="BK938" s="496"/>
      <c r="BL938" s="501"/>
      <c r="BM938" s="502"/>
      <c r="BN938" s="503"/>
      <c r="BO938" s="86"/>
      <c r="BP938" s="87"/>
      <c r="BQ938" s="84"/>
      <c r="BR938" s="84"/>
      <c r="BS938" s="84"/>
    </row>
    <row r="939" spans="1:73" s="88" customFormat="1" ht="48.95" customHeight="1" thickBot="1">
      <c r="A939" s="84"/>
      <c r="B939" s="247"/>
      <c r="C939" s="249"/>
      <c r="D939" s="488" t="s">
        <v>52</v>
      </c>
      <c r="E939" s="489"/>
      <c r="F939" s="89"/>
      <c r="G939" s="89"/>
      <c r="H939" s="249"/>
      <c r="I939" s="249"/>
      <c r="J939" s="490">
        <f>IF((J936+L938)=0,0,J936/(J936+L938)*100)</f>
        <v>0</v>
      </c>
      <c r="K939" s="491"/>
      <c r="L939" s="490">
        <f>IF((L936+J938)=0,0,L936/(L936+J938)*100)</f>
        <v>0</v>
      </c>
      <c r="M939" s="491"/>
      <c r="N939" s="490">
        <f>IF((N936+N938)=0,0,N936/(N936+N938)*100)</f>
        <v>0</v>
      </c>
      <c r="O939" s="492"/>
      <c r="P939" s="654"/>
      <c r="Q939" s="484"/>
      <c r="R939" s="484"/>
      <c r="S939" s="484"/>
      <c r="T939" s="655"/>
      <c r="U939" s="655"/>
      <c r="V939" s="484"/>
      <c r="W939" s="484"/>
      <c r="X939" s="484"/>
      <c r="Y939" s="484"/>
      <c r="Z939" s="484"/>
      <c r="AA939" s="484"/>
      <c r="AB939" s="484"/>
      <c r="AC939" s="484"/>
      <c r="AD939" s="484"/>
      <c r="AE939" s="484"/>
      <c r="AF939" s="484"/>
      <c r="AG939" s="484"/>
      <c r="AH939" s="484"/>
      <c r="AI939" s="484"/>
      <c r="AJ939" s="484"/>
      <c r="AK939" s="484"/>
      <c r="AL939" s="484"/>
      <c r="AM939" s="484"/>
      <c r="AN939" s="484"/>
      <c r="AO939" s="484"/>
      <c r="AP939" s="484"/>
      <c r="AQ939" s="484"/>
      <c r="AR939" s="484"/>
      <c r="AS939" s="484"/>
      <c r="AT939" s="484"/>
      <c r="AU939" s="484"/>
      <c r="AV939" s="484"/>
      <c r="AW939" s="484"/>
      <c r="AX939" s="484"/>
      <c r="AY939" s="484"/>
      <c r="AZ939" s="484"/>
      <c r="BA939" s="484"/>
      <c r="BB939" s="484"/>
      <c r="BC939" s="484"/>
      <c r="BD939" s="484"/>
      <c r="BE939" s="484"/>
      <c r="BF939" s="484"/>
      <c r="BG939" s="484"/>
      <c r="BH939" s="484"/>
      <c r="BI939" s="484"/>
      <c r="BJ939" s="484"/>
      <c r="BK939" s="484"/>
      <c r="BL939" s="484"/>
      <c r="BM939" s="484"/>
      <c r="BN939" s="485"/>
      <c r="BO939" s="90"/>
      <c r="BP939" s="90"/>
      <c r="BQ939" s="84"/>
      <c r="BR939" s="84"/>
      <c r="BS939" s="84"/>
    </row>
    <row r="940" spans="1:73" ht="27.75" thickTop="1" thickBot="1">
      <c r="A940" s="62"/>
      <c r="B940" s="250"/>
      <c r="C940" s="251"/>
      <c r="D940" s="251"/>
      <c r="E940" s="251"/>
      <c r="F940" s="91"/>
      <c r="G940" s="91"/>
      <c r="H940" s="251"/>
      <c r="I940" s="251"/>
      <c r="J940" s="251"/>
      <c r="K940" s="251"/>
      <c r="L940" s="251"/>
      <c r="M940" s="251"/>
      <c r="N940" s="251"/>
      <c r="O940" s="251"/>
      <c r="P940" s="251"/>
      <c r="Q940" s="251"/>
      <c r="R940" s="251"/>
      <c r="S940" s="251"/>
      <c r="T940" s="251"/>
      <c r="U940" s="251"/>
      <c r="V940" s="251"/>
      <c r="W940" s="251"/>
      <c r="X940" s="251"/>
      <c r="Y940" s="251"/>
      <c r="Z940" s="251"/>
      <c r="AA940" s="251"/>
      <c r="AB940" s="251"/>
      <c r="AC940" s="251"/>
      <c r="AD940" s="251"/>
      <c r="AE940" s="251"/>
      <c r="AF940" s="256"/>
      <c r="AG940" s="256"/>
      <c r="AH940" s="251"/>
      <c r="AI940" s="251"/>
      <c r="AJ940" s="251"/>
      <c r="AK940" s="251"/>
      <c r="AL940" s="251"/>
      <c r="AM940" s="251"/>
      <c r="AN940" s="251"/>
      <c r="AO940" s="251"/>
      <c r="AP940" s="251"/>
      <c r="AQ940" s="251"/>
      <c r="AR940" s="251"/>
      <c r="AS940" s="251"/>
      <c r="AT940" s="251"/>
      <c r="AU940" s="251"/>
      <c r="AV940" s="251"/>
      <c r="AW940" s="251"/>
      <c r="AX940" s="251"/>
      <c r="AY940" s="251"/>
      <c r="AZ940" s="251"/>
      <c r="BA940" s="251"/>
      <c r="BB940" s="251"/>
      <c r="BC940" s="251"/>
      <c r="BD940" s="251"/>
      <c r="BE940" s="251"/>
      <c r="BF940" s="251"/>
      <c r="BG940" s="251"/>
      <c r="BH940" s="251"/>
      <c r="BI940" s="251"/>
      <c r="BJ940" s="251"/>
      <c r="BK940" s="251"/>
      <c r="BL940" s="251"/>
      <c r="BM940" s="251"/>
      <c r="BN940" s="257"/>
      <c r="BO940" s="92"/>
      <c r="BP940" s="92"/>
      <c r="BQ940" s="62"/>
      <c r="BR940" s="62"/>
      <c r="BS940" s="62"/>
    </row>
    <row r="941" spans="1:73" s="88" customFormat="1" ht="73.349999999999994" customHeight="1" thickTop="1" thickBot="1">
      <c r="A941" s="84"/>
      <c r="B941" s="486" t="s">
        <v>70</v>
      </c>
      <c r="C941" s="487"/>
      <c r="D941" s="483" t="s">
        <v>60</v>
      </c>
      <c r="E941" s="483"/>
      <c r="F941" s="93"/>
      <c r="G941" s="93"/>
      <c r="H941" s="479"/>
      <c r="I941" s="480"/>
      <c r="J941" s="481"/>
      <c r="K941" s="259"/>
      <c r="L941" s="479"/>
      <c r="M941" s="480"/>
      <c r="N941" s="481"/>
      <c r="O941" s="476" t="s">
        <v>53</v>
      </c>
      <c r="P941" s="477"/>
      <c r="Q941" s="477"/>
      <c r="R941" s="477"/>
      <c r="S941" s="479"/>
      <c r="T941" s="480"/>
      <c r="U941" s="481"/>
      <c r="V941" s="259"/>
      <c r="W941" s="479"/>
      <c r="X941" s="480"/>
      <c r="Y941" s="481"/>
      <c r="Z941" s="476" t="s">
        <v>55</v>
      </c>
      <c r="AA941" s="477"/>
      <c r="AB941" s="477"/>
      <c r="AC941" s="478"/>
      <c r="AD941" s="479"/>
      <c r="AE941" s="480"/>
      <c r="AF941" s="481"/>
      <c r="AG941" s="259"/>
      <c r="AH941" s="479"/>
      <c r="AI941" s="480"/>
      <c r="AJ941" s="481"/>
      <c r="AK941" s="476" t="s">
        <v>59</v>
      </c>
      <c r="AL941" s="477"/>
      <c r="AM941" s="477"/>
      <c r="AN941" s="478"/>
      <c r="AO941" s="479"/>
      <c r="AP941" s="480"/>
      <c r="AQ941" s="481"/>
      <c r="AR941" s="263"/>
      <c r="AS941" s="479"/>
      <c r="AT941" s="480"/>
      <c r="AU941" s="481"/>
      <c r="AV941" s="264"/>
      <c r="AW941" s="264"/>
      <c r="AX941" s="264"/>
      <c r="AY941" s="264"/>
      <c r="AZ941" s="472" t="s">
        <v>20</v>
      </c>
      <c r="BA941" s="472"/>
      <c r="BB941" s="472"/>
      <c r="BC941" s="472"/>
      <c r="BD941" s="473"/>
      <c r="BE941" s="469">
        <f>BL936</f>
        <v>0</v>
      </c>
      <c r="BF941" s="470"/>
      <c r="BG941" s="471"/>
      <c r="BH941" s="265"/>
      <c r="BI941" s="469">
        <f>BL938</f>
        <v>0</v>
      </c>
      <c r="BJ941" s="470"/>
      <c r="BK941" s="471"/>
      <c r="BL941" s="266"/>
      <c r="BM941" s="266"/>
      <c r="BN941" s="267"/>
      <c r="BO941" s="94"/>
      <c r="BP941" s="94"/>
      <c r="BQ941" s="84"/>
      <c r="BR941" s="84"/>
      <c r="BS941" s="84"/>
    </row>
    <row r="942" spans="1:73" ht="15.6" customHeight="1" thickTop="1" thickBot="1">
      <c r="A942" s="62"/>
      <c r="B942" s="252"/>
      <c r="C942" s="241"/>
      <c r="D942" s="253"/>
      <c r="E942" s="253"/>
      <c r="F942" s="95"/>
      <c r="G942" s="95"/>
      <c r="H942" s="261"/>
      <c r="I942" s="261"/>
      <c r="J942" s="261"/>
      <c r="K942" s="261"/>
      <c r="L942" s="261"/>
      <c r="M942" s="261"/>
      <c r="N942" s="261"/>
      <c r="O942" s="258"/>
      <c r="P942" s="258"/>
      <c r="Q942" s="258"/>
      <c r="R942" s="258"/>
      <c r="S942" s="261"/>
      <c r="T942" s="261"/>
      <c r="U942" s="261"/>
      <c r="V942" s="260"/>
      <c r="W942" s="261"/>
      <c r="X942" s="261"/>
      <c r="Y942" s="261"/>
      <c r="Z942" s="258"/>
      <c r="AA942" s="258"/>
      <c r="AB942" s="258"/>
      <c r="AC942" s="258"/>
      <c r="AD942" s="261"/>
      <c r="AE942" s="261"/>
      <c r="AF942" s="261"/>
      <c r="AG942" s="261"/>
      <c r="AH942" s="260"/>
      <c r="AI942" s="260"/>
      <c r="AJ942" s="261"/>
      <c r="AK942" s="258"/>
      <c r="AL942" s="258"/>
      <c r="AM942" s="258"/>
      <c r="AN942" s="258"/>
      <c r="AO942" s="261"/>
      <c r="AP942" s="261"/>
      <c r="AQ942" s="261"/>
      <c r="AR942" s="261"/>
      <c r="AS942" s="261"/>
      <c r="AT942" s="263"/>
      <c r="AU942" s="263"/>
      <c r="AV942" s="268"/>
      <c r="AW942" s="268"/>
      <c r="AX942" s="268"/>
      <c r="AY942" s="268"/>
      <c r="AZ942" s="258"/>
      <c r="BA942" s="269"/>
      <c r="BB942" s="269"/>
      <c r="BC942" s="270"/>
      <c r="BD942" s="271"/>
      <c r="BE942" s="272"/>
      <c r="BF942" s="272"/>
      <c r="BG942" s="263"/>
      <c r="BH942" s="273"/>
      <c r="BI942" s="274"/>
      <c r="BJ942" s="274"/>
      <c r="BK942" s="263"/>
      <c r="BL942" s="268"/>
      <c r="BM942" s="268"/>
      <c r="BN942" s="275"/>
      <c r="BO942" s="96"/>
      <c r="BP942" s="96"/>
      <c r="BQ942" s="62"/>
      <c r="BR942" s="62"/>
      <c r="BS942" s="62"/>
    </row>
    <row r="943" spans="1:73" s="88" customFormat="1" ht="74.849999999999994" customHeight="1" thickTop="1" thickBot="1">
      <c r="A943" s="84"/>
      <c r="B943" s="482" t="s">
        <v>51</v>
      </c>
      <c r="C943" s="472"/>
      <c r="D943" s="483" t="s">
        <v>61</v>
      </c>
      <c r="E943" s="483"/>
      <c r="F943" s="93"/>
      <c r="G943" s="93"/>
      <c r="H943" s="469">
        <f>H941</f>
        <v>0</v>
      </c>
      <c r="I943" s="470"/>
      <c r="J943" s="471"/>
      <c r="K943" s="259"/>
      <c r="L943" s="469">
        <f>L941</f>
        <v>0</v>
      </c>
      <c r="M943" s="470"/>
      <c r="N943" s="471"/>
      <c r="O943" s="476" t="s">
        <v>57</v>
      </c>
      <c r="P943" s="477"/>
      <c r="Q943" s="477"/>
      <c r="R943" s="477"/>
      <c r="S943" s="469">
        <f>S941-H941</f>
        <v>0</v>
      </c>
      <c r="T943" s="470"/>
      <c r="U943" s="471"/>
      <c r="V943" s="259"/>
      <c r="W943" s="469">
        <f>W941-L941</f>
        <v>0</v>
      </c>
      <c r="X943" s="470"/>
      <c r="Y943" s="471"/>
      <c r="Z943" s="476" t="s">
        <v>56</v>
      </c>
      <c r="AA943" s="477"/>
      <c r="AB943" s="477"/>
      <c r="AC943" s="478"/>
      <c r="AD943" s="469">
        <f>AD941-S941</f>
        <v>0</v>
      </c>
      <c r="AE943" s="470"/>
      <c r="AF943" s="471"/>
      <c r="AG943" s="259"/>
      <c r="AH943" s="469">
        <f>AH941-W941</f>
        <v>0</v>
      </c>
      <c r="AI943" s="470"/>
      <c r="AJ943" s="471"/>
      <c r="AK943" s="476" t="s">
        <v>58</v>
      </c>
      <c r="AL943" s="477"/>
      <c r="AM943" s="477"/>
      <c r="AN943" s="478"/>
      <c r="AO943" s="469">
        <f>AO941-AD941</f>
        <v>0</v>
      </c>
      <c r="AP943" s="470"/>
      <c r="AQ943" s="471"/>
      <c r="AR943" s="263"/>
      <c r="AS943" s="469">
        <f>AS941-AH941</f>
        <v>0</v>
      </c>
      <c r="AT943" s="470"/>
      <c r="AU943" s="471"/>
      <c r="AV943" s="264"/>
      <c r="AW943" s="264"/>
      <c r="AX943" s="264"/>
      <c r="AY943" s="264"/>
      <c r="AZ943" s="472" t="s">
        <v>50</v>
      </c>
      <c r="BA943" s="472"/>
      <c r="BB943" s="472"/>
      <c r="BC943" s="472"/>
      <c r="BD943" s="473"/>
      <c r="BE943" s="469">
        <f>BE941-AO941</f>
        <v>0</v>
      </c>
      <c r="BF943" s="470"/>
      <c r="BG943" s="471"/>
      <c r="BH943" s="276"/>
      <c r="BI943" s="469">
        <f>BI941-AS941</f>
        <v>0</v>
      </c>
      <c r="BJ943" s="470"/>
      <c r="BK943" s="471"/>
      <c r="BL943" s="266"/>
      <c r="BM943" s="266"/>
      <c r="BN943" s="267"/>
      <c r="BO943" s="94"/>
      <c r="BP943" s="94"/>
      <c r="BQ943" s="84"/>
      <c r="BR943" s="84"/>
      <c r="BS943" s="84"/>
    </row>
    <row r="944" spans="1:73" ht="27.75" thickTop="1" thickBot="1">
      <c r="A944" s="62"/>
      <c r="B944" s="254"/>
      <c r="C944" s="255"/>
      <c r="D944" s="255"/>
      <c r="E944" s="255"/>
      <c r="F944" s="97"/>
      <c r="G944" s="97"/>
      <c r="H944" s="255"/>
      <c r="I944" s="255"/>
      <c r="J944" s="255"/>
      <c r="K944" s="255"/>
      <c r="L944" s="255"/>
      <c r="M944" s="255"/>
      <c r="N944" s="255"/>
      <c r="O944" s="255"/>
      <c r="P944" s="255"/>
      <c r="Q944" s="255"/>
      <c r="R944" s="255"/>
      <c r="S944" s="255"/>
      <c r="T944" s="255"/>
      <c r="U944" s="255"/>
      <c r="V944" s="255"/>
      <c r="W944" s="255"/>
      <c r="X944" s="255"/>
      <c r="Y944" s="255"/>
      <c r="Z944" s="255"/>
      <c r="AA944" s="255"/>
      <c r="AB944" s="255"/>
      <c r="AC944" s="255"/>
      <c r="AD944" s="255"/>
      <c r="AE944" s="255"/>
      <c r="AF944" s="262"/>
      <c r="AG944" s="262"/>
      <c r="AH944" s="255"/>
      <c r="AI944" s="255"/>
      <c r="AJ944" s="255"/>
      <c r="AK944" s="255"/>
      <c r="AL944" s="255"/>
      <c r="AM944" s="255"/>
      <c r="AN944" s="255"/>
      <c r="AO944" s="255"/>
      <c r="AP944" s="255"/>
      <c r="AQ944" s="255"/>
      <c r="AR944" s="255"/>
      <c r="AS944" s="255"/>
      <c r="AT944" s="255"/>
      <c r="AU944" s="255"/>
      <c r="AV944" s="255"/>
      <c r="AW944" s="255"/>
      <c r="AX944" s="255"/>
      <c r="AY944" s="255"/>
      <c r="AZ944" s="255"/>
      <c r="BA944" s="474" t="s">
        <v>104</v>
      </c>
      <c r="BB944" s="474"/>
      <c r="BC944" s="474"/>
      <c r="BD944" s="474"/>
      <c r="BE944" s="474"/>
      <c r="BF944" s="474"/>
      <c r="BG944" s="474"/>
      <c r="BH944" s="474"/>
      <c r="BI944" s="474"/>
      <c r="BJ944" s="474"/>
      <c r="BK944" s="474"/>
      <c r="BL944" s="474"/>
      <c r="BM944" s="474"/>
      <c r="BN944" s="475"/>
      <c r="BO944" s="98"/>
      <c r="BP944" s="98"/>
      <c r="BQ944" s="62"/>
      <c r="BR944" s="62"/>
      <c r="BS944" s="62"/>
    </row>
    <row r="945" spans="1:71" ht="10.9" customHeight="1" thickTop="1">
      <c r="A945" s="62"/>
      <c r="B945" s="63"/>
      <c r="C945" s="62"/>
      <c r="D945" s="62"/>
      <c r="E945" s="62"/>
      <c r="F945" s="64"/>
      <c r="G945" s="64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  <c r="AA945" s="62"/>
      <c r="AB945" s="62"/>
      <c r="AC945" s="62"/>
      <c r="AD945" s="62"/>
      <c r="AE945" s="62"/>
      <c r="AF945" s="65"/>
      <c r="AG945" s="65"/>
      <c r="AH945" s="62"/>
      <c r="AI945" s="62"/>
      <c r="AJ945" s="62"/>
      <c r="AK945" s="62"/>
      <c r="AL945" s="62"/>
      <c r="AM945" s="62"/>
      <c r="AN945" s="62"/>
      <c r="AO945" s="62"/>
      <c r="AP945" s="62"/>
      <c r="AQ945" s="62"/>
      <c r="AR945" s="62"/>
      <c r="AS945" s="62"/>
      <c r="AT945" s="62"/>
      <c r="AU945" s="62"/>
      <c r="AV945" s="62"/>
      <c r="AW945" s="62"/>
      <c r="AX945" s="62"/>
      <c r="AY945" s="62"/>
      <c r="AZ945" s="62"/>
      <c r="BA945" s="62"/>
      <c r="BB945" s="62"/>
      <c r="BC945" s="62"/>
      <c r="BD945" s="62"/>
      <c r="BE945" s="62"/>
      <c r="BF945" s="62"/>
      <c r="BG945" s="62"/>
      <c r="BH945" s="62"/>
      <c r="BI945" s="62"/>
      <c r="BJ945" s="62"/>
      <c r="BK945" s="62"/>
      <c r="BL945" s="62"/>
      <c r="BM945" s="62"/>
      <c r="BN945" s="62"/>
      <c r="BO945" s="66"/>
      <c r="BP945" s="66"/>
      <c r="BQ945" s="62"/>
      <c r="BR945" s="62"/>
      <c r="BS945" s="62"/>
    </row>
    <row r="946" spans="1:71" s="69" customFormat="1" ht="33.75">
      <c r="A946" s="68"/>
      <c r="B946" s="651" t="s">
        <v>9</v>
      </c>
      <c r="C946" s="651"/>
      <c r="D946" s="651"/>
      <c r="E946" s="651"/>
      <c r="F946" s="651"/>
      <c r="G946" s="651"/>
      <c r="H946" s="651"/>
      <c r="I946" s="651"/>
      <c r="J946" s="651"/>
      <c r="K946" s="651"/>
      <c r="L946" s="651"/>
      <c r="M946" s="651"/>
      <c r="N946" s="651"/>
      <c r="O946" s="651"/>
      <c r="P946" s="651"/>
      <c r="Q946" s="651"/>
      <c r="R946" s="651"/>
      <c r="S946" s="651"/>
      <c r="T946" s="651"/>
      <c r="U946" s="651"/>
      <c r="V946" s="651"/>
      <c r="W946" s="651"/>
      <c r="X946" s="651"/>
      <c r="Y946" s="651"/>
      <c r="Z946" s="651"/>
      <c r="AA946" s="651"/>
      <c r="AB946" s="651"/>
      <c r="AC946" s="651"/>
      <c r="AD946" s="651"/>
      <c r="AE946" s="651"/>
      <c r="AF946" s="651"/>
      <c r="AG946" s="651"/>
      <c r="AH946" s="651"/>
      <c r="AI946" s="651"/>
      <c r="AJ946" s="651"/>
      <c r="AK946" s="651"/>
      <c r="AL946" s="651"/>
      <c r="AM946" s="651"/>
      <c r="AN946" s="651"/>
      <c r="AO946" s="651"/>
      <c r="AP946" s="651"/>
      <c r="AQ946" s="651"/>
      <c r="AR946" s="651"/>
      <c r="AS946" s="651"/>
      <c r="AT946" s="651"/>
      <c r="AU946" s="651"/>
      <c r="AV946" s="651"/>
      <c r="AW946" s="651"/>
      <c r="AX946" s="651"/>
      <c r="AY946" s="651"/>
      <c r="AZ946" s="651"/>
      <c r="BA946" s="651"/>
      <c r="BB946" s="651"/>
      <c r="BC946" s="651"/>
      <c r="BD946" s="651"/>
      <c r="BE946" s="651"/>
      <c r="BF946" s="651"/>
      <c r="BG946" s="651"/>
      <c r="BH946" s="651"/>
      <c r="BI946" s="651"/>
      <c r="BJ946" s="651"/>
      <c r="BK946" s="651"/>
      <c r="BL946" s="651"/>
      <c r="BM946" s="651"/>
      <c r="BN946" s="651"/>
      <c r="BO946" s="223"/>
      <c r="BP946" s="223"/>
      <c r="BQ946" s="68"/>
      <c r="BR946" s="68"/>
      <c r="BS946" s="68"/>
    </row>
    <row r="947" spans="1:71" ht="10.9" customHeight="1">
      <c r="A947" s="62"/>
      <c r="B947" s="224"/>
      <c r="C947" s="225"/>
      <c r="D947" s="225"/>
      <c r="E947" s="225"/>
      <c r="F947" s="226"/>
      <c r="G947" s="226"/>
      <c r="H947" s="225"/>
      <c r="I947" s="225"/>
      <c r="J947" s="225"/>
      <c r="K947" s="225"/>
      <c r="L947" s="225"/>
      <c r="M947" s="225"/>
      <c r="N947" s="225"/>
      <c r="O947" s="225"/>
      <c r="P947" s="225"/>
      <c r="Q947" s="225"/>
      <c r="R947" s="225"/>
      <c r="S947" s="225"/>
      <c r="T947" s="225"/>
      <c r="U947" s="225"/>
      <c r="V947" s="225"/>
      <c r="W947" s="225"/>
      <c r="X947" s="225"/>
      <c r="Y947" s="225"/>
      <c r="Z947" s="225"/>
      <c r="AA947" s="225"/>
      <c r="AB947" s="225"/>
      <c r="AC947" s="225"/>
      <c r="AD947" s="225"/>
      <c r="AE947" s="225"/>
      <c r="AF947" s="227"/>
      <c r="AG947" s="227"/>
      <c r="AH947" s="225"/>
      <c r="AI947" s="225"/>
      <c r="AJ947" s="225"/>
      <c r="AK947" s="225"/>
      <c r="AL947" s="225"/>
      <c r="AM947" s="225"/>
      <c r="AN947" s="225"/>
      <c r="AO947" s="225"/>
      <c r="AP947" s="225"/>
      <c r="AQ947" s="225"/>
      <c r="AR947" s="225"/>
      <c r="AS947" s="225"/>
      <c r="AT947" s="225"/>
      <c r="AU947" s="225"/>
      <c r="AV947" s="225"/>
      <c r="AW947" s="225"/>
      <c r="AX947" s="225"/>
      <c r="AY947" s="225"/>
      <c r="AZ947" s="225"/>
      <c r="BA947" s="225"/>
      <c r="BB947" s="225"/>
      <c r="BC947" s="225"/>
      <c r="BD947" s="225"/>
      <c r="BE947" s="225"/>
      <c r="BF947" s="225"/>
      <c r="BG947" s="225"/>
      <c r="BH947" s="225"/>
      <c r="BI947" s="225"/>
      <c r="BJ947" s="225"/>
      <c r="BK947" s="225"/>
      <c r="BL947" s="225"/>
      <c r="BM947" s="225"/>
      <c r="BN947" s="652"/>
      <c r="BO947" s="652"/>
      <c r="BP947" s="652"/>
      <c r="BQ947" s="62"/>
      <c r="BR947" s="62"/>
      <c r="BS947" s="62"/>
    </row>
    <row r="948" spans="1:71" s="70" customFormat="1" ht="36.75" customHeight="1">
      <c r="A948" s="63"/>
      <c r="B948" s="224"/>
      <c r="C948" s="224"/>
      <c r="D948" s="228" t="s">
        <v>10</v>
      </c>
      <c r="E948" s="653" t="str">
        <f>IF(ROSTER!D$3="","",ROSTER!D$3)</f>
        <v/>
      </c>
      <c r="F948" s="653"/>
      <c r="G948" s="653"/>
      <c r="H948" s="653"/>
      <c r="I948" s="653"/>
      <c r="J948" s="653"/>
      <c r="K948" s="653"/>
      <c r="L948" s="653"/>
      <c r="M948" s="653"/>
      <c r="N948" s="653"/>
      <c r="O948" s="653"/>
      <c r="P948" s="653"/>
      <c r="Q948" s="653"/>
      <c r="R948" s="653"/>
      <c r="S948" s="653"/>
      <c r="T948" s="653"/>
      <c r="U948" s="653"/>
      <c r="V948" s="653"/>
      <c r="W948" s="653"/>
      <c r="X948" s="653"/>
      <c r="Y948" s="653"/>
      <c r="Z948" s="653"/>
      <c r="AA948" s="653"/>
      <c r="AB948" s="653"/>
      <c r="AC948" s="653"/>
      <c r="AD948" s="229"/>
      <c r="AE948" s="649" t="s">
        <v>11</v>
      </c>
      <c r="AF948" s="649"/>
      <c r="AG948" s="649"/>
      <c r="AH948" s="649"/>
      <c r="AI948" s="649"/>
      <c r="AJ948" s="649"/>
      <c r="AK948" s="649"/>
      <c r="AL948" s="647"/>
      <c r="AM948" s="647"/>
      <c r="AN948" s="647"/>
      <c r="AO948" s="647"/>
      <c r="AP948" s="647"/>
      <c r="AQ948" s="647"/>
      <c r="AR948" s="647"/>
      <c r="AS948" s="647"/>
      <c r="AT948" s="647"/>
      <c r="AU948" s="647"/>
      <c r="AV948" s="647"/>
      <c r="AW948" s="647"/>
      <c r="AX948" s="647"/>
      <c r="AY948" s="647"/>
      <c r="AZ948" s="647"/>
      <c r="BA948" s="647"/>
      <c r="BB948" s="647"/>
      <c r="BC948" s="647"/>
      <c r="BD948" s="647"/>
      <c r="BE948" s="647"/>
      <c r="BF948" s="647"/>
      <c r="BG948" s="647"/>
      <c r="BH948" s="647"/>
      <c r="BI948" s="647"/>
      <c r="BJ948" s="647"/>
      <c r="BK948" s="647"/>
      <c r="BL948" s="647"/>
      <c r="BM948" s="647"/>
      <c r="BN948" s="652"/>
      <c r="BO948" s="652"/>
      <c r="BP948" s="652"/>
      <c r="BQ948" s="63"/>
      <c r="BR948" s="63"/>
      <c r="BS948" s="63"/>
    </row>
    <row r="949" spans="1:71" ht="8.85" customHeight="1">
      <c r="A949" s="71"/>
      <c r="B949" s="224"/>
      <c r="C949" s="227" t="s">
        <v>39</v>
      </c>
      <c r="D949" s="227"/>
      <c r="E949" s="227"/>
      <c r="F949" s="230"/>
      <c r="G949" s="230"/>
      <c r="H949" s="227"/>
      <c r="I949" s="227"/>
      <c r="J949" s="231"/>
      <c r="K949" s="231"/>
      <c r="L949" s="231"/>
      <c r="M949" s="231"/>
      <c r="N949" s="231"/>
      <c r="O949" s="231"/>
      <c r="P949" s="231"/>
      <c r="Q949" s="231"/>
      <c r="R949" s="231"/>
      <c r="S949" s="231"/>
      <c r="T949" s="231"/>
      <c r="U949" s="231"/>
      <c r="V949" s="231"/>
      <c r="W949" s="231"/>
      <c r="X949" s="231"/>
      <c r="Y949" s="231"/>
      <c r="Z949" s="231"/>
      <c r="AA949" s="231"/>
      <c r="AB949" s="231"/>
      <c r="AC949" s="231"/>
      <c r="AD949" s="231"/>
      <c r="AE949" s="231"/>
      <c r="AF949" s="231"/>
      <c r="AG949" s="227"/>
      <c r="AH949" s="232"/>
      <c r="AI949" s="233"/>
      <c r="AJ949" s="233"/>
      <c r="AK949" s="233"/>
      <c r="AL949" s="233"/>
      <c r="AM949" s="233"/>
      <c r="AN949" s="233"/>
      <c r="AO949" s="234"/>
      <c r="AP949" s="235"/>
      <c r="AQ949" s="235"/>
      <c r="AR949" s="235"/>
      <c r="AS949" s="235"/>
      <c r="AT949" s="235"/>
      <c r="AU949" s="235"/>
      <c r="AV949" s="235"/>
      <c r="AW949" s="235"/>
      <c r="AX949" s="235"/>
      <c r="AY949" s="235"/>
      <c r="AZ949" s="235"/>
      <c r="BA949" s="235"/>
      <c r="BB949" s="235"/>
      <c r="BC949" s="235"/>
      <c r="BD949" s="235"/>
      <c r="BE949" s="235"/>
      <c r="BF949" s="235"/>
      <c r="BG949" s="235"/>
      <c r="BH949" s="235"/>
      <c r="BI949" s="235"/>
      <c r="BJ949" s="235"/>
      <c r="BK949" s="235"/>
      <c r="BL949" s="235"/>
      <c r="BM949" s="235"/>
      <c r="BN949" s="235"/>
      <c r="BO949" s="236"/>
      <c r="BP949" s="236"/>
      <c r="BQ949" s="71"/>
      <c r="BR949" s="71"/>
      <c r="BS949" s="71"/>
    </row>
    <row r="950" spans="1:71" s="70" customFormat="1" ht="37.5">
      <c r="A950" s="63"/>
      <c r="B950" s="224"/>
      <c r="C950" s="646" t="s">
        <v>38</v>
      </c>
      <c r="D950" s="646"/>
      <c r="E950" s="647"/>
      <c r="F950" s="647"/>
      <c r="G950" s="647"/>
      <c r="H950" s="647"/>
      <c r="I950" s="647"/>
      <c r="J950" s="647"/>
      <c r="K950" s="647"/>
      <c r="L950" s="647"/>
      <c r="M950" s="647"/>
      <c r="N950" s="647"/>
      <c r="O950" s="647"/>
      <c r="P950" s="647"/>
      <c r="Q950" s="647"/>
      <c r="R950" s="647"/>
      <c r="S950" s="647"/>
      <c r="T950" s="647"/>
      <c r="U950" s="647"/>
      <c r="V950" s="647"/>
      <c r="W950" s="647"/>
      <c r="X950" s="647"/>
      <c r="Y950" s="647"/>
      <c r="Z950" s="647"/>
      <c r="AA950" s="647"/>
      <c r="AB950" s="647"/>
      <c r="AC950" s="647"/>
      <c r="AD950" s="229"/>
      <c r="AE950" s="648" t="s">
        <v>21</v>
      </c>
      <c r="AF950" s="648"/>
      <c r="AG950" s="648"/>
      <c r="AH950" s="648"/>
      <c r="AI950" s="647"/>
      <c r="AJ950" s="647"/>
      <c r="AK950" s="647"/>
      <c r="AL950" s="647"/>
      <c r="AM950" s="647"/>
      <c r="AN950" s="647"/>
      <c r="AO950" s="647"/>
      <c r="AP950" s="647"/>
      <c r="AQ950" s="647"/>
      <c r="AR950" s="647"/>
      <c r="AS950" s="647"/>
      <c r="AT950" s="647"/>
      <c r="AU950" s="647"/>
      <c r="AV950" s="647"/>
      <c r="AW950" s="647"/>
      <c r="AX950" s="647"/>
      <c r="AY950" s="647"/>
      <c r="AZ950" s="647"/>
      <c r="BA950" s="649" t="s">
        <v>12</v>
      </c>
      <c r="BB950" s="649"/>
      <c r="BC950" s="649"/>
      <c r="BD950" s="650"/>
      <c r="BE950" s="650"/>
      <c r="BF950" s="650"/>
      <c r="BG950" s="650"/>
      <c r="BH950" s="650"/>
      <c r="BI950" s="650"/>
      <c r="BJ950" s="650"/>
      <c r="BK950" s="650"/>
      <c r="BL950" s="650"/>
      <c r="BM950" s="650"/>
      <c r="BN950" s="237"/>
      <c r="BO950" s="238"/>
      <c r="BP950" s="238"/>
      <c r="BQ950" s="72">
        <f>IF(BD950=0,0,1)</f>
        <v>0</v>
      </c>
      <c r="BR950" s="73">
        <f>IF((BE1000+BI1000)&gt;(AO1000+AS1000),1,0)</f>
        <v>0</v>
      </c>
      <c r="BS950" s="74"/>
    </row>
    <row r="951" spans="1:71" ht="9.6" customHeight="1">
      <c r="A951" s="62"/>
      <c r="B951" s="224"/>
      <c r="C951" s="225"/>
      <c r="D951" s="225"/>
      <c r="E951" s="225"/>
      <c r="F951" s="226"/>
      <c r="G951" s="226"/>
      <c r="H951" s="225"/>
      <c r="I951" s="225"/>
      <c r="J951" s="225"/>
      <c r="K951" s="225"/>
      <c r="L951" s="225"/>
      <c r="M951" s="225"/>
      <c r="N951" s="225"/>
      <c r="O951" s="225"/>
      <c r="P951" s="225"/>
      <c r="Q951" s="225"/>
      <c r="R951" s="225"/>
      <c r="S951" s="225"/>
      <c r="T951" s="225"/>
      <c r="U951" s="225"/>
      <c r="V951" s="225"/>
      <c r="W951" s="225"/>
      <c r="X951" s="225"/>
      <c r="Y951" s="225"/>
      <c r="Z951" s="225"/>
      <c r="AA951" s="225"/>
      <c r="AB951" s="225"/>
      <c r="AC951" s="225"/>
      <c r="AD951" s="225"/>
      <c r="AE951" s="225"/>
      <c r="AF951" s="227"/>
      <c r="AG951" s="227"/>
      <c r="AH951" s="225"/>
      <c r="AI951" s="225"/>
      <c r="AJ951" s="225"/>
      <c r="AK951" s="225"/>
      <c r="AL951" s="225"/>
      <c r="AM951" s="225"/>
      <c r="AN951" s="225"/>
      <c r="AO951" s="225"/>
      <c r="AP951" s="225"/>
      <c r="AQ951" s="225"/>
      <c r="AR951" s="225"/>
      <c r="AS951" s="225"/>
      <c r="AT951" s="225"/>
      <c r="AU951" s="225"/>
      <c r="AV951" s="225"/>
      <c r="AW951" s="225"/>
      <c r="AX951" s="225"/>
      <c r="AY951" s="225"/>
      <c r="AZ951" s="225"/>
      <c r="BA951" s="225"/>
      <c r="BB951" s="225"/>
      <c r="BC951" s="225"/>
      <c r="BD951" s="225"/>
      <c r="BE951" s="225"/>
      <c r="BF951" s="225"/>
      <c r="BG951" s="225"/>
      <c r="BH951" s="225"/>
      <c r="BI951" s="225"/>
      <c r="BJ951" s="225"/>
      <c r="BK951" s="225"/>
      <c r="BL951" s="225"/>
      <c r="BM951" s="225"/>
      <c r="BN951" s="225"/>
      <c r="BO951" s="239"/>
      <c r="BP951" s="239"/>
      <c r="BQ951" s="62"/>
      <c r="BR951" s="62"/>
      <c r="BS951" s="62"/>
    </row>
    <row r="952" spans="1:71" ht="8.85" customHeight="1" thickBot="1">
      <c r="A952" s="62"/>
      <c r="B952" s="240"/>
      <c r="C952" s="241"/>
      <c r="D952" s="241"/>
      <c r="E952" s="241"/>
      <c r="F952" s="242"/>
      <c r="G952" s="242"/>
      <c r="H952" s="241"/>
      <c r="I952" s="241"/>
      <c r="J952" s="241"/>
      <c r="K952" s="241"/>
      <c r="L952" s="241"/>
      <c r="M952" s="241"/>
      <c r="N952" s="241"/>
      <c r="O952" s="241"/>
      <c r="P952" s="241"/>
      <c r="Q952" s="241"/>
      <c r="R952" s="241"/>
      <c r="S952" s="241"/>
      <c r="T952" s="241"/>
      <c r="U952" s="241"/>
      <c r="V952" s="241"/>
      <c r="W952" s="241"/>
      <c r="X952" s="241"/>
      <c r="Y952" s="241"/>
      <c r="Z952" s="241"/>
      <c r="AA952" s="241"/>
      <c r="AB952" s="241"/>
      <c r="AC952" s="241"/>
      <c r="AD952" s="241"/>
      <c r="AE952" s="241"/>
      <c r="AF952" s="243"/>
      <c r="AG952" s="243"/>
      <c r="AH952" s="241"/>
      <c r="AI952" s="241"/>
      <c r="AJ952" s="241"/>
      <c r="AK952" s="241"/>
      <c r="AL952" s="241"/>
      <c r="AM952" s="241"/>
      <c r="AN952" s="241"/>
      <c r="AO952" s="241"/>
      <c r="AP952" s="241"/>
      <c r="AQ952" s="241"/>
      <c r="AR952" s="241"/>
      <c r="AS952" s="241"/>
      <c r="AT952" s="241"/>
      <c r="AU952" s="241"/>
      <c r="AV952" s="241"/>
      <c r="AW952" s="241"/>
      <c r="AX952" s="241"/>
      <c r="AY952" s="241"/>
      <c r="AZ952" s="241"/>
      <c r="BA952" s="241"/>
      <c r="BB952" s="241"/>
      <c r="BC952" s="241"/>
      <c r="BD952" s="241"/>
      <c r="BE952" s="241"/>
      <c r="BF952" s="241"/>
      <c r="BG952" s="241"/>
      <c r="BH952" s="241"/>
      <c r="BI952" s="241"/>
      <c r="BJ952" s="241"/>
      <c r="BK952" s="241"/>
      <c r="BL952" s="241"/>
      <c r="BM952" s="241"/>
      <c r="BN952" s="241"/>
      <c r="BO952" s="244"/>
      <c r="BP952" s="244"/>
      <c r="BQ952" s="62"/>
      <c r="BR952" s="62"/>
      <c r="BS952" s="62"/>
    </row>
    <row r="953" spans="1:71" s="70" customFormat="1" ht="33.4" customHeight="1" thickTop="1">
      <c r="A953" s="74"/>
      <c r="B953" s="634" t="s">
        <v>0</v>
      </c>
      <c r="C953" s="636" t="s">
        <v>1</v>
      </c>
      <c r="D953" s="637"/>
      <c r="E953" s="245" t="s">
        <v>28</v>
      </c>
      <c r="F953" s="644" t="s">
        <v>115</v>
      </c>
      <c r="G953" s="644" t="s">
        <v>116</v>
      </c>
      <c r="H953" s="640" t="s">
        <v>41</v>
      </c>
      <c r="I953" s="641"/>
      <c r="J953" s="619" t="s">
        <v>7</v>
      </c>
      <c r="K953" s="619"/>
      <c r="L953" s="619"/>
      <c r="M953" s="619"/>
      <c r="N953" s="619"/>
      <c r="O953" s="619"/>
      <c r="P953" s="619" t="s">
        <v>2</v>
      </c>
      <c r="Q953" s="619"/>
      <c r="R953" s="619"/>
      <c r="S953" s="619"/>
      <c r="T953" s="619"/>
      <c r="U953" s="619"/>
      <c r="V953" s="630" t="s">
        <v>35</v>
      </c>
      <c r="W953" s="631"/>
      <c r="X953" s="630" t="s">
        <v>36</v>
      </c>
      <c r="Y953" s="631"/>
      <c r="Z953" s="630" t="s">
        <v>44</v>
      </c>
      <c r="AA953" s="631"/>
      <c r="AB953" s="619" t="s">
        <v>6</v>
      </c>
      <c r="AC953" s="619"/>
      <c r="AD953" s="619"/>
      <c r="AE953" s="619"/>
      <c r="AF953" s="619"/>
      <c r="AG953" s="619"/>
      <c r="AH953" s="619" t="s">
        <v>74</v>
      </c>
      <c r="AI953" s="619"/>
      <c r="AJ953" s="619"/>
      <c r="AK953" s="619"/>
      <c r="AL953" s="619"/>
      <c r="AM953" s="619"/>
      <c r="AN953" s="619" t="s">
        <v>75</v>
      </c>
      <c r="AO953" s="619"/>
      <c r="AP953" s="619"/>
      <c r="AQ953" s="619"/>
      <c r="AR953" s="619"/>
      <c r="AS953" s="619"/>
      <c r="AT953" s="619" t="s">
        <v>76</v>
      </c>
      <c r="AU953" s="619"/>
      <c r="AV953" s="619"/>
      <c r="AW953" s="619"/>
      <c r="AX953" s="619"/>
      <c r="AY953" s="621"/>
      <c r="AZ953" s="619" t="s">
        <v>4</v>
      </c>
      <c r="BA953" s="619"/>
      <c r="BB953" s="619"/>
      <c r="BC953" s="619"/>
      <c r="BD953" s="619"/>
      <c r="BE953" s="620"/>
      <c r="BF953" s="619" t="s">
        <v>77</v>
      </c>
      <c r="BG953" s="619"/>
      <c r="BH953" s="619"/>
      <c r="BI953" s="619"/>
      <c r="BJ953" s="619"/>
      <c r="BK953" s="621"/>
      <c r="BL953" s="622" t="s">
        <v>25</v>
      </c>
      <c r="BM953" s="623"/>
      <c r="BN953" s="624"/>
      <c r="BO953" s="615" t="s">
        <v>92</v>
      </c>
      <c r="BP953" s="615" t="s">
        <v>93</v>
      </c>
      <c r="BQ953" s="74"/>
      <c r="BR953" s="74"/>
      <c r="BS953" s="74"/>
    </row>
    <row r="954" spans="1:71" s="76" customFormat="1" ht="31.9" customHeight="1">
      <c r="A954" s="75"/>
      <c r="B954" s="635"/>
      <c r="C954" s="638"/>
      <c r="D954" s="639"/>
      <c r="E954" s="246" t="s">
        <v>117</v>
      </c>
      <c r="F954" s="645"/>
      <c r="G954" s="645"/>
      <c r="H954" s="642"/>
      <c r="I954" s="643"/>
      <c r="J954" s="607" t="s">
        <v>17</v>
      </c>
      <c r="K954" s="608"/>
      <c r="L954" s="609" t="s">
        <v>18</v>
      </c>
      <c r="M954" s="610"/>
      <c r="N954" s="617" t="s">
        <v>19</v>
      </c>
      <c r="O954" s="618" t="s">
        <v>8</v>
      </c>
      <c r="P954" s="607" t="s">
        <v>26</v>
      </c>
      <c r="Q954" s="608"/>
      <c r="R954" s="609" t="s">
        <v>24</v>
      </c>
      <c r="S954" s="610"/>
      <c r="T954" s="617" t="s">
        <v>19</v>
      </c>
      <c r="U954" s="618"/>
      <c r="V954" s="632"/>
      <c r="W954" s="633"/>
      <c r="X954" s="632"/>
      <c r="Y954" s="633"/>
      <c r="Z954" s="632"/>
      <c r="AA954" s="633"/>
      <c r="AB954" s="607" t="s">
        <v>54</v>
      </c>
      <c r="AC954" s="608"/>
      <c r="AD954" s="609" t="s">
        <v>23</v>
      </c>
      <c r="AE954" s="610" t="s">
        <v>3</v>
      </c>
      <c r="AF954" s="611" t="s">
        <v>5</v>
      </c>
      <c r="AG954" s="612"/>
      <c r="AH954" s="607" t="s">
        <v>54</v>
      </c>
      <c r="AI954" s="608"/>
      <c r="AJ954" s="609" t="s">
        <v>23</v>
      </c>
      <c r="AK954" s="610" t="s">
        <v>3</v>
      </c>
      <c r="AL954" s="611" t="s">
        <v>5</v>
      </c>
      <c r="AM954" s="612"/>
      <c r="AN954" s="607" t="s">
        <v>54</v>
      </c>
      <c r="AO954" s="608"/>
      <c r="AP954" s="609" t="s">
        <v>23</v>
      </c>
      <c r="AQ954" s="610" t="s">
        <v>3</v>
      </c>
      <c r="AR954" s="611" t="s">
        <v>5</v>
      </c>
      <c r="AS954" s="612"/>
      <c r="AT954" s="613" t="s">
        <v>54</v>
      </c>
      <c r="AU954" s="614"/>
      <c r="AV954" s="628" t="s">
        <v>23</v>
      </c>
      <c r="AW954" s="629" t="s">
        <v>3</v>
      </c>
      <c r="AX954" s="611" t="s">
        <v>5</v>
      </c>
      <c r="AY954" s="612"/>
      <c r="AZ954" s="607" t="s">
        <v>54</v>
      </c>
      <c r="BA954" s="608"/>
      <c r="BB954" s="609" t="s">
        <v>23</v>
      </c>
      <c r="BC954" s="610" t="s">
        <v>3</v>
      </c>
      <c r="BD954" s="611" t="s">
        <v>5</v>
      </c>
      <c r="BE954" s="612"/>
      <c r="BF954" s="613" t="s">
        <v>54</v>
      </c>
      <c r="BG954" s="614"/>
      <c r="BH954" s="628" t="s">
        <v>23</v>
      </c>
      <c r="BI954" s="629" t="s">
        <v>3</v>
      </c>
      <c r="BJ954" s="611" t="s">
        <v>5</v>
      </c>
      <c r="BK954" s="612"/>
      <c r="BL954" s="625"/>
      <c r="BM954" s="626"/>
      <c r="BN954" s="627"/>
      <c r="BO954" s="616"/>
      <c r="BP954" s="616"/>
      <c r="BQ954" s="75"/>
      <c r="BR954" s="75"/>
      <c r="BS954" s="75"/>
    </row>
    <row r="955" spans="1:71" ht="23.85" customHeight="1">
      <c r="A955" s="77"/>
      <c r="B955" s="605" t="str">
        <f>IF(ROSTER!B8="","",ROSTER!B8)</f>
        <v/>
      </c>
      <c r="C955" s="588" t="str">
        <f>IF(ROSTER!C$8="","",ROSTER!C$8)</f>
        <v/>
      </c>
      <c r="D955" s="589"/>
      <c r="E955" s="590"/>
      <c r="F955" s="592">
        <f>IF(E955="y",1,IF(E955="S",1,0))</f>
        <v>0</v>
      </c>
      <c r="G955" s="594">
        <f>IF(E955="S",1,0)</f>
        <v>0</v>
      </c>
      <c r="H955" s="584"/>
      <c r="I955" s="576"/>
      <c r="J955" s="564"/>
      <c r="K955" s="565"/>
      <c r="L955" s="568"/>
      <c r="M955" s="569"/>
      <c r="N955" s="578">
        <f>L955+J955</f>
        <v>0</v>
      </c>
      <c r="O955" s="579"/>
      <c r="P955" s="564"/>
      <c r="Q955" s="565"/>
      <c r="R955" s="568"/>
      <c r="S955" s="569"/>
      <c r="T955" s="578">
        <f>R955-P955</f>
        <v>0</v>
      </c>
      <c r="U955" s="579"/>
      <c r="V955" s="584"/>
      <c r="W955" s="576"/>
      <c r="X955" s="564"/>
      <c r="Y955" s="576"/>
      <c r="Z955" s="564"/>
      <c r="AA955" s="576"/>
      <c r="AB955" s="564"/>
      <c r="AC955" s="565"/>
      <c r="AD955" s="568"/>
      <c r="AE955" s="569"/>
      <c r="AF955" s="548">
        <f>IF(AB955=0,0,(AD955/AB955)*100)</f>
        <v>0</v>
      </c>
      <c r="AG955" s="549"/>
      <c r="AH955" s="564"/>
      <c r="AI955" s="565"/>
      <c r="AJ955" s="568"/>
      <c r="AK955" s="569"/>
      <c r="AL955" s="548">
        <f>IF(AH955=0,0,(AJ955/AH955)*100)</f>
        <v>0</v>
      </c>
      <c r="AM955" s="549"/>
      <c r="AN955" s="564"/>
      <c r="AO955" s="565"/>
      <c r="AP955" s="568"/>
      <c r="AQ955" s="569"/>
      <c r="AR955" s="548">
        <f>IF(AN955=0,0,(AP955/AN955)*100)</f>
        <v>0</v>
      </c>
      <c r="AS955" s="549"/>
      <c r="AT955" s="572">
        <f>AB955+AH955+AN955</f>
        <v>0</v>
      </c>
      <c r="AU955" s="573"/>
      <c r="AV955" s="544">
        <f>AD955+AJ955+AP955</f>
        <v>0</v>
      </c>
      <c r="AW955" s="545"/>
      <c r="AX955" s="548">
        <f>IF(AT955=0,0,(AV955/AT955)*100)</f>
        <v>0</v>
      </c>
      <c r="AY955" s="549"/>
      <c r="AZ955" s="564"/>
      <c r="BA955" s="565"/>
      <c r="BB955" s="568"/>
      <c r="BC955" s="569"/>
      <c r="BD955" s="548">
        <f>IF(AZ955=0,0,(BB955/AZ955)*100)</f>
        <v>0</v>
      </c>
      <c r="BE955" s="549"/>
      <c r="BF955" s="572">
        <f>AT955+AZ955</f>
        <v>0</v>
      </c>
      <c r="BG955" s="573"/>
      <c r="BH955" s="544">
        <f>AV955+BB955</f>
        <v>0</v>
      </c>
      <c r="BI955" s="545"/>
      <c r="BJ955" s="548">
        <f>IF(BF955=0,0,(BH955/BF955)*100)</f>
        <v>0</v>
      </c>
      <c r="BK955" s="549"/>
      <c r="BL955" s="552">
        <f>(AD955*2)+(AJ955*2)+(AP955*3)+BB955</f>
        <v>0</v>
      </c>
      <c r="BM955" s="553"/>
      <c r="BN955" s="554"/>
      <c r="BO955" s="560" t="e">
        <f>(BL955*BR$955)+(N955*BR$956)+(X955*BR$957)+(R955*BR$958)+(V955*BR$959)+(Z955*BR$960)</f>
        <v>#REF!</v>
      </c>
      <c r="BP955" s="560" t="e">
        <f>((AZ955-BB955)*BR$962)+((AT955-AV955)*BR$961)+(H955*BR$963)+(P955*BR$964)</f>
        <v>#REF!</v>
      </c>
      <c r="BQ955" s="78" t="s">
        <v>81</v>
      </c>
      <c r="BR955" s="79" t="e">
        <f>IF(#REF!="B",#REF!,IF(#REF!="C",#REF!,#REF!))</f>
        <v>#REF!</v>
      </c>
      <c r="BS955" s="75"/>
    </row>
    <row r="956" spans="1:71" ht="23.85" customHeight="1">
      <c r="A956" s="77"/>
      <c r="B956" s="606"/>
      <c r="C956" s="562" t="str">
        <f>IF(ROSTER!D$8="","",ROSTER!D$8)</f>
        <v/>
      </c>
      <c r="D956" s="563"/>
      <c r="E956" s="591"/>
      <c r="F956" s="593"/>
      <c r="G956" s="595"/>
      <c r="H956" s="585"/>
      <c r="I956" s="577"/>
      <c r="J956" s="566"/>
      <c r="K956" s="567"/>
      <c r="L956" s="570"/>
      <c r="M956" s="571"/>
      <c r="N956" s="582" t="s">
        <v>16</v>
      </c>
      <c r="O956" s="583"/>
      <c r="P956" s="566"/>
      <c r="Q956" s="567"/>
      <c r="R956" s="570"/>
      <c r="S956" s="571"/>
      <c r="T956" s="582" t="s">
        <v>16</v>
      </c>
      <c r="U956" s="583"/>
      <c r="V956" s="585"/>
      <c r="W956" s="577"/>
      <c r="X956" s="566"/>
      <c r="Y956" s="577"/>
      <c r="Z956" s="566"/>
      <c r="AA956" s="577"/>
      <c r="AB956" s="566"/>
      <c r="AC956" s="567"/>
      <c r="AD956" s="570"/>
      <c r="AE956" s="571"/>
      <c r="AF956" s="598"/>
      <c r="AG956" s="599"/>
      <c r="AH956" s="566"/>
      <c r="AI956" s="567"/>
      <c r="AJ956" s="570"/>
      <c r="AK956" s="571"/>
      <c r="AL956" s="598"/>
      <c r="AM956" s="599"/>
      <c r="AN956" s="566"/>
      <c r="AO956" s="567"/>
      <c r="AP956" s="570"/>
      <c r="AQ956" s="571"/>
      <c r="AR956" s="598"/>
      <c r="AS956" s="599"/>
      <c r="AT956" s="603"/>
      <c r="AU956" s="604"/>
      <c r="AV956" s="596"/>
      <c r="AW956" s="597"/>
      <c r="AX956" s="598"/>
      <c r="AY956" s="599"/>
      <c r="AZ956" s="566"/>
      <c r="BA956" s="567"/>
      <c r="BB956" s="570"/>
      <c r="BC956" s="571"/>
      <c r="BD956" s="598"/>
      <c r="BE956" s="599"/>
      <c r="BF956" s="603"/>
      <c r="BG956" s="604"/>
      <c r="BH956" s="596"/>
      <c r="BI956" s="597"/>
      <c r="BJ956" s="598"/>
      <c r="BK956" s="599"/>
      <c r="BL956" s="600"/>
      <c r="BM956" s="601"/>
      <c r="BN956" s="602"/>
      <c r="BO956" s="561"/>
      <c r="BP956" s="561"/>
      <c r="BQ956" s="78" t="s">
        <v>82</v>
      </c>
      <c r="BR956" s="79" t="e">
        <f>IF(#REF!="B",#REF!,IF(#REF!="C",#REF!,#REF!))</f>
        <v>#REF!</v>
      </c>
      <c r="BS956" s="75"/>
    </row>
    <row r="957" spans="1:71" ht="21.75" customHeight="1">
      <c r="A957" s="62"/>
      <c r="B957" s="605" t="str">
        <f>IF(ROSTER!B10="","",ROSTER!B10)</f>
        <v/>
      </c>
      <c r="C957" s="588" t="str">
        <f>IF(ROSTER!C$10="","",ROSTER!C$10)</f>
        <v/>
      </c>
      <c r="D957" s="589"/>
      <c r="E957" s="590"/>
      <c r="F957" s="592">
        <f>IF(E957="y",1,IF(E957="S",1,0))</f>
        <v>0</v>
      </c>
      <c r="G957" s="594">
        <f>IF(E957="S",1,0)</f>
        <v>0</v>
      </c>
      <c r="H957" s="584"/>
      <c r="I957" s="576"/>
      <c r="J957" s="564"/>
      <c r="K957" s="565"/>
      <c r="L957" s="568"/>
      <c r="M957" s="569"/>
      <c r="N957" s="578">
        <f>L957+J957</f>
        <v>0</v>
      </c>
      <c r="O957" s="579"/>
      <c r="P957" s="564"/>
      <c r="Q957" s="565"/>
      <c r="R957" s="568"/>
      <c r="S957" s="569"/>
      <c r="T957" s="578">
        <f>R957-P957</f>
        <v>0</v>
      </c>
      <c r="U957" s="579"/>
      <c r="V957" s="584"/>
      <c r="W957" s="576"/>
      <c r="X957" s="564"/>
      <c r="Y957" s="576"/>
      <c r="Z957" s="564"/>
      <c r="AA957" s="576"/>
      <c r="AB957" s="564"/>
      <c r="AC957" s="565"/>
      <c r="AD957" s="568"/>
      <c r="AE957" s="569"/>
      <c r="AF957" s="548">
        <f>IF(AB957=0,0,(AD957/AB957)*100)</f>
        <v>0</v>
      </c>
      <c r="AG957" s="549"/>
      <c r="AH957" s="564"/>
      <c r="AI957" s="565"/>
      <c r="AJ957" s="568"/>
      <c r="AK957" s="569"/>
      <c r="AL957" s="548">
        <f>IF(AH957=0,0,(AJ957/AH957)*100)</f>
        <v>0</v>
      </c>
      <c r="AM957" s="549"/>
      <c r="AN957" s="564"/>
      <c r="AO957" s="565"/>
      <c r="AP957" s="568"/>
      <c r="AQ957" s="569"/>
      <c r="AR957" s="548">
        <f>IF(AN957=0,0,(AP957/AN957)*100)</f>
        <v>0</v>
      </c>
      <c r="AS957" s="549"/>
      <c r="AT957" s="572">
        <f>AB957+AH957+AN957</f>
        <v>0</v>
      </c>
      <c r="AU957" s="573"/>
      <c r="AV957" s="544">
        <f>AD957+AJ957+AP957</f>
        <v>0</v>
      </c>
      <c r="AW957" s="545"/>
      <c r="AX957" s="548">
        <f>IF(AT957=0,0,(AV957/AT957)*100)</f>
        <v>0</v>
      </c>
      <c r="AY957" s="549"/>
      <c r="AZ957" s="564"/>
      <c r="BA957" s="565"/>
      <c r="BB957" s="568"/>
      <c r="BC957" s="569"/>
      <c r="BD957" s="548">
        <f>IF(AZ957=0,0,(BB957/AZ957)*100)</f>
        <v>0</v>
      </c>
      <c r="BE957" s="549"/>
      <c r="BF957" s="572">
        <f>AT957+AZ957</f>
        <v>0</v>
      </c>
      <c r="BG957" s="573"/>
      <c r="BH957" s="544">
        <f>AV957+BB957</f>
        <v>0</v>
      </c>
      <c r="BI957" s="545"/>
      <c r="BJ957" s="548">
        <f>IF(BF957=0,0,(BH957/BF957)*100)</f>
        <v>0</v>
      </c>
      <c r="BK957" s="549"/>
      <c r="BL957" s="552">
        <f>(AD957*2)+(AJ957*2)+(AP957*3)+BB957</f>
        <v>0</v>
      </c>
      <c r="BM957" s="553"/>
      <c r="BN957" s="554"/>
      <c r="BO957" s="560" t="e">
        <f>(BL957*BR$955)+(N957*BR$956)+(X957*BR$957)+(R957*BR$958)+(V957*BR$959)+(Z957*BR$960)</f>
        <v>#REF!</v>
      </c>
      <c r="BP957" s="560" t="e">
        <f>((AZ957-BB957)*BR$962)+((AT957-AV957)*BR$961)+(H957*BR$963)+(P957*BR$964)</f>
        <v>#REF!</v>
      </c>
      <c r="BQ957" s="78" t="s">
        <v>83</v>
      </c>
      <c r="BR957" s="79" t="e">
        <f>IF(#REF!="B",#REF!,IF(#REF!="C",#REF!,#REF!))</f>
        <v>#REF!</v>
      </c>
      <c r="BS957" s="75"/>
    </row>
    <row r="958" spans="1:71" ht="21.75" customHeight="1">
      <c r="A958" s="62"/>
      <c r="B958" s="606"/>
      <c r="C958" s="562" t="str">
        <f>IF(ROSTER!D$10="","",ROSTER!D$10)</f>
        <v/>
      </c>
      <c r="D958" s="563"/>
      <c r="E958" s="591"/>
      <c r="F958" s="593"/>
      <c r="G958" s="595"/>
      <c r="H958" s="585"/>
      <c r="I958" s="577"/>
      <c r="J958" s="566"/>
      <c r="K958" s="567"/>
      <c r="L958" s="570"/>
      <c r="M958" s="571"/>
      <c r="N958" s="582" t="s">
        <v>16</v>
      </c>
      <c r="O958" s="583"/>
      <c r="P958" s="566"/>
      <c r="Q958" s="567"/>
      <c r="R958" s="570"/>
      <c r="S958" s="571"/>
      <c r="T958" s="582" t="s">
        <v>16</v>
      </c>
      <c r="U958" s="583"/>
      <c r="V958" s="585"/>
      <c r="W958" s="577"/>
      <c r="X958" s="566"/>
      <c r="Y958" s="577"/>
      <c r="Z958" s="566"/>
      <c r="AA958" s="577"/>
      <c r="AB958" s="566"/>
      <c r="AC958" s="567"/>
      <c r="AD958" s="570"/>
      <c r="AE958" s="571"/>
      <c r="AF958" s="598"/>
      <c r="AG958" s="599"/>
      <c r="AH958" s="566"/>
      <c r="AI958" s="567"/>
      <c r="AJ958" s="570"/>
      <c r="AK958" s="571"/>
      <c r="AL958" s="598"/>
      <c r="AM958" s="599"/>
      <c r="AN958" s="566"/>
      <c r="AO958" s="567"/>
      <c r="AP958" s="570"/>
      <c r="AQ958" s="571"/>
      <c r="AR958" s="598"/>
      <c r="AS958" s="599"/>
      <c r="AT958" s="603"/>
      <c r="AU958" s="604"/>
      <c r="AV958" s="596"/>
      <c r="AW958" s="597"/>
      <c r="AX958" s="598"/>
      <c r="AY958" s="599"/>
      <c r="AZ958" s="566"/>
      <c r="BA958" s="567"/>
      <c r="BB958" s="570"/>
      <c r="BC958" s="571"/>
      <c r="BD958" s="598"/>
      <c r="BE958" s="599"/>
      <c r="BF958" s="603"/>
      <c r="BG958" s="604"/>
      <c r="BH958" s="596"/>
      <c r="BI958" s="597"/>
      <c r="BJ958" s="598"/>
      <c r="BK958" s="599"/>
      <c r="BL958" s="600"/>
      <c r="BM958" s="601"/>
      <c r="BN958" s="602"/>
      <c r="BO958" s="561"/>
      <c r="BP958" s="561"/>
      <c r="BQ958" s="78" t="s">
        <v>84</v>
      </c>
      <c r="BR958" s="79" t="e">
        <f>IF(#REF!="B",#REF!,IF(#REF!="C",#REF!,#REF!))</f>
        <v>#REF!</v>
      </c>
      <c r="BS958" s="75"/>
    </row>
    <row r="959" spans="1:71" ht="21.75" customHeight="1">
      <c r="A959" s="62"/>
      <c r="B959" s="586" t="str">
        <f>IF(ROSTER!B12="","",ROSTER!B12)</f>
        <v/>
      </c>
      <c r="C959" s="588" t="str">
        <f>IF(ROSTER!C$12="","",ROSTER!C$12)</f>
        <v/>
      </c>
      <c r="D959" s="589"/>
      <c r="E959" s="590"/>
      <c r="F959" s="592">
        <f>IF(E959="y",1,IF(E959="S",1,0))</f>
        <v>0</v>
      </c>
      <c r="G959" s="594">
        <f>IF(E959="S",1,0)</f>
        <v>0</v>
      </c>
      <c r="H959" s="584"/>
      <c r="I959" s="576"/>
      <c r="J959" s="564"/>
      <c r="K959" s="565"/>
      <c r="L959" s="568"/>
      <c r="M959" s="569"/>
      <c r="N959" s="578">
        <f>L959+J959</f>
        <v>0</v>
      </c>
      <c r="O959" s="579"/>
      <c r="P959" s="564"/>
      <c r="Q959" s="565"/>
      <c r="R959" s="568"/>
      <c r="S959" s="569"/>
      <c r="T959" s="578">
        <f>R959-P959</f>
        <v>0</v>
      </c>
      <c r="U959" s="579"/>
      <c r="V959" s="584"/>
      <c r="W959" s="576"/>
      <c r="X959" s="564"/>
      <c r="Y959" s="576"/>
      <c r="Z959" s="564"/>
      <c r="AA959" s="576"/>
      <c r="AB959" s="564"/>
      <c r="AC959" s="565"/>
      <c r="AD959" s="568"/>
      <c r="AE959" s="569"/>
      <c r="AF959" s="548">
        <f>IF(AB959=0,0,(AD959/AB959)*100)</f>
        <v>0</v>
      </c>
      <c r="AG959" s="549"/>
      <c r="AH959" s="564"/>
      <c r="AI959" s="565"/>
      <c r="AJ959" s="568"/>
      <c r="AK959" s="569"/>
      <c r="AL959" s="548">
        <f>IF(AH959=0,0,(AJ959/AH959)*100)</f>
        <v>0</v>
      </c>
      <c r="AM959" s="549"/>
      <c r="AN959" s="564"/>
      <c r="AO959" s="565"/>
      <c r="AP959" s="568"/>
      <c r="AQ959" s="569"/>
      <c r="AR959" s="548">
        <f>IF(AN959=0,0,(AP959/AN959)*100)</f>
        <v>0</v>
      </c>
      <c r="AS959" s="549"/>
      <c r="AT959" s="572">
        <f>AB959+AH959+AN959</f>
        <v>0</v>
      </c>
      <c r="AU959" s="573"/>
      <c r="AV959" s="544">
        <f>AD959+AJ959+AP959</f>
        <v>0</v>
      </c>
      <c r="AW959" s="545"/>
      <c r="AX959" s="548">
        <f>IF(AT959=0,0,(AV959/AT959)*100)</f>
        <v>0</v>
      </c>
      <c r="AY959" s="549"/>
      <c r="AZ959" s="564"/>
      <c r="BA959" s="565"/>
      <c r="BB959" s="568"/>
      <c r="BC959" s="569"/>
      <c r="BD959" s="548">
        <f>IF(AZ959=0,0,(BB959/AZ959)*100)</f>
        <v>0</v>
      </c>
      <c r="BE959" s="549"/>
      <c r="BF959" s="572">
        <f>AT959+AZ959</f>
        <v>0</v>
      </c>
      <c r="BG959" s="573"/>
      <c r="BH959" s="544">
        <f>AV959+BB959</f>
        <v>0</v>
      </c>
      <c r="BI959" s="545"/>
      <c r="BJ959" s="548">
        <f>IF(BF959=0,0,(BH959/BF959)*100)</f>
        <v>0</v>
      </c>
      <c r="BK959" s="549"/>
      <c r="BL959" s="552">
        <f>(AD959*2)+(AJ959*2)+(AP959*3)+BB959</f>
        <v>0</v>
      </c>
      <c r="BM959" s="553"/>
      <c r="BN959" s="554"/>
      <c r="BO959" s="560" t="e">
        <f>(BL959*BR$955)+(N959*BR$956)+(X959*BR$957)+(R959*BR$958)+(V959*BR$959)+(Z959*BR$960)</f>
        <v>#REF!</v>
      </c>
      <c r="BP959" s="560" t="e">
        <f>((AZ959-BB959)*BR$962)+((AT959-AV959)*BR$961)+(H959*BR$963)+(P959*BR$964)</f>
        <v>#REF!</v>
      </c>
      <c r="BQ959" s="78" t="s">
        <v>85</v>
      </c>
      <c r="BR959" s="79" t="e">
        <f>IF(#REF!="B",#REF!,IF(#REF!="C",#REF!,#REF!))</f>
        <v>#REF!</v>
      </c>
      <c r="BS959" s="75"/>
    </row>
    <row r="960" spans="1:71" ht="21.75" customHeight="1">
      <c r="A960" s="62"/>
      <c r="B960" s="587"/>
      <c r="C960" s="562" t="str">
        <f>IF(ROSTER!D$12="","",ROSTER!D$12)</f>
        <v/>
      </c>
      <c r="D960" s="563"/>
      <c r="E960" s="591"/>
      <c r="F960" s="593"/>
      <c r="G960" s="595"/>
      <c r="H960" s="585"/>
      <c r="I960" s="577"/>
      <c r="J960" s="566"/>
      <c r="K960" s="567"/>
      <c r="L960" s="570"/>
      <c r="M960" s="571"/>
      <c r="N960" s="582" t="s">
        <v>16</v>
      </c>
      <c r="O960" s="583"/>
      <c r="P960" s="566"/>
      <c r="Q960" s="567"/>
      <c r="R960" s="570"/>
      <c r="S960" s="571"/>
      <c r="T960" s="582" t="s">
        <v>16</v>
      </c>
      <c r="U960" s="583"/>
      <c r="V960" s="585"/>
      <c r="W960" s="577"/>
      <c r="X960" s="566"/>
      <c r="Y960" s="577"/>
      <c r="Z960" s="566"/>
      <c r="AA960" s="577"/>
      <c r="AB960" s="566"/>
      <c r="AC960" s="567"/>
      <c r="AD960" s="570"/>
      <c r="AE960" s="571"/>
      <c r="AF960" s="598"/>
      <c r="AG960" s="599"/>
      <c r="AH960" s="566"/>
      <c r="AI960" s="567"/>
      <c r="AJ960" s="570"/>
      <c r="AK960" s="571"/>
      <c r="AL960" s="598"/>
      <c r="AM960" s="599"/>
      <c r="AN960" s="566"/>
      <c r="AO960" s="567"/>
      <c r="AP960" s="570"/>
      <c r="AQ960" s="571"/>
      <c r="AR960" s="598"/>
      <c r="AS960" s="599"/>
      <c r="AT960" s="603"/>
      <c r="AU960" s="604"/>
      <c r="AV960" s="596"/>
      <c r="AW960" s="597"/>
      <c r="AX960" s="598"/>
      <c r="AY960" s="599"/>
      <c r="AZ960" s="566"/>
      <c r="BA960" s="567"/>
      <c r="BB960" s="570"/>
      <c r="BC960" s="571"/>
      <c r="BD960" s="598"/>
      <c r="BE960" s="599"/>
      <c r="BF960" s="603"/>
      <c r="BG960" s="604"/>
      <c r="BH960" s="596"/>
      <c r="BI960" s="597"/>
      <c r="BJ960" s="598"/>
      <c r="BK960" s="599"/>
      <c r="BL960" s="600"/>
      <c r="BM960" s="601"/>
      <c r="BN960" s="602"/>
      <c r="BO960" s="561"/>
      <c r="BP960" s="561"/>
      <c r="BQ960" s="78" t="s">
        <v>86</v>
      </c>
      <c r="BR960" s="79" t="e">
        <f>IF(#REF!="B",#REF!,IF(#REF!="C",#REF!,#REF!))</f>
        <v>#REF!</v>
      </c>
      <c r="BS960" s="75"/>
    </row>
    <row r="961" spans="1:76" ht="21.75" customHeight="1">
      <c r="A961" s="62"/>
      <c r="B961" s="586" t="str">
        <f>IF(ROSTER!B14="","",ROSTER!B14)</f>
        <v/>
      </c>
      <c r="C961" s="588" t="str">
        <f>IF(ROSTER!C$14="","",ROSTER!C$14)</f>
        <v/>
      </c>
      <c r="D961" s="589"/>
      <c r="E961" s="590"/>
      <c r="F961" s="592">
        <f>IF(E961="y",1,IF(E961="S",1,0))</f>
        <v>0</v>
      </c>
      <c r="G961" s="594">
        <f>IF(E961="S",1,0)</f>
        <v>0</v>
      </c>
      <c r="H961" s="584"/>
      <c r="I961" s="576"/>
      <c r="J961" s="564"/>
      <c r="K961" s="565"/>
      <c r="L961" s="568"/>
      <c r="M961" s="569"/>
      <c r="N961" s="578">
        <f>L961+J961</f>
        <v>0</v>
      </c>
      <c r="O961" s="579"/>
      <c r="P961" s="564"/>
      <c r="Q961" s="565"/>
      <c r="R961" s="568"/>
      <c r="S961" s="569"/>
      <c r="T961" s="578">
        <f>R961-P961</f>
        <v>0</v>
      </c>
      <c r="U961" s="579"/>
      <c r="V961" s="584"/>
      <c r="W961" s="576"/>
      <c r="X961" s="564"/>
      <c r="Y961" s="576"/>
      <c r="Z961" s="564"/>
      <c r="AA961" s="576"/>
      <c r="AB961" s="564"/>
      <c r="AC961" s="565"/>
      <c r="AD961" s="568"/>
      <c r="AE961" s="569"/>
      <c r="AF961" s="548">
        <f>IF(AB961=0,0,(AD961/AB961)*100)</f>
        <v>0</v>
      </c>
      <c r="AG961" s="549"/>
      <c r="AH961" s="564"/>
      <c r="AI961" s="565"/>
      <c r="AJ961" s="568"/>
      <c r="AK961" s="569"/>
      <c r="AL961" s="548">
        <f>IF(AH961=0,0,(AJ961/AH961)*100)</f>
        <v>0</v>
      </c>
      <c r="AM961" s="549"/>
      <c r="AN961" s="564"/>
      <c r="AO961" s="565"/>
      <c r="AP961" s="568"/>
      <c r="AQ961" s="569"/>
      <c r="AR961" s="548">
        <f>IF(AN961=0,0,(AP961/AN961)*100)</f>
        <v>0</v>
      </c>
      <c r="AS961" s="549"/>
      <c r="AT961" s="572">
        <f>AB961+AH961+AN961</f>
        <v>0</v>
      </c>
      <c r="AU961" s="573"/>
      <c r="AV961" s="544">
        <f>AD961+AJ961+AP961</f>
        <v>0</v>
      </c>
      <c r="AW961" s="545"/>
      <c r="AX961" s="548">
        <f>IF(AT961=0,0,(AV961/AT961)*100)</f>
        <v>0</v>
      </c>
      <c r="AY961" s="549"/>
      <c r="AZ961" s="564"/>
      <c r="BA961" s="565"/>
      <c r="BB961" s="568"/>
      <c r="BC961" s="569"/>
      <c r="BD961" s="548">
        <f>IF(AZ961=0,0,(BB961/AZ961)*100)</f>
        <v>0</v>
      </c>
      <c r="BE961" s="549"/>
      <c r="BF961" s="572">
        <f>AT961+AZ961</f>
        <v>0</v>
      </c>
      <c r="BG961" s="573"/>
      <c r="BH961" s="544">
        <f>AV961+BB961</f>
        <v>0</v>
      </c>
      <c r="BI961" s="545"/>
      <c r="BJ961" s="548">
        <f>IF(BF961=0,0,(BH961/BF961)*100)</f>
        <v>0</v>
      </c>
      <c r="BK961" s="549"/>
      <c r="BL961" s="552">
        <f>(AD961*2)+(AJ961*2)+(AP961*3)+BB961</f>
        <v>0</v>
      </c>
      <c r="BM961" s="553"/>
      <c r="BN961" s="554"/>
      <c r="BO961" s="560" t="e">
        <f>(BL961*BR$955)+(N961*BR$956)+(X961*BR$957)+(R961*BR$958)+(V961*BR$959)+(Z961*BR$960)</f>
        <v>#REF!</v>
      </c>
      <c r="BP961" s="560" t="e">
        <f>((AZ961-BB961)*BR$962)+((AT961-AV961)*BR$961)+(H961*BR$963)+(P961*BR$964)</f>
        <v>#REF!</v>
      </c>
      <c r="BQ961" s="78" t="s">
        <v>87</v>
      </c>
      <c r="BR961" s="79" t="e">
        <f>IF(#REF!="B",#REF!,IF(#REF!="C",#REF!,#REF!))</f>
        <v>#REF!</v>
      </c>
      <c r="BS961" s="75"/>
    </row>
    <row r="962" spans="1:76" ht="21.75" customHeight="1">
      <c r="A962" s="62"/>
      <c r="B962" s="587"/>
      <c r="C962" s="562" t="str">
        <f>IF(ROSTER!D$14="","",ROSTER!D$14)</f>
        <v/>
      </c>
      <c r="D962" s="563"/>
      <c r="E962" s="591"/>
      <c r="F962" s="593"/>
      <c r="G962" s="595"/>
      <c r="H962" s="585"/>
      <c r="I962" s="577"/>
      <c r="J962" s="566"/>
      <c r="K962" s="567"/>
      <c r="L962" s="570"/>
      <c r="M962" s="571"/>
      <c r="N962" s="582" t="s">
        <v>16</v>
      </c>
      <c r="O962" s="583"/>
      <c r="P962" s="566"/>
      <c r="Q962" s="567"/>
      <c r="R962" s="570"/>
      <c r="S962" s="571"/>
      <c r="T962" s="582" t="s">
        <v>16</v>
      </c>
      <c r="U962" s="583"/>
      <c r="V962" s="585"/>
      <c r="W962" s="577"/>
      <c r="X962" s="566"/>
      <c r="Y962" s="577"/>
      <c r="Z962" s="566"/>
      <c r="AA962" s="577"/>
      <c r="AB962" s="566"/>
      <c r="AC962" s="567"/>
      <c r="AD962" s="570"/>
      <c r="AE962" s="571"/>
      <c r="AF962" s="598"/>
      <c r="AG962" s="599"/>
      <c r="AH962" s="566"/>
      <c r="AI962" s="567"/>
      <c r="AJ962" s="570"/>
      <c r="AK962" s="571"/>
      <c r="AL962" s="598"/>
      <c r="AM962" s="599"/>
      <c r="AN962" s="566"/>
      <c r="AO962" s="567"/>
      <c r="AP962" s="570"/>
      <c r="AQ962" s="571"/>
      <c r="AR962" s="598"/>
      <c r="AS962" s="599"/>
      <c r="AT962" s="603"/>
      <c r="AU962" s="604"/>
      <c r="AV962" s="596"/>
      <c r="AW962" s="597"/>
      <c r="AX962" s="598"/>
      <c r="AY962" s="599"/>
      <c r="AZ962" s="566"/>
      <c r="BA962" s="567"/>
      <c r="BB962" s="570"/>
      <c r="BC962" s="571"/>
      <c r="BD962" s="598"/>
      <c r="BE962" s="599"/>
      <c r="BF962" s="603"/>
      <c r="BG962" s="604"/>
      <c r="BH962" s="596"/>
      <c r="BI962" s="597"/>
      <c r="BJ962" s="598"/>
      <c r="BK962" s="599"/>
      <c r="BL962" s="600"/>
      <c r="BM962" s="601"/>
      <c r="BN962" s="602"/>
      <c r="BO962" s="561"/>
      <c r="BP962" s="561"/>
      <c r="BQ962" s="78" t="s">
        <v>88</v>
      </c>
      <c r="BR962" s="79" t="e">
        <f>IF(#REF!="B",#REF!,IF(#REF!="C",#REF!,#REF!))</f>
        <v>#REF!</v>
      </c>
      <c r="BS962" s="75"/>
    </row>
    <row r="963" spans="1:76" ht="21.75" customHeight="1">
      <c r="A963" s="62"/>
      <c r="B963" s="586" t="str">
        <f>IF(ROSTER!B16="","",ROSTER!B16)</f>
        <v/>
      </c>
      <c r="C963" s="588" t="str">
        <f>IF(ROSTER!C$16="","",ROSTER!C$16)</f>
        <v/>
      </c>
      <c r="D963" s="589"/>
      <c r="E963" s="590"/>
      <c r="F963" s="592">
        <f>IF(E963="y",1,IF(E963="S",1,0))</f>
        <v>0</v>
      </c>
      <c r="G963" s="594">
        <f>IF(E963="S",1,0)</f>
        <v>0</v>
      </c>
      <c r="H963" s="584"/>
      <c r="I963" s="576"/>
      <c r="J963" s="564"/>
      <c r="K963" s="565"/>
      <c r="L963" s="568"/>
      <c r="M963" s="569"/>
      <c r="N963" s="578">
        <f>L963+J963</f>
        <v>0</v>
      </c>
      <c r="O963" s="579"/>
      <c r="P963" s="564"/>
      <c r="Q963" s="565"/>
      <c r="R963" s="568"/>
      <c r="S963" s="569"/>
      <c r="T963" s="578">
        <f>R963-P963</f>
        <v>0</v>
      </c>
      <c r="U963" s="579"/>
      <c r="V963" s="584"/>
      <c r="W963" s="576"/>
      <c r="X963" s="564"/>
      <c r="Y963" s="576"/>
      <c r="Z963" s="564"/>
      <c r="AA963" s="576"/>
      <c r="AB963" s="564"/>
      <c r="AC963" s="565"/>
      <c r="AD963" s="568"/>
      <c r="AE963" s="569"/>
      <c r="AF963" s="548">
        <f>IF(AB963=0,0,(AD963/AB963)*100)</f>
        <v>0</v>
      </c>
      <c r="AG963" s="549"/>
      <c r="AH963" s="564"/>
      <c r="AI963" s="565"/>
      <c r="AJ963" s="568"/>
      <c r="AK963" s="569"/>
      <c r="AL963" s="548">
        <f>IF(AH963=0,0,(AJ963/AH963)*100)</f>
        <v>0</v>
      </c>
      <c r="AM963" s="549"/>
      <c r="AN963" s="564"/>
      <c r="AO963" s="565"/>
      <c r="AP963" s="568"/>
      <c r="AQ963" s="569"/>
      <c r="AR963" s="548">
        <f>IF(AN963=0,0,(AP963/AN963)*100)</f>
        <v>0</v>
      </c>
      <c r="AS963" s="549"/>
      <c r="AT963" s="572">
        <f>AB963+AH963+AN963</f>
        <v>0</v>
      </c>
      <c r="AU963" s="573"/>
      <c r="AV963" s="544">
        <f>AD963+AJ963+AP963</f>
        <v>0</v>
      </c>
      <c r="AW963" s="545"/>
      <c r="AX963" s="548">
        <f>IF(AT963=0,0,(AV963/AT963)*100)</f>
        <v>0</v>
      </c>
      <c r="AY963" s="549"/>
      <c r="AZ963" s="564"/>
      <c r="BA963" s="565"/>
      <c r="BB963" s="568"/>
      <c r="BC963" s="569"/>
      <c r="BD963" s="548">
        <f>IF(AZ963=0,0,(BB963/AZ963)*100)</f>
        <v>0</v>
      </c>
      <c r="BE963" s="549"/>
      <c r="BF963" s="572">
        <f>AT963+AZ963</f>
        <v>0</v>
      </c>
      <c r="BG963" s="573"/>
      <c r="BH963" s="544">
        <f>AV963+BB963</f>
        <v>0</v>
      </c>
      <c r="BI963" s="545"/>
      <c r="BJ963" s="548">
        <f>IF(BF963=0,0,(BH963/BF963)*100)</f>
        <v>0</v>
      </c>
      <c r="BK963" s="549"/>
      <c r="BL963" s="552">
        <f>(AD963*2)+(AJ963*2)+(AP963*3)+BB963</f>
        <v>0</v>
      </c>
      <c r="BM963" s="553"/>
      <c r="BN963" s="554"/>
      <c r="BO963" s="560" t="e">
        <f>(BL963*BR$955)+(N963*BR$956)+(X963*BR$957)+(R963*BR$958)+(V963*BR$959)+(Z963*BR$960)</f>
        <v>#REF!</v>
      </c>
      <c r="BP963" s="560" t="e">
        <f>((AZ963-BB963)*BR$962)+((AT963-AV963)*BR$961)+(H963*BR$963)+(P963*BR$964)</f>
        <v>#REF!</v>
      </c>
      <c r="BQ963" s="78" t="s">
        <v>89</v>
      </c>
      <c r="BR963" s="79" t="e">
        <f>IF(#REF!="B",#REF!,IF(#REF!="C",#REF!,#REF!))</f>
        <v>#REF!</v>
      </c>
      <c r="BS963" s="75"/>
    </row>
    <row r="964" spans="1:76" ht="21.75" customHeight="1">
      <c r="A964" s="62"/>
      <c r="B964" s="587"/>
      <c r="C964" s="562" t="str">
        <f>IF(ROSTER!D$16="","",ROSTER!D$16)</f>
        <v/>
      </c>
      <c r="D964" s="563"/>
      <c r="E964" s="591"/>
      <c r="F964" s="593"/>
      <c r="G964" s="595"/>
      <c r="H964" s="585"/>
      <c r="I964" s="577"/>
      <c r="J964" s="566"/>
      <c r="K964" s="567"/>
      <c r="L964" s="570"/>
      <c r="M964" s="571"/>
      <c r="N964" s="582" t="s">
        <v>16</v>
      </c>
      <c r="O964" s="583"/>
      <c r="P964" s="566"/>
      <c r="Q964" s="567"/>
      <c r="R964" s="570"/>
      <c r="S964" s="571"/>
      <c r="T964" s="582" t="s">
        <v>16</v>
      </c>
      <c r="U964" s="583"/>
      <c r="V964" s="585"/>
      <c r="W964" s="577"/>
      <c r="X964" s="566"/>
      <c r="Y964" s="577"/>
      <c r="Z964" s="566"/>
      <c r="AA964" s="577"/>
      <c r="AB964" s="566"/>
      <c r="AC964" s="567"/>
      <c r="AD964" s="570"/>
      <c r="AE964" s="571"/>
      <c r="AF964" s="598"/>
      <c r="AG964" s="599"/>
      <c r="AH964" s="566"/>
      <c r="AI964" s="567"/>
      <c r="AJ964" s="570"/>
      <c r="AK964" s="571"/>
      <c r="AL964" s="598"/>
      <c r="AM964" s="599"/>
      <c r="AN964" s="566"/>
      <c r="AO964" s="567"/>
      <c r="AP964" s="570"/>
      <c r="AQ964" s="571"/>
      <c r="AR964" s="598"/>
      <c r="AS964" s="599"/>
      <c r="AT964" s="603"/>
      <c r="AU964" s="604"/>
      <c r="AV964" s="596"/>
      <c r="AW964" s="597"/>
      <c r="AX964" s="598"/>
      <c r="AY964" s="599"/>
      <c r="AZ964" s="566"/>
      <c r="BA964" s="567"/>
      <c r="BB964" s="570"/>
      <c r="BC964" s="571"/>
      <c r="BD964" s="598"/>
      <c r="BE964" s="599"/>
      <c r="BF964" s="603"/>
      <c r="BG964" s="604"/>
      <c r="BH964" s="596"/>
      <c r="BI964" s="597"/>
      <c r="BJ964" s="598"/>
      <c r="BK964" s="599"/>
      <c r="BL964" s="600"/>
      <c r="BM964" s="601"/>
      <c r="BN964" s="602"/>
      <c r="BO964" s="561"/>
      <c r="BP964" s="561"/>
      <c r="BQ964" s="78" t="s">
        <v>90</v>
      </c>
      <c r="BR964" s="79" t="e">
        <f>IF(#REF!="B",#REF!,IF(#REF!="C",#REF!,#REF!))</f>
        <v>#REF!</v>
      </c>
      <c r="BS964" s="75"/>
    </row>
    <row r="965" spans="1:76" ht="21.75" customHeight="1">
      <c r="A965" s="62"/>
      <c r="B965" s="586" t="str">
        <f>IF(ROSTER!B18="","",ROSTER!B18)</f>
        <v/>
      </c>
      <c r="C965" s="588" t="str">
        <f>IF(ROSTER!C$18="","",ROSTER!C$18)</f>
        <v/>
      </c>
      <c r="D965" s="589"/>
      <c r="E965" s="590"/>
      <c r="F965" s="592">
        <f>IF(E965="y",1,IF(E965="S",1,0))</f>
        <v>0</v>
      </c>
      <c r="G965" s="594">
        <f>IF(E965="S",1,0)</f>
        <v>0</v>
      </c>
      <c r="H965" s="584"/>
      <c r="I965" s="576"/>
      <c r="J965" s="564"/>
      <c r="K965" s="565"/>
      <c r="L965" s="568"/>
      <c r="M965" s="569"/>
      <c r="N965" s="578">
        <f>L965+J965</f>
        <v>0</v>
      </c>
      <c r="O965" s="579"/>
      <c r="P965" s="564"/>
      <c r="Q965" s="565"/>
      <c r="R965" s="568"/>
      <c r="S965" s="569"/>
      <c r="T965" s="578">
        <f>R965-P965</f>
        <v>0</v>
      </c>
      <c r="U965" s="579"/>
      <c r="V965" s="584"/>
      <c r="W965" s="576"/>
      <c r="X965" s="564"/>
      <c r="Y965" s="576"/>
      <c r="Z965" s="564"/>
      <c r="AA965" s="576"/>
      <c r="AB965" s="564"/>
      <c r="AC965" s="565"/>
      <c r="AD965" s="568"/>
      <c r="AE965" s="569"/>
      <c r="AF965" s="548">
        <f>IF(AB965=0,0,(AD965/AB965)*100)</f>
        <v>0</v>
      </c>
      <c r="AG965" s="549"/>
      <c r="AH965" s="564"/>
      <c r="AI965" s="565"/>
      <c r="AJ965" s="568"/>
      <c r="AK965" s="569"/>
      <c r="AL965" s="548">
        <f>IF(AH965=0,0,(AJ965/AH965)*100)</f>
        <v>0</v>
      </c>
      <c r="AM965" s="549"/>
      <c r="AN965" s="564"/>
      <c r="AO965" s="565"/>
      <c r="AP965" s="568"/>
      <c r="AQ965" s="569"/>
      <c r="AR965" s="548">
        <f>IF(AN965=0,0,(AP965/AN965)*100)</f>
        <v>0</v>
      </c>
      <c r="AS965" s="549"/>
      <c r="AT965" s="572">
        <f>AB965+AH965+AN965</f>
        <v>0</v>
      </c>
      <c r="AU965" s="573"/>
      <c r="AV965" s="544">
        <f>AD965+AJ965+AP965</f>
        <v>0</v>
      </c>
      <c r="AW965" s="545"/>
      <c r="AX965" s="548">
        <f>IF(AT965=0,0,(AV965/AT965)*100)</f>
        <v>0</v>
      </c>
      <c r="AY965" s="549"/>
      <c r="AZ965" s="564"/>
      <c r="BA965" s="565"/>
      <c r="BB965" s="568"/>
      <c r="BC965" s="569"/>
      <c r="BD965" s="548">
        <f>IF(AZ965=0,0,(BB965/AZ965)*100)</f>
        <v>0</v>
      </c>
      <c r="BE965" s="549"/>
      <c r="BF965" s="572">
        <f>AT965+AZ965</f>
        <v>0</v>
      </c>
      <c r="BG965" s="573"/>
      <c r="BH965" s="544">
        <f>AV965+BB965</f>
        <v>0</v>
      </c>
      <c r="BI965" s="545"/>
      <c r="BJ965" s="548">
        <f>IF(BF965=0,0,(BH965/BF965)*100)</f>
        <v>0</v>
      </c>
      <c r="BK965" s="549"/>
      <c r="BL965" s="552">
        <f>(AD965*2)+(AJ965*2)+(AP965*3)+BB965</f>
        <v>0</v>
      </c>
      <c r="BM965" s="553"/>
      <c r="BN965" s="554"/>
      <c r="BO965" s="560" t="e">
        <f>(BL965*BR$955)+(N965*BR$956)+(X965*BR$957)+(R965*BR$958)+(V965*BR$959)+(Z965*BR$960)</f>
        <v>#REF!</v>
      </c>
      <c r="BP965" s="560" t="e">
        <f>((AZ965-BB965)*BR$962)+((AT965-AV965)*BR$961)+(H965*BR$963)+(P965*BR$964)</f>
        <v>#REF!</v>
      </c>
      <c r="BQ965" s="62"/>
      <c r="BR965" s="62"/>
      <c r="BS965" s="75"/>
    </row>
    <row r="966" spans="1:76" ht="21.75" customHeight="1">
      <c r="A966" s="62"/>
      <c r="B966" s="587"/>
      <c r="C966" s="562" t="str">
        <f>IF(ROSTER!D$18="","",ROSTER!D$18)</f>
        <v/>
      </c>
      <c r="D966" s="563"/>
      <c r="E966" s="591"/>
      <c r="F966" s="593"/>
      <c r="G966" s="595"/>
      <c r="H966" s="585"/>
      <c r="I966" s="577"/>
      <c r="J966" s="566"/>
      <c r="K966" s="567"/>
      <c r="L966" s="570"/>
      <c r="M966" s="571"/>
      <c r="N966" s="582" t="s">
        <v>16</v>
      </c>
      <c r="O966" s="583"/>
      <c r="P966" s="566"/>
      <c r="Q966" s="567"/>
      <c r="R966" s="570"/>
      <c r="S966" s="571"/>
      <c r="T966" s="582" t="s">
        <v>16</v>
      </c>
      <c r="U966" s="583"/>
      <c r="V966" s="585"/>
      <c r="W966" s="577"/>
      <c r="X966" s="566"/>
      <c r="Y966" s="577"/>
      <c r="Z966" s="566"/>
      <c r="AA966" s="577"/>
      <c r="AB966" s="566"/>
      <c r="AC966" s="567"/>
      <c r="AD966" s="570"/>
      <c r="AE966" s="571"/>
      <c r="AF966" s="598"/>
      <c r="AG966" s="599"/>
      <c r="AH966" s="566"/>
      <c r="AI966" s="567"/>
      <c r="AJ966" s="570"/>
      <c r="AK966" s="571"/>
      <c r="AL966" s="598"/>
      <c r="AM966" s="599"/>
      <c r="AN966" s="566"/>
      <c r="AO966" s="567"/>
      <c r="AP966" s="570"/>
      <c r="AQ966" s="571"/>
      <c r="AR966" s="598"/>
      <c r="AS966" s="599"/>
      <c r="AT966" s="603"/>
      <c r="AU966" s="604"/>
      <c r="AV966" s="596"/>
      <c r="AW966" s="597"/>
      <c r="AX966" s="598"/>
      <c r="AY966" s="599"/>
      <c r="AZ966" s="566"/>
      <c r="BA966" s="567"/>
      <c r="BB966" s="570"/>
      <c r="BC966" s="571"/>
      <c r="BD966" s="598"/>
      <c r="BE966" s="599"/>
      <c r="BF966" s="603"/>
      <c r="BG966" s="604"/>
      <c r="BH966" s="596"/>
      <c r="BI966" s="597"/>
      <c r="BJ966" s="598"/>
      <c r="BK966" s="599"/>
      <c r="BL966" s="600"/>
      <c r="BM966" s="601"/>
      <c r="BN966" s="602"/>
      <c r="BO966" s="561"/>
      <c r="BP966" s="561"/>
      <c r="BQ966" s="62"/>
      <c r="BR966" s="62"/>
      <c r="BS966" s="62"/>
    </row>
    <row r="967" spans="1:76" ht="21.75" customHeight="1">
      <c r="A967" s="62"/>
      <c r="B967" s="586" t="str">
        <f>IF(ROSTER!B20="","",ROSTER!B20)</f>
        <v/>
      </c>
      <c r="C967" s="588" t="str">
        <f>IF(ROSTER!C$20="","",ROSTER!C$20)</f>
        <v/>
      </c>
      <c r="D967" s="589"/>
      <c r="E967" s="590"/>
      <c r="F967" s="592">
        <f>IF(E967="y",1,IF(E967="S",1,0))</f>
        <v>0</v>
      </c>
      <c r="G967" s="594">
        <f>IF(E967="S",1,0)</f>
        <v>0</v>
      </c>
      <c r="H967" s="584"/>
      <c r="I967" s="576"/>
      <c r="J967" s="564"/>
      <c r="K967" s="565"/>
      <c r="L967" s="568"/>
      <c r="M967" s="569"/>
      <c r="N967" s="578">
        <f>L967+J967</f>
        <v>0</v>
      </c>
      <c r="O967" s="579"/>
      <c r="P967" s="564"/>
      <c r="Q967" s="565"/>
      <c r="R967" s="568"/>
      <c r="S967" s="569"/>
      <c r="T967" s="578">
        <f>R967-P967</f>
        <v>0</v>
      </c>
      <c r="U967" s="579"/>
      <c r="V967" s="584"/>
      <c r="W967" s="576"/>
      <c r="X967" s="564"/>
      <c r="Y967" s="576"/>
      <c r="Z967" s="564"/>
      <c r="AA967" s="576"/>
      <c r="AB967" s="564"/>
      <c r="AC967" s="565"/>
      <c r="AD967" s="568"/>
      <c r="AE967" s="569"/>
      <c r="AF967" s="548">
        <f>IF(AB967=0,0,(AD967/AB967)*100)</f>
        <v>0</v>
      </c>
      <c r="AG967" s="549"/>
      <c r="AH967" s="564"/>
      <c r="AI967" s="565"/>
      <c r="AJ967" s="568"/>
      <c r="AK967" s="569"/>
      <c r="AL967" s="548">
        <f>IF(AH967=0,0,(AJ967/AH967)*100)</f>
        <v>0</v>
      </c>
      <c r="AM967" s="549"/>
      <c r="AN967" s="564"/>
      <c r="AO967" s="565"/>
      <c r="AP967" s="568"/>
      <c r="AQ967" s="569"/>
      <c r="AR967" s="548">
        <f>IF(AN967=0,0,(AP967/AN967)*100)</f>
        <v>0</v>
      </c>
      <c r="AS967" s="549"/>
      <c r="AT967" s="572">
        <f>AB967+AH967+AN967</f>
        <v>0</v>
      </c>
      <c r="AU967" s="573"/>
      <c r="AV967" s="544">
        <f>AD967+AJ967+AP967</f>
        <v>0</v>
      </c>
      <c r="AW967" s="545"/>
      <c r="AX967" s="548">
        <f>IF(AT967=0,0,(AV967/AT967)*100)</f>
        <v>0</v>
      </c>
      <c r="AY967" s="549"/>
      <c r="AZ967" s="564"/>
      <c r="BA967" s="565"/>
      <c r="BB967" s="568"/>
      <c r="BC967" s="569"/>
      <c r="BD967" s="548">
        <f>IF(AZ967=0,0,(BB967/AZ967)*100)</f>
        <v>0</v>
      </c>
      <c r="BE967" s="549"/>
      <c r="BF967" s="572">
        <f>AT967+AZ967</f>
        <v>0</v>
      </c>
      <c r="BG967" s="573"/>
      <c r="BH967" s="544">
        <f>AV967+BB967</f>
        <v>0</v>
      </c>
      <c r="BI967" s="545"/>
      <c r="BJ967" s="548">
        <f>IF(BF967=0,0,(BH967/BF967)*100)</f>
        <v>0</v>
      </c>
      <c r="BK967" s="549"/>
      <c r="BL967" s="552">
        <f>(AD967*2)+(AJ967*2)+(AP967*3)+BB967</f>
        <v>0</v>
      </c>
      <c r="BM967" s="553"/>
      <c r="BN967" s="554"/>
      <c r="BO967" s="560" t="e">
        <f>(BL967*BR$955)+(N967*BR$956)+(X967*BR$957)+(R967*BR$958)+(V967*BR$959)+(Z967*BR$960)</f>
        <v>#REF!</v>
      </c>
      <c r="BP967" s="560" t="e">
        <f>((AZ967-BB967)*BR$962)+((AT967-AV967)*BR$961)+(H967*BR$963)+(P967*BR$964)</f>
        <v>#REF!</v>
      </c>
      <c r="BQ967" s="62"/>
      <c r="BR967" s="62"/>
      <c r="BS967" s="62"/>
    </row>
    <row r="968" spans="1:76" ht="21.75" customHeight="1">
      <c r="A968" s="62"/>
      <c r="B968" s="587"/>
      <c r="C968" s="562" t="str">
        <f>IF(ROSTER!D$20="","",ROSTER!D$20)</f>
        <v/>
      </c>
      <c r="D968" s="563"/>
      <c r="E968" s="591"/>
      <c r="F968" s="593"/>
      <c r="G968" s="595"/>
      <c r="H968" s="585"/>
      <c r="I968" s="577"/>
      <c r="J968" s="566"/>
      <c r="K968" s="567"/>
      <c r="L968" s="570"/>
      <c r="M968" s="571"/>
      <c r="N968" s="582" t="s">
        <v>16</v>
      </c>
      <c r="O968" s="583"/>
      <c r="P968" s="566"/>
      <c r="Q968" s="567"/>
      <c r="R968" s="570"/>
      <c r="S968" s="571"/>
      <c r="T968" s="582" t="s">
        <v>16</v>
      </c>
      <c r="U968" s="583"/>
      <c r="V968" s="585"/>
      <c r="W968" s="577"/>
      <c r="X968" s="566"/>
      <c r="Y968" s="577"/>
      <c r="Z968" s="566"/>
      <c r="AA968" s="577"/>
      <c r="AB968" s="566"/>
      <c r="AC968" s="567"/>
      <c r="AD968" s="570"/>
      <c r="AE968" s="571"/>
      <c r="AF968" s="598"/>
      <c r="AG968" s="599"/>
      <c r="AH968" s="566"/>
      <c r="AI968" s="567"/>
      <c r="AJ968" s="570"/>
      <c r="AK968" s="571"/>
      <c r="AL968" s="598"/>
      <c r="AM968" s="599"/>
      <c r="AN968" s="566"/>
      <c r="AO968" s="567"/>
      <c r="AP968" s="570"/>
      <c r="AQ968" s="571"/>
      <c r="AR968" s="598"/>
      <c r="AS968" s="599"/>
      <c r="AT968" s="603"/>
      <c r="AU968" s="604"/>
      <c r="AV968" s="596"/>
      <c r="AW968" s="597"/>
      <c r="AX968" s="598"/>
      <c r="AY968" s="599"/>
      <c r="AZ968" s="566"/>
      <c r="BA968" s="567"/>
      <c r="BB968" s="570"/>
      <c r="BC968" s="571"/>
      <c r="BD968" s="598"/>
      <c r="BE968" s="599"/>
      <c r="BF968" s="603"/>
      <c r="BG968" s="604"/>
      <c r="BH968" s="596"/>
      <c r="BI968" s="597"/>
      <c r="BJ968" s="598"/>
      <c r="BK968" s="599"/>
      <c r="BL968" s="600"/>
      <c r="BM968" s="601"/>
      <c r="BN968" s="602"/>
      <c r="BO968" s="561"/>
      <c r="BP968" s="561"/>
      <c r="BQ968" s="62"/>
      <c r="BR968" s="62"/>
      <c r="BS968" s="62"/>
    </row>
    <row r="969" spans="1:76" ht="21.75" customHeight="1">
      <c r="A969" s="62"/>
      <c r="B969" s="586" t="str">
        <f>IF(ROSTER!B22="","",ROSTER!B22)</f>
        <v/>
      </c>
      <c r="C969" s="588" t="str">
        <f>IF(ROSTER!C$22="","",ROSTER!C$22)</f>
        <v/>
      </c>
      <c r="D969" s="589"/>
      <c r="E969" s="590"/>
      <c r="F969" s="592">
        <f>IF(E969="y",1,IF(E969="S",1,0))</f>
        <v>0</v>
      </c>
      <c r="G969" s="594">
        <f>IF(E969="S",1,0)</f>
        <v>0</v>
      </c>
      <c r="H969" s="584"/>
      <c r="I969" s="576"/>
      <c r="J969" s="564"/>
      <c r="K969" s="565"/>
      <c r="L969" s="568"/>
      <c r="M969" s="569"/>
      <c r="N969" s="578">
        <f>L969+J969</f>
        <v>0</v>
      </c>
      <c r="O969" s="579"/>
      <c r="P969" s="564"/>
      <c r="Q969" s="565"/>
      <c r="R969" s="568"/>
      <c r="S969" s="569"/>
      <c r="T969" s="578">
        <f>R969-P969</f>
        <v>0</v>
      </c>
      <c r="U969" s="579"/>
      <c r="V969" s="584"/>
      <c r="W969" s="576"/>
      <c r="X969" s="564"/>
      <c r="Y969" s="576"/>
      <c r="Z969" s="564"/>
      <c r="AA969" s="576"/>
      <c r="AB969" s="564"/>
      <c r="AC969" s="565"/>
      <c r="AD969" s="568"/>
      <c r="AE969" s="569"/>
      <c r="AF969" s="548">
        <f>IF(AB969=0,0,(AD969/AB969)*100)</f>
        <v>0</v>
      </c>
      <c r="AG969" s="549"/>
      <c r="AH969" s="564"/>
      <c r="AI969" s="565"/>
      <c r="AJ969" s="568"/>
      <c r="AK969" s="569"/>
      <c r="AL969" s="548">
        <f>IF(AH969=0,0,(AJ969/AH969)*100)</f>
        <v>0</v>
      </c>
      <c r="AM969" s="549"/>
      <c r="AN969" s="564"/>
      <c r="AO969" s="565"/>
      <c r="AP969" s="568"/>
      <c r="AQ969" s="569"/>
      <c r="AR969" s="548">
        <f>IF(AN969=0,0,(AP969/AN969)*100)</f>
        <v>0</v>
      </c>
      <c r="AS969" s="549"/>
      <c r="AT969" s="572">
        <f>AB969+AH969+AN969</f>
        <v>0</v>
      </c>
      <c r="AU969" s="573"/>
      <c r="AV969" s="544">
        <f>AD969+AJ969+AP969</f>
        <v>0</v>
      </c>
      <c r="AW969" s="545"/>
      <c r="AX969" s="548">
        <f>IF(AT969=0,0,(AV969/AT969)*100)</f>
        <v>0</v>
      </c>
      <c r="AY969" s="549"/>
      <c r="AZ969" s="564"/>
      <c r="BA969" s="565"/>
      <c r="BB969" s="568"/>
      <c r="BC969" s="569"/>
      <c r="BD969" s="548">
        <f>IF(AZ969=0,0,(BB969/AZ969)*100)</f>
        <v>0</v>
      </c>
      <c r="BE969" s="549"/>
      <c r="BF969" s="572">
        <f>AT969+AZ969</f>
        <v>0</v>
      </c>
      <c r="BG969" s="573"/>
      <c r="BH969" s="544">
        <f>AV969+BB969</f>
        <v>0</v>
      </c>
      <c r="BI969" s="545"/>
      <c r="BJ969" s="548">
        <f>IF(BF969=0,0,(BH969/BF969)*100)</f>
        <v>0</v>
      </c>
      <c r="BK969" s="549"/>
      <c r="BL969" s="552">
        <f>(AD969*2)+(AJ969*2)+(AP969*3)+BB969</f>
        <v>0</v>
      </c>
      <c r="BM969" s="553"/>
      <c r="BN969" s="554"/>
      <c r="BO969" s="560" t="e">
        <f>(BL969*BR$955)+(N969*BR$956)+(X969*BR$957)+(R969*BR$958)+(V969*BR$959)+(Z969*BR$960)</f>
        <v>#REF!</v>
      </c>
      <c r="BP969" s="560" t="e">
        <f>((AZ969-BB969)*BR$962)+((AT969-AV969)*BR$961)+(H969*BR$963)+(P969*BR$964)</f>
        <v>#REF!</v>
      </c>
      <c r="BQ969" s="62"/>
      <c r="BR969" s="62"/>
      <c r="BS969" s="62"/>
    </row>
    <row r="970" spans="1:76" ht="21.75" customHeight="1">
      <c r="A970" s="62"/>
      <c r="B970" s="587"/>
      <c r="C970" s="562" t="str">
        <f>IF(ROSTER!D$22="","",ROSTER!D$22)</f>
        <v/>
      </c>
      <c r="D970" s="563"/>
      <c r="E970" s="591"/>
      <c r="F970" s="593"/>
      <c r="G970" s="595"/>
      <c r="H970" s="585"/>
      <c r="I970" s="577"/>
      <c r="J970" s="566"/>
      <c r="K970" s="567"/>
      <c r="L970" s="570"/>
      <c r="M970" s="571"/>
      <c r="N970" s="582" t="s">
        <v>16</v>
      </c>
      <c r="O970" s="583"/>
      <c r="P970" s="566"/>
      <c r="Q970" s="567"/>
      <c r="R970" s="570"/>
      <c r="S970" s="571"/>
      <c r="T970" s="582" t="s">
        <v>16</v>
      </c>
      <c r="U970" s="583"/>
      <c r="V970" s="585"/>
      <c r="W970" s="577"/>
      <c r="X970" s="566"/>
      <c r="Y970" s="577"/>
      <c r="Z970" s="566"/>
      <c r="AA970" s="577"/>
      <c r="AB970" s="566"/>
      <c r="AC970" s="567"/>
      <c r="AD970" s="570"/>
      <c r="AE970" s="571"/>
      <c r="AF970" s="598"/>
      <c r="AG970" s="599"/>
      <c r="AH970" s="566"/>
      <c r="AI970" s="567"/>
      <c r="AJ970" s="570"/>
      <c r="AK970" s="571"/>
      <c r="AL970" s="598"/>
      <c r="AM970" s="599"/>
      <c r="AN970" s="566"/>
      <c r="AO970" s="567"/>
      <c r="AP970" s="570"/>
      <c r="AQ970" s="571"/>
      <c r="AR970" s="598"/>
      <c r="AS970" s="599"/>
      <c r="AT970" s="603"/>
      <c r="AU970" s="604"/>
      <c r="AV970" s="596"/>
      <c r="AW970" s="597"/>
      <c r="AX970" s="598"/>
      <c r="AY970" s="599"/>
      <c r="AZ970" s="566"/>
      <c r="BA970" s="567"/>
      <c r="BB970" s="570"/>
      <c r="BC970" s="571"/>
      <c r="BD970" s="598"/>
      <c r="BE970" s="599"/>
      <c r="BF970" s="603"/>
      <c r="BG970" s="604"/>
      <c r="BH970" s="596"/>
      <c r="BI970" s="597"/>
      <c r="BJ970" s="598"/>
      <c r="BK970" s="599"/>
      <c r="BL970" s="600"/>
      <c r="BM970" s="601"/>
      <c r="BN970" s="602"/>
      <c r="BO970" s="561"/>
      <c r="BP970" s="561"/>
      <c r="BQ970" s="62"/>
      <c r="BR970" s="62"/>
      <c r="BS970" s="62"/>
    </row>
    <row r="971" spans="1:76" ht="21.75" customHeight="1">
      <c r="A971" s="62"/>
      <c r="B971" s="586" t="str">
        <f>IF(ROSTER!B24="","",ROSTER!B24)</f>
        <v/>
      </c>
      <c r="C971" s="588" t="str">
        <f>IF(ROSTER!C$24="","",ROSTER!C$24)</f>
        <v/>
      </c>
      <c r="D971" s="589"/>
      <c r="E971" s="590"/>
      <c r="F971" s="592">
        <f>IF(E971="y",1,IF(E971="S",1,0))</f>
        <v>0</v>
      </c>
      <c r="G971" s="594">
        <f>IF(E971="S",1,0)</f>
        <v>0</v>
      </c>
      <c r="H971" s="584"/>
      <c r="I971" s="576"/>
      <c r="J971" s="564"/>
      <c r="K971" s="565"/>
      <c r="L971" s="568"/>
      <c r="M971" s="569"/>
      <c r="N971" s="578">
        <f>L971+J971</f>
        <v>0</v>
      </c>
      <c r="O971" s="579"/>
      <c r="P971" s="564"/>
      <c r="Q971" s="565"/>
      <c r="R971" s="568"/>
      <c r="S971" s="569"/>
      <c r="T971" s="578">
        <f>R971-P971</f>
        <v>0</v>
      </c>
      <c r="U971" s="579"/>
      <c r="V971" s="584"/>
      <c r="W971" s="576"/>
      <c r="X971" s="564"/>
      <c r="Y971" s="576"/>
      <c r="Z971" s="564"/>
      <c r="AA971" s="576"/>
      <c r="AB971" s="564"/>
      <c r="AC971" s="565"/>
      <c r="AD971" s="568"/>
      <c r="AE971" s="569"/>
      <c r="AF971" s="548">
        <f>IF(AB971=0,0,(AD971/AB971)*100)</f>
        <v>0</v>
      </c>
      <c r="AG971" s="549"/>
      <c r="AH971" s="564"/>
      <c r="AI971" s="565"/>
      <c r="AJ971" s="568"/>
      <c r="AK971" s="569"/>
      <c r="AL971" s="548">
        <f>IF(AH971=0,0,(AJ971/AH971)*100)</f>
        <v>0</v>
      </c>
      <c r="AM971" s="549"/>
      <c r="AN971" s="564"/>
      <c r="AO971" s="565"/>
      <c r="AP971" s="568"/>
      <c r="AQ971" s="569"/>
      <c r="AR971" s="548">
        <f>IF(AN971=0,0,(AP971/AN971)*100)</f>
        <v>0</v>
      </c>
      <c r="AS971" s="549"/>
      <c r="AT971" s="572">
        <f>AB971+AH971+AN971</f>
        <v>0</v>
      </c>
      <c r="AU971" s="573"/>
      <c r="AV971" s="544">
        <f>AD971+AJ971+AP971</f>
        <v>0</v>
      </c>
      <c r="AW971" s="545"/>
      <c r="AX971" s="548">
        <f>IF(AT971=0,0,(AV971/AT971)*100)</f>
        <v>0</v>
      </c>
      <c r="AY971" s="549"/>
      <c r="AZ971" s="564"/>
      <c r="BA971" s="565"/>
      <c r="BB971" s="568"/>
      <c r="BC971" s="569"/>
      <c r="BD971" s="548">
        <f>IF(AZ971=0,0,(BB971/AZ971)*100)</f>
        <v>0</v>
      </c>
      <c r="BE971" s="549"/>
      <c r="BF971" s="572">
        <f>AT971+AZ971</f>
        <v>0</v>
      </c>
      <c r="BG971" s="573"/>
      <c r="BH971" s="544">
        <f>AV971+BB971</f>
        <v>0</v>
      </c>
      <c r="BI971" s="545"/>
      <c r="BJ971" s="548">
        <f>IF(BF971=0,0,(BH971/BF971)*100)</f>
        <v>0</v>
      </c>
      <c r="BK971" s="549"/>
      <c r="BL971" s="552">
        <f>(AD971*2)+(AJ971*2)+(AP971*3)+BB971</f>
        <v>0</v>
      </c>
      <c r="BM971" s="553"/>
      <c r="BN971" s="554"/>
      <c r="BO971" s="560" t="e">
        <f>(BL971*BR$955)+(N971*BR$956)+(X971*BR$957)+(R971*BR$958)+(V971*BR$959)+(Z971*BR$960)</f>
        <v>#REF!</v>
      </c>
      <c r="BP971" s="560" t="e">
        <f>((AZ971-BB971)*BR$962)+((AT971-AV971)*BR$961)+(H971*BR$963)+(P971*BR$964)</f>
        <v>#REF!</v>
      </c>
      <c r="BQ971" s="62"/>
      <c r="BR971" s="62"/>
      <c r="BS971" s="62"/>
    </row>
    <row r="972" spans="1:76" ht="21.75" customHeight="1">
      <c r="A972" s="62"/>
      <c r="B972" s="587"/>
      <c r="C972" s="562" t="str">
        <f>IF(ROSTER!D$24="","",ROSTER!D$24)</f>
        <v/>
      </c>
      <c r="D972" s="563"/>
      <c r="E972" s="591"/>
      <c r="F972" s="593"/>
      <c r="G972" s="595"/>
      <c r="H972" s="585"/>
      <c r="I972" s="577"/>
      <c r="J972" s="566"/>
      <c r="K972" s="567"/>
      <c r="L972" s="570"/>
      <c r="M972" s="571"/>
      <c r="N972" s="582" t="s">
        <v>16</v>
      </c>
      <c r="O972" s="583"/>
      <c r="P972" s="566"/>
      <c r="Q972" s="567"/>
      <c r="R972" s="570"/>
      <c r="S972" s="571"/>
      <c r="T972" s="582" t="s">
        <v>16</v>
      </c>
      <c r="U972" s="583"/>
      <c r="V972" s="585"/>
      <c r="W972" s="577"/>
      <c r="X972" s="566"/>
      <c r="Y972" s="577"/>
      <c r="Z972" s="566"/>
      <c r="AA972" s="577"/>
      <c r="AB972" s="566"/>
      <c r="AC972" s="567"/>
      <c r="AD972" s="570"/>
      <c r="AE972" s="571"/>
      <c r="AF972" s="598"/>
      <c r="AG972" s="599"/>
      <c r="AH972" s="566"/>
      <c r="AI972" s="567"/>
      <c r="AJ972" s="570"/>
      <c r="AK972" s="571"/>
      <c r="AL972" s="598"/>
      <c r="AM972" s="599"/>
      <c r="AN972" s="566"/>
      <c r="AO972" s="567"/>
      <c r="AP972" s="570"/>
      <c r="AQ972" s="571"/>
      <c r="AR972" s="598"/>
      <c r="AS972" s="599"/>
      <c r="AT972" s="603"/>
      <c r="AU972" s="604"/>
      <c r="AV972" s="596"/>
      <c r="AW972" s="597"/>
      <c r="AX972" s="598"/>
      <c r="AY972" s="599"/>
      <c r="AZ972" s="566"/>
      <c r="BA972" s="567"/>
      <c r="BB972" s="570"/>
      <c r="BC972" s="571"/>
      <c r="BD972" s="598"/>
      <c r="BE972" s="599"/>
      <c r="BF972" s="603"/>
      <c r="BG972" s="604"/>
      <c r="BH972" s="596"/>
      <c r="BI972" s="597"/>
      <c r="BJ972" s="598"/>
      <c r="BK972" s="599"/>
      <c r="BL972" s="600"/>
      <c r="BM972" s="601"/>
      <c r="BN972" s="602"/>
      <c r="BO972" s="561"/>
      <c r="BP972" s="561"/>
      <c r="BQ972" s="62"/>
      <c r="BR972" s="62"/>
      <c r="BS972" s="62"/>
      <c r="BX972" s="82"/>
    </row>
    <row r="973" spans="1:76" ht="21.75" customHeight="1">
      <c r="A973" s="62"/>
      <c r="B973" s="586" t="str">
        <f>IF(ROSTER!B26="","",ROSTER!B26)</f>
        <v/>
      </c>
      <c r="C973" s="588" t="str">
        <f>IF(ROSTER!C$26="","",ROSTER!C$26)</f>
        <v/>
      </c>
      <c r="D973" s="589"/>
      <c r="E973" s="590"/>
      <c r="F973" s="592">
        <f>IF(E973="y",1,IF(E973="S",1,0))</f>
        <v>0</v>
      </c>
      <c r="G973" s="594">
        <f>IF(E973="S",1,0)</f>
        <v>0</v>
      </c>
      <c r="H973" s="584"/>
      <c r="I973" s="576"/>
      <c r="J973" s="564"/>
      <c r="K973" s="565"/>
      <c r="L973" s="568"/>
      <c r="M973" s="569"/>
      <c r="N973" s="578">
        <f>L973+J973</f>
        <v>0</v>
      </c>
      <c r="O973" s="579"/>
      <c r="P973" s="564"/>
      <c r="Q973" s="565"/>
      <c r="R973" s="568"/>
      <c r="S973" s="569"/>
      <c r="T973" s="578">
        <f>R973-P973</f>
        <v>0</v>
      </c>
      <c r="U973" s="579"/>
      <c r="V973" s="584"/>
      <c r="W973" s="576"/>
      <c r="X973" s="564"/>
      <c r="Y973" s="576"/>
      <c r="Z973" s="564"/>
      <c r="AA973" s="576"/>
      <c r="AB973" s="564"/>
      <c r="AC973" s="565"/>
      <c r="AD973" s="568"/>
      <c r="AE973" s="569"/>
      <c r="AF973" s="548">
        <f>IF(AB973=0,0,(AD973/AB973)*100)</f>
        <v>0</v>
      </c>
      <c r="AG973" s="549"/>
      <c r="AH973" s="564"/>
      <c r="AI973" s="565"/>
      <c r="AJ973" s="568"/>
      <c r="AK973" s="569"/>
      <c r="AL973" s="548">
        <f>IF(AH973=0,0,(AJ973/AH973)*100)</f>
        <v>0</v>
      </c>
      <c r="AM973" s="549"/>
      <c r="AN973" s="564"/>
      <c r="AO973" s="565"/>
      <c r="AP973" s="568"/>
      <c r="AQ973" s="569"/>
      <c r="AR973" s="548">
        <f>IF(AN973=0,0,(AP973/AN973)*100)</f>
        <v>0</v>
      </c>
      <c r="AS973" s="549"/>
      <c r="AT973" s="572">
        <f>AB973+AH973+AN973</f>
        <v>0</v>
      </c>
      <c r="AU973" s="573"/>
      <c r="AV973" s="544">
        <f>AD973+AJ973+AP973</f>
        <v>0</v>
      </c>
      <c r="AW973" s="545"/>
      <c r="AX973" s="548">
        <f>IF(AT973=0,0,(AV973/AT973)*100)</f>
        <v>0</v>
      </c>
      <c r="AY973" s="549"/>
      <c r="AZ973" s="564"/>
      <c r="BA973" s="565"/>
      <c r="BB973" s="568"/>
      <c r="BC973" s="569"/>
      <c r="BD973" s="548">
        <f>IF(AZ973=0,0,(BB973/AZ973)*100)</f>
        <v>0</v>
      </c>
      <c r="BE973" s="549"/>
      <c r="BF973" s="572">
        <f>AT973+AZ973</f>
        <v>0</v>
      </c>
      <c r="BG973" s="573"/>
      <c r="BH973" s="544">
        <f>AV973+BB973</f>
        <v>0</v>
      </c>
      <c r="BI973" s="545"/>
      <c r="BJ973" s="548">
        <f>IF(BF973=0,0,(BH973/BF973)*100)</f>
        <v>0</v>
      </c>
      <c r="BK973" s="549"/>
      <c r="BL973" s="552">
        <f>(AD973*2)+(AJ973*2)+(AP973*3)+BB973</f>
        <v>0</v>
      </c>
      <c r="BM973" s="553"/>
      <c r="BN973" s="554"/>
      <c r="BO973" s="560" t="e">
        <f>(BL973*BR$955)+(N973*BR$956)+(X973*BR$957)+(R973*BR$958)+(V973*BR$959)+(Z973*BR$960)</f>
        <v>#REF!</v>
      </c>
      <c r="BP973" s="560" t="e">
        <f>((AZ973-BB973)*BR$962)+((AT973-AV973)*BR$961)+(H973*BR$963)+(P973*BR$964)</f>
        <v>#REF!</v>
      </c>
      <c r="BQ973" s="62"/>
      <c r="BR973" s="62"/>
      <c r="BS973" s="62"/>
    </row>
    <row r="974" spans="1:76" ht="21.75" customHeight="1">
      <c r="A974" s="62"/>
      <c r="B974" s="587"/>
      <c r="C974" s="562" t="str">
        <f>IF(ROSTER!D$26="","",ROSTER!D$26)</f>
        <v/>
      </c>
      <c r="D974" s="563"/>
      <c r="E974" s="591"/>
      <c r="F974" s="593"/>
      <c r="G974" s="595"/>
      <c r="H974" s="585"/>
      <c r="I974" s="577"/>
      <c r="J974" s="566"/>
      <c r="K974" s="567"/>
      <c r="L974" s="570"/>
      <c r="M974" s="571"/>
      <c r="N974" s="582" t="s">
        <v>16</v>
      </c>
      <c r="O974" s="583"/>
      <c r="P974" s="566"/>
      <c r="Q974" s="567"/>
      <c r="R974" s="570"/>
      <c r="S974" s="571"/>
      <c r="T974" s="582" t="s">
        <v>16</v>
      </c>
      <c r="U974" s="583"/>
      <c r="V974" s="585"/>
      <c r="W974" s="577"/>
      <c r="X974" s="566"/>
      <c r="Y974" s="577"/>
      <c r="Z974" s="566"/>
      <c r="AA974" s="577"/>
      <c r="AB974" s="566"/>
      <c r="AC974" s="567"/>
      <c r="AD974" s="570"/>
      <c r="AE974" s="571"/>
      <c r="AF974" s="598"/>
      <c r="AG974" s="599"/>
      <c r="AH974" s="566"/>
      <c r="AI974" s="567"/>
      <c r="AJ974" s="570"/>
      <c r="AK974" s="571"/>
      <c r="AL974" s="598"/>
      <c r="AM974" s="599"/>
      <c r="AN974" s="566"/>
      <c r="AO974" s="567"/>
      <c r="AP974" s="570"/>
      <c r="AQ974" s="571"/>
      <c r="AR974" s="598"/>
      <c r="AS974" s="599"/>
      <c r="AT974" s="603"/>
      <c r="AU974" s="604"/>
      <c r="AV974" s="596"/>
      <c r="AW974" s="597"/>
      <c r="AX974" s="598"/>
      <c r="AY974" s="599"/>
      <c r="AZ974" s="566"/>
      <c r="BA974" s="567"/>
      <c r="BB974" s="570"/>
      <c r="BC974" s="571"/>
      <c r="BD974" s="598"/>
      <c r="BE974" s="599"/>
      <c r="BF974" s="603"/>
      <c r="BG974" s="604"/>
      <c r="BH974" s="596"/>
      <c r="BI974" s="597"/>
      <c r="BJ974" s="598"/>
      <c r="BK974" s="599"/>
      <c r="BL974" s="600"/>
      <c r="BM974" s="601"/>
      <c r="BN974" s="602"/>
      <c r="BO974" s="561"/>
      <c r="BP974" s="561"/>
      <c r="BQ974" s="62"/>
      <c r="BR974" s="62"/>
      <c r="BS974" s="62"/>
    </row>
    <row r="975" spans="1:76" ht="21.75" customHeight="1">
      <c r="A975" s="62"/>
      <c r="B975" s="586" t="str">
        <f>IF(ROSTER!B28="","",ROSTER!B28)</f>
        <v/>
      </c>
      <c r="C975" s="588" t="str">
        <f>IF(ROSTER!C$28="","",ROSTER!C$28)</f>
        <v/>
      </c>
      <c r="D975" s="589"/>
      <c r="E975" s="590"/>
      <c r="F975" s="592">
        <f>IF(E975="y",1,IF(E975="S",1,0))</f>
        <v>0</v>
      </c>
      <c r="G975" s="594">
        <f>IF(E975="S",1,0)</f>
        <v>0</v>
      </c>
      <c r="H975" s="584"/>
      <c r="I975" s="576"/>
      <c r="J975" s="564"/>
      <c r="K975" s="565"/>
      <c r="L975" s="568"/>
      <c r="M975" s="569"/>
      <c r="N975" s="578">
        <f>L975+J975</f>
        <v>0</v>
      </c>
      <c r="O975" s="579"/>
      <c r="P975" s="564"/>
      <c r="Q975" s="565"/>
      <c r="R975" s="568"/>
      <c r="S975" s="569"/>
      <c r="T975" s="578">
        <f>R975-P975</f>
        <v>0</v>
      </c>
      <c r="U975" s="579"/>
      <c r="V975" s="584"/>
      <c r="W975" s="576"/>
      <c r="X975" s="564"/>
      <c r="Y975" s="576"/>
      <c r="Z975" s="564"/>
      <c r="AA975" s="576"/>
      <c r="AB975" s="564"/>
      <c r="AC975" s="565"/>
      <c r="AD975" s="568"/>
      <c r="AE975" s="569"/>
      <c r="AF975" s="548">
        <f>IF(AB975=0,0,(AD975/AB975)*100)</f>
        <v>0</v>
      </c>
      <c r="AG975" s="549"/>
      <c r="AH975" s="564"/>
      <c r="AI975" s="565"/>
      <c r="AJ975" s="568"/>
      <c r="AK975" s="569"/>
      <c r="AL975" s="548">
        <f>IF(AH975=0,0,(AJ975/AH975)*100)</f>
        <v>0</v>
      </c>
      <c r="AM975" s="549"/>
      <c r="AN975" s="564"/>
      <c r="AO975" s="565"/>
      <c r="AP975" s="568"/>
      <c r="AQ975" s="569"/>
      <c r="AR975" s="548">
        <f>IF(AN975=0,0,(AP975/AN975)*100)</f>
        <v>0</v>
      </c>
      <c r="AS975" s="549"/>
      <c r="AT975" s="572">
        <f>AB975+AH975+AN975</f>
        <v>0</v>
      </c>
      <c r="AU975" s="573"/>
      <c r="AV975" s="544">
        <f>AD975+AJ975+AP975</f>
        <v>0</v>
      </c>
      <c r="AW975" s="545"/>
      <c r="AX975" s="548">
        <f>IF(AT975=0,0,(AV975/AT975)*100)</f>
        <v>0</v>
      </c>
      <c r="AY975" s="549"/>
      <c r="AZ975" s="564"/>
      <c r="BA975" s="565"/>
      <c r="BB975" s="568"/>
      <c r="BC975" s="569"/>
      <c r="BD975" s="548">
        <f>IF(AZ975=0,0,(BB975/AZ975)*100)</f>
        <v>0</v>
      </c>
      <c r="BE975" s="549"/>
      <c r="BF975" s="572">
        <f>AT975+AZ975</f>
        <v>0</v>
      </c>
      <c r="BG975" s="573"/>
      <c r="BH975" s="544">
        <f>AV975+BB975</f>
        <v>0</v>
      </c>
      <c r="BI975" s="545"/>
      <c r="BJ975" s="548">
        <f>IF(BF975=0,0,(BH975/BF975)*100)</f>
        <v>0</v>
      </c>
      <c r="BK975" s="549"/>
      <c r="BL975" s="552">
        <f>(AD975*2)+(AJ975*2)+(AP975*3)+BB975</f>
        <v>0</v>
      </c>
      <c r="BM975" s="553"/>
      <c r="BN975" s="554"/>
      <c r="BO975" s="560" t="e">
        <f>(BL975*BR$955)+(N975*BR$956)+(X975*BR$957)+(R975*BR$958)+(V975*BR$959)+(Z975*BR$960)</f>
        <v>#REF!</v>
      </c>
      <c r="BP975" s="560" t="e">
        <f>((AZ975-BB975)*BR$962)+((AT975-AV975)*BR$961)+(H975*BR$963)+(P975*BR$964)</f>
        <v>#REF!</v>
      </c>
      <c r="BQ975" s="62"/>
      <c r="BR975" s="62"/>
      <c r="BS975" s="62"/>
    </row>
    <row r="976" spans="1:76" ht="21.75" customHeight="1">
      <c r="A976" s="62"/>
      <c r="B976" s="587"/>
      <c r="C976" s="562" t="str">
        <f>IF(ROSTER!D$28="","",ROSTER!D$28)</f>
        <v/>
      </c>
      <c r="D976" s="563"/>
      <c r="E976" s="591"/>
      <c r="F976" s="593"/>
      <c r="G976" s="595"/>
      <c r="H976" s="585"/>
      <c r="I976" s="577"/>
      <c r="J976" s="566"/>
      <c r="K976" s="567"/>
      <c r="L976" s="570"/>
      <c r="M976" s="571"/>
      <c r="N976" s="582" t="s">
        <v>16</v>
      </c>
      <c r="O976" s="583"/>
      <c r="P976" s="566"/>
      <c r="Q976" s="567"/>
      <c r="R976" s="570"/>
      <c r="S976" s="571"/>
      <c r="T976" s="582" t="s">
        <v>16</v>
      </c>
      <c r="U976" s="583"/>
      <c r="V976" s="585"/>
      <c r="W976" s="577"/>
      <c r="X976" s="566"/>
      <c r="Y976" s="577"/>
      <c r="Z976" s="566"/>
      <c r="AA976" s="577"/>
      <c r="AB976" s="566"/>
      <c r="AC976" s="567"/>
      <c r="AD976" s="570"/>
      <c r="AE976" s="571"/>
      <c r="AF976" s="598"/>
      <c r="AG976" s="599"/>
      <c r="AH976" s="566"/>
      <c r="AI976" s="567"/>
      <c r="AJ976" s="570"/>
      <c r="AK976" s="571"/>
      <c r="AL976" s="598"/>
      <c r="AM976" s="599"/>
      <c r="AN976" s="566"/>
      <c r="AO976" s="567"/>
      <c r="AP976" s="570"/>
      <c r="AQ976" s="571"/>
      <c r="AR976" s="598"/>
      <c r="AS976" s="599"/>
      <c r="AT976" s="603"/>
      <c r="AU976" s="604"/>
      <c r="AV976" s="596"/>
      <c r="AW976" s="597"/>
      <c r="AX976" s="598"/>
      <c r="AY976" s="599"/>
      <c r="AZ976" s="566"/>
      <c r="BA976" s="567"/>
      <c r="BB976" s="570"/>
      <c r="BC976" s="571"/>
      <c r="BD976" s="598"/>
      <c r="BE976" s="599"/>
      <c r="BF976" s="603"/>
      <c r="BG976" s="604"/>
      <c r="BH976" s="596"/>
      <c r="BI976" s="597"/>
      <c r="BJ976" s="598"/>
      <c r="BK976" s="599"/>
      <c r="BL976" s="600"/>
      <c r="BM976" s="601"/>
      <c r="BN976" s="602"/>
      <c r="BO976" s="561"/>
      <c r="BP976" s="561"/>
      <c r="BQ976" s="62"/>
      <c r="BR976" s="62"/>
      <c r="BS976" s="62"/>
    </row>
    <row r="977" spans="1:71" ht="21.75" customHeight="1">
      <c r="A977" s="62"/>
      <c r="B977" s="586" t="str">
        <f>IF(ROSTER!B30="","",ROSTER!B30)</f>
        <v/>
      </c>
      <c r="C977" s="588" t="str">
        <f>IF(ROSTER!C$30="","",ROSTER!C$30)</f>
        <v/>
      </c>
      <c r="D977" s="589"/>
      <c r="E977" s="590"/>
      <c r="F977" s="592">
        <f>IF(E977="y",1,IF(E977="S",1,0))</f>
        <v>0</v>
      </c>
      <c r="G977" s="594">
        <f>IF(E977="S",1,0)</f>
        <v>0</v>
      </c>
      <c r="H977" s="584"/>
      <c r="I977" s="576"/>
      <c r="J977" s="564"/>
      <c r="K977" s="565"/>
      <c r="L977" s="568"/>
      <c r="M977" s="569"/>
      <c r="N977" s="578">
        <f>L977+J977</f>
        <v>0</v>
      </c>
      <c r="O977" s="579"/>
      <c r="P977" s="564"/>
      <c r="Q977" s="565"/>
      <c r="R977" s="568"/>
      <c r="S977" s="569"/>
      <c r="T977" s="578">
        <f>R977-P977</f>
        <v>0</v>
      </c>
      <c r="U977" s="579"/>
      <c r="V977" s="584"/>
      <c r="W977" s="576"/>
      <c r="X977" s="564"/>
      <c r="Y977" s="576"/>
      <c r="Z977" s="564"/>
      <c r="AA977" s="576"/>
      <c r="AB977" s="564"/>
      <c r="AC977" s="565"/>
      <c r="AD977" s="568"/>
      <c r="AE977" s="569"/>
      <c r="AF977" s="548">
        <f>IF(AB977=0,0,(AD977/AB977)*100)</f>
        <v>0</v>
      </c>
      <c r="AG977" s="549"/>
      <c r="AH977" s="564"/>
      <c r="AI977" s="565"/>
      <c r="AJ977" s="568"/>
      <c r="AK977" s="569"/>
      <c r="AL977" s="548">
        <f>IF(AH977=0,0,(AJ977/AH977)*100)</f>
        <v>0</v>
      </c>
      <c r="AM977" s="549"/>
      <c r="AN977" s="564"/>
      <c r="AO977" s="565"/>
      <c r="AP977" s="568"/>
      <c r="AQ977" s="569"/>
      <c r="AR977" s="548">
        <f>IF(AN977=0,0,(AP977/AN977)*100)</f>
        <v>0</v>
      </c>
      <c r="AS977" s="549"/>
      <c r="AT977" s="572">
        <f>AB977+AH977+AN977</f>
        <v>0</v>
      </c>
      <c r="AU977" s="573"/>
      <c r="AV977" s="544">
        <f>AD977+AJ977+AP977</f>
        <v>0</v>
      </c>
      <c r="AW977" s="545"/>
      <c r="AX977" s="548">
        <f>IF(AT977=0,0,(AV977/AT977)*100)</f>
        <v>0</v>
      </c>
      <c r="AY977" s="549"/>
      <c r="AZ977" s="564"/>
      <c r="BA977" s="565"/>
      <c r="BB977" s="568"/>
      <c r="BC977" s="569"/>
      <c r="BD977" s="548">
        <f>IF(AZ977=0,0,(BB977/AZ977)*100)</f>
        <v>0</v>
      </c>
      <c r="BE977" s="549"/>
      <c r="BF977" s="572">
        <f>AT977+AZ977</f>
        <v>0</v>
      </c>
      <c r="BG977" s="573"/>
      <c r="BH977" s="544">
        <f>AV977+BB977</f>
        <v>0</v>
      </c>
      <c r="BI977" s="545"/>
      <c r="BJ977" s="548">
        <f>IF(BF977=0,0,(BH977/BF977)*100)</f>
        <v>0</v>
      </c>
      <c r="BK977" s="549"/>
      <c r="BL977" s="552">
        <f>(AD977*2)+(AJ977*2)+(AP977*3)+BB977</f>
        <v>0</v>
      </c>
      <c r="BM977" s="553"/>
      <c r="BN977" s="554"/>
      <c r="BO977" s="560" t="e">
        <f>(BL977*BR$955)+(N977*BR$956)+(X977*BR$957)+(R977*BR$958)+(V977*BR$959)+(Z977*BR$960)</f>
        <v>#REF!</v>
      </c>
      <c r="BP977" s="560" t="e">
        <f>((AZ977-BB977)*BR$962)+((AT977-AV977)*BR$961)+(H977*BR$963)+(P977*BR$964)</f>
        <v>#REF!</v>
      </c>
      <c r="BQ977" s="62"/>
      <c r="BR977" s="62"/>
      <c r="BS977" s="62"/>
    </row>
    <row r="978" spans="1:71" ht="21.75" customHeight="1">
      <c r="A978" s="62"/>
      <c r="B978" s="587"/>
      <c r="C978" s="562" t="str">
        <f>IF(ROSTER!D$30="","",ROSTER!D$30)</f>
        <v/>
      </c>
      <c r="D978" s="563"/>
      <c r="E978" s="591"/>
      <c r="F978" s="593"/>
      <c r="G978" s="595"/>
      <c r="H978" s="585"/>
      <c r="I978" s="577"/>
      <c r="J978" s="566"/>
      <c r="K978" s="567"/>
      <c r="L978" s="570"/>
      <c r="M978" s="571"/>
      <c r="N978" s="582" t="s">
        <v>16</v>
      </c>
      <c r="O978" s="583"/>
      <c r="P978" s="566"/>
      <c r="Q978" s="567"/>
      <c r="R978" s="570"/>
      <c r="S978" s="571"/>
      <c r="T978" s="582" t="s">
        <v>16</v>
      </c>
      <c r="U978" s="583"/>
      <c r="V978" s="585"/>
      <c r="W978" s="577"/>
      <c r="X978" s="566"/>
      <c r="Y978" s="577"/>
      <c r="Z978" s="566"/>
      <c r="AA978" s="577"/>
      <c r="AB978" s="566"/>
      <c r="AC978" s="567"/>
      <c r="AD978" s="570"/>
      <c r="AE978" s="571"/>
      <c r="AF978" s="598"/>
      <c r="AG978" s="599"/>
      <c r="AH978" s="566"/>
      <c r="AI978" s="567"/>
      <c r="AJ978" s="570"/>
      <c r="AK978" s="571"/>
      <c r="AL978" s="598"/>
      <c r="AM978" s="599"/>
      <c r="AN978" s="566"/>
      <c r="AO978" s="567"/>
      <c r="AP978" s="570"/>
      <c r="AQ978" s="571"/>
      <c r="AR978" s="598"/>
      <c r="AS978" s="599"/>
      <c r="AT978" s="603"/>
      <c r="AU978" s="604"/>
      <c r="AV978" s="596"/>
      <c r="AW978" s="597"/>
      <c r="AX978" s="598"/>
      <c r="AY978" s="599"/>
      <c r="AZ978" s="566"/>
      <c r="BA978" s="567"/>
      <c r="BB978" s="570"/>
      <c r="BC978" s="571"/>
      <c r="BD978" s="598"/>
      <c r="BE978" s="599"/>
      <c r="BF978" s="603"/>
      <c r="BG978" s="604"/>
      <c r="BH978" s="596"/>
      <c r="BI978" s="597"/>
      <c r="BJ978" s="598"/>
      <c r="BK978" s="599"/>
      <c r="BL978" s="600"/>
      <c r="BM978" s="601"/>
      <c r="BN978" s="602"/>
      <c r="BO978" s="561"/>
      <c r="BP978" s="561"/>
      <c r="BQ978" s="62"/>
      <c r="BR978" s="62"/>
      <c r="BS978" s="62"/>
    </row>
    <row r="979" spans="1:71" ht="21.75" customHeight="1">
      <c r="A979" s="62"/>
      <c r="B979" s="586" t="str">
        <f>IF(ROSTER!B32="","",ROSTER!B32)</f>
        <v/>
      </c>
      <c r="C979" s="588" t="str">
        <f>IF(ROSTER!C$32="","",ROSTER!C$32)</f>
        <v/>
      </c>
      <c r="D979" s="589"/>
      <c r="E979" s="590"/>
      <c r="F979" s="592">
        <f>IF(E979="y",1,IF(E979="S",1,0))</f>
        <v>0</v>
      </c>
      <c r="G979" s="594">
        <f>IF(E979="S",1,0)</f>
        <v>0</v>
      </c>
      <c r="H979" s="584"/>
      <c r="I979" s="576"/>
      <c r="J979" s="564"/>
      <c r="K979" s="565"/>
      <c r="L979" s="568"/>
      <c r="M979" s="569"/>
      <c r="N979" s="578">
        <f>L979+J979</f>
        <v>0</v>
      </c>
      <c r="O979" s="579"/>
      <c r="P979" s="564"/>
      <c r="Q979" s="565"/>
      <c r="R979" s="568"/>
      <c r="S979" s="569"/>
      <c r="T979" s="578">
        <f>R979-P979</f>
        <v>0</v>
      </c>
      <c r="U979" s="579"/>
      <c r="V979" s="584"/>
      <c r="W979" s="576"/>
      <c r="X979" s="564"/>
      <c r="Y979" s="576"/>
      <c r="Z979" s="564"/>
      <c r="AA979" s="576"/>
      <c r="AB979" s="564"/>
      <c r="AC979" s="565"/>
      <c r="AD979" s="568"/>
      <c r="AE979" s="569"/>
      <c r="AF979" s="548">
        <f>IF(AB979=0,0,(AD979/AB979)*100)</f>
        <v>0</v>
      </c>
      <c r="AG979" s="549"/>
      <c r="AH979" s="564"/>
      <c r="AI979" s="565"/>
      <c r="AJ979" s="568"/>
      <c r="AK979" s="569"/>
      <c r="AL979" s="548">
        <f>IF(AH979=0,0,(AJ979/AH979)*100)</f>
        <v>0</v>
      </c>
      <c r="AM979" s="549"/>
      <c r="AN979" s="564"/>
      <c r="AO979" s="565"/>
      <c r="AP979" s="568"/>
      <c r="AQ979" s="569"/>
      <c r="AR979" s="548">
        <f>IF(AN979=0,0,(AP979/AN979)*100)</f>
        <v>0</v>
      </c>
      <c r="AS979" s="549"/>
      <c r="AT979" s="572">
        <f>AB979+AH979+AN979</f>
        <v>0</v>
      </c>
      <c r="AU979" s="573"/>
      <c r="AV979" s="544">
        <f>AD979+AJ979+AP979</f>
        <v>0</v>
      </c>
      <c r="AW979" s="545"/>
      <c r="AX979" s="548">
        <f>IF(AT979=0,0,(AV979/AT979)*100)</f>
        <v>0</v>
      </c>
      <c r="AY979" s="549"/>
      <c r="AZ979" s="564"/>
      <c r="BA979" s="565"/>
      <c r="BB979" s="568"/>
      <c r="BC979" s="569"/>
      <c r="BD979" s="548">
        <f>IF(AZ979=0,0,(BB979/AZ979)*100)</f>
        <v>0</v>
      </c>
      <c r="BE979" s="549"/>
      <c r="BF979" s="572">
        <f>AT979+AZ979</f>
        <v>0</v>
      </c>
      <c r="BG979" s="573"/>
      <c r="BH979" s="544">
        <f>AV979+BB979</f>
        <v>0</v>
      </c>
      <c r="BI979" s="545"/>
      <c r="BJ979" s="548">
        <f>IF(BF979=0,0,(BH979/BF979)*100)</f>
        <v>0</v>
      </c>
      <c r="BK979" s="549"/>
      <c r="BL979" s="552">
        <f>(AD979*2)+(AJ979*2)+(AP979*3)+BB979</f>
        <v>0</v>
      </c>
      <c r="BM979" s="553"/>
      <c r="BN979" s="554"/>
      <c r="BO979" s="560" t="e">
        <f>(BL979*BR$955)+(N979*BR$956)+(X979*BR$957)+(R979*BR$958)+(V979*BR$959)+(Z979*BR$960)</f>
        <v>#REF!</v>
      </c>
      <c r="BP979" s="560" t="e">
        <f>((AZ979-BB979)*BR$962)+((AT979-AV979)*BR$961)+(H979*BR$963)+(P979*BR$964)</f>
        <v>#REF!</v>
      </c>
      <c r="BQ979" s="62"/>
      <c r="BR979" s="62"/>
      <c r="BS979" s="62"/>
    </row>
    <row r="980" spans="1:71" ht="21.75" customHeight="1">
      <c r="A980" s="62"/>
      <c r="B980" s="587"/>
      <c r="C980" s="562" t="str">
        <f>IF(ROSTER!D$32="","",ROSTER!D$32)</f>
        <v/>
      </c>
      <c r="D980" s="563"/>
      <c r="E980" s="591"/>
      <c r="F980" s="593"/>
      <c r="G980" s="595"/>
      <c r="H980" s="585"/>
      <c r="I980" s="577"/>
      <c r="J980" s="566"/>
      <c r="K980" s="567"/>
      <c r="L980" s="570"/>
      <c r="M980" s="571"/>
      <c r="N980" s="582" t="s">
        <v>16</v>
      </c>
      <c r="O980" s="583"/>
      <c r="P980" s="566"/>
      <c r="Q980" s="567"/>
      <c r="R980" s="570"/>
      <c r="S980" s="571"/>
      <c r="T980" s="582" t="s">
        <v>16</v>
      </c>
      <c r="U980" s="583"/>
      <c r="V980" s="585"/>
      <c r="W980" s="577"/>
      <c r="X980" s="566"/>
      <c r="Y980" s="577"/>
      <c r="Z980" s="566"/>
      <c r="AA980" s="577"/>
      <c r="AB980" s="566"/>
      <c r="AC980" s="567"/>
      <c r="AD980" s="570"/>
      <c r="AE980" s="571"/>
      <c r="AF980" s="598"/>
      <c r="AG980" s="599"/>
      <c r="AH980" s="566"/>
      <c r="AI980" s="567"/>
      <c r="AJ980" s="570"/>
      <c r="AK980" s="571"/>
      <c r="AL980" s="598"/>
      <c r="AM980" s="599"/>
      <c r="AN980" s="566"/>
      <c r="AO980" s="567"/>
      <c r="AP980" s="570"/>
      <c r="AQ980" s="571"/>
      <c r="AR980" s="598"/>
      <c r="AS980" s="599"/>
      <c r="AT980" s="603"/>
      <c r="AU980" s="604"/>
      <c r="AV980" s="596"/>
      <c r="AW980" s="597"/>
      <c r="AX980" s="598"/>
      <c r="AY980" s="599"/>
      <c r="AZ980" s="566"/>
      <c r="BA980" s="567"/>
      <c r="BB980" s="570"/>
      <c r="BC980" s="571"/>
      <c r="BD980" s="598"/>
      <c r="BE980" s="599"/>
      <c r="BF980" s="603"/>
      <c r="BG980" s="604"/>
      <c r="BH980" s="596"/>
      <c r="BI980" s="597"/>
      <c r="BJ980" s="598"/>
      <c r="BK980" s="599"/>
      <c r="BL980" s="600"/>
      <c r="BM980" s="601"/>
      <c r="BN980" s="602"/>
      <c r="BO980" s="561"/>
      <c r="BP980" s="561"/>
      <c r="BQ980" s="62"/>
      <c r="BR980" s="62"/>
      <c r="BS980" s="62"/>
    </row>
    <row r="981" spans="1:71" ht="21.75" customHeight="1">
      <c r="A981" s="62"/>
      <c r="B981" s="586" t="str">
        <f>IF(ROSTER!B34="","",ROSTER!B34)</f>
        <v/>
      </c>
      <c r="C981" s="588" t="str">
        <f>IF(ROSTER!C$34="","",ROSTER!C$34)</f>
        <v/>
      </c>
      <c r="D981" s="589"/>
      <c r="E981" s="590"/>
      <c r="F981" s="592">
        <f>IF(E981="y",1,IF(E981="S",1,0))</f>
        <v>0</v>
      </c>
      <c r="G981" s="594">
        <f>IF(E981="S",1,0)</f>
        <v>0</v>
      </c>
      <c r="H981" s="584"/>
      <c r="I981" s="576"/>
      <c r="J981" s="564"/>
      <c r="K981" s="565"/>
      <c r="L981" s="568"/>
      <c r="M981" s="569"/>
      <c r="N981" s="578">
        <f>L981+J981</f>
        <v>0</v>
      </c>
      <c r="O981" s="579"/>
      <c r="P981" s="564"/>
      <c r="Q981" s="565"/>
      <c r="R981" s="568"/>
      <c r="S981" s="569"/>
      <c r="T981" s="578">
        <f>R981-P981</f>
        <v>0</v>
      </c>
      <c r="U981" s="579"/>
      <c r="V981" s="584"/>
      <c r="W981" s="576"/>
      <c r="X981" s="564"/>
      <c r="Y981" s="576"/>
      <c r="Z981" s="564"/>
      <c r="AA981" s="576"/>
      <c r="AB981" s="564"/>
      <c r="AC981" s="565"/>
      <c r="AD981" s="568"/>
      <c r="AE981" s="569"/>
      <c r="AF981" s="548">
        <f>IF(AB981=0,0,(AD981/AB981)*100)</f>
        <v>0</v>
      </c>
      <c r="AG981" s="549"/>
      <c r="AH981" s="564"/>
      <c r="AI981" s="565"/>
      <c r="AJ981" s="568"/>
      <c r="AK981" s="569"/>
      <c r="AL981" s="548">
        <f>IF(AH981=0,0,(AJ981/AH981)*100)</f>
        <v>0</v>
      </c>
      <c r="AM981" s="549"/>
      <c r="AN981" s="564"/>
      <c r="AO981" s="565"/>
      <c r="AP981" s="568"/>
      <c r="AQ981" s="569"/>
      <c r="AR981" s="548">
        <f>IF(AN981=0,0,(AP981/AN981)*100)</f>
        <v>0</v>
      </c>
      <c r="AS981" s="549"/>
      <c r="AT981" s="572">
        <f>AB981+AH981+AN981</f>
        <v>0</v>
      </c>
      <c r="AU981" s="573"/>
      <c r="AV981" s="544">
        <f>AD981+AJ981+AP981</f>
        <v>0</v>
      </c>
      <c r="AW981" s="545"/>
      <c r="AX981" s="548">
        <f>IF(AT981=0,0,(AV981/AT981)*100)</f>
        <v>0</v>
      </c>
      <c r="AY981" s="549"/>
      <c r="AZ981" s="564"/>
      <c r="BA981" s="565"/>
      <c r="BB981" s="568"/>
      <c r="BC981" s="569"/>
      <c r="BD981" s="548">
        <f>IF(AZ981=0,0,(BB981/AZ981)*100)</f>
        <v>0</v>
      </c>
      <c r="BE981" s="549"/>
      <c r="BF981" s="572">
        <f>AT981+AZ981</f>
        <v>0</v>
      </c>
      <c r="BG981" s="573"/>
      <c r="BH981" s="544">
        <f>AV981+BB981</f>
        <v>0</v>
      </c>
      <c r="BI981" s="545"/>
      <c r="BJ981" s="548">
        <f>IF(BF981=0,0,(BH981/BF981)*100)</f>
        <v>0</v>
      </c>
      <c r="BK981" s="549"/>
      <c r="BL981" s="552">
        <f>(AD981*2)+(AJ981*2)+(AP981*3)+BB981</f>
        <v>0</v>
      </c>
      <c r="BM981" s="553"/>
      <c r="BN981" s="554"/>
      <c r="BO981" s="560" t="e">
        <f>(BL981*BR$955)+(N981*BR$956)+(X981*BR$957)+(R981*BR$958)+(V981*BR$959)+(Z981*BR$960)</f>
        <v>#REF!</v>
      </c>
      <c r="BP981" s="560" t="e">
        <f>((AZ981-BB981)*BR$962)+((AT981-AV981)*BR$961)+(H981*BR$963)+(P981*BR$964)</f>
        <v>#REF!</v>
      </c>
      <c r="BQ981" s="62"/>
      <c r="BR981" s="62"/>
      <c r="BS981" s="62"/>
    </row>
    <row r="982" spans="1:71" ht="21.75" customHeight="1">
      <c r="A982" s="62"/>
      <c r="B982" s="587"/>
      <c r="C982" s="562" t="str">
        <f>IF(ROSTER!D$34="","",ROSTER!D$34)</f>
        <v/>
      </c>
      <c r="D982" s="563"/>
      <c r="E982" s="591"/>
      <c r="F982" s="593"/>
      <c r="G982" s="595"/>
      <c r="H982" s="585"/>
      <c r="I982" s="577"/>
      <c r="J982" s="566"/>
      <c r="K982" s="567"/>
      <c r="L982" s="570"/>
      <c r="M982" s="571"/>
      <c r="N982" s="582" t="s">
        <v>16</v>
      </c>
      <c r="O982" s="583"/>
      <c r="P982" s="566"/>
      <c r="Q982" s="567"/>
      <c r="R982" s="570"/>
      <c r="S982" s="571"/>
      <c r="T982" s="582" t="s">
        <v>16</v>
      </c>
      <c r="U982" s="583"/>
      <c r="V982" s="585"/>
      <c r="W982" s="577"/>
      <c r="X982" s="566"/>
      <c r="Y982" s="577"/>
      <c r="Z982" s="566"/>
      <c r="AA982" s="577"/>
      <c r="AB982" s="566"/>
      <c r="AC982" s="567"/>
      <c r="AD982" s="570"/>
      <c r="AE982" s="571"/>
      <c r="AF982" s="598"/>
      <c r="AG982" s="599"/>
      <c r="AH982" s="566"/>
      <c r="AI982" s="567"/>
      <c r="AJ982" s="570"/>
      <c r="AK982" s="571"/>
      <c r="AL982" s="598"/>
      <c r="AM982" s="599"/>
      <c r="AN982" s="566"/>
      <c r="AO982" s="567"/>
      <c r="AP982" s="570"/>
      <c r="AQ982" s="571"/>
      <c r="AR982" s="598"/>
      <c r="AS982" s="599"/>
      <c r="AT982" s="603"/>
      <c r="AU982" s="604"/>
      <c r="AV982" s="596"/>
      <c r="AW982" s="597"/>
      <c r="AX982" s="598"/>
      <c r="AY982" s="599"/>
      <c r="AZ982" s="566"/>
      <c r="BA982" s="567"/>
      <c r="BB982" s="570"/>
      <c r="BC982" s="571"/>
      <c r="BD982" s="598"/>
      <c r="BE982" s="599"/>
      <c r="BF982" s="603"/>
      <c r="BG982" s="604"/>
      <c r="BH982" s="596"/>
      <c r="BI982" s="597"/>
      <c r="BJ982" s="598"/>
      <c r="BK982" s="599"/>
      <c r="BL982" s="600"/>
      <c r="BM982" s="601"/>
      <c r="BN982" s="602"/>
      <c r="BO982" s="561"/>
      <c r="BP982" s="561"/>
      <c r="BQ982" s="62"/>
      <c r="BR982" s="62"/>
      <c r="BS982" s="62"/>
    </row>
    <row r="983" spans="1:71" ht="21.75" customHeight="1">
      <c r="A983" s="62"/>
      <c r="B983" s="586" t="str">
        <f>IF(ROSTER!B36="","",ROSTER!B36)</f>
        <v/>
      </c>
      <c r="C983" s="588" t="str">
        <f>IF(ROSTER!C$36="","",ROSTER!C$36)</f>
        <v/>
      </c>
      <c r="D983" s="589"/>
      <c r="E983" s="590"/>
      <c r="F983" s="592">
        <f>IF(E983="y",1,IF(E983="S",1,0))</f>
        <v>0</v>
      </c>
      <c r="G983" s="594">
        <f>IF(E983="S",1,0)</f>
        <v>0</v>
      </c>
      <c r="H983" s="584"/>
      <c r="I983" s="576"/>
      <c r="J983" s="564"/>
      <c r="K983" s="565"/>
      <c r="L983" s="568"/>
      <c r="M983" s="569"/>
      <c r="N983" s="578">
        <f>L983+J983</f>
        <v>0</v>
      </c>
      <c r="O983" s="579"/>
      <c r="P983" s="564"/>
      <c r="Q983" s="565"/>
      <c r="R983" s="568"/>
      <c r="S983" s="569"/>
      <c r="T983" s="578">
        <f>R983-P983</f>
        <v>0</v>
      </c>
      <c r="U983" s="579"/>
      <c r="V983" s="584"/>
      <c r="W983" s="576"/>
      <c r="X983" s="564"/>
      <c r="Y983" s="576"/>
      <c r="Z983" s="564"/>
      <c r="AA983" s="576"/>
      <c r="AB983" s="564"/>
      <c r="AC983" s="565"/>
      <c r="AD983" s="568"/>
      <c r="AE983" s="569"/>
      <c r="AF983" s="548">
        <f>IF(AB983=0,0,(AD983/AB983)*100)</f>
        <v>0</v>
      </c>
      <c r="AG983" s="549"/>
      <c r="AH983" s="564"/>
      <c r="AI983" s="565"/>
      <c r="AJ983" s="568"/>
      <c r="AK983" s="569"/>
      <c r="AL983" s="548">
        <f>IF(AH983=0,0,(AJ983/AH983)*100)</f>
        <v>0</v>
      </c>
      <c r="AM983" s="549"/>
      <c r="AN983" s="564"/>
      <c r="AO983" s="565"/>
      <c r="AP983" s="568"/>
      <c r="AQ983" s="569"/>
      <c r="AR983" s="548">
        <f>IF(AN983=0,0,(AP983/AN983)*100)</f>
        <v>0</v>
      </c>
      <c r="AS983" s="549"/>
      <c r="AT983" s="572">
        <f>AB983+AH983+AN983</f>
        <v>0</v>
      </c>
      <c r="AU983" s="573"/>
      <c r="AV983" s="544">
        <f>AD983+AJ983+AP983</f>
        <v>0</v>
      </c>
      <c r="AW983" s="545"/>
      <c r="AX983" s="548">
        <f>IF(AT983=0,0,(AV983/AT983)*100)</f>
        <v>0</v>
      </c>
      <c r="AY983" s="549"/>
      <c r="AZ983" s="564"/>
      <c r="BA983" s="565"/>
      <c r="BB983" s="568"/>
      <c r="BC983" s="569"/>
      <c r="BD983" s="548">
        <f>IF(AZ983=0,0,(BB983/AZ983)*100)</f>
        <v>0</v>
      </c>
      <c r="BE983" s="549"/>
      <c r="BF983" s="572">
        <f>AT983+AZ983</f>
        <v>0</v>
      </c>
      <c r="BG983" s="573"/>
      <c r="BH983" s="544">
        <f>AV983+BB983</f>
        <v>0</v>
      </c>
      <c r="BI983" s="545"/>
      <c r="BJ983" s="548">
        <f>IF(BF983=0,0,(BH983/BF983)*100)</f>
        <v>0</v>
      </c>
      <c r="BK983" s="549"/>
      <c r="BL983" s="552">
        <f>(AD983*2)+(AJ983*2)+(AP983*3)+BB983</f>
        <v>0</v>
      </c>
      <c r="BM983" s="553"/>
      <c r="BN983" s="554"/>
      <c r="BO983" s="560" t="e">
        <f>(BL983*BR$955)+(N983*BR$956)+(X983*BR$957)+(R983*BR$958)+(V983*BR$959)+(Z983*BR$960)</f>
        <v>#REF!</v>
      </c>
      <c r="BP983" s="560" t="e">
        <f>((AZ983-BB983)*BR$962)+((AT983-AV983)*BR$961)+(H983*BR$963)+(P983*BR$964)</f>
        <v>#REF!</v>
      </c>
      <c r="BQ983" s="62"/>
      <c r="BR983" s="62"/>
      <c r="BS983" s="62"/>
    </row>
    <row r="984" spans="1:71" ht="21.75" customHeight="1">
      <c r="A984" s="62"/>
      <c r="B984" s="587"/>
      <c r="C984" s="562" t="str">
        <f>IF(ROSTER!D$36="","",ROSTER!D$36)</f>
        <v/>
      </c>
      <c r="D984" s="563"/>
      <c r="E984" s="591"/>
      <c r="F984" s="593"/>
      <c r="G984" s="595"/>
      <c r="H984" s="585"/>
      <c r="I984" s="577"/>
      <c r="J984" s="566"/>
      <c r="K984" s="567"/>
      <c r="L984" s="570"/>
      <c r="M984" s="571"/>
      <c r="N984" s="582" t="s">
        <v>16</v>
      </c>
      <c r="O984" s="583"/>
      <c r="P984" s="566"/>
      <c r="Q984" s="567"/>
      <c r="R984" s="570"/>
      <c r="S984" s="571"/>
      <c r="T984" s="582" t="s">
        <v>16</v>
      </c>
      <c r="U984" s="583"/>
      <c r="V984" s="585"/>
      <c r="W984" s="577"/>
      <c r="X984" s="566"/>
      <c r="Y984" s="577"/>
      <c r="Z984" s="566"/>
      <c r="AA984" s="577"/>
      <c r="AB984" s="566"/>
      <c r="AC984" s="567"/>
      <c r="AD984" s="570"/>
      <c r="AE984" s="571"/>
      <c r="AF984" s="598"/>
      <c r="AG984" s="599"/>
      <c r="AH984" s="566"/>
      <c r="AI984" s="567"/>
      <c r="AJ984" s="570"/>
      <c r="AK984" s="571"/>
      <c r="AL984" s="598"/>
      <c r="AM984" s="599"/>
      <c r="AN984" s="566"/>
      <c r="AO984" s="567"/>
      <c r="AP984" s="570"/>
      <c r="AQ984" s="571"/>
      <c r="AR984" s="598"/>
      <c r="AS984" s="599"/>
      <c r="AT984" s="603"/>
      <c r="AU984" s="604"/>
      <c r="AV984" s="596"/>
      <c r="AW984" s="597"/>
      <c r="AX984" s="598"/>
      <c r="AY984" s="599"/>
      <c r="AZ984" s="566"/>
      <c r="BA984" s="567"/>
      <c r="BB984" s="570"/>
      <c r="BC984" s="571"/>
      <c r="BD984" s="598"/>
      <c r="BE984" s="599"/>
      <c r="BF984" s="603"/>
      <c r="BG984" s="604"/>
      <c r="BH984" s="596"/>
      <c r="BI984" s="597"/>
      <c r="BJ984" s="598"/>
      <c r="BK984" s="599"/>
      <c r="BL984" s="600"/>
      <c r="BM984" s="601"/>
      <c r="BN984" s="602"/>
      <c r="BO984" s="561"/>
      <c r="BP984" s="561"/>
      <c r="BQ984" s="62"/>
      <c r="BR984" s="62"/>
      <c r="BS984" s="62"/>
    </row>
    <row r="985" spans="1:71" ht="21.75" customHeight="1">
      <c r="A985" s="62"/>
      <c r="B985" s="586" t="str">
        <f>IF(ROSTER!B38="","",ROSTER!B38)</f>
        <v/>
      </c>
      <c r="C985" s="588" t="str">
        <f>IF(ROSTER!C$38="","",ROSTER!C$38)</f>
        <v/>
      </c>
      <c r="D985" s="589"/>
      <c r="E985" s="590"/>
      <c r="F985" s="592">
        <f>IF(E985="y",1,IF(E985="S",1,0))</f>
        <v>0</v>
      </c>
      <c r="G985" s="594">
        <f>IF(E985="S",1,0)</f>
        <v>0</v>
      </c>
      <c r="H985" s="584"/>
      <c r="I985" s="576"/>
      <c r="J985" s="564"/>
      <c r="K985" s="565"/>
      <c r="L985" s="568"/>
      <c r="M985" s="569"/>
      <c r="N985" s="578">
        <f>L985+J985</f>
        <v>0</v>
      </c>
      <c r="O985" s="579"/>
      <c r="P985" s="564"/>
      <c r="Q985" s="565"/>
      <c r="R985" s="568"/>
      <c r="S985" s="569"/>
      <c r="T985" s="578">
        <f>R985-P985</f>
        <v>0</v>
      </c>
      <c r="U985" s="579"/>
      <c r="V985" s="584"/>
      <c r="W985" s="576"/>
      <c r="X985" s="564"/>
      <c r="Y985" s="576"/>
      <c r="Z985" s="564"/>
      <c r="AA985" s="576"/>
      <c r="AB985" s="564"/>
      <c r="AC985" s="565"/>
      <c r="AD985" s="568"/>
      <c r="AE985" s="569"/>
      <c r="AF985" s="548">
        <f>IF(AB985=0,0,(AD985/AB985)*100)</f>
        <v>0</v>
      </c>
      <c r="AG985" s="549"/>
      <c r="AH985" s="564"/>
      <c r="AI985" s="565"/>
      <c r="AJ985" s="568"/>
      <c r="AK985" s="569"/>
      <c r="AL985" s="548">
        <f>IF(AH985=0,0,(AJ985/AH985)*100)</f>
        <v>0</v>
      </c>
      <c r="AM985" s="549"/>
      <c r="AN985" s="564"/>
      <c r="AO985" s="565"/>
      <c r="AP985" s="568"/>
      <c r="AQ985" s="569"/>
      <c r="AR985" s="548">
        <f>IF(AN985=0,0,(AP985/AN985)*100)</f>
        <v>0</v>
      </c>
      <c r="AS985" s="549"/>
      <c r="AT985" s="572">
        <f>AB985+AH985+AN985</f>
        <v>0</v>
      </c>
      <c r="AU985" s="573"/>
      <c r="AV985" s="544">
        <f>AD985+AJ985+AP985</f>
        <v>0</v>
      </c>
      <c r="AW985" s="545"/>
      <c r="AX985" s="548">
        <f>IF(AT985=0,0,(AV985/AT985)*100)</f>
        <v>0</v>
      </c>
      <c r="AY985" s="549"/>
      <c r="AZ985" s="564"/>
      <c r="BA985" s="565"/>
      <c r="BB985" s="568"/>
      <c r="BC985" s="569"/>
      <c r="BD985" s="548">
        <f>IF(AZ985=0,0,(BB985/AZ985)*100)</f>
        <v>0</v>
      </c>
      <c r="BE985" s="549"/>
      <c r="BF985" s="572">
        <f>AT985+AZ985</f>
        <v>0</v>
      </c>
      <c r="BG985" s="573"/>
      <c r="BH985" s="544">
        <f>AV985+BB985</f>
        <v>0</v>
      </c>
      <c r="BI985" s="545"/>
      <c r="BJ985" s="548">
        <f>IF(BF985=0,0,(BH985/BF985)*100)</f>
        <v>0</v>
      </c>
      <c r="BK985" s="549"/>
      <c r="BL985" s="552">
        <f>(AD985*2)+(AJ985*2)+(AP985*3)+BB985</f>
        <v>0</v>
      </c>
      <c r="BM985" s="553"/>
      <c r="BN985" s="554"/>
      <c r="BO985" s="560" t="e">
        <f>(BL985*BR$955)+(N985*BR$956)+(X985*BR$957)+(R985*BR$958)+(V985*BR$959)+(Z985*BR$960)</f>
        <v>#REF!</v>
      </c>
      <c r="BP985" s="560" t="e">
        <f>((AZ985-BB985)*BR$962)+((AT985-AV985)*BR$961)+(H985*BR$963)+(P985*BR$964)</f>
        <v>#REF!</v>
      </c>
      <c r="BQ985" s="62"/>
      <c r="BR985" s="62"/>
      <c r="BS985" s="62"/>
    </row>
    <row r="986" spans="1:71" ht="21.75" customHeight="1">
      <c r="A986" s="62"/>
      <c r="B986" s="587"/>
      <c r="C986" s="562" t="str">
        <f>IF(ROSTER!D$38="","",ROSTER!D$38)</f>
        <v/>
      </c>
      <c r="D986" s="563"/>
      <c r="E986" s="591"/>
      <c r="F986" s="593"/>
      <c r="G986" s="595"/>
      <c r="H986" s="585"/>
      <c r="I986" s="577"/>
      <c r="J986" s="566"/>
      <c r="K986" s="567"/>
      <c r="L986" s="570"/>
      <c r="M986" s="571"/>
      <c r="N986" s="582" t="s">
        <v>16</v>
      </c>
      <c r="O986" s="583"/>
      <c r="P986" s="566"/>
      <c r="Q986" s="567"/>
      <c r="R986" s="570"/>
      <c r="S986" s="571"/>
      <c r="T986" s="582" t="s">
        <v>16</v>
      </c>
      <c r="U986" s="583"/>
      <c r="V986" s="585"/>
      <c r="W986" s="577"/>
      <c r="X986" s="566"/>
      <c r="Y986" s="577"/>
      <c r="Z986" s="566"/>
      <c r="AA986" s="577"/>
      <c r="AB986" s="566"/>
      <c r="AC986" s="567"/>
      <c r="AD986" s="570"/>
      <c r="AE986" s="571"/>
      <c r="AF986" s="598"/>
      <c r="AG986" s="599"/>
      <c r="AH986" s="566"/>
      <c r="AI986" s="567"/>
      <c r="AJ986" s="570"/>
      <c r="AK986" s="571"/>
      <c r="AL986" s="598"/>
      <c r="AM986" s="599"/>
      <c r="AN986" s="566"/>
      <c r="AO986" s="567"/>
      <c r="AP986" s="570"/>
      <c r="AQ986" s="571"/>
      <c r="AR986" s="598"/>
      <c r="AS986" s="599"/>
      <c r="AT986" s="603"/>
      <c r="AU986" s="604"/>
      <c r="AV986" s="596"/>
      <c r="AW986" s="597"/>
      <c r="AX986" s="598"/>
      <c r="AY986" s="599"/>
      <c r="AZ986" s="566"/>
      <c r="BA986" s="567"/>
      <c r="BB986" s="570"/>
      <c r="BC986" s="571"/>
      <c r="BD986" s="598"/>
      <c r="BE986" s="599"/>
      <c r="BF986" s="603"/>
      <c r="BG986" s="604"/>
      <c r="BH986" s="596"/>
      <c r="BI986" s="597"/>
      <c r="BJ986" s="598"/>
      <c r="BK986" s="599"/>
      <c r="BL986" s="600"/>
      <c r="BM986" s="601"/>
      <c r="BN986" s="602"/>
      <c r="BO986" s="561"/>
      <c r="BP986" s="561"/>
      <c r="BQ986" s="62"/>
      <c r="BR986" s="62"/>
      <c r="BS986" s="62"/>
    </row>
    <row r="987" spans="1:71" ht="21.75" customHeight="1">
      <c r="A987" s="62"/>
      <c r="B987" s="586" t="str">
        <f>IF(ROSTER!B40="","",ROSTER!B40)</f>
        <v/>
      </c>
      <c r="C987" s="588" t="str">
        <f>IF(ROSTER!C$40="","",ROSTER!C$40)</f>
        <v/>
      </c>
      <c r="D987" s="589"/>
      <c r="E987" s="590"/>
      <c r="F987" s="592">
        <f>IF(E987="y",1,IF(E987="S",1,0))</f>
        <v>0</v>
      </c>
      <c r="G987" s="594">
        <f>IF(E987="S",1,0)</f>
        <v>0</v>
      </c>
      <c r="H987" s="584"/>
      <c r="I987" s="576"/>
      <c r="J987" s="564"/>
      <c r="K987" s="565"/>
      <c r="L987" s="568"/>
      <c r="M987" s="569"/>
      <c r="N987" s="578">
        <f>L987+J987</f>
        <v>0</v>
      </c>
      <c r="O987" s="579"/>
      <c r="P987" s="564"/>
      <c r="Q987" s="565"/>
      <c r="R987" s="568"/>
      <c r="S987" s="569"/>
      <c r="T987" s="578">
        <f>R987-P987</f>
        <v>0</v>
      </c>
      <c r="U987" s="579"/>
      <c r="V987" s="584"/>
      <c r="W987" s="576"/>
      <c r="X987" s="564"/>
      <c r="Y987" s="576"/>
      <c r="Z987" s="564"/>
      <c r="AA987" s="576"/>
      <c r="AB987" s="564"/>
      <c r="AC987" s="565"/>
      <c r="AD987" s="568"/>
      <c r="AE987" s="569"/>
      <c r="AF987" s="548">
        <f>IF(AB987=0,0,(AD987/AB987)*100)</f>
        <v>0</v>
      </c>
      <c r="AG987" s="549"/>
      <c r="AH987" s="564"/>
      <c r="AI987" s="565"/>
      <c r="AJ987" s="568"/>
      <c r="AK987" s="569"/>
      <c r="AL987" s="548">
        <f>IF(AH987=0,0,(AJ987/AH987)*100)</f>
        <v>0</v>
      </c>
      <c r="AM987" s="549"/>
      <c r="AN987" s="564"/>
      <c r="AO987" s="565"/>
      <c r="AP987" s="568"/>
      <c r="AQ987" s="569"/>
      <c r="AR987" s="548">
        <f>IF(AN987=0,0,(AP987/AN987)*100)</f>
        <v>0</v>
      </c>
      <c r="AS987" s="549"/>
      <c r="AT987" s="572">
        <f>AB987+AH987+AN987</f>
        <v>0</v>
      </c>
      <c r="AU987" s="573"/>
      <c r="AV987" s="544">
        <f>AD987+AJ987+AP987</f>
        <v>0</v>
      </c>
      <c r="AW987" s="545"/>
      <c r="AX987" s="548">
        <f>IF(AT987=0,0,(AV987/AT987)*100)</f>
        <v>0</v>
      </c>
      <c r="AY987" s="549"/>
      <c r="AZ987" s="564"/>
      <c r="BA987" s="565"/>
      <c r="BB987" s="568"/>
      <c r="BC987" s="569"/>
      <c r="BD987" s="548">
        <f>IF(AZ987=0,0,(BB987/AZ987)*100)</f>
        <v>0</v>
      </c>
      <c r="BE987" s="549"/>
      <c r="BF987" s="572">
        <f>AT987+AZ987</f>
        <v>0</v>
      </c>
      <c r="BG987" s="573"/>
      <c r="BH987" s="544">
        <f>AV987+BB987</f>
        <v>0</v>
      </c>
      <c r="BI987" s="545"/>
      <c r="BJ987" s="548">
        <f>IF(BF987=0,0,(BH987/BF987)*100)</f>
        <v>0</v>
      </c>
      <c r="BK987" s="549"/>
      <c r="BL987" s="552">
        <f>(AD987*2)+(AJ987*2)+(AP987*3)+BB987</f>
        <v>0</v>
      </c>
      <c r="BM987" s="553"/>
      <c r="BN987" s="554"/>
      <c r="BO987" s="560" t="e">
        <f>(BL987*BR$955)+(N987*BR$956)+(X987*BR$957)+(R987*BR$958)+(V987*BR$959)+(Z987*BR$960)</f>
        <v>#REF!</v>
      </c>
      <c r="BP987" s="560" t="e">
        <f>((AZ987-BB987)*BR$962)+((AT987-AV987)*BR$961)+(H987*BR$963)+(P987*BR$964)</f>
        <v>#REF!</v>
      </c>
      <c r="BQ987" s="62"/>
      <c r="BR987" s="62"/>
      <c r="BS987" s="62"/>
    </row>
    <row r="988" spans="1:71" ht="21.75" customHeight="1">
      <c r="A988" s="62"/>
      <c r="B988" s="587"/>
      <c r="C988" s="562" t="str">
        <f>IF(ROSTER!D$40="","",ROSTER!D$40)</f>
        <v/>
      </c>
      <c r="D988" s="563"/>
      <c r="E988" s="591"/>
      <c r="F988" s="593"/>
      <c r="G988" s="595"/>
      <c r="H988" s="585"/>
      <c r="I988" s="577"/>
      <c r="J988" s="566"/>
      <c r="K988" s="567"/>
      <c r="L988" s="570"/>
      <c r="M988" s="571"/>
      <c r="N988" s="582" t="s">
        <v>16</v>
      </c>
      <c r="O988" s="583"/>
      <c r="P988" s="566"/>
      <c r="Q988" s="567"/>
      <c r="R988" s="570"/>
      <c r="S988" s="571"/>
      <c r="T988" s="582" t="s">
        <v>16</v>
      </c>
      <c r="U988" s="583"/>
      <c r="V988" s="585"/>
      <c r="W988" s="577"/>
      <c r="X988" s="566"/>
      <c r="Y988" s="577"/>
      <c r="Z988" s="566"/>
      <c r="AA988" s="577"/>
      <c r="AB988" s="566"/>
      <c r="AC988" s="567"/>
      <c r="AD988" s="570"/>
      <c r="AE988" s="571"/>
      <c r="AF988" s="598"/>
      <c r="AG988" s="599"/>
      <c r="AH988" s="566"/>
      <c r="AI988" s="567"/>
      <c r="AJ988" s="570"/>
      <c r="AK988" s="571"/>
      <c r="AL988" s="598"/>
      <c r="AM988" s="599"/>
      <c r="AN988" s="566"/>
      <c r="AO988" s="567"/>
      <c r="AP988" s="570"/>
      <c r="AQ988" s="571"/>
      <c r="AR988" s="598"/>
      <c r="AS988" s="599"/>
      <c r="AT988" s="603"/>
      <c r="AU988" s="604"/>
      <c r="AV988" s="596"/>
      <c r="AW988" s="597"/>
      <c r="AX988" s="598"/>
      <c r="AY988" s="599"/>
      <c r="AZ988" s="566"/>
      <c r="BA988" s="567"/>
      <c r="BB988" s="570"/>
      <c r="BC988" s="571"/>
      <c r="BD988" s="598"/>
      <c r="BE988" s="599"/>
      <c r="BF988" s="603"/>
      <c r="BG988" s="604"/>
      <c r="BH988" s="596"/>
      <c r="BI988" s="597"/>
      <c r="BJ988" s="598"/>
      <c r="BK988" s="599"/>
      <c r="BL988" s="600"/>
      <c r="BM988" s="601"/>
      <c r="BN988" s="602"/>
      <c r="BO988" s="561"/>
      <c r="BP988" s="561"/>
      <c r="BQ988" s="62"/>
      <c r="BR988" s="62"/>
      <c r="BS988" s="62"/>
    </row>
    <row r="989" spans="1:71" ht="21.75" customHeight="1">
      <c r="A989" s="62"/>
      <c r="B989" s="586" t="str">
        <f>IF(ROSTER!B42="","",ROSTER!B42)</f>
        <v/>
      </c>
      <c r="C989" s="588" t="str">
        <f>IF(ROSTER!C$42="","",ROSTER!C$42)</f>
        <v/>
      </c>
      <c r="D989" s="589"/>
      <c r="E989" s="590"/>
      <c r="F989" s="592">
        <f>IF(E989="y",1,IF(E989="S",1,0))</f>
        <v>0</v>
      </c>
      <c r="G989" s="594">
        <f>IF(E989="S",1,0)</f>
        <v>0</v>
      </c>
      <c r="H989" s="584"/>
      <c r="I989" s="576"/>
      <c r="J989" s="564"/>
      <c r="K989" s="565"/>
      <c r="L989" s="568"/>
      <c r="M989" s="569"/>
      <c r="N989" s="578">
        <f>L989+J989</f>
        <v>0</v>
      </c>
      <c r="O989" s="579"/>
      <c r="P989" s="564"/>
      <c r="Q989" s="565"/>
      <c r="R989" s="568"/>
      <c r="S989" s="569"/>
      <c r="T989" s="578">
        <f>R989-P989</f>
        <v>0</v>
      </c>
      <c r="U989" s="579"/>
      <c r="V989" s="584"/>
      <c r="W989" s="576"/>
      <c r="X989" s="564"/>
      <c r="Y989" s="576"/>
      <c r="Z989" s="564"/>
      <c r="AA989" s="576"/>
      <c r="AB989" s="564"/>
      <c r="AC989" s="565"/>
      <c r="AD989" s="568"/>
      <c r="AE989" s="569"/>
      <c r="AF989" s="548">
        <f>IF(AB989=0,0,(AD989/AB989)*100)</f>
        <v>0</v>
      </c>
      <c r="AG989" s="549"/>
      <c r="AH989" s="564"/>
      <c r="AI989" s="565"/>
      <c r="AJ989" s="568"/>
      <c r="AK989" s="569"/>
      <c r="AL989" s="548">
        <f>IF(AH989=0,0,(AJ989/AH989)*100)</f>
        <v>0</v>
      </c>
      <c r="AM989" s="549"/>
      <c r="AN989" s="564"/>
      <c r="AO989" s="565"/>
      <c r="AP989" s="568"/>
      <c r="AQ989" s="569"/>
      <c r="AR989" s="548">
        <f>IF(AN989=0,0,(AP989/AN989)*100)</f>
        <v>0</v>
      </c>
      <c r="AS989" s="549"/>
      <c r="AT989" s="572">
        <f>AB989+AH989+AN989</f>
        <v>0</v>
      </c>
      <c r="AU989" s="573"/>
      <c r="AV989" s="544">
        <f>AD989+AJ989+AP989</f>
        <v>0</v>
      </c>
      <c r="AW989" s="545"/>
      <c r="AX989" s="548">
        <f>IF(AT989=0,0,(AV989/AT989)*100)</f>
        <v>0</v>
      </c>
      <c r="AY989" s="549"/>
      <c r="AZ989" s="564"/>
      <c r="BA989" s="565"/>
      <c r="BB989" s="568"/>
      <c r="BC989" s="569"/>
      <c r="BD989" s="548">
        <f>IF(AZ989=0,0,(BB989/AZ989)*100)</f>
        <v>0</v>
      </c>
      <c r="BE989" s="549"/>
      <c r="BF989" s="572">
        <f>AT989+AZ989</f>
        <v>0</v>
      </c>
      <c r="BG989" s="573"/>
      <c r="BH989" s="544">
        <f>AV989+BB989</f>
        <v>0</v>
      </c>
      <c r="BI989" s="545"/>
      <c r="BJ989" s="548">
        <f>IF(BF989=0,0,(BH989/BF989)*100)</f>
        <v>0</v>
      </c>
      <c r="BK989" s="549"/>
      <c r="BL989" s="552">
        <f>(AD989*2)+(AJ989*2)+(AP989*3)+BB989</f>
        <v>0</v>
      </c>
      <c r="BM989" s="553"/>
      <c r="BN989" s="554"/>
      <c r="BO989" s="560" t="e">
        <f>(BL989*BR$955)+(N989*BR$956)+(X989*BR$957)+(R989*BR$958)+(V989*BR$959)+(Z989*BR$960)</f>
        <v>#REF!</v>
      </c>
      <c r="BP989" s="560" t="e">
        <f>((AZ989-BB989)*BR$962)+((AT989-AV989)*BR$961)+(H989*BR$963)+(P989*BR$964)</f>
        <v>#REF!</v>
      </c>
      <c r="BQ989" s="62"/>
      <c r="BR989" s="62"/>
      <c r="BS989" s="62"/>
    </row>
    <row r="990" spans="1:71" ht="21.75" customHeight="1">
      <c r="A990" s="62"/>
      <c r="B990" s="587"/>
      <c r="C990" s="562" t="str">
        <f>IF(ROSTER!D$42="","",ROSTER!D$42)</f>
        <v/>
      </c>
      <c r="D990" s="563"/>
      <c r="E990" s="591"/>
      <c r="F990" s="593"/>
      <c r="G990" s="595"/>
      <c r="H990" s="585"/>
      <c r="I990" s="577"/>
      <c r="J990" s="566"/>
      <c r="K990" s="567"/>
      <c r="L990" s="570"/>
      <c r="M990" s="571"/>
      <c r="N990" s="582" t="s">
        <v>16</v>
      </c>
      <c r="O990" s="583"/>
      <c r="P990" s="566"/>
      <c r="Q990" s="567"/>
      <c r="R990" s="570"/>
      <c r="S990" s="571"/>
      <c r="T990" s="582" t="s">
        <v>16</v>
      </c>
      <c r="U990" s="583"/>
      <c r="V990" s="585"/>
      <c r="W990" s="577"/>
      <c r="X990" s="566"/>
      <c r="Y990" s="577"/>
      <c r="Z990" s="566"/>
      <c r="AA990" s="577"/>
      <c r="AB990" s="566"/>
      <c r="AC990" s="567"/>
      <c r="AD990" s="570"/>
      <c r="AE990" s="571"/>
      <c r="AF990" s="598"/>
      <c r="AG990" s="599"/>
      <c r="AH990" s="566"/>
      <c r="AI990" s="567"/>
      <c r="AJ990" s="570"/>
      <c r="AK990" s="571"/>
      <c r="AL990" s="598"/>
      <c r="AM990" s="599"/>
      <c r="AN990" s="566"/>
      <c r="AO990" s="567"/>
      <c r="AP990" s="570"/>
      <c r="AQ990" s="571"/>
      <c r="AR990" s="598"/>
      <c r="AS990" s="599"/>
      <c r="AT990" s="603"/>
      <c r="AU990" s="604"/>
      <c r="AV990" s="596"/>
      <c r="AW990" s="597"/>
      <c r="AX990" s="598"/>
      <c r="AY990" s="599"/>
      <c r="AZ990" s="566"/>
      <c r="BA990" s="567"/>
      <c r="BB990" s="570"/>
      <c r="BC990" s="571"/>
      <c r="BD990" s="598"/>
      <c r="BE990" s="599"/>
      <c r="BF990" s="603"/>
      <c r="BG990" s="604"/>
      <c r="BH990" s="596"/>
      <c r="BI990" s="597"/>
      <c r="BJ990" s="598"/>
      <c r="BK990" s="599"/>
      <c r="BL990" s="600"/>
      <c r="BM990" s="601"/>
      <c r="BN990" s="602"/>
      <c r="BO990" s="561"/>
      <c r="BP990" s="561"/>
      <c r="BQ990" s="62"/>
      <c r="BR990" s="62"/>
      <c r="BS990" s="62"/>
    </row>
    <row r="991" spans="1:71" ht="21.75" customHeight="1">
      <c r="A991" s="62"/>
      <c r="B991" s="586" t="str">
        <f>IF(ROSTER!B44="","",ROSTER!B44)</f>
        <v/>
      </c>
      <c r="C991" s="588" t="str">
        <f>IF(ROSTER!C$44="","",ROSTER!C$44)</f>
        <v/>
      </c>
      <c r="D991" s="589"/>
      <c r="E991" s="590"/>
      <c r="F991" s="592">
        <f>IF(E991="y",1,IF(E991="S",1,0))</f>
        <v>0</v>
      </c>
      <c r="G991" s="594">
        <f>IF(E991="S",1,0)</f>
        <v>0</v>
      </c>
      <c r="H991" s="584"/>
      <c r="I991" s="576"/>
      <c r="J991" s="564"/>
      <c r="K991" s="565"/>
      <c r="L991" s="568"/>
      <c r="M991" s="569"/>
      <c r="N991" s="578">
        <f>L991+J991</f>
        <v>0</v>
      </c>
      <c r="O991" s="579"/>
      <c r="P991" s="564"/>
      <c r="Q991" s="565"/>
      <c r="R991" s="568"/>
      <c r="S991" s="569"/>
      <c r="T991" s="578">
        <f>R991-P991</f>
        <v>0</v>
      </c>
      <c r="U991" s="579"/>
      <c r="V991" s="584"/>
      <c r="W991" s="576"/>
      <c r="X991" s="564"/>
      <c r="Y991" s="576"/>
      <c r="Z991" s="564"/>
      <c r="AA991" s="576"/>
      <c r="AB991" s="564"/>
      <c r="AC991" s="565"/>
      <c r="AD991" s="568"/>
      <c r="AE991" s="569"/>
      <c r="AF991" s="548">
        <f>IF(AB991=0,0,(AD991/AB991)*100)</f>
        <v>0</v>
      </c>
      <c r="AG991" s="549"/>
      <c r="AH991" s="564"/>
      <c r="AI991" s="565"/>
      <c r="AJ991" s="568"/>
      <c r="AK991" s="569"/>
      <c r="AL991" s="548">
        <f>IF(AH991=0,0,(AJ991/AH991)*100)</f>
        <v>0</v>
      </c>
      <c r="AM991" s="549"/>
      <c r="AN991" s="564"/>
      <c r="AO991" s="565"/>
      <c r="AP991" s="568"/>
      <c r="AQ991" s="569"/>
      <c r="AR991" s="548">
        <f>IF(AN991=0,0,(AP991/AN991)*100)</f>
        <v>0</v>
      </c>
      <c r="AS991" s="549"/>
      <c r="AT991" s="572">
        <f>AB991+AH991+AN991</f>
        <v>0</v>
      </c>
      <c r="AU991" s="573"/>
      <c r="AV991" s="544">
        <f>AD991+AJ991+AP991</f>
        <v>0</v>
      </c>
      <c r="AW991" s="545"/>
      <c r="AX991" s="548">
        <f>IF(AT991=0,0,(AV991/AT991)*100)</f>
        <v>0</v>
      </c>
      <c r="AY991" s="549"/>
      <c r="AZ991" s="564"/>
      <c r="BA991" s="565"/>
      <c r="BB991" s="568"/>
      <c r="BC991" s="569"/>
      <c r="BD991" s="548">
        <f>IF(AZ991=0,0,(BB991/AZ991)*100)</f>
        <v>0</v>
      </c>
      <c r="BE991" s="549"/>
      <c r="BF991" s="572">
        <f>AT991+AZ991</f>
        <v>0</v>
      </c>
      <c r="BG991" s="573"/>
      <c r="BH991" s="544">
        <f>AV991+BB991</f>
        <v>0</v>
      </c>
      <c r="BI991" s="545"/>
      <c r="BJ991" s="548">
        <f>IF(BF991=0,0,(BH991/BF991)*100)</f>
        <v>0</v>
      </c>
      <c r="BK991" s="549"/>
      <c r="BL991" s="552">
        <f>(AD991*2)+(AJ991*2)+(AP991*3)+BB991</f>
        <v>0</v>
      </c>
      <c r="BM991" s="553"/>
      <c r="BN991" s="554"/>
      <c r="BO991" s="560" t="e">
        <f>(BL991*BR$955)+(N991*BR$956)+(X991*BR$957)+(R991*BR$958)+(V991*BR$959)+(Z991*BR$960)</f>
        <v>#REF!</v>
      </c>
      <c r="BP991" s="560" t="e">
        <f>((AZ991-BB991)*BR$962)+((AT991-AV991)*BR$961)+(H991*BR$963)+(P991*BR$964)</f>
        <v>#REF!</v>
      </c>
      <c r="BQ991" s="62"/>
      <c r="BR991" s="62"/>
      <c r="BS991" s="62"/>
    </row>
    <row r="992" spans="1:71" ht="21.75" customHeight="1">
      <c r="A992" s="62"/>
      <c r="B992" s="587"/>
      <c r="C992" s="562" t="str">
        <f>IF(ROSTER!D$44="","",ROSTER!D$44)</f>
        <v/>
      </c>
      <c r="D992" s="563"/>
      <c r="E992" s="591"/>
      <c r="F992" s="593"/>
      <c r="G992" s="595"/>
      <c r="H992" s="585"/>
      <c r="I992" s="577"/>
      <c r="J992" s="566"/>
      <c r="K992" s="567"/>
      <c r="L992" s="570"/>
      <c r="M992" s="571"/>
      <c r="N992" s="582" t="s">
        <v>16</v>
      </c>
      <c r="O992" s="583"/>
      <c r="P992" s="566"/>
      <c r="Q992" s="567"/>
      <c r="R992" s="570"/>
      <c r="S992" s="571"/>
      <c r="T992" s="582" t="s">
        <v>16</v>
      </c>
      <c r="U992" s="583"/>
      <c r="V992" s="585"/>
      <c r="W992" s="577"/>
      <c r="X992" s="566"/>
      <c r="Y992" s="577"/>
      <c r="Z992" s="566"/>
      <c r="AA992" s="577"/>
      <c r="AB992" s="566"/>
      <c r="AC992" s="567"/>
      <c r="AD992" s="570"/>
      <c r="AE992" s="571"/>
      <c r="AF992" s="598"/>
      <c r="AG992" s="599"/>
      <c r="AH992" s="566"/>
      <c r="AI992" s="567"/>
      <c r="AJ992" s="570"/>
      <c r="AK992" s="571"/>
      <c r="AL992" s="598"/>
      <c r="AM992" s="599"/>
      <c r="AN992" s="566"/>
      <c r="AO992" s="567"/>
      <c r="AP992" s="570"/>
      <c r="AQ992" s="571"/>
      <c r="AR992" s="598"/>
      <c r="AS992" s="599"/>
      <c r="AT992" s="603"/>
      <c r="AU992" s="604"/>
      <c r="AV992" s="596"/>
      <c r="AW992" s="597"/>
      <c r="AX992" s="598"/>
      <c r="AY992" s="599"/>
      <c r="AZ992" s="566"/>
      <c r="BA992" s="567"/>
      <c r="BB992" s="570"/>
      <c r="BC992" s="571"/>
      <c r="BD992" s="598"/>
      <c r="BE992" s="599"/>
      <c r="BF992" s="603"/>
      <c r="BG992" s="604"/>
      <c r="BH992" s="596"/>
      <c r="BI992" s="597"/>
      <c r="BJ992" s="598"/>
      <c r="BK992" s="599"/>
      <c r="BL992" s="600"/>
      <c r="BM992" s="601"/>
      <c r="BN992" s="602"/>
      <c r="BO992" s="561"/>
      <c r="BP992" s="561"/>
      <c r="BQ992" s="62"/>
      <c r="BR992" s="62"/>
      <c r="BS992" s="62"/>
    </row>
    <row r="993" spans="1:73" ht="21.75" customHeight="1">
      <c r="A993" s="62"/>
      <c r="B993" s="586" t="str">
        <f>IF(ROSTER!B46="","",ROSTER!B46)</f>
        <v/>
      </c>
      <c r="C993" s="588" t="str">
        <f>IF(ROSTER!C$46="","",ROSTER!C$46)</f>
        <v/>
      </c>
      <c r="D993" s="589"/>
      <c r="E993" s="590"/>
      <c r="F993" s="592">
        <f>IF(E993="y",1,IF(E993="S",1,0))</f>
        <v>0</v>
      </c>
      <c r="G993" s="594">
        <f>IF(E993="S",1,0)</f>
        <v>0</v>
      </c>
      <c r="H993" s="584"/>
      <c r="I993" s="576"/>
      <c r="J993" s="564"/>
      <c r="K993" s="565"/>
      <c r="L993" s="568"/>
      <c r="M993" s="569"/>
      <c r="N993" s="578">
        <f>L993+J993</f>
        <v>0</v>
      </c>
      <c r="O993" s="579"/>
      <c r="P993" s="564"/>
      <c r="Q993" s="565"/>
      <c r="R993" s="568"/>
      <c r="S993" s="569"/>
      <c r="T993" s="578">
        <f>R993-P993</f>
        <v>0</v>
      </c>
      <c r="U993" s="579"/>
      <c r="V993" s="584"/>
      <c r="W993" s="576"/>
      <c r="X993" s="564"/>
      <c r="Y993" s="576"/>
      <c r="Z993" s="564"/>
      <c r="AA993" s="576"/>
      <c r="AB993" s="564"/>
      <c r="AC993" s="565"/>
      <c r="AD993" s="568"/>
      <c r="AE993" s="569"/>
      <c r="AF993" s="548">
        <f>IF(AB993=0,0,(AD993/AB993)*100)</f>
        <v>0</v>
      </c>
      <c r="AG993" s="549"/>
      <c r="AH993" s="564"/>
      <c r="AI993" s="565"/>
      <c r="AJ993" s="568"/>
      <c r="AK993" s="569"/>
      <c r="AL993" s="548">
        <f>IF(AH993=0,0,(AJ993/AH993)*100)</f>
        <v>0</v>
      </c>
      <c r="AM993" s="549"/>
      <c r="AN993" s="564"/>
      <c r="AO993" s="565"/>
      <c r="AP993" s="568"/>
      <c r="AQ993" s="569"/>
      <c r="AR993" s="548">
        <f>IF(AN993=0,0,(AP993/AN993)*100)</f>
        <v>0</v>
      </c>
      <c r="AS993" s="549"/>
      <c r="AT993" s="572">
        <f>AB993+AH993+AN993</f>
        <v>0</v>
      </c>
      <c r="AU993" s="573"/>
      <c r="AV993" s="544">
        <f>AD993+AJ993+AP993</f>
        <v>0</v>
      </c>
      <c r="AW993" s="545"/>
      <c r="AX993" s="548">
        <f>IF(AT993=0,0,(AV993/AT993)*100)</f>
        <v>0</v>
      </c>
      <c r="AY993" s="549"/>
      <c r="AZ993" s="564"/>
      <c r="BA993" s="565"/>
      <c r="BB993" s="568"/>
      <c r="BC993" s="569"/>
      <c r="BD993" s="548">
        <f>IF(AZ993=0,0,(BB993/AZ993)*100)</f>
        <v>0</v>
      </c>
      <c r="BE993" s="549"/>
      <c r="BF993" s="572">
        <f>AT993+AZ993</f>
        <v>0</v>
      </c>
      <c r="BG993" s="573"/>
      <c r="BH993" s="544">
        <f>AV993+BB993</f>
        <v>0</v>
      </c>
      <c r="BI993" s="545"/>
      <c r="BJ993" s="548">
        <f>IF(BF993=0,0,(BH993/BF993)*100)</f>
        <v>0</v>
      </c>
      <c r="BK993" s="549"/>
      <c r="BL993" s="552">
        <f>(AD993*2)+(AJ993*2)+(AP993*3)+BB993</f>
        <v>0</v>
      </c>
      <c r="BM993" s="553"/>
      <c r="BN993" s="554"/>
      <c r="BO993" s="558" t="e">
        <f>(BL993*BR$955)+(N993*BR$956)+(X993*BR$957)+(R993*BR$958)+(V993*BR$959)+(Z993*BR$960)</f>
        <v>#REF!</v>
      </c>
      <c r="BP993" s="560" t="e">
        <f>((AZ993-BB993)*BR$962)+((AT993-AV993)*BR$961)+(H993*BR$963)+(P993*BR$964)</f>
        <v>#REF!</v>
      </c>
      <c r="BQ993" s="62"/>
      <c r="BR993" s="62"/>
      <c r="BS993" s="62"/>
      <c r="BU993" s="82"/>
    </row>
    <row r="994" spans="1:73" ht="22.5" customHeight="1" thickBot="1">
      <c r="A994" s="62"/>
      <c r="B994" s="587"/>
      <c r="C994" s="562" t="str">
        <f>IF(ROSTER!D$46="","",ROSTER!D$46)</f>
        <v/>
      </c>
      <c r="D994" s="563"/>
      <c r="E994" s="591"/>
      <c r="F994" s="593"/>
      <c r="G994" s="595"/>
      <c r="H994" s="585"/>
      <c r="I994" s="577"/>
      <c r="J994" s="566"/>
      <c r="K994" s="567"/>
      <c r="L994" s="570"/>
      <c r="M994" s="571"/>
      <c r="N994" s="580" t="s">
        <v>16</v>
      </c>
      <c r="O994" s="581"/>
      <c r="P994" s="566"/>
      <c r="Q994" s="567"/>
      <c r="R994" s="570"/>
      <c r="S994" s="571"/>
      <c r="T994" s="582" t="s">
        <v>16</v>
      </c>
      <c r="U994" s="583"/>
      <c r="V994" s="585"/>
      <c r="W994" s="577"/>
      <c r="X994" s="566"/>
      <c r="Y994" s="577"/>
      <c r="Z994" s="566"/>
      <c r="AA994" s="577"/>
      <c r="AB994" s="566"/>
      <c r="AC994" s="567"/>
      <c r="AD994" s="570"/>
      <c r="AE994" s="571"/>
      <c r="AF994" s="550"/>
      <c r="AG994" s="551"/>
      <c r="AH994" s="566"/>
      <c r="AI994" s="567"/>
      <c r="AJ994" s="570"/>
      <c r="AK994" s="571"/>
      <c r="AL994" s="550"/>
      <c r="AM994" s="551"/>
      <c r="AN994" s="566"/>
      <c r="AO994" s="567"/>
      <c r="AP994" s="570"/>
      <c r="AQ994" s="571"/>
      <c r="AR994" s="550"/>
      <c r="AS994" s="551"/>
      <c r="AT994" s="574"/>
      <c r="AU994" s="575"/>
      <c r="AV994" s="546"/>
      <c r="AW994" s="547"/>
      <c r="AX994" s="550"/>
      <c r="AY994" s="551"/>
      <c r="AZ994" s="566"/>
      <c r="BA994" s="567"/>
      <c r="BB994" s="570"/>
      <c r="BC994" s="571"/>
      <c r="BD994" s="550"/>
      <c r="BE994" s="551"/>
      <c r="BF994" s="574"/>
      <c r="BG994" s="575"/>
      <c r="BH994" s="546"/>
      <c r="BI994" s="547"/>
      <c r="BJ994" s="550"/>
      <c r="BK994" s="551"/>
      <c r="BL994" s="555"/>
      <c r="BM994" s="556"/>
      <c r="BN994" s="557"/>
      <c r="BO994" s="559"/>
      <c r="BP994" s="561"/>
      <c r="BQ994" s="62"/>
      <c r="BR994" s="62"/>
      <c r="BS994" s="62"/>
    </row>
    <row r="995" spans="1:73" s="82" customFormat="1" ht="33.4" customHeight="1">
      <c r="A995" s="80"/>
      <c r="B995" s="538"/>
      <c r="C995" s="539"/>
      <c r="D995" s="539" t="s">
        <v>10</v>
      </c>
      <c r="E995" s="542"/>
      <c r="F995" s="81"/>
      <c r="G995" s="81"/>
      <c r="H995" s="532">
        <f>SUM(H955:I994)</f>
        <v>0</v>
      </c>
      <c r="I995" s="525"/>
      <c r="J995" s="532">
        <f>SUM(J955:K994)</f>
        <v>0</v>
      </c>
      <c r="K995" s="525"/>
      <c r="L995" s="524">
        <f>SUM(L955:M994)</f>
        <v>0</v>
      </c>
      <c r="M995" s="528"/>
      <c r="N995" s="495">
        <f>L995+J995</f>
        <v>0</v>
      </c>
      <c r="O995" s="496"/>
      <c r="P995" s="524">
        <f>SUM(P955:Q994)</f>
        <v>0</v>
      </c>
      <c r="Q995" s="525"/>
      <c r="R995" s="524">
        <f>SUM(R955:S994)</f>
        <v>0</v>
      </c>
      <c r="S995" s="528"/>
      <c r="T995" s="495">
        <f>R995-P995</f>
        <v>0</v>
      </c>
      <c r="U995" s="496"/>
      <c r="V995" s="524">
        <f>SUM(V955:W994)</f>
        <v>0</v>
      </c>
      <c r="W995" s="528"/>
      <c r="X995" s="532">
        <f>SUM(X955:Y994)</f>
        <v>0</v>
      </c>
      <c r="Y995" s="496"/>
      <c r="Z995" s="532">
        <f>SUM(Z955:AA994)</f>
        <v>0</v>
      </c>
      <c r="AA995" s="496"/>
      <c r="AB995" s="528">
        <f>SUM(AB955:AC994)</f>
        <v>0</v>
      </c>
      <c r="AC995" s="525"/>
      <c r="AD995" s="524">
        <f>SUM(AD955:AE994)</f>
        <v>0</v>
      </c>
      <c r="AE995" s="528"/>
      <c r="AF995" s="495">
        <f>IF(AB995=0,0,(AD995/AB995)*100)</f>
        <v>0</v>
      </c>
      <c r="AG995" s="496"/>
      <c r="AH995" s="524">
        <f>SUM(AH955:AI994)</f>
        <v>0</v>
      </c>
      <c r="AI995" s="525"/>
      <c r="AJ995" s="524">
        <f>SUM(AJ955:AK994)</f>
        <v>0</v>
      </c>
      <c r="AK995" s="528"/>
      <c r="AL995" s="495">
        <f>IF(AH995=0,0,(AJ995/AH995)*100)</f>
        <v>0</v>
      </c>
      <c r="AM995" s="496"/>
      <c r="AN995" s="524">
        <f>SUM(AN955:AO994)</f>
        <v>0</v>
      </c>
      <c r="AO995" s="525"/>
      <c r="AP995" s="524">
        <f>SUM(AP955:AQ994)</f>
        <v>0</v>
      </c>
      <c r="AQ995" s="528"/>
      <c r="AR995" s="495">
        <f>IF(AN995=0,0,(AP995/AN995)*100)</f>
        <v>0</v>
      </c>
      <c r="AS995" s="496"/>
      <c r="AT995" s="532">
        <f>AB995+AH995+AN995</f>
        <v>0</v>
      </c>
      <c r="AU995" s="525"/>
      <c r="AV995" s="524">
        <f>AD995+AJ995+AP995</f>
        <v>0</v>
      </c>
      <c r="AW995" s="534"/>
      <c r="AX995" s="495">
        <f>IF(AT995=0,0,(AV995/AT995)*100)</f>
        <v>0</v>
      </c>
      <c r="AY995" s="496"/>
      <c r="AZ995" s="524">
        <f>SUM(AZ955:BA994)</f>
        <v>0</v>
      </c>
      <c r="BA995" s="525"/>
      <c r="BB995" s="524">
        <f>SUM(BB955:BC994)</f>
        <v>0</v>
      </c>
      <c r="BC995" s="528"/>
      <c r="BD995" s="495">
        <f>IF(AZ995=0,0,(BB995/AZ995)*100)</f>
        <v>0</v>
      </c>
      <c r="BE995" s="496"/>
      <c r="BF995" s="532">
        <f>AT995+AZ995</f>
        <v>0</v>
      </c>
      <c r="BG995" s="525"/>
      <c r="BH995" s="524">
        <f>AV995+BB995</f>
        <v>0</v>
      </c>
      <c r="BI995" s="534"/>
      <c r="BJ995" s="495">
        <f>IF(BF995=0,0,(BH995/BF995)*100)</f>
        <v>0</v>
      </c>
      <c r="BK995" s="536"/>
      <c r="BL995" s="511">
        <f>SUM(BL955:BN994)</f>
        <v>0</v>
      </c>
      <c r="BM995" s="512"/>
      <c r="BN995" s="513"/>
      <c r="BO995" s="517" t="e">
        <f>(BL995*BR$955)+(N995*BR$956)+(X995*BR$957)+(R995*BR$958)+(V995*BR$959)+(Z995*BR$960)</f>
        <v>#REF!</v>
      </c>
      <c r="BP995" s="519" t="e">
        <f>((AZ995-BB995)*BR$962)+((AT995-AV995)*BR$961)+(H995*BR$963)+(P995*BR$964)</f>
        <v>#REF!</v>
      </c>
      <c r="BQ995" s="80"/>
      <c r="BR995" s="80"/>
      <c r="BS995" s="80"/>
    </row>
    <row r="996" spans="1:73" s="82" customFormat="1" ht="33.950000000000003" customHeight="1" thickBot="1">
      <c r="A996" s="80"/>
      <c r="B996" s="540"/>
      <c r="C996" s="541"/>
      <c r="D996" s="541"/>
      <c r="E996" s="543"/>
      <c r="F996" s="83"/>
      <c r="G996" s="83"/>
      <c r="H996" s="533"/>
      <c r="I996" s="527"/>
      <c r="J996" s="533"/>
      <c r="K996" s="527"/>
      <c r="L996" s="526"/>
      <c r="M996" s="529"/>
      <c r="N996" s="530" t="s">
        <v>16</v>
      </c>
      <c r="O996" s="531"/>
      <c r="P996" s="526"/>
      <c r="Q996" s="527"/>
      <c r="R996" s="526"/>
      <c r="S996" s="529"/>
      <c r="T996" s="530" t="s">
        <v>16</v>
      </c>
      <c r="U996" s="531"/>
      <c r="V996" s="526"/>
      <c r="W996" s="529"/>
      <c r="X996" s="533"/>
      <c r="Y996" s="531"/>
      <c r="Z996" s="533"/>
      <c r="AA996" s="531"/>
      <c r="AB996" s="529"/>
      <c r="AC996" s="527"/>
      <c r="AD996" s="526"/>
      <c r="AE996" s="529"/>
      <c r="AF996" s="530"/>
      <c r="AG996" s="531"/>
      <c r="AH996" s="526"/>
      <c r="AI996" s="527"/>
      <c r="AJ996" s="526"/>
      <c r="AK996" s="529"/>
      <c r="AL996" s="530"/>
      <c r="AM996" s="531"/>
      <c r="AN996" s="526"/>
      <c r="AO996" s="527"/>
      <c r="AP996" s="526"/>
      <c r="AQ996" s="529"/>
      <c r="AR996" s="530"/>
      <c r="AS996" s="531"/>
      <c r="AT996" s="533"/>
      <c r="AU996" s="527"/>
      <c r="AV996" s="526"/>
      <c r="AW996" s="535"/>
      <c r="AX996" s="530"/>
      <c r="AY996" s="531"/>
      <c r="AZ996" s="526"/>
      <c r="BA996" s="527"/>
      <c r="BB996" s="526"/>
      <c r="BC996" s="529"/>
      <c r="BD996" s="530"/>
      <c r="BE996" s="531"/>
      <c r="BF996" s="533"/>
      <c r="BG996" s="527"/>
      <c r="BH996" s="526"/>
      <c r="BI996" s="535"/>
      <c r="BJ996" s="530"/>
      <c r="BK996" s="537"/>
      <c r="BL996" s="514"/>
      <c r="BM996" s="515"/>
      <c r="BN996" s="516"/>
      <c r="BO996" s="518"/>
      <c r="BP996" s="520"/>
      <c r="BQ996" s="80"/>
      <c r="BR996" s="80"/>
      <c r="BS996" s="80"/>
    </row>
    <row r="997" spans="1:73" s="88" customFormat="1" ht="48.2" customHeight="1" thickBot="1">
      <c r="A997" s="84"/>
      <c r="B997" s="521"/>
      <c r="C997" s="522"/>
      <c r="D997" s="522" t="s">
        <v>13</v>
      </c>
      <c r="E997" s="523"/>
      <c r="F997" s="85"/>
      <c r="G997" s="128"/>
      <c r="H997" s="509"/>
      <c r="I997" s="510"/>
      <c r="J997" s="504"/>
      <c r="K997" s="505"/>
      <c r="L997" s="493"/>
      <c r="M997" s="494"/>
      <c r="N997" s="506">
        <f>J997+L997</f>
        <v>0</v>
      </c>
      <c r="O997" s="507"/>
      <c r="P997" s="497">
        <f>R995</f>
        <v>0</v>
      </c>
      <c r="Q997" s="498"/>
      <c r="R997" s="499">
        <f>P995</f>
        <v>0</v>
      </c>
      <c r="S997" s="500"/>
      <c r="T997" s="506">
        <f>R997-P997</f>
        <v>0</v>
      </c>
      <c r="U997" s="507"/>
      <c r="V997" s="504"/>
      <c r="W997" s="508"/>
      <c r="X997" s="509"/>
      <c r="Y997" s="510"/>
      <c r="Z997" s="504"/>
      <c r="AA997" s="508"/>
      <c r="AB997" s="504"/>
      <c r="AC997" s="505"/>
      <c r="AD997" s="493"/>
      <c r="AE997" s="494"/>
      <c r="AF997" s="495">
        <f>IF(AB997=0,0,(AD997/AB997)*100)</f>
        <v>0</v>
      </c>
      <c r="AG997" s="496"/>
      <c r="AH997" s="504"/>
      <c r="AI997" s="505"/>
      <c r="AJ997" s="493"/>
      <c r="AK997" s="494"/>
      <c r="AL997" s="495">
        <f>IF(AH997=0,0,(AJ997/AH997)*100)</f>
        <v>0</v>
      </c>
      <c r="AM997" s="496"/>
      <c r="AN997" s="504"/>
      <c r="AO997" s="505"/>
      <c r="AP997" s="493"/>
      <c r="AQ997" s="494"/>
      <c r="AR997" s="495">
        <f>IF(AN997=0,0,(AP997/AN997)*100)</f>
        <v>0</v>
      </c>
      <c r="AS997" s="496"/>
      <c r="AT997" s="497">
        <f>AB997+AH997+AN997</f>
        <v>0</v>
      </c>
      <c r="AU997" s="498"/>
      <c r="AV997" s="499">
        <f>AD997+AJ997+AP997</f>
        <v>0</v>
      </c>
      <c r="AW997" s="500"/>
      <c r="AX997" s="495">
        <f>IF(AT997=0,0,(AV997/AT997)*100)</f>
        <v>0</v>
      </c>
      <c r="AY997" s="496"/>
      <c r="AZ997" s="504"/>
      <c r="BA997" s="505"/>
      <c r="BB997" s="493"/>
      <c r="BC997" s="494"/>
      <c r="BD997" s="495">
        <f>IF(AZ997=0,0,(BB997/AZ997)*100)</f>
        <v>0</v>
      </c>
      <c r="BE997" s="496"/>
      <c r="BF997" s="497">
        <f>AT997+AZ997</f>
        <v>0</v>
      </c>
      <c r="BG997" s="498"/>
      <c r="BH997" s="499">
        <f>AV997+BB997</f>
        <v>0</v>
      </c>
      <c r="BI997" s="500"/>
      <c r="BJ997" s="495">
        <f>IF(BF997=0,0,(BH997/BF997)*100)</f>
        <v>0</v>
      </c>
      <c r="BK997" s="496"/>
      <c r="BL997" s="501"/>
      <c r="BM997" s="502"/>
      <c r="BN997" s="503"/>
      <c r="BO997" s="86"/>
      <c r="BP997" s="87"/>
      <c r="BQ997" s="84"/>
      <c r="BR997" s="84"/>
      <c r="BS997" s="84"/>
    </row>
    <row r="998" spans="1:73" s="88" customFormat="1" ht="48.95" customHeight="1" thickBot="1">
      <c r="A998" s="84"/>
      <c r="B998" s="247"/>
      <c r="C998" s="249"/>
      <c r="D998" s="488" t="s">
        <v>52</v>
      </c>
      <c r="E998" s="489"/>
      <c r="F998" s="89"/>
      <c r="G998" s="89"/>
      <c r="H998" s="249"/>
      <c r="I998" s="249"/>
      <c r="J998" s="490">
        <f>IF((J995+L997)=0,0,J995/(J995+L997)*100)</f>
        <v>0</v>
      </c>
      <c r="K998" s="491"/>
      <c r="L998" s="490">
        <f>IF((L995+J997)=0,0,L995/(L995+J997)*100)</f>
        <v>0</v>
      </c>
      <c r="M998" s="491"/>
      <c r="N998" s="490">
        <f>IF((N995+N997)=0,0,N995/(N995+N997)*100)</f>
        <v>0</v>
      </c>
      <c r="O998" s="492"/>
      <c r="P998" s="654"/>
      <c r="Q998" s="484"/>
      <c r="R998" s="484"/>
      <c r="S998" s="484"/>
      <c r="T998" s="655"/>
      <c r="U998" s="655"/>
      <c r="V998" s="484"/>
      <c r="W998" s="484"/>
      <c r="X998" s="484"/>
      <c r="Y998" s="484"/>
      <c r="Z998" s="484"/>
      <c r="AA998" s="484"/>
      <c r="AB998" s="484"/>
      <c r="AC998" s="484"/>
      <c r="AD998" s="484"/>
      <c r="AE998" s="484"/>
      <c r="AF998" s="484"/>
      <c r="AG998" s="484"/>
      <c r="AH998" s="484"/>
      <c r="AI998" s="484"/>
      <c r="AJ998" s="484"/>
      <c r="AK998" s="484"/>
      <c r="AL998" s="484"/>
      <c r="AM998" s="484"/>
      <c r="AN998" s="484"/>
      <c r="AO998" s="484"/>
      <c r="AP998" s="484"/>
      <c r="AQ998" s="484"/>
      <c r="AR998" s="484"/>
      <c r="AS998" s="484"/>
      <c r="AT998" s="484"/>
      <c r="AU998" s="484"/>
      <c r="AV998" s="484"/>
      <c r="AW998" s="484"/>
      <c r="AX998" s="484"/>
      <c r="AY998" s="484"/>
      <c r="AZ998" s="484"/>
      <c r="BA998" s="484"/>
      <c r="BB998" s="484"/>
      <c r="BC998" s="484"/>
      <c r="BD998" s="484"/>
      <c r="BE998" s="484"/>
      <c r="BF998" s="484"/>
      <c r="BG998" s="484"/>
      <c r="BH998" s="484"/>
      <c r="BI998" s="484"/>
      <c r="BJ998" s="484"/>
      <c r="BK998" s="484"/>
      <c r="BL998" s="484"/>
      <c r="BM998" s="484"/>
      <c r="BN998" s="485"/>
      <c r="BO998" s="90"/>
      <c r="BP998" s="90"/>
      <c r="BQ998" s="84"/>
      <c r="BR998" s="84"/>
      <c r="BS998" s="84"/>
    </row>
    <row r="999" spans="1:73" ht="27.75" thickTop="1" thickBot="1">
      <c r="A999" s="62"/>
      <c r="B999" s="250"/>
      <c r="C999" s="251"/>
      <c r="D999" s="251"/>
      <c r="E999" s="251"/>
      <c r="F999" s="91"/>
      <c r="G999" s="91"/>
      <c r="H999" s="251"/>
      <c r="I999" s="251"/>
      <c r="J999" s="251"/>
      <c r="K999" s="251"/>
      <c r="L999" s="251"/>
      <c r="M999" s="251"/>
      <c r="N999" s="251"/>
      <c r="O999" s="251"/>
      <c r="P999" s="251"/>
      <c r="Q999" s="251"/>
      <c r="R999" s="251"/>
      <c r="S999" s="251"/>
      <c r="T999" s="251"/>
      <c r="U999" s="251"/>
      <c r="V999" s="251"/>
      <c r="W999" s="251"/>
      <c r="X999" s="251"/>
      <c r="Y999" s="251"/>
      <c r="Z999" s="251"/>
      <c r="AA999" s="251"/>
      <c r="AB999" s="251"/>
      <c r="AC999" s="251"/>
      <c r="AD999" s="251"/>
      <c r="AE999" s="251"/>
      <c r="AF999" s="256"/>
      <c r="AG999" s="256"/>
      <c r="AH999" s="251"/>
      <c r="AI999" s="251"/>
      <c r="AJ999" s="251"/>
      <c r="AK999" s="251"/>
      <c r="AL999" s="251"/>
      <c r="AM999" s="251"/>
      <c r="AN999" s="251"/>
      <c r="AO999" s="251"/>
      <c r="AP999" s="251"/>
      <c r="AQ999" s="251"/>
      <c r="AR999" s="251"/>
      <c r="AS999" s="251"/>
      <c r="AT999" s="251"/>
      <c r="AU999" s="251"/>
      <c r="AV999" s="251"/>
      <c r="AW999" s="251"/>
      <c r="AX999" s="251"/>
      <c r="AY999" s="251"/>
      <c r="AZ999" s="251"/>
      <c r="BA999" s="251"/>
      <c r="BB999" s="251"/>
      <c r="BC999" s="251"/>
      <c r="BD999" s="251"/>
      <c r="BE999" s="251"/>
      <c r="BF999" s="251"/>
      <c r="BG999" s="251"/>
      <c r="BH999" s="251"/>
      <c r="BI999" s="251"/>
      <c r="BJ999" s="251"/>
      <c r="BK999" s="251"/>
      <c r="BL999" s="251"/>
      <c r="BM999" s="251"/>
      <c r="BN999" s="257"/>
      <c r="BO999" s="92"/>
      <c r="BP999" s="92"/>
      <c r="BQ999" s="62"/>
      <c r="BR999" s="62"/>
      <c r="BS999" s="62"/>
    </row>
    <row r="1000" spans="1:73" s="88" customFormat="1" ht="73.349999999999994" customHeight="1" thickTop="1" thickBot="1">
      <c r="A1000" s="84"/>
      <c r="B1000" s="486" t="s">
        <v>70</v>
      </c>
      <c r="C1000" s="487"/>
      <c r="D1000" s="483" t="s">
        <v>60</v>
      </c>
      <c r="E1000" s="483"/>
      <c r="F1000" s="93"/>
      <c r="G1000" s="93"/>
      <c r="H1000" s="479"/>
      <c r="I1000" s="480"/>
      <c r="J1000" s="481"/>
      <c r="K1000" s="259"/>
      <c r="L1000" s="479"/>
      <c r="M1000" s="480"/>
      <c r="N1000" s="481"/>
      <c r="O1000" s="476" t="s">
        <v>53</v>
      </c>
      <c r="P1000" s="477"/>
      <c r="Q1000" s="477"/>
      <c r="R1000" s="477"/>
      <c r="S1000" s="479"/>
      <c r="T1000" s="480"/>
      <c r="U1000" s="481"/>
      <c r="V1000" s="259"/>
      <c r="W1000" s="479"/>
      <c r="X1000" s="480"/>
      <c r="Y1000" s="481"/>
      <c r="Z1000" s="476" t="s">
        <v>55</v>
      </c>
      <c r="AA1000" s="477"/>
      <c r="AB1000" s="477"/>
      <c r="AC1000" s="478"/>
      <c r="AD1000" s="479"/>
      <c r="AE1000" s="480"/>
      <c r="AF1000" s="481"/>
      <c r="AG1000" s="259"/>
      <c r="AH1000" s="479"/>
      <c r="AI1000" s="480"/>
      <c r="AJ1000" s="481"/>
      <c r="AK1000" s="476" t="s">
        <v>59</v>
      </c>
      <c r="AL1000" s="477"/>
      <c r="AM1000" s="477"/>
      <c r="AN1000" s="478"/>
      <c r="AO1000" s="479"/>
      <c r="AP1000" s="480"/>
      <c r="AQ1000" s="481"/>
      <c r="AR1000" s="263"/>
      <c r="AS1000" s="479"/>
      <c r="AT1000" s="480"/>
      <c r="AU1000" s="481"/>
      <c r="AV1000" s="264"/>
      <c r="AW1000" s="264"/>
      <c r="AX1000" s="264"/>
      <c r="AY1000" s="264"/>
      <c r="AZ1000" s="472" t="s">
        <v>20</v>
      </c>
      <c r="BA1000" s="472"/>
      <c r="BB1000" s="472"/>
      <c r="BC1000" s="472"/>
      <c r="BD1000" s="473"/>
      <c r="BE1000" s="469">
        <f>BL995</f>
        <v>0</v>
      </c>
      <c r="BF1000" s="470"/>
      <c r="BG1000" s="471"/>
      <c r="BH1000" s="265"/>
      <c r="BI1000" s="469">
        <f>BL997</f>
        <v>0</v>
      </c>
      <c r="BJ1000" s="470"/>
      <c r="BK1000" s="471"/>
      <c r="BL1000" s="266"/>
      <c r="BM1000" s="266"/>
      <c r="BN1000" s="267"/>
      <c r="BO1000" s="94"/>
      <c r="BP1000" s="94"/>
      <c r="BQ1000" s="84"/>
      <c r="BR1000" s="84"/>
      <c r="BS1000" s="84"/>
    </row>
    <row r="1001" spans="1:73" ht="15.6" customHeight="1" thickTop="1" thickBot="1">
      <c r="A1001" s="62"/>
      <c r="B1001" s="252"/>
      <c r="C1001" s="241"/>
      <c r="D1001" s="253"/>
      <c r="E1001" s="253"/>
      <c r="F1001" s="95"/>
      <c r="G1001" s="95"/>
      <c r="H1001" s="261"/>
      <c r="I1001" s="261"/>
      <c r="J1001" s="261"/>
      <c r="K1001" s="261"/>
      <c r="L1001" s="261"/>
      <c r="M1001" s="261"/>
      <c r="N1001" s="261"/>
      <c r="O1001" s="258"/>
      <c r="P1001" s="258"/>
      <c r="Q1001" s="258"/>
      <c r="R1001" s="258"/>
      <c r="S1001" s="261"/>
      <c r="T1001" s="261"/>
      <c r="U1001" s="261"/>
      <c r="V1001" s="260"/>
      <c r="W1001" s="261"/>
      <c r="X1001" s="261"/>
      <c r="Y1001" s="261"/>
      <c r="Z1001" s="258"/>
      <c r="AA1001" s="258"/>
      <c r="AB1001" s="258"/>
      <c r="AC1001" s="258"/>
      <c r="AD1001" s="261"/>
      <c r="AE1001" s="261"/>
      <c r="AF1001" s="261"/>
      <c r="AG1001" s="261"/>
      <c r="AH1001" s="260"/>
      <c r="AI1001" s="260"/>
      <c r="AJ1001" s="261"/>
      <c r="AK1001" s="258"/>
      <c r="AL1001" s="258"/>
      <c r="AM1001" s="258"/>
      <c r="AN1001" s="258"/>
      <c r="AO1001" s="261"/>
      <c r="AP1001" s="261"/>
      <c r="AQ1001" s="261"/>
      <c r="AR1001" s="261"/>
      <c r="AS1001" s="261"/>
      <c r="AT1001" s="263"/>
      <c r="AU1001" s="263"/>
      <c r="AV1001" s="268"/>
      <c r="AW1001" s="268"/>
      <c r="AX1001" s="268"/>
      <c r="AY1001" s="268"/>
      <c r="AZ1001" s="258"/>
      <c r="BA1001" s="269"/>
      <c r="BB1001" s="269"/>
      <c r="BC1001" s="270"/>
      <c r="BD1001" s="271"/>
      <c r="BE1001" s="272"/>
      <c r="BF1001" s="272"/>
      <c r="BG1001" s="263"/>
      <c r="BH1001" s="273"/>
      <c r="BI1001" s="274"/>
      <c r="BJ1001" s="274"/>
      <c r="BK1001" s="263"/>
      <c r="BL1001" s="268"/>
      <c r="BM1001" s="268"/>
      <c r="BN1001" s="275"/>
      <c r="BO1001" s="96"/>
      <c r="BP1001" s="96"/>
      <c r="BQ1001" s="62"/>
      <c r="BR1001" s="62"/>
      <c r="BS1001" s="62"/>
    </row>
    <row r="1002" spans="1:73" s="88" customFormat="1" ht="74.849999999999994" customHeight="1" thickTop="1" thickBot="1">
      <c r="A1002" s="84"/>
      <c r="B1002" s="482" t="s">
        <v>51</v>
      </c>
      <c r="C1002" s="472"/>
      <c r="D1002" s="483" t="s">
        <v>61</v>
      </c>
      <c r="E1002" s="483"/>
      <c r="F1002" s="93"/>
      <c r="G1002" s="93"/>
      <c r="H1002" s="469">
        <f>H1000</f>
        <v>0</v>
      </c>
      <c r="I1002" s="470"/>
      <c r="J1002" s="471"/>
      <c r="K1002" s="259"/>
      <c r="L1002" s="469">
        <f>L1000</f>
        <v>0</v>
      </c>
      <c r="M1002" s="470"/>
      <c r="N1002" s="471"/>
      <c r="O1002" s="476" t="s">
        <v>57</v>
      </c>
      <c r="P1002" s="477"/>
      <c r="Q1002" s="477"/>
      <c r="R1002" s="477"/>
      <c r="S1002" s="469">
        <f>S1000-H1000</f>
        <v>0</v>
      </c>
      <c r="T1002" s="470"/>
      <c r="U1002" s="471"/>
      <c r="V1002" s="259"/>
      <c r="W1002" s="469">
        <f>W1000-L1000</f>
        <v>0</v>
      </c>
      <c r="X1002" s="470"/>
      <c r="Y1002" s="471"/>
      <c r="Z1002" s="476" t="s">
        <v>56</v>
      </c>
      <c r="AA1002" s="477"/>
      <c r="AB1002" s="477"/>
      <c r="AC1002" s="478"/>
      <c r="AD1002" s="469">
        <f>AD1000-S1000</f>
        <v>0</v>
      </c>
      <c r="AE1002" s="470"/>
      <c r="AF1002" s="471"/>
      <c r="AG1002" s="259"/>
      <c r="AH1002" s="469">
        <f>AH1000-W1000</f>
        <v>0</v>
      </c>
      <c r="AI1002" s="470"/>
      <c r="AJ1002" s="471"/>
      <c r="AK1002" s="476" t="s">
        <v>58</v>
      </c>
      <c r="AL1002" s="477"/>
      <c r="AM1002" s="477"/>
      <c r="AN1002" s="478"/>
      <c r="AO1002" s="469">
        <f>AO1000-AD1000</f>
        <v>0</v>
      </c>
      <c r="AP1002" s="470"/>
      <c r="AQ1002" s="471"/>
      <c r="AR1002" s="263"/>
      <c r="AS1002" s="469">
        <f>AS1000-AH1000</f>
        <v>0</v>
      </c>
      <c r="AT1002" s="470"/>
      <c r="AU1002" s="471"/>
      <c r="AV1002" s="264"/>
      <c r="AW1002" s="264"/>
      <c r="AX1002" s="264"/>
      <c r="AY1002" s="264"/>
      <c r="AZ1002" s="472" t="s">
        <v>50</v>
      </c>
      <c r="BA1002" s="472"/>
      <c r="BB1002" s="472"/>
      <c r="BC1002" s="472"/>
      <c r="BD1002" s="473"/>
      <c r="BE1002" s="469">
        <f>BE1000-AO1000</f>
        <v>0</v>
      </c>
      <c r="BF1002" s="470"/>
      <c r="BG1002" s="471"/>
      <c r="BH1002" s="276"/>
      <c r="BI1002" s="469">
        <f>BI1000-AS1000</f>
        <v>0</v>
      </c>
      <c r="BJ1002" s="470"/>
      <c r="BK1002" s="471"/>
      <c r="BL1002" s="266"/>
      <c r="BM1002" s="266"/>
      <c r="BN1002" s="267"/>
      <c r="BO1002" s="94"/>
      <c r="BP1002" s="94"/>
      <c r="BQ1002" s="84"/>
      <c r="BR1002" s="84"/>
      <c r="BS1002" s="84"/>
    </row>
    <row r="1003" spans="1:73" ht="27.75" thickTop="1" thickBot="1">
      <c r="A1003" s="62"/>
      <c r="B1003" s="254"/>
      <c r="C1003" s="255"/>
      <c r="D1003" s="255"/>
      <c r="E1003" s="255"/>
      <c r="F1003" s="97"/>
      <c r="G1003" s="97"/>
      <c r="H1003" s="255"/>
      <c r="I1003" s="255"/>
      <c r="J1003" s="255"/>
      <c r="K1003" s="255"/>
      <c r="L1003" s="255"/>
      <c r="M1003" s="255"/>
      <c r="N1003" s="255"/>
      <c r="O1003" s="255"/>
      <c r="P1003" s="255"/>
      <c r="Q1003" s="255"/>
      <c r="R1003" s="255"/>
      <c r="S1003" s="255"/>
      <c r="T1003" s="255"/>
      <c r="U1003" s="255"/>
      <c r="V1003" s="255"/>
      <c r="W1003" s="255"/>
      <c r="X1003" s="255"/>
      <c r="Y1003" s="255"/>
      <c r="Z1003" s="255"/>
      <c r="AA1003" s="255"/>
      <c r="AB1003" s="255"/>
      <c r="AC1003" s="255"/>
      <c r="AD1003" s="255"/>
      <c r="AE1003" s="255"/>
      <c r="AF1003" s="262"/>
      <c r="AG1003" s="262"/>
      <c r="AH1003" s="255"/>
      <c r="AI1003" s="255"/>
      <c r="AJ1003" s="255"/>
      <c r="AK1003" s="255"/>
      <c r="AL1003" s="255"/>
      <c r="AM1003" s="255"/>
      <c r="AN1003" s="255"/>
      <c r="AO1003" s="255"/>
      <c r="AP1003" s="255"/>
      <c r="AQ1003" s="255"/>
      <c r="AR1003" s="255"/>
      <c r="AS1003" s="255"/>
      <c r="AT1003" s="255"/>
      <c r="AU1003" s="255"/>
      <c r="AV1003" s="255"/>
      <c r="AW1003" s="255"/>
      <c r="AX1003" s="255"/>
      <c r="AY1003" s="255"/>
      <c r="AZ1003" s="255"/>
      <c r="BA1003" s="474" t="s">
        <v>104</v>
      </c>
      <c r="BB1003" s="474"/>
      <c r="BC1003" s="474"/>
      <c r="BD1003" s="474"/>
      <c r="BE1003" s="474"/>
      <c r="BF1003" s="474"/>
      <c r="BG1003" s="474"/>
      <c r="BH1003" s="474"/>
      <c r="BI1003" s="474"/>
      <c r="BJ1003" s="474"/>
      <c r="BK1003" s="474"/>
      <c r="BL1003" s="474"/>
      <c r="BM1003" s="474"/>
      <c r="BN1003" s="475"/>
      <c r="BO1003" s="98"/>
      <c r="BP1003" s="98"/>
      <c r="BQ1003" s="62"/>
      <c r="BR1003" s="62"/>
      <c r="BS1003" s="62"/>
    </row>
    <row r="1004" spans="1:73" ht="10.9" customHeight="1" thickTop="1">
      <c r="A1004" s="62"/>
      <c r="B1004" s="63"/>
      <c r="C1004" s="62"/>
      <c r="D1004" s="62"/>
      <c r="E1004" s="62"/>
      <c r="F1004" s="64"/>
      <c r="G1004" s="64"/>
      <c r="H1004" s="62"/>
      <c r="I1004" s="62"/>
      <c r="J1004" s="62"/>
      <c r="K1004" s="62"/>
      <c r="L1004" s="62"/>
      <c r="M1004" s="62"/>
      <c r="N1004" s="62"/>
      <c r="O1004" s="62"/>
      <c r="P1004" s="62"/>
      <c r="Q1004" s="62"/>
      <c r="R1004" s="62"/>
      <c r="S1004" s="62"/>
      <c r="T1004" s="62"/>
      <c r="U1004" s="62"/>
      <c r="V1004" s="62"/>
      <c r="W1004" s="62"/>
      <c r="X1004" s="62"/>
      <c r="Y1004" s="62"/>
      <c r="Z1004" s="62"/>
      <c r="AA1004" s="62"/>
      <c r="AB1004" s="62"/>
      <c r="AC1004" s="62"/>
      <c r="AD1004" s="62"/>
      <c r="AE1004" s="62"/>
      <c r="AF1004" s="65"/>
      <c r="AG1004" s="65"/>
      <c r="AH1004" s="62"/>
      <c r="AI1004" s="62"/>
      <c r="AJ1004" s="62"/>
      <c r="AK1004" s="62"/>
      <c r="AL1004" s="62"/>
      <c r="AM1004" s="62"/>
      <c r="AN1004" s="62"/>
      <c r="AO1004" s="62"/>
      <c r="AP1004" s="62"/>
      <c r="AQ1004" s="62"/>
      <c r="AR1004" s="62"/>
      <c r="AS1004" s="62"/>
      <c r="AT1004" s="62"/>
      <c r="AU1004" s="62"/>
      <c r="AV1004" s="62"/>
      <c r="AW1004" s="62"/>
      <c r="AX1004" s="62"/>
      <c r="AY1004" s="62"/>
      <c r="AZ1004" s="62"/>
      <c r="BA1004" s="62"/>
      <c r="BB1004" s="62"/>
      <c r="BC1004" s="62"/>
      <c r="BD1004" s="62"/>
      <c r="BE1004" s="62"/>
      <c r="BF1004" s="62"/>
      <c r="BG1004" s="62"/>
      <c r="BH1004" s="62"/>
      <c r="BI1004" s="62"/>
      <c r="BJ1004" s="62"/>
      <c r="BK1004" s="62"/>
      <c r="BL1004" s="62"/>
      <c r="BM1004" s="62"/>
      <c r="BN1004" s="62"/>
      <c r="BO1004" s="66"/>
      <c r="BP1004" s="66"/>
      <c r="BQ1004" s="62"/>
      <c r="BR1004" s="62"/>
      <c r="BS1004" s="62"/>
    </row>
    <row r="1005" spans="1:73" s="69" customFormat="1" ht="33.75">
      <c r="A1005" s="68"/>
      <c r="B1005" s="651" t="s">
        <v>9</v>
      </c>
      <c r="C1005" s="651"/>
      <c r="D1005" s="651"/>
      <c r="E1005" s="651"/>
      <c r="F1005" s="651"/>
      <c r="G1005" s="651"/>
      <c r="H1005" s="651"/>
      <c r="I1005" s="651"/>
      <c r="J1005" s="651"/>
      <c r="K1005" s="651"/>
      <c r="L1005" s="651"/>
      <c r="M1005" s="651"/>
      <c r="N1005" s="651"/>
      <c r="O1005" s="651"/>
      <c r="P1005" s="651"/>
      <c r="Q1005" s="651"/>
      <c r="R1005" s="651"/>
      <c r="S1005" s="651"/>
      <c r="T1005" s="651"/>
      <c r="U1005" s="651"/>
      <c r="V1005" s="651"/>
      <c r="W1005" s="651"/>
      <c r="X1005" s="651"/>
      <c r="Y1005" s="651"/>
      <c r="Z1005" s="651"/>
      <c r="AA1005" s="651"/>
      <c r="AB1005" s="651"/>
      <c r="AC1005" s="651"/>
      <c r="AD1005" s="651"/>
      <c r="AE1005" s="651"/>
      <c r="AF1005" s="651"/>
      <c r="AG1005" s="651"/>
      <c r="AH1005" s="651"/>
      <c r="AI1005" s="651"/>
      <c r="AJ1005" s="651"/>
      <c r="AK1005" s="651"/>
      <c r="AL1005" s="651"/>
      <c r="AM1005" s="651"/>
      <c r="AN1005" s="651"/>
      <c r="AO1005" s="651"/>
      <c r="AP1005" s="651"/>
      <c r="AQ1005" s="651"/>
      <c r="AR1005" s="651"/>
      <c r="AS1005" s="651"/>
      <c r="AT1005" s="651"/>
      <c r="AU1005" s="651"/>
      <c r="AV1005" s="651"/>
      <c r="AW1005" s="651"/>
      <c r="AX1005" s="651"/>
      <c r="AY1005" s="651"/>
      <c r="AZ1005" s="651"/>
      <c r="BA1005" s="651"/>
      <c r="BB1005" s="651"/>
      <c r="BC1005" s="651"/>
      <c r="BD1005" s="651"/>
      <c r="BE1005" s="651"/>
      <c r="BF1005" s="651"/>
      <c r="BG1005" s="651"/>
      <c r="BH1005" s="651"/>
      <c r="BI1005" s="651"/>
      <c r="BJ1005" s="651"/>
      <c r="BK1005" s="651"/>
      <c r="BL1005" s="651"/>
      <c r="BM1005" s="651"/>
      <c r="BN1005" s="651"/>
      <c r="BO1005" s="223"/>
      <c r="BP1005" s="223"/>
      <c r="BQ1005" s="68"/>
      <c r="BR1005" s="68"/>
      <c r="BS1005" s="68"/>
    </row>
    <row r="1006" spans="1:73" ht="10.9" customHeight="1">
      <c r="A1006" s="62"/>
      <c r="B1006" s="224"/>
      <c r="C1006" s="225"/>
      <c r="D1006" s="225"/>
      <c r="E1006" s="225"/>
      <c r="F1006" s="226"/>
      <c r="G1006" s="226"/>
      <c r="H1006" s="225"/>
      <c r="I1006" s="225"/>
      <c r="J1006" s="225"/>
      <c r="K1006" s="225"/>
      <c r="L1006" s="225"/>
      <c r="M1006" s="225"/>
      <c r="N1006" s="225"/>
      <c r="O1006" s="225"/>
      <c r="P1006" s="225"/>
      <c r="Q1006" s="225"/>
      <c r="R1006" s="225"/>
      <c r="S1006" s="225"/>
      <c r="T1006" s="225"/>
      <c r="U1006" s="225"/>
      <c r="V1006" s="225"/>
      <c r="W1006" s="225"/>
      <c r="X1006" s="225"/>
      <c r="Y1006" s="225"/>
      <c r="Z1006" s="225"/>
      <c r="AA1006" s="225"/>
      <c r="AB1006" s="225"/>
      <c r="AC1006" s="225"/>
      <c r="AD1006" s="225"/>
      <c r="AE1006" s="225"/>
      <c r="AF1006" s="227"/>
      <c r="AG1006" s="227"/>
      <c r="AH1006" s="225"/>
      <c r="AI1006" s="225"/>
      <c r="AJ1006" s="225"/>
      <c r="AK1006" s="225"/>
      <c r="AL1006" s="225"/>
      <c r="AM1006" s="225"/>
      <c r="AN1006" s="225"/>
      <c r="AO1006" s="225"/>
      <c r="AP1006" s="225"/>
      <c r="AQ1006" s="225"/>
      <c r="AR1006" s="225"/>
      <c r="AS1006" s="225"/>
      <c r="AT1006" s="225"/>
      <c r="AU1006" s="225"/>
      <c r="AV1006" s="225"/>
      <c r="AW1006" s="225"/>
      <c r="AX1006" s="225"/>
      <c r="AY1006" s="225"/>
      <c r="AZ1006" s="225"/>
      <c r="BA1006" s="225"/>
      <c r="BB1006" s="225"/>
      <c r="BC1006" s="225"/>
      <c r="BD1006" s="225"/>
      <c r="BE1006" s="225"/>
      <c r="BF1006" s="225"/>
      <c r="BG1006" s="225"/>
      <c r="BH1006" s="225"/>
      <c r="BI1006" s="225"/>
      <c r="BJ1006" s="225"/>
      <c r="BK1006" s="225"/>
      <c r="BL1006" s="225"/>
      <c r="BM1006" s="225"/>
      <c r="BN1006" s="652"/>
      <c r="BO1006" s="652"/>
      <c r="BP1006" s="652"/>
      <c r="BQ1006" s="62"/>
      <c r="BR1006" s="62"/>
      <c r="BS1006" s="62"/>
    </row>
    <row r="1007" spans="1:73" s="70" customFormat="1" ht="36.75" customHeight="1">
      <c r="A1007" s="63"/>
      <c r="B1007" s="224"/>
      <c r="C1007" s="224"/>
      <c r="D1007" s="228" t="s">
        <v>10</v>
      </c>
      <c r="E1007" s="653" t="str">
        <f>IF(ROSTER!D$3="","",ROSTER!D$3)</f>
        <v/>
      </c>
      <c r="F1007" s="653"/>
      <c r="G1007" s="653"/>
      <c r="H1007" s="653"/>
      <c r="I1007" s="653"/>
      <c r="J1007" s="653"/>
      <c r="K1007" s="653"/>
      <c r="L1007" s="653"/>
      <c r="M1007" s="653"/>
      <c r="N1007" s="653"/>
      <c r="O1007" s="653"/>
      <c r="P1007" s="653"/>
      <c r="Q1007" s="653"/>
      <c r="R1007" s="653"/>
      <c r="S1007" s="653"/>
      <c r="T1007" s="653"/>
      <c r="U1007" s="653"/>
      <c r="V1007" s="653"/>
      <c r="W1007" s="653"/>
      <c r="X1007" s="653"/>
      <c r="Y1007" s="653"/>
      <c r="Z1007" s="653"/>
      <c r="AA1007" s="653"/>
      <c r="AB1007" s="653"/>
      <c r="AC1007" s="653"/>
      <c r="AD1007" s="229"/>
      <c r="AE1007" s="649" t="s">
        <v>11</v>
      </c>
      <c r="AF1007" s="649"/>
      <c r="AG1007" s="649"/>
      <c r="AH1007" s="649"/>
      <c r="AI1007" s="649"/>
      <c r="AJ1007" s="649"/>
      <c r="AK1007" s="649"/>
      <c r="AL1007" s="647"/>
      <c r="AM1007" s="647"/>
      <c r="AN1007" s="647"/>
      <c r="AO1007" s="647"/>
      <c r="AP1007" s="647"/>
      <c r="AQ1007" s="647"/>
      <c r="AR1007" s="647"/>
      <c r="AS1007" s="647"/>
      <c r="AT1007" s="647"/>
      <c r="AU1007" s="647"/>
      <c r="AV1007" s="647"/>
      <c r="AW1007" s="647"/>
      <c r="AX1007" s="647"/>
      <c r="AY1007" s="647"/>
      <c r="AZ1007" s="647"/>
      <c r="BA1007" s="647"/>
      <c r="BB1007" s="647"/>
      <c r="BC1007" s="647"/>
      <c r="BD1007" s="647"/>
      <c r="BE1007" s="647"/>
      <c r="BF1007" s="647"/>
      <c r="BG1007" s="647"/>
      <c r="BH1007" s="647"/>
      <c r="BI1007" s="647"/>
      <c r="BJ1007" s="647"/>
      <c r="BK1007" s="647"/>
      <c r="BL1007" s="647"/>
      <c r="BM1007" s="647"/>
      <c r="BN1007" s="652"/>
      <c r="BO1007" s="652"/>
      <c r="BP1007" s="652"/>
      <c r="BQ1007" s="63"/>
      <c r="BR1007" s="63"/>
      <c r="BS1007" s="63"/>
    </row>
    <row r="1008" spans="1:73" ht="8.85" customHeight="1">
      <c r="A1008" s="71"/>
      <c r="B1008" s="224"/>
      <c r="C1008" s="227" t="s">
        <v>39</v>
      </c>
      <c r="D1008" s="227"/>
      <c r="E1008" s="227"/>
      <c r="F1008" s="230"/>
      <c r="G1008" s="230"/>
      <c r="H1008" s="227"/>
      <c r="I1008" s="227"/>
      <c r="J1008" s="231"/>
      <c r="K1008" s="231"/>
      <c r="L1008" s="231"/>
      <c r="M1008" s="231"/>
      <c r="N1008" s="231"/>
      <c r="O1008" s="231"/>
      <c r="P1008" s="231"/>
      <c r="Q1008" s="231"/>
      <c r="R1008" s="231"/>
      <c r="S1008" s="231"/>
      <c r="T1008" s="231"/>
      <c r="U1008" s="231"/>
      <c r="V1008" s="231"/>
      <c r="W1008" s="231"/>
      <c r="X1008" s="231"/>
      <c r="Y1008" s="231"/>
      <c r="Z1008" s="231"/>
      <c r="AA1008" s="231"/>
      <c r="AB1008" s="231"/>
      <c r="AC1008" s="231"/>
      <c r="AD1008" s="231"/>
      <c r="AE1008" s="231"/>
      <c r="AF1008" s="231"/>
      <c r="AG1008" s="227"/>
      <c r="AH1008" s="232"/>
      <c r="AI1008" s="233"/>
      <c r="AJ1008" s="233"/>
      <c r="AK1008" s="233"/>
      <c r="AL1008" s="233"/>
      <c r="AM1008" s="233"/>
      <c r="AN1008" s="233"/>
      <c r="AO1008" s="234"/>
      <c r="AP1008" s="235"/>
      <c r="AQ1008" s="235"/>
      <c r="AR1008" s="235"/>
      <c r="AS1008" s="235"/>
      <c r="AT1008" s="235"/>
      <c r="AU1008" s="235"/>
      <c r="AV1008" s="235"/>
      <c r="AW1008" s="235"/>
      <c r="AX1008" s="235"/>
      <c r="AY1008" s="235"/>
      <c r="AZ1008" s="235"/>
      <c r="BA1008" s="235"/>
      <c r="BB1008" s="235"/>
      <c r="BC1008" s="235"/>
      <c r="BD1008" s="235"/>
      <c r="BE1008" s="235"/>
      <c r="BF1008" s="235"/>
      <c r="BG1008" s="235"/>
      <c r="BH1008" s="235"/>
      <c r="BI1008" s="235"/>
      <c r="BJ1008" s="235"/>
      <c r="BK1008" s="235"/>
      <c r="BL1008" s="235"/>
      <c r="BM1008" s="235"/>
      <c r="BN1008" s="235"/>
      <c r="BO1008" s="236"/>
      <c r="BP1008" s="236"/>
      <c r="BQ1008" s="71"/>
      <c r="BR1008" s="71"/>
      <c r="BS1008" s="71"/>
    </row>
    <row r="1009" spans="1:71" s="70" customFormat="1" ht="37.5">
      <c r="A1009" s="63"/>
      <c r="B1009" s="224"/>
      <c r="C1009" s="646" t="s">
        <v>38</v>
      </c>
      <c r="D1009" s="646"/>
      <c r="E1009" s="647"/>
      <c r="F1009" s="647"/>
      <c r="G1009" s="647"/>
      <c r="H1009" s="647"/>
      <c r="I1009" s="647"/>
      <c r="J1009" s="647"/>
      <c r="K1009" s="647"/>
      <c r="L1009" s="647"/>
      <c r="M1009" s="647"/>
      <c r="N1009" s="647"/>
      <c r="O1009" s="647"/>
      <c r="P1009" s="647"/>
      <c r="Q1009" s="647"/>
      <c r="R1009" s="647"/>
      <c r="S1009" s="647"/>
      <c r="T1009" s="647"/>
      <c r="U1009" s="647"/>
      <c r="V1009" s="647"/>
      <c r="W1009" s="647"/>
      <c r="X1009" s="647"/>
      <c r="Y1009" s="647"/>
      <c r="Z1009" s="647"/>
      <c r="AA1009" s="647"/>
      <c r="AB1009" s="647"/>
      <c r="AC1009" s="647"/>
      <c r="AD1009" s="229"/>
      <c r="AE1009" s="648" t="s">
        <v>21</v>
      </c>
      <c r="AF1009" s="648"/>
      <c r="AG1009" s="648"/>
      <c r="AH1009" s="648"/>
      <c r="AI1009" s="647"/>
      <c r="AJ1009" s="647"/>
      <c r="AK1009" s="647"/>
      <c r="AL1009" s="647"/>
      <c r="AM1009" s="647"/>
      <c r="AN1009" s="647"/>
      <c r="AO1009" s="647"/>
      <c r="AP1009" s="647"/>
      <c r="AQ1009" s="647"/>
      <c r="AR1009" s="647"/>
      <c r="AS1009" s="647"/>
      <c r="AT1009" s="647"/>
      <c r="AU1009" s="647"/>
      <c r="AV1009" s="647"/>
      <c r="AW1009" s="647"/>
      <c r="AX1009" s="647"/>
      <c r="AY1009" s="647"/>
      <c r="AZ1009" s="647"/>
      <c r="BA1009" s="649" t="s">
        <v>12</v>
      </c>
      <c r="BB1009" s="649"/>
      <c r="BC1009" s="649"/>
      <c r="BD1009" s="650"/>
      <c r="BE1009" s="650"/>
      <c r="BF1009" s="650"/>
      <c r="BG1009" s="650"/>
      <c r="BH1009" s="650"/>
      <c r="BI1009" s="650"/>
      <c r="BJ1009" s="650"/>
      <c r="BK1009" s="650"/>
      <c r="BL1009" s="650"/>
      <c r="BM1009" s="650"/>
      <c r="BN1009" s="237"/>
      <c r="BO1009" s="238"/>
      <c r="BP1009" s="238"/>
      <c r="BQ1009" s="72">
        <f>IF(BD1009=0,0,1)</f>
        <v>0</v>
      </c>
      <c r="BR1009" s="73">
        <f>IF((BE1059+BI1059)&gt;(AO1059+AS1059),1,0)</f>
        <v>0</v>
      </c>
      <c r="BS1009" s="74"/>
    </row>
    <row r="1010" spans="1:71" ht="9.6" customHeight="1">
      <c r="A1010" s="62"/>
      <c r="B1010" s="224"/>
      <c r="C1010" s="225"/>
      <c r="D1010" s="225"/>
      <c r="E1010" s="225"/>
      <c r="F1010" s="226"/>
      <c r="G1010" s="226"/>
      <c r="H1010" s="225"/>
      <c r="I1010" s="225"/>
      <c r="J1010" s="225"/>
      <c r="K1010" s="225"/>
      <c r="L1010" s="225"/>
      <c r="M1010" s="225"/>
      <c r="N1010" s="225"/>
      <c r="O1010" s="225"/>
      <c r="P1010" s="225"/>
      <c r="Q1010" s="225"/>
      <c r="R1010" s="225"/>
      <c r="S1010" s="225"/>
      <c r="T1010" s="225"/>
      <c r="U1010" s="225"/>
      <c r="V1010" s="225"/>
      <c r="W1010" s="225"/>
      <c r="X1010" s="225"/>
      <c r="Y1010" s="225"/>
      <c r="Z1010" s="225"/>
      <c r="AA1010" s="225"/>
      <c r="AB1010" s="225"/>
      <c r="AC1010" s="225"/>
      <c r="AD1010" s="225"/>
      <c r="AE1010" s="225"/>
      <c r="AF1010" s="227"/>
      <c r="AG1010" s="227"/>
      <c r="AH1010" s="225"/>
      <c r="AI1010" s="225"/>
      <c r="AJ1010" s="225"/>
      <c r="AK1010" s="225"/>
      <c r="AL1010" s="225"/>
      <c r="AM1010" s="225"/>
      <c r="AN1010" s="225"/>
      <c r="AO1010" s="225"/>
      <c r="AP1010" s="225"/>
      <c r="AQ1010" s="225"/>
      <c r="AR1010" s="225"/>
      <c r="AS1010" s="225"/>
      <c r="AT1010" s="225"/>
      <c r="AU1010" s="225"/>
      <c r="AV1010" s="225"/>
      <c r="AW1010" s="225"/>
      <c r="AX1010" s="225"/>
      <c r="AY1010" s="225"/>
      <c r="AZ1010" s="225"/>
      <c r="BA1010" s="225"/>
      <c r="BB1010" s="225"/>
      <c r="BC1010" s="225"/>
      <c r="BD1010" s="225"/>
      <c r="BE1010" s="225"/>
      <c r="BF1010" s="225"/>
      <c r="BG1010" s="225"/>
      <c r="BH1010" s="225"/>
      <c r="BI1010" s="225"/>
      <c r="BJ1010" s="225"/>
      <c r="BK1010" s="225"/>
      <c r="BL1010" s="225"/>
      <c r="BM1010" s="225"/>
      <c r="BN1010" s="225"/>
      <c r="BO1010" s="239"/>
      <c r="BP1010" s="239"/>
      <c r="BQ1010" s="62"/>
      <c r="BR1010" s="62"/>
      <c r="BS1010" s="62"/>
    </row>
    <row r="1011" spans="1:71" ht="8.85" customHeight="1" thickBot="1">
      <c r="A1011" s="62"/>
      <c r="B1011" s="240"/>
      <c r="C1011" s="241"/>
      <c r="D1011" s="241"/>
      <c r="E1011" s="241"/>
      <c r="F1011" s="242"/>
      <c r="G1011" s="242"/>
      <c r="H1011" s="241"/>
      <c r="I1011" s="241"/>
      <c r="J1011" s="241"/>
      <c r="K1011" s="241"/>
      <c r="L1011" s="241"/>
      <c r="M1011" s="241"/>
      <c r="N1011" s="241"/>
      <c r="O1011" s="241"/>
      <c r="P1011" s="241"/>
      <c r="Q1011" s="241"/>
      <c r="R1011" s="241"/>
      <c r="S1011" s="241"/>
      <c r="T1011" s="241"/>
      <c r="U1011" s="241"/>
      <c r="V1011" s="241"/>
      <c r="W1011" s="241"/>
      <c r="X1011" s="241"/>
      <c r="Y1011" s="241"/>
      <c r="Z1011" s="241"/>
      <c r="AA1011" s="241"/>
      <c r="AB1011" s="241"/>
      <c r="AC1011" s="241"/>
      <c r="AD1011" s="241"/>
      <c r="AE1011" s="241"/>
      <c r="AF1011" s="243"/>
      <c r="AG1011" s="243"/>
      <c r="AH1011" s="241"/>
      <c r="AI1011" s="241"/>
      <c r="AJ1011" s="241"/>
      <c r="AK1011" s="241"/>
      <c r="AL1011" s="241"/>
      <c r="AM1011" s="241"/>
      <c r="AN1011" s="241"/>
      <c r="AO1011" s="241"/>
      <c r="AP1011" s="241"/>
      <c r="AQ1011" s="241"/>
      <c r="AR1011" s="241"/>
      <c r="AS1011" s="241"/>
      <c r="AT1011" s="241"/>
      <c r="AU1011" s="241"/>
      <c r="AV1011" s="241"/>
      <c r="AW1011" s="241"/>
      <c r="AX1011" s="241"/>
      <c r="AY1011" s="241"/>
      <c r="AZ1011" s="241"/>
      <c r="BA1011" s="241"/>
      <c r="BB1011" s="241"/>
      <c r="BC1011" s="241"/>
      <c r="BD1011" s="241"/>
      <c r="BE1011" s="241"/>
      <c r="BF1011" s="241"/>
      <c r="BG1011" s="241"/>
      <c r="BH1011" s="241"/>
      <c r="BI1011" s="241"/>
      <c r="BJ1011" s="241"/>
      <c r="BK1011" s="241"/>
      <c r="BL1011" s="241"/>
      <c r="BM1011" s="241"/>
      <c r="BN1011" s="241"/>
      <c r="BO1011" s="244"/>
      <c r="BP1011" s="244"/>
      <c r="BQ1011" s="62"/>
      <c r="BR1011" s="62"/>
      <c r="BS1011" s="62"/>
    </row>
    <row r="1012" spans="1:71" s="70" customFormat="1" ht="33.4" customHeight="1" thickTop="1">
      <c r="A1012" s="74"/>
      <c r="B1012" s="634" t="s">
        <v>0</v>
      </c>
      <c r="C1012" s="636" t="s">
        <v>1</v>
      </c>
      <c r="D1012" s="637"/>
      <c r="E1012" s="245" t="s">
        <v>28</v>
      </c>
      <c r="F1012" s="644" t="s">
        <v>115</v>
      </c>
      <c r="G1012" s="644" t="s">
        <v>116</v>
      </c>
      <c r="H1012" s="640" t="s">
        <v>41</v>
      </c>
      <c r="I1012" s="641"/>
      <c r="J1012" s="619" t="s">
        <v>7</v>
      </c>
      <c r="K1012" s="619"/>
      <c r="L1012" s="619"/>
      <c r="M1012" s="619"/>
      <c r="N1012" s="619"/>
      <c r="O1012" s="619"/>
      <c r="P1012" s="619" t="s">
        <v>2</v>
      </c>
      <c r="Q1012" s="619"/>
      <c r="R1012" s="619"/>
      <c r="S1012" s="619"/>
      <c r="T1012" s="619"/>
      <c r="U1012" s="619"/>
      <c r="V1012" s="630" t="s">
        <v>35</v>
      </c>
      <c r="W1012" s="631"/>
      <c r="X1012" s="630" t="s">
        <v>36</v>
      </c>
      <c r="Y1012" s="631"/>
      <c r="Z1012" s="630" t="s">
        <v>44</v>
      </c>
      <c r="AA1012" s="631"/>
      <c r="AB1012" s="619" t="s">
        <v>6</v>
      </c>
      <c r="AC1012" s="619"/>
      <c r="AD1012" s="619"/>
      <c r="AE1012" s="619"/>
      <c r="AF1012" s="619"/>
      <c r="AG1012" s="619"/>
      <c r="AH1012" s="619" t="s">
        <v>74</v>
      </c>
      <c r="AI1012" s="619"/>
      <c r="AJ1012" s="619"/>
      <c r="AK1012" s="619"/>
      <c r="AL1012" s="619"/>
      <c r="AM1012" s="619"/>
      <c r="AN1012" s="619" t="s">
        <v>75</v>
      </c>
      <c r="AO1012" s="619"/>
      <c r="AP1012" s="619"/>
      <c r="AQ1012" s="619"/>
      <c r="AR1012" s="619"/>
      <c r="AS1012" s="619"/>
      <c r="AT1012" s="619" t="s">
        <v>76</v>
      </c>
      <c r="AU1012" s="619"/>
      <c r="AV1012" s="619"/>
      <c r="AW1012" s="619"/>
      <c r="AX1012" s="619"/>
      <c r="AY1012" s="621"/>
      <c r="AZ1012" s="619" t="s">
        <v>4</v>
      </c>
      <c r="BA1012" s="619"/>
      <c r="BB1012" s="619"/>
      <c r="BC1012" s="619"/>
      <c r="BD1012" s="619"/>
      <c r="BE1012" s="620"/>
      <c r="BF1012" s="619" t="s">
        <v>77</v>
      </c>
      <c r="BG1012" s="619"/>
      <c r="BH1012" s="619"/>
      <c r="BI1012" s="619"/>
      <c r="BJ1012" s="619"/>
      <c r="BK1012" s="621"/>
      <c r="BL1012" s="622" t="s">
        <v>25</v>
      </c>
      <c r="BM1012" s="623"/>
      <c r="BN1012" s="624"/>
      <c r="BO1012" s="615" t="s">
        <v>92</v>
      </c>
      <c r="BP1012" s="615" t="s">
        <v>93</v>
      </c>
      <c r="BQ1012" s="74"/>
      <c r="BR1012" s="74"/>
      <c r="BS1012" s="74"/>
    </row>
    <row r="1013" spans="1:71" s="76" customFormat="1" ht="31.9" customHeight="1">
      <c r="A1013" s="75"/>
      <c r="B1013" s="635"/>
      <c r="C1013" s="638"/>
      <c r="D1013" s="639"/>
      <c r="E1013" s="246" t="s">
        <v>117</v>
      </c>
      <c r="F1013" s="645"/>
      <c r="G1013" s="645"/>
      <c r="H1013" s="642"/>
      <c r="I1013" s="643"/>
      <c r="J1013" s="607" t="s">
        <v>17</v>
      </c>
      <c r="K1013" s="608"/>
      <c r="L1013" s="609" t="s">
        <v>18</v>
      </c>
      <c r="M1013" s="610"/>
      <c r="N1013" s="617" t="s">
        <v>19</v>
      </c>
      <c r="O1013" s="618" t="s">
        <v>8</v>
      </c>
      <c r="P1013" s="607" t="s">
        <v>26</v>
      </c>
      <c r="Q1013" s="608"/>
      <c r="R1013" s="609" t="s">
        <v>24</v>
      </c>
      <c r="S1013" s="610"/>
      <c r="T1013" s="617" t="s">
        <v>19</v>
      </c>
      <c r="U1013" s="618"/>
      <c r="V1013" s="632"/>
      <c r="W1013" s="633"/>
      <c r="X1013" s="632"/>
      <c r="Y1013" s="633"/>
      <c r="Z1013" s="632"/>
      <c r="AA1013" s="633"/>
      <c r="AB1013" s="607" t="s">
        <v>54</v>
      </c>
      <c r="AC1013" s="608"/>
      <c r="AD1013" s="609" t="s">
        <v>23</v>
      </c>
      <c r="AE1013" s="610" t="s">
        <v>3</v>
      </c>
      <c r="AF1013" s="611" t="s">
        <v>5</v>
      </c>
      <c r="AG1013" s="612"/>
      <c r="AH1013" s="607" t="s">
        <v>54</v>
      </c>
      <c r="AI1013" s="608"/>
      <c r="AJ1013" s="609" t="s">
        <v>23</v>
      </c>
      <c r="AK1013" s="610" t="s">
        <v>3</v>
      </c>
      <c r="AL1013" s="611" t="s">
        <v>5</v>
      </c>
      <c r="AM1013" s="612"/>
      <c r="AN1013" s="607" t="s">
        <v>54</v>
      </c>
      <c r="AO1013" s="608"/>
      <c r="AP1013" s="609" t="s">
        <v>23</v>
      </c>
      <c r="AQ1013" s="610" t="s">
        <v>3</v>
      </c>
      <c r="AR1013" s="611" t="s">
        <v>5</v>
      </c>
      <c r="AS1013" s="612"/>
      <c r="AT1013" s="613" t="s">
        <v>54</v>
      </c>
      <c r="AU1013" s="614"/>
      <c r="AV1013" s="628" t="s">
        <v>23</v>
      </c>
      <c r="AW1013" s="629" t="s">
        <v>3</v>
      </c>
      <c r="AX1013" s="611" t="s">
        <v>5</v>
      </c>
      <c r="AY1013" s="612"/>
      <c r="AZ1013" s="607" t="s">
        <v>54</v>
      </c>
      <c r="BA1013" s="608"/>
      <c r="BB1013" s="609" t="s">
        <v>23</v>
      </c>
      <c r="BC1013" s="610" t="s">
        <v>3</v>
      </c>
      <c r="BD1013" s="611" t="s">
        <v>5</v>
      </c>
      <c r="BE1013" s="612"/>
      <c r="BF1013" s="613" t="s">
        <v>54</v>
      </c>
      <c r="BG1013" s="614"/>
      <c r="BH1013" s="628" t="s">
        <v>23</v>
      </c>
      <c r="BI1013" s="629" t="s">
        <v>3</v>
      </c>
      <c r="BJ1013" s="611" t="s">
        <v>5</v>
      </c>
      <c r="BK1013" s="612"/>
      <c r="BL1013" s="625"/>
      <c r="BM1013" s="626"/>
      <c r="BN1013" s="627"/>
      <c r="BO1013" s="616"/>
      <c r="BP1013" s="616"/>
      <c r="BQ1013" s="75"/>
      <c r="BR1013" s="75"/>
      <c r="BS1013" s="75"/>
    </row>
    <row r="1014" spans="1:71" ht="23.85" customHeight="1">
      <c r="A1014" s="77"/>
      <c r="B1014" s="605" t="str">
        <f>IF(ROSTER!B8="","",ROSTER!B8)</f>
        <v/>
      </c>
      <c r="C1014" s="588" t="str">
        <f>IF(ROSTER!C$8="","",ROSTER!C$8)</f>
        <v/>
      </c>
      <c r="D1014" s="589"/>
      <c r="E1014" s="590"/>
      <c r="F1014" s="592">
        <f>IF(E1014="y",1,IF(E1014="S",1,0))</f>
        <v>0</v>
      </c>
      <c r="G1014" s="594">
        <f>IF(E1014="S",1,0)</f>
        <v>0</v>
      </c>
      <c r="H1014" s="584"/>
      <c r="I1014" s="576"/>
      <c r="J1014" s="564"/>
      <c r="K1014" s="565"/>
      <c r="L1014" s="568"/>
      <c r="M1014" s="569"/>
      <c r="N1014" s="578">
        <f>L1014+J1014</f>
        <v>0</v>
      </c>
      <c r="O1014" s="579"/>
      <c r="P1014" s="564"/>
      <c r="Q1014" s="565"/>
      <c r="R1014" s="568"/>
      <c r="S1014" s="569"/>
      <c r="T1014" s="578">
        <f>R1014-P1014</f>
        <v>0</v>
      </c>
      <c r="U1014" s="579"/>
      <c r="V1014" s="584"/>
      <c r="W1014" s="576"/>
      <c r="X1014" s="564"/>
      <c r="Y1014" s="576"/>
      <c r="Z1014" s="564"/>
      <c r="AA1014" s="576"/>
      <c r="AB1014" s="564"/>
      <c r="AC1014" s="565"/>
      <c r="AD1014" s="568"/>
      <c r="AE1014" s="569"/>
      <c r="AF1014" s="548">
        <f>IF(AB1014=0,0,(AD1014/AB1014)*100)</f>
        <v>0</v>
      </c>
      <c r="AG1014" s="549"/>
      <c r="AH1014" s="564"/>
      <c r="AI1014" s="565"/>
      <c r="AJ1014" s="568"/>
      <c r="AK1014" s="569"/>
      <c r="AL1014" s="548">
        <f>IF(AH1014=0,0,(AJ1014/AH1014)*100)</f>
        <v>0</v>
      </c>
      <c r="AM1014" s="549"/>
      <c r="AN1014" s="564"/>
      <c r="AO1014" s="565"/>
      <c r="AP1014" s="568"/>
      <c r="AQ1014" s="569"/>
      <c r="AR1014" s="548">
        <f>IF(AN1014=0,0,(AP1014/AN1014)*100)</f>
        <v>0</v>
      </c>
      <c r="AS1014" s="549"/>
      <c r="AT1014" s="572">
        <f>AB1014+AH1014+AN1014</f>
        <v>0</v>
      </c>
      <c r="AU1014" s="573"/>
      <c r="AV1014" s="544">
        <f>AD1014+AJ1014+AP1014</f>
        <v>0</v>
      </c>
      <c r="AW1014" s="545"/>
      <c r="AX1014" s="548">
        <f>IF(AT1014=0,0,(AV1014/AT1014)*100)</f>
        <v>0</v>
      </c>
      <c r="AY1014" s="549"/>
      <c r="AZ1014" s="564"/>
      <c r="BA1014" s="565"/>
      <c r="BB1014" s="568"/>
      <c r="BC1014" s="569"/>
      <c r="BD1014" s="548">
        <f>IF(AZ1014=0,0,(BB1014/AZ1014)*100)</f>
        <v>0</v>
      </c>
      <c r="BE1014" s="549"/>
      <c r="BF1014" s="572">
        <f>AT1014+AZ1014</f>
        <v>0</v>
      </c>
      <c r="BG1014" s="573"/>
      <c r="BH1014" s="544">
        <f>AV1014+BB1014</f>
        <v>0</v>
      </c>
      <c r="BI1014" s="545"/>
      <c r="BJ1014" s="548">
        <f>IF(BF1014=0,0,(BH1014/BF1014)*100)</f>
        <v>0</v>
      </c>
      <c r="BK1014" s="549"/>
      <c r="BL1014" s="552">
        <f>(AD1014*2)+(AJ1014*2)+(AP1014*3)+BB1014</f>
        <v>0</v>
      </c>
      <c r="BM1014" s="553"/>
      <c r="BN1014" s="554"/>
      <c r="BO1014" s="560" t="e">
        <f>(BL1014*BR$1014)+(N1014*BR$1015)+(X1014*BR$1016)+(R1014*BR$1017)+(V1014*BR$1018)+(Z1014*BR$1019)</f>
        <v>#REF!</v>
      </c>
      <c r="BP1014" s="560" t="e">
        <f>((AZ1014-BB1014)*BR$1021)+((AT1014-AV1014)*BR$1020)+(H1014*BR$1022)+(P1014*BR$1023)</f>
        <v>#REF!</v>
      </c>
      <c r="BQ1014" s="78" t="s">
        <v>81</v>
      </c>
      <c r="BR1014" s="79" t="e">
        <f>IF(#REF!="B",#REF!,IF(#REF!="C",#REF!,#REF!))</f>
        <v>#REF!</v>
      </c>
      <c r="BS1014" s="75"/>
    </row>
    <row r="1015" spans="1:71" ht="23.85" customHeight="1">
      <c r="A1015" s="77"/>
      <c r="B1015" s="606"/>
      <c r="C1015" s="562" t="str">
        <f>IF(ROSTER!D$8="","",ROSTER!D$8)</f>
        <v/>
      </c>
      <c r="D1015" s="563"/>
      <c r="E1015" s="591"/>
      <c r="F1015" s="593"/>
      <c r="G1015" s="595"/>
      <c r="H1015" s="585"/>
      <c r="I1015" s="577"/>
      <c r="J1015" s="566"/>
      <c r="K1015" s="567"/>
      <c r="L1015" s="570"/>
      <c r="M1015" s="571"/>
      <c r="N1015" s="582" t="s">
        <v>16</v>
      </c>
      <c r="O1015" s="583"/>
      <c r="P1015" s="566"/>
      <c r="Q1015" s="567"/>
      <c r="R1015" s="570"/>
      <c r="S1015" s="571"/>
      <c r="T1015" s="582" t="s">
        <v>16</v>
      </c>
      <c r="U1015" s="583"/>
      <c r="V1015" s="585"/>
      <c r="W1015" s="577"/>
      <c r="X1015" s="566"/>
      <c r="Y1015" s="577"/>
      <c r="Z1015" s="566"/>
      <c r="AA1015" s="577"/>
      <c r="AB1015" s="566"/>
      <c r="AC1015" s="567"/>
      <c r="AD1015" s="570"/>
      <c r="AE1015" s="571"/>
      <c r="AF1015" s="598"/>
      <c r="AG1015" s="599"/>
      <c r="AH1015" s="566"/>
      <c r="AI1015" s="567"/>
      <c r="AJ1015" s="570"/>
      <c r="AK1015" s="571"/>
      <c r="AL1015" s="598"/>
      <c r="AM1015" s="599"/>
      <c r="AN1015" s="566"/>
      <c r="AO1015" s="567"/>
      <c r="AP1015" s="570"/>
      <c r="AQ1015" s="571"/>
      <c r="AR1015" s="598"/>
      <c r="AS1015" s="599"/>
      <c r="AT1015" s="603"/>
      <c r="AU1015" s="604"/>
      <c r="AV1015" s="596"/>
      <c r="AW1015" s="597"/>
      <c r="AX1015" s="598"/>
      <c r="AY1015" s="599"/>
      <c r="AZ1015" s="566"/>
      <c r="BA1015" s="567"/>
      <c r="BB1015" s="570"/>
      <c r="BC1015" s="571"/>
      <c r="BD1015" s="598"/>
      <c r="BE1015" s="599"/>
      <c r="BF1015" s="603"/>
      <c r="BG1015" s="604"/>
      <c r="BH1015" s="596"/>
      <c r="BI1015" s="597"/>
      <c r="BJ1015" s="598"/>
      <c r="BK1015" s="599"/>
      <c r="BL1015" s="600"/>
      <c r="BM1015" s="601"/>
      <c r="BN1015" s="602"/>
      <c r="BO1015" s="561"/>
      <c r="BP1015" s="561"/>
      <c r="BQ1015" s="78" t="s">
        <v>82</v>
      </c>
      <c r="BR1015" s="79" t="e">
        <f>IF(#REF!="B",#REF!,IF(#REF!="C",#REF!,#REF!))</f>
        <v>#REF!</v>
      </c>
      <c r="BS1015" s="75"/>
    </row>
    <row r="1016" spans="1:71" ht="21.75" customHeight="1">
      <c r="A1016" s="62"/>
      <c r="B1016" s="605" t="str">
        <f>IF(ROSTER!B10="","",ROSTER!B10)</f>
        <v/>
      </c>
      <c r="C1016" s="588" t="str">
        <f>IF(ROSTER!C$10="","",ROSTER!C$10)</f>
        <v/>
      </c>
      <c r="D1016" s="589"/>
      <c r="E1016" s="590"/>
      <c r="F1016" s="592">
        <f>IF(E1016="y",1,IF(E1016="S",1,0))</f>
        <v>0</v>
      </c>
      <c r="G1016" s="594">
        <f>IF(E1016="S",1,0)</f>
        <v>0</v>
      </c>
      <c r="H1016" s="584"/>
      <c r="I1016" s="576"/>
      <c r="J1016" s="564"/>
      <c r="K1016" s="565"/>
      <c r="L1016" s="568"/>
      <c r="M1016" s="569"/>
      <c r="N1016" s="578">
        <f>L1016+J1016</f>
        <v>0</v>
      </c>
      <c r="O1016" s="579"/>
      <c r="P1016" s="564"/>
      <c r="Q1016" s="565"/>
      <c r="R1016" s="568"/>
      <c r="S1016" s="569"/>
      <c r="T1016" s="578">
        <f>R1016-P1016</f>
        <v>0</v>
      </c>
      <c r="U1016" s="579"/>
      <c r="V1016" s="584"/>
      <c r="W1016" s="576"/>
      <c r="X1016" s="564"/>
      <c r="Y1016" s="576"/>
      <c r="Z1016" s="564"/>
      <c r="AA1016" s="576"/>
      <c r="AB1016" s="564"/>
      <c r="AC1016" s="565"/>
      <c r="AD1016" s="568"/>
      <c r="AE1016" s="569"/>
      <c r="AF1016" s="548">
        <f>IF(AB1016=0,0,(AD1016/AB1016)*100)</f>
        <v>0</v>
      </c>
      <c r="AG1016" s="549"/>
      <c r="AH1016" s="564"/>
      <c r="AI1016" s="565"/>
      <c r="AJ1016" s="568"/>
      <c r="AK1016" s="569"/>
      <c r="AL1016" s="548">
        <f>IF(AH1016=0,0,(AJ1016/AH1016)*100)</f>
        <v>0</v>
      </c>
      <c r="AM1016" s="549"/>
      <c r="AN1016" s="564"/>
      <c r="AO1016" s="565"/>
      <c r="AP1016" s="568"/>
      <c r="AQ1016" s="569"/>
      <c r="AR1016" s="548">
        <f>IF(AN1016=0,0,(AP1016/AN1016)*100)</f>
        <v>0</v>
      </c>
      <c r="AS1016" s="549"/>
      <c r="AT1016" s="572">
        <f>AB1016+AH1016+AN1016</f>
        <v>0</v>
      </c>
      <c r="AU1016" s="573"/>
      <c r="AV1016" s="544">
        <f>AD1016+AJ1016+AP1016</f>
        <v>0</v>
      </c>
      <c r="AW1016" s="545"/>
      <c r="AX1016" s="548">
        <f>IF(AT1016=0,0,(AV1016/AT1016)*100)</f>
        <v>0</v>
      </c>
      <c r="AY1016" s="549"/>
      <c r="AZ1016" s="564"/>
      <c r="BA1016" s="565"/>
      <c r="BB1016" s="568"/>
      <c r="BC1016" s="569"/>
      <c r="BD1016" s="548">
        <f>IF(AZ1016=0,0,(BB1016/AZ1016)*100)</f>
        <v>0</v>
      </c>
      <c r="BE1016" s="549"/>
      <c r="BF1016" s="572">
        <f>AT1016+AZ1016</f>
        <v>0</v>
      </c>
      <c r="BG1016" s="573"/>
      <c r="BH1016" s="544">
        <f>AV1016+BB1016</f>
        <v>0</v>
      </c>
      <c r="BI1016" s="545"/>
      <c r="BJ1016" s="548">
        <f>IF(BF1016=0,0,(BH1016/BF1016)*100)</f>
        <v>0</v>
      </c>
      <c r="BK1016" s="549"/>
      <c r="BL1016" s="552">
        <f>(AD1016*2)+(AJ1016*2)+(AP1016*3)+BB1016</f>
        <v>0</v>
      </c>
      <c r="BM1016" s="553"/>
      <c r="BN1016" s="554"/>
      <c r="BO1016" s="560" t="e">
        <f>(BL1016*BR$1014)+(N1016*BR$1015)+(X1016*BR$1016)+(R1016*BR$1017)+(V1016*BR$1018)+(Z1016*BR$1019)</f>
        <v>#REF!</v>
      </c>
      <c r="BP1016" s="560" t="e">
        <f>((AZ1016-BB1016)*BR$1021)+((AT1016-AV1016)*BR$1020)+(H1016*BR$1022)+(P1016*BR$1023)</f>
        <v>#REF!</v>
      </c>
      <c r="BQ1016" s="78" t="s">
        <v>83</v>
      </c>
      <c r="BR1016" s="79" t="e">
        <f>IF(#REF!="B",#REF!,IF(#REF!="C",#REF!,#REF!))</f>
        <v>#REF!</v>
      </c>
      <c r="BS1016" s="75"/>
    </row>
    <row r="1017" spans="1:71" ht="21.75" customHeight="1">
      <c r="A1017" s="62"/>
      <c r="B1017" s="606"/>
      <c r="C1017" s="562" t="str">
        <f>IF(ROSTER!D$10="","",ROSTER!D$10)</f>
        <v/>
      </c>
      <c r="D1017" s="563"/>
      <c r="E1017" s="591"/>
      <c r="F1017" s="593"/>
      <c r="G1017" s="595"/>
      <c r="H1017" s="585"/>
      <c r="I1017" s="577"/>
      <c r="J1017" s="566"/>
      <c r="K1017" s="567"/>
      <c r="L1017" s="570"/>
      <c r="M1017" s="571"/>
      <c r="N1017" s="582" t="s">
        <v>16</v>
      </c>
      <c r="O1017" s="583"/>
      <c r="P1017" s="566"/>
      <c r="Q1017" s="567"/>
      <c r="R1017" s="570"/>
      <c r="S1017" s="571"/>
      <c r="T1017" s="582" t="s">
        <v>16</v>
      </c>
      <c r="U1017" s="583"/>
      <c r="V1017" s="585"/>
      <c r="W1017" s="577"/>
      <c r="X1017" s="566"/>
      <c r="Y1017" s="577"/>
      <c r="Z1017" s="566"/>
      <c r="AA1017" s="577"/>
      <c r="AB1017" s="566"/>
      <c r="AC1017" s="567"/>
      <c r="AD1017" s="570"/>
      <c r="AE1017" s="571"/>
      <c r="AF1017" s="598"/>
      <c r="AG1017" s="599"/>
      <c r="AH1017" s="566"/>
      <c r="AI1017" s="567"/>
      <c r="AJ1017" s="570"/>
      <c r="AK1017" s="571"/>
      <c r="AL1017" s="598"/>
      <c r="AM1017" s="599"/>
      <c r="AN1017" s="566"/>
      <c r="AO1017" s="567"/>
      <c r="AP1017" s="570"/>
      <c r="AQ1017" s="571"/>
      <c r="AR1017" s="598"/>
      <c r="AS1017" s="599"/>
      <c r="AT1017" s="603"/>
      <c r="AU1017" s="604"/>
      <c r="AV1017" s="596"/>
      <c r="AW1017" s="597"/>
      <c r="AX1017" s="598"/>
      <c r="AY1017" s="599"/>
      <c r="AZ1017" s="566"/>
      <c r="BA1017" s="567"/>
      <c r="BB1017" s="570"/>
      <c r="BC1017" s="571"/>
      <c r="BD1017" s="598"/>
      <c r="BE1017" s="599"/>
      <c r="BF1017" s="603"/>
      <c r="BG1017" s="604"/>
      <c r="BH1017" s="596"/>
      <c r="BI1017" s="597"/>
      <c r="BJ1017" s="598"/>
      <c r="BK1017" s="599"/>
      <c r="BL1017" s="600"/>
      <c r="BM1017" s="601"/>
      <c r="BN1017" s="602"/>
      <c r="BO1017" s="561"/>
      <c r="BP1017" s="561"/>
      <c r="BQ1017" s="78" t="s">
        <v>84</v>
      </c>
      <c r="BR1017" s="79" t="e">
        <f>IF(#REF!="B",#REF!,IF(#REF!="C",#REF!,#REF!))</f>
        <v>#REF!</v>
      </c>
      <c r="BS1017" s="75"/>
    </row>
    <row r="1018" spans="1:71" ht="21.75" customHeight="1">
      <c r="A1018" s="62"/>
      <c r="B1018" s="586" t="str">
        <f>IF(ROSTER!B12="","",ROSTER!B12)</f>
        <v/>
      </c>
      <c r="C1018" s="588" t="str">
        <f>IF(ROSTER!C$12="","",ROSTER!C$12)</f>
        <v/>
      </c>
      <c r="D1018" s="589"/>
      <c r="E1018" s="590"/>
      <c r="F1018" s="592">
        <f>IF(E1018="y",1,IF(E1018="S",1,0))</f>
        <v>0</v>
      </c>
      <c r="G1018" s="594">
        <f>IF(E1018="S",1,0)</f>
        <v>0</v>
      </c>
      <c r="H1018" s="584"/>
      <c r="I1018" s="576"/>
      <c r="J1018" s="564"/>
      <c r="K1018" s="565"/>
      <c r="L1018" s="568"/>
      <c r="M1018" s="569"/>
      <c r="N1018" s="578">
        <f>L1018+J1018</f>
        <v>0</v>
      </c>
      <c r="O1018" s="579"/>
      <c r="P1018" s="564"/>
      <c r="Q1018" s="565"/>
      <c r="R1018" s="568"/>
      <c r="S1018" s="569"/>
      <c r="T1018" s="578">
        <f>R1018-P1018</f>
        <v>0</v>
      </c>
      <c r="U1018" s="579"/>
      <c r="V1018" s="584"/>
      <c r="W1018" s="576"/>
      <c r="X1018" s="564"/>
      <c r="Y1018" s="576"/>
      <c r="Z1018" s="564"/>
      <c r="AA1018" s="576"/>
      <c r="AB1018" s="564"/>
      <c r="AC1018" s="565"/>
      <c r="AD1018" s="568"/>
      <c r="AE1018" s="569"/>
      <c r="AF1018" s="548">
        <f>IF(AB1018=0,0,(AD1018/AB1018)*100)</f>
        <v>0</v>
      </c>
      <c r="AG1018" s="549"/>
      <c r="AH1018" s="564"/>
      <c r="AI1018" s="565"/>
      <c r="AJ1018" s="568"/>
      <c r="AK1018" s="569"/>
      <c r="AL1018" s="548">
        <f>IF(AH1018=0,0,(AJ1018/AH1018)*100)</f>
        <v>0</v>
      </c>
      <c r="AM1018" s="549"/>
      <c r="AN1018" s="564"/>
      <c r="AO1018" s="565"/>
      <c r="AP1018" s="568"/>
      <c r="AQ1018" s="569"/>
      <c r="AR1018" s="548">
        <f>IF(AN1018=0,0,(AP1018/AN1018)*100)</f>
        <v>0</v>
      </c>
      <c r="AS1018" s="549"/>
      <c r="AT1018" s="572">
        <f>AB1018+AH1018+AN1018</f>
        <v>0</v>
      </c>
      <c r="AU1018" s="573"/>
      <c r="AV1018" s="544">
        <f>AD1018+AJ1018+AP1018</f>
        <v>0</v>
      </c>
      <c r="AW1018" s="545"/>
      <c r="AX1018" s="548">
        <f>IF(AT1018=0,0,(AV1018/AT1018)*100)</f>
        <v>0</v>
      </c>
      <c r="AY1018" s="549"/>
      <c r="AZ1018" s="564"/>
      <c r="BA1018" s="565"/>
      <c r="BB1018" s="568"/>
      <c r="BC1018" s="569"/>
      <c r="BD1018" s="548">
        <f>IF(AZ1018=0,0,(BB1018/AZ1018)*100)</f>
        <v>0</v>
      </c>
      <c r="BE1018" s="549"/>
      <c r="BF1018" s="572">
        <f>AT1018+AZ1018</f>
        <v>0</v>
      </c>
      <c r="BG1018" s="573"/>
      <c r="BH1018" s="544">
        <f>AV1018+BB1018</f>
        <v>0</v>
      </c>
      <c r="BI1018" s="545"/>
      <c r="BJ1018" s="548">
        <f>IF(BF1018=0,0,(BH1018/BF1018)*100)</f>
        <v>0</v>
      </c>
      <c r="BK1018" s="549"/>
      <c r="BL1018" s="552">
        <f>(AD1018*2)+(AJ1018*2)+(AP1018*3)+BB1018</f>
        <v>0</v>
      </c>
      <c r="BM1018" s="553"/>
      <c r="BN1018" s="554"/>
      <c r="BO1018" s="560" t="e">
        <f>(BL1018*BR$1014)+(N1018*BR$1015)+(X1018*BR$1016)+(R1018*BR$1017)+(V1018*BR$1018)+(Z1018*BR$1019)</f>
        <v>#REF!</v>
      </c>
      <c r="BP1018" s="560" t="e">
        <f>((AZ1018-BB1018)*BR$1021)+((AT1018-AV1018)*BR$1020)+(H1018*BR$1022)+(P1018*BR$1023)</f>
        <v>#REF!</v>
      </c>
      <c r="BQ1018" s="78" t="s">
        <v>85</v>
      </c>
      <c r="BR1018" s="79" t="e">
        <f>IF(#REF!="B",#REF!,IF(#REF!="C",#REF!,#REF!))</f>
        <v>#REF!</v>
      </c>
      <c r="BS1018" s="75"/>
    </row>
    <row r="1019" spans="1:71" ht="21.75" customHeight="1">
      <c r="A1019" s="62"/>
      <c r="B1019" s="587"/>
      <c r="C1019" s="562" t="str">
        <f>IF(ROSTER!D$12="","",ROSTER!D$12)</f>
        <v/>
      </c>
      <c r="D1019" s="563"/>
      <c r="E1019" s="591"/>
      <c r="F1019" s="593"/>
      <c r="G1019" s="595"/>
      <c r="H1019" s="585"/>
      <c r="I1019" s="577"/>
      <c r="J1019" s="566"/>
      <c r="K1019" s="567"/>
      <c r="L1019" s="570"/>
      <c r="M1019" s="571"/>
      <c r="N1019" s="582" t="s">
        <v>16</v>
      </c>
      <c r="O1019" s="583"/>
      <c r="P1019" s="566"/>
      <c r="Q1019" s="567"/>
      <c r="R1019" s="570"/>
      <c r="S1019" s="571"/>
      <c r="T1019" s="582" t="s">
        <v>16</v>
      </c>
      <c r="U1019" s="583"/>
      <c r="V1019" s="585"/>
      <c r="W1019" s="577"/>
      <c r="X1019" s="566"/>
      <c r="Y1019" s="577"/>
      <c r="Z1019" s="566"/>
      <c r="AA1019" s="577"/>
      <c r="AB1019" s="566"/>
      <c r="AC1019" s="567"/>
      <c r="AD1019" s="570"/>
      <c r="AE1019" s="571"/>
      <c r="AF1019" s="598"/>
      <c r="AG1019" s="599"/>
      <c r="AH1019" s="566"/>
      <c r="AI1019" s="567"/>
      <c r="AJ1019" s="570"/>
      <c r="AK1019" s="571"/>
      <c r="AL1019" s="598"/>
      <c r="AM1019" s="599"/>
      <c r="AN1019" s="566"/>
      <c r="AO1019" s="567"/>
      <c r="AP1019" s="570"/>
      <c r="AQ1019" s="571"/>
      <c r="AR1019" s="598"/>
      <c r="AS1019" s="599"/>
      <c r="AT1019" s="603"/>
      <c r="AU1019" s="604"/>
      <c r="AV1019" s="596"/>
      <c r="AW1019" s="597"/>
      <c r="AX1019" s="598"/>
      <c r="AY1019" s="599"/>
      <c r="AZ1019" s="566"/>
      <c r="BA1019" s="567"/>
      <c r="BB1019" s="570"/>
      <c r="BC1019" s="571"/>
      <c r="BD1019" s="598"/>
      <c r="BE1019" s="599"/>
      <c r="BF1019" s="603"/>
      <c r="BG1019" s="604"/>
      <c r="BH1019" s="596"/>
      <c r="BI1019" s="597"/>
      <c r="BJ1019" s="598"/>
      <c r="BK1019" s="599"/>
      <c r="BL1019" s="600"/>
      <c r="BM1019" s="601"/>
      <c r="BN1019" s="602"/>
      <c r="BO1019" s="561"/>
      <c r="BP1019" s="561"/>
      <c r="BQ1019" s="78" t="s">
        <v>86</v>
      </c>
      <c r="BR1019" s="79" t="e">
        <f>IF(#REF!="B",#REF!,IF(#REF!="C",#REF!,#REF!))</f>
        <v>#REF!</v>
      </c>
      <c r="BS1019" s="75"/>
    </row>
    <row r="1020" spans="1:71" ht="21.75" customHeight="1">
      <c r="A1020" s="62"/>
      <c r="B1020" s="586" t="str">
        <f>IF(ROSTER!B14="","",ROSTER!B14)</f>
        <v/>
      </c>
      <c r="C1020" s="588" t="str">
        <f>IF(ROSTER!C$14="","",ROSTER!C$14)</f>
        <v/>
      </c>
      <c r="D1020" s="589"/>
      <c r="E1020" s="590"/>
      <c r="F1020" s="592">
        <f>IF(E1020="y",1,IF(E1020="S",1,0))</f>
        <v>0</v>
      </c>
      <c r="G1020" s="594">
        <f>IF(E1020="S",1,0)</f>
        <v>0</v>
      </c>
      <c r="H1020" s="584"/>
      <c r="I1020" s="576"/>
      <c r="J1020" s="564"/>
      <c r="K1020" s="565"/>
      <c r="L1020" s="568"/>
      <c r="M1020" s="569"/>
      <c r="N1020" s="578">
        <f>L1020+J1020</f>
        <v>0</v>
      </c>
      <c r="O1020" s="579"/>
      <c r="P1020" s="564"/>
      <c r="Q1020" s="565"/>
      <c r="R1020" s="568"/>
      <c r="S1020" s="569"/>
      <c r="T1020" s="578">
        <f>R1020-P1020</f>
        <v>0</v>
      </c>
      <c r="U1020" s="579"/>
      <c r="V1020" s="584"/>
      <c r="W1020" s="576"/>
      <c r="X1020" s="564"/>
      <c r="Y1020" s="576"/>
      <c r="Z1020" s="564"/>
      <c r="AA1020" s="576"/>
      <c r="AB1020" s="564"/>
      <c r="AC1020" s="565"/>
      <c r="AD1020" s="568"/>
      <c r="AE1020" s="569"/>
      <c r="AF1020" s="548">
        <f>IF(AB1020=0,0,(AD1020/AB1020)*100)</f>
        <v>0</v>
      </c>
      <c r="AG1020" s="549"/>
      <c r="AH1020" s="564"/>
      <c r="AI1020" s="565"/>
      <c r="AJ1020" s="568"/>
      <c r="AK1020" s="569"/>
      <c r="AL1020" s="548">
        <f>IF(AH1020=0,0,(AJ1020/AH1020)*100)</f>
        <v>0</v>
      </c>
      <c r="AM1020" s="549"/>
      <c r="AN1020" s="564"/>
      <c r="AO1020" s="565"/>
      <c r="AP1020" s="568"/>
      <c r="AQ1020" s="569"/>
      <c r="AR1020" s="548">
        <f>IF(AN1020=0,0,(AP1020/AN1020)*100)</f>
        <v>0</v>
      </c>
      <c r="AS1020" s="549"/>
      <c r="AT1020" s="572">
        <f>AB1020+AH1020+AN1020</f>
        <v>0</v>
      </c>
      <c r="AU1020" s="573"/>
      <c r="AV1020" s="544">
        <f>AD1020+AJ1020+AP1020</f>
        <v>0</v>
      </c>
      <c r="AW1020" s="545"/>
      <c r="AX1020" s="548">
        <f>IF(AT1020=0,0,(AV1020/AT1020)*100)</f>
        <v>0</v>
      </c>
      <c r="AY1020" s="549"/>
      <c r="AZ1020" s="564"/>
      <c r="BA1020" s="565"/>
      <c r="BB1020" s="568"/>
      <c r="BC1020" s="569"/>
      <c r="BD1020" s="548">
        <f>IF(AZ1020=0,0,(BB1020/AZ1020)*100)</f>
        <v>0</v>
      </c>
      <c r="BE1020" s="549"/>
      <c r="BF1020" s="572">
        <f>AT1020+AZ1020</f>
        <v>0</v>
      </c>
      <c r="BG1020" s="573"/>
      <c r="BH1020" s="544">
        <f>AV1020+BB1020</f>
        <v>0</v>
      </c>
      <c r="BI1020" s="545"/>
      <c r="BJ1020" s="548">
        <f>IF(BF1020=0,0,(BH1020/BF1020)*100)</f>
        <v>0</v>
      </c>
      <c r="BK1020" s="549"/>
      <c r="BL1020" s="552">
        <f>(AD1020*2)+(AJ1020*2)+(AP1020*3)+BB1020</f>
        <v>0</v>
      </c>
      <c r="BM1020" s="553"/>
      <c r="BN1020" s="554"/>
      <c r="BO1020" s="560" t="e">
        <f>(BL1020*BR$1014)+(N1020*BR$1015)+(X1020*BR$1016)+(R1020*BR$1017)+(V1020*BR$1018)+(Z1020*BR$1019)</f>
        <v>#REF!</v>
      </c>
      <c r="BP1020" s="560" t="e">
        <f>((AZ1020-BB1020)*BR$1021)+((AT1020-AV1020)*BR$1020)+(H1020*BR$1022)+(P1020*BR$1023)</f>
        <v>#REF!</v>
      </c>
      <c r="BQ1020" s="78" t="s">
        <v>87</v>
      </c>
      <c r="BR1020" s="79" t="e">
        <f>IF(#REF!="B",#REF!,IF(#REF!="C",#REF!,#REF!))</f>
        <v>#REF!</v>
      </c>
      <c r="BS1020" s="75"/>
    </row>
    <row r="1021" spans="1:71" ht="21.75" customHeight="1">
      <c r="A1021" s="62"/>
      <c r="B1021" s="587"/>
      <c r="C1021" s="562" t="str">
        <f>IF(ROSTER!D$14="","",ROSTER!D$14)</f>
        <v/>
      </c>
      <c r="D1021" s="563"/>
      <c r="E1021" s="591"/>
      <c r="F1021" s="593"/>
      <c r="G1021" s="595"/>
      <c r="H1021" s="585"/>
      <c r="I1021" s="577"/>
      <c r="J1021" s="566"/>
      <c r="K1021" s="567"/>
      <c r="L1021" s="570"/>
      <c r="M1021" s="571"/>
      <c r="N1021" s="582" t="s">
        <v>16</v>
      </c>
      <c r="O1021" s="583"/>
      <c r="P1021" s="566"/>
      <c r="Q1021" s="567"/>
      <c r="R1021" s="570"/>
      <c r="S1021" s="571"/>
      <c r="T1021" s="582" t="s">
        <v>16</v>
      </c>
      <c r="U1021" s="583"/>
      <c r="V1021" s="585"/>
      <c r="W1021" s="577"/>
      <c r="X1021" s="566"/>
      <c r="Y1021" s="577"/>
      <c r="Z1021" s="566"/>
      <c r="AA1021" s="577"/>
      <c r="AB1021" s="566"/>
      <c r="AC1021" s="567"/>
      <c r="AD1021" s="570"/>
      <c r="AE1021" s="571"/>
      <c r="AF1021" s="598"/>
      <c r="AG1021" s="599"/>
      <c r="AH1021" s="566"/>
      <c r="AI1021" s="567"/>
      <c r="AJ1021" s="570"/>
      <c r="AK1021" s="571"/>
      <c r="AL1021" s="598"/>
      <c r="AM1021" s="599"/>
      <c r="AN1021" s="566"/>
      <c r="AO1021" s="567"/>
      <c r="AP1021" s="570"/>
      <c r="AQ1021" s="571"/>
      <c r="AR1021" s="598"/>
      <c r="AS1021" s="599"/>
      <c r="AT1021" s="603"/>
      <c r="AU1021" s="604"/>
      <c r="AV1021" s="596"/>
      <c r="AW1021" s="597"/>
      <c r="AX1021" s="598"/>
      <c r="AY1021" s="599"/>
      <c r="AZ1021" s="566"/>
      <c r="BA1021" s="567"/>
      <c r="BB1021" s="570"/>
      <c r="BC1021" s="571"/>
      <c r="BD1021" s="598"/>
      <c r="BE1021" s="599"/>
      <c r="BF1021" s="603"/>
      <c r="BG1021" s="604"/>
      <c r="BH1021" s="596"/>
      <c r="BI1021" s="597"/>
      <c r="BJ1021" s="598"/>
      <c r="BK1021" s="599"/>
      <c r="BL1021" s="600"/>
      <c r="BM1021" s="601"/>
      <c r="BN1021" s="602"/>
      <c r="BO1021" s="561"/>
      <c r="BP1021" s="561"/>
      <c r="BQ1021" s="78" t="s">
        <v>88</v>
      </c>
      <c r="BR1021" s="79" t="e">
        <f>IF(#REF!="B",#REF!,IF(#REF!="C",#REF!,#REF!))</f>
        <v>#REF!</v>
      </c>
      <c r="BS1021" s="75"/>
    </row>
    <row r="1022" spans="1:71" ht="21.75" customHeight="1">
      <c r="A1022" s="62"/>
      <c r="B1022" s="586" t="str">
        <f>IF(ROSTER!B16="","",ROSTER!B16)</f>
        <v/>
      </c>
      <c r="C1022" s="588" t="str">
        <f>IF(ROSTER!C$16="","",ROSTER!C$16)</f>
        <v/>
      </c>
      <c r="D1022" s="589"/>
      <c r="E1022" s="590"/>
      <c r="F1022" s="592">
        <f>IF(E1022="y",1,IF(E1022="S",1,0))</f>
        <v>0</v>
      </c>
      <c r="G1022" s="594">
        <f>IF(E1022="S",1,0)</f>
        <v>0</v>
      </c>
      <c r="H1022" s="584"/>
      <c r="I1022" s="576"/>
      <c r="J1022" s="564"/>
      <c r="K1022" s="565"/>
      <c r="L1022" s="568"/>
      <c r="M1022" s="569"/>
      <c r="N1022" s="578">
        <f>L1022+J1022</f>
        <v>0</v>
      </c>
      <c r="O1022" s="579"/>
      <c r="P1022" s="564"/>
      <c r="Q1022" s="565"/>
      <c r="R1022" s="568"/>
      <c r="S1022" s="569"/>
      <c r="T1022" s="578">
        <f>R1022-P1022</f>
        <v>0</v>
      </c>
      <c r="U1022" s="579"/>
      <c r="V1022" s="584"/>
      <c r="W1022" s="576"/>
      <c r="X1022" s="564"/>
      <c r="Y1022" s="576"/>
      <c r="Z1022" s="564"/>
      <c r="AA1022" s="576"/>
      <c r="AB1022" s="564"/>
      <c r="AC1022" s="565"/>
      <c r="AD1022" s="568"/>
      <c r="AE1022" s="569"/>
      <c r="AF1022" s="548">
        <f>IF(AB1022=0,0,(AD1022/AB1022)*100)</f>
        <v>0</v>
      </c>
      <c r="AG1022" s="549"/>
      <c r="AH1022" s="564"/>
      <c r="AI1022" s="565"/>
      <c r="AJ1022" s="568"/>
      <c r="AK1022" s="569"/>
      <c r="AL1022" s="548">
        <f>IF(AH1022=0,0,(AJ1022/AH1022)*100)</f>
        <v>0</v>
      </c>
      <c r="AM1022" s="549"/>
      <c r="AN1022" s="564"/>
      <c r="AO1022" s="565"/>
      <c r="AP1022" s="568"/>
      <c r="AQ1022" s="569"/>
      <c r="AR1022" s="548">
        <f>IF(AN1022=0,0,(AP1022/AN1022)*100)</f>
        <v>0</v>
      </c>
      <c r="AS1022" s="549"/>
      <c r="AT1022" s="572">
        <f>AB1022+AH1022+AN1022</f>
        <v>0</v>
      </c>
      <c r="AU1022" s="573"/>
      <c r="AV1022" s="544">
        <f>AD1022+AJ1022+AP1022</f>
        <v>0</v>
      </c>
      <c r="AW1022" s="545"/>
      <c r="AX1022" s="548">
        <f>IF(AT1022=0,0,(AV1022/AT1022)*100)</f>
        <v>0</v>
      </c>
      <c r="AY1022" s="549"/>
      <c r="AZ1022" s="564"/>
      <c r="BA1022" s="565"/>
      <c r="BB1022" s="568"/>
      <c r="BC1022" s="569"/>
      <c r="BD1022" s="548">
        <f>IF(AZ1022=0,0,(BB1022/AZ1022)*100)</f>
        <v>0</v>
      </c>
      <c r="BE1022" s="549"/>
      <c r="BF1022" s="572">
        <f>AT1022+AZ1022</f>
        <v>0</v>
      </c>
      <c r="BG1022" s="573"/>
      <c r="BH1022" s="544">
        <f>AV1022+BB1022</f>
        <v>0</v>
      </c>
      <c r="BI1022" s="545"/>
      <c r="BJ1022" s="548">
        <f>IF(BF1022=0,0,(BH1022/BF1022)*100)</f>
        <v>0</v>
      </c>
      <c r="BK1022" s="549"/>
      <c r="BL1022" s="552">
        <f>(AD1022*2)+(AJ1022*2)+(AP1022*3)+BB1022</f>
        <v>0</v>
      </c>
      <c r="BM1022" s="553"/>
      <c r="BN1022" s="554"/>
      <c r="BO1022" s="560" t="e">
        <f>(BL1022*BR$1014)+(N1022*BR$1015)+(X1022*BR$1016)+(R1022*BR$1017)+(V1022*BR$1018)+(Z1022*BR$1019)</f>
        <v>#REF!</v>
      </c>
      <c r="BP1022" s="560" t="e">
        <f>((AZ1022-BB1022)*BR$1021)+((AT1022-AV1022)*BR$1020)+(H1022*BR$1022)+(P1022*BR$1023)</f>
        <v>#REF!</v>
      </c>
      <c r="BQ1022" s="78" t="s">
        <v>89</v>
      </c>
      <c r="BR1022" s="79" t="e">
        <f>IF(#REF!="B",#REF!,IF(#REF!="C",#REF!,#REF!))</f>
        <v>#REF!</v>
      </c>
      <c r="BS1022" s="75"/>
    </row>
    <row r="1023" spans="1:71" ht="21.75" customHeight="1">
      <c r="A1023" s="62"/>
      <c r="B1023" s="587"/>
      <c r="C1023" s="562" t="str">
        <f>IF(ROSTER!D$16="","",ROSTER!D$16)</f>
        <v/>
      </c>
      <c r="D1023" s="563"/>
      <c r="E1023" s="591"/>
      <c r="F1023" s="593"/>
      <c r="G1023" s="595"/>
      <c r="H1023" s="585"/>
      <c r="I1023" s="577"/>
      <c r="J1023" s="566"/>
      <c r="K1023" s="567"/>
      <c r="L1023" s="570"/>
      <c r="M1023" s="571"/>
      <c r="N1023" s="582" t="s">
        <v>16</v>
      </c>
      <c r="O1023" s="583"/>
      <c r="P1023" s="566"/>
      <c r="Q1023" s="567"/>
      <c r="R1023" s="570"/>
      <c r="S1023" s="571"/>
      <c r="T1023" s="582" t="s">
        <v>16</v>
      </c>
      <c r="U1023" s="583"/>
      <c r="V1023" s="585"/>
      <c r="W1023" s="577"/>
      <c r="X1023" s="566"/>
      <c r="Y1023" s="577"/>
      <c r="Z1023" s="566"/>
      <c r="AA1023" s="577"/>
      <c r="AB1023" s="566"/>
      <c r="AC1023" s="567"/>
      <c r="AD1023" s="570"/>
      <c r="AE1023" s="571"/>
      <c r="AF1023" s="598"/>
      <c r="AG1023" s="599"/>
      <c r="AH1023" s="566"/>
      <c r="AI1023" s="567"/>
      <c r="AJ1023" s="570"/>
      <c r="AK1023" s="571"/>
      <c r="AL1023" s="598"/>
      <c r="AM1023" s="599"/>
      <c r="AN1023" s="566"/>
      <c r="AO1023" s="567"/>
      <c r="AP1023" s="570"/>
      <c r="AQ1023" s="571"/>
      <c r="AR1023" s="598"/>
      <c r="AS1023" s="599"/>
      <c r="AT1023" s="603"/>
      <c r="AU1023" s="604"/>
      <c r="AV1023" s="596"/>
      <c r="AW1023" s="597"/>
      <c r="AX1023" s="598"/>
      <c r="AY1023" s="599"/>
      <c r="AZ1023" s="566"/>
      <c r="BA1023" s="567"/>
      <c r="BB1023" s="570"/>
      <c r="BC1023" s="571"/>
      <c r="BD1023" s="598"/>
      <c r="BE1023" s="599"/>
      <c r="BF1023" s="603"/>
      <c r="BG1023" s="604"/>
      <c r="BH1023" s="596"/>
      <c r="BI1023" s="597"/>
      <c r="BJ1023" s="598"/>
      <c r="BK1023" s="599"/>
      <c r="BL1023" s="600"/>
      <c r="BM1023" s="601"/>
      <c r="BN1023" s="602"/>
      <c r="BO1023" s="561"/>
      <c r="BP1023" s="561"/>
      <c r="BQ1023" s="78" t="s">
        <v>90</v>
      </c>
      <c r="BR1023" s="79" t="e">
        <f>IF(#REF!="B",#REF!,IF(#REF!="C",#REF!,#REF!))</f>
        <v>#REF!</v>
      </c>
      <c r="BS1023" s="75"/>
    </row>
    <row r="1024" spans="1:71" ht="21.75" customHeight="1">
      <c r="A1024" s="62"/>
      <c r="B1024" s="586" t="str">
        <f>IF(ROSTER!B18="","",ROSTER!B18)</f>
        <v/>
      </c>
      <c r="C1024" s="588" t="str">
        <f>IF(ROSTER!C$18="","",ROSTER!C$18)</f>
        <v/>
      </c>
      <c r="D1024" s="589"/>
      <c r="E1024" s="590"/>
      <c r="F1024" s="592">
        <f>IF(E1024="y",1,IF(E1024="S",1,0))</f>
        <v>0</v>
      </c>
      <c r="G1024" s="594">
        <f>IF(E1024="S",1,0)</f>
        <v>0</v>
      </c>
      <c r="H1024" s="584"/>
      <c r="I1024" s="576"/>
      <c r="J1024" s="564"/>
      <c r="K1024" s="565"/>
      <c r="L1024" s="568"/>
      <c r="M1024" s="569"/>
      <c r="N1024" s="578">
        <f>L1024+J1024</f>
        <v>0</v>
      </c>
      <c r="O1024" s="579"/>
      <c r="P1024" s="564"/>
      <c r="Q1024" s="565"/>
      <c r="R1024" s="568"/>
      <c r="S1024" s="569"/>
      <c r="T1024" s="578">
        <f>R1024-P1024</f>
        <v>0</v>
      </c>
      <c r="U1024" s="579"/>
      <c r="V1024" s="584"/>
      <c r="W1024" s="576"/>
      <c r="X1024" s="564"/>
      <c r="Y1024" s="576"/>
      <c r="Z1024" s="564"/>
      <c r="AA1024" s="576"/>
      <c r="AB1024" s="564"/>
      <c r="AC1024" s="565"/>
      <c r="AD1024" s="568"/>
      <c r="AE1024" s="569"/>
      <c r="AF1024" s="548">
        <f>IF(AB1024=0,0,(AD1024/AB1024)*100)</f>
        <v>0</v>
      </c>
      <c r="AG1024" s="549"/>
      <c r="AH1024" s="564"/>
      <c r="AI1024" s="565"/>
      <c r="AJ1024" s="568"/>
      <c r="AK1024" s="569"/>
      <c r="AL1024" s="548">
        <f>IF(AH1024=0,0,(AJ1024/AH1024)*100)</f>
        <v>0</v>
      </c>
      <c r="AM1024" s="549"/>
      <c r="AN1024" s="564"/>
      <c r="AO1024" s="565"/>
      <c r="AP1024" s="568"/>
      <c r="AQ1024" s="569"/>
      <c r="AR1024" s="548">
        <f>IF(AN1024=0,0,(AP1024/AN1024)*100)</f>
        <v>0</v>
      </c>
      <c r="AS1024" s="549"/>
      <c r="AT1024" s="572">
        <f>AB1024+AH1024+AN1024</f>
        <v>0</v>
      </c>
      <c r="AU1024" s="573"/>
      <c r="AV1024" s="544">
        <f>AD1024+AJ1024+AP1024</f>
        <v>0</v>
      </c>
      <c r="AW1024" s="545"/>
      <c r="AX1024" s="548">
        <f>IF(AT1024=0,0,(AV1024/AT1024)*100)</f>
        <v>0</v>
      </c>
      <c r="AY1024" s="549"/>
      <c r="AZ1024" s="564"/>
      <c r="BA1024" s="565"/>
      <c r="BB1024" s="568"/>
      <c r="BC1024" s="569"/>
      <c r="BD1024" s="548">
        <f>IF(AZ1024=0,0,(BB1024/AZ1024)*100)</f>
        <v>0</v>
      </c>
      <c r="BE1024" s="549"/>
      <c r="BF1024" s="572">
        <f>AT1024+AZ1024</f>
        <v>0</v>
      </c>
      <c r="BG1024" s="573"/>
      <c r="BH1024" s="544">
        <f>AV1024+BB1024</f>
        <v>0</v>
      </c>
      <c r="BI1024" s="545"/>
      <c r="BJ1024" s="548">
        <f>IF(BF1024=0,0,(BH1024/BF1024)*100)</f>
        <v>0</v>
      </c>
      <c r="BK1024" s="549"/>
      <c r="BL1024" s="552">
        <f>(AD1024*2)+(AJ1024*2)+(AP1024*3)+BB1024</f>
        <v>0</v>
      </c>
      <c r="BM1024" s="553"/>
      <c r="BN1024" s="554"/>
      <c r="BO1024" s="560" t="e">
        <f>(BL1024*BR$1014)+(N1024*BR$1015)+(X1024*BR$1016)+(R1024*BR$1017)+(V1024*BR$1018)+(Z1024*BR$1019)</f>
        <v>#REF!</v>
      </c>
      <c r="BP1024" s="560" t="e">
        <f>((AZ1024-BB1024)*BR$1021)+((AT1024-AV1024)*BR$1020)+(H1024*BR$1022)+(P1024*BR$1023)</f>
        <v>#REF!</v>
      </c>
      <c r="BQ1024" s="62"/>
      <c r="BR1024" s="62"/>
      <c r="BS1024" s="75"/>
    </row>
    <row r="1025" spans="1:76" ht="21.75" customHeight="1">
      <c r="A1025" s="62"/>
      <c r="B1025" s="587"/>
      <c r="C1025" s="562" t="str">
        <f>IF(ROSTER!D$18="","",ROSTER!D$18)</f>
        <v/>
      </c>
      <c r="D1025" s="563"/>
      <c r="E1025" s="591"/>
      <c r="F1025" s="593"/>
      <c r="G1025" s="595"/>
      <c r="H1025" s="585"/>
      <c r="I1025" s="577"/>
      <c r="J1025" s="566"/>
      <c r="K1025" s="567"/>
      <c r="L1025" s="570"/>
      <c r="M1025" s="571"/>
      <c r="N1025" s="582" t="s">
        <v>16</v>
      </c>
      <c r="O1025" s="583"/>
      <c r="P1025" s="566"/>
      <c r="Q1025" s="567"/>
      <c r="R1025" s="570"/>
      <c r="S1025" s="571"/>
      <c r="T1025" s="582" t="s">
        <v>16</v>
      </c>
      <c r="U1025" s="583"/>
      <c r="V1025" s="585"/>
      <c r="W1025" s="577"/>
      <c r="X1025" s="566"/>
      <c r="Y1025" s="577"/>
      <c r="Z1025" s="566"/>
      <c r="AA1025" s="577"/>
      <c r="AB1025" s="566"/>
      <c r="AC1025" s="567"/>
      <c r="AD1025" s="570"/>
      <c r="AE1025" s="571"/>
      <c r="AF1025" s="598"/>
      <c r="AG1025" s="599"/>
      <c r="AH1025" s="566"/>
      <c r="AI1025" s="567"/>
      <c r="AJ1025" s="570"/>
      <c r="AK1025" s="571"/>
      <c r="AL1025" s="598"/>
      <c r="AM1025" s="599"/>
      <c r="AN1025" s="566"/>
      <c r="AO1025" s="567"/>
      <c r="AP1025" s="570"/>
      <c r="AQ1025" s="571"/>
      <c r="AR1025" s="598"/>
      <c r="AS1025" s="599"/>
      <c r="AT1025" s="603"/>
      <c r="AU1025" s="604"/>
      <c r="AV1025" s="596"/>
      <c r="AW1025" s="597"/>
      <c r="AX1025" s="598"/>
      <c r="AY1025" s="599"/>
      <c r="AZ1025" s="566"/>
      <c r="BA1025" s="567"/>
      <c r="BB1025" s="570"/>
      <c r="BC1025" s="571"/>
      <c r="BD1025" s="598"/>
      <c r="BE1025" s="599"/>
      <c r="BF1025" s="603"/>
      <c r="BG1025" s="604"/>
      <c r="BH1025" s="596"/>
      <c r="BI1025" s="597"/>
      <c r="BJ1025" s="598"/>
      <c r="BK1025" s="599"/>
      <c r="BL1025" s="600"/>
      <c r="BM1025" s="601"/>
      <c r="BN1025" s="602"/>
      <c r="BO1025" s="561"/>
      <c r="BP1025" s="561"/>
      <c r="BQ1025" s="62"/>
      <c r="BR1025" s="62"/>
      <c r="BS1025" s="62"/>
    </row>
    <row r="1026" spans="1:76" ht="21.75" customHeight="1">
      <c r="A1026" s="62"/>
      <c r="B1026" s="586" t="str">
        <f>IF(ROSTER!B20="","",ROSTER!B20)</f>
        <v/>
      </c>
      <c r="C1026" s="588" t="str">
        <f>IF(ROSTER!C$20="","",ROSTER!C$20)</f>
        <v/>
      </c>
      <c r="D1026" s="589"/>
      <c r="E1026" s="590"/>
      <c r="F1026" s="592">
        <f>IF(E1026="y",1,IF(E1026="S",1,0))</f>
        <v>0</v>
      </c>
      <c r="G1026" s="594">
        <f>IF(E1026="S",1,0)</f>
        <v>0</v>
      </c>
      <c r="H1026" s="584"/>
      <c r="I1026" s="576"/>
      <c r="J1026" s="564"/>
      <c r="K1026" s="565"/>
      <c r="L1026" s="568"/>
      <c r="M1026" s="569"/>
      <c r="N1026" s="578">
        <f>L1026+J1026</f>
        <v>0</v>
      </c>
      <c r="O1026" s="579"/>
      <c r="P1026" s="564"/>
      <c r="Q1026" s="565"/>
      <c r="R1026" s="568"/>
      <c r="S1026" s="569"/>
      <c r="T1026" s="578">
        <f>R1026-P1026</f>
        <v>0</v>
      </c>
      <c r="U1026" s="579"/>
      <c r="V1026" s="584"/>
      <c r="W1026" s="576"/>
      <c r="X1026" s="564"/>
      <c r="Y1026" s="576"/>
      <c r="Z1026" s="564"/>
      <c r="AA1026" s="576"/>
      <c r="AB1026" s="564"/>
      <c r="AC1026" s="565"/>
      <c r="AD1026" s="568"/>
      <c r="AE1026" s="569"/>
      <c r="AF1026" s="548">
        <f>IF(AB1026=0,0,(AD1026/AB1026)*100)</f>
        <v>0</v>
      </c>
      <c r="AG1026" s="549"/>
      <c r="AH1026" s="564"/>
      <c r="AI1026" s="565"/>
      <c r="AJ1026" s="568"/>
      <c r="AK1026" s="569"/>
      <c r="AL1026" s="548">
        <f>IF(AH1026=0,0,(AJ1026/AH1026)*100)</f>
        <v>0</v>
      </c>
      <c r="AM1026" s="549"/>
      <c r="AN1026" s="564"/>
      <c r="AO1026" s="565"/>
      <c r="AP1026" s="568"/>
      <c r="AQ1026" s="569"/>
      <c r="AR1026" s="548">
        <f>IF(AN1026=0,0,(AP1026/AN1026)*100)</f>
        <v>0</v>
      </c>
      <c r="AS1026" s="549"/>
      <c r="AT1026" s="572">
        <f>AB1026+AH1026+AN1026</f>
        <v>0</v>
      </c>
      <c r="AU1026" s="573"/>
      <c r="AV1026" s="544">
        <f>AD1026+AJ1026+AP1026</f>
        <v>0</v>
      </c>
      <c r="AW1026" s="545"/>
      <c r="AX1026" s="548">
        <f>IF(AT1026=0,0,(AV1026/AT1026)*100)</f>
        <v>0</v>
      </c>
      <c r="AY1026" s="549"/>
      <c r="AZ1026" s="564"/>
      <c r="BA1026" s="565"/>
      <c r="BB1026" s="568"/>
      <c r="BC1026" s="569"/>
      <c r="BD1026" s="548">
        <f>IF(AZ1026=0,0,(BB1026/AZ1026)*100)</f>
        <v>0</v>
      </c>
      <c r="BE1026" s="549"/>
      <c r="BF1026" s="572">
        <f>AT1026+AZ1026</f>
        <v>0</v>
      </c>
      <c r="BG1026" s="573"/>
      <c r="BH1026" s="544">
        <f>AV1026+BB1026</f>
        <v>0</v>
      </c>
      <c r="BI1026" s="545"/>
      <c r="BJ1026" s="548">
        <f>IF(BF1026=0,0,(BH1026/BF1026)*100)</f>
        <v>0</v>
      </c>
      <c r="BK1026" s="549"/>
      <c r="BL1026" s="552">
        <f>(AD1026*2)+(AJ1026*2)+(AP1026*3)+BB1026</f>
        <v>0</v>
      </c>
      <c r="BM1026" s="553"/>
      <c r="BN1026" s="554"/>
      <c r="BO1026" s="560" t="e">
        <f>(BL1026*BR$1014)+(N1026*BR$1015)+(X1026*BR$1016)+(R1026*BR$1017)+(V1026*BR$1018)+(Z1026*BR$1019)</f>
        <v>#REF!</v>
      </c>
      <c r="BP1026" s="560" t="e">
        <f>((AZ1026-BB1026)*BR$1021)+((AT1026-AV1026)*BR$1020)+(H1026*BR$1022)+(P1026*BR$1023)</f>
        <v>#REF!</v>
      </c>
      <c r="BQ1026" s="62"/>
      <c r="BR1026" s="62"/>
      <c r="BS1026" s="62"/>
    </row>
    <row r="1027" spans="1:76" ht="21.75" customHeight="1">
      <c r="A1027" s="62"/>
      <c r="B1027" s="587"/>
      <c r="C1027" s="562" t="str">
        <f>IF(ROSTER!D$20="","",ROSTER!D$20)</f>
        <v/>
      </c>
      <c r="D1027" s="563"/>
      <c r="E1027" s="591"/>
      <c r="F1027" s="593"/>
      <c r="G1027" s="595"/>
      <c r="H1027" s="585"/>
      <c r="I1027" s="577"/>
      <c r="J1027" s="566"/>
      <c r="K1027" s="567"/>
      <c r="L1027" s="570"/>
      <c r="M1027" s="571"/>
      <c r="N1027" s="582" t="s">
        <v>16</v>
      </c>
      <c r="O1027" s="583"/>
      <c r="P1027" s="566"/>
      <c r="Q1027" s="567"/>
      <c r="R1027" s="570"/>
      <c r="S1027" s="571"/>
      <c r="T1027" s="582" t="s">
        <v>16</v>
      </c>
      <c r="U1027" s="583"/>
      <c r="V1027" s="585"/>
      <c r="W1027" s="577"/>
      <c r="X1027" s="566"/>
      <c r="Y1027" s="577"/>
      <c r="Z1027" s="566"/>
      <c r="AA1027" s="577"/>
      <c r="AB1027" s="566"/>
      <c r="AC1027" s="567"/>
      <c r="AD1027" s="570"/>
      <c r="AE1027" s="571"/>
      <c r="AF1027" s="598"/>
      <c r="AG1027" s="599"/>
      <c r="AH1027" s="566"/>
      <c r="AI1027" s="567"/>
      <c r="AJ1027" s="570"/>
      <c r="AK1027" s="571"/>
      <c r="AL1027" s="598"/>
      <c r="AM1027" s="599"/>
      <c r="AN1027" s="566"/>
      <c r="AO1027" s="567"/>
      <c r="AP1027" s="570"/>
      <c r="AQ1027" s="571"/>
      <c r="AR1027" s="598"/>
      <c r="AS1027" s="599"/>
      <c r="AT1027" s="603"/>
      <c r="AU1027" s="604"/>
      <c r="AV1027" s="596"/>
      <c r="AW1027" s="597"/>
      <c r="AX1027" s="598"/>
      <c r="AY1027" s="599"/>
      <c r="AZ1027" s="566"/>
      <c r="BA1027" s="567"/>
      <c r="BB1027" s="570"/>
      <c r="BC1027" s="571"/>
      <c r="BD1027" s="598"/>
      <c r="BE1027" s="599"/>
      <c r="BF1027" s="603"/>
      <c r="BG1027" s="604"/>
      <c r="BH1027" s="596"/>
      <c r="BI1027" s="597"/>
      <c r="BJ1027" s="598"/>
      <c r="BK1027" s="599"/>
      <c r="BL1027" s="600"/>
      <c r="BM1027" s="601"/>
      <c r="BN1027" s="602"/>
      <c r="BO1027" s="561"/>
      <c r="BP1027" s="561"/>
      <c r="BQ1027" s="62"/>
      <c r="BR1027" s="62"/>
      <c r="BS1027" s="62"/>
    </row>
    <row r="1028" spans="1:76" ht="21.75" customHeight="1">
      <c r="A1028" s="62"/>
      <c r="B1028" s="586" t="str">
        <f>IF(ROSTER!B22="","",ROSTER!B22)</f>
        <v/>
      </c>
      <c r="C1028" s="588" t="str">
        <f>IF(ROSTER!C$22="","",ROSTER!C$22)</f>
        <v/>
      </c>
      <c r="D1028" s="589"/>
      <c r="E1028" s="590"/>
      <c r="F1028" s="592">
        <f>IF(E1028="y",1,IF(E1028="S",1,0))</f>
        <v>0</v>
      </c>
      <c r="G1028" s="594">
        <f>IF(E1028="S",1,0)</f>
        <v>0</v>
      </c>
      <c r="H1028" s="584"/>
      <c r="I1028" s="576"/>
      <c r="J1028" s="564"/>
      <c r="K1028" s="565"/>
      <c r="L1028" s="568"/>
      <c r="M1028" s="569"/>
      <c r="N1028" s="578">
        <f>L1028+J1028</f>
        <v>0</v>
      </c>
      <c r="O1028" s="579"/>
      <c r="P1028" s="564"/>
      <c r="Q1028" s="565"/>
      <c r="R1028" s="568"/>
      <c r="S1028" s="569"/>
      <c r="T1028" s="578">
        <f>R1028-P1028</f>
        <v>0</v>
      </c>
      <c r="U1028" s="579"/>
      <c r="V1028" s="584"/>
      <c r="W1028" s="576"/>
      <c r="X1028" s="564"/>
      <c r="Y1028" s="576"/>
      <c r="Z1028" s="564"/>
      <c r="AA1028" s="576"/>
      <c r="AB1028" s="564"/>
      <c r="AC1028" s="565"/>
      <c r="AD1028" s="568"/>
      <c r="AE1028" s="569"/>
      <c r="AF1028" s="548">
        <f>IF(AB1028=0,0,(AD1028/AB1028)*100)</f>
        <v>0</v>
      </c>
      <c r="AG1028" s="549"/>
      <c r="AH1028" s="564"/>
      <c r="AI1028" s="565"/>
      <c r="AJ1028" s="568"/>
      <c r="AK1028" s="569"/>
      <c r="AL1028" s="548">
        <f>IF(AH1028=0,0,(AJ1028/AH1028)*100)</f>
        <v>0</v>
      </c>
      <c r="AM1028" s="549"/>
      <c r="AN1028" s="564"/>
      <c r="AO1028" s="565"/>
      <c r="AP1028" s="568"/>
      <c r="AQ1028" s="569"/>
      <c r="AR1028" s="548">
        <f>IF(AN1028=0,0,(AP1028/AN1028)*100)</f>
        <v>0</v>
      </c>
      <c r="AS1028" s="549"/>
      <c r="AT1028" s="572">
        <f>AB1028+AH1028+AN1028</f>
        <v>0</v>
      </c>
      <c r="AU1028" s="573"/>
      <c r="AV1028" s="544">
        <f>AD1028+AJ1028+AP1028</f>
        <v>0</v>
      </c>
      <c r="AW1028" s="545"/>
      <c r="AX1028" s="548">
        <f>IF(AT1028=0,0,(AV1028/AT1028)*100)</f>
        <v>0</v>
      </c>
      <c r="AY1028" s="549"/>
      <c r="AZ1028" s="564"/>
      <c r="BA1028" s="565"/>
      <c r="BB1028" s="568"/>
      <c r="BC1028" s="569"/>
      <c r="BD1028" s="548">
        <f>IF(AZ1028=0,0,(BB1028/AZ1028)*100)</f>
        <v>0</v>
      </c>
      <c r="BE1028" s="549"/>
      <c r="BF1028" s="572">
        <f>AT1028+AZ1028</f>
        <v>0</v>
      </c>
      <c r="BG1028" s="573"/>
      <c r="BH1028" s="544">
        <f>AV1028+BB1028</f>
        <v>0</v>
      </c>
      <c r="BI1028" s="545"/>
      <c r="BJ1028" s="548">
        <f>IF(BF1028=0,0,(BH1028/BF1028)*100)</f>
        <v>0</v>
      </c>
      <c r="BK1028" s="549"/>
      <c r="BL1028" s="552">
        <f>(AD1028*2)+(AJ1028*2)+(AP1028*3)+BB1028</f>
        <v>0</v>
      </c>
      <c r="BM1028" s="553"/>
      <c r="BN1028" s="554"/>
      <c r="BO1028" s="560" t="e">
        <f>(BL1028*BR$1014)+(N1028*BR$1015)+(X1028*BR$1016)+(R1028*BR$1017)+(V1028*BR$1018)+(Z1028*BR$1019)</f>
        <v>#REF!</v>
      </c>
      <c r="BP1028" s="560" t="e">
        <f>((AZ1028-BB1028)*BR$1021)+((AT1028-AV1028)*BR$1020)+(H1028*BR$1022)+(P1028*BR$1023)</f>
        <v>#REF!</v>
      </c>
      <c r="BQ1028" s="62"/>
      <c r="BR1028" s="62"/>
      <c r="BS1028" s="62"/>
    </row>
    <row r="1029" spans="1:76" ht="21.75" customHeight="1">
      <c r="A1029" s="62"/>
      <c r="B1029" s="587"/>
      <c r="C1029" s="562" t="str">
        <f>IF(ROSTER!D$22="","",ROSTER!D$22)</f>
        <v/>
      </c>
      <c r="D1029" s="563"/>
      <c r="E1029" s="591"/>
      <c r="F1029" s="593"/>
      <c r="G1029" s="595"/>
      <c r="H1029" s="585"/>
      <c r="I1029" s="577"/>
      <c r="J1029" s="566"/>
      <c r="K1029" s="567"/>
      <c r="L1029" s="570"/>
      <c r="M1029" s="571"/>
      <c r="N1029" s="582" t="s">
        <v>16</v>
      </c>
      <c r="O1029" s="583"/>
      <c r="P1029" s="566"/>
      <c r="Q1029" s="567"/>
      <c r="R1029" s="570"/>
      <c r="S1029" s="571"/>
      <c r="T1029" s="582" t="s">
        <v>16</v>
      </c>
      <c r="U1029" s="583"/>
      <c r="V1029" s="585"/>
      <c r="W1029" s="577"/>
      <c r="X1029" s="566"/>
      <c r="Y1029" s="577"/>
      <c r="Z1029" s="566"/>
      <c r="AA1029" s="577"/>
      <c r="AB1029" s="566"/>
      <c r="AC1029" s="567"/>
      <c r="AD1029" s="570"/>
      <c r="AE1029" s="571"/>
      <c r="AF1029" s="598"/>
      <c r="AG1029" s="599"/>
      <c r="AH1029" s="566"/>
      <c r="AI1029" s="567"/>
      <c r="AJ1029" s="570"/>
      <c r="AK1029" s="571"/>
      <c r="AL1029" s="598"/>
      <c r="AM1029" s="599"/>
      <c r="AN1029" s="566"/>
      <c r="AO1029" s="567"/>
      <c r="AP1029" s="570"/>
      <c r="AQ1029" s="571"/>
      <c r="AR1029" s="598"/>
      <c r="AS1029" s="599"/>
      <c r="AT1029" s="603"/>
      <c r="AU1029" s="604"/>
      <c r="AV1029" s="596"/>
      <c r="AW1029" s="597"/>
      <c r="AX1029" s="598"/>
      <c r="AY1029" s="599"/>
      <c r="AZ1029" s="566"/>
      <c r="BA1029" s="567"/>
      <c r="BB1029" s="570"/>
      <c r="BC1029" s="571"/>
      <c r="BD1029" s="598"/>
      <c r="BE1029" s="599"/>
      <c r="BF1029" s="603"/>
      <c r="BG1029" s="604"/>
      <c r="BH1029" s="596"/>
      <c r="BI1029" s="597"/>
      <c r="BJ1029" s="598"/>
      <c r="BK1029" s="599"/>
      <c r="BL1029" s="600"/>
      <c r="BM1029" s="601"/>
      <c r="BN1029" s="602"/>
      <c r="BO1029" s="561"/>
      <c r="BP1029" s="561"/>
      <c r="BQ1029" s="62"/>
      <c r="BR1029" s="62"/>
      <c r="BS1029" s="62"/>
    </row>
    <row r="1030" spans="1:76" ht="21.75" customHeight="1">
      <c r="A1030" s="62"/>
      <c r="B1030" s="586" t="str">
        <f>IF(ROSTER!B24="","",ROSTER!B24)</f>
        <v/>
      </c>
      <c r="C1030" s="588" t="str">
        <f>IF(ROSTER!C$24="","",ROSTER!C$24)</f>
        <v/>
      </c>
      <c r="D1030" s="589"/>
      <c r="E1030" s="590"/>
      <c r="F1030" s="592">
        <f>IF(E1030="y",1,IF(E1030="S",1,0))</f>
        <v>0</v>
      </c>
      <c r="G1030" s="594">
        <f>IF(E1030="S",1,0)</f>
        <v>0</v>
      </c>
      <c r="H1030" s="584"/>
      <c r="I1030" s="576"/>
      <c r="J1030" s="564"/>
      <c r="K1030" s="565"/>
      <c r="L1030" s="568"/>
      <c r="M1030" s="569"/>
      <c r="N1030" s="578">
        <f>L1030+J1030</f>
        <v>0</v>
      </c>
      <c r="O1030" s="579"/>
      <c r="P1030" s="564"/>
      <c r="Q1030" s="565"/>
      <c r="R1030" s="568"/>
      <c r="S1030" s="569"/>
      <c r="T1030" s="578">
        <f>R1030-P1030</f>
        <v>0</v>
      </c>
      <c r="U1030" s="579"/>
      <c r="V1030" s="584"/>
      <c r="W1030" s="576"/>
      <c r="X1030" s="564"/>
      <c r="Y1030" s="576"/>
      <c r="Z1030" s="564"/>
      <c r="AA1030" s="576"/>
      <c r="AB1030" s="564"/>
      <c r="AC1030" s="565"/>
      <c r="AD1030" s="568"/>
      <c r="AE1030" s="569"/>
      <c r="AF1030" s="548">
        <f>IF(AB1030=0,0,(AD1030/AB1030)*100)</f>
        <v>0</v>
      </c>
      <c r="AG1030" s="549"/>
      <c r="AH1030" s="564"/>
      <c r="AI1030" s="565"/>
      <c r="AJ1030" s="568"/>
      <c r="AK1030" s="569"/>
      <c r="AL1030" s="548">
        <f>IF(AH1030=0,0,(AJ1030/AH1030)*100)</f>
        <v>0</v>
      </c>
      <c r="AM1030" s="549"/>
      <c r="AN1030" s="564"/>
      <c r="AO1030" s="565"/>
      <c r="AP1030" s="568"/>
      <c r="AQ1030" s="569"/>
      <c r="AR1030" s="548">
        <f>IF(AN1030=0,0,(AP1030/AN1030)*100)</f>
        <v>0</v>
      </c>
      <c r="AS1030" s="549"/>
      <c r="AT1030" s="572">
        <f>AB1030+AH1030+AN1030</f>
        <v>0</v>
      </c>
      <c r="AU1030" s="573"/>
      <c r="AV1030" s="544">
        <f>AD1030+AJ1030+AP1030</f>
        <v>0</v>
      </c>
      <c r="AW1030" s="545"/>
      <c r="AX1030" s="548">
        <f>IF(AT1030=0,0,(AV1030/AT1030)*100)</f>
        <v>0</v>
      </c>
      <c r="AY1030" s="549"/>
      <c r="AZ1030" s="564"/>
      <c r="BA1030" s="565"/>
      <c r="BB1030" s="568"/>
      <c r="BC1030" s="569"/>
      <c r="BD1030" s="548">
        <f>IF(AZ1030=0,0,(BB1030/AZ1030)*100)</f>
        <v>0</v>
      </c>
      <c r="BE1030" s="549"/>
      <c r="BF1030" s="572">
        <f>AT1030+AZ1030</f>
        <v>0</v>
      </c>
      <c r="BG1030" s="573"/>
      <c r="BH1030" s="544">
        <f>AV1030+BB1030</f>
        <v>0</v>
      </c>
      <c r="BI1030" s="545"/>
      <c r="BJ1030" s="548">
        <f>IF(BF1030=0,0,(BH1030/BF1030)*100)</f>
        <v>0</v>
      </c>
      <c r="BK1030" s="549"/>
      <c r="BL1030" s="552">
        <f>(AD1030*2)+(AJ1030*2)+(AP1030*3)+BB1030</f>
        <v>0</v>
      </c>
      <c r="BM1030" s="553"/>
      <c r="BN1030" s="554"/>
      <c r="BO1030" s="560" t="e">
        <f>(BL1030*BR$1014)+(N1030*BR$1015)+(X1030*BR$1016)+(R1030*BR$1017)+(V1030*BR$1018)+(Z1030*BR$1019)</f>
        <v>#REF!</v>
      </c>
      <c r="BP1030" s="560" t="e">
        <f>((AZ1030-BB1030)*BR$1021)+((AT1030-AV1030)*BR$1020)+(H1030*BR$1022)+(P1030*BR$1023)</f>
        <v>#REF!</v>
      </c>
      <c r="BQ1030" s="62"/>
      <c r="BR1030" s="62"/>
      <c r="BS1030" s="62"/>
    </row>
    <row r="1031" spans="1:76" ht="21.75" customHeight="1">
      <c r="A1031" s="62"/>
      <c r="B1031" s="587"/>
      <c r="C1031" s="562" t="str">
        <f>IF(ROSTER!D$24="","",ROSTER!D$24)</f>
        <v/>
      </c>
      <c r="D1031" s="563"/>
      <c r="E1031" s="591"/>
      <c r="F1031" s="593"/>
      <c r="G1031" s="595"/>
      <c r="H1031" s="585"/>
      <c r="I1031" s="577"/>
      <c r="J1031" s="566"/>
      <c r="K1031" s="567"/>
      <c r="L1031" s="570"/>
      <c r="M1031" s="571"/>
      <c r="N1031" s="582" t="s">
        <v>16</v>
      </c>
      <c r="O1031" s="583"/>
      <c r="P1031" s="566"/>
      <c r="Q1031" s="567"/>
      <c r="R1031" s="570"/>
      <c r="S1031" s="571"/>
      <c r="T1031" s="582" t="s">
        <v>16</v>
      </c>
      <c r="U1031" s="583"/>
      <c r="V1031" s="585"/>
      <c r="W1031" s="577"/>
      <c r="X1031" s="566"/>
      <c r="Y1031" s="577"/>
      <c r="Z1031" s="566"/>
      <c r="AA1031" s="577"/>
      <c r="AB1031" s="566"/>
      <c r="AC1031" s="567"/>
      <c r="AD1031" s="570"/>
      <c r="AE1031" s="571"/>
      <c r="AF1031" s="598"/>
      <c r="AG1031" s="599"/>
      <c r="AH1031" s="566"/>
      <c r="AI1031" s="567"/>
      <c r="AJ1031" s="570"/>
      <c r="AK1031" s="571"/>
      <c r="AL1031" s="598"/>
      <c r="AM1031" s="599"/>
      <c r="AN1031" s="566"/>
      <c r="AO1031" s="567"/>
      <c r="AP1031" s="570"/>
      <c r="AQ1031" s="571"/>
      <c r="AR1031" s="598"/>
      <c r="AS1031" s="599"/>
      <c r="AT1031" s="603"/>
      <c r="AU1031" s="604"/>
      <c r="AV1031" s="596"/>
      <c r="AW1031" s="597"/>
      <c r="AX1031" s="598"/>
      <c r="AY1031" s="599"/>
      <c r="AZ1031" s="566"/>
      <c r="BA1031" s="567"/>
      <c r="BB1031" s="570"/>
      <c r="BC1031" s="571"/>
      <c r="BD1031" s="598"/>
      <c r="BE1031" s="599"/>
      <c r="BF1031" s="603"/>
      <c r="BG1031" s="604"/>
      <c r="BH1031" s="596"/>
      <c r="BI1031" s="597"/>
      <c r="BJ1031" s="598"/>
      <c r="BK1031" s="599"/>
      <c r="BL1031" s="600"/>
      <c r="BM1031" s="601"/>
      <c r="BN1031" s="602"/>
      <c r="BO1031" s="561"/>
      <c r="BP1031" s="561"/>
      <c r="BQ1031" s="62"/>
      <c r="BR1031" s="62"/>
      <c r="BS1031" s="62"/>
      <c r="BX1031" s="82"/>
    </row>
    <row r="1032" spans="1:76" ht="21.75" customHeight="1">
      <c r="A1032" s="62"/>
      <c r="B1032" s="586" t="str">
        <f>IF(ROSTER!B26="","",ROSTER!B26)</f>
        <v/>
      </c>
      <c r="C1032" s="588" t="str">
        <f>IF(ROSTER!C$26="","",ROSTER!C$26)</f>
        <v/>
      </c>
      <c r="D1032" s="589"/>
      <c r="E1032" s="590"/>
      <c r="F1032" s="592">
        <f>IF(E1032="y",1,IF(E1032="S",1,0))</f>
        <v>0</v>
      </c>
      <c r="G1032" s="594">
        <f>IF(E1032="S",1,0)</f>
        <v>0</v>
      </c>
      <c r="H1032" s="584"/>
      <c r="I1032" s="576"/>
      <c r="J1032" s="564"/>
      <c r="K1032" s="565"/>
      <c r="L1032" s="568"/>
      <c r="M1032" s="569"/>
      <c r="N1032" s="578">
        <f>L1032+J1032</f>
        <v>0</v>
      </c>
      <c r="O1032" s="579"/>
      <c r="P1032" s="564"/>
      <c r="Q1032" s="565"/>
      <c r="R1032" s="568"/>
      <c r="S1032" s="569"/>
      <c r="T1032" s="578">
        <f>R1032-P1032</f>
        <v>0</v>
      </c>
      <c r="U1032" s="579"/>
      <c r="V1032" s="584"/>
      <c r="W1032" s="576"/>
      <c r="X1032" s="564"/>
      <c r="Y1032" s="576"/>
      <c r="Z1032" s="564"/>
      <c r="AA1032" s="576"/>
      <c r="AB1032" s="564"/>
      <c r="AC1032" s="565"/>
      <c r="AD1032" s="568"/>
      <c r="AE1032" s="569"/>
      <c r="AF1032" s="548">
        <f>IF(AB1032=0,0,(AD1032/AB1032)*100)</f>
        <v>0</v>
      </c>
      <c r="AG1032" s="549"/>
      <c r="AH1032" s="564"/>
      <c r="AI1032" s="565"/>
      <c r="AJ1032" s="568"/>
      <c r="AK1032" s="569"/>
      <c r="AL1032" s="548">
        <f>IF(AH1032=0,0,(AJ1032/AH1032)*100)</f>
        <v>0</v>
      </c>
      <c r="AM1032" s="549"/>
      <c r="AN1032" s="564"/>
      <c r="AO1032" s="565"/>
      <c r="AP1032" s="568"/>
      <c r="AQ1032" s="569"/>
      <c r="AR1032" s="548">
        <f>IF(AN1032=0,0,(AP1032/AN1032)*100)</f>
        <v>0</v>
      </c>
      <c r="AS1032" s="549"/>
      <c r="AT1032" s="572">
        <f>AB1032+AH1032+AN1032</f>
        <v>0</v>
      </c>
      <c r="AU1032" s="573"/>
      <c r="AV1032" s="544">
        <f>AD1032+AJ1032+AP1032</f>
        <v>0</v>
      </c>
      <c r="AW1032" s="545"/>
      <c r="AX1032" s="548">
        <f>IF(AT1032=0,0,(AV1032/AT1032)*100)</f>
        <v>0</v>
      </c>
      <c r="AY1032" s="549"/>
      <c r="AZ1032" s="564"/>
      <c r="BA1032" s="565"/>
      <c r="BB1032" s="568"/>
      <c r="BC1032" s="569"/>
      <c r="BD1032" s="548">
        <f>IF(AZ1032=0,0,(BB1032/AZ1032)*100)</f>
        <v>0</v>
      </c>
      <c r="BE1032" s="549"/>
      <c r="BF1032" s="572">
        <f>AT1032+AZ1032</f>
        <v>0</v>
      </c>
      <c r="BG1032" s="573"/>
      <c r="BH1032" s="544">
        <f>AV1032+BB1032</f>
        <v>0</v>
      </c>
      <c r="BI1032" s="545"/>
      <c r="BJ1032" s="548">
        <f>IF(BF1032=0,0,(BH1032/BF1032)*100)</f>
        <v>0</v>
      </c>
      <c r="BK1032" s="549"/>
      <c r="BL1032" s="552">
        <f>(AD1032*2)+(AJ1032*2)+(AP1032*3)+BB1032</f>
        <v>0</v>
      </c>
      <c r="BM1032" s="553"/>
      <c r="BN1032" s="554"/>
      <c r="BO1032" s="560" t="e">
        <f>(BL1032*BR$1014)+(N1032*BR$1015)+(X1032*BR$1016)+(R1032*BR$1017)+(V1032*BR$1018)+(Z1032*BR$1019)</f>
        <v>#REF!</v>
      </c>
      <c r="BP1032" s="560" t="e">
        <f>((AZ1032-BB1032)*BR$1021)+((AT1032-AV1032)*BR$1020)+(H1032*BR$1022)+(P1032*BR$1023)</f>
        <v>#REF!</v>
      </c>
      <c r="BQ1032" s="62"/>
      <c r="BR1032" s="62"/>
      <c r="BS1032" s="62"/>
    </row>
    <row r="1033" spans="1:76" ht="21.75" customHeight="1">
      <c r="A1033" s="62"/>
      <c r="B1033" s="587"/>
      <c r="C1033" s="562" t="str">
        <f>IF(ROSTER!D$26="","",ROSTER!D$26)</f>
        <v/>
      </c>
      <c r="D1033" s="563"/>
      <c r="E1033" s="591"/>
      <c r="F1033" s="593"/>
      <c r="G1033" s="595"/>
      <c r="H1033" s="585"/>
      <c r="I1033" s="577"/>
      <c r="J1033" s="566"/>
      <c r="K1033" s="567"/>
      <c r="L1033" s="570"/>
      <c r="M1033" s="571"/>
      <c r="N1033" s="582" t="s">
        <v>16</v>
      </c>
      <c r="O1033" s="583"/>
      <c r="P1033" s="566"/>
      <c r="Q1033" s="567"/>
      <c r="R1033" s="570"/>
      <c r="S1033" s="571"/>
      <c r="T1033" s="582" t="s">
        <v>16</v>
      </c>
      <c r="U1033" s="583"/>
      <c r="V1033" s="585"/>
      <c r="W1033" s="577"/>
      <c r="X1033" s="566"/>
      <c r="Y1033" s="577"/>
      <c r="Z1033" s="566"/>
      <c r="AA1033" s="577"/>
      <c r="AB1033" s="566"/>
      <c r="AC1033" s="567"/>
      <c r="AD1033" s="570"/>
      <c r="AE1033" s="571"/>
      <c r="AF1033" s="598"/>
      <c r="AG1033" s="599"/>
      <c r="AH1033" s="566"/>
      <c r="AI1033" s="567"/>
      <c r="AJ1033" s="570"/>
      <c r="AK1033" s="571"/>
      <c r="AL1033" s="598"/>
      <c r="AM1033" s="599"/>
      <c r="AN1033" s="566"/>
      <c r="AO1033" s="567"/>
      <c r="AP1033" s="570"/>
      <c r="AQ1033" s="571"/>
      <c r="AR1033" s="598"/>
      <c r="AS1033" s="599"/>
      <c r="AT1033" s="603"/>
      <c r="AU1033" s="604"/>
      <c r="AV1033" s="596"/>
      <c r="AW1033" s="597"/>
      <c r="AX1033" s="598"/>
      <c r="AY1033" s="599"/>
      <c r="AZ1033" s="566"/>
      <c r="BA1033" s="567"/>
      <c r="BB1033" s="570"/>
      <c r="BC1033" s="571"/>
      <c r="BD1033" s="598"/>
      <c r="BE1033" s="599"/>
      <c r="BF1033" s="603"/>
      <c r="BG1033" s="604"/>
      <c r="BH1033" s="596"/>
      <c r="BI1033" s="597"/>
      <c r="BJ1033" s="598"/>
      <c r="BK1033" s="599"/>
      <c r="BL1033" s="600"/>
      <c r="BM1033" s="601"/>
      <c r="BN1033" s="602"/>
      <c r="BO1033" s="561"/>
      <c r="BP1033" s="561"/>
      <c r="BQ1033" s="62"/>
      <c r="BR1033" s="62"/>
      <c r="BS1033" s="62"/>
    </row>
    <row r="1034" spans="1:76" ht="21.75" customHeight="1">
      <c r="A1034" s="62"/>
      <c r="B1034" s="586" t="str">
        <f>IF(ROSTER!B28="","",ROSTER!B28)</f>
        <v/>
      </c>
      <c r="C1034" s="588" t="str">
        <f>IF(ROSTER!C$28="","",ROSTER!C$28)</f>
        <v/>
      </c>
      <c r="D1034" s="589"/>
      <c r="E1034" s="590"/>
      <c r="F1034" s="592">
        <f>IF(E1034="y",1,IF(E1034="S",1,0))</f>
        <v>0</v>
      </c>
      <c r="G1034" s="594">
        <f>IF(E1034="S",1,0)</f>
        <v>0</v>
      </c>
      <c r="H1034" s="584"/>
      <c r="I1034" s="576"/>
      <c r="J1034" s="564"/>
      <c r="K1034" s="565"/>
      <c r="L1034" s="568"/>
      <c r="M1034" s="569"/>
      <c r="N1034" s="578">
        <f>L1034+J1034</f>
        <v>0</v>
      </c>
      <c r="O1034" s="579"/>
      <c r="P1034" s="564"/>
      <c r="Q1034" s="565"/>
      <c r="R1034" s="568"/>
      <c r="S1034" s="569"/>
      <c r="T1034" s="578">
        <f>R1034-P1034</f>
        <v>0</v>
      </c>
      <c r="U1034" s="579"/>
      <c r="V1034" s="584"/>
      <c r="W1034" s="576"/>
      <c r="X1034" s="564"/>
      <c r="Y1034" s="576"/>
      <c r="Z1034" s="564"/>
      <c r="AA1034" s="576"/>
      <c r="AB1034" s="564"/>
      <c r="AC1034" s="565"/>
      <c r="AD1034" s="568"/>
      <c r="AE1034" s="569"/>
      <c r="AF1034" s="548">
        <f>IF(AB1034=0,0,(AD1034/AB1034)*100)</f>
        <v>0</v>
      </c>
      <c r="AG1034" s="549"/>
      <c r="AH1034" s="564"/>
      <c r="AI1034" s="565"/>
      <c r="AJ1034" s="568"/>
      <c r="AK1034" s="569"/>
      <c r="AL1034" s="548">
        <f>IF(AH1034=0,0,(AJ1034/AH1034)*100)</f>
        <v>0</v>
      </c>
      <c r="AM1034" s="549"/>
      <c r="AN1034" s="564"/>
      <c r="AO1034" s="565"/>
      <c r="AP1034" s="568"/>
      <c r="AQ1034" s="569"/>
      <c r="AR1034" s="548">
        <f>IF(AN1034=0,0,(AP1034/AN1034)*100)</f>
        <v>0</v>
      </c>
      <c r="AS1034" s="549"/>
      <c r="AT1034" s="572">
        <f>AB1034+AH1034+AN1034</f>
        <v>0</v>
      </c>
      <c r="AU1034" s="573"/>
      <c r="AV1034" s="544">
        <f>AD1034+AJ1034+AP1034</f>
        <v>0</v>
      </c>
      <c r="AW1034" s="545"/>
      <c r="AX1034" s="548">
        <f>IF(AT1034=0,0,(AV1034/AT1034)*100)</f>
        <v>0</v>
      </c>
      <c r="AY1034" s="549"/>
      <c r="AZ1034" s="564"/>
      <c r="BA1034" s="565"/>
      <c r="BB1034" s="568"/>
      <c r="BC1034" s="569"/>
      <c r="BD1034" s="548">
        <f>IF(AZ1034=0,0,(BB1034/AZ1034)*100)</f>
        <v>0</v>
      </c>
      <c r="BE1034" s="549"/>
      <c r="BF1034" s="572">
        <f>AT1034+AZ1034</f>
        <v>0</v>
      </c>
      <c r="BG1034" s="573"/>
      <c r="BH1034" s="544">
        <f>AV1034+BB1034</f>
        <v>0</v>
      </c>
      <c r="BI1034" s="545"/>
      <c r="BJ1034" s="548">
        <f>IF(BF1034=0,0,(BH1034/BF1034)*100)</f>
        <v>0</v>
      </c>
      <c r="BK1034" s="549"/>
      <c r="BL1034" s="552">
        <f>(AD1034*2)+(AJ1034*2)+(AP1034*3)+BB1034</f>
        <v>0</v>
      </c>
      <c r="BM1034" s="553"/>
      <c r="BN1034" s="554"/>
      <c r="BO1034" s="560" t="e">
        <f>(BL1034*BR$1014)+(N1034*BR$1015)+(X1034*BR$1016)+(R1034*BR$1017)+(V1034*BR$1018)+(Z1034*BR$1019)</f>
        <v>#REF!</v>
      </c>
      <c r="BP1034" s="560" t="e">
        <f>((AZ1034-BB1034)*BR$1021)+((AT1034-AV1034)*BR$1020)+(H1034*BR$1022)+(P1034*BR$1023)</f>
        <v>#REF!</v>
      </c>
      <c r="BQ1034" s="62"/>
      <c r="BR1034" s="62"/>
      <c r="BS1034" s="62"/>
    </row>
    <row r="1035" spans="1:76" ht="21.75" customHeight="1">
      <c r="A1035" s="62"/>
      <c r="B1035" s="587"/>
      <c r="C1035" s="562" t="str">
        <f>IF(ROSTER!D$28="","",ROSTER!D$28)</f>
        <v/>
      </c>
      <c r="D1035" s="563"/>
      <c r="E1035" s="591"/>
      <c r="F1035" s="593"/>
      <c r="G1035" s="595"/>
      <c r="H1035" s="585"/>
      <c r="I1035" s="577"/>
      <c r="J1035" s="566"/>
      <c r="K1035" s="567"/>
      <c r="L1035" s="570"/>
      <c r="M1035" s="571"/>
      <c r="N1035" s="582" t="s">
        <v>16</v>
      </c>
      <c r="O1035" s="583"/>
      <c r="P1035" s="566"/>
      <c r="Q1035" s="567"/>
      <c r="R1035" s="570"/>
      <c r="S1035" s="571"/>
      <c r="T1035" s="582" t="s">
        <v>16</v>
      </c>
      <c r="U1035" s="583"/>
      <c r="V1035" s="585"/>
      <c r="W1035" s="577"/>
      <c r="X1035" s="566"/>
      <c r="Y1035" s="577"/>
      <c r="Z1035" s="566"/>
      <c r="AA1035" s="577"/>
      <c r="AB1035" s="566"/>
      <c r="AC1035" s="567"/>
      <c r="AD1035" s="570"/>
      <c r="AE1035" s="571"/>
      <c r="AF1035" s="598"/>
      <c r="AG1035" s="599"/>
      <c r="AH1035" s="566"/>
      <c r="AI1035" s="567"/>
      <c r="AJ1035" s="570"/>
      <c r="AK1035" s="571"/>
      <c r="AL1035" s="598"/>
      <c r="AM1035" s="599"/>
      <c r="AN1035" s="566"/>
      <c r="AO1035" s="567"/>
      <c r="AP1035" s="570"/>
      <c r="AQ1035" s="571"/>
      <c r="AR1035" s="598"/>
      <c r="AS1035" s="599"/>
      <c r="AT1035" s="603"/>
      <c r="AU1035" s="604"/>
      <c r="AV1035" s="596"/>
      <c r="AW1035" s="597"/>
      <c r="AX1035" s="598"/>
      <c r="AY1035" s="599"/>
      <c r="AZ1035" s="566"/>
      <c r="BA1035" s="567"/>
      <c r="BB1035" s="570"/>
      <c r="BC1035" s="571"/>
      <c r="BD1035" s="598"/>
      <c r="BE1035" s="599"/>
      <c r="BF1035" s="603"/>
      <c r="BG1035" s="604"/>
      <c r="BH1035" s="596"/>
      <c r="BI1035" s="597"/>
      <c r="BJ1035" s="598"/>
      <c r="BK1035" s="599"/>
      <c r="BL1035" s="600"/>
      <c r="BM1035" s="601"/>
      <c r="BN1035" s="602"/>
      <c r="BO1035" s="561"/>
      <c r="BP1035" s="561"/>
      <c r="BQ1035" s="62"/>
      <c r="BR1035" s="62"/>
      <c r="BS1035" s="62"/>
    </row>
    <row r="1036" spans="1:76" ht="21.75" customHeight="1">
      <c r="A1036" s="62"/>
      <c r="B1036" s="586" t="str">
        <f>IF(ROSTER!B30="","",ROSTER!B30)</f>
        <v/>
      </c>
      <c r="C1036" s="588" t="str">
        <f>IF(ROSTER!C$30="","",ROSTER!C$30)</f>
        <v/>
      </c>
      <c r="D1036" s="589"/>
      <c r="E1036" s="590"/>
      <c r="F1036" s="592">
        <f>IF(E1036="y",1,IF(E1036="S",1,0))</f>
        <v>0</v>
      </c>
      <c r="G1036" s="594">
        <f>IF(E1036="S",1,0)</f>
        <v>0</v>
      </c>
      <c r="H1036" s="584"/>
      <c r="I1036" s="576"/>
      <c r="J1036" s="564"/>
      <c r="K1036" s="565"/>
      <c r="L1036" s="568"/>
      <c r="M1036" s="569"/>
      <c r="N1036" s="578">
        <f>L1036+J1036</f>
        <v>0</v>
      </c>
      <c r="O1036" s="579"/>
      <c r="P1036" s="564"/>
      <c r="Q1036" s="565"/>
      <c r="R1036" s="568"/>
      <c r="S1036" s="569"/>
      <c r="T1036" s="578">
        <f>R1036-P1036</f>
        <v>0</v>
      </c>
      <c r="U1036" s="579"/>
      <c r="V1036" s="584"/>
      <c r="W1036" s="576"/>
      <c r="X1036" s="564"/>
      <c r="Y1036" s="576"/>
      <c r="Z1036" s="564"/>
      <c r="AA1036" s="576"/>
      <c r="AB1036" s="564"/>
      <c r="AC1036" s="565"/>
      <c r="AD1036" s="568"/>
      <c r="AE1036" s="569"/>
      <c r="AF1036" s="548">
        <f>IF(AB1036=0,0,(AD1036/AB1036)*100)</f>
        <v>0</v>
      </c>
      <c r="AG1036" s="549"/>
      <c r="AH1036" s="564"/>
      <c r="AI1036" s="565"/>
      <c r="AJ1036" s="568"/>
      <c r="AK1036" s="569"/>
      <c r="AL1036" s="548">
        <f>IF(AH1036=0,0,(AJ1036/AH1036)*100)</f>
        <v>0</v>
      </c>
      <c r="AM1036" s="549"/>
      <c r="AN1036" s="564"/>
      <c r="AO1036" s="565"/>
      <c r="AP1036" s="568"/>
      <c r="AQ1036" s="569"/>
      <c r="AR1036" s="548">
        <f>IF(AN1036=0,0,(AP1036/AN1036)*100)</f>
        <v>0</v>
      </c>
      <c r="AS1036" s="549"/>
      <c r="AT1036" s="572">
        <f>AB1036+AH1036+AN1036</f>
        <v>0</v>
      </c>
      <c r="AU1036" s="573"/>
      <c r="AV1036" s="544">
        <f>AD1036+AJ1036+AP1036</f>
        <v>0</v>
      </c>
      <c r="AW1036" s="545"/>
      <c r="AX1036" s="548">
        <f>IF(AT1036=0,0,(AV1036/AT1036)*100)</f>
        <v>0</v>
      </c>
      <c r="AY1036" s="549"/>
      <c r="AZ1036" s="564"/>
      <c r="BA1036" s="565"/>
      <c r="BB1036" s="568"/>
      <c r="BC1036" s="569"/>
      <c r="BD1036" s="548">
        <f>IF(AZ1036=0,0,(BB1036/AZ1036)*100)</f>
        <v>0</v>
      </c>
      <c r="BE1036" s="549"/>
      <c r="BF1036" s="572">
        <f>AT1036+AZ1036</f>
        <v>0</v>
      </c>
      <c r="BG1036" s="573"/>
      <c r="BH1036" s="544">
        <f>AV1036+BB1036</f>
        <v>0</v>
      </c>
      <c r="BI1036" s="545"/>
      <c r="BJ1036" s="548">
        <f>IF(BF1036=0,0,(BH1036/BF1036)*100)</f>
        <v>0</v>
      </c>
      <c r="BK1036" s="549"/>
      <c r="BL1036" s="552">
        <f>(AD1036*2)+(AJ1036*2)+(AP1036*3)+BB1036</f>
        <v>0</v>
      </c>
      <c r="BM1036" s="553"/>
      <c r="BN1036" s="554"/>
      <c r="BO1036" s="560" t="e">
        <f>(BL1036*BR$1014)+(N1036*BR$1015)+(X1036*BR$1016)+(R1036*BR$1017)+(V1036*BR$1018)+(Z1036*BR$1019)</f>
        <v>#REF!</v>
      </c>
      <c r="BP1036" s="560" t="e">
        <f>((AZ1036-BB1036)*BR$1021)+((AT1036-AV1036)*BR$1020)+(H1036*BR$1022)+(P1036*BR$1023)</f>
        <v>#REF!</v>
      </c>
      <c r="BQ1036" s="62"/>
      <c r="BR1036" s="62"/>
      <c r="BS1036" s="62"/>
    </row>
    <row r="1037" spans="1:76" ht="21.75" customHeight="1">
      <c r="A1037" s="62"/>
      <c r="B1037" s="587"/>
      <c r="C1037" s="562" t="str">
        <f>IF(ROSTER!D$30="","",ROSTER!D$30)</f>
        <v/>
      </c>
      <c r="D1037" s="563"/>
      <c r="E1037" s="591"/>
      <c r="F1037" s="593"/>
      <c r="G1037" s="595"/>
      <c r="H1037" s="585"/>
      <c r="I1037" s="577"/>
      <c r="J1037" s="566"/>
      <c r="K1037" s="567"/>
      <c r="L1037" s="570"/>
      <c r="M1037" s="571"/>
      <c r="N1037" s="582" t="s">
        <v>16</v>
      </c>
      <c r="O1037" s="583"/>
      <c r="P1037" s="566"/>
      <c r="Q1037" s="567"/>
      <c r="R1037" s="570"/>
      <c r="S1037" s="571"/>
      <c r="T1037" s="582" t="s">
        <v>16</v>
      </c>
      <c r="U1037" s="583"/>
      <c r="V1037" s="585"/>
      <c r="W1037" s="577"/>
      <c r="X1037" s="566"/>
      <c r="Y1037" s="577"/>
      <c r="Z1037" s="566"/>
      <c r="AA1037" s="577"/>
      <c r="AB1037" s="566"/>
      <c r="AC1037" s="567"/>
      <c r="AD1037" s="570"/>
      <c r="AE1037" s="571"/>
      <c r="AF1037" s="598"/>
      <c r="AG1037" s="599"/>
      <c r="AH1037" s="566"/>
      <c r="AI1037" s="567"/>
      <c r="AJ1037" s="570"/>
      <c r="AK1037" s="571"/>
      <c r="AL1037" s="598"/>
      <c r="AM1037" s="599"/>
      <c r="AN1037" s="566"/>
      <c r="AO1037" s="567"/>
      <c r="AP1037" s="570"/>
      <c r="AQ1037" s="571"/>
      <c r="AR1037" s="598"/>
      <c r="AS1037" s="599"/>
      <c r="AT1037" s="603"/>
      <c r="AU1037" s="604"/>
      <c r="AV1037" s="596"/>
      <c r="AW1037" s="597"/>
      <c r="AX1037" s="598"/>
      <c r="AY1037" s="599"/>
      <c r="AZ1037" s="566"/>
      <c r="BA1037" s="567"/>
      <c r="BB1037" s="570"/>
      <c r="BC1037" s="571"/>
      <c r="BD1037" s="598"/>
      <c r="BE1037" s="599"/>
      <c r="BF1037" s="603"/>
      <c r="BG1037" s="604"/>
      <c r="BH1037" s="596"/>
      <c r="BI1037" s="597"/>
      <c r="BJ1037" s="598"/>
      <c r="BK1037" s="599"/>
      <c r="BL1037" s="600"/>
      <c r="BM1037" s="601"/>
      <c r="BN1037" s="602"/>
      <c r="BO1037" s="561"/>
      <c r="BP1037" s="561"/>
      <c r="BQ1037" s="62"/>
      <c r="BR1037" s="62"/>
      <c r="BS1037" s="62"/>
    </row>
    <row r="1038" spans="1:76" ht="21.75" customHeight="1">
      <c r="A1038" s="62"/>
      <c r="B1038" s="586" t="str">
        <f>IF(ROSTER!B32="","",ROSTER!B32)</f>
        <v/>
      </c>
      <c r="C1038" s="588" t="str">
        <f>IF(ROSTER!C$32="","",ROSTER!C$32)</f>
        <v/>
      </c>
      <c r="D1038" s="589"/>
      <c r="E1038" s="590"/>
      <c r="F1038" s="592">
        <f>IF(E1038="y",1,IF(E1038="S",1,0))</f>
        <v>0</v>
      </c>
      <c r="G1038" s="594">
        <f>IF(E1038="S",1,0)</f>
        <v>0</v>
      </c>
      <c r="H1038" s="584"/>
      <c r="I1038" s="576"/>
      <c r="J1038" s="564"/>
      <c r="K1038" s="565"/>
      <c r="L1038" s="568"/>
      <c r="M1038" s="569"/>
      <c r="N1038" s="578">
        <f>L1038+J1038</f>
        <v>0</v>
      </c>
      <c r="O1038" s="579"/>
      <c r="P1038" s="564"/>
      <c r="Q1038" s="565"/>
      <c r="R1038" s="568"/>
      <c r="S1038" s="569"/>
      <c r="T1038" s="578">
        <f>R1038-P1038</f>
        <v>0</v>
      </c>
      <c r="U1038" s="579"/>
      <c r="V1038" s="584"/>
      <c r="W1038" s="576"/>
      <c r="X1038" s="564"/>
      <c r="Y1038" s="576"/>
      <c r="Z1038" s="564"/>
      <c r="AA1038" s="576"/>
      <c r="AB1038" s="564"/>
      <c r="AC1038" s="565"/>
      <c r="AD1038" s="568"/>
      <c r="AE1038" s="569"/>
      <c r="AF1038" s="548">
        <f>IF(AB1038=0,0,(AD1038/AB1038)*100)</f>
        <v>0</v>
      </c>
      <c r="AG1038" s="549"/>
      <c r="AH1038" s="564"/>
      <c r="AI1038" s="565"/>
      <c r="AJ1038" s="568"/>
      <c r="AK1038" s="569"/>
      <c r="AL1038" s="548">
        <f>IF(AH1038=0,0,(AJ1038/AH1038)*100)</f>
        <v>0</v>
      </c>
      <c r="AM1038" s="549"/>
      <c r="AN1038" s="564"/>
      <c r="AO1038" s="565"/>
      <c r="AP1038" s="568"/>
      <c r="AQ1038" s="569"/>
      <c r="AR1038" s="548">
        <f>IF(AN1038=0,0,(AP1038/AN1038)*100)</f>
        <v>0</v>
      </c>
      <c r="AS1038" s="549"/>
      <c r="AT1038" s="572">
        <f>AB1038+AH1038+AN1038</f>
        <v>0</v>
      </c>
      <c r="AU1038" s="573"/>
      <c r="AV1038" s="544">
        <f>AD1038+AJ1038+AP1038</f>
        <v>0</v>
      </c>
      <c r="AW1038" s="545"/>
      <c r="AX1038" s="548">
        <f>IF(AT1038=0,0,(AV1038/AT1038)*100)</f>
        <v>0</v>
      </c>
      <c r="AY1038" s="549"/>
      <c r="AZ1038" s="564"/>
      <c r="BA1038" s="565"/>
      <c r="BB1038" s="568"/>
      <c r="BC1038" s="569"/>
      <c r="BD1038" s="548">
        <f>IF(AZ1038=0,0,(BB1038/AZ1038)*100)</f>
        <v>0</v>
      </c>
      <c r="BE1038" s="549"/>
      <c r="BF1038" s="572">
        <f>AT1038+AZ1038</f>
        <v>0</v>
      </c>
      <c r="BG1038" s="573"/>
      <c r="BH1038" s="544">
        <f>AV1038+BB1038</f>
        <v>0</v>
      </c>
      <c r="BI1038" s="545"/>
      <c r="BJ1038" s="548">
        <f>IF(BF1038=0,0,(BH1038/BF1038)*100)</f>
        <v>0</v>
      </c>
      <c r="BK1038" s="549"/>
      <c r="BL1038" s="552">
        <f>(AD1038*2)+(AJ1038*2)+(AP1038*3)+BB1038</f>
        <v>0</v>
      </c>
      <c r="BM1038" s="553"/>
      <c r="BN1038" s="554"/>
      <c r="BO1038" s="560" t="e">
        <f>(BL1038*BR$1014)+(N1038*BR$1015)+(X1038*BR$1016)+(R1038*BR$1017)+(V1038*BR$1018)+(Z1038*BR$1019)</f>
        <v>#REF!</v>
      </c>
      <c r="BP1038" s="560" t="e">
        <f>((AZ1038-BB1038)*BR$1021)+((AT1038-AV1038)*BR$1020)+(H1038*BR$1022)+(P1038*BR$1023)</f>
        <v>#REF!</v>
      </c>
      <c r="BQ1038" s="62"/>
      <c r="BR1038" s="62"/>
      <c r="BS1038" s="62"/>
    </row>
    <row r="1039" spans="1:76" ht="21.75" customHeight="1">
      <c r="A1039" s="62"/>
      <c r="B1039" s="587"/>
      <c r="C1039" s="562" t="str">
        <f>IF(ROSTER!D$32="","",ROSTER!D$32)</f>
        <v/>
      </c>
      <c r="D1039" s="563"/>
      <c r="E1039" s="591"/>
      <c r="F1039" s="593"/>
      <c r="G1039" s="595"/>
      <c r="H1039" s="585"/>
      <c r="I1039" s="577"/>
      <c r="J1039" s="566"/>
      <c r="K1039" s="567"/>
      <c r="L1039" s="570"/>
      <c r="M1039" s="571"/>
      <c r="N1039" s="582" t="s">
        <v>16</v>
      </c>
      <c r="O1039" s="583"/>
      <c r="P1039" s="566"/>
      <c r="Q1039" s="567"/>
      <c r="R1039" s="570"/>
      <c r="S1039" s="571"/>
      <c r="T1039" s="582" t="s">
        <v>16</v>
      </c>
      <c r="U1039" s="583"/>
      <c r="V1039" s="585"/>
      <c r="W1039" s="577"/>
      <c r="X1039" s="566"/>
      <c r="Y1039" s="577"/>
      <c r="Z1039" s="566"/>
      <c r="AA1039" s="577"/>
      <c r="AB1039" s="566"/>
      <c r="AC1039" s="567"/>
      <c r="AD1039" s="570"/>
      <c r="AE1039" s="571"/>
      <c r="AF1039" s="598"/>
      <c r="AG1039" s="599"/>
      <c r="AH1039" s="566"/>
      <c r="AI1039" s="567"/>
      <c r="AJ1039" s="570"/>
      <c r="AK1039" s="571"/>
      <c r="AL1039" s="598"/>
      <c r="AM1039" s="599"/>
      <c r="AN1039" s="566"/>
      <c r="AO1039" s="567"/>
      <c r="AP1039" s="570"/>
      <c r="AQ1039" s="571"/>
      <c r="AR1039" s="598"/>
      <c r="AS1039" s="599"/>
      <c r="AT1039" s="603"/>
      <c r="AU1039" s="604"/>
      <c r="AV1039" s="596"/>
      <c r="AW1039" s="597"/>
      <c r="AX1039" s="598"/>
      <c r="AY1039" s="599"/>
      <c r="AZ1039" s="566"/>
      <c r="BA1039" s="567"/>
      <c r="BB1039" s="570"/>
      <c r="BC1039" s="571"/>
      <c r="BD1039" s="598"/>
      <c r="BE1039" s="599"/>
      <c r="BF1039" s="603"/>
      <c r="BG1039" s="604"/>
      <c r="BH1039" s="596"/>
      <c r="BI1039" s="597"/>
      <c r="BJ1039" s="598"/>
      <c r="BK1039" s="599"/>
      <c r="BL1039" s="600"/>
      <c r="BM1039" s="601"/>
      <c r="BN1039" s="602"/>
      <c r="BO1039" s="561"/>
      <c r="BP1039" s="561"/>
      <c r="BQ1039" s="62"/>
      <c r="BR1039" s="62"/>
      <c r="BS1039" s="62"/>
    </row>
    <row r="1040" spans="1:76" ht="21.75" customHeight="1">
      <c r="A1040" s="62"/>
      <c r="B1040" s="586" t="str">
        <f>IF(ROSTER!B34="","",ROSTER!B34)</f>
        <v/>
      </c>
      <c r="C1040" s="588" t="str">
        <f>IF(ROSTER!C$34="","",ROSTER!C$34)</f>
        <v/>
      </c>
      <c r="D1040" s="589"/>
      <c r="E1040" s="590"/>
      <c r="F1040" s="592">
        <f>IF(E1040="y",1,IF(E1040="S",1,0))</f>
        <v>0</v>
      </c>
      <c r="G1040" s="594">
        <f>IF(E1040="S",1,0)</f>
        <v>0</v>
      </c>
      <c r="H1040" s="584"/>
      <c r="I1040" s="576"/>
      <c r="J1040" s="564"/>
      <c r="K1040" s="565"/>
      <c r="L1040" s="568"/>
      <c r="M1040" s="569"/>
      <c r="N1040" s="578">
        <f>L1040+J1040</f>
        <v>0</v>
      </c>
      <c r="O1040" s="579"/>
      <c r="P1040" s="564"/>
      <c r="Q1040" s="565"/>
      <c r="R1040" s="568"/>
      <c r="S1040" s="569"/>
      <c r="T1040" s="578">
        <f>R1040-P1040</f>
        <v>0</v>
      </c>
      <c r="U1040" s="579"/>
      <c r="V1040" s="584"/>
      <c r="W1040" s="576"/>
      <c r="X1040" s="564"/>
      <c r="Y1040" s="576"/>
      <c r="Z1040" s="564"/>
      <c r="AA1040" s="576"/>
      <c r="AB1040" s="564"/>
      <c r="AC1040" s="565"/>
      <c r="AD1040" s="568"/>
      <c r="AE1040" s="569"/>
      <c r="AF1040" s="548">
        <f>IF(AB1040=0,0,(AD1040/AB1040)*100)</f>
        <v>0</v>
      </c>
      <c r="AG1040" s="549"/>
      <c r="AH1040" s="564"/>
      <c r="AI1040" s="565"/>
      <c r="AJ1040" s="568"/>
      <c r="AK1040" s="569"/>
      <c r="AL1040" s="548">
        <f>IF(AH1040=0,0,(AJ1040/AH1040)*100)</f>
        <v>0</v>
      </c>
      <c r="AM1040" s="549"/>
      <c r="AN1040" s="564"/>
      <c r="AO1040" s="565"/>
      <c r="AP1040" s="568"/>
      <c r="AQ1040" s="569"/>
      <c r="AR1040" s="548">
        <f>IF(AN1040=0,0,(AP1040/AN1040)*100)</f>
        <v>0</v>
      </c>
      <c r="AS1040" s="549"/>
      <c r="AT1040" s="572">
        <f>AB1040+AH1040+AN1040</f>
        <v>0</v>
      </c>
      <c r="AU1040" s="573"/>
      <c r="AV1040" s="544">
        <f>AD1040+AJ1040+AP1040</f>
        <v>0</v>
      </c>
      <c r="AW1040" s="545"/>
      <c r="AX1040" s="548">
        <f>IF(AT1040=0,0,(AV1040/AT1040)*100)</f>
        <v>0</v>
      </c>
      <c r="AY1040" s="549"/>
      <c r="AZ1040" s="564"/>
      <c r="BA1040" s="565"/>
      <c r="BB1040" s="568"/>
      <c r="BC1040" s="569"/>
      <c r="BD1040" s="548">
        <f>IF(AZ1040=0,0,(BB1040/AZ1040)*100)</f>
        <v>0</v>
      </c>
      <c r="BE1040" s="549"/>
      <c r="BF1040" s="572">
        <f>AT1040+AZ1040</f>
        <v>0</v>
      </c>
      <c r="BG1040" s="573"/>
      <c r="BH1040" s="544">
        <f>AV1040+BB1040</f>
        <v>0</v>
      </c>
      <c r="BI1040" s="545"/>
      <c r="BJ1040" s="548">
        <f>IF(BF1040=0,0,(BH1040/BF1040)*100)</f>
        <v>0</v>
      </c>
      <c r="BK1040" s="549"/>
      <c r="BL1040" s="552">
        <f>(AD1040*2)+(AJ1040*2)+(AP1040*3)+BB1040</f>
        <v>0</v>
      </c>
      <c r="BM1040" s="553"/>
      <c r="BN1040" s="554"/>
      <c r="BO1040" s="560" t="e">
        <f>(BL1040*BR$1014)+(N1040*BR$1015)+(X1040*BR$1016)+(R1040*BR$1017)+(V1040*BR$1018)+(Z1040*BR$1019)</f>
        <v>#REF!</v>
      </c>
      <c r="BP1040" s="560" t="e">
        <f>((AZ1040-BB1040)*BR$1021)+((AT1040-AV1040)*BR$1020)+(H1040*BR$1022)+(P1040*BR$1023)</f>
        <v>#REF!</v>
      </c>
      <c r="BQ1040" s="62"/>
      <c r="BR1040" s="62"/>
      <c r="BS1040" s="62"/>
    </row>
    <row r="1041" spans="1:73" ht="21.75" customHeight="1">
      <c r="A1041" s="62"/>
      <c r="B1041" s="587"/>
      <c r="C1041" s="562" t="str">
        <f>IF(ROSTER!D$34="","",ROSTER!D$34)</f>
        <v/>
      </c>
      <c r="D1041" s="563"/>
      <c r="E1041" s="591"/>
      <c r="F1041" s="593"/>
      <c r="G1041" s="595"/>
      <c r="H1041" s="585"/>
      <c r="I1041" s="577"/>
      <c r="J1041" s="566"/>
      <c r="K1041" s="567"/>
      <c r="L1041" s="570"/>
      <c r="M1041" s="571"/>
      <c r="N1041" s="582" t="s">
        <v>16</v>
      </c>
      <c r="O1041" s="583"/>
      <c r="P1041" s="566"/>
      <c r="Q1041" s="567"/>
      <c r="R1041" s="570"/>
      <c r="S1041" s="571"/>
      <c r="T1041" s="582" t="s">
        <v>16</v>
      </c>
      <c r="U1041" s="583"/>
      <c r="V1041" s="585"/>
      <c r="W1041" s="577"/>
      <c r="X1041" s="566"/>
      <c r="Y1041" s="577"/>
      <c r="Z1041" s="566"/>
      <c r="AA1041" s="577"/>
      <c r="AB1041" s="566"/>
      <c r="AC1041" s="567"/>
      <c r="AD1041" s="570"/>
      <c r="AE1041" s="571"/>
      <c r="AF1041" s="598"/>
      <c r="AG1041" s="599"/>
      <c r="AH1041" s="566"/>
      <c r="AI1041" s="567"/>
      <c r="AJ1041" s="570"/>
      <c r="AK1041" s="571"/>
      <c r="AL1041" s="598"/>
      <c r="AM1041" s="599"/>
      <c r="AN1041" s="566"/>
      <c r="AO1041" s="567"/>
      <c r="AP1041" s="570"/>
      <c r="AQ1041" s="571"/>
      <c r="AR1041" s="598"/>
      <c r="AS1041" s="599"/>
      <c r="AT1041" s="603"/>
      <c r="AU1041" s="604"/>
      <c r="AV1041" s="596"/>
      <c r="AW1041" s="597"/>
      <c r="AX1041" s="598"/>
      <c r="AY1041" s="599"/>
      <c r="AZ1041" s="566"/>
      <c r="BA1041" s="567"/>
      <c r="BB1041" s="570"/>
      <c r="BC1041" s="571"/>
      <c r="BD1041" s="598"/>
      <c r="BE1041" s="599"/>
      <c r="BF1041" s="603"/>
      <c r="BG1041" s="604"/>
      <c r="BH1041" s="596"/>
      <c r="BI1041" s="597"/>
      <c r="BJ1041" s="598"/>
      <c r="BK1041" s="599"/>
      <c r="BL1041" s="600"/>
      <c r="BM1041" s="601"/>
      <c r="BN1041" s="602"/>
      <c r="BO1041" s="561"/>
      <c r="BP1041" s="561"/>
      <c r="BQ1041" s="62"/>
      <c r="BR1041" s="62"/>
      <c r="BS1041" s="62"/>
    </row>
    <row r="1042" spans="1:73" ht="21.75" customHeight="1">
      <c r="A1042" s="62"/>
      <c r="B1042" s="586" t="str">
        <f>IF(ROSTER!B36="","",ROSTER!B36)</f>
        <v/>
      </c>
      <c r="C1042" s="588" t="str">
        <f>IF(ROSTER!C$36="","",ROSTER!C$36)</f>
        <v/>
      </c>
      <c r="D1042" s="589"/>
      <c r="E1042" s="590"/>
      <c r="F1042" s="592">
        <f>IF(E1042="y",1,IF(E1042="S",1,0))</f>
        <v>0</v>
      </c>
      <c r="G1042" s="594">
        <f>IF(E1042="S",1,0)</f>
        <v>0</v>
      </c>
      <c r="H1042" s="584"/>
      <c r="I1042" s="576"/>
      <c r="J1042" s="564"/>
      <c r="K1042" s="565"/>
      <c r="L1042" s="568"/>
      <c r="M1042" s="569"/>
      <c r="N1042" s="578">
        <f>L1042+J1042</f>
        <v>0</v>
      </c>
      <c r="O1042" s="579"/>
      <c r="P1042" s="564"/>
      <c r="Q1042" s="565"/>
      <c r="R1042" s="568"/>
      <c r="S1042" s="569"/>
      <c r="T1042" s="578">
        <f>R1042-P1042</f>
        <v>0</v>
      </c>
      <c r="U1042" s="579"/>
      <c r="V1042" s="584"/>
      <c r="W1042" s="576"/>
      <c r="X1042" s="564"/>
      <c r="Y1042" s="576"/>
      <c r="Z1042" s="564"/>
      <c r="AA1042" s="576"/>
      <c r="AB1042" s="564"/>
      <c r="AC1042" s="565"/>
      <c r="AD1042" s="568"/>
      <c r="AE1042" s="569"/>
      <c r="AF1042" s="548">
        <f>IF(AB1042=0,0,(AD1042/AB1042)*100)</f>
        <v>0</v>
      </c>
      <c r="AG1042" s="549"/>
      <c r="AH1042" s="564"/>
      <c r="AI1042" s="565"/>
      <c r="AJ1042" s="568"/>
      <c r="AK1042" s="569"/>
      <c r="AL1042" s="548">
        <f>IF(AH1042=0,0,(AJ1042/AH1042)*100)</f>
        <v>0</v>
      </c>
      <c r="AM1042" s="549"/>
      <c r="AN1042" s="564"/>
      <c r="AO1042" s="565"/>
      <c r="AP1042" s="568"/>
      <c r="AQ1042" s="569"/>
      <c r="AR1042" s="548">
        <f>IF(AN1042=0,0,(AP1042/AN1042)*100)</f>
        <v>0</v>
      </c>
      <c r="AS1042" s="549"/>
      <c r="AT1042" s="572">
        <f>AB1042+AH1042+AN1042</f>
        <v>0</v>
      </c>
      <c r="AU1042" s="573"/>
      <c r="AV1042" s="544">
        <f>AD1042+AJ1042+AP1042</f>
        <v>0</v>
      </c>
      <c r="AW1042" s="545"/>
      <c r="AX1042" s="548">
        <f>IF(AT1042=0,0,(AV1042/AT1042)*100)</f>
        <v>0</v>
      </c>
      <c r="AY1042" s="549"/>
      <c r="AZ1042" s="564"/>
      <c r="BA1042" s="565"/>
      <c r="BB1042" s="568"/>
      <c r="BC1042" s="569"/>
      <c r="BD1042" s="548">
        <f>IF(AZ1042=0,0,(BB1042/AZ1042)*100)</f>
        <v>0</v>
      </c>
      <c r="BE1042" s="549"/>
      <c r="BF1042" s="572">
        <f>AT1042+AZ1042</f>
        <v>0</v>
      </c>
      <c r="BG1042" s="573"/>
      <c r="BH1042" s="544">
        <f>AV1042+BB1042</f>
        <v>0</v>
      </c>
      <c r="BI1042" s="545"/>
      <c r="BJ1042" s="548">
        <f>IF(BF1042=0,0,(BH1042/BF1042)*100)</f>
        <v>0</v>
      </c>
      <c r="BK1042" s="549"/>
      <c r="BL1042" s="552">
        <f>(AD1042*2)+(AJ1042*2)+(AP1042*3)+BB1042</f>
        <v>0</v>
      </c>
      <c r="BM1042" s="553"/>
      <c r="BN1042" s="554"/>
      <c r="BO1042" s="560" t="e">
        <f>(BL1042*BR$1014)+(N1042*BR$1015)+(X1042*BR$1016)+(R1042*BR$1017)+(V1042*BR$1018)+(Z1042*BR$1019)</f>
        <v>#REF!</v>
      </c>
      <c r="BP1042" s="560" t="e">
        <f>((AZ1042-BB1042)*BR$1021)+((AT1042-AV1042)*BR$1020)+(H1042*BR$1022)+(P1042*BR$1023)</f>
        <v>#REF!</v>
      </c>
      <c r="BQ1042" s="62"/>
      <c r="BR1042" s="62"/>
      <c r="BS1042" s="62"/>
    </row>
    <row r="1043" spans="1:73" ht="21.75" customHeight="1">
      <c r="A1043" s="62"/>
      <c r="B1043" s="587"/>
      <c r="C1043" s="562" t="str">
        <f>IF(ROSTER!D$36="","",ROSTER!D$36)</f>
        <v/>
      </c>
      <c r="D1043" s="563"/>
      <c r="E1043" s="591"/>
      <c r="F1043" s="593"/>
      <c r="G1043" s="595"/>
      <c r="H1043" s="585"/>
      <c r="I1043" s="577"/>
      <c r="J1043" s="566"/>
      <c r="K1043" s="567"/>
      <c r="L1043" s="570"/>
      <c r="M1043" s="571"/>
      <c r="N1043" s="582" t="s">
        <v>16</v>
      </c>
      <c r="O1043" s="583"/>
      <c r="P1043" s="566"/>
      <c r="Q1043" s="567"/>
      <c r="R1043" s="570"/>
      <c r="S1043" s="571"/>
      <c r="T1043" s="582" t="s">
        <v>16</v>
      </c>
      <c r="U1043" s="583"/>
      <c r="V1043" s="585"/>
      <c r="W1043" s="577"/>
      <c r="X1043" s="566"/>
      <c r="Y1043" s="577"/>
      <c r="Z1043" s="566"/>
      <c r="AA1043" s="577"/>
      <c r="AB1043" s="566"/>
      <c r="AC1043" s="567"/>
      <c r="AD1043" s="570"/>
      <c r="AE1043" s="571"/>
      <c r="AF1043" s="598"/>
      <c r="AG1043" s="599"/>
      <c r="AH1043" s="566"/>
      <c r="AI1043" s="567"/>
      <c r="AJ1043" s="570"/>
      <c r="AK1043" s="571"/>
      <c r="AL1043" s="598"/>
      <c r="AM1043" s="599"/>
      <c r="AN1043" s="566"/>
      <c r="AO1043" s="567"/>
      <c r="AP1043" s="570"/>
      <c r="AQ1043" s="571"/>
      <c r="AR1043" s="598"/>
      <c r="AS1043" s="599"/>
      <c r="AT1043" s="603"/>
      <c r="AU1043" s="604"/>
      <c r="AV1043" s="596"/>
      <c r="AW1043" s="597"/>
      <c r="AX1043" s="598"/>
      <c r="AY1043" s="599"/>
      <c r="AZ1043" s="566"/>
      <c r="BA1043" s="567"/>
      <c r="BB1043" s="570"/>
      <c r="BC1043" s="571"/>
      <c r="BD1043" s="598"/>
      <c r="BE1043" s="599"/>
      <c r="BF1043" s="603"/>
      <c r="BG1043" s="604"/>
      <c r="BH1043" s="596"/>
      <c r="BI1043" s="597"/>
      <c r="BJ1043" s="598"/>
      <c r="BK1043" s="599"/>
      <c r="BL1043" s="600"/>
      <c r="BM1043" s="601"/>
      <c r="BN1043" s="602"/>
      <c r="BO1043" s="561"/>
      <c r="BP1043" s="561"/>
      <c r="BQ1043" s="62"/>
      <c r="BR1043" s="62"/>
      <c r="BS1043" s="62"/>
    </row>
    <row r="1044" spans="1:73" ht="21.75" customHeight="1">
      <c r="A1044" s="62"/>
      <c r="B1044" s="586" t="str">
        <f>IF(ROSTER!B38="","",ROSTER!B38)</f>
        <v/>
      </c>
      <c r="C1044" s="588" t="str">
        <f>IF(ROSTER!C$38="","",ROSTER!C$38)</f>
        <v/>
      </c>
      <c r="D1044" s="589"/>
      <c r="E1044" s="590"/>
      <c r="F1044" s="592">
        <f>IF(E1044="y",1,IF(E1044="S",1,0))</f>
        <v>0</v>
      </c>
      <c r="G1044" s="594">
        <f>IF(E1044="S",1,0)</f>
        <v>0</v>
      </c>
      <c r="H1044" s="584"/>
      <c r="I1044" s="576"/>
      <c r="J1044" s="564"/>
      <c r="K1044" s="565"/>
      <c r="L1044" s="568"/>
      <c r="M1044" s="569"/>
      <c r="N1044" s="578">
        <f>L1044+J1044</f>
        <v>0</v>
      </c>
      <c r="O1044" s="579"/>
      <c r="P1044" s="564"/>
      <c r="Q1044" s="565"/>
      <c r="R1044" s="568"/>
      <c r="S1044" s="569"/>
      <c r="T1044" s="578">
        <f>R1044-P1044</f>
        <v>0</v>
      </c>
      <c r="U1044" s="579"/>
      <c r="V1044" s="584"/>
      <c r="W1044" s="576"/>
      <c r="X1044" s="564"/>
      <c r="Y1044" s="576"/>
      <c r="Z1044" s="564"/>
      <c r="AA1044" s="576"/>
      <c r="AB1044" s="564"/>
      <c r="AC1044" s="565"/>
      <c r="AD1044" s="568"/>
      <c r="AE1044" s="569"/>
      <c r="AF1044" s="548">
        <f>IF(AB1044=0,0,(AD1044/AB1044)*100)</f>
        <v>0</v>
      </c>
      <c r="AG1044" s="549"/>
      <c r="AH1044" s="564"/>
      <c r="AI1044" s="565"/>
      <c r="AJ1044" s="568"/>
      <c r="AK1044" s="569"/>
      <c r="AL1044" s="548">
        <f>IF(AH1044=0,0,(AJ1044/AH1044)*100)</f>
        <v>0</v>
      </c>
      <c r="AM1044" s="549"/>
      <c r="AN1044" s="564"/>
      <c r="AO1044" s="565"/>
      <c r="AP1044" s="568"/>
      <c r="AQ1044" s="569"/>
      <c r="AR1044" s="548">
        <f>IF(AN1044=0,0,(AP1044/AN1044)*100)</f>
        <v>0</v>
      </c>
      <c r="AS1044" s="549"/>
      <c r="AT1044" s="572">
        <f>AB1044+AH1044+AN1044</f>
        <v>0</v>
      </c>
      <c r="AU1044" s="573"/>
      <c r="AV1044" s="544">
        <f>AD1044+AJ1044+AP1044</f>
        <v>0</v>
      </c>
      <c r="AW1044" s="545"/>
      <c r="AX1044" s="548">
        <f>IF(AT1044=0,0,(AV1044/AT1044)*100)</f>
        <v>0</v>
      </c>
      <c r="AY1044" s="549"/>
      <c r="AZ1044" s="564"/>
      <c r="BA1044" s="565"/>
      <c r="BB1044" s="568"/>
      <c r="BC1044" s="569"/>
      <c r="BD1044" s="548">
        <f>IF(AZ1044=0,0,(BB1044/AZ1044)*100)</f>
        <v>0</v>
      </c>
      <c r="BE1044" s="549"/>
      <c r="BF1044" s="572">
        <f>AT1044+AZ1044</f>
        <v>0</v>
      </c>
      <c r="BG1044" s="573"/>
      <c r="BH1044" s="544">
        <f>AV1044+BB1044</f>
        <v>0</v>
      </c>
      <c r="BI1044" s="545"/>
      <c r="BJ1044" s="548">
        <f>IF(BF1044=0,0,(BH1044/BF1044)*100)</f>
        <v>0</v>
      </c>
      <c r="BK1044" s="549"/>
      <c r="BL1044" s="552">
        <f>(AD1044*2)+(AJ1044*2)+(AP1044*3)+BB1044</f>
        <v>0</v>
      </c>
      <c r="BM1044" s="553"/>
      <c r="BN1044" s="554"/>
      <c r="BO1044" s="560" t="e">
        <f>(BL1044*BR$1014)+(N1044*BR$1015)+(X1044*BR$1016)+(R1044*BR$1017)+(V1044*BR$1018)+(Z1044*BR$1019)</f>
        <v>#REF!</v>
      </c>
      <c r="BP1044" s="560" t="e">
        <f>((AZ1044-BB1044)*BR$1021)+((AT1044-AV1044)*BR$1020)+(H1044*BR$1022)+(P1044*BR$1023)</f>
        <v>#REF!</v>
      </c>
      <c r="BQ1044" s="62"/>
      <c r="BR1044" s="62"/>
      <c r="BS1044" s="62"/>
    </row>
    <row r="1045" spans="1:73" ht="21.75" customHeight="1">
      <c r="A1045" s="62"/>
      <c r="B1045" s="587"/>
      <c r="C1045" s="562" t="str">
        <f>IF(ROSTER!D$38="","",ROSTER!D$38)</f>
        <v/>
      </c>
      <c r="D1045" s="563"/>
      <c r="E1045" s="591"/>
      <c r="F1045" s="593"/>
      <c r="G1045" s="595"/>
      <c r="H1045" s="585"/>
      <c r="I1045" s="577"/>
      <c r="J1045" s="566"/>
      <c r="K1045" s="567"/>
      <c r="L1045" s="570"/>
      <c r="M1045" s="571"/>
      <c r="N1045" s="582" t="s">
        <v>16</v>
      </c>
      <c r="O1045" s="583"/>
      <c r="P1045" s="566"/>
      <c r="Q1045" s="567"/>
      <c r="R1045" s="570"/>
      <c r="S1045" s="571"/>
      <c r="T1045" s="582" t="s">
        <v>16</v>
      </c>
      <c r="U1045" s="583"/>
      <c r="V1045" s="585"/>
      <c r="W1045" s="577"/>
      <c r="X1045" s="566"/>
      <c r="Y1045" s="577"/>
      <c r="Z1045" s="566"/>
      <c r="AA1045" s="577"/>
      <c r="AB1045" s="566"/>
      <c r="AC1045" s="567"/>
      <c r="AD1045" s="570"/>
      <c r="AE1045" s="571"/>
      <c r="AF1045" s="598"/>
      <c r="AG1045" s="599"/>
      <c r="AH1045" s="566"/>
      <c r="AI1045" s="567"/>
      <c r="AJ1045" s="570"/>
      <c r="AK1045" s="571"/>
      <c r="AL1045" s="598"/>
      <c r="AM1045" s="599"/>
      <c r="AN1045" s="566"/>
      <c r="AO1045" s="567"/>
      <c r="AP1045" s="570"/>
      <c r="AQ1045" s="571"/>
      <c r="AR1045" s="598"/>
      <c r="AS1045" s="599"/>
      <c r="AT1045" s="603"/>
      <c r="AU1045" s="604"/>
      <c r="AV1045" s="596"/>
      <c r="AW1045" s="597"/>
      <c r="AX1045" s="598"/>
      <c r="AY1045" s="599"/>
      <c r="AZ1045" s="566"/>
      <c r="BA1045" s="567"/>
      <c r="BB1045" s="570"/>
      <c r="BC1045" s="571"/>
      <c r="BD1045" s="598"/>
      <c r="BE1045" s="599"/>
      <c r="BF1045" s="603"/>
      <c r="BG1045" s="604"/>
      <c r="BH1045" s="596"/>
      <c r="BI1045" s="597"/>
      <c r="BJ1045" s="598"/>
      <c r="BK1045" s="599"/>
      <c r="BL1045" s="600"/>
      <c r="BM1045" s="601"/>
      <c r="BN1045" s="602"/>
      <c r="BO1045" s="561"/>
      <c r="BP1045" s="561"/>
      <c r="BQ1045" s="62"/>
      <c r="BR1045" s="62"/>
      <c r="BS1045" s="62"/>
    </row>
    <row r="1046" spans="1:73" ht="21.75" customHeight="1">
      <c r="A1046" s="62"/>
      <c r="B1046" s="586" t="str">
        <f>IF(ROSTER!B40="","",ROSTER!B40)</f>
        <v/>
      </c>
      <c r="C1046" s="588" t="str">
        <f>IF(ROSTER!C$40="","",ROSTER!C$40)</f>
        <v/>
      </c>
      <c r="D1046" s="589"/>
      <c r="E1046" s="590"/>
      <c r="F1046" s="592">
        <f>IF(E1046="y",1,IF(E1046="S",1,0))</f>
        <v>0</v>
      </c>
      <c r="G1046" s="594">
        <f>IF(E1046="S",1,0)</f>
        <v>0</v>
      </c>
      <c r="H1046" s="584"/>
      <c r="I1046" s="576"/>
      <c r="J1046" s="564"/>
      <c r="K1046" s="565"/>
      <c r="L1046" s="568"/>
      <c r="M1046" s="569"/>
      <c r="N1046" s="578">
        <f>L1046+J1046</f>
        <v>0</v>
      </c>
      <c r="O1046" s="579"/>
      <c r="P1046" s="564"/>
      <c r="Q1046" s="565"/>
      <c r="R1046" s="568"/>
      <c r="S1046" s="569"/>
      <c r="T1046" s="578">
        <f>R1046-P1046</f>
        <v>0</v>
      </c>
      <c r="U1046" s="579"/>
      <c r="V1046" s="584"/>
      <c r="W1046" s="576"/>
      <c r="X1046" s="564"/>
      <c r="Y1046" s="576"/>
      <c r="Z1046" s="564"/>
      <c r="AA1046" s="576"/>
      <c r="AB1046" s="564"/>
      <c r="AC1046" s="565"/>
      <c r="AD1046" s="568"/>
      <c r="AE1046" s="569"/>
      <c r="AF1046" s="548">
        <f>IF(AB1046=0,0,(AD1046/AB1046)*100)</f>
        <v>0</v>
      </c>
      <c r="AG1046" s="549"/>
      <c r="AH1046" s="564"/>
      <c r="AI1046" s="565"/>
      <c r="AJ1046" s="568"/>
      <c r="AK1046" s="569"/>
      <c r="AL1046" s="548">
        <f>IF(AH1046=0,0,(AJ1046/AH1046)*100)</f>
        <v>0</v>
      </c>
      <c r="AM1046" s="549"/>
      <c r="AN1046" s="564"/>
      <c r="AO1046" s="565"/>
      <c r="AP1046" s="568"/>
      <c r="AQ1046" s="569"/>
      <c r="AR1046" s="548">
        <f>IF(AN1046=0,0,(AP1046/AN1046)*100)</f>
        <v>0</v>
      </c>
      <c r="AS1046" s="549"/>
      <c r="AT1046" s="572">
        <f>AB1046+AH1046+AN1046</f>
        <v>0</v>
      </c>
      <c r="AU1046" s="573"/>
      <c r="AV1046" s="544">
        <f>AD1046+AJ1046+AP1046</f>
        <v>0</v>
      </c>
      <c r="AW1046" s="545"/>
      <c r="AX1046" s="548">
        <f>IF(AT1046=0,0,(AV1046/AT1046)*100)</f>
        <v>0</v>
      </c>
      <c r="AY1046" s="549"/>
      <c r="AZ1046" s="564"/>
      <c r="BA1046" s="565"/>
      <c r="BB1046" s="568"/>
      <c r="BC1046" s="569"/>
      <c r="BD1046" s="548">
        <f>IF(AZ1046=0,0,(BB1046/AZ1046)*100)</f>
        <v>0</v>
      </c>
      <c r="BE1046" s="549"/>
      <c r="BF1046" s="572">
        <f>AT1046+AZ1046</f>
        <v>0</v>
      </c>
      <c r="BG1046" s="573"/>
      <c r="BH1046" s="544">
        <f>AV1046+BB1046</f>
        <v>0</v>
      </c>
      <c r="BI1046" s="545"/>
      <c r="BJ1046" s="548">
        <f>IF(BF1046=0,0,(BH1046/BF1046)*100)</f>
        <v>0</v>
      </c>
      <c r="BK1046" s="549"/>
      <c r="BL1046" s="552">
        <f>(AD1046*2)+(AJ1046*2)+(AP1046*3)+BB1046</f>
        <v>0</v>
      </c>
      <c r="BM1046" s="553"/>
      <c r="BN1046" s="554"/>
      <c r="BO1046" s="560" t="e">
        <f>(BL1046*BR$1014)+(N1046*BR$1015)+(X1046*BR$1016)+(R1046*BR$1017)+(V1046*BR$1018)+(Z1046*BR$1019)</f>
        <v>#REF!</v>
      </c>
      <c r="BP1046" s="560" t="e">
        <f>((AZ1046-BB1046)*BR$1021)+((AT1046-AV1046)*BR$1020)+(H1046*BR$1022)+(P1046*BR$1023)</f>
        <v>#REF!</v>
      </c>
      <c r="BQ1046" s="62"/>
      <c r="BR1046" s="62"/>
      <c r="BS1046" s="62"/>
    </row>
    <row r="1047" spans="1:73" ht="21.75" customHeight="1">
      <c r="A1047" s="62"/>
      <c r="B1047" s="587"/>
      <c r="C1047" s="562" t="str">
        <f>IF(ROSTER!D$40="","",ROSTER!D$40)</f>
        <v/>
      </c>
      <c r="D1047" s="563"/>
      <c r="E1047" s="591"/>
      <c r="F1047" s="593"/>
      <c r="G1047" s="595"/>
      <c r="H1047" s="585"/>
      <c r="I1047" s="577"/>
      <c r="J1047" s="566"/>
      <c r="K1047" s="567"/>
      <c r="L1047" s="570"/>
      <c r="M1047" s="571"/>
      <c r="N1047" s="582" t="s">
        <v>16</v>
      </c>
      <c r="O1047" s="583"/>
      <c r="P1047" s="566"/>
      <c r="Q1047" s="567"/>
      <c r="R1047" s="570"/>
      <c r="S1047" s="571"/>
      <c r="T1047" s="582" t="s">
        <v>16</v>
      </c>
      <c r="U1047" s="583"/>
      <c r="V1047" s="585"/>
      <c r="W1047" s="577"/>
      <c r="X1047" s="566"/>
      <c r="Y1047" s="577"/>
      <c r="Z1047" s="566"/>
      <c r="AA1047" s="577"/>
      <c r="AB1047" s="566"/>
      <c r="AC1047" s="567"/>
      <c r="AD1047" s="570"/>
      <c r="AE1047" s="571"/>
      <c r="AF1047" s="598"/>
      <c r="AG1047" s="599"/>
      <c r="AH1047" s="566"/>
      <c r="AI1047" s="567"/>
      <c r="AJ1047" s="570"/>
      <c r="AK1047" s="571"/>
      <c r="AL1047" s="598"/>
      <c r="AM1047" s="599"/>
      <c r="AN1047" s="566"/>
      <c r="AO1047" s="567"/>
      <c r="AP1047" s="570"/>
      <c r="AQ1047" s="571"/>
      <c r="AR1047" s="598"/>
      <c r="AS1047" s="599"/>
      <c r="AT1047" s="603"/>
      <c r="AU1047" s="604"/>
      <c r="AV1047" s="596"/>
      <c r="AW1047" s="597"/>
      <c r="AX1047" s="598"/>
      <c r="AY1047" s="599"/>
      <c r="AZ1047" s="566"/>
      <c r="BA1047" s="567"/>
      <c r="BB1047" s="570"/>
      <c r="BC1047" s="571"/>
      <c r="BD1047" s="598"/>
      <c r="BE1047" s="599"/>
      <c r="BF1047" s="603"/>
      <c r="BG1047" s="604"/>
      <c r="BH1047" s="596"/>
      <c r="BI1047" s="597"/>
      <c r="BJ1047" s="598"/>
      <c r="BK1047" s="599"/>
      <c r="BL1047" s="600"/>
      <c r="BM1047" s="601"/>
      <c r="BN1047" s="602"/>
      <c r="BO1047" s="561"/>
      <c r="BP1047" s="561"/>
      <c r="BQ1047" s="62"/>
      <c r="BR1047" s="62"/>
      <c r="BS1047" s="62"/>
    </row>
    <row r="1048" spans="1:73" ht="21.75" customHeight="1">
      <c r="A1048" s="62"/>
      <c r="B1048" s="586" t="str">
        <f>IF(ROSTER!B42="","",ROSTER!B42)</f>
        <v/>
      </c>
      <c r="C1048" s="588" t="str">
        <f>IF(ROSTER!C$42="","",ROSTER!C$42)</f>
        <v/>
      </c>
      <c r="D1048" s="589"/>
      <c r="E1048" s="590"/>
      <c r="F1048" s="592">
        <f>IF(E1048="y",1,IF(E1048="S",1,0))</f>
        <v>0</v>
      </c>
      <c r="G1048" s="594">
        <f>IF(E1048="S",1,0)</f>
        <v>0</v>
      </c>
      <c r="H1048" s="584"/>
      <c r="I1048" s="576"/>
      <c r="J1048" s="564"/>
      <c r="K1048" s="565"/>
      <c r="L1048" s="568"/>
      <c r="M1048" s="569"/>
      <c r="N1048" s="578">
        <f>L1048+J1048</f>
        <v>0</v>
      </c>
      <c r="O1048" s="579"/>
      <c r="P1048" s="564"/>
      <c r="Q1048" s="565"/>
      <c r="R1048" s="568"/>
      <c r="S1048" s="569"/>
      <c r="T1048" s="578">
        <f>R1048-P1048</f>
        <v>0</v>
      </c>
      <c r="U1048" s="579"/>
      <c r="V1048" s="584"/>
      <c r="W1048" s="576"/>
      <c r="X1048" s="564"/>
      <c r="Y1048" s="576"/>
      <c r="Z1048" s="564"/>
      <c r="AA1048" s="576"/>
      <c r="AB1048" s="564"/>
      <c r="AC1048" s="565"/>
      <c r="AD1048" s="568"/>
      <c r="AE1048" s="569"/>
      <c r="AF1048" s="548">
        <f>IF(AB1048=0,0,(AD1048/AB1048)*100)</f>
        <v>0</v>
      </c>
      <c r="AG1048" s="549"/>
      <c r="AH1048" s="564"/>
      <c r="AI1048" s="565"/>
      <c r="AJ1048" s="568"/>
      <c r="AK1048" s="569"/>
      <c r="AL1048" s="548">
        <f>IF(AH1048=0,0,(AJ1048/AH1048)*100)</f>
        <v>0</v>
      </c>
      <c r="AM1048" s="549"/>
      <c r="AN1048" s="564"/>
      <c r="AO1048" s="565"/>
      <c r="AP1048" s="568"/>
      <c r="AQ1048" s="569"/>
      <c r="AR1048" s="548">
        <f>IF(AN1048=0,0,(AP1048/AN1048)*100)</f>
        <v>0</v>
      </c>
      <c r="AS1048" s="549"/>
      <c r="AT1048" s="572">
        <f>AB1048+AH1048+AN1048</f>
        <v>0</v>
      </c>
      <c r="AU1048" s="573"/>
      <c r="AV1048" s="544">
        <f>AD1048+AJ1048+AP1048</f>
        <v>0</v>
      </c>
      <c r="AW1048" s="545"/>
      <c r="AX1048" s="548">
        <f>IF(AT1048=0,0,(AV1048/AT1048)*100)</f>
        <v>0</v>
      </c>
      <c r="AY1048" s="549"/>
      <c r="AZ1048" s="564"/>
      <c r="BA1048" s="565"/>
      <c r="BB1048" s="568"/>
      <c r="BC1048" s="569"/>
      <c r="BD1048" s="548">
        <f>IF(AZ1048=0,0,(BB1048/AZ1048)*100)</f>
        <v>0</v>
      </c>
      <c r="BE1048" s="549"/>
      <c r="BF1048" s="572">
        <f>AT1048+AZ1048</f>
        <v>0</v>
      </c>
      <c r="BG1048" s="573"/>
      <c r="BH1048" s="544">
        <f>AV1048+BB1048</f>
        <v>0</v>
      </c>
      <c r="BI1048" s="545"/>
      <c r="BJ1048" s="548">
        <f>IF(BF1048=0,0,(BH1048/BF1048)*100)</f>
        <v>0</v>
      </c>
      <c r="BK1048" s="549"/>
      <c r="BL1048" s="552">
        <f>(AD1048*2)+(AJ1048*2)+(AP1048*3)+BB1048</f>
        <v>0</v>
      </c>
      <c r="BM1048" s="553"/>
      <c r="BN1048" s="554"/>
      <c r="BO1048" s="560" t="e">
        <f>(BL1048*BR$1014)+(N1048*BR$1015)+(X1048*BR$1016)+(R1048*BR$1017)+(V1048*BR$1018)+(Z1048*BR$1019)</f>
        <v>#REF!</v>
      </c>
      <c r="BP1048" s="560" t="e">
        <f>((AZ1048-BB1048)*BR$1021)+((AT1048-AV1048)*BR$1020)+(H1048*BR$1022)+(P1048*BR$1023)</f>
        <v>#REF!</v>
      </c>
      <c r="BQ1048" s="62"/>
      <c r="BR1048" s="62"/>
      <c r="BS1048" s="62"/>
    </row>
    <row r="1049" spans="1:73" ht="21.75" customHeight="1">
      <c r="A1049" s="62"/>
      <c r="B1049" s="587"/>
      <c r="C1049" s="562" t="str">
        <f>IF(ROSTER!D$42="","",ROSTER!D$42)</f>
        <v/>
      </c>
      <c r="D1049" s="563"/>
      <c r="E1049" s="591"/>
      <c r="F1049" s="593"/>
      <c r="G1049" s="595"/>
      <c r="H1049" s="585"/>
      <c r="I1049" s="577"/>
      <c r="J1049" s="566"/>
      <c r="K1049" s="567"/>
      <c r="L1049" s="570"/>
      <c r="M1049" s="571"/>
      <c r="N1049" s="582" t="s">
        <v>16</v>
      </c>
      <c r="O1049" s="583"/>
      <c r="P1049" s="566"/>
      <c r="Q1049" s="567"/>
      <c r="R1049" s="570"/>
      <c r="S1049" s="571"/>
      <c r="T1049" s="582" t="s">
        <v>16</v>
      </c>
      <c r="U1049" s="583"/>
      <c r="V1049" s="585"/>
      <c r="W1049" s="577"/>
      <c r="X1049" s="566"/>
      <c r="Y1049" s="577"/>
      <c r="Z1049" s="566"/>
      <c r="AA1049" s="577"/>
      <c r="AB1049" s="566"/>
      <c r="AC1049" s="567"/>
      <c r="AD1049" s="570"/>
      <c r="AE1049" s="571"/>
      <c r="AF1049" s="598"/>
      <c r="AG1049" s="599"/>
      <c r="AH1049" s="566"/>
      <c r="AI1049" s="567"/>
      <c r="AJ1049" s="570"/>
      <c r="AK1049" s="571"/>
      <c r="AL1049" s="598"/>
      <c r="AM1049" s="599"/>
      <c r="AN1049" s="566"/>
      <c r="AO1049" s="567"/>
      <c r="AP1049" s="570"/>
      <c r="AQ1049" s="571"/>
      <c r="AR1049" s="598"/>
      <c r="AS1049" s="599"/>
      <c r="AT1049" s="603"/>
      <c r="AU1049" s="604"/>
      <c r="AV1049" s="596"/>
      <c r="AW1049" s="597"/>
      <c r="AX1049" s="598"/>
      <c r="AY1049" s="599"/>
      <c r="AZ1049" s="566"/>
      <c r="BA1049" s="567"/>
      <c r="BB1049" s="570"/>
      <c r="BC1049" s="571"/>
      <c r="BD1049" s="598"/>
      <c r="BE1049" s="599"/>
      <c r="BF1049" s="603"/>
      <c r="BG1049" s="604"/>
      <c r="BH1049" s="596"/>
      <c r="BI1049" s="597"/>
      <c r="BJ1049" s="598"/>
      <c r="BK1049" s="599"/>
      <c r="BL1049" s="600"/>
      <c r="BM1049" s="601"/>
      <c r="BN1049" s="602"/>
      <c r="BO1049" s="561"/>
      <c r="BP1049" s="561"/>
      <c r="BQ1049" s="62"/>
      <c r="BR1049" s="62"/>
      <c r="BS1049" s="62"/>
    </row>
    <row r="1050" spans="1:73" ht="21.75" customHeight="1">
      <c r="A1050" s="62"/>
      <c r="B1050" s="586" t="str">
        <f>IF(ROSTER!B44="","",ROSTER!B44)</f>
        <v/>
      </c>
      <c r="C1050" s="588" t="str">
        <f>IF(ROSTER!C$44="","",ROSTER!C$44)</f>
        <v/>
      </c>
      <c r="D1050" s="589"/>
      <c r="E1050" s="590"/>
      <c r="F1050" s="592">
        <f>IF(E1050="y",1,IF(E1050="S",1,0))</f>
        <v>0</v>
      </c>
      <c r="G1050" s="594">
        <f>IF(E1050="S",1,0)</f>
        <v>0</v>
      </c>
      <c r="H1050" s="584"/>
      <c r="I1050" s="576"/>
      <c r="J1050" s="564"/>
      <c r="K1050" s="565"/>
      <c r="L1050" s="568"/>
      <c r="M1050" s="569"/>
      <c r="N1050" s="578">
        <f>L1050+J1050</f>
        <v>0</v>
      </c>
      <c r="O1050" s="579"/>
      <c r="P1050" s="564"/>
      <c r="Q1050" s="565"/>
      <c r="R1050" s="568"/>
      <c r="S1050" s="569"/>
      <c r="T1050" s="578">
        <f>R1050-P1050</f>
        <v>0</v>
      </c>
      <c r="U1050" s="579"/>
      <c r="V1050" s="584"/>
      <c r="W1050" s="576"/>
      <c r="X1050" s="564"/>
      <c r="Y1050" s="576"/>
      <c r="Z1050" s="564"/>
      <c r="AA1050" s="576"/>
      <c r="AB1050" s="564"/>
      <c r="AC1050" s="565"/>
      <c r="AD1050" s="568"/>
      <c r="AE1050" s="569"/>
      <c r="AF1050" s="548">
        <f>IF(AB1050=0,0,(AD1050/AB1050)*100)</f>
        <v>0</v>
      </c>
      <c r="AG1050" s="549"/>
      <c r="AH1050" s="564"/>
      <c r="AI1050" s="565"/>
      <c r="AJ1050" s="568"/>
      <c r="AK1050" s="569"/>
      <c r="AL1050" s="548">
        <f>IF(AH1050=0,0,(AJ1050/AH1050)*100)</f>
        <v>0</v>
      </c>
      <c r="AM1050" s="549"/>
      <c r="AN1050" s="564"/>
      <c r="AO1050" s="565"/>
      <c r="AP1050" s="568"/>
      <c r="AQ1050" s="569"/>
      <c r="AR1050" s="548">
        <f>IF(AN1050=0,0,(AP1050/AN1050)*100)</f>
        <v>0</v>
      </c>
      <c r="AS1050" s="549"/>
      <c r="AT1050" s="572">
        <f>AB1050+AH1050+AN1050</f>
        <v>0</v>
      </c>
      <c r="AU1050" s="573"/>
      <c r="AV1050" s="544">
        <f>AD1050+AJ1050+AP1050</f>
        <v>0</v>
      </c>
      <c r="AW1050" s="545"/>
      <c r="AX1050" s="548">
        <f>IF(AT1050=0,0,(AV1050/AT1050)*100)</f>
        <v>0</v>
      </c>
      <c r="AY1050" s="549"/>
      <c r="AZ1050" s="564"/>
      <c r="BA1050" s="565"/>
      <c r="BB1050" s="568"/>
      <c r="BC1050" s="569"/>
      <c r="BD1050" s="548">
        <f>IF(AZ1050=0,0,(BB1050/AZ1050)*100)</f>
        <v>0</v>
      </c>
      <c r="BE1050" s="549"/>
      <c r="BF1050" s="572">
        <f>AT1050+AZ1050</f>
        <v>0</v>
      </c>
      <c r="BG1050" s="573"/>
      <c r="BH1050" s="544">
        <f>AV1050+BB1050</f>
        <v>0</v>
      </c>
      <c r="BI1050" s="545"/>
      <c r="BJ1050" s="548">
        <f>IF(BF1050=0,0,(BH1050/BF1050)*100)</f>
        <v>0</v>
      </c>
      <c r="BK1050" s="549"/>
      <c r="BL1050" s="552">
        <f>(AD1050*2)+(AJ1050*2)+(AP1050*3)+BB1050</f>
        <v>0</v>
      </c>
      <c r="BM1050" s="553"/>
      <c r="BN1050" s="554"/>
      <c r="BO1050" s="560" t="e">
        <f>(BL1050*BR$1014)+(N1050*BR$1015)+(X1050*BR$1016)+(R1050*BR$1017)+(V1050*BR$1018)+(Z1050*BR$1019)</f>
        <v>#REF!</v>
      </c>
      <c r="BP1050" s="560" t="e">
        <f>((AZ1050-BB1050)*BR$1021)+((AT1050-AV1050)*BR$1020)+(H1050*BR$1022)+(P1050*BR$1023)</f>
        <v>#REF!</v>
      </c>
      <c r="BQ1050" s="62"/>
      <c r="BR1050" s="62"/>
      <c r="BS1050" s="62"/>
    </row>
    <row r="1051" spans="1:73" ht="21.75" customHeight="1">
      <c r="A1051" s="62"/>
      <c r="B1051" s="587"/>
      <c r="C1051" s="562" t="str">
        <f>IF(ROSTER!D$44="","",ROSTER!D$44)</f>
        <v/>
      </c>
      <c r="D1051" s="563"/>
      <c r="E1051" s="591"/>
      <c r="F1051" s="593"/>
      <c r="G1051" s="595"/>
      <c r="H1051" s="585"/>
      <c r="I1051" s="577"/>
      <c r="J1051" s="566"/>
      <c r="K1051" s="567"/>
      <c r="L1051" s="570"/>
      <c r="M1051" s="571"/>
      <c r="N1051" s="582" t="s">
        <v>16</v>
      </c>
      <c r="O1051" s="583"/>
      <c r="P1051" s="566"/>
      <c r="Q1051" s="567"/>
      <c r="R1051" s="570"/>
      <c r="S1051" s="571"/>
      <c r="T1051" s="582" t="s">
        <v>16</v>
      </c>
      <c r="U1051" s="583"/>
      <c r="V1051" s="585"/>
      <c r="W1051" s="577"/>
      <c r="X1051" s="566"/>
      <c r="Y1051" s="577"/>
      <c r="Z1051" s="566"/>
      <c r="AA1051" s="577"/>
      <c r="AB1051" s="566"/>
      <c r="AC1051" s="567"/>
      <c r="AD1051" s="570"/>
      <c r="AE1051" s="571"/>
      <c r="AF1051" s="598"/>
      <c r="AG1051" s="599"/>
      <c r="AH1051" s="566"/>
      <c r="AI1051" s="567"/>
      <c r="AJ1051" s="570"/>
      <c r="AK1051" s="571"/>
      <c r="AL1051" s="598"/>
      <c r="AM1051" s="599"/>
      <c r="AN1051" s="566"/>
      <c r="AO1051" s="567"/>
      <c r="AP1051" s="570"/>
      <c r="AQ1051" s="571"/>
      <c r="AR1051" s="598"/>
      <c r="AS1051" s="599"/>
      <c r="AT1051" s="603"/>
      <c r="AU1051" s="604"/>
      <c r="AV1051" s="596"/>
      <c r="AW1051" s="597"/>
      <c r="AX1051" s="598"/>
      <c r="AY1051" s="599"/>
      <c r="AZ1051" s="566"/>
      <c r="BA1051" s="567"/>
      <c r="BB1051" s="570"/>
      <c r="BC1051" s="571"/>
      <c r="BD1051" s="598"/>
      <c r="BE1051" s="599"/>
      <c r="BF1051" s="603"/>
      <c r="BG1051" s="604"/>
      <c r="BH1051" s="596"/>
      <c r="BI1051" s="597"/>
      <c r="BJ1051" s="598"/>
      <c r="BK1051" s="599"/>
      <c r="BL1051" s="600"/>
      <c r="BM1051" s="601"/>
      <c r="BN1051" s="602"/>
      <c r="BO1051" s="561"/>
      <c r="BP1051" s="561"/>
      <c r="BQ1051" s="62"/>
      <c r="BR1051" s="62"/>
      <c r="BS1051" s="62"/>
    </row>
    <row r="1052" spans="1:73" ht="21.75" customHeight="1">
      <c r="A1052" s="62"/>
      <c r="B1052" s="586" t="str">
        <f>IF(ROSTER!B46="","",ROSTER!B46)</f>
        <v/>
      </c>
      <c r="C1052" s="588" t="str">
        <f>IF(ROSTER!C$46="","",ROSTER!C$46)</f>
        <v/>
      </c>
      <c r="D1052" s="589"/>
      <c r="E1052" s="590"/>
      <c r="F1052" s="592">
        <f>IF(E1052="y",1,IF(E1052="S",1,0))</f>
        <v>0</v>
      </c>
      <c r="G1052" s="594">
        <f>IF(E1052="S",1,0)</f>
        <v>0</v>
      </c>
      <c r="H1052" s="584"/>
      <c r="I1052" s="576"/>
      <c r="J1052" s="564"/>
      <c r="K1052" s="565"/>
      <c r="L1052" s="568"/>
      <c r="M1052" s="569"/>
      <c r="N1052" s="578">
        <f>L1052+J1052</f>
        <v>0</v>
      </c>
      <c r="O1052" s="579"/>
      <c r="P1052" s="564"/>
      <c r="Q1052" s="565"/>
      <c r="R1052" s="568"/>
      <c r="S1052" s="569"/>
      <c r="T1052" s="578">
        <f>R1052-P1052</f>
        <v>0</v>
      </c>
      <c r="U1052" s="579"/>
      <c r="V1052" s="584"/>
      <c r="W1052" s="576"/>
      <c r="X1052" s="564"/>
      <c r="Y1052" s="576"/>
      <c r="Z1052" s="564"/>
      <c r="AA1052" s="576"/>
      <c r="AB1052" s="564"/>
      <c r="AC1052" s="565"/>
      <c r="AD1052" s="568"/>
      <c r="AE1052" s="569"/>
      <c r="AF1052" s="548">
        <f>IF(AB1052=0,0,(AD1052/AB1052)*100)</f>
        <v>0</v>
      </c>
      <c r="AG1052" s="549"/>
      <c r="AH1052" s="564"/>
      <c r="AI1052" s="565"/>
      <c r="AJ1052" s="568"/>
      <c r="AK1052" s="569"/>
      <c r="AL1052" s="548">
        <f>IF(AH1052=0,0,(AJ1052/AH1052)*100)</f>
        <v>0</v>
      </c>
      <c r="AM1052" s="549"/>
      <c r="AN1052" s="564"/>
      <c r="AO1052" s="565"/>
      <c r="AP1052" s="568"/>
      <c r="AQ1052" s="569"/>
      <c r="AR1052" s="548">
        <f>IF(AN1052=0,0,(AP1052/AN1052)*100)</f>
        <v>0</v>
      </c>
      <c r="AS1052" s="549"/>
      <c r="AT1052" s="572">
        <f>AB1052+AH1052+AN1052</f>
        <v>0</v>
      </c>
      <c r="AU1052" s="573"/>
      <c r="AV1052" s="544">
        <f>AD1052+AJ1052+AP1052</f>
        <v>0</v>
      </c>
      <c r="AW1052" s="545"/>
      <c r="AX1052" s="548">
        <f>IF(AT1052=0,0,(AV1052/AT1052)*100)</f>
        <v>0</v>
      </c>
      <c r="AY1052" s="549"/>
      <c r="AZ1052" s="564"/>
      <c r="BA1052" s="565"/>
      <c r="BB1052" s="568"/>
      <c r="BC1052" s="569"/>
      <c r="BD1052" s="548">
        <f>IF(AZ1052=0,0,(BB1052/AZ1052)*100)</f>
        <v>0</v>
      </c>
      <c r="BE1052" s="549"/>
      <c r="BF1052" s="572">
        <f>AT1052+AZ1052</f>
        <v>0</v>
      </c>
      <c r="BG1052" s="573"/>
      <c r="BH1052" s="544">
        <f>AV1052+BB1052</f>
        <v>0</v>
      </c>
      <c r="BI1052" s="545"/>
      <c r="BJ1052" s="548">
        <f>IF(BF1052=0,0,(BH1052/BF1052)*100)</f>
        <v>0</v>
      </c>
      <c r="BK1052" s="549"/>
      <c r="BL1052" s="552">
        <f>(AD1052*2)+(AJ1052*2)+(AP1052*3)+BB1052</f>
        <v>0</v>
      </c>
      <c r="BM1052" s="553"/>
      <c r="BN1052" s="554"/>
      <c r="BO1052" s="558" t="e">
        <f>(BL1052*BR$1014)+(N1052*BR$1015)+(X1052*BR$1016)+(R1052*BR$1017)+(V1052*BR$1018)+(Z1052*BR$1019)</f>
        <v>#REF!</v>
      </c>
      <c r="BP1052" s="560" t="e">
        <f>((AZ1052-BB1052)*BR$1021)+((AT1052-AV1052)*BR$1020)+(H1052*BR$1022)+(P1052*BR$1023)</f>
        <v>#REF!</v>
      </c>
      <c r="BQ1052" s="62"/>
      <c r="BR1052" s="62"/>
      <c r="BS1052" s="62"/>
      <c r="BU1052" s="82"/>
    </row>
    <row r="1053" spans="1:73" ht="22.5" customHeight="1" thickBot="1">
      <c r="A1053" s="62"/>
      <c r="B1053" s="587"/>
      <c r="C1053" s="562" t="str">
        <f>IF(ROSTER!D$46="","",ROSTER!D$46)</f>
        <v/>
      </c>
      <c r="D1053" s="563"/>
      <c r="E1053" s="591"/>
      <c r="F1053" s="593"/>
      <c r="G1053" s="595"/>
      <c r="H1053" s="585"/>
      <c r="I1053" s="577"/>
      <c r="J1053" s="566"/>
      <c r="K1053" s="567"/>
      <c r="L1053" s="570"/>
      <c r="M1053" s="571"/>
      <c r="N1053" s="580" t="s">
        <v>16</v>
      </c>
      <c r="O1053" s="581"/>
      <c r="P1053" s="566"/>
      <c r="Q1053" s="567"/>
      <c r="R1053" s="570"/>
      <c r="S1053" s="571"/>
      <c r="T1053" s="582" t="s">
        <v>16</v>
      </c>
      <c r="U1053" s="583"/>
      <c r="V1053" s="585"/>
      <c r="W1053" s="577"/>
      <c r="X1053" s="566"/>
      <c r="Y1053" s="577"/>
      <c r="Z1053" s="566"/>
      <c r="AA1053" s="577"/>
      <c r="AB1053" s="566"/>
      <c r="AC1053" s="567"/>
      <c r="AD1053" s="570"/>
      <c r="AE1053" s="571"/>
      <c r="AF1053" s="550"/>
      <c r="AG1053" s="551"/>
      <c r="AH1053" s="566"/>
      <c r="AI1053" s="567"/>
      <c r="AJ1053" s="570"/>
      <c r="AK1053" s="571"/>
      <c r="AL1053" s="550"/>
      <c r="AM1053" s="551"/>
      <c r="AN1053" s="566"/>
      <c r="AO1053" s="567"/>
      <c r="AP1053" s="570"/>
      <c r="AQ1053" s="571"/>
      <c r="AR1053" s="550"/>
      <c r="AS1053" s="551"/>
      <c r="AT1053" s="574"/>
      <c r="AU1053" s="575"/>
      <c r="AV1053" s="546"/>
      <c r="AW1053" s="547"/>
      <c r="AX1053" s="550"/>
      <c r="AY1053" s="551"/>
      <c r="AZ1053" s="566"/>
      <c r="BA1053" s="567"/>
      <c r="BB1053" s="570"/>
      <c r="BC1053" s="571"/>
      <c r="BD1053" s="550"/>
      <c r="BE1053" s="551"/>
      <c r="BF1053" s="574"/>
      <c r="BG1053" s="575"/>
      <c r="BH1053" s="546"/>
      <c r="BI1053" s="547"/>
      <c r="BJ1053" s="550"/>
      <c r="BK1053" s="551"/>
      <c r="BL1053" s="555"/>
      <c r="BM1053" s="556"/>
      <c r="BN1053" s="557"/>
      <c r="BO1053" s="559"/>
      <c r="BP1053" s="561"/>
      <c r="BQ1053" s="62"/>
      <c r="BR1053" s="62"/>
      <c r="BS1053" s="62"/>
    </row>
    <row r="1054" spans="1:73" s="82" customFormat="1" ht="33.4" customHeight="1">
      <c r="A1054" s="80"/>
      <c r="B1054" s="538"/>
      <c r="C1054" s="539"/>
      <c r="D1054" s="539" t="s">
        <v>10</v>
      </c>
      <c r="E1054" s="542"/>
      <c r="F1054" s="81"/>
      <c r="G1054" s="81"/>
      <c r="H1054" s="532">
        <f>SUM(H1014:I1053)</f>
        <v>0</v>
      </c>
      <c r="I1054" s="525"/>
      <c r="J1054" s="532">
        <f>SUM(J1014:K1053)</f>
        <v>0</v>
      </c>
      <c r="K1054" s="525"/>
      <c r="L1054" s="524">
        <f>SUM(L1014:M1053)</f>
        <v>0</v>
      </c>
      <c r="M1054" s="528"/>
      <c r="N1054" s="495">
        <f>L1054+J1054</f>
        <v>0</v>
      </c>
      <c r="O1054" s="496"/>
      <c r="P1054" s="524">
        <f>SUM(P1014:Q1053)</f>
        <v>0</v>
      </c>
      <c r="Q1054" s="525"/>
      <c r="R1054" s="524">
        <f>SUM(R1014:S1053)</f>
        <v>0</v>
      </c>
      <c r="S1054" s="528"/>
      <c r="T1054" s="495">
        <f>R1054-P1054</f>
        <v>0</v>
      </c>
      <c r="U1054" s="496"/>
      <c r="V1054" s="524">
        <f>SUM(V1014:W1053)</f>
        <v>0</v>
      </c>
      <c r="W1054" s="528"/>
      <c r="X1054" s="532">
        <f>SUM(X1014:Y1053)</f>
        <v>0</v>
      </c>
      <c r="Y1054" s="496"/>
      <c r="Z1054" s="532">
        <f>SUM(Z1014:AA1053)</f>
        <v>0</v>
      </c>
      <c r="AA1054" s="496"/>
      <c r="AB1054" s="528">
        <f>SUM(AB1014:AC1053)</f>
        <v>0</v>
      </c>
      <c r="AC1054" s="525"/>
      <c r="AD1054" s="524">
        <f>SUM(AD1014:AE1053)</f>
        <v>0</v>
      </c>
      <c r="AE1054" s="528"/>
      <c r="AF1054" s="495">
        <f>IF(AB1054=0,0,(AD1054/AB1054)*100)</f>
        <v>0</v>
      </c>
      <c r="AG1054" s="496"/>
      <c r="AH1054" s="524">
        <f>SUM(AH1014:AI1053)</f>
        <v>0</v>
      </c>
      <c r="AI1054" s="525"/>
      <c r="AJ1054" s="524">
        <f>SUM(AJ1014:AK1053)</f>
        <v>0</v>
      </c>
      <c r="AK1054" s="528"/>
      <c r="AL1054" s="495">
        <f>IF(AH1054=0,0,(AJ1054/AH1054)*100)</f>
        <v>0</v>
      </c>
      <c r="AM1054" s="496"/>
      <c r="AN1054" s="524">
        <f>SUM(AN1014:AO1053)</f>
        <v>0</v>
      </c>
      <c r="AO1054" s="525"/>
      <c r="AP1054" s="524">
        <f>SUM(AP1014:AQ1053)</f>
        <v>0</v>
      </c>
      <c r="AQ1054" s="528"/>
      <c r="AR1054" s="495">
        <f>IF(AN1054=0,0,(AP1054/AN1054)*100)</f>
        <v>0</v>
      </c>
      <c r="AS1054" s="496"/>
      <c r="AT1054" s="532">
        <f>AB1054+AH1054+AN1054</f>
        <v>0</v>
      </c>
      <c r="AU1054" s="525"/>
      <c r="AV1054" s="524">
        <f>AD1054+AJ1054+AP1054</f>
        <v>0</v>
      </c>
      <c r="AW1054" s="534"/>
      <c r="AX1054" s="495">
        <f>IF(AT1054=0,0,(AV1054/AT1054)*100)</f>
        <v>0</v>
      </c>
      <c r="AY1054" s="496"/>
      <c r="AZ1054" s="524">
        <f>SUM(AZ1014:BA1053)</f>
        <v>0</v>
      </c>
      <c r="BA1054" s="525"/>
      <c r="BB1054" s="524">
        <f>SUM(BB1014:BC1053)</f>
        <v>0</v>
      </c>
      <c r="BC1054" s="528"/>
      <c r="BD1054" s="495">
        <f>IF(AZ1054=0,0,(BB1054/AZ1054)*100)</f>
        <v>0</v>
      </c>
      <c r="BE1054" s="496"/>
      <c r="BF1054" s="532">
        <f>AT1054+AZ1054</f>
        <v>0</v>
      </c>
      <c r="BG1054" s="525"/>
      <c r="BH1054" s="524">
        <f>AV1054+BB1054</f>
        <v>0</v>
      </c>
      <c r="BI1054" s="534"/>
      <c r="BJ1054" s="495">
        <f>IF(BF1054=0,0,(BH1054/BF1054)*100)</f>
        <v>0</v>
      </c>
      <c r="BK1054" s="536"/>
      <c r="BL1054" s="511">
        <f>SUM(BL1014:BN1053)</f>
        <v>0</v>
      </c>
      <c r="BM1054" s="512"/>
      <c r="BN1054" s="513"/>
      <c r="BO1054" s="517" t="e">
        <f>(BL1054*BR$1014)+(N1054*BR$1015)+(X1054*BR$1016)+(R1054*BR$1017)+(V1054*BR$1018)+(Z1054*BR$1019)</f>
        <v>#REF!</v>
      </c>
      <c r="BP1054" s="519" t="e">
        <f>((AZ1054-BB1054)*BR$1021)+((AT1054-AV1054)*BR$1020)+(H1054*BR$1022)+(P1054*BR$1023)</f>
        <v>#REF!</v>
      </c>
      <c r="BQ1054" s="80"/>
      <c r="BR1054" s="80"/>
      <c r="BS1054" s="80"/>
    </row>
    <row r="1055" spans="1:73" s="82" customFormat="1" ht="33.950000000000003" customHeight="1" thickBot="1">
      <c r="A1055" s="80"/>
      <c r="B1055" s="540"/>
      <c r="C1055" s="541"/>
      <c r="D1055" s="541"/>
      <c r="E1055" s="543"/>
      <c r="F1055" s="83"/>
      <c r="G1055" s="83"/>
      <c r="H1055" s="533"/>
      <c r="I1055" s="527"/>
      <c r="J1055" s="533"/>
      <c r="K1055" s="527"/>
      <c r="L1055" s="526"/>
      <c r="M1055" s="529"/>
      <c r="N1055" s="530" t="s">
        <v>16</v>
      </c>
      <c r="O1055" s="531"/>
      <c r="P1055" s="526"/>
      <c r="Q1055" s="527"/>
      <c r="R1055" s="526"/>
      <c r="S1055" s="529"/>
      <c r="T1055" s="530" t="s">
        <v>16</v>
      </c>
      <c r="U1055" s="531"/>
      <c r="V1055" s="526"/>
      <c r="W1055" s="529"/>
      <c r="X1055" s="533"/>
      <c r="Y1055" s="531"/>
      <c r="Z1055" s="533"/>
      <c r="AA1055" s="531"/>
      <c r="AB1055" s="529"/>
      <c r="AC1055" s="527"/>
      <c r="AD1055" s="526"/>
      <c r="AE1055" s="529"/>
      <c r="AF1055" s="530"/>
      <c r="AG1055" s="531"/>
      <c r="AH1055" s="526"/>
      <c r="AI1055" s="527"/>
      <c r="AJ1055" s="526"/>
      <c r="AK1055" s="529"/>
      <c r="AL1055" s="530"/>
      <c r="AM1055" s="531"/>
      <c r="AN1055" s="526"/>
      <c r="AO1055" s="527"/>
      <c r="AP1055" s="526"/>
      <c r="AQ1055" s="529"/>
      <c r="AR1055" s="530"/>
      <c r="AS1055" s="531"/>
      <c r="AT1055" s="533"/>
      <c r="AU1055" s="527"/>
      <c r="AV1055" s="526"/>
      <c r="AW1055" s="535"/>
      <c r="AX1055" s="530"/>
      <c r="AY1055" s="531"/>
      <c r="AZ1055" s="526"/>
      <c r="BA1055" s="527"/>
      <c r="BB1055" s="526"/>
      <c r="BC1055" s="529"/>
      <c r="BD1055" s="530"/>
      <c r="BE1055" s="531"/>
      <c r="BF1055" s="533"/>
      <c r="BG1055" s="527"/>
      <c r="BH1055" s="526"/>
      <c r="BI1055" s="535"/>
      <c r="BJ1055" s="530"/>
      <c r="BK1055" s="537"/>
      <c r="BL1055" s="514"/>
      <c r="BM1055" s="515"/>
      <c r="BN1055" s="516"/>
      <c r="BO1055" s="518"/>
      <c r="BP1055" s="520"/>
      <c r="BQ1055" s="80"/>
      <c r="BR1055" s="80"/>
      <c r="BS1055" s="80"/>
    </row>
    <row r="1056" spans="1:73" s="88" customFormat="1" ht="48.2" customHeight="1" thickBot="1">
      <c r="A1056" s="84"/>
      <c r="B1056" s="521"/>
      <c r="C1056" s="522"/>
      <c r="D1056" s="522" t="s">
        <v>13</v>
      </c>
      <c r="E1056" s="523"/>
      <c r="F1056" s="85"/>
      <c r="G1056" s="128"/>
      <c r="H1056" s="509"/>
      <c r="I1056" s="510"/>
      <c r="J1056" s="504"/>
      <c r="K1056" s="505"/>
      <c r="L1056" s="493"/>
      <c r="M1056" s="494"/>
      <c r="N1056" s="506">
        <f>J1056+L1056</f>
        <v>0</v>
      </c>
      <c r="O1056" s="507"/>
      <c r="P1056" s="497">
        <f>R1054</f>
        <v>0</v>
      </c>
      <c r="Q1056" s="498"/>
      <c r="R1056" s="499">
        <f>P1054</f>
        <v>0</v>
      </c>
      <c r="S1056" s="500"/>
      <c r="T1056" s="506">
        <f>R1056-P1056</f>
        <v>0</v>
      </c>
      <c r="U1056" s="507"/>
      <c r="V1056" s="504"/>
      <c r="W1056" s="508"/>
      <c r="X1056" s="509"/>
      <c r="Y1056" s="510"/>
      <c r="Z1056" s="504"/>
      <c r="AA1056" s="508"/>
      <c r="AB1056" s="504"/>
      <c r="AC1056" s="505"/>
      <c r="AD1056" s="493"/>
      <c r="AE1056" s="494"/>
      <c r="AF1056" s="495">
        <f>IF(AB1056=0,0,(AD1056/AB1056)*100)</f>
        <v>0</v>
      </c>
      <c r="AG1056" s="496"/>
      <c r="AH1056" s="504"/>
      <c r="AI1056" s="505"/>
      <c r="AJ1056" s="493"/>
      <c r="AK1056" s="494"/>
      <c r="AL1056" s="495">
        <f>IF(AH1056=0,0,(AJ1056/AH1056)*100)</f>
        <v>0</v>
      </c>
      <c r="AM1056" s="496"/>
      <c r="AN1056" s="504"/>
      <c r="AO1056" s="505"/>
      <c r="AP1056" s="493"/>
      <c r="AQ1056" s="494"/>
      <c r="AR1056" s="495">
        <f>IF(AN1056=0,0,(AP1056/AN1056)*100)</f>
        <v>0</v>
      </c>
      <c r="AS1056" s="496"/>
      <c r="AT1056" s="497">
        <f>AB1056+AH1056+AN1056</f>
        <v>0</v>
      </c>
      <c r="AU1056" s="498"/>
      <c r="AV1056" s="499">
        <f>AD1056+AJ1056+AP1056</f>
        <v>0</v>
      </c>
      <c r="AW1056" s="500"/>
      <c r="AX1056" s="495">
        <f>IF(AT1056=0,0,(AV1056/AT1056)*100)</f>
        <v>0</v>
      </c>
      <c r="AY1056" s="496"/>
      <c r="AZ1056" s="504"/>
      <c r="BA1056" s="505"/>
      <c r="BB1056" s="493"/>
      <c r="BC1056" s="494"/>
      <c r="BD1056" s="495">
        <f>IF(AZ1056=0,0,(BB1056/AZ1056)*100)</f>
        <v>0</v>
      </c>
      <c r="BE1056" s="496"/>
      <c r="BF1056" s="497">
        <f>AT1056+AZ1056</f>
        <v>0</v>
      </c>
      <c r="BG1056" s="498"/>
      <c r="BH1056" s="499">
        <f>AV1056+BB1056</f>
        <v>0</v>
      </c>
      <c r="BI1056" s="500"/>
      <c r="BJ1056" s="495">
        <f>IF(BF1056=0,0,(BH1056/BF1056)*100)</f>
        <v>0</v>
      </c>
      <c r="BK1056" s="496"/>
      <c r="BL1056" s="501"/>
      <c r="BM1056" s="502"/>
      <c r="BN1056" s="503"/>
      <c r="BO1056" s="86"/>
      <c r="BP1056" s="87"/>
      <c r="BQ1056" s="84"/>
      <c r="BR1056" s="84"/>
      <c r="BS1056" s="84"/>
    </row>
    <row r="1057" spans="1:71" s="88" customFormat="1" ht="48.95" customHeight="1" thickBot="1">
      <c r="A1057" s="84"/>
      <c r="B1057" s="247"/>
      <c r="C1057" s="249"/>
      <c r="D1057" s="488" t="s">
        <v>52</v>
      </c>
      <c r="E1057" s="489"/>
      <c r="F1057" s="89"/>
      <c r="G1057" s="89"/>
      <c r="H1057" s="249"/>
      <c r="I1057" s="249"/>
      <c r="J1057" s="490">
        <f>IF((J1054+L1056)=0,0,J1054/(J1054+L1056)*100)</f>
        <v>0</v>
      </c>
      <c r="K1057" s="491"/>
      <c r="L1057" s="490">
        <f>IF((L1054+J1056)=0,0,L1054/(L1054+J1056)*100)</f>
        <v>0</v>
      </c>
      <c r="M1057" s="491"/>
      <c r="N1057" s="490">
        <f>IF((N1054+N1056)=0,0,N1054/(N1054+N1056)*100)</f>
        <v>0</v>
      </c>
      <c r="O1057" s="492"/>
      <c r="P1057" s="654"/>
      <c r="Q1057" s="484"/>
      <c r="R1057" s="484"/>
      <c r="S1057" s="484"/>
      <c r="T1057" s="655"/>
      <c r="U1057" s="655"/>
      <c r="V1057" s="484"/>
      <c r="W1057" s="484"/>
      <c r="X1057" s="484"/>
      <c r="Y1057" s="484"/>
      <c r="Z1057" s="484"/>
      <c r="AA1057" s="484"/>
      <c r="AB1057" s="484"/>
      <c r="AC1057" s="484"/>
      <c r="AD1057" s="484"/>
      <c r="AE1057" s="484"/>
      <c r="AF1057" s="484"/>
      <c r="AG1057" s="484"/>
      <c r="AH1057" s="484"/>
      <c r="AI1057" s="484"/>
      <c r="AJ1057" s="484"/>
      <c r="AK1057" s="484"/>
      <c r="AL1057" s="484"/>
      <c r="AM1057" s="484"/>
      <c r="AN1057" s="484"/>
      <c r="AO1057" s="484"/>
      <c r="AP1057" s="484"/>
      <c r="AQ1057" s="484"/>
      <c r="AR1057" s="484"/>
      <c r="AS1057" s="484"/>
      <c r="AT1057" s="484"/>
      <c r="AU1057" s="484"/>
      <c r="AV1057" s="484"/>
      <c r="AW1057" s="484"/>
      <c r="AX1057" s="484"/>
      <c r="AY1057" s="484"/>
      <c r="AZ1057" s="484"/>
      <c r="BA1057" s="484"/>
      <c r="BB1057" s="484"/>
      <c r="BC1057" s="484"/>
      <c r="BD1057" s="484"/>
      <c r="BE1057" s="484"/>
      <c r="BF1057" s="484"/>
      <c r="BG1057" s="484"/>
      <c r="BH1057" s="484"/>
      <c r="BI1057" s="484"/>
      <c r="BJ1057" s="484"/>
      <c r="BK1057" s="484"/>
      <c r="BL1057" s="484"/>
      <c r="BM1057" s="484"/>
      <c r="BN1057" s="485"/>
      <c r="BO1057" s="90"/>
      <c r="BP1057" s="90"/>
      <c r="BQ1057" s="84"/>
      <c r="BR1057" s="84"/>
      <c r="BS1057" s="84"/>
    </row>
    <row r="1058" spans="1:71" ht="27.75" thickTop="1" thickBot="1">
      <c r="A1058" s="62"/>
      <c r="B1058" s="250"/>
      <c r="C1058" s="251"/>
      <c r="D1058" s="251"/>
      <c r="E1058" s="251"/>
      <c r="F1058" s="91"/>
      <c r="G1058" s="91"/>
      <c r="H1058" s="251"/>
      <c r="I1058" s="251"/>
      <c r="J1058" s="251"/>
      <c r="K1058" s="251"/>
      <c r="L1058" s="251"/>
      <c r="M1058" s="251"/>
      <c r="N1058" s="251"/>
      <c r="O1058" s="251"/>
      <c r="P1058" s="251"/>
      <c r="Q1058" s="251"/>
      <c r="R1058" s="251"/>
      <c r="S1058" s="251"/>
      <c r="T1058" s="251"/>
      <c r="U1058" s="251"/>
      <c r="V1058" s="251"/>
      <c r="W1058" s="251"/>
      <c r="X1058" s="251"/>
      <c r="Y1058" s="251"/>
      <c r="Z1058" s="251"/>
      <c r="AA1058" s="251"/>
      <c r="AB1058" s="251"/>
      <c r="AC1058" s="251"/>
      <c r="AD1058" s="251"/>
      <c r="AE1058" s="251"/>
      <c r="AF1058" s="256"/>
      <c r="AG1058" s="256"/>
      <c r="AH1058" s="251"/>
      <c r="AI1058" s="251"/>
      <c r="AJ1058" s="251"/>
      <c r="AK1058" s="251"/>
      <c r="AL1058" s="251"/>
      <c r="AM1058" s="251"/>
      <c r="AN1058" s="251"/>
      <c r="AO1058" s="251"/>
      <c r="AP1058" s="251"/>
      <c r="AQ1058" s="251"/>
      <c r="AR1058" s="251"/>
      <c r="AS1058" s="251"/>
      <c r="AT1058" s="251"/>
      <c r="AU1058" s="251"/>
      <c r="AV1058" s="251"/>
      <c r="AW1058" s="251"/>
      <c r="AX1058" s="251"/>
      <c r="AY1058" s="251"/>
      <c r="AZ1058" s="251"/>
      <c r="BA1058" s="251"/>
      <c r="BB1058" s="251"/>
      <c r="BC1058" s="251"/>
      <c r="BD1058" s="251"/>
      <c r="BE1058" s="251"/>
      <c r="BF1058" s="251"/>
      <c r="BG1058" s="251"/>
      <c r="BH1058" s="251"/>
      <c r="BI1058" s="251"/>
      <c r="BJ1058" s="251"/>
      <c r="BK1058" s="251"/>
      <c r="BL1058" s="251"/>
      <c r="BM1058" s="251"/>
      <c r="BN1058" s="257"/>
      <c r="BO1058" s="92"/>
      <c r="BP1058" s="92"/>
      <c r="BQ1058" s="62"/>
      <c r="BR1058" s="62"/>
      <c r="BS1058" s="62"/>
    </row>
    <row r="1059" spans="1:71" s="88" customFormat="1" ht="73.349999999999994" customHeight="1" thickTop="1" thickBot="1">
      <c r="A1059" s="84"/>
      <c r="B1059" s="486" t="s">
        <v>70</v>
      </c>
      <c r="C1059" s="487"/>
      <c r="D1059" s="483" t="s">
        <v>60</v>
      </c>
      <c r="E1059" s="483"/>
      <c r="F1059" s="93"/>
      <c r="G1059" s="93"/>
      <c r="H1059" s="479"/>
      <c r="I1059" s="480"/>
      <c r="J1059" s="481"/>
      <c r="K1059" s="259"/>
      <c r="L1059" s="479"/>
      <c r="M1059" s="480"/>
      <c r="N1059" s="481"/>
      <c r="O1059" s="476" t="s">
        <v>53</v>
      </c>
      <c r="P1059" s="477"/>
      <c r="Q1059" s="477"/>
      <c r="R1059" s="477"/>
      <c r="S1059" s="479"/>
      <c r="T1059" s="480"/>
      <c r="U1059" s="481"/>
      <c r="V1059" s="259"/>
      <c r="W1059" s="479"/>
      <c r="X1059" s="480"/>
      <c r="Y1059" s="481"/>
      <c r="Z1059" s="476" t="s">
        <v>55</v>
      </c>
      <c r="AA1059" s="477"/>
      <c r="AB1059" s="477"/>
      <c r="AC1059" s="478"/>
      <c r="AD1059" s="479"/>
      <c r="AE1059" s="480"/>
      <c r="AF1059" s="481"/>
      <c r="AG1059" s="259"/>
      <c r="AH1059" s="479"/>
      <c r="AI1059" s="480"/>
      <c r="AJ1059" s="481"/>
      <c r="AK1059" s="476" t="s">
        <v>59</v>
      </c>
      <c r="AL1059" s="477"/>
      <c r="AM1059" s="477"/>
      <c r="AN1059" s="478"/>
      <c r="AO1059" s="479"/>
      <c r="AP1059" s="480"/>
      <c r="AQ1059" s="481"/>
      <c r="AR1059" s="263"/>
      <c r="AS1059" s="479"/>
      <c r="AT1059" s="480"/>
      <c r="AU1059" s="481"/>
      <c r="AV1059" s="264"/>
      <c r="AW1059" s="264"/>
      <c r="AX1059" s="264"/>
      <c r="AY1059" s="264"/>
      <c r="AZ1059" s="472" t="s">
        <v>20</v>
      </c>
      <c r="BA1059" s="472"/>
      <c r="BB1059" s="472"/>
      <c r="BC1059" s="472"/>
      <c r="BD1059" s="473"/>
      <c r="BE1059" s="469">
        <f>BL1054</f>
        <v>0</v>
      </c>
      <c r="BF1059" s="470"/>
      <c r="BG1059" s="471"/>
      <c r="BH1059" s="265"/>
      <c r="BI1059" s="469">
        <f>BL1056</f>
        <v>0</v>
      </c>
      <c r="BJ1059" s="470"/>
      <c r="BK1059" s="471"/>
      <c r="BL1059" s="266"/>
      <c r="BM1059" s="266"/>
      <c r="BN1059" s="267"/>
      <c r="BO1059" s="94"/>
      <c r="BP1059" s="94"/>
      <c r="BQ1059" s="84"/>
      <c r="BR1059" s="84"/>
      <c r="BS1059" s="84"/>
    </row>
    <row r="1060" spans="1:71" ht="15.6" customHeight="1" thickTop="1" thickBot="1">
      <c r="A1060" s="62"/>
      <c r="B1060" s="252"/>
      <c r="C1060" s="241"/>
      <c r="D1060" s="253"/>
      <c r="E1060" s="253"/>
      <c r="F1060" s="95"/>
      <c r="G1060" s="95"/>
      <c r="H1060" s="261"/>
      <c r="I1060" s="261"/>
      <c r="J1060" s="261"/>
      <c r="K1060" s="261"/>
      <c r="L1060" s="261"/>
      <c r="M1060" s="261"/>
      <c r="N1060" s="261"/>
      <c r="O1060" s="258"/>
      <c r="P1060" s="258"/>
      <c r="Q1060" s="258"/>
      <c r="R1060" s="258"/>
      <c r="S1060" s="261"/>
      <c r="T1060" s="261"/>
      <c r="U1060" s="261"/>
      <c r="V1060" s="260"/>
      <c r="W1060" s="261"/>
      <c r="X1060" s="261"/>
      <c r="Y1060" s="261"/>
      <c r="Z1060" s="258"/>
      <c r="AA1060" s="258"/>
      <c r="AB1060" s="258"/>
      <c r="AC1060" s="258"/>
      <c r="AD1060" s="261"/>
      <c r="AE1060" s="261"/>
      <c r="AF1060" s="261"/>
      <c r="AG1060" s="261"/>
      <c r="AH1060" s="260"/>
      <c r="AI1060" s="260"/>
      <c r="AJ1060" s="261"/>
      <c r="AK1060" s="258"/>
      <c r="AL1060" s="258"/>
      <c r="AM1060" s="258"/>
      <c r="AN1060" s="258"/>
      <c r="AO1060" s="261"/>
      <c r="AP1060" s="261"/>
      <c r="AQ1060" s="261"/>
      <c r="AR1060" s="261"/>
      <c r="AS1060" s="261"/>
      <c r="AT1060" s="263"/>
      <c r="AU1060" s="263"/>
      <c r="AV1060" s="268"/>
      <c r="AW1060" s="268"/>
      <c r="AX1060" s="268"/>
      <c r="AY1060" s="268"/>
      <c r="AZ1060" s="258"/>
      <c r="BA1060" s="269"/>
      <c r="BB1060" s="269"/>
      <c r="BC1060" s="270"/>
      <c r="BD1060" s="271"/>
      <c r="BE1060" s="272"/>
      <c r="BF1060" s="272"/>
      <c r="BG1060" s="263"/>
      <c r="BH1060" s="273"/>
      <c r="BI1060" s="274"/>
      <c r="BJ1060" s="274"/>
      <c r="BK1060" s="263"/>
      <c r="BL1060" s="268"/>
      <c r="BM1060" s="268"/>
      <c r="BN1060" s="275"/>
      <c r="BO1060" s="96"/>
      <c r="BP1060" s="96"/>
      <c r="BQ1060" s="62"/>
      <c r="BR1060" s="62"/>
      <c r="BS1060" s="62"/>
    </row>
    <row r="1061" spans="1:71" s="88" customFormat="1" ht="74.849999999999994" customHeight="1" thickTop="1" thickBot="1">
      <c r="A1061" s="84"/>
      <c r="B1061" s="482" t="s">
        <v>51</v>
      </c>
      <c r="C1061" s="472"/>
      <c r="D1061" s="483" t="s">
        <v>61</v>
      </c>
      <c r="E1061" s="483"/>
      <c r="F1061" s="93"/>
      <c r="G1061" s="93"/>
      <c r="H1061" s="469">
        <f>H1059</f>
        <v>0</v>
      </c>
      <c r="I1061" s="470"/>
      <c r="J1061" s="471"/>
      <c r="K1061" s="259"/>
      <c r="L1061" s="469">
        <f>L1059</f>
        <v>0</v>
      </c>
      <c r="M1061" s="470"/>
      <c r="N1061" s="471"/>
      <c r="O1061" s="476" t="s">
        <v>57</v>
      </c>
      <c r="P1061" s="477"/>
      <c r="Q1061" s="477"/>
      <c r="R1061" s="477"/>
      <c r="S1061" s="469">
        <f>S1059-H1059</f>
        <v>0</v>
      </c>
      <c r="T1061" s="470"/>
      <c r="U1061" s="471"/>
      <c r="V1061" s="259"/>
      <c r="W1061" s="469">
        <f>W1059-L1059</f>
        <v>0</v>
      </c>
      <c r="X1061" s="470"/>
      <c r="Y1061" s="471"/>
      <c r="Z1061" s="476" t="s">
        <v>56</v>
      </c>
      <c r="AA1061" s="477"/>
      <c r="AB1061" s="477"/>
      <c r="AC1061" s="478"/>
      <c r="AD1061" s="469">
        <f>AD1059-S1059</f>
        <v>0</v>
      </c>
      <c r="AE1061" s="470"/>
      <c r="AF1061" s="471"/>
      <c r="AG1061" s="259"/>
      <c r="AH1061" s="469">
        <f>AH1059-W1059</f>
        <v>0</v>
      </c>
      <c r="AI1061" s="470"/>
      <c r="AJ1061" s="471"/>
      <c r="AK1061" s="476" t="s">
        <v>58</v>
      </c>
      <c r="AL1061" s="477"/>
      <c r="AM1061" s="477"/>
      <c r="AN1061" s="478"/>
      <c r="AO1061" s="469">
        <f>AO1059-AD1059</f>
        <v>0</v>
      </c>
      <c r="AP1061" s="470"/>
      <c r="AQ1061" s="471"/>
      <c r="AR1061" s="263"/>
      <c r="AS1061" s="469">
        <f>AS1059-AH1059</f>
        <v>0</v>
      </c>
      <c r="AT1061" s="470"/>
      <c r="AU1061" s="471"/>
      <c r="AV1061" s="264"/>
      <c r="AW1061" s="264"/>
      <c r="AX1061" s="264"/>
      <c r="AY1061" s="264"/>
      <c r="AZ1061" s="472" t="s">
        <v>50</v>
      </c>
      <c r="BA1061" s="472"/>
      <c r="BB1061" s="472"/>
      <c r="BC1061" s="472"/>
      <c r="BD1061" s="473"/>
      <c r="BE1061" s="469">
        <f>BE1059-AO1059</f>
        <v>0</v>
      </c>
      <c r="BF1061" s="470"/>
      <c r="BG1061" s="471"/>
      <c r="BH1061" s="276"/>
      <c r="BI1061" s="469">
        <f>BI1059-AS1059</f>
        <v>0</v>
      </c>
      <c r="BJ1061" s="470"/>
      <c r="BK1061" s="471"/>
      <c r="BL1061" s="266"/>
      <c r="BM1061" s="266"/>
      <c r="BN1061" s="267"/>
      <c r="BO1061" s="94"/>
      <c r="BP1061" s="94"/>
      <c r="BQ1061" s="84"/>
      <c r="BR1061" s="84"/>
      <c r="BS1061" s="84"/>
    </row>
    <row r="1062" spans="1:71" ht="27.75" thickTop="1" thickBot="1">
      <c r="A1062" s="62"/>
      <c r="B1062" s="254"/>
      <c r="C1062" s="255"/>
      <c r="D1062" s="255"/>
      <c r="E1062" s="255"/>
      <c r="F1062" s="97"/>
      <c r="G1062" s="97"/>
      <c r="H1062" s="255"/>
      <c r="I1062" s="255"/>
      <c r="J1062" s="255"/>
      <c r="K1062" s="255"/>
      <c r="L1062" s="255"/>
      <c r="M1062" s="255"/>
      <c r="N1062" s="255"/>
      <c r="O1062" s="255"/>
      <c r="P1062" s="255"/>
      <c r="Q1062" s="255"/>
      <c r="R1062" s="255"/>
      <c r="S1062" s="255"/>
      <c r="T1062" s="255"/>
      <c r="U1062" s="255"/>
      <c r="V1062" s="255"/>
      <c r="W1062" s="255"/>
      <c r="X1062" s="255"/>
      <c r="Y1062" s="255"/>
      <c r="Z1062" s="255"/>
      <c r="AA1062" s="255"/>
      <c r="AB1062" s="255"/>
      <c r="AC1062" s="255"/>
      <c r="AD1062" s="255"/>
      <c r="AE1062" s="255"/>
      <c r="AF1062" s="262"/>
      <c r="AG1062" s="262"/>
      <c r="AH1062" s="255"/>
      <c r="AI1062" s="255"/>
      <c r="AJ1062" s="255"/>
      <c r="AK1062" s="255"/>
      <c r="AL1062" s="255"/>
      <c r="AM1062" s="255"/>
      <c r="AN1062" s="255"/>
      <c r="AO1062" s="255"/>
      <c r="AP1062" s="255"/>
      <c r="AQ1062" s="255"/>
      <c r="AR1062" s="255"/>
      <c r="AS1062" s="255"/>
      <c r="AT1062" s="255"/>
      <c r="AU1062" s="255"/>
      <c r="AV1062" s="255"/>
      <c r="AW1062" s="255"/>
      <c r="AX1062" s="255"/>
      <c r="AY1062" s="255"/>
      <c r="AZ1062" s="255"/>
      <c r="BA1062" s="474" t="s">
        <v>104</v>
      </c>
      <c r="BB1062" s="474"/>
      <c r="BC1062" s="474"/>
      <c r="BD1062" s="474"/>
      <c r="BE1062" s="474"/>
      <c r="BF1062" s="474"/>
      <c r="BG1062" s="474"/>
      <c r="BH1062" s="474"/>
      <c r="BI1062" s="474"/>
      <c r="BJ1062" s="474"/>
      <c r="BK1062" s="474"/>
      <c r="BL1062" s="474"/>
      <c r="BM1062" s="474"/>
      <c r="BN1062" s="475"/>
      <c r="BO1062" s="98"/>
      <c r="BP1062" s="98"/>
      <c r="BQ1062" s="62"/>
      <c r="BR1062" s="62"/>
      <c r="BS1062" s="62"/>
    </row>
    <row r="1063" spans="1:71" ht="10.9" customHeight="1" thickTop="1">
      <c r="A1063" s="62"/>
      <c r="B1063" s="63"/>
      <c r="C1063" s="62"/>
      <c r="D1063" s="62"/>
      <c r="E1063" s="62"/>
      <c r="F1063" s="64"/>
      <c r="G1063" s="64"/>
      <c r="H1063" s="62"/>
      <c r="I1063" s="62"/>
      <c r="J1063" s="62"/>
      <c r="K1063" s="62"/>
      <c r="L1063" s="62"/>
      <c r="M1063" s="62"/>
      <c r="N1063" s="62"/>
      <c r="O1063" s="62"/>
      <c r="P1063" s="62"/>
      <c r="Q1063" s="62"/>
      <c r="R1063" s="62"/>
      <c r="S1063" s="62"/>
      <c r="T1063" s="62"/>
      <c r="U1063" s="62"/>
      <c r="V1063" s="62"/>
      <c r="W1063" s="62"/>
      <c r="X1063" s="62"/>
      <c r="Y1063" s="62"/>
      <c r="Z1063" s="62"/>
      <c r="AA1063" s="62"/>
      <c r="AB1063" s="62"/>
      <c r="AC1063" s="62"/>
      <c r="AD1063" s="62"/>
      <c r="AE1063" s="62"/>
      <c r="AF1063" s="65"/>
      <c r="AG1063" s="65"/>
      <c r="AH1063" s="62"/>
      <c r="AI1063" s="62"/>
      <c r="AJ1063" s="62"/>
      <c r="AK1063" s="62"/>
      <c r="AL1063" s="62"/>
      <c r="AM1063" s="62"/>
      <c r="AN1063" s="62"/>
      <c r="AO1063" s="62"/>
      <c r="AP1063" s="62"/>
      <c r="AQ1063" s="62"/>
      <c r="AR1063" s="62"/>
      <c r="AS1063" s="62"/>
      <c r="AT1063" s="62"/>
      <c r="AU1063" s="62"/>
      <c r="AV1063" s="62"/>
      <c r="AW1063" s="62"/>
      <c r="AX1063" s="62"/>
      <c r="AY1063" s="62"/>
      <c r="AZ1063" s="62"/>
      <c r="BA1063" s="62"/>
      <c r="BB1063" s="62"/>
      <c r="BC1063" s="62"/>
      <c r="BD1063" s="62"/>
      <c r="BE1063" s="62"/>
      <c r="BF1063" s="62"/>
      <c r="BG1063" s="62"/>
      <c r="BH1063" s="62"/>
      <c r="BI1063" s="62"/>
      <c r="BJ1063" s="62"/>
      <c r="BK1063" s="62"/>
      <c r="BL1063" s="62"/>
      <c r="BM1063" s="62"/>
      <c r="BN1063" s="62"/>
      <c r="BO1063" s="66"/>
      <c r="BP1063" s="66"/>
      <c r="BQ1063" s="62"/>
      <c r="BR1063" s="62"/>
      <c r="BS1063" s="62"/>
    </row>
    <row r="1064" spans="1:71" s="69" customFormat="1" ht="33.75">
      <c r="A1064" s="68"/>
      <c r="B1064" s="651" t="s">
        <v>9</v>
      </c>
      <c r="C1064" s="651"/>
      <c r="D1064" s="651"/>
      <c r="E1064" s="651"/>
      <c r="F1064" s="651"/>
      <c r="G1064" s="651"/>
      <c r="H1064" s="651"/>
      <c r="I1064" s="651"/>
      <c r="J1064" s="651"/>
      <c r="K1064" s="651"/>
      <c r="L1064" s="651"/>
      <c r="M1064" s="651"/>
      <c r="N1064" s="651"/>
      <c r="O1064" s="651"/>
      <c r="P1064" s="651"/>
      <c r="Q1064" s="651"/>
      <c r="R1064" s="651"/>
      <c r="S1064" s="651"/>
      <c r="T1064" s="651"/>
      <c r="U1064" s="651"/>
      <c r="V1064" s="651"/>
      <c r="W1064" s="651"/>
      <c r="X1064" s="651"/>
      <c r="Y1064" s="651"/>
      <c r="Z1064" s="651"/>
      <c r="AA1064" s="651"/>
      <c r="AB1064" s="651"/>
      <c r="AC1064" s="651"/>
      <c r="AD1064" s="651"/>
      <c r="AE1064" s="651"/>
      <c r="AF1064" s="651"/>
      <c r="AG1064" s="651"/>
      <c r="AH1064" s="651"/>
      <c r="AI1064" s="651"/>
      <c r="AJ1064" s="651"/>
      <c r="AK1064" s="651"/>
      <c r="AL1064" s="651"/>
      <c r="AM1064" s="651"/>
      <c r="AN1064" s="651"/>
      <c r="AO1064" s="651"/>
      <c r="AP1064" s="651"/>
      <c r="AQ1064" s="651"/>
      <c r="AR1064" s="651"/>
      <c r="AS1064" s="651"/>
      <c r="AT1064" s="651"/>
      <c r="AU1064" s="651"/>
      <c r="AV1064" s="651"/>
      <c r="AW1064" s="651"/>
      <c r="AX1064" s="651"/>
      <c r="AY1064" s="651"/>
      <c r="AZ1064" s="651"/>
      <c r="BA1064" s="651"/>
      <c r="BB1064" s="651"/>
      <c r="BC1064" s="651"/>
      <c r="BD1064" s="651"/>
      <c r="BE1064" s="651"/>
      <c r="BF1064" s="651"/>
      <c r="BG1064" s="651"/>
      <c r="BH1064" s="651"/>
      <c r="BI1064" s="651"/>
      <c r="BJ1064" s="651"/>
      <c r="BK1064" s="651"/>
      <c r="BL1064" s="651"/>
      <c r="BM1064" s="651"/>
      <c r="BN1064" s="651"/>
      <c r="BO1064" s="223"/>
      <c r="BP1064" s="223"/>
      <c r="BQ1064" s="68"/>
      <c r="BR1064" s="68"/>
      <c r="BS1064" s="68"/>
    </row>
    <row r="1065" spans="1:71" ht="10.9" customHeight="1">
      <c r="A1065" s="62"/>
      <c r="B1065" s="224"/>
      <c r="C1065" s="225"/>
      <c r="D1065" s="225"/>
      <c r="E1065" s="225"/>
      <c r="F1065" s="226"/>
      <c r="G1065" s="226"/>
      <c r="H1065" s="225"/>
      <c r="I1065" s="225"/>
      <c r="J1065" s="225"/>
      <c r="K1065" s="225"/>
      <c r="L1065" s="225"/>
      <c r="M1065" s="225"/>
      <c r="N1065" s="225"/>
      <c r="O1065" s="225"/>
      <c r="P1065" s="225"/>
      <c r="Q1065" s="225"/>
      <c r="R1065" s="225"/>
      <c r="S1065" s="225"/>
      <c r="T1065" s="225"/>
      <c r="U1065" s="225"/>
      <c r="V1065" s="225"/>
      <c r="W1065" s="225"/>
      <c r="X1065" s="225"/>
      <c r="Y1065" s="225"/>
      <c r="Z1065" s="225"/>
      <c r="AA1065" s="225"/>
      <c r="AB1065" s="225"/>
      <c r="AC1065" s="225"/>
      <c r="AD1065" s="225"/>
      <c r="AE1065" s="225"/>
      <c r="AF1065" s="227"/>
      <c r="AG1065" s="227"/>
      <c r="AH1065" s="225"/>
      <c r="AI1065" s="225"/>
      <c r="AJ1065" s="225"/>
      <c r="AK1065" s="225"/>
      <c r="AL1065" s="225"/>
      <c r="AM1065" s="225"/>
      <c r="AN1065" s="225"/>
      <c r="AO1065" s="225"/>
      <c r="AP1065" s="225"/>
      <c r="AQ1065" s="225"/>
      <c r="AR1065" s="225"/>
      <c r="AS1065" s="225"/>
      <c r="AT1065" s="225"/>
      <c r="AU1065" s="225"/>
      <c r="AV1065" s="225"/>
      <c r="AW1065" s="225"/>
      <c r="AX1065" s="225"/>
      <c r="AY1065" s="225"/>
      <c r="AZ1065" s="225"/>
      <c r="BA1065" s="225"/>
      <c r="BB1065" s="225"/>
      <c r="BC1065" s="225"/>
      <c r="BD1065" s="225"/>
      <c r="BE1065" s="225"/>
      <c r="BF1065" s="225"/>
      <c r="BG1065" s="225"/>
      <c r="BH1065" s="225"/>
      <c r="BI1065" s="225"/>
      <c r="BJ1065" s="225"/>
      <c r="BK1065" s="225"/>
      <c r="BL1065" s="225"/>
      <c r="BM1065" s="225"/>
      <c r="BN1065" s="652"/>
      <c r="BO1065" s="652"/>
      <c r="BP1065" s="652"/>
      <c r="BQ1065" s="62"/>
      <c r="BR1065" s="62"/>
      <c r="BS1065" s="62"/>
    </row>
    <row r="1066" spans="1:71" s="70" customFormat="1" ht="36.75" customHeight="1">
      <c r="A1066" s="63"/>
      <c r="B1066" s="224"/>
      <c r="C1066" s="224"/>
      <c r="D1066" s="228" t="s">
        <v>10</v>
      </c>
      <c r="E1066" s="653" t="str">
        <f>IF(ROSTER!D$3="","",ROSTER!D$3)</f>
        <v/>
      </c>
      <c r="F1066" s="653"/>
      <c r="G1066" s="653"/>
      <c r="H1066" s="653"/>
      <c r="I1066" s="653"/>
      <c r="J1066" s="653"/>
      <c r="K1066" s="653"/>
      <c r="L1066" s="653"/>
      <c r="M1066" s="653"/>
      <c r="N1066" s="653"/>
      <c r="O1066" s="653"/>
      <c r="P1066" s="653"/>
      <c r="Q1066" s="653"/>
      <c r="R1066" s="653"/>
      <c r="S1066" s="653"/>
      <c r="T1066" s="653"/>
      <c r="U1066" s="653"/>
      <c r="V1066" s="653"/>
      <c r="W1066" s="653"/>
      <c r="X1066" s="653"/>
      <c r="Y1066" s="653"/>
      <c r="Z1066" s="653"/>
      <c r="AA1066" s="653"/>
      <c r="AB1066" s="653"/>
      <c r="AC1066" s="653"/>
      <c r="AD1066" s="229"/>
      <c r="AE1066" s="649" t="s">
        <v>11</v>
      </c>
      <c r="AF1066" s="649"/>
      <c r="AG1066" s="649"/>
      <c r="AH1066" s="649"/>
      <c r="AI1066" s="649"/>
      <c r="AJ1066" s="649"/>
      <c r="AK1066" s="649"/>
      <c r="AL1066" s="647"/>
      <c r="AM1066" s="647"/>
      <c r="AN1066" s="647"/>
      <c r="AO1066" s="647"/>
      <c r="AP1066" s="647"/>
      <c r="AQ1066" s="647"/>
      <c r="AR1066" s="647"/>
      <c r="AS1066" s="647"/>
      <c r="AT1066" s="647"/>
      <c r="AU1066" s="647"/>
      <c r="AV1066" s="647"/>
      <c r="AW1066" s="647"/>
      <c r="AX1066" s="647"/>
      <c r="AY1066" s="647"/>
      <c r="AZ1066" s="647"/>
      <c r="BA1066" s="647"/>
      <c r="BB1066" s="647"/>
      <c r="BC1066" s="647"/>
      <c r="BD1066" s="647"/>
      <c r="BE1066" s="647"/>
      <c r="BF1066" s="647"/>
      <c r="BG1066" s="647"/>
      <c r="BH1066" s="647"/>
      <c r="BI1066" s="647"/>
      <c r="BJ1066" s="647"/>
      <c r="BK1066" s="647"/>
      <c r="BL1066" s="647"/>
      <c r="BM1066" s="647"/>
      <c r="BN1066" s="652"/>
      <c r="BO1066" s="652"/>
      <c r="BP1066" s="652"/>
      <c r="BQ1066" s="63"/>
      <c r="BR1066" s="63"/>
      <c r="BS1066" s="63"/>
    </row>
    <row r="1067" spans="1:71" ht="8.85" customHeight="1">
      <c r="A1067" s="71"/>
      <c r="B1067" s="224"/>
      <c r="C1067" s="227" t="s">
        <v>39</v>
      </c>
      <c r="D1067" s="227"/>
      <c r="E1067" s="227"/>
      <c r="F1067" s="230"/>
      <c r="G1067" s="230"/>
      <c r="H1067" s="227"/>
      <c r="I1067" s="227"/>
      <c r="J1067" s="231"/>
      <c r="K1067" s="231"/>
      <c r="L1067" s="231"/>
      <c r="M1067" s="231"/>
      <c r="N1067" s="231"/>
      <c r="O1067" s="231"/>
      <c r="P1067" s="231"/>
      <c r="Q1067" s="231"/>
      <c r="R1067" s="231"/>
      <c r="S1067" s="231"/>
      <c r="T1067" s="231"/>
      <c r="U1067" s="231"/>
      <c r="V1067" s="231"/>
      <c r="W1067" s="231"/>
      <c r="X1067" s="231"/>
      <c r="Y1067" s="231"/>
      <c r="Z1067" s="231"/>
      <c r="AA1067" s="231"/>
      <c r="AB1067" s="231"/>
      <c r="AC1067" s="231"/>
      <c r="AD1067" s="231"/>
      <c r="AE1067" s="231"/>
      <c r="AF1067" s="231"/>
      <c r="AG1067" s="227"/>
      <c r="AH1067" s="232"/>
      <c r="AI1067" s="233"/>
      <c r="AJ1067" s="233"/>
      <c r="AK1067" s="233"/>
      <c r="AL1067" s="233"/>
      <c r="AM1067" s="233"/>
      <c r="AN1067" s="233"/>
      <c r="AO1067" s="234"/>
      <c r="AP1067" s="235"/>
      <c r="AQ1067" s="235"/>
      <c r="AR1067" s="235"/>
      <c r="AS1067" s="235"/>
      <c r="AT1067" s="235"/>
      <c r="AU1067" s="235"/>
      <c r="AV1067" s="235"/>
      <c r="AW1067" s="235"/>
      <c r="AX1067" s="235"/>
      <c r="AY1067" s="235"/>
      <c r="AZ1067" s="235"/>
      <c r="BA1067" s="235"/>
      <c r="BB1067" s="235"/>
      <c r="BC1067" s="235"/>
      <c r="BD1067" s="235"/>
      <c r="BE1067" s="235"/>
      <c r="BF1067" s="235"/>
      <c r="BG1067" s="235"/>
      <c r="BH1067" s="235"/>
      <c r="BI1067" s="235"/>
      <c r="BJ1067" s="235"/>
      <c r="BK1067" s="235"/>
      <c r="BL1067" s="235"/>
      <c r="BM1067" s="235"/>
      <c r="BN1067" s="235"/>
      <c r="BO1067" s="236"/>
      <c r="BP1067" s="236"/>
      <c r="BQ1067" s="71"/>
      <c r="BR1067" s="71"/>
      <c r="BS1067" s="71"/>
    </row>
    <row r="1068" spans="1:71" s="70" customFormat="1" ht="37.5">
      <c r="A1068" s="63"/>
      <c r="B1068" s="224"/>
      <c r="C1068" s="646" t="s">
        <v>38</v>
      </c>
      <c r="D1068" s="646"/>
      <c r="E1068" s="647"/>
      <c r="F1068" s="647"/>
      <c r="G1068" s="647"/>
      <c r="H1068" s="647"/>
      <c r="I1068" s="647"/>
      <c r="J1068" s="647"/>
      <c r="K1068" s="647"/>
      <c r="L1068" s="647"/>
      <c r="M1068" s="647"/>
      <c r="N1068" s="647"/>
      <c r="O1068" s="647"/>
      <c r="P1068" s="647"/>
      <c r="Q1068" s="647"/>
      <c r="R1068" s="647"/>
      <c r="S1068" s="647"/>
      <c r="T1068" s="647"/>
      <c r="U1068" s="647"/>
      <c r="V1068" s="647"/>
      <c r="W1068" s="647"/>
      <c r="X1068" s="647"/>
      <c r="Y1068" s="647"/>
      <c r="Z1068" s="647"/>
      <c r="AA1068" s="647"/>
      <c r="AB1068" s="647"/>
      <c r="AC1068" s="647"/>
      <c r="AD1068" s="229"/>
      <c r="AE1068" s="648" t="s">
        <v>21</v>
      </c>
      <c r="AF1068" s="648"/>
      <c r="AG1068" s="648"/>
      <c r="AH1068" s="648"/>
      <c r="AI1068" s="647"/>
      <c r="AJ1068" s="647"/>
      <c r="AK1068" s="647"/>
      <c r="AL1068" s="647"/>
      <c r="AM1068" s="647"/>
      <c r="AN1068" s="647"/>
      <c r="AO1068" s="647"/>
      <c r="AP1068" s="647"/>
      <c r="AQ1068" s="647"/>
      <c r="AR1068" s="647"/>
      <c r="AS1068" s="647"/>
      <c r="AT1068" s="647"/>
      <c r="AU1068" s="647"/>
      <c r="AV1068" s="647"/>
      <c r="AW1068" s="647"/>
      <c r="AX1068" s="647"/>
      <c r="AY1068" s="647"/>
      <c r="AZ1068" s="647"/>
      <c r="BA1068" s="649" t="s">
        <v>12</v>
      </c>
      <c r="BB1068" s="649"/>
      <c r="BC1068" s="649"/>
      <c r="BD1068" s="650"/>
      <c r="BE1068" s="650"/>
      <c r="BF1068" s="650"/>
      <c r="BG1068" s="650"/>
      <c r="BH1068" s="650"/>
      <c r="BI1068" s="650"/>
      <c r="BJ1068" s="650"/>
      <c r="BK1068" s="650"/>
      <c r="BL1068" s="650"/>
      <c r="BM1068" s="650"/>
      <c r="BN1068" s="237"/>
      <c r="BO1068" s="238"/>
      <c r="BP1068" s="238"/>
      <c r="BQ1068" s="72">
        <f>IF(BD1068=0,0,1)</f>
        <v>0</v>
      </c>
      <c r="BR1068" s="73">
        <f>IF((BE1118+BI1118)&gt;(AO1118+AS1118),1,0)</f>
        <v>0</v>
      </c>
      <c r="BS1068" s="74"/>
    </row>
    <row r="1069" spans="1:71" ht="9.6" customHeight="1">
      <c r="A1069" s="62"/>
      <c r="B1069" s="224"/>
      <c r="C1069" s="225"/>
      <c r="D1069" s="225"/>
      <c r="E1069" s="225"/>
      <c r="F1069" s="226"/>
      <c r="G1069" s="226"/>
      <c r="H1069" s="225"/>
      <c r="I1069" s="225"/>
      <c r="J1069" s="225"/>
      <c r="K1069" s="225"/>
      <c r="L1069" s="225"/>
      <c r="M1069" s="225"/>
      <c r="N1069" s="225"/>
      <c r="O1069" s="225"/>
      <c r="P1069" s="225"/>
      <c r="Q1069" s="225"/>
      <c r="R1069" s="225"/>
      <c r="S1069" s="225"/>
      <c r="T1069" s="225"/>
      <c r="U1069" s="225"/>
      <c r="V1069" s="225"/>
      <c r="W1069" s="225"/>
      <c r="X1069" s="225"/>
      <c r="Y1069" s="225"/>
      <c r="Z1069" s="225"/>
      <c r="AA1069" s="225"/>
      <c r="AB1069" s="225"/>
      <c r="AC1069" s="225"/>
      <c r="AD1069" s="225"/>
      <c r="AE1069" s="225"/>
      <c r="AF1069" s="227"/>
      <c r="AG1069" s="227"/>
      <c r="AH1069" s="225"/>
      <c r="AI1069" s="225"/>
      <c r="AJ1069" s="225"/>
      <c r="AK1069" s="225"/>
      <c r="AL1069" s="225"/>
      <c r="AM1069" s="225"/>
      <c r="AN1069" s="225"/>
      <c r="AO1069" s="225"/>
      <c r="AP1069" s="225"/>
      <c r="AQ1069" s="225"/>
      <c r="AR1069" s="225"/>
      <c r="AS1069" s="225"/>
      <c r="AT1069" s="225"/>
      <c r="AU1069" s="225"/>
      <c r="AV1069" s="225"/>
      <c r="AW1069" s="225"/>
      <c r="AX1069" s="225"/>
      <c r="AY1069" s="225"/>
      <c r="AZ1069" s="225"/>
      <c r="BA1069" s="225"/>
      <c r="BB1069" s="225"/>
      <c r="BC1069" s="225"/>
      <c r="BD1069" s="225"/>
      <c r="BE1069" s="225"/>
      <c r="BF1069" s="225"/>
      <c r="BG1069" s="225"/>
      <c r="BH1069" s="225"/>
      <c r="BI1069" s="225"/>
      <c r="BJ1069" s="225"/>
      <c r="BK1069" s="225"/>
      <c r="BL1069" s="225"/>
      <c r="BM1069" s="225"/>
      <c r="BN1069" s="225"/>
      <c r="BO1069" s="239"/>
      <c r="BP1069" s="239"/>
      <c r="BQ1069" s="62"/>
      <c r="BR1069" s="62"/>
      <c r="BS1069" s="62"/>
    </row>
    <row r="1070" spans="1:71" ht="8.85" customHeight="1" thickBot="1">
      <c r="A1070" s="62"/>
      <c r="B1070" s="240"/>
      <c r="C1070" s="241"/>
      <c r="D1070" s="241"/>
      <c r="E1070" s="241"/>
      <c r="F1070" s="242"/>
      <c r="G1070" s="242"/>
      <c r="H1070" s="241"/>
      <c r="I1070" s="241"/>
      <c r="J1070" s="241"/>
      <c r="K1070" s="241"/>
      <c r="L1070" s="241"/>
      <c r="M1070" s="241"/>
      <c r="N1070" s="241"/>
      <c r="O1070" s="241"/>
      <c r="P1070" s="241"/>
      <c r="Q1070" s="241"/>
      <c r="R1070" s="241"/>
      <c r="S1070" s="241"/>
      <c r="T1070" s="241"/>
      <c r="U1070" s="241"/>
      <c r="V1070" s="241"/>
      <c r="W1070" s="241"/>
      <c r="X1070" s="241"/>
      <c r="Y1070" s="241"/>
      <c r="Z1070" s="241"/>
      <c r="AA1070" s="241"/>
      <c r="AB1070" s="241"/>
      <c r="AC1070" s="241"/>
      <c r="AD1070" s="241"/>
      <c r="AE1070" s="241"/>
      <c r="AF1070" s="243"/>
      <c r="AG1070" s="243"/>
      <c r="AH1070" s="241"/>
      <c r="AI1070" s="241"/>
      <c r="AJ1070" s="241"/>
      <c r="AK1070" s="241"/>
      <c r="AL1070" s="241"/>
      <c r="AM1070" s="241"/>
      <c r="AN1070" s="241"/>
      <c r="AO1070" s="241"/>
      <c r="AP1070" s="241"/>
      <c r="AQ1070" s="241"/>
      <c r="AR1070" s="241"/>
      <c r="AS1070" s="241"/>
      <c r="AT1070" s="241"/>
      <c r="AU1070" s="241"/>
      <c r="AV1070" s="241"/>
      <c r="AW1070" s="241"/>
      <c r="AX1070" s="241"/>
      <c r="AY1070" s="241"/>
      <c r="AZ1070" s="241"/>
      <c r="BA1070" s="241"/>
      <c r="BB1070" s="241"/>
      <c r="BC1070" s="241"/>
      <c r="BD1070" s="241"/>
      <c r="BE1070" s="241"/>
      <c r="BF1070" s="241"/>
      <c r="BG1070" s="241"/>
      <c r="BH1070" s="241"/>
      <c r="BI1070" s="241"/>
      <c r="BJ1070" s="241"/>
      <c r="BK1070" s="241"/>
      <c r="BL1070" s="241"/>
      <c r="BM1070" s="241"/>
      <c r="BN1070" s="241"/>
      <c r="BO1070" s="244"/>
      <c r="BP1070" s="244"/>
      <c r="BQ1070" s="62"/>
      <c r="BR1070" s="62"/>
      <c r="BS1070" s="62"/>
    </row>
    <row r="1071" spans="1:71" s="70" customFormat="1" ht="33.4" customHeight="1" thickTop="1">
      <c r="A1071" s="74"/>
      <c r="B1071" s="634" t="s">
        <v>0</v>
      </c>
      <c r="C1071" s="636" t="s">
        <v>1</v>
      </c>
      <c r="D1071" s="637"/>
      <c r="E1071" s="245" t="s">
        <v>28</v>
      </c>
      <c r="F1071" s="644" t="s">
        <v>115</v>
      </c>
      <c r="G1071" s="644" t="s">
        <v>116</v>
      </c>
      <c r="H1071" s="640" t="s">
        <v>41</v>
      </c>
      <c r="I1071" s="641"/>
      <c r="J1071" s="619" t="s">
        <v>7</v>
      </c>
      <c r="K1071" s="619"/>
      <c r="L1071" s="619"/>
      <c r="M1071" s="619"/>
      <c r="N1071" s="619"/>
      <c r="O1071" s="619"/>
      <c r="P1071" s="619" t="s">
        <v>2</v>
      </c>
      <c r="Q1071" s="619"/>
      <c r="R1071" s="619"/>
      <c r="S1071" s="619"/>
      <c r="T1071" s="619"/>
      <c r="U1071" s="619"/>
      <c r="V1071" s="630" t="s">
        <v>35</v>
      </c>
      <c r="W1071" s="631"/>
      <c r="X1071" s="630" t="s">
        <v>36</v>
      </c>
      <c r="Y1071" s="631"/>
      <c r="Z1071" s="630" t="s">
        <v>44</v>
      </c>
      <c r="AA1071" s="631"/>
      <c r="AB1071" s="619" t="s">
        <v>6</v>
      </c>
      <c r="AC1071" s="619"/>
      <c r="AD1071" s="619"/>
      <c r="AE1071" s="619"/>
      <c r="AF1071" s="619"/>
      <c r="AG1071" s="619"/>
      <c r="AH1071" s="619" t="s">
        <v>74</v>
      </c>
      <c r="AI1071" s="619"/>
      <c r="AJ1071" s="619"/>
      <c r="AK1071" s="619"/>
      <c r="AL1071" s="619"/>
      <c r="AM1071" s="619"/>
      <c r="AN1071" s="619" t="s">
        <v>75</v>
      </c>
      <c r="AO1071" s="619"/>
      <c r="AP1071" s="619"/>
      <c r="AQ1071" s="619"/>
      <c r="AR1071" s="619"/>
      <c r="AS1071" s="619"/>
      <c r="AT1071" s="619" t="s">
        <v>76</v>
      </c>
      <c r="AU1071" s="619"/>
      <c r="AV1071" s="619"/>
      <c r="AW1071" s="619"/>
      <c r="AX1071" s="619"/>
      <c r="AY1071" s="621"/>
      <c r="AZ1071" s="619" t="s">
        <v>4</v>
      </c>
      <c r="BA1071" s="619"/>
      <c r="BB1071" s="619"/>
      <c r="BC1071" s="619"/>
      <c r="BD1071" s="619"/>
      <c r="BE1071" s="620"/>
      <c r="BF1071" s="619" t="s">
        <v>77</v>
      </c>
      <c r="BG1071" s="619"/>
      <c r="BH1071" s="619"/>
      <c r="BI1071" s="619"/>
      <c r="BJ1071" s="619"/>
      <c r="BK1071" s="621"/>
      <c r="BL1071" s="622" t="s">
        <v>25</v>
      </c>
      <c r="BM1071" s="623"/>
      <c r="BN1071" s="624"/>
      <c r="BO1071" s="615" t="s">
        <v>92</v>
      </c>
      <c r="BP1071" s="615" t="s">
        <v>93</v>
      </c>
      <c r="BQ1071" s="74"/>
      <c r="BR1071" s="74"/>
      <c r="BS1071" s="74"/>
    </row>
    <row r="1072" spans="1:71" s="76" customFormat="1" ht="31.9" customHeight="1">
      <c r="A1072" s="75"/>
      <c r="B1072" s="635"/>
      <c r="C1072" s="638"/>
      <c r="D1072" s="639"/>
      <c r="E1072" s="246" t="s">
        <v>117</v>
      </c>
      <c r="F1072" s="645"/>
      <c r="G1072" s="645"/>
      <c r="H1072" s="642"/>
      <c r="I1072" s="643"/>
      <c r="J1072" s="607" t="s">
        <v>17</v>
      </c>
      <c r="K1072" s="608"/>
      <c r="L1072" s="609" t="s">
        <v>18</v>
      </c>
      <c r="M1072" s="610"/>
      <c r="N1072" s="617" t="s">
        <v>19</v>
      </c>
      <c r="O1072" s="618" t="s">
        <v>8</v>
      </c>
      <c r="P1072" s="607" t="s">
        <v>26</v>
      </c>
      <c r="Q1072" s="608"/>
      <c r="R1072" s="609" t="s">
        <v>24</v>
      </c>
      <c r="S1072" s="610"/>
      <c r="T1072" s="617" t="s">
        <v>19</v>
      </c>
      <c r="U1072" s="618"/>
      <c r="V1072" s="632"/>
      <c r="W1072" s="633"/>
      <c r="X1072" s="632"/>
      <c r="Y1072" s="633"/>
      <c r="Z1072" s="632"/>
      <c r="AA1072" s="633"/>
      <c r="AB1072" s="607" t="s">
        <v>54</v>
      </c>
      <c r="AC1072" s="608"/>
      <c r="AD1072" s="609" t="s">
        <v>23</v>
      </c>
      <c r="AE1072" s="610" t="s">
        <v>3</v>
      </c>
      <c r="AF1072" s="611" t="s">
        <v>5</v>
      </c>
      <c r="AG1072" s="612"/>
      <c r="AH1072" s="607" t="s">
        <v>54</v>
      </c>
      <c r="AI1072" s="608"/>
      <c r="AJ1072" s="609" t="s">
        <v>23</v>
      </c>
      <c r="AK1072" s="610" t="s">
        <v>3</v>
      </c>
      <c r="AL1072" s="611" t="s">
        <v>5</v>
      </c>
      <c r="AM1072" s="612"/>
      <c r="AN1072" s="607" t="s">
        <v>54</v>
      </c>
      <c r="AO1072" s="608"/>
      <c r="AP1072" s="609" t="s">
        <v>23</v>
      </c>
      <c r="AQ1072" s="610" t="s">
        <v>3</v>
      </c>
      <c r="AR1072" s="611" t="s">
        <v>5</v>
      </c>
      <c r="AS1072" s="612"/>
      <c r="AT1072" s="613" t="s">
        <v>54</v>
      </c>
      <c r="AU1072" s="614"/>
      <c r="AV1072" s="628" t="s">
        <v>23</v>
      </c>
      <c r="AW1072" s="629" t="s">
        <v>3</v>
      </c>
      <c r="AX1072" s="611" t="s">
        <v>5</v>
      </c>
      <c r="AY1072" s="612"/>
      <c r="AZ1072" s="607" t="s">
        <v>54</v>
      </c>
      <c r="BA1072" s="608"/>
      <c r="BB1072" s="609" t="s">
        <v>23</v>
      </c>
      <c r="BC1072" s="610" t="s">
        <v>3</v>
      </c>
      <c r="BD1072" s="611" t="s">
        <v>5</v>
      </c>
      <c r="BE1072" s="612"/>
      <c r="BF1072" s="613" t="s">
        <v>54</v>
      </c>
      <c r="BG1072" s="614"/>
      <c r="BH1072" s="628" t="s">
        <v>23</v>
      </c>
      <c r="BI1072" s="629" t="s">
        <v>3</v>
      </c>
      <c r="BJ1072" s="611" t="s">
        <v>5</v>
      </c>
      <c r="BK1072" s="612"/>
      <c r="BL1072" s="625"/>
      <c r="BM1072" s="626"/>
      <c r="BN1072" s="627"/>
      <c r="BO1072" s="616"/>
      <c r="BP1072" s="616"/>
      <c r="BQ1072" s="75"/>
      <c r="BR1072" s="75"/>
      <c r="BS1072" s="75"/>
    </row>
    <row r="1073" spans="1:71" ht="23.85" customHeight="1">
      <c r="A1073" s="77"/>
      <c r="B1073" s="605" t="str">
        <f>IF(ROSTER!B8="","",ROSTER!B8)</f>
        <v/>
      </c>
      <c r="C1073" s="588" t="str">
        <f>IF(ROSTER!C$8="","",ROSTER!C$8)</f>
        <v/>
      </c>
      <c r="D1073" s="589"/>
      <c r="E1073" s="590"/>
      <c r="F1073" s="592">
        <f>IF(E1073="y",1,IF(E1073="S",1,0))</f>
        <v>0</v>
      </c>
      <c r="G1073" s="594">
        <f>IF(E1073="S",1,0)</f>
        <v>0</v>
      </c>
      <c r="H1073" s="584"/>
      <c r="I1073" s="576"/>
      <c r="J1073" s="564"/>
      <c r="K1073" s="565"/>
      <c r="L1073" s="568"/>
      <c r="M1073" s="569"/>
      <c r="N1073" s="578">
        <f>L1073+J1073</f>
        <v>0</v>
      </c>
      <c r="O1073" s="579"/>
      <c r="P1073" s="564"/>
      <c r="Q1073" s="565"/>
      <c r="R1073" s="568"/>
      <c r="S1073" s="569"/>
      <c r="T1073" s="578">
        <f>R1073-P1073</f>
        <v>0</v>
      </c>
      <c r="U1073" s="579"/>
      <c r="V1073" s="584"/>
      <c r="W1073" s="576"/>
      <c r="X1073" s="564"/>
      <c r="Y1073" s="576"/>
      <c r="Z1073" s="564"/>
      <c r="AA1073" s="576"/>
      <c r="AB1073" s="564"/>
      <c r="AC1073" s="565"/>
      <c r="AD1073" s="568"/>
      <c r="AE1073" s="569"/>
      <c r="AF1073" s="548">
        <f>IF(AB1073=0,0,(AD1073/AB1073)*100)</f>
        <v>0</v>
      </c>
      <c r="AG1073" s="549"/>
      <c r="AH1073" s="564"/>
      <c r="AI1073" s="565"/>
      <c r="AJ1073" s="568"/>
      <c r="AK1073" s="569"/>
      <c r="AL1073" s="548">
        <f>IF(AH1073=0,0,(AJ1073/AH1073)*100)</f>
        <v>0</v>
      </c>
      <c r="AM1073" s="549"/>
      <c r="AN1073" s="564"/>
      <c r="AO1073" s="565"/>
      <c r="AP1073" s="568"/>
      <c r="AQ1073" s="569"/>
      <c r="AR1073" s="548">
        <f>IF(AN1073=0,0,(AP1073/AN1073)*100)</f>
        <v>0</v>
      </c>
      <c r="AS1073" s="549"/>
      <c r="AT1073" s="572">
        <f>AB1073+AH1073+AN1073</f>
        <v>0</v>
      </c>
      <c r="AU1073" s="573"/>
      <c r="AV1073" s="544">
        <f>AD1073+AJ1073+AP1073</f>
        <v>0</v>
      </c>
      <c r="AW1073" s="545"/>
      <c r="AX1073" s="548">
        <f>IF(AT1073=0,0,(AV1073/AT1073)*100)</f>
        <v>0</v>
      </c>
      <c r="AY1073" s="549"/>
      <c r="AZ1073" s="564"/>
      <c r="BA1073" s="565"/>
      <c r="BB1073" s="568"/>
      <c r="BC1073" s="569"/>
      <c r="BD1073" s="548">
        <f>IF(AZ1073=0,0,(BB1073/AZ1073)*100)</f>
        <v>0</v>
      </c>
      <c r="BE1073" s="549"/>
      <c r="BF1073" s="572">
        <f>AT1073+AZ1073</f>
        <v>0</v>
      </c>
      <c r="BG1073" s="573"/>
      <c r="BH1073" s="544">
        <f>AV1073+BB1073</f>
        <v>0</v>
      </c>
      <c r="BI1073" s="545"/>
      <c r="BJ1073" s="548">
        <f>IF(BF1073=0,0,(BH1073/BF1073)*100)</f>
        <v>0</v>
      </c>
      <c r="BK1073" s="549"/>
      <c r="BL1073" s="552">
        <f>(AD1073*2)+(AJ1073*2)+(AP1073*3)+BB1073</f>
        <v>0</v>
      </c>
      <c r="BM1073" s="553"/>
      <c r="BN1073" s="554"/>
      <c r="BO1073" s="560" t="e">
        <f>(BL1073*BR$1073)+(N1073*BR$1074)+(X1073*BR$1075)+(R1073*BR$1076)+(V1073*BR$1077)+(Z1073*BR$1078)</f>
        <v>#REF!</v>
      </c>
      <c r="BP1073" s="560" t="e">
        <f>((AZ1073-BB1073)*BR$1080)+((AT1073-AV1073)*BR$1079)+(H1073*BR$1081)+(P1073*BR$1082)</f>
        <v>#REF!</v>
      </c>
      <c r="BQ1073" s="78" t="s">
        <v>81</v>
      </c>
      <c r="BR1073" s="79" t="e">
        <f>IF(#REF!="B",#REF!,IF(#REF!="C",#REF!,#REF!))</f>
        <v>#REF!</v>
      </c>
      <c r="BS1073" s="75"/>
    </row>
    <row r="1074" spans="1:71" ht="23.85" customHeight="1">
      <c r="A1074" s="77"/>
      <c r="B1074" s="606"/>
      <c r="C1074" s="562" t="str">
        <f>IF(ROSTER!D$8="","",ROSTER!D$8)</f>
        <v/>
      </c>
      <c r="D1074" s="563"/>
      <c r="E1074" s="591"/>
      <c r="F1074" s="593"/>
      <c r="G1074" s="595"/>
      <c r="H1074" s="585"/>
      <c r="I1074" s="577"/>
      <c r="J1074" s="566"/>
      <c r="K1074" s="567"/>
      <c r="L1074" s="570"/>
      <c r="M1074" s="571"/>
      <c r="N1074" s="582" t="s">
        <v>16</v>
      </c>
      <c r="O1074" s="583"/>
      <c r="P1074" s="566"/>
      <c r="Q1074" s="567"/>
      <c r="R1074" s="570"/>
      <c r="S1074" s="571"/>
      <c r="T1074" s="582" t="s">
        <v>16</v>
      </c>
      <c r="U1074" s="583"/>
      <c r="V1074" s="585"/>
      <c r="W1074" s="577"/>
      <c r="X1074" s="566"/>
      <c r="Y1074" s="577"/>
      <c r="Z1074" s="566"/>
      <c r="AA1074" s="577"/>
      <c r="AB1074" s="566"/>
      <c r="AC1074" s="567"/>
      <c r="AD1074" s="570"/>
      <c r="AE1074" s="571"/>
      <c r="AF1074" s="598"/>
      <c r="AG1074" s="599"/>
      <c r="AH1074" s="566"/>
      <c r="AI1074" s="567"/>
      <c r="AJ1074" s="570"/>
      <c r="AK1074" s="571"/>
      <c r="AL1074" s="598"/>
      <c r="AM1074" s="599"/>
      <c r="AN1074" s="566"/>
      <c r="AO1074" s="567"/>
      <c r="AP1074" s="570"/>
      <c r="AQ1074" s="571"/>
      <c r="AR1074" s="598"/>
      <c r="AS1074" s="599"/>
      <c r="AT1074" s="603"/>
      <c r="AU1074" s="604"/>
      <c r="AV1074" s="596"/>
      <c r="AW1074" s="597"/>
      <c r="AX1074" s="598"/>
      <c r="AY1074" s="599"/>
      <c r="AZ1074" s="566"/>
      <c r="BA1074" s="567"/>
      <c r="BB1074" s="570"/>
      <c r="BC1074" s="571"/>
      <c r="BD1074" s="598"/>
      <c r="BE1074" s="599"/>
      <c r="BF1074" s="603"/>
      <c r="BG1074" s="604"/>
      <c r="BH1074" s="596"/>
      <c r="BI1074" s="597"/>
      <c r="BJ1074" s="598"/>
      <c r="BK1074" s="599"/>
      <c r="BL1074" s="600"/>
      <c r="BM1074" s="601"/>
      <c r="BN1074" s="602"/>
      <c r="BO1074" s="561"/>
      <c r="BP1074" s="561"/>
      <c r="BQ1074" s="78" t="s">
        <v>82</v>
      </c>
      <c r="BR1074" s="79" t="e">
        <f>IF(#REF!="B",#REF!,IF(#REF!="C",#REF!,#REF!))</f>
        <v>#REF!</v>
      </c>
      <c r="BS1074" s="75"/>
    </row>
    <row r="1075" spans="1:71" ht="21.75" customHeight="1">
      <c r="A1075" s="62"/>
      <c r="B1075" s="605" t="str">
        <f>IF(ROSTER!B10="","",ROSTER!B10)</f>
        <v/>
      </c>
      <c r="C1075" s="588" t="str">
        <f>IF(ROSTER!C$10="","",ROSTER!C$10)</f>
        <v/>
      </c>
      <c r="D1075" s="589"/>
      <c r="E1075" s="590"/>
      <c r="F1075" s="592">
        <f>IF(E1075="y",1,IF(E1075="S",1,0))</f>
        <v>0</v>
      </c>
      <c r="G1075" s="594">
        <f>IF(E1075="S",1,0)</f>
        <v>0</v>
      </c>
      <c r="H1075" s="584"/>
      <c r="I1075" s="576"/>
      <c r="J1075" s="564"/>
      <c r="K1075" s="565"/>
      <c r="L1075" s="568"/>
      <c r="M1075" s="569"/>
      <c r="N1075" s="578">
        <f>L1075+J1075</f>
        <v>0</v>
      </c>
      <c r="O1075" s="579"/>
      <c r="P1075" s="564"/>
      <c r="Q1075" s="565"/>
      <c r="R1075" s="568"/>
      <c r="S1075" s="569"/>
      <c r="T1075" s="578">
        <f>R1075-P1075</f>
        <v>0</v>
      </c>
      <c r="U1075" s="579"/>
      <c r="V1075" s="584"/>
      <c r="W1075" s="576"/>
      <c r="X1075" s="564"/>
      <c r="Y1075" s="576"/>
      <c r="Z1075" s="564"/>
      <c r="AA1075" s="576"/>
      <c r="AB1075" s="564"/>
      <c r="AC1075" s="565"/>
      <c r="AD1075" s="568"/>
      <c r="AE1075" s="569"/>
      <c r="AF1075" s="548">
        <f>IF(AB1075=0,0,(AD1075/AB1075)*100)</f>
        <v>0</v>
      </c>
      <c r="AG1075" s="549"/>
      <c r="AH1075" s="564"/>
      <c r="AI1075" s="565"/>
      <c r="AJ1075" s="568"/>
      <c r="AK1075" s="569"/>
      <c r="AL1075" s="548">
        <f>IF(AH1075=0,0,(AJ1075/AH1075)*100)</f>
        <v>0</v>
      </c>
      <c r="AM1075" s="549"/>
      <c r="AN1075" s="564"/>
      <c r="AO1075" s="565"/>
      <c r="AP1075" s="568"/>
      <c r="AQ1075" s="569"/>
      <c r="AR1075" s="548">
        <f>IF(AN1075=0,0,(AP1075/AN1075)*100)</f>
        <v>0</v>
      </c>
      <c r="AS1075" s="549"/>
      <c r="AT1075" s="572">
        <f>AB1075+AH1075+AN1075</f>
        <v>0</v>
      </c>
      <c r="AU1075" s="573"/>
      <c r="AV1075" s="544">
        <f>AD1075+AJ1075+AP1075</f>
        <v>0</v>
      </c>
      <c r="AW1075" s="545"/>
      <c r="AX1075" s="548">
        <f>IF(AT1075=0,0,(AV1075/AT1075)*100)</f>
        <v>0</v>
      </c>
      <c r="AY1075" s="549"/>
      <c r="AZ1075" s="564"/>
      <c r="BA1075" s="565"/>
      <c r="BB1075" s="568"/>
      <c r="BC1075" s="569"/>
      <c r="BD1075" s="548">
        <f>IF(AZ1075=0,0,(BB1075/AZ1075)*100)</f>
        <v>0</v>
      </c>
      <c r="BE1075" s="549"/>
      <c r="BF1075" s="572">
        <f>AT1075+AZ1075</f>
        <v>0</v>
      </c>
      <c r="BG1075" s="573"/>
      <c r="BH1075" s="544">
        <f>AV1075+BB1075</f>
        <v>0</v>
      </c>
      <c r="BI1075" s="545"/>
      <c r="BJ1075" s="548">
        <f>IF(BF1075=0,0,(BH1075/BF1075)*100)</f>
        <v>0</v>
      </c>
      <c r="BK1075" s="549"/>
      <c r="BL1075" s="552">
        <f>(AD1075*2)+(AJ1075*2)+(AP1075*3)+BB1075</f>
        <v>0</v>
      </c>
      <c r="BM1075" s="553"/>
      <c r="BN1075" s="554"/>
      <c r="BO1075" s="560" t="e">
        <f>(BL1075*BR$1073)+(N1075*BR$1074)+(X1075*BR$1075)+(R1075*BR$1076)+(V1075*BR$1077)+(Z1075*BR$1078)</f>
        <v>#REF!</v>
      </c>
      <c r="BP1075" s="560" t="e">
        <f>((AZ1075-BB1075)*BR$1080)+((AT1075-AV1075)*BR$1079)+(H1075*BR$1081)+(P1075*BR$1082)</f>
        <v>#REF!</v>
      </c>
      <c r="BQ1075" s="78" t="s">
        <v>83</v>
      </c>
      <c r="BR1075" s="79" t="e">
        <f>IF(#REF!="B",#REF!,IF(#REF!="C",#REF!,#REF!))</f>
        <v>#REF!</v>
      </c>
      <c r="BS1075" s="75"/>
    </row>
    <row r="1076" spans="1:71" ht="21.75" customHeight="1">
      <c r="A1076" s="62"/>
      <c r="B1076" s="606"/>
      <c r="C1076" s="562" t="str">
        <f>IF(ROSTER!D$10="","",ROSTER!D$10)</f>
        <v/>
      </c>
      <c r="D1076" s="563"/>
      <c r="E1076" s="591"/>
      <c r="F1076" s="593"/>
      <c r="G1076" s="595"/>
      <c r="H1076" s="585"/>
      <c r="I1076" s="577"/>
      <c r="J1076" s="566"/>
      <c r="K1076" s="567"/>
      <c r="L1076" s="570"/>
      <c r="M1076" s="571"/>
      <c r="N1076" s="582" t="s">
        <v>16</v>
      </c>
      <c r="O1076" s="583"/>
      <c r="P1076" s="566"/>
      <c r="Q1076" s="567"/>
      <c r="R1076" s="570"/>
      <c r="S1076" s="571"/>
      <c r="T1076" s="582" t="s">
        <v>16</v>
      </c>
      <c r="U1076" s="583"/>
      <c r="V1076" s="585"/>
      <c r="W1076" s="577"/>
      <c r="X1076" s="566"/>
      <c r="Y1076" s="577"/>
      <c r="Z1076" s="566"/>
      <c r="AA1076" s="577"/>
      <c r="AB1076" s="566"/>
      <c r="AC1076" s="567"/>
      <c r="AD1076" s="570"/>
      <c r="AE1076" s="571"/>
      <c r="AF1076" s="598"/>
      <c r="AG1076" s="599"/>
      <c r="AH1076" s="566"/>
      <c r="AI1076" s="567"/>
      <c r="AJ1076" s="570"/>
      <c r="AK1076" s="571"/>
      <c r="AL1076" s="598"/>
      <c r="AM1076" s="599"/>
      <c r="AN1076" s="566"/>
      <c r="AO1076" s="567"/>
      <c r="AP1076" s="570"/>
      <c r="AQ1076" s="571"/>
      <c r="AR1076" s="598"/>
      <c r="AS1076" s="599"/>
      <c r="AT1076" s="603"/>
      <c r="AU1076" s="604"/>
      <c r="AV1076" s="596"/>
      <c r="AW1076" s="597"/>
      <c r="AX1076" s="598"/>
      <c r="AY1076" s="599"/>
      <c r="AZ1076" s="566"/>
      <c r="BA1076" s="567"/>
      <c r="BB1076" s="570"/>
      <c r="BC1076" s="571"/>
      <c r="BD1076" s="598"/>
      <c r="BE1076" s="599"/>
      <c r="BF1076" s="603"/>
      <c r="BG1076" s="604"/>
      <c r="BH1076" s="596"/>
      <c r="BI1076" s="597"/>
      <c r="BJ1076" s="598"/>
      <c r="BK1076" s="599"/>
      <c r="BL1076" s="600"/>
      <c r="BM1076" s="601"/>
      <c r="BN1076" s="602"/>
      <c r="BO1076" s="561"/>
      <c r="BP1076" s="561"/>
      <c r="BQ1076" s="78" t="s">
        <v>84</v>
      </c>
      <c r="BR1076" s="79" t="e">
        <f>IF(#REF!="B",#REF!,IF(#REF!="C",#REF!,#REF!))</f>
        <v>#REF!</v>
      </c>
      <c r="BS1076" s="75"/>
    </row>
    <row r="1077" spans="1:71" ht="21.75" customHeight="1">
      <c r="A1077" s="62"/>
      <c r="B1077" s="586" t="str">
        <f>IF(ROSTER!B12="","",ROSTER!B12)</f>
        <v/>
      </c>
      <c r="C1077" s="588" t="str">
        <f>IF(ROSTER!C$12="","",ROSTER!C$12)</f>
        <v/>
      </c>
      <c r="D1077" s="589"/>
      <c r="E1077" s="590"/>
      <c r="F1077" s="592">
        <f>IF(E1077="y",1,IF(E1077="S",1,0))</f>
        <v>0</v>
      </c>
      <c r="G1077" s="594">
        <f>IF(E1077="S",1,0)</f>
        <v>0</v>
      </c>
      <c r="H1077" s="584"/>
      <c r="I1077" s="576"/>
      <c r="J1077" s="564"/>
      <c r="K1077" s="565"/>
      <c r="L1077" s="568"/>
      <c r="M1077" s="569"/>
      <c r="N1077" s="578">
        <f>L1077+J1077</f>
        <v>0</v>
      </c>
      <c r="O1077" s="579"/>
      <c r="P1077" s="564"/>
      <c r="Q1077" s="565"/>
      <c r="R1077" s="568"/>
      <c r="S1077" s="569"/>
      <c r="T1077" s="578">
        <f>R1077-P1077</f>
        <v>0</v>
      </c>
      <c r="U1077" s="579"/>
      <c r="V1077" s="584"/>
      <c r="W1077" s="576"/>
      <c r="X1077" s="564"/>
      <c r="Y1077" s="576"/>
      <c r="Z1077" s="564"/>
      <c r="AA1077" s="576"/>
      <c r="AB1077" s="564"/>
      <c r="AC1077" s="565"/>
      <c r="AD1077" s="568"/>
      <c r="AE1077" s="569"/>
      <c r="AF1077" s="548">
        <f>IF(AB1077=0,0,(AD1077/AB1077)*100)</f>
        <v>0</v>
      </c>
      <c r="AG1077" s="549"/>
      <c r="AH1077" s="564"/>
      <c r="AI1077" s="565"/>
      <c r="AJ1077" s="568"/>
      <c r="AK1077" s="569"/>
      <c r="AL1077" s="548">
        <f>IF(AH1077=0,0,(AJ1077/AH1077)*100)</f>
        <v>0</v>
      </c>
      <c r="AM1077" s="549"/>
      <c r="AN1077" s="564"/>
      <c r="AO1077" s="565"/>
      <c r="AP1077" s="568"/>
      <c r="AQ1077" s="569"/>
      <c r="AR1077" s="548">
        <f>IF(AN1077=0,0,(AP1077/AN1077)*100)</f>
        <v>0</v>
      </c>
      <c r="AS1077" s="549"/>
      <c r="AT1077" s="572">
        <f>AB1077+AH1077+AN1077</f>
        <v>0</v>
      </c>
      <c r="AU1077" s="573"/>
      <c r="AV1077" s="544">
        <f>AD1077+AJ1077+AP1077</f>
        <v>0</v>
      </c>
      <c r="AW1077" s="545"/>
      <c r="AX1077" s="548">
        <f>IF(AT1077=0,0,(AV1077/AT1077)*100)</f>
        <v>0</v>
      </c>
      <c r="AY1077" s="549"/>
      <c r="AZ1077" s="564"/>
      <c r="BA1077" s="565"/>
      <c r="BB1077" s="568"/>
      <c r="BC1077" s="569"/>
      <c r="BD1077" s="548">
        <f>IF(AZ1077=0,0,(BB1077/AZ1077)*100)</f>
        <v>0</v>
      </c>
      <c r="BE1077" s="549"/>
      <c r="BF1077" s="572">
        <f>AT1077+AZ1077</f>
        <v>0</v>
      </c>
      <c r="BG1077" s="573"/>
      <c r="BH1077" s="544">
        <f>AV1077+BB1077</f>
        <v>0</v>
      </c>
      <c r="BI1077" s="545"/>
      <c r="BJ1077" s="548">
        <f>IF(BF1077=0,0,(BH1077/BF1077)*100)</f>
        <v>0</v>
      </c>
      <c r="BK1077" s="549"/>
      <c r="BL1077" s="552">
        <f>(AD1077*2)+(AJ1077*2)+(AP1077*3)+BB1077</f>
        <v>0</v>
      </c>
      <c r="BM1077" s="553"/>
      <c r="BN1077" s="554"/>
      <c r="BO1077" s="560" t="e">
        <f>(BL1077*BR$1073)+(N1077*BR$1074)+(X1077*BR$1075)+(R1077*BR$1076)+(V1077*BR$1077)+(Z1077*BR$1078)</f>
        <v>#REF!</v>
      </c>
      <c r="BP1077" s="560" t="e">
        <f>((AZ1077-BB1077)*BR$1080)+((AT1077-AV1077)*BR$1079)+(H1077*BR$1081)+(P1077*BR$1082)</f>
        <v>#REF!</v>
      </c>
      <c r="BQ1077" s="78" t="s">
        <v>85</v>
      </c>
      <c r="BR1077" s="79" t="e">
        <f>IF(#REF!="B",#REF!,IF(#REF!="C",#REF!,#REF!))</f>
        <v>#REF!</v>
      </c>
      <c r="BS1077" s="75"/>
    </row>
    <row r="1078" spans="1:71" ht="21.75" customHeight="1">
      <c r="A1078" s="62"/>
      <c r="B1078" s="587"/>
      <c r="C1078" s="562" t="str">
        <f>IF(ROSTER!D$12="","",ROSTER!D$12)</f>
        <v/>
      </c>
      <c r="D1078" s="563"/>
      <c r="E1078" s="591"/>
      <c r="F1078" s="593"/>
      <c r="G1078" s="595"/>
      <c r="H1078" s="585"/>
      <c r="I1078" s="577"/>
      <c r="J1078" s="566"/>
      <c r="K1078" s="567"/>
      <c r="L1078" s="570"/>
      <c r="M1078" s="571"/>
      <c r="N1078" s="582" t="s">
        <v>16</v>
      </c>
      <c r="O1078" s="583"/>
      <c r="P1078" s="566"/>
      <c r="Q1078" s="567"/>
      <c r="R1078" s="570"/>
      <c r="S1078" s="571"/>
      <c r="T1078" s="582" t="s">
        <v>16</v>
      </c>
      <c r="U1078" s="583"/>
      <c r="V1078" s="585"/>
      <c r="W1078" s="577"/>
      <c r="X1078" s="566"/>
      <c r="Y1078" s="577"/>
      <c r="Z1078" s="566"/>
      <c r="AA1078" s="577"/>
      <c r="AB1078" s="566"/>
      <c r="AC1078" s="567"/>
      <c r="AD1078" s="570"/>
      <c r="AE1078" s="571"/>
      <c r="AF1078" s="598"/>
      <c r="AG1078" s="599"/>
      <c r="AH1078" s="566"/>
      <c r="AI1078" s="567"/>
      <c r="AJ1078" s="570"/>
      <c r="AK1078" s="571"/>
      <c r="AL1078" s="598"/>
      <c r="AM1078" s="599"/>
      <c r="AN1078" s="566"/>
      <c r="AO1078" s="567"/>
      <c r="AP1078" s="570"/>
      <c r="AQ1078" s="571"/>
      <c r="AR1078" s="598"/>
      <c r="AS1078" s="599"/>
      <c r="AT1078" s="603"/>
      <c r="AU1078" s="604"/>
      <c r="AV1078" s="596"/>
      <c r="AW1078" s="597"/>
      <c r="AX1078" s="598"/>
      <c r="AY1078" s="599"/>
      <c r="AZ1078" s="566"/>
      <c r="BA1078" s="567"/>
      <c r="BB1078" s="570"/>
      <c r="BC1078" s="571"/>
      <c r="BD1078" s="598"/>
      <c r="BE1078" s="599"/>
      <c r="BF1078" s="603"/>
      <c r="BG1078" s="604"/>
      <c r="BH1078" s="596"/>
      <c r="BI1078" s="597"/>
      <c r="BJ1078" s="598"/>
      <c r="BK1078" s="599"/>
      <c r="BL1078" s="600"/>
      <c r="BM1078" s="601"/>
      <c r="BN1078" s="602"/>
      <c r="BO1078" s="561"/>
      <c r="BP1078" s="561"/>
      <c r="BQ1078" s="78" t="s">
        <v>86</v>
      </c>
      <c r="BR1078" s="79" t="e">
        <f>IF(#REF!="B",#REF!,IF(#REF!="C",#REF!,#REF!))</f>
        <v>#REF!</v>
      </c>
      <c r="BS1078" s="75"/>
    </row>
    <row r="1079" spans="1:71" ht="21.75" customHeight="1">
      <c r="A1079" s="62"/>
      <c r="B1079" s="586" t="str">
        <f>IF(ROSTER!B14="","",ROSTER!B14)</f>
        <v/>
      </c>
      <c r="C1079" s="588" t="str">
        <f>IF(ROSTER!C$14="","",ROSTER!C$14)</f>
        <v/>
      </c>
      <c r="D1079" s="589"/>
      <c r="E1079" s="590"/>
      <c r="F1079" s="592">
        <f>IF(E1079="y",1,IF(E1079="S",1,0))</f>
        <v>0</v>
      </c>
      <c r="G1079" s="594">
        <f>IF(E1079="S",1,0)</f>
        <v>0</v>
      </c>
      <c r="H1079" s="584"/>
      <c r="I1079" s="576"/>
      <c r="J1079" s="564"/>
      <c r="K1079" s="565"/>
      <c r="L1079" s="568"/>
      <c r="M1079" s="569"/>
      <c r="N1079" s="578">
        <f>L1079+J1079</f>
        <v>0</v>
      </c>
      <c r="O1079" s="579"/>
      <c r="P1079" s="564"/>
      <c r="Q1079" s="565"/>
      <c r="R1079" s="568"/>
      <c r="S1079" s="569"/>
      <c r="T1079" s="578">
        <f>R1079-P1079</f>
        <v>0</v>
      </c>
      <c r="U1079" s="579"/>
      <c r="V1079" s="584"/>
      <c r="W1079" s="576"/>
      <c r="X1079" s="564"/>
      <c r="Y1079" s="576"/>
      <c r="Z1079" s="564"/>
      <c r="AA1079" s="576"/>
      <c r="AB1079" s="564"/>
      <c r="AC1079" s="565"/>
      <c r="AD1079" s="568"/>
      <c r="AE1079" s="569"/>
      <c r="AF1079" s="548">
        <f>IF(AB1079=0,0,(AD1079/AB1079)*100)</f>
        <v>0</v>
      </c>
      <c r="AG1079" s="549"/>
      <c r="AH1079" s="564"/>
      <c r="AI1079" s="565"/>
      <c r="AJ1079" s="568"/>
      <c r="AK1079" s="569"/>
      <c r="AL1079" s="548">
        <f>IF(AH1079=0,0,(AJ1079/AH1079)*100)</f>
        <v>0</v>
      </c>
      <c r="AM1079" s="549"/>
      <c r="AN1079" s="564"/>
      <c r="AO1079" s="565"/>
      <c r="AP1079" s="568"/>
      <c r="AQ1079" s="569"/>
      <c r="AR1079" s="548">
        <f>IF(AN1079=0,0,(AP1079/AN1079)*100)</f>
        <v>0</v>
      </c>
      <c r="AS1079" s="549"/>
      <c r="AT1079" s="572">
        <f>AB1079+AH1079+AN1079</f>
        <v>0</v>
      </c>
      <c r="AU1079" s="573"/>
      <c r="AV1079" s="544">
        <f>AD1079+AJ1079+AP1079</f>
        <v>0</v>
      </c>
      <c r="AW1079" s="545"/>
      <c r="AX1079" s="548">
        <f>IF(AT1079=0,0,(AV1079/AT1079)*100)</f>
        <v>0</v>
      </c>
      <c r="AY1079" s="549"/>
      <c r="AZ1079" s="564"/>
      <c r="BA1079" s="565"/>
      <c r="BB1079" s="568"/>
      <c r="BC1079" s="569"/>
      <c r="BD1079" s="548">
        <f>IF(AZ1079=0,0,(BB1079/AZ1079)*100)</f>
        <v>0</v>
      </c>
      <c r="BE1079" s="549"/>
      <c r="BF1079" s="572">
        <f>AT1079+AZ1079</f>
        <v>0</v>
      </c>
      <c r="BG1079" s="573"/>
      <c r="BH1079" s="544">
        <f>AV1079+BB1079</f>
        <v>0</v>
      </c>
      <c r="BI1079" s="545"/>
      <c r="BJ1079" s="548">
        <f>IF(BF1079=0,0,(BH1079/BF1079)*100)</f>
        <v>0</v>
      </c>
      <c r="BK1079" s="549"/>
      <c r="BL1079" s="552">
        <f>(AD1079*2)+(AJ1079*2)+(AP1079*3)+BB1079</f>
        <v>0</v>
      </c>
      <c r="BM1079" s="553"/>
      <c r="BN1079" s="554"/>
      <c r="BO1079" s="560" t="e">
        <f>(BL1079*BR$1073)+(N1079*BR$1074)+(X1079*BR$1075)+(R1079*BR$1076)+(V1079*BR$1077)+(Z1079*BR$1078)</f>
        <v>#REF!</v>
      </c>
      <c r="BP1079" s="560" t="e">
        <f>((AZ1079-BB1079)*BR$1080)+((AT1079-AV1079)*BR$1079)+(H1079*BR$1081)+(P1079*BR$1082)</f>
        <v>#REF!</v>
      </c>
      <c r="BQ1079" s="78" t="s">
        <v>87</v>
      </c>
      <c r="BR1079" s="79" t="e">
        <f>IF(#REF!="B",#REF!,IF(#REF!="C",#REF!,#REF!))</f>
        <v>#REF!</v>
      </c>
      <c r="BS1079" s="75"/>
    </row>
    <row r="1080" spans="1:71" ht="21.75" customHeight="1">
      <c r="A1080" s="62"/>
      <c r="B1080" s="587"/>
      <c r="C1080" s="562" t="str">
        <f>IF(ROSTER!D$14="","",ROSTER!D$14)</f>
        <v/>
      </c>
      <c r="D1080" s="563"/>
      <c r="E1080" s="591"/>
      <c r="F1080" s="593"/>
      <c r="G1080" s="595"/>
      <c r="H1080" s="585"/>
      <c r="I1080" s="577"/>
      <c r="J1080" s="566"/>
      <c r="K1080" s="567"/>
      <c r="L1080" s="570"/>
      <c r="M1080" s="571"/>
      <c r="N1080" s="582" t="s">
        <v>16</v>
      </c>
      <c r="O1080" s="583"/>
      <c r="P1080" s="566"/>
      <c r="Q1080" s="567"/>
      <c r="R1080" s="570"/>
      <c r="S1080" s="571"/>
      <c r="T1080" s="582" t="s">
        <v>16</v>
      </c>
      <c r="U1080" s="583"/>
      <c r="V1080" s="585"/>
      <c r="W1080" s="577"/>
      <c r="X1080" s="566"/>
      <c r="Y1080" s="577"/>
      <c r="Z1080" s="566"/>
      <c r="AA1080" s="577"/>
      <c r="AB1080" s="566"/>
      <c r="AC1080" s="567"/>
      <c r="AD1080" s="570"/>
      <c r="AE1080" s="571"/>
      <c r="AF1080" s="598"/>
      <c r="AG1080" s="599"/>
      <c r="AH1080" s="566"/>
      <c r="AI1080" s="567"/>
      <c r="AJ1080" s="570"/>
      <c r="AK1080" s="571"/>
      <c r="AL1080" s="598"/>
      <c r="AM1080" s="599"/>
      <c r="AN1080" s="566"/>
      <c r="AO1080" s="567"/>
      <c r="AP1080" s="570"/>
      <c r="AQ1080" s="571"/>
      <c r="AR1080" s="598"/>
      <c r="AS1080" s="599"/>
      <c r="AT1080" s="603"/>
      <c r="AU1080" s="604"/>
      <c r="AV1080" s="596"/>
      <c r="AW1080" s="597"/>
      <c r="AX1080" s="598"/>
      <c r="AY1080" s="599"/>
      <c r="AZ1080" s="566"/>
      <c r="BA1080" s="567"/>
      <c r="BB1080" s="570"/>
      <c r="BC1080" s="571"/>
      <c r="BD1080" s="598"/>
      <c r="BE1080" s="599"/>
      <c r="BF1080" s="603"/>
      <c r="BG1080" s="604"/>
      <c r="BH1080" s="596"/>
      <c r="BI1080" s="597"/>
      <c r="BJ1080" s="598"/>
      <c r="BK1080" s="599"/>
      <c r="BL1080" s="600"/>
      <c r="BM1080" s="601"/>
      <c r="BN1080" s="602"/>
      <c r="BO1080" s="561"/>
      <c r="BP1080" s="561"/>
      <c r="BQ1080" s="78" t="s">
        <v>88</v>
      </c>
      <c r="BR1080" s="79" t="e">
        <f>IF(#REF!="B",#REF!,IF(#REF!="C",#REF!,#REF!))</f>
        <v>#REF!</v>
      </c>
      <c r="BS1080" s="75"/>
    </row>
    <row r="1081" spans="1:71" ht="21.75" customHeight="1">
      <c r="A1081" s="62"/>
      <c r="B1081" s="586" t="str">
        <f>IF(ROSTER!B16="","",ROSTER!B16)</f>
        <v/>
      </c>
      <c r="C1081" s="588" t="str">
        <f>IF(ROSTER!C$16="","",ROSTER!C$16)</f>
        <v/>
      </c>
      <c r="D1081" s="589"/>
      <c r="E1081" s="590"/>
      <c r="F1081" s="592">
        <f>IF(E1081="y",1,IF(E1081="S",1,0))</f>
        <v>0</v>
      </c>
      <c r="G1081" s="594">
        <f>IF(E1081="S",1,0)</f>
        <v>0</v>
      </c>
      <c r="H1081" s="584"/>
      <c r="I1081" s="576"/>
      <c r="J1081" s="564"/>
      <c r="K1081" s="565"/>
      <c r="L1081" s="568"/>
      <c r="M1081" s="569"/>
      <c r="N1081" s="578">
        <f>L1081+J1081</f>
        <v>0</v>
      </c>
      <c r="O1081" s="579"/>
      <c r="P1081" s="564"/>
      <c r="Q1081" s="565"/>
      <c r="R1081" s="568"/>
      <c r="S1081" s="569"/>
      <c r="T1081" s="578">
        <f>R1081-P1081</f>
        <v>0</v>
      </c>
      <c r="U1081" s="579"/>
      <c r="V1081" s="584"/>
      <c r="W1081" s="576"/>
      <c r="X1081" s="564"/>
      <c r="Y1081" s="576"/>
      <c r="Z1081" s="564"/>
      <c r="AA1081" s="576"/>
      <c r="AB1081" s="564"/>
      <c r="AC1081" s="565"/>
      <c r="AD1081" s="568"/>
      <c r="AE1081" s="569"/>
      <c r="AF1081" s="548">
        <f>IF(AB1081=0,0,(AD1081/AB1081)*100)</f>
        <v>0</v>
      </c>
      <c r="AG1081" s="549"/>
      <c r="AH1081" s="564"/>
      <c r="AI1081" s="565"/>
      <c r="AJ1081" s="568"/>
      <c r="AK1081" s="569"/>
      <c r="AL1081" s="548">
        <f>IF(AH1081=0,0,(AJ1081/AH1081)*100)</f>
        <v>0</v>
      </c>
      <c r="AM1081" s="549"/>
      <c r="AN1081" s="564"/>
      <c r="AO1081" s="565"/>
      <c r="AP1081" s="568"/>
      <c r="AQ1081" s="569"/>
      <c r="AR1081" s="548">
        <f>IF(AN1081=0,0,(AP1081/AN1081)*100)</f>
        <v>0</v>
      </c>
      <c r="AS1081" s="549"/>
      <c r="AT1081" s="572">
        <f>AB1081+AH1081+AN1081</f>
        <v>0</v>
      </c>
      <c r="AU1081" s="573"/>
      <c r="AV1081" s="544">
        <f>AD1081+AJ1081+AP1081</f>
        <v>0</v>
      </c>
      <c r="AW1081" s="545"/>
      <c r="AX1081" s="548">
        <f>IF(AT1081=0,0,(AV1081/AT1081)*100)</f>
        <v>0</v>
      </c>
      <c r="AY1081" s="549"/>
      <c r="AZ1081" s="564"/>
      <c r="BA1081" s="565"/>
      <c r="BB1081" s="568"/>
      <c r="BC1081" s="569"/>
      <c r="BD1081" s="548">
        <f>IF(AZ1081=0,0,(BB1081/AZ1081)*100)</f>
        <v>0</v>
      </c>
      <c r="BE1081" s="549"/>
      <c r="BF1081" s="572">
        <f>AT1081+AZ1081</f>
        <v>0</v>
      </c>
      <c r="BG1081" s="573"/>
      <c r="BH1081" s="544">
        <f>AV1081+BB1081</f>
        <v>0</v>
      </c>
      <c r="BI1081" s="545"/>
      <c r="BJ1081" s="548">
        <f>IF(BF1081=0,0,(BH1081/BF1081)*100)</f>
        <v>0</v>
      </c>
      <c r="BK1081" s="549"/>
      <c r="BL1081" s="552">
        <f>(AD1081*2)+(AJ1081*2)+(AP1081*3)+BB1081</f>
        <v>0</v>
      </c>
      <c r="BM1081" s="553"/>
      <c r="BN1081" s="554"/>
      <c r="BO1081" s="560" t="e">
        <f>(BL1081*BR$1073)+(N1081*BR$1074)+(X1081*BR$1075)+(R1081*BR$1076)+(V1081*BR$1077)+(Z1081*BR$1078)</f>
        <v>#REF!</v>
      </c>
      <c r="BP1081" s="560" t="e">
        <f>((AZ1081-BB1081)*BR$1080)+((AT1081-AV1081)*BR$1079)+(H1081*BR$1081)+(P1081*BR$1082)</f>
        <v>#REF!</v>
      </c>
      <c r="BQ1081" s="78" t="s">
        <v>89</v>
      </c>
      <c r="BR1081" s="79" t="e">
        <f>IF(#REF!="B",#REF!,IF(#REF!="C",#REF!,#REF!))</f>
        <v>#REF!</v>
      </c>
      <c r="BS1081" s="75"/>
    </row>
    <row r="1082" spans="1:71" ht="21.75" customHeight="1">
      <c r="A1082" s="62"/>
      <c r="B1082" s="587"/>
      <c r="C1082" s="562" t="str">
        <f>IF(ROSTER!D$16="","",ROSTER!D$16)</f>
        <v/>
      </c>
      <c r="D1082" s="563"/>
      <c r="E1082" s="591"/>
      <c r="F1082" s="593"/>
      <c r="G1082" s="595"/>
      <c r="H1082" s="585"/>
      <c r="I1082" s="577"/>
      <c r="J1082" s="566"/>
      <c r="K1082" s="567"/>
      <c r="L1082" s="570"/>
      <c r="M1082" s="571"/>
      <c r="N1082" s="582" t="s">
        <v>16</v>
      </c>
      <c r="O1082" s="583"/>
      <c r="P1082" s="566"/>
      <c r="Q1082" s="567"/>
      <c r="R1082" s="570"/>
      <c r="S1082" s="571"/>
      <c r="T1082" s="582" t="s">
        <v>16</v>
      </c>
      <c r="U1082" s="583"/>
      <c r="V1082" s="585"/>
      <c r="W1082" s="577"/>
      <c r="X1082" s="566"/>
      <c r="Y1082" s="577"/>
      <c r="Z1082" s="566"/>
      <c r="AA1082" s="577"/>
      <c r="AB1082" s="566"/>
      <c r="AC1082" s="567"/>
      <c r="AD1082" s="570"/>
      <c r="AE1082" s="571"/>
      <c r="AF1082" s="598"/>
      <c r="AG1082" s="599"/>
      <c r="AH1082" s="566"/>
      <c r="AI1082" s="567"/>
      <c r="AJ1082" s="570"/>
      <c r="AK1082" s="571"/>
      <c r="AL1082" s="598"/>
      <c r="AM1082" s="599"/>
      <c r="AN1082" s="566"/>
      <c r="AO1082" s="567"/>
      <c r="AP1082" s="570"/>
      <c r="AQ1082" s="571"/>
      <c r="AR1082" s="598"/>
      <c r="AS1082" s="599"/>
      <c r="AT1082" s="603"/>
      <c r="AU1082" s="604"/>
      <c r="AV1082" s="596"/>
      <c r="AW1082" s="597"/>
      <c r="AX1082" s="598"/>
      <c r="AY1082" s="599"/>
      <c r="AZ1082" s="566"/>
      <c r="BA1082" s="567"/>
      <c r="BB1082" s="570"/>
      <c r="BC1082" s="571"/>
      <c r="BD1082" s="598"/>
      <c r="BE1082" s="599"/>
      <c r="BF1082" s="603"/>
      <c r="BG1082" s="604"/>
      <c r="BH1082" s="596"/>
      <c r="BI1082" s="597"/>
      <c r="BJ1082" s="598"/>
      <c r="BK1082" s="599"/>
      <c r="BL1082" s="600"/>
      <c r="BM1082" s="601"/>
      <c r="BN1082" s="602"/>
      <c r="BO1082" s="561"/>
      <c r="BP1082" s="561"/>
      <c r="BQ1082" s="78" t="s">
        <v>90</v>
      </c>
      <c r="BR1082" s="79" t="e">
        <f>IF(#REF!="B",#REF!,IF(#REF!="C",#REF!,#REF!))</f>
        <v>#REF!</v>
      </c>
      <c r="BS1082" s="75"/>
    </row>
    <row r="1083" spans="1:71" ht="21.75" customHeight="1">
      <c r="A1083" s="62"/>
      <c r="B1083" s="586" t="str">
        <f>IF(ROSTER!B18="","",ROSTER!B18)</f>
        <v/>
      </c>
      <c r="C1083" s="588" t="str">
        <f>IF(ROSTER!C$18="","",ROSTER!C$18)</f>
        <v/>
      </c>
      <c r="D1083" s="589"/>
      <c r="E1083" s="590"/>
      <c r="F1083" s="592">
        <f>IF(E1083="y",1,IF(E1083="S",1,0))</f>
        <v>0</v>
      </c>
      <c r="G1083" s="594">
        <f>IF(E1083="S",1,0)</f>
        <v>0</v>
      </c>
      <c r="H1083" s="584"/>
      <c r="I1083" s="576"/>
      <c r="J1083" s="564"/>
      <c r="K1083" s="565"/>
      <c r="L1083" s="568"/>
      <c r="M1083" s="569"/>
      <c r="N1083" s="578">
        <f>L1083+J1083</f>
        <v>0</v>
      </c>
      <c r="O1083" s="579"/>
      <c r="P1083" s="564"/>
      <c r="Q1083" s="565"/>
      <c r="R1083" s="568"/>
      <c r="S1083" s="569"/>
      <c r="T1083" s="578">
        <f>R1083-P1083</f>
        <v>0</v>
      </c>
      <c r="U1083" s="579"/>
      <c r="V1083" s="584"/>
      <c r="W1083" s="576"/>
      <c r="X1083" s="564"/>
      <c r="Y1083" s="576"/>
      <c r="Z1083" s="564"/>
      <c r="AA1083" s="576"/>
      <c r="AB1083" s="564"/>
      <c r="AC1083" s="565"/>
      <c r="AD1083" s="568"/>
      <c r="AE1083" s="569"/>
      <c r="AF1083" s="548">
        <f>IF(AB1083=0,0,(AD1083/AB1083)*100)</f>
        <v>0</v>
      </c>
      <c r="AG1083" s="549"/>
      <c r="AH1083" s="564"/>
      <c r="AI1083" s="565"/>
      <c r="AJ1083" s="568"/>
      <c r="AK1083" s="569"/>
      <c r="AL1083" s="548">
        <f>IF(AH1083=0,0,(AJ1083/AH1083)*100)</f>
        <v>0</v>
      </c>
      <c r="AM1083" s="549"/>
      <c r="AN1083" s="564"/>
      <c r="AO1083" s="565"/>
      <c r="AP1083" s="568"/>
      <c r="AQ1083" s="569"/>
      <c r="AR1083" s="548">
        <f>IF(AN1083=0,0,(AP1083/AN1083)*100)</f>
        <v>0</v>
      </c>
      <c r="AS1083" s="549"/>
      <c r="AT1083" s="572">
        <f>AB1083+AH1083+AN1083</f>
        <v>0</v>
      </c>
      <c r="AU1083" s="573"/>
      <c r="AV1083" s="544">
        <f>AD1083+AJ1083+AP1083</f>
        <v>0</v>
      </c>
      <c r="AW1083" s="545"/>
      <c r="AX1083" s="548">
        <f>IF(AT1083=0,0,(AV1083/AT1083)*100)</f>
        <v>0</v>
      </c>
      <c r="AY1083" s="549"/>
      <c r="AZ1083" s="564"/>
      <c r="BA1083" s="565"/>
      <c r="BB1083" s="568"/>
      <c r="BC1083" s="569"/>
      <c r="BD1083" s="548">
        <f>IF(AZ1083=0,0,(BB1083/AZ1083)*100)</f>
        <v>0</v>
      </c>
      <c r="BE1083" s="549"/>
      <c r="BF1083" s="572">
        <f>AT1083+AZ1083</f>
        <v>0</v>
      </c>
      <c r="BG1083" s="573"/>
      <c r="BH1083" s="544">
        <f>AV1083+BB1083</f>
        <v>0</v>
      </c>
      <c r="BI1083" s="545"/>
      <c r="BJ1083" s="548">
        <f>IF(BF1083=0,0,(BH1083/BF1083)*100)</f>
        <v>0</v>
      </c>
      <c r="BK1083" s="549"/>
      <c r="BL1083" s="552">
        <f>(AD1083*2)+(AJ1083*2)+(AP1083*3)+BB1083</f>
        <v>0</v>
      </c>
      <c r="BM1083" s="553"/>
      <c r="BN1083" s="554"/>
      <c r="BO1083" s="560" t="e">
        <f>(BL1083*BR$1073)+(N1083*BR$1074)+(X1083*BR$1075)+(R1083*BR$1076)+(V1083*BR$1077)+(Z1083*BR$1078)</f>
        <v>#REF!</v>
      </c>
      <c r="BP1083" s="560" t="e">
        <f>((AZ1083-BB1083)*BR$1080)+((AT1083-AV1083)*BR$1079)+(H1083*BR$1081)+(P1083*BR$1082)</f>
        <v>#REF!</v>
      </c>
      <c r="BQ1083" s="62"/>
      <c r="BR1083" s="62"/>
      <c r="BS1083" s="75"/>
    </row>
    <row r="1084" spans="1:71" ht="21.75" customHeight="1">
      <c r="A1084" s="62"/>
      <c r="B1084" s="587"/>
      <c r="C1084" s="562" t="str">
        <f>IF(ROSTER!D$18="","",ROSTER!D$18)</f>
        <v/>
      </c>
      <c r="D1084" s="563"/>
      <c r="E1084" s="591"/>
      <c r="F1084" s="593"/>
      <c r="G1084" s="595"/>
      <c r="H1084" s="585"/>
      <c r="I1084" s="577"/>
      <c r="J1084" s="566"/>
      <c r="K1084" s="567"/>
      <c r="L1084" s="570"/>
      <c r="M1084" s="571"/>
      <c r="N1084" s="582" t="s">
        <v>16</v>
      </c>
      <c r="O1084" s="583"/>
      <c r="P1084" s="566"/>
      <c r="Q1084" s="567"/>
      <c r="R1084" s="570"/>
      <c r="S1084" s="571"/>
      <c r="T1084" s="582" t="s">
        <v>16</v>
      </c>
      <c r="U1084" s="583"/>
      <c r="V1084" s="585"/>
      <c r="W1084" s="577"/>
      <c r="X1084" s="566"/>
      <c r="Y1084" s="577"/>
      <c r="Z1084" s="566"/>
      <c r="AA1084" s="577"/>
      <c r="AB1084" s="566"/>
      <c r="AC1084" s="567"/>
      <c r="AD1084" s="570"/>
      <c r="AE1084" s="571"/>
      <c r="AF1084" s="598"/>
      <c r="AG1084" s="599"/>
      <c r="AH1084" s="566"/>
      <c r="AI1084" s="567"/>
      <c r="AJ1084" s="570"/>
      <c r="AK1084" s="571"/>
      <c r="AL1084" s="598"/>
      <c r="AM1084" s="599"/>
      <c r="AN1084" s="566"/>
      <c r="AO1084" s="567"/>
      <c r="AP1084" s="570"/>
      <c r="AQ1084" s="571"/>
      <c r="AR1084" s="598"/>
      <c r="AS1084" s="599"/>
      <c r="AT1084" s="603"/>
      <c r="AU1084" s="604"/>
      <c r="AV1084" s="596"/>
      <c r="AW1084" s="597"/>
      <c r="AX1084" s="598"/>
      <c r="AY1084" s="599"/>
      <c r="AZ1084" s="566"/>
      <c r="BA1084" s="567"/>
      <c r="BB1084" s="570"/>
      <c r="BC1084" s="571"/>
      <c r="BD1084" s="598"/>
      <c r="BE1084" s="599"/>
      <c r="BF1084" s="603"/>
      <c r="BG1084" s="604"/>
      <c r="BH1084" s="596"/>
      <c r="BI1084" s="597"/>
      <c r="BJ1084" s="598"/>
      <c r="BK1084" s="599"/>
      <c r="BL1084" s="600"/>
      <c r="BM1084" s="601"/>
      <c r="BN1084" s="602"/>
      <c r="BO1084" s="561"/>
      <c r="BP1084" s="561"/>
      <c r="BQ1084" s="62"/>
      <c r="BR1084" s="62"/>
      <c r="BS1084" s="62"/>
    </row>
    <row r="1085" spans="1:71" ht="21.75" customHeight="1">
      <c r="A1085" s="62"/>
      <c r="B1085" s="586" t="str">
        <f>IF(ROSTER!B20="","",ROSTER!B20)</f>
        <v/>
      </c>
      <c r="C1085" s="588" t="str">
        <f>IF(ROSTER!C$20="","",ROSTER!C$20)</f>
        <v/>
      </c>
      <c r="D1085" s="589"/>
      <c r="E1085" s="590"/>
      <c r="F1085" s="592">
        <f>IF(E1085="y",1,IF(E1085="S",1,0))</f>
        <v>0</v>
      </c>
      <c r="G1085" s="594">
        <f>IF(E1085="S",1,0)</f>
        <v>0</v>
      </c>
      <c r="H1085" s="584"/>
      <c r="I1085" s="576"/>
      <c r="J1085" s="564"/>
      <c r="K1085" s="565"/>
      <c r="L1085" s="568"/>
      <c r="M1085" s="569"/>
      <c r="N1085" s="578">
        <f>L1085+J1085</f>
        <v>0</v>
      </c>
      <c r="O1085" s="579"/>
      <c r="P1085" s="564"/>
      <c r="Q1085" s="565"/>
      <c r="R1085" s="568"/>
      <c r="S1085" s="569"/>
      <c r="T1085" s="578">
        <f>R1085-P1085</f>
        <v>0</v>
      </c>
      <c r="U1085" s="579"/>
      <c r="V1085" s="584"/>
      <c r="W1085" s="576"/>
      <c r="X1085" s="564"/>
      <c r="Y1085" s="576"/>
      <c r="Z1085" s="564"/>
      <c r="AA1085" s="576"/>
      <c r="AB1085" s="564"/>
      <c r="AC1085" s="565"/>
      <c r="AD1085" s="568"/>
      <c r="AE1085" s="569"/>
      <c r="AF1085" s="548">
        <f>IF(AB1085=0,0,(AD1085/AB1085)*100)</f>
        <v>0</v>
      </c>
      <c r="AG1085" s="549"/>
      <c r="AH1085" s="564"/>
      <c r="AI1085" s="565"/>
      <c r="AJ1085" s="568"/>
      <c r="AK1085" s="569"/>
      <c r="AL1085" s="548">
        <f>IF(AH1085=0,0,(AJ1085/AH1085)*100)</f>
        <v>0</v>
      </c>
      <c r="AM1085" s="549"/>
      <c r="AN1085" s="564"/>
      <c r="AO1085" s="565"/>
      <c r="AP1085" s="568"/>
      <c r="AQ1085" s="569"/>
      <c r="AR1085" s="548">
        <f>IF(AN1085=0,0,(AP1085/AN1085)*100)</f>
        <v>0</v>
      </c>
      <c r="AS1085" s="549"/>
      <c r="AT1085" s="572">
        <f>AB1085+AH1085+AN1085</f>
        <v>0</v>
      </c>
      <c r="AU1085" s="573"/>
      <c r="AV1085" s="544">
        <f>AD1085+AJ1085+AP1085</f>
        <v>0</v>
      </c>
      <c r="AW1085" s="545"/>
      <c r="AX1085" s="548">
        <f>IF(AT1085=0,0,(AV1085/AT1085)*100)</f>
        <v>0</v>
      </c>
      <c r="AY1085" s="549"/>
      <c r="AZ1085" s="564"/>
      <c r="BA1085" s="565"/>
      <c r="BB1085" s="568"/>
      <c r="BC1085" s="569"/>
      <c r="BD1085" s="548">
        <f>IF(AZ1085=0,0,(BB1085/AZ1085)*100)</f>
        <v>0</v>
      </c>
      <c r="BE1085" s="549"/>
      <c r="BF1085" s="572">
        <f>AT1085+AZ1085</f>
        <v>0</v>
      </c>
      <c r="BG1085" s="573"/>
      <c r="BH1085" s="544">
        <f>AV1085+BB1085</f>
        <v>0</v>
      </c>
      <c r="BI1085" s="545"/>
      <c r="BJ1085" s="548">
        <f>IF(BF1085=0,0,(BH1085/BF1085)*100)</f>
        <v>0</v>
      </c>
      <c r="BK1085" s="549"/>
      <c r="BL1085" s="552">
        <f>(AD1085*2)+(AJ1085*2)+(AP1085*3)+BB1085</f>
        <v>0</v>
      </c>
      <c r="BM1085" s="553"/>
      <c r="BN1085" s="554"/>
      <c r="BO1085" s="560" t="e">
        <f>(BL1085*BR$1073)+(N1085*BR$1074)+(X1085*BR$1075)+(R1085*BR$1076)+(V1085*BR$1077)+(Z1085*BR$1078)</f>
        <v>#REF!</v>
      </c>
      <c r="BP1085" s="560" t="e">
        <f>((AZ1085-BB1085)*BR$1080)+((AT1085-AV1085)*BR$1079)+(H1085*BR$1081)+(P1085*BR$1082)</f>
        <v>#REF!</v>
      </c>
      <c r="BQ1085" s="62"/>
      <c r="BR1085" s="62"/>
      <c r="BS1085" s="62"/>
    </row>
    <row r="1086" spans="1:71" ht="21.75" customHeight="1">
      <c r="A1086" s="62"/>
      <c r="B1086" s="587"/>
      <c r="C1086" s="562" t="str">
        <f>IF(ROSTER!D$20="","",ROSTER!D$20)</f>
        <v/>
      </c>
      <c r="D1086" s="563"/>
      <c r="E1086" s="591"/>
      <c r="F1086" s="593"/>
      <c r="G1086" s="595"/>
      <c r="H1086" s="585"/>
      <c r="I1086" s="577"/>
      <c r="J1086" s="566"/>
      <c r="K1086" s="567"/>
      <c r="L1086" s="570"/>
      <c r="M1086" s="571"/>
      <c r="N1086" s="582" t="s">
        <v>16</v>
      </c>
      <c r="O1086" s="583"/>
      <c r="P1086" s="566"/>
      <c r="Q1086" s="567"/>
      <c r="R1086" s="570"/>
      <c r="S1086" s="571"/>
      <c r="T1086" s="582" t="s">
        <v>16</v>
      </c>
      <c r="U1086" s="583"/>
      <c r="V1086" s="585"/>
      <c r="W1086" s="577"/>
      <c r="X1086" s="566"/>
      <c r="Y1086" s="577"/>
      <c r="Z1086" s="566"/>
      <c r="AA1086" s="577"/>
      <c r="AB1086" s="566"/>
      <c r="AC1086" s="567"/>
      <c r="AD1086" s="570"/>
      <c r="AE1086" s="571"/>
      <c r="AF1086" s="598"/>
      <c r="AG1086" s="599"/>
      <c r="AH1086" s="566"/>
      <c r="AI1086" s="567"/>
      <c r="AJ1086" s="570"/>
      <c r="AK1086" s="571"/>
      <c r="AL1086" s="598"/>
      <c r="AM1086" s="599"/>
      <c r="AN1086" s="566"/>
      <c r="AO1086" s="567"/>
      <c r="AP1086" s="570"/>
      <c r="AQ1086" s="571"/>
      <c r="AR1086" s="598"/>
      <c r="AS1086" s="599"/>
      <c r="AT1086" s="603"/>
      <c r="AU1086" s="604"/>
      <c r="AV1086" s="596"/>
      <c r="AW1086" s="597"/>
      <c r="AX1086" s="598"/>
      <c r="AY1086" s="599"/>
      <c r="AZ1086" s="566"/>
      <c r="BA1086" s="567"/>
      <c r="BB1086" s="570"/>
      <c r="BC1086" s="571"/>
      <c r="BD1086" s="598"/>
      <c r="BE1086" s="599"/>
      <c r="BF1086" s="603"/>
      <c r="BG1086" s="604"/>
      <c r="BH1086" s="596"/>
      <c r="BI1086" s="597"/>
      <c r="BJ1086" s="598"/>
      <c r="BK1086" s="599"/>
      <c r="BL1086" s="600"/>
      <c r="BM1086" s="601"/>
      <c r="BN1086" s="602"/>
      <c r="BO1086" s="561"/>
      <c r="BP1086" s="561"/>
      <c r="BQ1086" s="62"/>
      <c r="BR1086" s="62"/>
      <c r="BS1086" s="62"/>
    </row>
    <row r="1087" spans="1:71" ht="21.75" customHeight="1">
      <c r="A1087" s="62"/>
      <c r="B1087" s="586" t="str">
        <f>IF(ROSTER!B22="","",ROSTER!B22)</f>
        <v/>
      </c>
      <c r="C1087" s="588" t="str">
        <f>IF(ROSTER!C$22="","",ROSTER!C$22)</f>
        <v/>
      </c>
      <c r="D1087" s="589"/>
      <c r="E1087" s="590"/>
      <c r="F1087" s="592">
        <f>IF(E1087="y",1,IF(E1087="S",1,0))</f>
        <v>0</v>
      </c>
      <c r="G1087" s="594">
        <f>IF(E1087="S",1,0)</f>
        <v>0</v>
      </c>
      <c r="H1087" s="584"/>
      <c r="I1087" s="576"/>
      <c r="J1087" s="564"/>
      <c r="K1087" s="565"/>
      <c r="L1087" s="568"/>
      <c r="M1087" s="569"/>
      <c r="N1087" s="578">
        <f>L1087+J1087</f>
        <v>0</v>
      </c>
      <c r="O1087" s="579"/>
      <c r="P1087" s="564"/>
      <c r="Q1087" s="565"/>
      <c r="R1087" s="568"/>
      <c r="S1087" s="569"/>
      <c r="T1087" s="578">
        <f>R1087-P1087</f>
        <v>0</v>
      </c>
      <c r="U1087" s="579"/>
      <c r="V1087" s="584"/>
      <c r="W1087" s="576"/>
      <c r="X1087" s="564"/>
      <c r="Y1087" s="576"/>
      <c r="Z1087" s="564"/>
      <c r="AA1087" s="576"/>
      <c r="AB1087" s="564"/>
      <c r="AC1087" s="565"/>
      <c r="AD1087" s="568"/>
      <c r="AE1087" s="569"/>
      <c r="AF1087" s="548">
        <f>IF(AB1087=0,0,(AD1087/AB1087)*100)</f>
        <v>0</v>
      </c>
      <c r="AG1087" s="549"/>
      <c r="AH1087" s="564"/>
      <c r="AI1087" s="565"/>
      <c r="AJ1087" s="568"/>
      <c r="AK1087" s="569"/>
      <c r="AL1087" s="548">
        <f>IF(AH1087=0,0,(AJ1087/AH1087)*100)</f>
        <v>0</v>
      </c>
      <c r="AM1087" s="549"/>
      <c r="AN1087" s="564"/>
      <c r="AO1087" s="565"/>
      <c r="AP1087" s="568"/>
      <c r="AQ1087" s="569"/>
      <c r="AR1087" s="548">
        <f>IF(AN1087=0,0,(AP1087/AN1087)*100)</f>
        <v>0</v>
      </c>
      <c r="AS1087" s="549"/>
      <c r="AT1087" s="572">
        <f>AB1087+AH1087+AN1087</f>
        <v>0</v>
      </c>
      <c r="AU1087" s="573"/>
      <c r="AV1087" s="544">
        <f>AD1087+AJ1087+AP1087</f>
        <v>0</v>
      </c>
      <c r="AW1087" s="545"/>
      <c r="AX1087" s="548">
        <f>IF(AT1087=0,0,(AV1087/AT1087)*100)</f>
        <v>0</v>
      </c>
      <c r="AY1087" s="549"/>
      <c r="AZ1087" s="564"/>
      <c r="BA1087" s="565"/>
      <c r="BB1087" s="568"/>
      <c r="BC1087" s="569"/>
      <c r="BD1087" s="548">
        <f>IF(AZ1087=0,0,(BB1087/AZ1087)*100)</f>
        <v>0</v>
      </c>
      <c r="BE1087" s="549"/>
      <c r="BF1087" s="572">
        <f>AT1087+AZ1087</f>
        <v>0</v>
      </c>
      <c r="BG1087" s="573"/>
      <c r="BH1087" s="544">
        <f>AV1087+BB1087</f>
        <v>0</v>
      </c>
      <c r="BI1087" s="545"/>
      <c r="BJ1087" s="548">
        <f>IF(BF1087=0,0,(BH1087/BF1087)*100)</f>
        <v>0</v>
      </c>
      <c r="BK1087" s="549"/>
      <c r="BL1087" s="552">
        <f>(AD1087*2)+(AJ1087*2)+(AP1087*3)+BB1087</f>
        <v>0</v>
      </c>
      <c r="BM1087" s="553"/>
      <c r="BN1087" s="554"/>
      <c r="BO1087" s="560" t="e">
        <f>(BL1087*BR$1073)+(N1087*BR$1074)+(X1087*BR$1075)+(R1087*BR$1076)+(V1087*BR$1077)+(Z1087*BR$1078)</f>
        <v>#REF!</v>
      </c>
      <c r="BP1087" s="560" t="e">
        <f>((AZ1087-BB1087)*BR$1080)+((AT1087-AV1087)*BR$1079)+(H1087*BR$1081)+(P1087*BR$1082)</f>
        <v>#REF!</v>
      </c>
      <c r="BQ1087" s="62"/>
      <c r="BR1087" s="62"/>
      <c r="BS1087" s="62"/>
    </row>
    <row r="1088" spans="1:71" ht="21.75" customHeight="1">
      <c r="A1088" s="62"/>
      <c r="B1088" s="587"/>
      <c r="C1088" s="562" t="str">
        <f>IF(ROSTER!D$22="","",ROSTER!D$22)</f>
        <v/>
      </c>
      <c r="D1088" s="563"/>
      <c r="E1088" s="591"/>
      <c r="F1088" s="593"/>
      <c r="G1088" s="595"/>
      <c r="H1088" s="585"/>
      <c r="I1088" s="577"/>
      <c r="J1088" s="566"/>
      <c r="K1088" s="567"/>
      <c r="L1088" s="570"/>
      <c r="M1088" s="571"/>
      <c r="N1088" s="582" t="s">
        <v>16</v>
      </c>
      <c r="O1088" s="583"/>
      <c r="P1088" s="566"/>
      <c r="Q1088" s="567"/>
      <c r="R1088" s="570"/>
      <c r="S1088" s="571"/>
      <c r="T1088" s="582" t="s">
        <v>16</v>
      </c>
      <c r="U1088" s="583"/>
      <c r="V1088" s="585"/>
      <c r="W1088" s="577"/>
      <c r="X1088" s="566"/>
      <c r="Y1088" s="577"/>
      <c r="Z1088" s="566"/>
      <c r="AA1088" s="577"/>
      <c r="AB1088" s="566"/>
      <c r="AC1088" s="567"/>
      <c r="AD1088" s="570"/>
      <c r="AE1088" s="571"/>
      <c r="AF1088" s="598"/>
      <c r="AG1088" s="599"/>
      <c r="AH1088" s="566"/>
      <c r="AI1088" s="567"/>
      <c r="AJ1088" s="570"/>
      <c r="AK1088" s="571"/>
      <c r="AL1088" s="598"/>
      <c r="AM1088" s="599"/>
      <c r="AN1088" s="566"/>
      <c r="AO1088" s="567"/>
      <c r="AP1088" s="570"/>
      <c r="AQ1088" s="571"/>
      <c r="AR1088" s="598"/>
      <c r="AS1088" s="599"/>
      <c r="AT1088" s="603"/>
      <c r="AU1088" s="604"/>
      <c r="AV1088" s="596"/>
      <c r="AW1088" s="597"/>
      <c r="AX1088" s="598"/>
      <c r="AY1088" s="599"/>
      <c r="AZ1088" s="566"/>
      <c r="BA1088" s="567"/>
      <c r="BB1088" s="570"/>
      <c r="BC1088" s="571"/>
      <c r="BD1088" s="598"/>
      <c r="BE1088" s="599"/>
      <c r="BF1088" s="603"/>
      <c r="BG1088" s="604"/>
      <c r="BH1088" s="596"/>
      <c r="BI1088" s="597"/>
      <c r="BJ1088" s="598"/>
      <c r="BK1088" s="599"/>
      <c r="BL1088" s="600"/>
      <c r="BM1088" s="601"/>
      <c r="BN1088" s="602"/>
      <c r="BO1088" s="561"/>
      <c r="BP1088" s="561"/>
      <c r="BQ1088" s="62"/>
      <c r="BR1088" s="62"/>
      <c r="BS1088" s="62"/>
    </row>
    <row r="1089" spans="1:76" ht="21.75" customHeight="1">
      <c r="A1089" s="62"/>
      <c r="B1089" s="586" t="str">
        <f>IF(ROSTER!B24="","",ROSTER!B24)</f>
        <v/>
      </c>
      <c r="C1089" s="588" t="str">
        <f>IF(ROSTER!C$24="","",ROSTER!C$24)</f>
        <v/>
      </c>
      <c r="D1089" s="589"/>
      <c r="E1089" s="590"/>
      <c r="F1089" s="592">
        <f>IF(E1089="y",1,IF(E1089="S",1,0))</f>
        <v>0</v>
      </c>
      <c r="G1089" s="594">
        <f>IF(E1089="S",1,0)</f>
        <v>0</v>
      </c>
      <c r="H1089" s="584"/>
      <c r="I1089" s="576"/>
      <c r="J1089" s="564"/>
      <c r="K1089" s="565"/>
      <c r="L1089" s="568"/>
      <c r="M1089" s="569"/>
      <c r="N1089" s="578">
        <f>L1089+J1089</f>
        <v>0</v>
      </c>
      <c r="O1089" s="579"/>
      <c r="P1089" s="564"/>
      <c r="Q1089" s="565"/>
      <c r="R1089" s="568"/>
      <c r="S1089" s="569"/>
      <c r="T1089" s="578">
        <f>R1089-P1089</f>
        <v>0</v>
      </c>
      <c r="U1089" s="579"/>
      <c r="V1089" s="584"/>
      <c r="W1089" s="576"/>
      <c r="X1089" s="564"/>
      <c r="Y1089" s="576"/>
      <c r="Z1089" s="564"/>
      <c r="AA1089" s="576"/>
      <c r="AB1089" s="564"/>
      <c r="AC1089" s="565"/>
      <c r="AD1089" s="568"/>
      <c r="AE1089" s="569"/>
      <c r="AF1089" s="548">
        <f>IF(AB1089=0,0,(AD1089/AB1089)*100)</f>
        <v>0</v>
      </c>
      <c r="AG1089" s="549"/>
      <c r="AH1089" s="564"/>
      <c r="AI1089" s="565"/>
      <c r="AJ1089" s="568"/>
      <c r="AK1089" s="569"/>
      <c r="AL1089" s="548">
        <f>IF(AH1089=0,0,(AJ1089/AH1089)*100)</f>
        <v>0</v>
      </c>
      <c r="AM1089" s="549"/>
      <c r="AN1089" s="564"/>
      <c r="AO1089" s="565"/>
      <c r="AP1089" s="568"/>
      <c r="AQ1089" s="569"/>
      <c r="AR1089" s="548">
        <f>IF(AN1089=0,0,(AP1089/AN1089)*100)</f>
        <v>0</v>
      </c>
      <c r="AS1089" s="549"/>
      <c r="AT1089" s="572">
        <f>AB1089+AH1089+AN1089</f>
        <v>0</v>
      </c>
      <c r="AU1089" s="573"/>
      <c r="AV1089" s="544">
        <f>AD1089+AJ1089+AP1089</f>
        <v>0</v>
      </c>
      <c r="AW1089" s="545"/>
      <c r="AX1089" s="548">
        <f>IF(AT1089=0,0,(AV1089/AT1089)*100)</f>
        <v>0</v>
      </c>
      <c r="AY1089" s="549"/>
      <c r="AZ1089" s="564"/>
      <c r="BA1089" s="565"/>
      <c r="BB1089" s="568"/>
      <c r="BC1089" s="569"/>
      <c r="BD1089" s="548">
        <f>IF(AZ1089=0,0,(BB1089/AZ1089)*100)</f>
        <v>0</v>
      </c>
      <c r="BE1089" s="549"/>
      <c r="BF1089" s="572">
        <f>AT1089+AZ1089</f>
        <v>0</v>
      </c>
      <c r="BG1089" s="573"/>
      <c r="BH1089" s="544">
        <f>AV1089+BB1089</f>
        <v>0</v>
      </c>
      <c r="BI1089" s="545"/>
      <c r="BJ1089" s="548">
        <f>IF(BF1089=0,0,(BH1089/BF1089)*100)</f>
        <v>0</v>
      </c>
      <c r="BK1089" s="549"/>
      <c r="BL1089" s="552">
        <f>(AD1089*2)+(AJ1089*2)+(AP1089*3)+BB1089</f>
        <v>0</v>
      </c>
      <c r="BM1089" s="553"/>
      <c r="BN1089" s="554"/>
      <c r="BO1089" s="560" t="e">
        <f>(BL1089*BR$1073)+(N1089*BR$1074)+(X1089*BR$1075)+(R1089*BR$1076)+(V1089*BR$1077)+(Z1089*BR$1078)</f>
        <v>#REF!</v>
      </c>
      <c r="BP1089" s="560" t="e">
        <f>((AZ1089-BB1089)*BR$1080)+((AT1089-AV1089)*BR$1079)+(H1089*BR$1081)+(P1089*BR$1082)</f>
        <v>#REF!</v>
      </c>
      <c r="BQ1089" s="62"/>
      <c r="BR1089" s="62"/>
      <c r="BS1089" s="62"/>
    </row>
    <row r="1090" spans="1:76" ht="21.75" customHeight="1">
      <c r="A1090" s="62"/>
      <c r="B1090" s="587"/>
      <c r="C1090" s="562" t="str">
        <f>IF(ROSTER!D$24="","",ROSTER!D$24)</f>
        <v/>
      </c>
      <c r="D1090" s="563"/>
      <c r="E1090" s="591"/>
      <c r="F1090" s="593"/>
      <c r="G1090" s="595"/>
      <c r="H1090" s="585"/>
      <c r="I1090" s="577"/>
      <c r="J1090" s="566"/>
      <c r="K1090" s="567"/>
      <c r="L1090" s="570"/>
      <c r="M1090" s="571"/>
      <c r="N1090" s="582" t="s">
        <v>16</v>
      </c>
      <c r="O1090" s="583"/>
      <c r="P1090" s="566"/>
      <c r="Q1090" s="567"/>
      <c r="R1090" s="570"/>
      <c r="S1090" s="571"/>
      <c r="T1090" s="582" t="s">
        <v>16</v>
      </c>
      <c r="U1090" s="583"/>
      <c r="V1090" s="585"/>
      <c r="W1090" s="577"/>
      <c r="X1090" s="566"/>
      <c r="Y1090" s="577"/>
      <c r="Z1090" s="566"/>
      <c r="AA1090" s="577"/>
      <c r="AB1090" s="566"/>
      <c r="AC1090" s="567"/>
      <c r="AD1090" s="570"/>
      <c r="AE1090" s="571"/>
      <c r="AF1090" s="598"/>
      <c r="AG1090" s="599"/>
      <c r="AH1090" s="566"/>
      <c r="AI1090" s="567"/>
      <c r="AJ1090" s="570"/>
      <c r="AK1090" s="571"/>
      <c r="AL1090" s="598"/>
      <c r="AM1090" s="599"/>
      <c r="AN1090" s="566"/>
      <c r="AO1090" s="567"/>
      <c r="AP1090" s="570"/>
      <c r="AQ1090" s="571"/>
      <c r="AR1090" s="598"/>
      <c r="AS1090" s="599"/>
      <c r="AT1090" s="603"/>
      <c r="AU1090" s="604"/>
      <c r="AV1090" s="596"/>
      <c r="AW1090" s="597"/>
      <c r="AX1090" s="598"/>
      <c r="AY1090" s="599"/>
      <c r="AZ1090" s="566"/>
      <c r="BA1090" s="567"/>
      <c r="BB1090" s="570"/>
      <c r="BC1090" s="571"/>
      <c r="BD1090" s="598"/>
      <c r="BE1090" s="599"/>
      <c r="BF1090" s="603"/>
      <c r="BG1090" s="604"/>
      <c r="BH1090" s="596"/>
      <c r="BI1090" s="597"/>
      <c r="BJ1090" s="598"/>
      <c r="BK1090" s="599"/>
      <c r="BL1090" s="600"/>
      <c r="BM1090" s="601"/>
      <c r="BN1090" s="602"/>
      <c r="BO1090" s="561"/>
      <c r="BP1090" s="561"/>
      <c r="BQ1090" s="62"/>
      <c r="BR1090" s="62"/>
      <c r="BS1090" s="62"/>
      <c r="BX1090" s="82"/>
    </row>
    <row r="1091" spans="1:76" ht="21.75" customHeight="1">
      <c r="A1091" s="62"/>
      <c r="B1091" s="586" t="str">
        <f>IF(ROSTER!B26="","",ROSTER!B26)</f>
        <v/>
      </c>
      <c r="C1091" s="588" t="str">
        <f>IF(ROSTER!C$26="","",ROSTER!C$26)</f>
        <v/>
      </c>
      <c r="D1091" s="589"/>
      <c r="E1091" s="590"/>
      <c r="F1091" s="592">
        <f>IF(E1091="y",1,IF(E1091="S",1,0))</f>
        <v>0</v>
      </c>
      <c r="G1091" s="594">
        <f>IF(E1091="S",1,0)</f>
        <v>0</v>
      </c>
      <c r="H1091" s="584"/>
      <c r="I1091" s="576"/>
      <c r="J1091" s="564"/>
      <c r="K1091" s="565"/>
      <c r="L1091" s="568"/>
      <c r="M1091" s="569"/>
      <c r="N1091" s="578">
        <f>L1091+J1091</f>
        <v>0</v>
      </c>
      <c r="O1091" s="579"/>
      <c r="P1091" s="564"/>
      <c r="Q1091" s="565"/>
      <c r="R1091" s="568"/>
      <c r="S1091" s="569"/>
      <c r="T1091" s="578">
        <f>R1091-P1091</f>
        <v>0</v>
      </c>
      <c r="U1091" s="579"/>
      <c r="V1091" s="584"/>
      <c r="W1091" s="576"/>
      <c r="X1091" s="564"/>
      <c r="Y1091" s="576"/>
      <c r="Z1091" s="564"/>
      <c r="AA1091" s="576"/>
      <c r="AB1091" s="564"/>
      <c r="AC1091" s="565"/>
      <c r="AD1091" s="568"/>
      <c r="AE1091" s="569"/>
      <c r="AF1091" s="548">
        <f>IF(AB1091=0,0,(AD1091/AB1091)*100)</f>
        <v>0</v>
      </c>
      <c r="AG1091" s="549"/>
      <c r="AH1091" s="564"/>
      <c r="AI1091" s="565"/>
      <c r="AJ1091" s="568"/>
      <c r="AK1091" s="569"/>
      <c r="AL1091" s="548">
        <f>IF(AH1091=0,0,(AJ1091/AH1091)*100)</f>
        <v>0</v>
      </c>
      <c r="AM1091" s="549"/>
      <c r="AN1091" s="564"/>
      <c r="AO1091" s="565"/>
      <c r="AP1091" s="568"/>
      <c r="AQ1091" s="569"/>
      <c r="AR1091" s="548">
        <f>IF(AN1091=0,0,(AP1091/AN1091)*100)</f>
        <v>0</v>
      </c>
      <c r="AS1091" s="549"/>
      <c r="AT1091" s="572">
        <f>AB1091+AH1091+AN1091</f>
        <v>0</v>
      </c>
      <c r="AU1091" s="573"/>
      <c r="AV1091" s="544">
        <f>AD1091+AJ1091+AP1091</f>
        <v>0</v>
      </c>
      <c r="AW1091" s="545"/>
      <c r="AX1091" s="548">
        <f>IF(AT1091=0,0,(AV1091/AT1091)*100)</f>
        <v>0</v>
      </c>
      <c r="AY1091" s="549"/>
      <c r="AZ1091" s="564"/>
      <c r="BA1091" s="565"/>
      <c r="BB1091" s="568"/>
      <c r="BC1091" s="569"/>
      <c r="BD1091" s="548">
        <f>IF(AZ1091=0,0,(BB1091/AZ1091)*100)</f>
        <v>0</v>
      </c>
      <c r="BE1091" s="549"/>
      <c r="BF1091" s="572">
        <f>AT1091+AZ1091</f>
        <v>0</v>
      </c>
      <c r="BG1091" s="573"/>
      <c r="BH1091" s="544">
        <f>AV1091+BB1091</f>
        <v>0</v>
      </c>
      <c r="BI1091" s="545"/>
      <c r="BJ1091" s="548">
        <f>IF(BF1091=0,0,(BH1091/BF1091)*100)</f>
        <v>0</v>
      </c>
      <c r="BK1091" s="549"/>
      <c r="BL1091" s="552">
        <f>(AD1091*2)+(AJ1091*2)+(AP1091*3)+BB1091</f>
        <v>0</v>
      </c>
      <c r="BM1091" s="553"/>
      <c r="BN1091" s="554"/>
      <c r="BO1091" s="560" t="e">
        <f>(BL1091*BR$1073)+(N1091*BR$1074)+(X1091*BR$1075)+(R1091*BR$1076)+(V1091*BR$1077)+(Z1091*BR$1078)</f>
        <v>#REF!</v>
      </c>
      <c r="BP1091" s="560" t="e">
        <f>((AZ1091-BB1091)*BR$1080)+((AT1091-AV1091)*BR$1079)+(H1091*BR$1081)+(P1091*BR$1082)</f>
        <v>#REF!</v>
      </c>
      <c r="BQ1091" s="62"/>
      <c r="BR1091" s="62"/>
      <c r="BS1091" s="62"/>
    </row>
    <row r="1092" spans="1:76" ht="21.75" customHeight="1">
      <c r="A1092" s="62"/>
      <c r="B1092" s="587"/>
      <c r="C1092" s="562" t="str">
        <f>IF(ROSTER!D$26="","",ROSTER!D$26)</f>
        <v/>
      </c>
      <c r="D1092" s="563"/>
      <c r="E1092" s="591"/>
      <c r="F1092" s="593"/>
      <c r="G1092" s="595"/>
      <c r="H1092" s="585"/>
      <c r="I1092" s="577"/>
      <c r="J1092" s="566"/>
      <c r="K1092" s="567"/>
      <c r="L1092" s="570"/>
      <c r="M1092" s="571"/>
      <c r="N1092" s="582" t="s">
        <v>16</v>
      </c>
      <c r="O1092" s="583"/>
      <c r="P1092" s="566"/>
      <c r="Q1092" s="567"/>
      <c r="R1092" s="570"/>
      <c r="S1092" s="571"/>
      <c r="T1092" s="582" t="s">
        <v>16</v>
      </c>
      <c r="U1092" s="583"/>
      <c r="V1092" s="585"/>
      <c r="W1092" s="577"/>
      <c r="X1092" s="566"/>
      <c r="Y1092" s="577"/>
      <c r="Z1092" s="566"/>
      <c r="AA1092" s="577"/>
      <c r="AB1092" s="566"/>
      <c r="AC1092" s="567"/>
      <c r="AD1092" s="570"/>
      <c r="AE1092" s="571"/>
      <c r="AF1092" s="598"/>
      <c r="AG1092" s="599"/>
      <c r="AH1092" s="566"/>
      <c r="AI1092" s="567"/>
      <c r="AJ1092" s="570"/>
      <c r="AK1092" s="571"/>
      <c r="AL1092" s="598"/>
      <c r="AM1092" s="599"/>
      <c r="AN1092" s="566"/>
      <c r="AO1092" s="567"/>
      <c r="AP1092" s="570"/>
      <c r="AQ1092" s="571"/>
      <c r="AR1092" s="598"/>
      <c r="AS1092" s="599"/>
      <c r="AT1092" s="603"/>
      <c r="AU1092" s="604"/>
      <c r="AV1092" s="596"/>
      <c r="AW1092" s="597"/>
      <c r="AX1092" s="598"/>
      <c r="AY1092" s="599"/>
      <c r="AZ1092" s="566"/>
      <c r="BA1092" s="567"/>
      <c r="BB1092" s="570"/>
      <c r="BC1092" s="571"/>
      <c r="BD1092" s="598"/>
      <c r="BE1092" s="599"/>
      <c r="BF1092" s="603"/>
      <c r="BG1092" s="604"/>
      <c r="BH1092" s="596"/>
      <c r="BI1092" s="597"/>
      <c r="BJ1092" s="598"/>
      <c r="BK1092" s="599"/>
      <c r="BL1092" s="600"/>
      <c r="BM1092" s="601"/>
      <c r="BN1092" s="602"/>
      <c r="BO1092" s="561"/>
      <c r="BP1092" s="561"/>
      <c r="BQ1092" s="62"/>
      <c r="BR1092" s="62"/>
      <c r="BS1092" s="62"/>
    </row>
    <row r="1093" spans="1:76" ht="21.75" customHeight="1">
      <c r="A1093" s="62"/>
      <c r="B1093" s="586" t="str">
        <f>IF(ROSTER!B28="","",ROSTER!B28)</f>
        <v/>
      </c>
      <c r="C1093" s="588" t="str">
        <f>IF(ROSTER!C$28="","",ROSTER!C$28)</f>
        <v/>
      </c>
      <c r="D1093" s="589"/>
      <c r="E1093" s="590"/>
      <c r="F1093" s="592">
        <f>IF(E1093="y",1,IF(E1093="S",1,0))</f>
        <v>0</v>
      </c>
      <c r="G1093" s="594">
        <f>IF(E1093="S",1,0)</f>
        <v>0</v>
      </c>
      <c r="H1093" s="584"/>
      <c r="I1093" s="576"/>
      <c r="J1093" s="564"/>
      <c r="K1093" s="565"/>
      <c r="L1093" s="568"/>
      <c r="M1093" s="569"/>
      <c r="N1093" s="578">
        <f>L1093+J1093</f>
        <v>0</v>
      </c>
      <c r="O1093" s="579"/>
      <c r="P1093" s="564"/>
      <c r="Q1093" s="565"/>
      <c r="R1093" s="568"/>
      <c r="S1093" s="569"/>
      <c r="T1093" s="578">
        <f>R1093-P1093</f>
        <v>0</v>
      </c>
      <c r="U1093" s="579"/>
      <c r="V1093" s="584"/>
      <c r="W1093" s="576"/>
      <c r="X1093" s="564"/>
      <c r="Y1093" s="576"/>
      <c r="Z1093" s="564"/>
      <c r="AA1093" s="576"/>
      <c r="AB1093" s="564"/>
      <c r="AC1093" s="565"/>
      <c r="AD1093" s="568"/>
      <c r="AE1093" s="569"/>
      <c r="AF1093" s="548">
        <f>IF(AB1093=0,0,(AD1093/AB1093)*100)</f>
        <v>0</v>
      </c>
      <c r="AG1093" s="549"/>
      <c r="AH1093" s="564"/>
      <c r="AI1093" s="565"/>
      <c r="AJ1093" s="568"/>
      <c r="AK1093" s="569"/>
      <c r="AL1093" s="548">
        <f>IF(AH1093=0,0,(AJ1093/AH1093)*100)</f>
        <v>0</v>
      </c>
      <c r="AM1093" s="549"/>
      <c r="AN1093" s="564"/>
      <c r="AO1093" s="565"/>
      <c r="AP1093" s="568"/>
      <c r="AQ1093" s="569"/>
      <c r="AR1093" s="548">
        <f>IF(AN1093=0,0,(AP1093/AN1093)*100)</f>
        <v>0</v>
      </c>
      <c r="AS1093" s="549"/>
      <c r="AT1093" s="572">
        <f>AB1093+AH1093+AN1093</f>
        <v>0</v>
      </c>
      <c r="AU1093" s="573"/>
      <c r="AV1093" s="544">
        <f>AD1093+AJ1093+AP1093</f>
        <v>0</v>
      </c>
      <c r="AW1093" s="545"/>
      <c r="AX1093" s="548">
        <f>IF(AT1093=0,0,(AV1093/AT1093)*100)</f>
        <v>0</v>
      </c>
      <c r="AY1093" s="549"/>
      <c r="AZ1093" s="564"/>
      <c r="BA1093" s="565"/>
      <c r="BB1093" s="568"/>
      <c r="BC1093" s="569"/>
      <c r="BD1093" s="548">
        <f>IF(AZ1093=0,0,(BB1093/AZ1093)*100)</f>
        <v>0</v>
      </c>
      <c r="BE1093" s="549"/>
      <c r="BF1093" s="572">
        <f>AT1093+AZ1093</f>
        <v>0</v>
      </c>
      <c r="BG1093" s="573"/>
      <c r="BH1093" s="544">
        <f>AV1093+BB1093</f>
        <v>0</v>
      </c>
      <c r="BI1093" s="545"/>
      <c r="BJ1093" s="548">
        <f>IF(BF1093=0,0,(BH1093/BF1093)*100)</f>
        <v>0</v>
      </c>
      <c r="BK1093" s="549"/>
      <c r="BL1093" s="552">
        <f>(AD1093*2)+(AJ1093*2)+(AP1093*3)+BB1093</f>
        <v>0</v>
      </c>
      <c r="BM1093" s="553"/>
      <c r="BN1093" s="554"/>
      <c r="BO1093" s="560" t="e">
        <f>(BL1093*BR$1073)+(N1093*BR$1074)+(X1093*BR$1075)+(R1093*BR$1076)+(V1093*BR$1077)+(Z1093*BR$1078)</f>
        <v>#REF!</v>
      </c>
      <c r="BP1093" s="560" t="e">
        <f>((AZ1093-BB1093)*BR$1080)+((AT1093-AV1093)*BR$1079)+(H1093*BR$1081)+(P1093*BR$1082)</f>
        <v>#REF!</v>
      </c>
      <c r="BQ1093" s="62"/>
      <c r="BR1093" s="62"/>
      <c r="BS1093" s="62"/>
    </row>
    <row r="1094" spans="1:76" ht="21.75" customHeight="1">
      <c r="A1094" s="62"/>
      <c r="B1094" s="587"/>
      <c r="C1094" s="562" t="str">
        <f>IF(ROSTER!D$28="","",ROSTER!D$28)</f>
        <v/>
      </c>
      <c r="D1094" s="563"/>
      <c r="E1094" s="591"/>
      <c r="F1094" s="593"/>
      <c r="G1094" s="595"/>
      <c r="H1094" s="585"/>
      <c r="I1094" s="577"/>
      <c r="J1094" s="566"/>
      <c r="K1094" s="567"/>
      <c r="L1094" s="570"/>
      <c r="M1094" s="571"/>
      <c r="N1094" s="582" t="s">
        <v>16</v>
      </c>
      <c r="O1094" s="583"/>
      <c r="P1094" s="566"/>
      <c r="Q1094" s="567"/>
      <c r="R1094" s="570"/>
      <c r="S1094" s="571"/>
      <c r="T1094" s="582" t="s">
        <v>16</v>
      </c>
      <c r="U1094" s="583"/>
      <c r="V1094" s="585"/>
      <c r="W1094" s="577"/>
      <c r="X1094" s="566"/>
      <c r="Y1094" s="577"/>
      <c r="Z1094" s="566"/>
      <c r="AA1094" s="577"/>
      <c r="AB1094" s="566"/>
      <c r="AC1094" s="567"/>
      <c r="AD1094" s="570"/>
      <c r="AE1094" s="571"/>
      <c r="AF1094" s="598"/>
      <c r="AG1094" s="599"/>
      <c r="AH1094" s="566"/>
      <c r="AI1094" s="567"/>
      <c r="AJ1094" s="570"/>
      <c r="AK1094" s="571"/>
      <c r="AL1094" s="598"/>
      <c r="AM1094" s="599"/>
      <c r="AN1094" s="566"/>
      <c r="AO1094" s="567"/>
      <c r="AP1094" s="570"/>
      <c r="AQ1094" s="571"/>
      <c r="AR1094" s="598"/>
      <c r="AS1094" s="599"/>
      <c r="AT1094" s="603"/>
      <c r="AU1094" s="604"/>
      <c r="AV1094" s="596"/>
      <c r="AW1094" s="597"/>
      <c r="AX1094" s="598"/>
      <c r="AY1094" s="599"/>
      <c r="AZ1094" s="566"/>
      <c r="BA1094" s="567"/>
      <c r="BB1094" s="570"/>
      <c r="BC1094" s="571"/>
      <c r="BD1094" s="598"/>
      <c r="BE1094" s="599"/>
      <c r="BF1094" s="603"/>
      <c r="BG1094" s="604"/>
      <c r="BH1094" s="596"/>
      <c r="BI1094" s="597"/>
      <c r="BJ1094" s="598"/>
      <c r="BK1094" s="599"/>
      <c r="BL1094" s="600"/>
      <c r="BM1094" s="601"/>
      <c r="BN1094" s="602"/>
      <c r="BO1094" s="561"/>
      <c r="BP1094" s="561"/>
      <c r="BQ1094" s="62"/>
      <c r="BR1094" s="62"/>
      <c r="BS1094" s="62"/>
    </row>
    <row r="1095" spans="1:76" ht="21.75" customHeight="1">
      <c r="A1095" s="62"/>
      <c r="B1095" s="586" t="str">
        <f>IF(ROSTER!B30="","",ROSTER!B30)</f>
        <v/>
      </c>
      <c r="C1095" s="588" t="str">
        <f>IF(ROSTER!C$30="","",ROSTER!C$30)</f>
        <v/>
      </c>
      <c r="D1095" s="589"/>
      <c r="E1095" s="590"/>
      <c r="F1095" s="592">
        <f>IF(E1095="y",1,IF(E1095="S",1,0))</f>
        <v>0</v>
      </c>
      <c r="G1095" s="594">
        <f>IF(E1095="S",1,0)</f>
        <v>0</v>
      </c>
      <c r="H1095" s="584"/>
      <c r="I1095" s="576"/>
      <c r="J1095" s="564"/>
      <c r="K1095" s="565"/>
      <c r="L1095" s="568"/>
      <c r="M1095" s="569"/>
      <c r="N1095" s="578">
        <f>L1095+J1095</f>
        <v>0</v>
      </c>
      <c r="O1095" s="579"/>
      <c r="P1095" s="564"/>
      <c r="Q1095" s="565"/>
      <c r="R1095" s="568"/>
      <c r="S1095" s="569"/>
      <c r="T1095" s="578">
        <f>R1095-P1095</f>
        <v>0</v>
      </c>
      <c r="U1095" s="579"/>
      <c r="V1095" s="584"/>
      <c r="W1095" s="576"/>
      <c r="X1095" s="564"/>
      <c r="Y1095" s="576"/>
      <c r="Z1095" s="564"/>
      <c r="AA1095" s="576"/>
      <c r="AB1095" s="564"/>
      <c r="AC1095" s="565"/>
      <c r="AD1095" s="568"/>
      <c r="AE1095" s="569"/>
      <c r="AF1095" s="548">
        <f>IF(AB1095=0,0,(AD1095/AB1095)*100)</f>
        <v>0</v>
      </c>
      <c r="AG1095" s="549"/>
      <c r="AH1095" s="564"/>
      <c r="AI1095" s="565"/>
      <c r="AJ1095" s="568"/>
      <c r="AK1095" s="569"/>
      <c r="AL1095" s="548">
        <f>IF(AH1095=0,0,(AJ1095/AH1095)*100)</f>
        <v>0</v>
      </c>
      <c r="AM1095" s="549"/>
      <c r="AN1095" s="564"/>
      <c r="AO1095" s="565"/>
      <c r="AP1095" s="568"/>
      <c r="AQ1095" s="569"/>
      <c r="AR1095" s="548">
        <f>IF(AN1095=0,0,(AP1095/AN1095)*100)</f>
        <v>0</v>
      </c>
      <c r="AS1095" s="549"/>
      <c r="AT1095" s="572">
        <f>AB1095+AH1095+AN1095</f>
        <v>0</v>
      </c>
      <c r="AU1095" s="573"/>
      <c r="AV1095" s="544">
        <f>AD1095+AJ1095+AP1095</f>
        <v>0</v>
      </c>
      <c r="AW1095" s="545"/>
      <c r="AX1095" s="548">
        <f>IF(AT1095=0,0,(AV1095/AT1095)*100)</f>
        <v>0</v>
      </c>
      <c r="AY1095" s="549"/>
      <c r="AZ1095" s="564"/>
      <c r="BA1095" s="565"/>
      <c r="BB1095" s="568"/>
      <c r="BC1095" s="569"/>
      <c r="BD1095" s="548">
        <f>IF(AZ1095=0,0,(BB1095/AZ1095)*100)</f>
        <v>0</v>
      </c>
      <c r="BE1095" s="549"/>
      <c r="BF1095" s="572">
        <f>AT1095+AZ1095</f>
        <v>0</v>
      </c>
      <c r="BG1095" s="573"/>
      <c r="BH1095" s="544">
        <f>AV1095+BB1095</f>
        <v>0</v>
      </c>
      <c r="BI1095" s="545"/>
      <c r="BJ1095" s="548">
        <f>IF(BF1095=0,0,(BH1095/BF1095)*100)</f>
        <v>0</v>
      </c>
      <c r="BK1095" s="549"/>
      <c r="BL1095" s="552">
        <f>(AD1095*2)+(AJ1095*2)+(AP1095*3)+BB1095</f>
        <v>0</v>
      </c>
      <c r="BM1095" s="553"/>
      <c r="BN1095" s="554"/>
      <c r="BO1095" s="560" t="e">
        <f>(BL1095*BR$1073)+(N1095*BR$1074)+(X1095*BR$1075)+(R1095*BR$1076)+(V1095*BR$1077)+(Z1095*BR$1078)</f>
        <v>#REF!</v>
      </c>
      <c r="BP1095" s="560" t="e">
        <f>((AZ1095-BB1095)*BR$1080)+((AT1095-AV1095)*BR$1079)+(H1095*BR$1081)+(P1095*BR$1082)</f>
        <v>#REF!</v>
      </c>
      <c r="BQ1095" s="62"/>
      <c r="BR1095" s="62"/>
      <c r="BS1095" s="62"/>
    </row>
    <row r="1096" spans="1:76" ht="21.75" customHeight="1">
      <c r="A1096" s="62"/>
      <c r="B1096" s="587"/>
      <c r="C1096" s="562" t="str">
        <f>IF(ROSTER!D$30="","",ROSTER!D$30)</f>
        <v/>
      </c>
      <c r="D1096" s="563"/>
      <c r="E1096" s="591"/>
      <c r="F1096" s="593"/>
      <c r="G1096" s="595"/>
      <c r="H1096" s="585"/>
      <c r="I1096" s="577"/>
      <c r="J1096" s="566"/>
      <c r="K1096" s="567"/>
      <c r="L1096" s="570"/>
      <c r="M1096" s="571"/>
      <c r="N1096" s="582" t="s">
        <v>16</v>
      </c>
      <c r="O1096" s="583"/>
      <c r="P1096" s="566"/>
      <c r="Q1096" s="567"/>
      <c r="R1096" s="570"/>
      <c r="S1096" s="571"/>
      <c r="T1096" s="582" t="s">
        <v>16</v>
      </c>
      <c r="U1096" s="583"/>
      <c r="V1096" s="585"/>
      <c r="W1096" s="577"/>
      <c r="X1096" s="566"/>
      <c r="Y1096" s="577"/>
      <c r="Z1096" s="566"/>
      <c r="AA1096" s="577"/>
      <c r="AB1096" s="566"/>
      <c r="AC1096" s="567"/>
      <c r="AD1096" s="570"/>
      <c r="AE1096" s="571"/>
      <c r="AF1096" s="598"/>
      <c r="AG1096" s="599"/>
      <c r="AH1096" s="566"/>
      <c r="AI1096" s="567"/>
      <c r="AJ1096" s="570"/>
      <c r="AK1096" s="571"/>
      <c r="AL1096" s="598"/>
      <c r="AM1096" s="599"/>
      <c r="AN1096" s="566"/>
      <c r="AO1096" s="567"/>
      <c r="AP1096" s="570"/>
      <c r="AQ1096" s="571"/>
      <c r="AR1096" s="598"/>
      <c r="AS1096" s="599"/>
      <c r="AT1096" s="603"/>
      <c r="AU1096" s="604"/>
      <c r="AV1096" s="596"/>
      <c r="AW1096" s="597"/>
      <c r="AX1096" s="598"/>
      <c r="AY1096" s="599"/>
      <c r="AZ1096" s="566"/>
      <c r="BA1096" s="567"/>
      <c r="BB1096" s="570"/>
      <c r="BC1096" s="571"/>
      <c r="BD1096" s="598"/>
      <c r="BE1096" s="599"/>
      <c r="BF1096" s="603"/>
      <c r="BG1096" s="604"/>
      <c r="BH1096" s="596"/>
      <c r="BI1096" s="597"/>
      <c r="BJ1096" s="598"/>
      <c r="BK1096" s="599"/>
      <c r="BL1096" s="600"/>
      <c r="BM1096" s="601"/>
      <c r="BN1096" s="602"/>
      <c r="BO1096" s="561"/>
      <c r="BP1096" s="561"/>
      <c r="BQ1096" s="62"/>
      <c r="BR1096" s="62"/>
      <c r="BS1096" s="62"/>
    </row>
    <row r="1097" spans="1:76" ht="21.75" customHeight="1">
      <c r="A1097" s="62"/>
      <c r="B1097" s="586" t="str">
        <f>IF(ROSTER!B32="","",ROSTER!B32)</f>
        <v/>
      </c>
      <c r="C1097" s="588" t="str">
        <f>IF(ROSTER!C$32="","",ROSTER!C$32)</f>
        <v/>
      </c>
      <c r="D1097" s="589"/>
      <c r="E1097" s="590"/>
      <c r="F1097" s="592">
        <f>IF(E1097="y",1,IF(E1097="S",1,0))</f>
        <v>0</v>
      </c>
      <c r="G1097" s="594">
        <f>IF(E1097="S",1,0)</f>
        <v>0</v>
      </c>
      <c r="H1097" s="584"/>
      <c r="I1097" s="576"/>
      <c r="J1097" s="564"/>
      <c r="K1097" s="565"/>
      <c r="L1097" s="568"/>
      <c r="M1097" s="569"/>
      <c r="N1097" s="578">
        <f>L1097+J1097</f>
        <v>0</v>
      </c>
      <c r="O1097" s="579"/>
      <c r="P1097" s="564"/>
      <c r="Q1097" s="565"/>
      <c r="R1097" s="568"/>
      <c r="S1097" s="569"/>
      <c r="T1097" s="578">
        <f>R1097-P1097</f>
        <v>0</v>
      </c>
      <c r="U1097" s="579"/>
      <c r="V1097" s="584"/>
      <c r="W1097" s="576"/>
      <c r="X1097" s="564"/>
      <c r="Y1097" s="576"/>
      <c r="Z1097" s="564"/>
      <c r="AA1097" s="576"/>
      <c r="AB1097" s="564"/>
      <c r="AC1097" s="565"/>
      <c r="AD1097" s="568"/>
      <c r="AE1097" s="569"/>
      <c r="AF1097" s="548">
        <f>IF(AB1097=0,0,(AD1097/AB1097)*100)</f>
        <v>0</v>
      </c>
      <c r="AG1097" s="549"/>
      <c r="AH1097" s="564"/>
      <c r="AI1097" s="565"/>
      <c r="AJ1097" s="568"/>
      <c r="AK1097" s="569"/>
      <c r="AL1097" s="548">
        <f>IF(AH1097=0,0,(AJ1097/AH1097)*100)</f>
        <v>0</v>
      </c>
      <c r="AM1097" s="549"/>
      <c r="AN1097" s="564"/>
      <c r="AO1097" s="565"/>
      <c r="AP1097" s="568"/>
      <c r="AQ1097" s="569"/>
      <c r="AR1097" s="548">
        <f>IF(AN1097=0,0,(AP1097/AN1097)*100)</f>
        <v>0</v>
      </c>
      <c r="AS1097" s="549"/>
      <c r="AT1097" s="572">
        <f>AB1097+AH1097+AN1097</f>
        <v>0</v>
      </c>
      <c r="AU1097" s="573"/>
      <c r="AV1097" s="544">
        <f>AD1097+AJ1097+AP1097</f>
        <v>0</v>
      </c>
      <c r="AW1097" s="545"/>
      <c r="AX1097" s="548">
        <f>IF(AT1097=0,0,(AV1097/AT1097)*100)</f>
        <v>0</v>
      </c>
      <c r="AY1097" s="549"/>
      <c r="AZ1097" s="564"/>
      <c r="BA1097" s="565"/>
      <c r="BB1097" s="568"/>
      <c r="BC1097" s="569"/>
      <c r="BD1097" s="548">
        <f>IF(AZ1097=0,0,(BB1097/AZ1097)*100)</f>
        <v>0</v>
      </c>
      <c r="BE1097" s="549"/>
      <c r="BF1097" s="572">
        <f>AT1097+AZ1097</f>
        <v>0</v>
      </c>
      <c r="BG1097" s="573"/>
      <c r="BH1097" s="544">
        <f>AV1097+BB1097</f>
        <v>0</v>
      </c>
      <c r="BI1097" s="545"/>
      <c r="BJ1097" s="548">
        <f>IF(BF1097=0,0,(BH1097/BF1097)*100)</f>
        <v>0</v>
      </c>
      <c r="BK1097" s="549"/>
      <c r="BL1097" s="552">
        <f>(AD1097*2)+(AJ1097*2)+(AP1097*3)+BB1097</f>
        <v>0</v>
      </c>
      <c r="BM1097" s="553"/>
      <c r="BN1097" s="554"/>
      <c r="BO1097" s="560" t="e">
        <f>(BL1097*BR$1073)+(N1097*BR$1074)+(X1097*BR$1075)+(R1097*BR$1076)+(V1097*BR$1077)+(Z1097*BR$1078)</f>
        <v>#REF!</v>
      </c>
      <c r="BP1097" s="560" t="e">
        <f>((AZ1097-BB1097)*BR$1080)+((AT1097-AV1097)*BR$1079)+(H1097*BR$1081)+(P1097*BR$1082)</f>
        <v>#REF!</v>
      </c>
      <c r="BQ1097" s="62"/>
      <c r="BR1097" s="62"/>
      <c r="BS1097" s="62"/>
    </row>
    <row r="1098" spans="1:76" ht="21.75" customHeight="1">
      <c r="A1098" s="62"/>
      <c r="B1098" s="587"/>
      <c r="C1098" s="562" t="str">
        <f>IF(ROSTER!D$32="","",ROSTER!D$32)</f>
        <v/>
      </c>
      <c r="D1098" s="563"/>
      <c r="E1098" s="591"/>
      <c r="F1098" s="593"/>
      <c r="G1098" s="595"/>
      <c r="H1098" s="585"/>
      <c r="I1098" s="577"/>
      <c r="J1098" s="566"/>
      <c r="K1098" s="567"/>
      <c r="L1098" s="570"/>
      <c r="M1098" s="571"/>
      <c r="N1098" s="582" t="s">
        <v>16</v>
      </c>
      <c r="O1098" s="583"/>
      <c r="P1098" s="566"/>
      <c r="Q1098" s="567"/>
      <c r="R1098" s="570"/>
      <c r="S1098" s="571"/>
      <c r="T1098" s="582" t="s">
        <v>16</v>
      </c>
      <c r="U1098" s="583"/>
      <c r="V1098" s="585"/>
      <c r="W1098" s="577"/>
      <c r="X1098" s="566"/>
      <c r="Y1098" s="577"/>
      <c r="Z1098" s="566"/>
      <c r="AA1098" s="577"/>
      <c r="AB1098" s="566"/>
      <c r="AC1098" s="567"/>
      <c r="AD1098" s="570"/>
      <c r="AE1098" s="571"/>
      <c r="AF1098" s="598"/>
      <c r="AG1098" s="599"/>
      <c r="AH1098" s="566"/>
      <c r="AI1098" s="567"/>
      <c r="AJ1098" s="570"/>
      <c r="AK1098" s="571"/>
      <c r="AL1098" s="598"/>
      <c r="AM1098" s="599"/>
      <c r="AN1098" s="566"/>
      <c r="AO1098" s="567"/>
      <c r="AP1098" s="570"/>
      <c r="AQ1098" s="571"/>
      <c r="AR1098" s="598"/>
      <c r="AS1098" s="599"/>
      <c r="AT1098" s="603"/>
      <c r="AU1098" s="604"/>
      <c r="AV1098" s="596"/>
      <c r="AW1098" s="597"/>
      <c r="AX1098" s="598"/>
      <c r="AY1098" s="599"/>
      <c r="AZ1098" s="566"/>
      <c r="BA1098" s="567"/>
      <c r="BB1098" s="570"/>
      <c r="BC1098" s="571"/>
      <c r="BD1098" s="598"/>
      <c r="BE1098" s="599"/>
      <c r="BF1098" s="603"/>
      <c r="BG1098" s="604"/>
      <c r="BH1098" s="596"/>
      <c r="BI1098" s="597"/>
      <c r="BJ1098" s="598"/>
      <c r="BK1098" s="599"/>
      <c r="BL1098" s="600"/>
      <c r="BM1098" s="601"/>
      <c r="BN1098" s="602"/>
      <c r="BO1098" s="561"/>
      <c r="BP1098" s="561"/>
      <c r="BQ1098" s="62"/>
      <c r="BR1098" s="62"/>
      <c r="BS1098" s="62"/>
    </row>
    <row r="1099" spans="1:76" ht="21.75" customHeight="1">
      <c r="A1099" s="62"/>
      <c r="B1099" s="586" t="str">
        <f>IF(ROSTER!B34="","",ROSTER!B34)</f>
        <v/>
      </c>
      <c r="C1099" s="588" t="str">
        <f>IF(ROSTER!C$34="","",ROSTER!C$34)</f>
        <v/>
      </c>
      <c r="D1099" s="589"/>
      <c r="E1099" s="590"/>
      <c r="F1099" s="592">
        <f>IF(E1099="y",1,IF(E1099="S",1,0))</f>
        <v>0</v>
      </c>
      <c r="G1099" s="594">
        <f>IF(E1099="S",1,0)</f>
        <v>0</v>
      </c>
      <c r="H1099" s="584"/>
      <c r="I1099" s="576"/>
      <c r="J1099" s="564"/>
      <c r="K1099" s="565"/>
      <c r="L1099" s="568"/>
      <c r="M1099" s="569"/>
      <c r="N1099" s="578">
        <f>L1099+J1099</f>
        <v>0</v>
      </c>
      <c r="O1099" s="579"/>
      <c r="P1099" s="564"/>
      <c r="Q1099" s="565"/>
      <c r="R1099" s="568"/>
      <c r="S1099" s="569"/>
      <c r="T1099" s="578">
        <f>R1099-P1099</f>
        <v>0</v>
      </c>
      <c r="U1099" s="579"/>
      <c r="V1099" s="584"/>
      <c r="W1099" s="576"/>
      <c r="X1099" s="564"/>
      <c r="Y1099" s="576"/>
      <c r="Z1099" s="564"/>
      <c r="AA1099" s="576"/>
      <c r="AB1099" s="564"/>
      <c r="AC1099" s="565"/>
      <c r="AD1099" s="568"/>
      <c r="AE1099" s="569"/>
      <c r="AF1099" s="548">
        <f>IF(AB1099=0,0,(AD1099/AB1099)*100)</f>
        <v>0</v>
      </c>
      <c r="AG1099" s="549"/>
      <c r="AH1099" s="564"/>
      <c r="AI1099" s="565"/>
      <c r="AJ1099" s="568"/>
      <c r="AK1099" s="569"/>
      <c r="AL1099" s="548">
        <f>IF(AH1099=0,0,(AJ1099/AH1099)*100)</f>
        <v>0</v>
      </c>
      <c r="AM1099" s="549"/>
      <c r="AN1099" s="564"/>
      <c r="AO1099" s="565"/>
      <c r="AP1099" s="568"/>
      <c r="AQ1099" s="569"/>
      <c r="AR1099" s="548">
        <f>IF(AN1099=0,0,(AP1099/AN1099)*100)</f>
        <v>0</v>
      </c>
      <c r="AS1099" s="549"/>
      <c r="AT1099" s="572">
        <f>AB1099+AH1099+AN1099</f>
        <v>0</v>
      </c>
      <c r="AU1099" s="573"/>
      <c r="AV1099" s="544">
        <f>AD1099+AJ1099+AP1099</f>
        <v>0</v>
      </c>
      <c r="AW1099" s="545"/>
      <c r="AX1099" s="548">
        <f>IF(AT1099=0,0,(AV1099/AT1099)*100)</f>
        <v>0</v>
      </c>
      <c r="AY1099" s="549"/>
      <c r="AZ1099" s="564"/>
      <c r="BA1099" s="565"/>
      <c r="BB1099" s="568"/>
      <c r="BC1099" s="569"/>
      <c r="BD1099" s="548">
        <f>IF(AZ1099=0,0,(BB1099/AZ1099)*100)</f>
        <v>0</v>
      </c>
      <c r="BE1099" s="549"/>
      <c r="BF1099" s="572">
        <f>AT1099+AZ1099</f>
        <v>0</v>
      </c>
      <c r="BG1099" s="573"/>
      <c r="BH1099" s="544">
        <f>AV1099+BB1099</f>
        <v>0</v>
      </c>
      <c r="BI1099" s="545"/>
      <c r="BJ1099" s="548">
        <f>IF(BF1099=0,0,(BH1099/BF1099)*100)</f>
        <v>0</v>
      </c>
      <c r="BK1099" s="549"/>
      <c r="BL1099" s="552">
        <f>(AD1099*2)+(AJ1099*2)+(AP1099*3)+BB1099</f>
        <v>0</v>
      </c>
      <c r="BM1099" s="553"/>
      <c r="BN1099" s="554"/>
      <c r="BO1099" s="560" t="e">
        <f>(BL1099*BR$1073)+(N1099*BR$1074)+(X1099*BR$1075)+(R1099*BR$1076)+(V1099*BR$1077)+(Z1099*BR$1078)</f>
        <v>#REF!</v>
      </c>
      <c r="BP1099" s="560" t="e">
        <f>((AZ1099-BB1099)*BR$1080)+((AT1099-AV1099)*BR$1079)+(H1099*BR$1081)+(P1099*BR$1082)</f>
        <v>#REF!</v>
      </c>
      <c r="BQ1099" s="62"/>
      <c r="BR1099" s="62"/>
      <c r="BS1099" s="62"/>
    </row>
    <row r="1100" spans="1:76" ht="21.75" customHeight="1">
      <c r="A1100" s="62"/>
      <c r="B1100" s="587"/>
      <c r="C1100" s="562" t="str">
        <f>IF(ROSTER!D$34="","",ROSTER!D$34)</f>
        <v/>
      </c>
      <c r="D1100" s="563"/>
      <c r="E1100" s="591"/>
      <c r="F1100" s="593"/>
      <c r="G1100" s="595"/>
      <c r="H1100" s="585"/>
      <c r="I1100" s="577"/>
      <c r="J1100" s="566"/>
      <c r="K1100" s="567"/>
      <c r="L1100" s="570"/>
      <c r="M1100" s="571"/>
      <c r="N1100" s="582" t="s">
        <v>16</v>
      </c>
      <c r="O1100" s="583"/>
      <c r="P1100" s="566"/>
      <c r="Q1100" s="567"/>
      <c r="R1100" s="570"/>
      <c r="S1100" s="571"/>
      <c r="T1100" s="582" t="s">
        <v>16</v>
      </c>
      <c r="U1100" s="583"/>
      <c r="V1100" s="585"/>
      <c r="W1100" s="577"/>
      <c r="X1100" s="566"/>
      <c r="Y1100" s="577"/>
      <c r="Z1100" s="566"/>
      <c r="AA1100" s="577"/>
      <c r="AB1100" s="566"/>
      <c r="AC1100" s="567"/>
      <c r="AD1100" s="570"/>
      <c r="AE1100" s="571"/>
      <c r="AF1100" s="598"/>
      <c r="AG1100" s="599"/>
      <c r="AH1100" s="566"/>
      <c r="AI1100" s="567"/>
      <c r="AJ1100" s="570"/>
      <c r="AK1100" s="571"/>
      <c r="AL1100" s="598"/>
      <c r="AM1100" s="599"/>
      <c r="AN1100" s="566"/>
      <c r="AO1100" s="567"/>
      <c r="AP1100" s="570"/>
      <c r="AQ1100" s="571"/>
      <c r="AR1100" s="598"/>
      <c r="AS1100" s="599"/>
      <c r="AT1100" s="603"/>
      <c r="AU1100" s="604"/>
      <c r="AV1100" s="596"/>
      <c r="AW1100" s="597"/>
      <c r="AX1100" s="598"/>
      <c r="AY1100" s="599"/>
      <c r="AZ1100" s="566"/>
      <c r="BA1100" s="567"/>
      <c r="BB1100" s="570"/>
      <c r="BC1100" s="571"/>
      <c r="BD1100" s="598"/>
      <c r="BE1100" s="599"/>
      <c r="BF1100" s="603"/>
      <c r="BG1100" s="604"/>
      <c r="BH1100" s="596"/>
      <c r="BI1100" s="597"/>
      <c r="BJ1100" s="598"/>
      <c r="BK1100" s="599"/>
      <c r="BL1100" s="600"/>
      <c r="BM1100" s="601"/>
      <c r="BN1100" s="602"/>
      <c r="BO1100" s="561"/>
      <c r="BP1100" s="561"/>
      <c r="BQ1100" s="62"/>
      <c r="BR1100" s="62"/>
      <c r="BS1100" s="62"/>
    </row>
    <row r="1101" spans="1:76" ht="21.75" customHeight="1">
      <c r="A1101" s="62"/>
      <c r="B1101" s="586" t="str">
        <f>IF(ROSTER!B36="","",ROSTER!B36)</f>
        <v/>
      </c>
      <c r="C1101" s="588" t="str">
        <f>IF(ROSTER!C$36="","",ROSTER!C$36)</f>
        <v/>
      </c>
      <c r="D1101" s="589"/>
      <c r="E1101" s="590"/>
      <c r="F1101" s="592">
        <f>IF(E1101="y",1,IF(E1101="S",1,0))</f>
        <v>0</v>
      </c>
      <c r="G1101" s="594">
        <f>IF(E1101="S",1,0)</f>
        <v>0</v>
      </c>
      <c r="H1101" s="584"/>
      <c r="I1101" s="576"/>
      <c r="J1101" s="564"/>
      <c r="K1101" s="565"/>
      <c r="L1101" s="568"/>
      <c r="M1101" s="569"/>
      <c r="N1101" s="578">
        <f>L1101+J1101</f>
        <v>0</v>
      </c>
      <c r="O1101" s="579"/>
      <c r="P1101" s="564"/>
      <c r="Q1101" s="565"/>
      <c r="R1101" s="568"/>
      <c r="S1101" s="569"/>
      <c r="T1101" s="578">
        <f>R1101-P1101</f>
        <v>0</v>
      </c>
      <c r="U1101" s="579"/>
      <c r="V1101" s="584"/>
      <c r="W1101" s="576"/>
      <c r="X1101" s="564"/>
      <c r="Y1101" s="576"/>
      <c r="Z1101" s="564"/>
      <c r="AA1101" s="576"/>
      <c r="AB1101" s="564"/>
      <c r="AC1101" s="565"/>
      <c r="AD1101" s="568"/>
      <c r="AE1101" s="569"/>
      <c r="AF1101" s="548">
        <f>IF(AB1101=0,0,(AD1101/AB1101)*100)</f>
        <v>0</v>
      </c>
      <c r="AG1101" s="549"/>
      <c r="AH1101" s="564"/>
      <c r="AI1101" s="565"/>
      <c r="AJ1101" s="568"/>
      <c r="AK1101" s="569"/>
      <c r="AL1101" s="548">
        <f>IF(AH1101=0,0,(AJ1101/AH1101)*100)</f>
        <v>0</v>
      </c>
      <c r="AM1101" s="549"/>
      <c r="AN1101" s="564"/>
      <c r="AO1101" s="565"/>
      <c r="AP1101" s="568"/>
      <c r="AQ1101" s="569"/>
      <c r="AR1101" s="548">
        <f>IF(AN1101=0,0,(AP1101/AN1101)*100)</f>
        <v>0</v>
      </c>
      <c r="AS1101" s="549"/>
      <c r="AT1101" s="572">
        <f>AB1101+AH1101+AN1101</f>
        <v>0</v>
      </c>
      <c r="AU1101" s="573"/>
      <c r="AV1101" s="544">
        <f>AD1101+AJ1101+AP1101</f>
        <v>0</v>
      </c>
      <c r="AW1101" s="545"/>
      <c r="AX1101" s="548">
        <f>IF(AT1101=0,0,(AV1101/AT1101)*100)</f>
        <v>0</v>
      </c>
      <c r="AY1101" s="549"/>
      <c r="AZ1101" s="564"/>
      <c r="BA1101" s="565"/>
      <c r="BB1101" s="568"/>
      <c r="BC1101" s="569"/>
      <c r="BD1101" s="548">
        <f>IF(AZ1101=0,0,(BB1101/AZ1101)*100)</f>
        <v>0</v>
      </c>
      <c r="BE1101" s="549"/>
      <c r="BF1101" s="572">
        <f>AT1101+AZ1101</f>
        <v>0</v>
      </c>
      <c r="BG1101" s="573"/>
      <c r="BH1101" s="544">
        <f>AV1101+BB1101</f>
        <v>0</v>
      </c>
      <c r="BI1101" s="545"/>
      <c r="BJ1101" s="548">
        <f>IF(BF1101=0,0,(BH1101/BF1101)*100)</f>
        <v>0</v>
      </c>
      <c r="BK1101" s="549"/>
      <c r="BL1101" s="552">
        <f>(AD1101*2)+(AJ1101*2)+(AP1101*3)+BB1101</f>
        <v>0</v>
      </c>
      <c r="BM1101" s="553"/>
      <c r="BN1101" s="554"/>
      <c r="BO1101" s="560" t="e">
        <f>(BL1101*BR$1073)+(N1101*BR$1074)+(X1101*BR$1075)+(R1101*BR$1076)+(V1101*BR$1077)+(Z1101*BR$1078)</f>
        <v>#REF!</v>
      </c>
      <c r="BP1101" s="560" t="e">
        <f>((AZ1101-BB1101)*BR$1080)+((AT1101-AV1101)*BR$1079)+(H1101*BR$1081)+(P1101*BR$1082)</f>
        <v>#REF!</v>
      </c>
      <c r="BQ1101" s="62"/>
      <c r="BR1101" s="62"/>
      <c r="BS1101" s="62"/>
    </row>
    <row r="1102" spans="1:76" ht="21.75" customHeight="1">
      <c r="A1102" s="62"/>
      <c r="B1102" s="587"/>
      <c r="C1102" s="562" t="str">
        <f>IF(ROSTER!D$36="","",ROSTER!D$36)</f>
        <v/>
      </c>
      <c r="D1102" s="563"/>
      <c r="E1102" s="591"/>
      <c r="F1102" s="593"/>
      <c r="G1102" s="595"/>
      <c r="H1102" s="585"/>
      <c r="I1102" s="577"/>
      <c r="J1102" s="566"/>
      <c r="K1102" s="567"/>
      <c r="L1102" s="570"/>
      <c r="M1102" s="571"/>
      <c r="N1102" s="582" t="s">
        <v>16</v>
      </c>
      <c r="O1102" s="583"/>
      <c r="P1102" s="566"/>
      <c r="Q1102" s="567"/>
      <c r="R1102" s="570"/>
      <c r="S1102" s="571"/>
      <c r="T1102" s="582" t="s">
        <v>16</v>
      </c>
      <c r="U1102" s="583"/>
      <c r="V1102" s="585"/>
      <c r="W1102" s="577"/>
      <c r="X1102" s="566"/>
      <c r="Y1102" s="577"/>
      <c r="Z1102" s="566"/>
      <c r="AA1102" s="577"/>
      <c r="AB1102" s="566"/>
      <c r="AC1102" s="567"/>
      <c r="AD1102" s="570"/>
      <c r="AE1102" s="571"/>
      <c r="AF1102" s="598"/>
      <c r="AG1102" s="599"/>
      <c r="AH1102" s="566"/>
      <c r="AI1102" s="567"/>
      <c r="AJ1102" s="570"/>
      <c r="AK1102" s="571"/>
      <c r="AL1102" s="598"/>
      <c r="AM1102" s="599"/>
      <c r="AN1102" s="566"/>
      <c r="AO1102" s="567"/>
      <c r="AP1102" s="570"/>
      <c r="AQ1102" s="571"/>
      <c r="AR1102" s="598"/>
      <c r="AS1102" s="599"/>
      <c r="AT1102" s="603"/>
      <c r="AU1102" s="604"/>
      <c r="AV1102" s="596"/>
      <c r="AW1102" s="597"/>
      <c r="AX1102" s="598"/>
      <c r="AY1102" s="599"/>
      <c r="AZ1102" s="566"/>
      <c r="BA1102" s="567"/>
      <c r="BB1102" s="570"/>
      <c r="BC1102" s="571"/>
      <c r="BD1102" s="598"/>
      <c r="BE1102" s="599"/>
      <c r="BF1102" s="603"/>
      <c r="BG1102" s="604"/>
      <c r="BH1102" s="596"/>
      <c r="BI1102" s="597"/>
      <c r="BJ1102" s="598"/>
      <c r="BK1102" s="599"/>
      <c r="BL1102" s="600"/>
      <c r="BM1102" s="601"/>
      <c r="BN1102" s="602"/>
      <c r="BO1102" s="561"/>
      <c r="BP1102" s="561"/>
      <c r="BQ1102" s="62"/>
      <c r="BR1102" s="62"/>
      <c r="BS1102" s="62"/>
    </row>
    <row r="1103" spans="1:76" ht="21.75" customHeight="1">
      <c r="A1103" s="62"/>
      <c r="B1103" s="586" t="str">
        <f>IF(ROSTER!B38="","",ROSTER!B38)</f>
        <v/>
      </c>
      <c r="C1103" s="588" t="str">
        <f>IF(ROSTER!C$38="","",ROSTER!C$38)</f>
        <v/>
      </c>
      <c r="D1103" s="589"/>
      <c r="E1103" s="590"/>
      <c r="F1103" s="592">
        <f>IF(E1103="y",1,IF(E1103="S",1,0))</f>
        <v>0</v>
      </c>
      <c r="G1103" s="594">
        <f>IF(E1103="S",1,0)</f>
        <v>0</v>
      </c>
      <c r="H1103" s="584"/>
      <c r="I1103" s="576"/>
      <c r="J1103" s="564"/>
      <c r="K1103" s="565"/>
      <c r="L1103" s="568"/>
      <c r="M1103" s="569"/>
      <c r="N1103" s="578">
        <f>L1103+J1103</f>
        <v>0</v>
      </c>
      <c r="O1103" s="579"/>
      <c r="P1103" s="564"/>
      <c r="Q1103" s="565"/>
      <c r="R1103" s="568"/>
      <c r="S1103" s="569"/>
      <c r="T1103" s="578">
        <f>R1103-P1103</f>
        <v>0</v>
      </c>
      <c r="U1103" s="579"/>
      <c r="V1103" s="584"/>
      <c r="W1103" s="576"/>
      <c r="X1103" s="564"/>
      <c r="Y1103" s="576"/>
      <c r="Z1103" s="564"/>
      <c r="AA1103" s="576"/>
      <c r="AB1103" s="564"/>
      <c r="AC1103" s="565"/>
      <c r="AD1103" s="568"/>
      <c r="AE1103" s="569"/>
      <c r="AF1103" s="548">
        <f>IF(AB1103=0,0,(AD1103/AB1103)*100)</f>
        <v>0</v>
      </c>
      <c r="AG1103" s="549"/>
      <c r="AH1103" s="564"/>
      <c r="AI1103" s="565"/>
      <c r="AJ1103" s="568"/>
      <c r="AK1103" s="569"/>
      <c r="AL1103" s="548">
        <f>IF(AH1103=0,0,(AJ1103/AH1103)*100)</f>
        <v>0</v>
      </c>
      <c r="AM1103" s="549"/>
      <c r="AN1103" s="564"/>
      <c r="AO1103" s="565"/>
      <c r="AP1103" s="568"/>
      <c r="AQ1103" s="569"/>
      <c r="AR1103" s="548">
        <f>IF(AN1103=0,0,(AP1103/AN1103)*100)</f>
        <v>0</v>
      </c>
      <c r="AS1103" s="549"/>
      <c r="AT1103" s="572">
        <f>AB1103+AH1103+AN1103</f>
        <v>0</v>
      </c>
      <c r="AU1103" s="573"/>
      <c r="AV1103" s="544">
        <f>AD1103+AJ1103+AP1103</f>
        <v>0</v>
      </c>
      <c r="AW1103" s="545"/>
      <c r="AX1103" s="548">
        <f>IF(AT1103=0,0,(AV1103/AT1103)*100)</f>
        <v>0</v>
      </c>
      <c r="AY1103" s="549"/>
      <c r="AZ1103" s="564"/>
      <c r="BA1103" s="565"/>
      <c r="BB1103" s="568"/>
      <c r="BC1103" s="569"/>
      <c r="BD1103" s="548">
        <f>IF(AZ1103=0,0,(BB1103/AZ1103)*100)</f>
        <v>0</v>
      </c>
      <c r="BE1103" s="549"/>
      <c r="BF1103" s="572">
        <f>AT1103+AZ1103</f>
        <v>0</v>
      </c>
      <c r="BG1103" s="573"/>
      <c r="BH1103" s="544">
        <f>AV1103+BB1103</f>
        <v>0</v>
      </c>
      <c r="BI1103" s="545"/>
      <c r="BJ1103" s="548">
        <f>IF(BF1103=0,0,(BH1103/BF1103)*100)</f>
        <v>0</v>
      </c>
      <c r="BK1103" s="549"/>
      <c r="BL1103" s="552">
        <f>(AD1103*2)+(AJ1103*2)+(AP1103*3)+BB1103</f>
        <v>0</v>
      </c>
      <c r="BM1103" s="553"/>
      <c r="BN1103" s="554"/>
      <c r="BO1103" s="560" t="e">
        <f>(BL1103*BR$1073)+(N1103*BR$1074)+(X1103*BR$1075)+(R1103*BR$1076)+(V1103*BR$1077)+(Z1103*BR$1078)</f>
        <v>#REF!</v>
      </c>
      <c r="BP1103" s="560" t="e">
        <f>((AZ1103-BB1103)*BR$1080)+((AT1103-AV1103)*BR$1079)+(H1103*BR$1081)+(P1103*BR$1082)</f>
        <v>#REF!</v>
      </c>
      <c r="BQ1103" s="62"/>
      <c r="BR1103" s="62"/>
      <c r="BS1103" s="62"/>
    </row>
    <row r="1104" spans="1:76" ht="21.75" customHeight="1">
      <c r="A1104" s="62"/>
      <c r="B1104" s="587"/>
      <c r="C1104" s="562" t="str">
        <f>IF(ROSTER!D$38="","",ROSTER!D$38)</f>
        <v/>
      </c>
      <c r="D1104" s="563"/>
      <c r="E1104" s="591"/>
      <c r="F1104" s="593"/>
      <c r="G1104" s="595"/>
      <c r="H1104" s="585"/>
      <c r="I1104" s="577"/>
      <c r="J1104" s="566"/>
      <c r="K1104" s="567"/>
      <c r="L1104" s="570"/>
      <c r="M1104" s="571"/>
      <c r="N1104" s="582" t="s">
        <v>16</v>
      </c>
      <c r="O1104" s="583"/>
      <c r="P1104" s="566"/>
      <c r="Q1104" s="567"/>
      <c r="R1104" s="570"/>
      <c r="S1104" s="571"/>
      <c r="T1104" s="582" t="s">
        <v>16</v>
      </c>
      <c r="U1104" s="583"/>
      <c r="V1104" s="585"/>
      <c r="W1104" s="577"/>
      <c r="X1104" s="566"/>
      <c r="Y1104" s="577"/>
      <c r="Z1104" s="566"/>
      <c r="AA1104" s="577"/>
      <c r="AB1104" s="566"/>
      <c r="AC1104" s="567"/>
      <c r="AD1104" s="570"/>
      <c r="AE1104" s="571"/>
      <c r="AF1104" s="598"/>
      <c r="AG1104" s="599"/>
      <c r="AH1104" s="566"/>
      <c r="AI1104" s="567"/>
      <c r="AJ1104" s="570"/>
      <c r="AK1104" s="571"/>
      <c r="AL1104" s="598"/>
      <c r="AM1104" s="599"/>
      <c r="AN1104" s="566"/>
      <c r="AO1104" s="567"/>
      <c r="AP1104" s="570"/>
      <c r="AQ1104" s="571"/>
      <c r="AR1104" s="598"/>
      <c r="AS1104" s="599"/>
      <c r="AT1104" s="603"/>
      <c r="AU1104" s="604"/>
      <c r="AV1104" s="596"/>
      <c r="AW1104" s="597"/>
      <c r="AX1104" s="598"/>
      <c r="AY1104" s="599"/>
      <c r="AZ1104" s="566"/>
      <c r="BA1104" s="567"/>
      <c r="BB1104" s="570"/>
      <c r="BC1104" s="571"/>
      <c r="BD1104" s="598"/>
      <c r="BE1104" s="599"/>
      <c r="BF1104" s="603"/>
      <c r="BG1104" s="604"/>
      <c r="BH1104" s="596"/>
      <c r="BI1104" s="597"/>
      <c r="BJ1104" s="598"/>
      <c r="BK1104" s="599"/>
      <c r="BL1104" s="600"/>
      <c r="BM1104" s="601"/>
      <c r="BN1104" s="602"/>
      <c r="BO1104" s="561"/>
      <c r="BP1104" s="561"/>
      <c r="BQ1104" s="62"/>
      <c r="BR1104" s="62"/>
      <c r="BS1104" s="62"/>
    </row>
    <row r="1105" spans="1:73" ht="21.75" customHeight="1">
      <c r="A1105" s="62"/>
      <c r="B1105" s="586" t="str">
        <f>IF(ROSTER!B40="","",ROSTER!B40)</f>
        <v/>
      </c>
      <c r="C1105" s="588" t="str">
        <f>IF(ROSTER!C$40="","",ROSTER!C$40)</f>
        <v/>
      </c>
      <c r="D1105" s="589"/>
      <c r="E1105" s="590"/>
      <c r="F1105" s="592">
        <f>IF(E1105="y",1,IF(E1105="S",1,0))</f>
        <v>0</v>
      </c>
      <c r="G1105" s="594">
        <f>IF(E1105="S",1,0)</f>
        <v>0</v>
      </c>
      <c r="H1105" s="584"/>
      <c r="I1105" s="576"/>
      <c r="J1105" s="564"/>
      <c r="K1105" s="565"/>
      <c r="L1105" s="568"/>
      <c r="M1105" s="569"/>
      <c r="N1105" s="578">
        <f>L1105+J1105</f>
        <v>0</v>
      </c>
      <c r="O1105" s="579"/>
      <c r="P1105" s="564"/>
      <c r="Q1105" s="565"/>
      <c r="R1105" s="568"/>
      <c r="S1105" s="569"/>
      <c r="T1105" s="578">
        <f>R1105-P1105</f>
        <v>0</v>
      </c>
      <c r="U1105" s="579"/>
      <c r="V1105" s="584"/>
      <c r="W1105" s="576"/>
      <c r="X1105" s="564"/>
      <c r="Y1105" s="576"/>
      <c r="Z1105" s="564"/>
      <c r="AA1105" s="576"/>
      <c r="AB1105" s="564"/>
      <c r="AC1105" s="565"/>
      <c r="AD1105" s="568"/>
      <c r="AE1105" s="569"/>
      <c r="AF1105" s="548">
        <f>IF(AB1105=0,0,(AD1105/AB1105)*100)</f>
        <v>0</v>
      </c>
      <c r="AG1105" s="549"/>
      <c r="AH1105" s="564"/>
      <c r="AI1105" s="565"/>
      <c r="AJ1105" s="568"/>
      <c r="AK1105" s="569"/>
      <c r="AL1105" s="548">
        <f>IF(AH1105=0,0,(AJ1105/AH1105)*100)</f>
        <v>0</v>
      </c>
      <c r="AM1105" s="549"/>
      <c r="AN1105" s="564"/>
      <c r="AO1105" s="565"/>
      <c r="AP1105" s="568"/>
      <c r="AQ1105" s="569"/>
      <c r="AR1105" s="548">
        <f>IF(AN1105=0,0,(AP1105/AN1105)*100)</f>
        <v>0</v>
      </c>
      <c r="AS1105" s="549"/>
      <c r="AT1105" s="572">
        <f>AB1105+AH1105+AN1105</f>
        <v>0</v>
      </c>
      <c r="AU1105" s="573"/>
      <c r="AV1105" s="544">
        <f>AD1105+AJ1105+AP1105</f>
        <v>0</v>
      </c>
      <c r="AW1105" s="545"/>
      <c r="AX1105" s="548">
        <f>IF(AT1105=0,0,(AV1105/AT1105)*100)</f>
        <v>0</v>
      </c>
      <c r="AY1105" s="549"/>
      <c r="AZ1105" s="564"/>
      <c r="BA1105" s="565"/>
      <c r="BB1105" s="568"/>
      <c r="BC1105" s="569"/>
      <c r="BD1105" s="548">
        <f>IF(AZ1105=0,0,(BB1105/AZ1105)*100)</f>
        <v>0</v>
      </c>
      <c r="BE1105" s="549"/>
      <c r="BF1105" s="572">
        <f>AT1105+AZ1105</f>
        <v>0</v>
      </c>
      <c r="BG1105" s="573"/>
      <c r="BH1105" s="544">
        <f>AV1105+BB1105</f>
        <v>0</v>
      </c>
      <c r="BI1105" s="545"/>
      <c r="BJ1105" s="548">
        <f>IF(BF1105=0,0,(BH1105/BF1105)*100)</f>
        <v>0</v>
      </c>
      <c r="BK1105" s="549"/>
      <c r="BL1105" s="552">
        <f>(AD1105*2)+(AJ1105*2)+(AP1105*3)+BB1105</f>
        <v>0</v>
      </c>
      <c r="BM1105" s="553"/>
      <c r="BN1105" s="554"/>
      <c r="BO1105" s="560" t="e">
        <f>(BL1105*BR$1073)+(N1105*BR$1074)+(X1105*BR$1075)+(R1105*BR$1076)+(V1105*BR$1077)+(Z1105*BR$1078)</f>
        <v>#REF!</v>
      </c>
      <c r="BP1105" s="560" t="e">
        <f>((AZ1105-BB1105)*BR$1080)+((AT1105-AV1105)*BR$1079)+(H1105*BR$1081)+(P1105*BR$1082)</f>
        <v>#REF!</v>
      </c>
      <c r="BQ1105" s="62"/>
      <c r="BR1105" s="62"/>
      <c r="BS1105" s="62"/>
    </row>
    <row r="1106" spans="1:73" ht="21.75" customHeight="1">
      <c r="A1106" s="62"/>
      <c r="B1106" s="587"/>
      <c r="C1106" s="562" t="str">
        <f>IF(ROSTER!D$40="","",ROSTER!D$40)</f>
        <v/>
      </c>
      <c r="D1106" s="563"/>
      <c r="E1106" s="591"/>
      <c r="F1106" s="593"/>
      <c r="G1106" s="595"/>
      <c r="H1106" s="585"/>
      <c r="I1106" s="577"/>
      <c r="J1106" s="566"/>
      <c r="K1106" s="567"/>
      <c r="L1106" s="570"/>
      <c r="M1106" s="571"/>
      <c r="N1106" s="582" t="s">
        <v>16</v>
      </c>
      <c r="O1106" s="583"/>
      <c r="P1106" s="566"/>
      <c r="Q1106" s="567"/>
      <c r="R1106" s="570"/>
      <c r="S1106" s="571"/>
      <c r="T1106" s="582" t="s">
        <v>16</v>
      </c>
      <c r="U1106" s="583"/>
      <c r="V1106" s="585"/>
      <c r="W1106" s="577"/>
      <c r="X1106" s="566"/>
      <c r="Y1106" s="577"/>
      <c r="Z1106" s="566"/>
      <c r="AA1106" s="577"/>
      <c r="AB1106" s="566"/>
      <c r="AC1106" s="567"/>
      <c r="AD1106" s="570"/>
      <c r="AE1106" s="571"/>
      <c r="AF1106" s="598"/>
      <c r="AG1106" s="599"/>
      <c r="AH1106" s="566"/>
      <c r="AI1106" s="567"/>
      <c r="AJ1106" s="570"/>
      <c r="AK1106" s="571"/>
      <c r="AL1106" s="598"/>
      <c r="AM1106" s="599"/>
      <c r="AN1106" s="566"/>
      <c r="AO1106" s="567"/>
      <c r="AP1106" s="570"/>
      <c r="AQ1106" s="571"/>
      <c r="AR1106" s="598"/>
      <c r="AS1106" s="599"/>
      <c r="AT1106" s="603"/>
      <c r="AU1106" s="604"/>
      <c r="AV1106" s="596"/>
      <c r="AW1106" s="597"/>
      <c r="AX1106" s="598"/>
      <c r="AY1106" s="599"/>
      <c r="AZ1106" s="566"/>
      <c r="BA1106" s="567"/>
      <c r="BB1106" s="570"/>
      <c r="BC1106" s="571"/>
      <c r="BD1106" s="598"/>
      <c r="BE1106" s="599"/>
      <c r="BF1106" s="603"/>
      <c r="BG1106" s="604"/>
      <c r="BH1106" s="596"/>
      <c r="BI1106" s="597"/>
      <c r="BJ1106" s="598"/>
      <c r="BK1106" s="599"/>
      <c r="BL1106" s="600"/>
      <c r="BM1106" s="601"/>
      <c r="BN1106" s="602"/>
      <c r="BO1106" s="561"/>
      <c r="BP1106" s="561"/>
      <c r="BQ1106" s="62"/>
      <c r="BR1106" s="62"/>
      <c r="BS1106" s="62"/>
    </row>
    <row r="1107" spans="1:73" ht="21.75" customHeight="1">
      <c r="A1107" s="62"/>
      <c r="B1107" s="586" t="str">
        <f>IF(ROSTER!B42="","",ROSTER!B42)</f>
        <v/>
      </c>
      <c r="C1107" s="588" t="str">
        <f>IF(ROSTER!C$42="","",ROSTER!C$42)</f>
        <v/>
      </c>
      <c r="D1107" s="589"/>
      <c r="E1107" s="590"/>
      <c r="F1107" s="592">
        <f>IF(E1107="y",1,IF(E1107="S",1,0))</f>
        <v>0</v>
      </c>
      <c r="G1107" s="594">
        <f>IF(E1107="S",1,0)</f>
        <v>0</v>
      </c>
      <c r="H1107" s="584"/>
      <c r="I1107" s="576"/>
      <c r="J1107" s="564"/>
      <c r="K1107" s="565"/>
      <c r="L1107" s="568"/>
      <c r="M1107" s="569"/>
      <c r="N1107" s="578">
        <f>L1107+J1107</f>
        <v>0</v>
      </c>
      <c r="O1107" s="579"/>
      <c r="P1107" s="564"/>
      <c r="Q1107" s="565"/>
      <c r="R1107" s="568"/>
      <c r="S1107" s="569"/>
      <c r="T1107" s="578">
        <f>R1107-P1107</f>
        <v>0</v>
      </c>
      <c r="U1107" s="579"/>
      <c r="V1107" s="584"/>
      <c r="W1107" s="576"/>
      <c r="X1107" s="564"/>
      <c r="Y1107" s="576"/>
      <c r="Z1107" s="564"/>
      <c r="AA1107" s="576"/>
      <c r="AB1107" s="564"/>
      <c r="AC1107" s="565"/>
      <c r="AD1107" s="568"/>
      <c r="AE1107" s="569"/>
      <c r="AF1107" s="548">
        <f>IF(AB1107=0,0,(AD1107/AB1107)*100)</f>
        <v>0</v>
      </c>
      <c r="AG1107" s="549"/>
      <c r="AH1107" s="564"/>
      <c r="AI1107" s="565"/>
      <c r="AJ1107" s="568"/>
      <c r="AK1107" s="569"/>
      <c r="AL1107" s="548">
        <f>IF(AH1107=0,0,(AJ1107/AH1107)*100)</f>
        <v>0</v>
      </c>
      <c r="AM1107" s="549"/>
      <c r="AN1107" s="564"/>
      <c r="AO1107" s="565"/>
      <c r="AP1107" s="568"/>
      <c r="AQ1107" s="569"/>
      <c r="AR1107" s="548">
        <f>IF(AN1107=0,0,(AP1107/AN1107)*100)</f>
        <v>0</v>
      </c>
      <c r="AS1107" s="549"/>
      <c r="AT1107" s="572">
        <f>AB1107+AH1107+AN1107</f>
        <v>0</v>
      </c>
      <c r="AU1107" s="573"/>
      <c r="AV1107" s="544">
        <f>AD1107+AJ1107+AP1107</f>
        <v>0</v>
      </c>
      <c r="AW1107" s="545"/>
      <c r="AX1107" s="548">
        <f>IF(AT1107=0,0,(AV1107/AT1107)*100)</f>
        <v>0</v>
      </c>
      <c r="AY1107" s="549"/>
      <c r="AZ1107" s="564"/>
      <c r="BA1107" s="565"/>
      <c r="BB1107" s="568"/>
      <c r="BC1107" s="569"/>
      <c r="BD1107" s="548">
        <f>IF(AZ1107=0,0,(BB1107/AZ1107)*100)</f>
        <v>0</v>
      </c>
      <c r="BE1107" s="549"/>
      <c r="BF1107" s="572">
        <f>AT1107+AZ1107</f>
        <v>0</v>
      </c>
      <c r="BG1107" s="573"/>
      <c r="BH1107" s="544">
        <f>AV1107+BB1107</f>
        <v>0</v>
      </c>
      <c r="BI1107" s="545"/>
      <c r="BJ1107" s="548">
        <f>IF(BF1107=0,0,(BH1107/BF1107)*100)</f>
        <v>0</v>
      </c>
      <c r="BK1107" s="549"/>
      <c r="BL1107" s="552">
        <f>(AD1107*2)+(AJ1107*2)+(AP1107*3)+BB1107</f>
        <v>0</v>
      </c>
      <c r="BM1107" s="553"/>
      <c r="BN1107" s="554"/>
      <c r="BO1107" s="560" t="e">
        <f>(BL1107*BR$1073)+(N1107*BR$1074)+(X1107*BR$1075)+(R1107*BR$1076)+(V1107*BR$1077)+(Z1107*BR$1078)</f>
        <v>#REF!</v>
      </c>
      <c r="BP1107" s="560" t="e">
        <f>((AZ1107-BB1107)*BR$1080)+((AT1107-AV1107)*BR$1079)+(H1107*BR$1081)+(P1107*BR$1082)</f>
        <v>#REF!</v>
      </c>
      <c r="BQ1107" s="62"/>
      <c r="BR1107" s="62"/>
      <c r="BS1107" s="62"/>
    </row>
    <row r="1108" spans="1:73" ht="21.75" customHeight="1">
      <c r="A1108" s="62"/>
      <c r="B1108" s="587"/>
      <c r="C1108" s="562" t="str">
        <f>IF(ROSTER!D$42="","",ROSTER!D$42)</f>
        <v/>
      </c>
      <c r="D1108" s="563"/>
      <c r="E1108" s="591"/>
      <c r="F1108" s="593"/>
      <c r="G1108" s="595"/>
      <c r="H1108" s="585"/>
      <c r="I1108" s="577"/>
      <c r="J1108" s="566"/>
      <c r="K1108" s="567"/>
      <c r="L1108" s="570"/>
      <c r="M1108" s="571"/>
      <c r="N1108" s="582" t="s">
        <v>16</v>
      </c>
      <c r="O1108" s="583"/>
      <c r="P1108" s="566"/>
      <c r="Q1108" s="567"/>
      <c r="R1108" s="570"/>
      <c r="S1108" s="571"/>
      <c r="T1108" s="582" t="s">
        <v>16</v>
      </c>
      <c r="U1108" s="583"/>
      <c r="V1108" s="585"/>
      <c r="W1108" s="577"/>
      <c r="X1108" s="566"/>
      <c r="Y1108" s="577"/>
      <c r="Z1108" s="566"/>
      <c r="AA1108" s="577"/>
      <c r="AB1108" s="566"/>
      <c r="AC1108" s="567"/>
      <c r="AD1108" s="570"/>
      <c r="AE1108" s="571"/>
      <c r="AF1108" s="598"/>
      <c r="AG1108" s="599"/>
      <c r="AH1108" s="566"/>
      <c r="AI1108" s="567"/>
      <c r="AJ1108" s="570"/>
      <c r="AK1108" s="571"/>
      <c r="AL1108" s="598"/>
      <c r="AM1108" s="599"/>
      <c r="AN1108" s="566"/>
      <c r="AO1108" s="567"/>
      <c r="AP1108" s="570"/>
      <c r="AQ1108" s="571"/>
      <c r="AR1108" s="598"/>
      <c r="AS1108" s="599"/>
      <c r="AT1108" s="603"/>
      <c r="AU1108" s="604"/>
      <c r="AV1108" s="596"/>
      <c r="AW1108" s="597"/>
      <c r="AX1108" s="598"/>
      <c r="AY1108" s="599"/>
      <c r="AZ1108" s="566"/>
      <c r="BA1108" s="567"/>
      <c r="BB1108" s="570"/>
      <c r="BC1108" s="571"/>
      <c r="BD1108" s="598"/>
      <c r="BE1108" s="599"/>
      <c r="BF1108" s="603"/>
      <c r="BG1108" s="604"/>
      <c r="BH1108" s="596"/>
      <c r="BI1108" s="597"/>
      <c r="BJ1108" s="598"/>
      <c r="BK1108" s="599"/>
      <c r="BL1108" s="600"/>
      <c r="BM1108" s="601"/>
      <c r="BN1108" s="602"/>
      <c r="BO1108" s="561"/>
      <c r="BP1108" s="561"/>
      <c r="BQ1108" s="62"/>
      <c r="BR1108" s="62"/>
      <c r="BS1108" s="62"/>
    </row>
    <row r="1109" spans="1:73" ht="21.75" customHeight="1">
      <c r="A1109" s="62"/>
      <c r="B1109" s="586" t="str">
        <f>IF(ROSTER!B44="","",ROSTER!B44)</f>
        <v/>
      </c>
      <c r="C1109" s="588" t="str">
        <f>IF(ROSTER!C$44="","",ROSTER!C$44)</f>
        <v/>
      </c>
      <c r="D1109" s="589"/>
      <c r="E1109" s="590"/>
      <c r="F1109" s="592">
        <f>IF(E1109="y",1,IF(E1109="S",1,0))</f>
        <v>0</v>
      </c>
      <c r="G1109" s="594">
        <f>IF(E1109="S",1,0)</f>
        <v>0</v>
      </c>
      <c r="H1109" s="584"/>
      <c r="I1109" s="576"/>
      <c r="J1109" s="564"/>
      <c r="K1109" s="565"/>
      <c r="L1109" s="568"/>
      <c r="M1109" s="569"/>
      <c r="N1109" s="578">
        <f>L1109+J1109</f>
        <v>0</v>
      </c>
      <c r="O1109" s="579"/>
      <c r="P1109" s="564"/>
      <c r="Q1109" s="565"/>
      <c r="R1109" s="568"/>
      <c r="S1109" s="569"/>
      <c r="T1109" s="578">
        <f>R1109-P1109</f>
        <v>0</v>
      </c>
      <c r="U1109" s="579"/>
      <c r="V1109" s="584"/>
      <c r="W1109" s="576"/>
      <c r="X1109" s="564"/>
      <c r="Y1109" s="576"/>
      <c r="Z1109" s="564"/>
      <c r="AA1109" s="576"/>
      <c r="AB1109" s="564"/>
      <c r="AC1109" s="565"/>
      <c r="AD1109" s="568"/>
      <c r="AE1109" s="569"/>
      <c r="AF1109" s="548">
        <f>IF(AB1109=0,0,(AD1109/AB1109)*100)</f>
        <v>0</v>
      </c>
      <c r="AG1109" s="549"/>
      <c r="AH1109" s="564"/>
      <c r="AI1109" s="565"/>
      <c r="AJ1109" s="568"/>
      <c r="AK1109" s="569"/>
      <c r="AL1109" s="548">
        <f>IF(AH1109=0,0,(AJ1109/AH1109)*100)</f>
        <v>0</v>
      </c>
      <c r="AM1109" s="549"/>
      <c r="AN1109" s="564"/>
      <c r="AO1109" s="565"/>
      <c r="AP1109" s="568"/>
      <c r="AQ1109" s="569"/>
      <c r="AR1109" s="548">
        <f>IF(AN1109=0,0,(AP1109/AN1109)*100)</f>
        <v>0</v>
      </c>
      <c r="AS1109" s="549"/>
      <c r="AT1109" s="572">
        <f>AB1109+AH1109+AN1109</f>
        <v>0</v>
      </c>
      <c r="AU1109" s="573"/>
      <c r="AV1109" s="544">
        <f>AD1109+AJ1109+AP1109</f>
        <v>0</v>
      </c>
      <c r="AW1109" s="545"/>
      <c r="AX1109" s="548">
        <f>IF(AT1109=0,0,(AV1109/AT1109)*100)</f>
        <v>0</v>
      </c>
      <c r="AY1109" s="549"/>
      <c r="AZ1109" s="564"/>
      <c r="BA1109" s="565"/>
      <c r="BB1109" s="568"/>
      <c r="BC1109" s="569"/>
      <c r="BD1109" s="548">
        <f>IF(AZ1109=0,0,(BB1109/AZ1109)*100)</f>
        <v>0</v>
      </c>
      <c r="BE1109" s="549"/>
      <c r="BF1109" s="572">
        <f>AT1109+AZ1109</f>
        <v>0</v>
      </c>
      <c r="BG1109" s="573"/>
      <c r="BH1109" s="544">
        <f>AV1109+BB1109</f>
        <v>0</v>
      </c>
      <c r="BI1109" s="545"/>
      <c r="BJ1109" s="548">
        <f>IF(BF1109=0,0,(BH1109/BF1109)*100)</f>
        <v>0</v>
      </c>
      <c r="BK1109" s="549"/>
      <c r="BL1109" s="552">
        <f>(AD1109*2)+(AJ1109*2)+(AP1109*3)+BB1109</f>
        <v>0</v>
      </c>
      <c r="BM1109" s="553"/>
      <c r="BN1109" s="554"/>
      <c r="BO1109" s="560" t="e">
        <f>(BL1109*BR$1073)+(N1109*BR$1074)+(X1109*BR$1075)+(R1109*BR$1076)+(V1109*BR$1077)+(Z1109*BR$1078)</f>
        <v>#REF!</v>
      </c>
      <c r="BP1109" s="560" t="e">
        <f>((AZ1109-BB1109)*BR$1080)+((AT1109-AV1109)*BR$1079)+(H1109*BR$1081)+(P1109*BR$1082)</f>
        <v>#REF!</v>
      </c>
      <c r="BQ1109" s="62"/>
      <c r="BR1109" s="62"/>
      <c r="BS1109" s="62"/>
    </row>
    <row r="1110" spans="1:73" ht="21.75" customHeight="1">
      <c r="A1110" s="62"/>
      <c r="B1110" s="587"/>
      <c r="C1110" s="562" t="str">
        <f>IF(ROSTER!D$44="","",ROSTER!D$44)</f>
        <v/>
      </c>
      <c r="D1110" s="563"/>
      <c r="E1110" s="591"/>
      <c r="F1110" s="593"/>
      <c r="G1110" s="595"/>
      <c r="H1110" s="585"/>
      <c r="I1110" s="577"/>
      <c r="J1110" s="566"/>
      <c r="K1110" s="567"/>
      <c r="L1110" s="570"/>
      <c r="M1110" s="571"/>
      <c r="N1110" s="582" t="s">
        <v>16</v>
      </c>
      <c r="O1110" s="583"/>
      <c r="P1110" s="566"/>
      <c r="Q1110" s="567"/>
      <c r="R1110" s="570"/>
      <c r="S1110" s="571"/>
      <c r="T1110" s="582" t="s">
        <v>16</v>
      </c>
      <c r="U1110" s="583"/>
      <c r="V1110" s="585"/>
      <c r="W1110" s="577"/>
      <c r="X1110" s="566"/>
      <c r="Y1110" s="577"/>
      <c r="Z1110" s="566"/>
      <c r="AA1110" s="577"/>
      <c r="AB1110" s="566"/>
      <c r="AC1110" s="567"/>
      <c r="AD1110" s="570"/>
      <c r="AE1110" s="571"/>
      <c r="AF1110" s="598"/>
      <c r="AG1110" s="599"/>
      <c r="AH1110" s="566"/>
      <c r="AI1110" s="567"/>
      <c r="AJ1110" s="570"/>
      <c r="AK1110" s="571"/>
      <c r="AL1110" s="598"/>
      <c r="AM1110" s="599"/>
      <c r="AN1110" s="566"/>
      <c r="AO1110" s="567"/>
      <c r="AP1110" s="570"/>
      <c r="AQ1110" s="571"/>
      <c r="AR1110" s="598"/>
      <c r="AS1110" s="599"/>
      <c r="AT1110" s="603"/>
      <c r="AU1110" s="604"/>
      <c r="AV1110" s="596"/>
      <c r="AW1110" s="597"/>
      <c r="AX1110" s="598"/>
      <c r="AY1110" s="599"/>
      <c r="AZ1110" s="566"/>
      <c r="BA1110" s="567"/>
      <c r="BB1110" s="570"/>
      <c r="BC1110" s="571"/>
      <c r="BD1110" s="598"/>
      <c r="BE1110" s="599"/>
      <c r="BF1110" s="603"/>
      <c r="BG1110" s="604"/>
      <c r="BH1110" s="596"/>
      <c r="BI1110" s="597"/>
      <c r="BJ1110" s="598"/>
      <c r="BK1110" s="599"/>
      <c r="BL1110" s="600"/>
      <c r="BM1110" s="601"/>
      <c r="BN1110" s="602"/>
      <c r="BO1110" s="561"/>
      <c r="BP1110" s="561"/>
      <c r="BQ1110" s="62"/>
      <c r="BR1110" s="62"/>
      <c r="BS1110" s="62"/>
    </row>
    <row r="1111" spans="1:73" ht="21.75" customHeight="1">
      <c r="A1111" s="62"/>
      <c r="B1111" s="586" t="str">
        <f>IF(ROSTER!B46="","",ROSTER!B46)</f>
        <v/>
      </c>
      <c r="C1111" s="588" t="str">
        <f>IF(ROSTER!C$46="","",ROSTER!C$46)</f>
        <v/>
      </c>
      <c r="D1111" s="589"/>
      <c r="E1111" s="590"/>
      <c r="F1111" s="592">
        <f>IF(E1111="y",1,IF(E1111="S",1,0))</f>
        <v>0</v>
      </c>
      <c r="G1111" s="594">
        <f>IF(E1111="S",1,0)</f>
        <v>0</v>
      </c>
      <c r="H1111" s="584"/>
      <c r="I1111" s="576"/>
      <c r="J1111" s="564"/>
      <c r="K1111" s="565"/>
      <c r="L1111" s="568"/>
      <c r="M1111" s="569"/>
      <c r="N1111" s="578">
        <f>L1111+J1111</f>
        <v>0</v>
      </c>
      <c r="O1111" s="579"/>
      <c r="P1111" s="564"/>
      <c r="Q1111" s="565"/>
      <c r="R1111" s="568"/>
      <c r="S1111" s="569"/>
      <c r="T1111" s="578">
        <f>R1111-P1111</f>
        <v>0</v>
      </c>
      <c r="U1111" s="579"/>
      <c r="V1111" s="584"/>
      <c r="W1111" s="576"/>
      <c r="X1111" s="564"/>
      <c r="Y1111" s="576"/>
      <c r="Z1111" s="564"/>
      <c r="AA1111" s="576"/>
      <c r="AB1111" s="564"/>
      <c r="AC1111" s="565"/>
      <c r="AD1111" s="568"/>
      <c r="AE1111" s="569"/>
      <c r="AF1111" s="548">
        <f>IF(AB1111=0,0,(AD1111/AB1111)*100)</f>
        <v>0</v>
      </c>
      <c r="AG1111" s="549"/>
      <c r="AH1111" s="564"/>
      <c r="AI1111" s="565"/>
      <c r="AJ1111" s="568"/>
      <c r="AK1111" s="569"/>
      <c r="AL1111" s="548">
        <f>IF(AH1111=0,0,(AJ1111/AH1111)*100)</f>
        <v>0</v>
      </c>
      <c r="AM1111" s="549"/>
      <c r="AN1111" s="564"/>
      <c r="AO1111" s="565"/>
      <c r="AP1111" s="568"/>
      <c r="AQ1111" s="569"/>
      <c r="AR1111" s="548">
        <f>IF(AN1111=0,0,(AP1111/AN1111)*100)</f>
        <v>0</v>
      </c>
      <c r="AS1111" s="549"/>
      <c r="AT1111" s="572">
        <f>AB1111+AH1111+AN1111</f>
        <v>0</v>
      </c>
      <c r="AU1111" s="573"/>
      <c r="AV1111" s="544">
        <f>AD1111+AJ1111+AP1111</f>
        <v>0</v>
      </c>
      <c r="AW1111" s="545"/>
      <c r="AX1111" s="548">
        <f>IF(AT1111=0,0,(AV1111/AT1111)*100)</f>
        <v>0</v>
      </c>
      <c r="AY1111" s="549"/>
      <c r="AZ1111" s="564"/>
      <c r="BA1111" s="565"/>
      <c r="BB1111" s="568"/>
      <c r="BC1111" s="569"/>
      <c r="BD1111" s="548">
        <f>IF(AZ1111=0,0,(BB1111/AZ1111)*100)</f>
        <v>0</v>
      </c>
      <c r="BE1111" s="549"/>
      <c r="BF1111" s="572">
        <f>AT1111+AZ1111</f>
        <v>0</v>
      </c>
      <c r="BG1111" s="573"/>
      <c r="BH1111" s="544">
        <f>AV1111+BB1111</f>
        <v>0</v>
      </c>
      <c r="BI1111" s="545"/>
      <c r="BJ1111" s="548">
        <f>IF(BF1111=0,0,(BH1111/BF1111)*100)</f>
        <v>0</v>
      </c>
      <c r="BK1111" s="549"/>
      <c r="BL1111" s="552">
        <f>(AD1111*2)+(AJ1111*2)+(AP1111*3)+BB1111</f>
        <v>0</v>
      </c>
      <c r="BM1111" s="553"/>
      <c r="BN1111" s="554"/>
      <c r="BO1111" s="558" t="e">
        <f>(BL1111*BR$1073)+(N1111*BR$1074)+(X1111*BR$1075)+(R1111*BR$1076)+(V1111*BR$1077)+(Z1111*BR$1078)</f>
        <v>#REF!</v>
      </c>
      <c r="BP1111" s="560" t="e">
        <f>((AZ1111-BB1111)*BR$1080)+((AT1111-AV1111)*BR$1079)+(H1111*BR$1081)+(P1111*BR$1082)</f>
        <v>#REF!</v>
      </c>
      <c r="BQ1111" s="62"/>
      <c r="BR1111" s="62"/>
      <c r="BS1111" s="62"/>
      <c r="BU1111" s="82"/>
    </row>
    <row r="1112" spans="1:73" ht="22.5" customHeight="1" thickBot="1">
      <c r="A1112" s="62"/>
      <c r="B1112" s="587"/>
      <c r="C1112" s="562" t="str">
        <f>IF(ROSTER!D$46="","",ROSTER!D$46)</f>
        <v/>
      </c>
      <c r="D1112" s="563"/>
      <c r="E1112" s="591"/>
      <c r="F1112" s="593"/>
      <c r="G1112" s="595"/>
      <c r="H1112" s="585"/>
      <c r="I1112" s="577"/>
      <c r="J1112" s="566"/>
      <c r="K1112" s="567"/>
      <c r="L1112" s="570"/>
      <c r="M1112" s="571"/>
      <c r="N1112" s="580" t="s">
        <v>16</v>
      </c>
      <c r="O1112" s="581"/>
      <c r="P1112" s="566"/>
      <c r="Q1112" s="567"/>
      <c r="R1112" s="570"/>
      <c r="S1112" s="571"/>
      <c r="T1112" s="582" t="s">
        <v>16</v>
      </c>
      <c r="U1112" s="583"/>
      <c r="V1112" s="585"/>
      <c r="W1112" s="577"/>
      <c r="X1112" s="566"/>
      <c r="Y1112" s="577"/>
      <c r="Z1112" s="566"/>
      <c r="AA1112" s="577"/>
      <c r="AB1112" s="566"/>
      <c r="AC1112" s="567"/>
      <c r="AD1112" s="570"/>
      <c r="AE1112" s="571"/>
      <c r="AF1112" s="550"/>
      <c r="AG1112" s="551"/>
      <c r="AH1112" s="566"/>
      <c r="AI1112" s="567"/>
      <c r="AJ1112" s="570"/>
      <c r="AK1112" s="571"/>
      <c r="AL1112" s="550"/>
      <c r="AM1112" s="551"/>
      <c r="AN1112" s="566"/>
      <c r="AO1112" s="567"/>
      <c r="AP1112" s="570"/>
      <c r="AQ1112" s="571"/>
      <c r="AR1112" s="550"/>
      <c r="AS1112" s="551"/>
      <c r="AT1112" s="574"/>
      <c r="AU1112" s="575"/>
      <c r="AV1112" s="546"/>
      <c r="AW1112" s="547"/>
      <c r="AX1112" s="550"/>
      <c r="AY1112" s="551"/>
      <c r="AZ1112" s="566"/>
      <c r="BA1112" s="567"/>
      <c r="BB1112" s="570"/>
      <c r="BC1112" s="571"/>
      <c r="BD1112" s="550"/>
      <c r="BE1112" s="551"/>
      <c r="BF1112" s="574"/>
      <c r="BG1112" s="575"/>
      <c r="BH1112" s="546"/>
      <c r="BI1112" s="547"/>
      <c r="BJ1112" s="550"/>
      <c r="BK1112" s="551"/>
      <c r="BL1112" s="555"/>
      <c r="BM1112" s="556"/>
      <c r="BN1112" s="557"/>
      <c r="BO1112" s="559"/>
      <c r="BP1112" s="561"/>
      <c r="BQ1112" s="62"/>
      <c r="BR1112" s="62"/>
      <c r="BS1112" s="62"/>
    </row>
    <row r="1113" spans="1:73" s="82" customFormat="1" ht="33.4" customHeight="1">
      <c r="A1113" s="80"/>
      <c r="B1113" s="538"/>
      <c r="C1113" s="539"/>
      <c r="D1113" s="539" t="s">
        <v>10</v>
      </c>
      <c r="E1113" s="542"/>
      <c r="F1113" s="81"/>
      <c r="G1113" s="81"/>
      <c r="H1113" s="532">
        <f>SUM(H1073:I1112)</f>
        <v>0</v>
      </c>
      <c r="I1113" s="525"/>
      <c r="J1113" s="532">
        <f>SUM(J1073:K1112)</f>
        <v>0</v>
      </c>
      <c r="K1113" s="525"/>
      <c r="L1113" s="524">
        <f>SUM(L1073:M1112)</f>
        <v>0</v>
      </c>
      <c r="M1113" s="528"/>
      <c r="N1113" s="495">
        <f>L1113+J1113</f>
        <v>0</v>
      </c>
      <c r="O1113" s="496"/>
      <c r="P1113" s="524">
        <f>SUM(P1073:Q1112)</f>
        <v>0</v>
      </c>
      <c r="Q1113" s="525"/>
      <c r="R1113" s="524">
        <f>SUM(R1073:S1112)</f>
        <v>0</v>
      </c>
      <c r="S1113" s="528"/>
      <c r="T1113" s="495">
        <f>R1113-P1113</f>
        <v>0</v>
      </c>
      <c r="U1113" s="496"/>
      <c r="V1113" s="524">
        <f>SUM(V1073:W1112)</f>
        <v>0</v>
      </c>
      <c r="W1113" s="528"/>
      <c r="X1113" s="532">
        <f>SUM(X1073:Y1112)</f>
        <v>0</v>
      </c>
      <c r="Y1113" s="496"/>
      <c r="Z1113" s="532">
        <f>SUM(Z1073:AA1112)</f>
        <v>0</v>
      </c>
      <c r="AA1113" s="496"/>
      <c r="AB1113" s="528">
        <f>SUM(AB1073:AC1112)</f>
        <v>0</v>
      </c>
      <c r="AC1113" s="525"/>
      <c r="AD1113" s="524">
        <f>SUM(AD1073:AE1112)</f>
        <v>0</v>
      </c>
      <c r="AE1113" s="528"/>
      <c r="AF1113" s="495">
        <f>IF(AB1113=0,0,(AD1113/AB1113)*100)</f>
        <v>0</v>
      </c>
      <c r="AG1113" s="496"/>
      <c r="AH1113" s="524">
        <f>SUM(AH1073:AI1112)</f>
        <v>0</v>
      </c>
      <c r="AI1113" s="525"/>
      <c r="AJ1113" s="524">
        <f>SUM(AJ1073:AK1112)</f>
        <v>0</v>
      </c>
      <c r="AK1113" s="528"/>
      <c r="AL1113" s="495">
        <f>IF(AH1113=0,0,(AJ1113/AH1113)*100)</f>
        <v>0</v>
      </c>
      <c r="AM1113" s="496"/>
      <c r="AN1113" s="524">
        <f>SUM(AN1073:AO1112)</f>
        <v>0</v>
      </c>
      <c r="AO1113" s="525"/>
      <c r="AP1113" s="524">
        <f>SUM(AP1073:AQ1112)</f>
        <v>0</v>
      </c>
      <c r="AQ1113" s="528"/>
      <c r="AR1113" s="495">
        <f>IF(AN1113=0,0,(AP1113/AN1113)*100)</f>
        <v>0</v>
      </c>
      <c r="AS1113" s="496"/>
      <c r="AT1113" s="532">
        <f>AB1113+AH1113+AN1113</f>
        <v>0</v>
      </c>
      <c r="AU1113" s="525"/>
      <c r="AV1113" s="524">
        <f>AD1113+AJ1113+AP1113</f>
        <v>0</v>
      </c>
      <c r="AW1113" s="534"/>
      <c r="AX1113" s="495">
        <f>IF(AT1113=0,0,(AV1113/AT1113)*100)</f>
        <v>0</v>
      </c>
      <c r="AY1113" s="496"/>
      <c r="AZ1113" s="524">
        <f>SUM(AZ1073:BA1112)</f>
        <v>0</v>
      </c>
      <c r="BA1113" s="525"/>
      <c r="BB1113" s="524">
        <f>SUM(BB1073:BC1112)</f>
        <v>0</v>
      </c>
      <c r="BC1113" s="528"/>
      <c r="BD1113" s="495">
        <f>IF(AZ1113=0,0,(BB1113/AZ1113)*100)</f>
        <v>0</v>
      </c>
      <c r="BE1113" s="496"/>
      <c r="BF1113" s="532">
        <f>AT1113+AZ1113</f>
        <v>0</v>
      </c>
      <c r="BG1113" s="525"/>
      <c r="BH1113" s="524">
        <f>AV1113+BB1113</f>
        <v>0</v>
      </c>
      <c r="BI1113" s="534"/>
      <c r="BJ1113" s="495">
        <f>IF(BF1113=0,0,(BH1113/BF1113)*100)</f>
        <v>0</v>
      </c>
      <c r="BK1113" s="536"/>
      <c r="BL1113" s="511">
        <f>SUM(BL1073:BN1112)</f>
        <v>0</v>
      </c>
      <c r="BM1113" s="512"/>
      <c r="BN1113" s="513"/>
      <c r="BO1113" s="517" t="e">
        <f>(BL1113*BR$1073)+(N1113*BR$1074)+(X1113*BR$1075)+(R1113*BR$1076)+(V1113*BR$1077)+(Z1113*BR$1078)</f>
        <v>#REF!</v>
      </c>
      <c r="BP1113" s="519" t="e">
        <f>((AZ1113-BB1113)*BR$1080)+((AT1113-AV1113)*BR$1079)+(H1113*BR$1081)+(P1113*BR$1082)</f>
        <v>#REF!</v>
      </c>
      <c r="BQ1113" s="80"/>
      <c r="BR1113" s="80"/>
      <c r="BS1113" s="80"/>
    </row>
    <row r="1114" spans="1:73" s="82" customFormat="1" ht="33.950000000000003" customHeight="1" thickBot="1">
      <c r="A1114" s="80"/>
      <c r="B1114" s="540"/>
      <c r="C1114" s="541"/>
      <c r="D1114" s="541"/>
      <c r="E1114" s="543"/>
      <c r="F1114" s="83"/>
      <c r="G1114" s="83"/>
      <c r="H1114" s="533"/>
      <c r="I1114" s="527"/>
      <c r="J1114" s="533"/>
      <c r="K1114" s="527"/>
      <c r="L1114" s="526"/>
      <c r="M1114" s="529"/>
      <c r="N1114" s="530" t="s">
        <v>16</v>
      </c>
      <c r="O1114" s="531"/>
      <c r="P1114" s="526"/>
      <c r="Q1114" s="527"/>
      <c r="R1114" s="526"/>
      <c r="S1114" s="529"/>
      <c r="T1114" s="530" t="s">
        <v>16</v>
      </c>
      <c r="U1114" s="531"/>
      <c r="V1114" s="526"/>
      <c r="W1114" s="529"/>
      <c r="X1114" s="533"/>
      <c r="Y1114" s="531"/>
      <c r="Z1114" s="533"/>
      <c r="AA1114" s="531"/>
      <c r="AB1114" s="529"/>
      <c r="AC1114" s="527"/>
      <c r="AD1114" s="526"/>
      <c r="AE1114" s="529"/>
      <c r="AF1114" s="530"/>
      <c r="AG1114" s="531"/>
      <c r="AH1114" s="526"/>
      <c r="AI1114" s="527"/>
      <c r="AJ1114" s="526"/>
      <c r="AK1114" s="529"/>
      <c r="AL1114" s="530"/>
      <c r="AM1114" s="531"/>
      <c r="AN1114" s="526"/>
      <c r="AO1114" s="527"/>
      <c r="AP1114" s="526"/>
      <c r="AQ1114" s="529"/>
      <c r="AR1114" s="530"/>
      <c r="AS1114" s="531"/>
      <c r="AT1114" s="533"/>
      <c r="AU1114" s="527"/>
      <c r="AV1114" s="526"/>
      <c r="AW1114" s="535"/>
      <c r="AX1114" s="530"/>
      <c r="AY1114" s="531"/>
      <c r="AZ1114" s="526"/>
      <c r="BA1114" s="527"/>
      <c r="BB1114" s="526"/>
      <c r="BC1114" s="529"/>
      <c r="BD1114" s="530"/>
      <c r="BE1114" s="531"/>
      <c r="BF1114" s="533"/>
      <c r="BG1114" s="527"/>
      <c r="BH1114" s="526"/>
      <c r="BI1114" s="535"/>
      <c r="BJ1114" s="530"/>
      <c r="BK1114" s="537"/>
      <c r="BL1114" s="514"/>
      <c r="BM1114" s="515"/>
      <c r="BN1114" s="516"/>
      <c r="BO1114" s="518"/>
      <c r="BP1114" s="520"/>
      <c r="BQ1114" s="80"/>
      <c r="BR1114" s="80"/>
      <c r="BS1114" s="80"/>
    </row>
    <row r="1115" spans="1:73" s="88" customFormat="1" ht="48.2" customHeight="1" thickBot="1">
      <c r="A1115" s="84"/>
      <c r="B1115" s="521"/>
      <c r="C1115" s="522"/>
      <c r="D1115" s="522" t="s">
        <v>13</v>
      </c>
      <c r="E1115" s="523"/>
      <c r="F1115" s="85"/>
      <c r="G1115" s="128"/>
      <c r="H1115" s="509"/>
      <c r="I1115" s="510"/>
      <c r="J1115" s="504"/>
      <c r="K1115" s="505"/>
      <c r="L1115" s="493"/>
      <c r="M1115" s="494"/>
      <c r="N1115" s="506">
        <f>J1115+L1115</f>
        <v>0</v>
      </c>
      <c r="O1115" s="507"/>
      <c r="P1115" s="497">
        <f>R1113</f>
        <v>0</v>
      </c>
      <c r="Q1115" s="498"/>
      <c r="R1115" s="499">
        <f>P1113</f>
        <v>0</v>
      </c>
      <c r="S1115" s="500"/>
      <c r="T1115" s="506">
        <f>R1115-P1115</f>
        <v>0</v>
      </c>
      <c r="U1115" s="507"/>
      <c r="V1115" s="504"/>
      <c r="W1115" s="508"/>
      <c r="X1115" s="509"/>
      <c r="Y1115" s="510"/>
      <c r="Z1115" s="504"/>
      <c r="AA1115" s="508"/>
      <c r="AB1115" s="504"/>
      <c r="AC1115" s="505"/>
      <c r="AD1115" s="493"/>
      <c r="AE1115" s="494"/>
      <c r="AF1115" s="495">
        <f>IF(AB1115=0,0,(AD1115/AB1115)*100)</f>
        <v>0</v>
      </c>
      <c r="AG1115" s="496"/>
      <c r="AH1115" s="504"/>
      <c r="AI1115" s="505"/>
      <c r="AJ1115" s="493"/>
      <c r="AK1115" s="494"/>
      <c r="AL1115" s="495">
        <f>IF(AH1115=0,0,(AJ1115/AH1115)*100)</f>
        <v>0</v>
      </c>
      <c r="AM1115" s="496"/>
      <c r="AN1115" s="504"/>
      <c r="AO1115" s="505"/>
      <c r="AP1115" s="493"/>
      <c r="AQ1115" s="494"/>
      <c r="AR1115" s="495">
        <f>IF(AN1115=0,0,(AP1115/AN1115)*100)</f>
        <v>0</v>
      </c>
      <c r="AS1115" s="496"/>
      <c r="AT1115" s="497">
        <f>AB1115+AH1115+AN1115</f>
        <v>0</v>
      </c>
      <c r="AU1115" s="498"/>
      <c r="AV1115" s="499">
        <f>AD1115+AJ1115+AP1115</f>
        <v>0</v>
      </c>
      <c r="AW1115" s="500"/>
      <c r="AX1115" s="495">
        <f>IF(AT1115=0,0,(AV1115/AT1115)*100)</f>
        <v>0</v>
      </c>
      <c r="AY1115" s="496"/>
      <c r="AZ1115" s="504"/>
      <c r="BA1115" s="505"/>
      <c r="BB1115" s="493"/>
      <c r="BC1115" s="494"/>
      <c r="BD1115" s="495">
        <f>IF(AZ1115=0,0,(BB1115/AZ1115)*100)</f>
        <v>0</v>
      </c>
      <c r="BE1115" s="496"/>
      <c r="BF1115" s="497">
        <f>AT1115+AZ1115</f>
        <v>0</v>
      </c>
      <c r="BG1115" s="498"/>
      <c r="BH1115" s="499">
        <f>AV1115+BB1115</f>
        <v>0</v>
      </c>
      <c r="BI1115" s="500"/>
      <c r="BJ1115" s="495">
        <f>IF(BF1115=0,0,(BH1115/BF1115)*100)</f>
        <v>0</v>
      </c>
      <c r="BK1115" s="496"/>
      <c r="BL1115" s="501"/>
      <c r="BM1115" s="502"/>
      <c r="BN1115" s="503"/>
      <c r="BO1115" s="86"/>
      <c r="BP1115" s="87"/>
      <c r="BQ1115" s="84"/>
      <c r="BR1115" s="84"/>
      <c r="BS1115" s="84"/>
    </row>
    <row r="1116" spans="1:73" s="88" customFormat="1" ht="48.95" customHeight="1" thickBot="1">
      <c r="A1116" s="84"/>
      <c r="B1116" s="247"/>
      <c r="C1116" s="249"/>
      <c r="D1116" s="488" t="s">
        <v>52</v>
      </c>
      <c r="E1116" s="489"/>
      <c r="F1116" s="89"/>
      <c r="G1116" s="89"/>
      <c r="H1116" s="249"/>
      <c r="I1116" s="249"/>
      <c r="J1116" s="490">
        <f>IF((J1113+L1115)=0,0,J1113/(J1113+L1115)*100)</f>
        <v>0</v>
      </c>
      <c r="K1116" s="491"/>
      <c r="L1116" s="490">
        <f>IF((L1113+J1115)=0,0,L1113/(L1113+J1115)*100)</f>
        <v>0</v>
      </c>
      <c r="M1116" s="491"/>
      <c r="N1116" s="490">
        <f>IF((N1113+N1115)=0,0,N1113/(N1113+N1115)*100)</f>
        <v>0</v>
      </c>
      <c r="O1116" s="492"/>
      <c r="P1116" s="654"/>
      <c r="Q1116" s="484"/>
      <c r="R1116" s="484"/>
      <c r="S1116" s="484"/>
      <c r="T1116" s="655"/>
      <c r="U1116" s="655"/>
      <c r="V1116" s="484"/>
      <c r="W1116" s="484"/>
      <c r="X1116" s="484"/>
      <c r="Y1116" s="484"/>
      <c r="Z1116" s="484"/>
      <c r="AA1116" s="484"/>
      <c r="AB1116" s="484"/>
      <c r="AC1116" s="484"/>
      <c r="AD1116" s="484"/>
      <c r="AE1116" s="484"/>
      <c r="AF1116" s="484"/>
      <c r="AG1116" s="484"/>
      <c r="AH1116" s="484"/>
      <c r="AI1116" s="484"/>
      <c r="AJ1116" s="484"/>
      <c r="AK1116" s="484"/>
      <c r="AL1116" s="484"/>
      <c r="AM1116" s="484"/>
      <c r="AN1116" s="484"/>
      <c r="AO1116" s="484"/>
      <c r="AP1116" s="484"/>
      <c r="AQ1116" s="484"/>
      <c r="AR1116" s="484"/>
      <c r="AS1116" s="484"/>
      <c r="AT1116" s="484"/>
      <c r="AU1116" s="484"/>
      <c r="AV1116" s="484"/>
      <c r="AW1116" s="484"/>
      <c r="AX1116" s="484"/>
      <c r="AY1116" s="484"/>
      <c r="AZ1116" s="484"/>
      <c r="BA1116" s="484"/>
      <c r="BB1116" s="484"/>
      <c r="BC1116" s="484"/>
      <c r="BD1116" s="484"/>
      <c r="BE1116" s="484"/>
      <c r="BF1116" s="484"/>
      <c r="BG1116" s="484"/>
      <c r="BH1116" s="484"/>
      <c r="BI1116" s="484"/>
      <c r="BJ1116" s="484"/>
      <c r="BK1116" s="484"/>
      <c r="BL1116" s="484"/>
      <c r="BM1116" s="484"/>
      <c r="BN1116" s="485"/>
      <c r="BO1116" s="90"/>
      <c r="BP1116" s="90"/>
      <c r="BQ1116" s="84"/>
      <c r="BR1116" s="84"/>
      <c r="BS1116" s="84"/>
    </row>
    <row r="1117" spans="1:73" ht="27.75" thickTop="1" thickBot="1">
      <c r="A1117" s="62"/>
      <c r="B1117" s="250"/>
      <c r="C1117" s="251"/>
      <c r="D1117" s="251"/>
      <c r="E1117" s="251"/>
      <c r="F1117" s="91"/>
      <c r="G1117" s="91"/>
      <c r="H1117" s="251"/>
      <c r="I1117" s="251"/>
      <c r="J1117" s="251"/>
      <c r="K1117" s="251"/>
      <c r="L1117" s="251"/>
      <c r="M1117" s="251"/>
      <c r="N1117" s="251"/>
      <c r="O1117" s="251"/>
      <c r="P1117" s="251"/>
      <c r="Q1117" s="251"/>
      <c r="R1117" s="251"/>
      <c r="S1117" s="251"/>
      <c r="T1117" s="251"/>
      <c r="U1117" s="251"/>
      <c r="V1117" s="251"/>
      <c r="W1117" s="251"/>
      <c r="X1117" s="251"/>
      <c r="Y1117" s="251"/>
      <c r="Z1117" s="251"/>
      <c r="AA1117" s="251"/>
      <c r="AB1117" s="251"/>
      <c r="AC1117" s="251"/>
      <c r="AD1117" s="251"/>
      <c r="AE1117" s="251"/>
      <c r="AF1117" s="256"/>
      <c r="AG1117" s="256"/>
      <c r="AH1117" s="251"/>
      <c r="AI1117" s="251"/>
      <c r="AJ1117" s="251"/>
      <c r="AK1117" s="251"/>
      <c r="AL1117" s="251"/>
      <c r="AM1117" s="251"/>
      <c r="AN1117" s="251"/>
      <c r="AO1117" s="251"/>
      <c r="AP1117" s="251"/>
      <c r="AQ1117" s="251"/>
      <c r="AR1117" s="251"/>
      <c r="AS1117" s="251"/>
      <c r="AT1117" s="251"/>
      <c r="AU1117" s="251"/>
      <c r="AV1117" s="251"/>
      <c r="AW1117" s="251"/>
      <c r="AX1117" s="251"/>
      <c r="AY1117" s="251"/>
      <c r="AZ1117" s="251"/>
      <c r="BA1117" s="251"/>
      <c r="BB1117" s="251"/>
      <c r="BC1117" s="251"/>
      <c r="BD1117" s="251"/>
      <c r="BE1117" s="251"/>
      <c r="BF1117" s="251"/>
      <c r="BG1117" s="251"/>
      <c r="BH1117" s="251"/>
      <c r="BI1117" s="251"/>
      <c r="BJ1117" s="251"/>
      <c r="BK1117" s="251"/>
      <c r="BL1117" s="251"/>
      <c r="BM1117" s="251"/>
      <c r="BN1117" s="257"/>
      <c r="BO1117" s="92"/>
      <c r="BP1117" s="92"/>
      <c r="BQ1117" s="62"/>
      <c r="BR1117" s="62"/>
      <c r="BS1117" s="62"/>
    </row>
    <row r="1118" spans="1:73" s="88" customFormat="1" ht="73.349999999999994" customHeight="1" thickTop="1" thickBot="1">
      <c r="A1118" s="84"/>
      <c r="B1118" s="486" t="s">
        <v>70</v>
      </c>
      <c r="C1118" s="487"/>
      <c r="D1118" s="483" t="s">
        <v>60</v>
      </c>
      <c r="E1118" s="483"/>
      <c r="F1118" s="93"/>
      <c r="G1118" s="93"/>
      <c r="H1118" s="479"/>
      <c r="I1118" s="480"/>
      <c r="J1118" s="481"/>
      <c r="K1118" s="259"/>
      <c r="L1118" s="479"/>
      <c r="M1118" s="480"/>
      <c r="N1118" s="481"/>
      <c r="O1118" s="476" t="s">
        <v>53</v>
      </c>
      <c r="P1118" s="477"/>
      <c r="Q1118" s="477"/>
      <c r="R1118" s="477"/>
      <c r="S1118" s="479"/>
      <c r="T1118" s="480"/>
      <c r="U1118" s="481"/>
      <c r="V1118" s="259"/>
      <c r="W1118" s="479"/>
      <c r="X1118" s="480"/>
      <c r="Y1118" s="481"/>
      <c r="Z1118" s="476" t="s">
        <v>55</v>
      </c>
      <c r="AA1118" s="477"/>
      <c r="AB1118" s="477"/>
      <c r="AC1118" s="478"/>
      <c r="AD1118" s="479"/>
      <c r="AE1118" s="480"/>
      <c r="AF1118" s="481"/>
      <c r="AG1118" s="259"/>
      <c r="AH1118" s="479"/>
      <c r="AI1118" s="480"/>
      <c r="AJ1118" s="481"/>
      <c r="AK1118" s="476" t="s">
        <v>59</v>
      </c>
      <c r="AL1118" s="477"/>
      <c r="AM1118" s="477"/>
      <c r="AN1118" s="478"/>
      <c r="AO1118" s="479"/>
      <c r="AP1118" s="480"/>
      <c r="AQ1118" s="481"/>
      <c r="AR1118" s="263"/>
      <c r="AS1118" s="479"/>
      <c r="AT1118" s="480"/>
      <c r="AU1118" s="481"/>
      <c r="AV1118" s="264"/>
      <c r="AW1118" s="264"/>
      <c r="AX1118" s="264"/>
      <c r="AY1118" s="264"/>
      <c r="AZ1118" s="472" t="s">
        <v>20</v>
      </c>
      <c r="BA1118" s="472"/>
      <c r="BB1118" s="472"/>
      <c r="BC1118" s="472"/>
      <c r="BD1118" s="473"/>
      <c r="BE1118" s="469">
        <f>BL1113</f>
        <v>0</v>
      </c>
      <c r="BF1118" s="470"/>
      <c r="BG1118" s="471"/>
      <c r="BH1118" s="265"/>
      <c r="BI1118" s="469">
        <f>BL1115</f>
        <v>0</v>
      </c>
      <c r="BJ1118" s="470"/>
      <c r="BK1118" s="471"/>
      <c r="BL1118" s="266"/>
      <c r="BM1118" s="266"/>
      <c r="BN1118" s="267"/>
      <c r="BO1118" s="94"/>
      <c r="BP1118" s="94"/>
      <c r="BQ1118" s="84"/>
      <c r="BR1118" s="84"/>
      <c r="BS1118" s="84"/>
    </row>
    <row r="1119" spans="1:73" ht="15.6" customHeight="1" thickTop="1" thickBot="1">
      <c r="A1119" s="62"/>
      <c r="B1119" s="252"/>
      <c r="C1119" s="241"/>
      <c r="D1119" s="253"/>
      <c r="E1119" s="253"/>
      <c r="F1119" s="95"/>
      <c r="G1119" s="95"/>
      <c r="H1119" s="261"/>
      <c r="I1119" s="261"/>
      <c r="J1119" s="261"/>
      <c r="K1119" s="261"/>
      <c r="L1119" s="261"/>
      <c r="M1119" s="261"/>
      <c r="N1119" s="261"/>
      <c r="O1119" s="258"/>
      <c r="P1119" s="258"/>
      <c r="Q1119" s="258"/>
      <c r="R1119" s="258"/>
      <c r="S1119" s="261"/>
      <c r="T1119" s="261"/>
      <c r="U1119" s="261"/>
      <c r="V1119" s="260"/>
      <c r="W1119" s="261"/>
      <c r="X1119" s="261"/>
      <c r="Y1119" s="261"/>
      <c r="Z1119" s="258"/>
      <c r="AA1119" s="258"/>
      <c r="AB1119" s="258"/>
      <c r="AC1119" s="258"/>
      <c r="AD1119" s="261"/>
      <c r="AE1119" s="261"/>
      <c r="AF1119" s="261"/>
      <c r="AG1119" s="261"/>
      <c r="AH1119" s="260"/>
      <c r="AI1119" s="260"/>
      <c r="AJ1119" s="261"/>
      <c r="AK1119" s="258"/>
      <c r="AL1119" s="258"/>
      <c r="AM1119" s="258"/>
      <c r="AN1119" s="258"/>
      <c r="AO1119" s="261"/>
      <c r="AP1119" s="261"/>
      <c r="AQ1119" s="261"/>
      <c r="AR1119" s="261"/>
      <c r="AS1119" s="261"/>
      <c r="AT1119" s="263"/>
      <c r="AU1119" s="263"/>
      <c r="AV1119" s="268"/>
      <c r="AW1119" s="268"/>
      <c r="AX1119" s="268"/>
      <c r="AY1119" s="268"/>
      <c r="AZ1119" s="258"/>
      <c r="BA1119" s="269"/>
      <c r="BB1119" s="269"/>
      <c r="BC1119" s="270"/>
      <c r="BD1119" s="271"/>
      <c r="BE1119" s="272"/>
      <c r="BF1119" s="272"/>
      <c r="BG1119" s="263"/>
      <c r="BH1119" s="273"/>
      <c r="BI1119" s="274"/>
      <c r="BJ1119" s="274"/>
      <c r="BK1119" s="263"/>
      <c r="BL1119" s="268"/>
      <c r="BM1119" s="268"/>
      <c r="BN1119" s="275"/>
      <c r="BO1119" s="96"/>
      <c r="BP1119" s="96"/>
      <c r="BQ1119" s="62"/>
      <c r="BR1119" s="62"/>
      <c r="BS1119" s="62"/>
    </row>
    <row r="1120" spans="1:73" s="88" customFormat="1" ht="74.849999999999994" customHeight="1" thickTop="1" thickBot="1">
      <c r="A1120" s="84"/>
      <c r="B1120" s="482" t="s">
        <v>51</v>
      </c>
      <c r="C1120" s="472"/>
      <c r="D1120" s="483" t="s">
        <v>61</v>
      </c>
      <c r="E1120" s="483"/>
      <c r="F1120" s="93"/>
      <c r="G1120" s="93"/>
      <c r="H1120" s="469">
        <f>H1118</f>
        <v>0</v>
      </c>
      <c r="I1120" s="470"/>
      <c r="J1120" s="471"/>
      <c r="K1120" s="259"/>
      <c r="L1120" s="469">
        <f>L1118</f>
        <v>0</v>
      </c>
      <c r="M1120" s="470"/>
      <c r="N1120" s="471"/>
      <c r="O1120" s="476" t="s">
        <v>57</v>
      </c>
      <c r="P1120" s="477"/>
      <c r="Q1120" s="477"/>
      <c r="R1120" s="477"/>
      <c r="S1120" s="469">
        <f>S1118-H1118</f>
        <v>0</v>
      </c>
      <c r="T1120" s="470"/>
      <c r="U1120" s="471"/>
      <c r="V1120" s="259"/>
      <c r="W1120" s="469">
        <f>W1118-L1118</f>
        <v>0</v>
      </c>
      <c r="X1120" s="470"/>
      <c r="Y1120" s="471"/>
      <c r="Z1120" s="476" t="s">
        <v>56</v>
      </c>
      <c r="AA1120" s="477"/>
      <c r="AB1120" s="477"/>
      <c r="AC1120" s="478"/>
      <c r="AD1120" s="469">
        <f>AD1118-S1118</f>
        <v>0</v>
      </c>
      <c r="AE1120" s="470"/>
      <c r="AF1120" s="471"/>
      <c r="AG1120" s="259"/>
      <c r="AH1120" s="469">
        <f>AH1118-W1118</f>
        <v>0</v>
      </c>
      <c r="AI1120" s="470"/>
      <c r="AJ1120" s="471"/>
      <c r="AK1120" s="476" t="s">
        <v>58</v>
      </c>
      <c r="AL1120" s="477"/>
      <c r="AM1120" s="477"/>
      <c r="AN1120" s="478"/>
      <c r="AO1120" s="469">
        <f>AO1118-AD1118</f>
        <v>0</v>
      </c>
      <c r="AP1120" s="470"/>
      <c r="AQ1120" s="471"/>
      <c r="AR1120" s="263"/>
      <c r="AS1120" s="469">
        <f>AS1118-AH1118</f>
        <v>0</v>
      </c>
      <c r="AT1120" s="470"/>
      <c r="AU1120" s="471"/>
      <c r="AV1120" s="264"/>
      <c r="AW1120" s="264"/>
      <c r="AX1120" s="264"/>
      <c r="AY1120" s="264"/>
      <c r="AZ1120" s="472" t="s">
        <v>50</v>
      </c>
      <c r="BA1120" s="472"/>
      <c r="BB1120" s="472"/>
      <c r="BC1120" s="472"/>
      <c r="BD1120" s="473"/>
      <c r="BE1120" s="469">
        <f>BE1118-AO1118</f>
        <v>0</v>
      </c>
      <c r="BF1120" s="470"/>
      <c r="BG1120" s="471"/>
      <c r="BH1120" s="276"/>
      <c r="BI1120" s="469">
        <f>BI1118-AS1118</f>
        <v>0</v>
      </c>
      <c r="BJ1120" s="470"/>
      <c r="BK1120" s="471"/>
      <c r="BL1120" s="266"/>
      <c r="BM1120" s="266"/>
      <c r="BN1120" s="267"/>
      <c r="BO1120" s="94"/>
      <c r="BP1120" s="94"/>
      <c r="BQ1120" s="84"/>
      <c r="BR1120" s="84"/>
      <c r="BS1120" s="84"/>
    </row>
    <row r="1121" spans="1:71" ht="27.75" thickTop="1" thickBot="1">
      <c r="A1121" s="62"/>
      <c r="B1121" s="254"/>
      <c r="C1121" s="255"/>
      <c r="D1121" s="255"/>
      <c r="E1121" s="255"/>
      <c r="F1121" s="97"/>
      <c r="G1121" s="97"/>
      <c r="H1121" s="255"/>
      <c r="I1121" s="255"/>
      <c r="J1121" s="255"/>
      <c r="K1121" s="255"/>
      <c r="L1121" s="255"/>
      <c r="M1121" s="255"/>
      <c r="N1121" s="255"/>
      <c r="O1121" s="255"/>
      <c r="P1121" s="255"/>
      <c r="Q1121" s="255"/>
      <c r="R1121" s="255"/>
      <c r="S1121" s="255"/>
      <c r="T1121" s="255"/>
      <c r="U1121" s="255"/>
      <c r="V1121" s="255"/>
      <c r="W1121" s="255"/>
      <c r="X1121" s="255"/>
      <c r="Y1121" s="255"/>
      <c r="Z1121" s="255"/>
      <c r="AA1121" s="255"/>
      <c r="AB1121" s="255"/>
      <c r="AC1121" s="255"/>
      <c r="AD1121" s="255"/>
      <c r="AE1121" s="255"/>
      <c r="AF1121" s="262"/>
      <c r="AG1121" s="262"/>
      <c r="AH1121" s="255"/>
      <c r="AI1121" s="255"/>
      <c r="AJ1121" s="255"/>
      <c r="AK1121" s="255"/>
      <c r="AL1121" s="255"/>
      <c r="AM1121" s="255"/>
      <c r="AN1121" s="255"/>
      <c r="AO1121" s="255"/>
      <c r="AP1121" s="255"/>
      <c r="AQ1121" s="255"/>
      <c r="AR1121" s="255"/>
      <c r="AS1121" s="255"/>
      <c r="AT1121" s="255"/>
      <c r="AU1121" s="255"/>
      <c r="AV1121" s="255"/>
      <c r="AW1121" s="255"/>
      <c r="AX1121" s="255"/>
      <c r="AY1121" s="255"/>
      <c r="AZ1121" s="255"/>
      <c r="BA1121" s="474" t="s">
        <v>104</v>
      </c>
      <c r="BB1121" s="474"/>
      <c r="BC1121" s="474"/>
      <c r="BD1121" s="474"/>
      <c r="BE1121" s="474"/>
      <c r="BF1121" s="474"/>
      <c r="BG1121" s="474"/>
      <c r="BH1121" s="474"/>
      <c r="BI1121" s="474"/>
      <c r="BJ1121" s="474"/>
      <c r="BK1121" s="474"/>
      <c r="BL1121" s="474"/>
      <c r="BM1121" s="474"/>
      <c r="BN1121" s="475"/>
      <c r="BO1121" s="98"/>
      <c r="BP1121" s="98"/>
      <c r="BQ1121" s="62"/>
      <c r="BR1121" s="62"/>
      <c r="BS1121" s="62"/>
    </row>
    <row r="1122" spans="1:71" ht="10.9" customHeight="1" thickTop="1">
      <c r="A1122" s="62"/>
      <c r="B1122" s="63"/>
      <c r="C1122" s="62"/>
      <c r="D1122" s="62"/>
      <c r="E1122" s="62"/>
      <c r="F1122" s="64"/>
      <c r="G1122" s="64"/>
      <c r="H1122" s="62"/>
      <c r="I1122" s="62"/>
      <c r="J1122" s="62"/>
      <c r="K1122" s="62"/>
      <c r="L1122" s="62"/>
      <c r="M1122" s="62"/>
      <c r="N1122" s="62"/>
      <c r="O1122" s="62"/>
      <c r="P1122" s="62"/>
      <c r="Q1122" s="62"/>
      <c r="R1122" s="62"/>
      <c r="S1122" s="62"/>
      <c r="T1122" s="62"/>
      <c r="U1122" s="62"/>
      <c r="V1122" s="62"/>
      <c r="W1122" s="62"/>
      <c r="X1122" s="62"/>
      <c r="Y1122" s="62"/>
      <c r="Z1122" s="62"/>
      <c r="AA1122" s="62"/>
      <c r="AB1122" s="62"/>
      <c r="AC1122" s="62"/>
      <c r="AD1122" s="62"/>
      <c r="AE1122" s="62"/>
      <c r="AF1122" s="65"/>
      <c r="AG1122" s="65"/>
      <c r="AH1122" s="62"/>
      <c r="AI1122" s="62"/>
      <c r="AJ1122" s="62"/>
      <c r="AK1122" s="62"/>
      <c r="AL1122" s="62"/>
      <c r="AM1122" s="62"/>
      <c r="AN1122" s="62"/>
      <c r="AO1122" s="62"/>
      <c r="AP1122" s="62"/>
      <c r="AQ1122" s="62"/>
      <c r="AR1122" s="62"/>
      <c r="AS1122" s="62"/>
      <c r="AT1122" s="62"/>
      <c r="AU1122" s="62"/>
      <c r="AV1122" s="62"/>
      <c r="AW1122" s="62"/>
      <c r="AX1122" s="62"/>
      <c r="AY1122" s="62"/>
      <c r="AZ1122" s="62"/>
      <c r="BA1122" s="62"/>
      <c r="BB1122" s="62"/>
      <c r="BC1122" s="62"/>
      <c r="BD1122" s="62"/>
      <c r="BE1122" s="62"/>
      <c r="BF1122" s="62"/>
      <c r="BG1122" s="62"/>
      <c r="BH1122" s="62"/>
      <c r="BI1122" s="62"/>
      <c r="BJ1122" s="62"/>
      <c r="BK1122" s="62"/>
      <c r="BL1122" s="62"/>
      <c r="BM1122" s="62"/>
      <c r="BN1122" s="62"/>
      <c r="BO1122" s="66"/>
      <c r="BP1122" s="66"/>
      <c r="BQ1122" s="62"/>
      <c r="BR1122" s="62"/>
      <c r="BS1122" s="62"/>
    </row>
    <row r="1123" spans="1:71" s="69" customFormat="1" ht="33.75">
      <c r="A1123" s="68"/>
      <c r="B1123" s="651" t="s">
        <v>9</v>
      </c>
      <c r="C1123" s="651"/>
      <c r="D1123" s="651"/>
      <c r="E1123" s="651"/>
      <c r="F1123" s="651"/>
      <c r="G1123" s="651"/>
      <c r="H1123" s="651"/>
      <c r="I1123" s="651"/>
      <c r="J1123" s="651"/>
      <c r="K1123" s="651"/>
      <c r="L1123" s="651"/>
      <c r="M1123" s="651"/>
      <c r="N1123" s="651"/>
      <c r="O1123" s="651"/>
      <c r="P1123" s="651"/>
      <c r="Q1123" s="651"/>
      <c r="R1123" s="651"/>
      <c r="S1123" s="651"/>
      <c r="T1123" s="651"/>
      <c r="U1123" s="651"/>
      <c r="V1123" s="651"/>
      <c r="W1123" s="651"/>
      <c r="X1123" s="651"/>
      <c r="Y1123" s="651"/>
      <c r="Z1123" s="651"/>
      <c r="AA1123" s="651"/>
      <c r="AB1123" s="651"/>
      <c r="AC1123" s="651"/>
      <c r="AD1123" s="651"/>
      <c r="AE1123" s="651"/>
      <c r="AF1123" s="651"/>
      <c r="AG1123" s="651"/>
      <c r="AH1123" s="651"/>
      <c r="AI1123" s="651"/>
      <c r="AJ1123" s="651"/>
      <c r="AK1123" s="651"/>
      <c r="AL1123" s="651"/>
      <c r="AM1123" s="651"/>
      <c r="AN1123" s="651"/>
      <c r="AO1123" s="651"/>
      <c r="AP1123" s="651"/>
      <c r="AQ1123" s="651"/>
      <c r="AR1123" s="651"/>
      <c r="AS1123" s="651"/>
      <c r="AT1123" s="651"/>
      <c r="AU1123" s="651"/>
      <c r="AV1123" s="651"/>
      <c r="AW1123" s="651"/>
      <c r="AX1123" s="651"/>
      <c r="AY1123" s="651"/>
      <c r="AZ1123" s="651"/>
      <c r="BA1123" s="651"/>
      <c r="BB1123" s="651"/>
      <c r="BC1123" s="651"/>
      <c r="BD1123" s="651"/>
      <c r="BE1123" s="651"/>
      <c r="BF1123" s="651"/>
      <c r="BG1123" s="651"/>
      <c r="BH1123" s="651"/>
      <c r="BI1123" s="651"/>
      <c r="BJ1123" s="651"/>
      <c r="BK1123" s="651"/>
      <c r="BL1123" s="651"/>
      <c r="BM1123" s="651"/>
      <c r="BN1123" s="651"/>
      <c r="BO1123" s="223"/>
      <c r="BP1123" s="223"/>
      <c r="BQ1123" s="68"/>
      <c r="BR1123" s="68"/>
      <c r="BS1123" s="68"/>
    </row>
    <row r="1124" spans="1:71" ht="10.9" customHeight="1">
      <c r="A1124" s="62"/>
      <c r="B1124" s="224"/>
      <c r="C1124" s="225"/>
      <c r="D1124" s="225"/>
      <c r="E1124" s="225"/>
      <c r="F1124" s="226"/>
      <c r="G1124" s="226"/>
      <c r="H1124" s="225"/>
      <c r="I1124" s="225"/>
      <c r="J1124" s="225"/>
      <c r="K1124" s="225"/>
      <c r="L1124" s="225"/>
      <c r="M1124" s="225"/>
      <c r="N1124" s="225"/>
      <c r="O1124" s="225"/>
      <c r="P1124" s="225"/>
      <c r="Q1124" s="225"/>
      <c r="R1124" s="225"/>
      <c r="S1124" s="225"/>
      <c r="T1124" s="225"/>
      <c r="U1124" s="225"/>
      <c r="V1124" s="225"/>
      <c r="W1124" s="225"/>
      <c r="X1124" s="225"/>
      <c r="Y1124" s="225"/>
      <c r="Z1124" s="225"/>
      <c r="AA1124" s="225"/>
      <c r="AB1124" s="225"/>
      <c r="AC1124" s="225"/>
      <c r="AD1124" s="225"/>
      <c r="AE1124" s="225"/>
      <c r="AF1124" s="227"/>
      <c r="AG1124" s="227"/>
      <c r="AH1124" s="225"/>
      <c r="AI1124" s="225"/>
      <c r="AJ1124" s="225"/>
      <c r="AK1124" s="225"/>
      <c r="AL1124" s="225"/>
      <c r="AM1124" s="225"/>
      <c r="AN1124" s="225"/>
      <c r="AO1124" s="225"/>
      <c r="AP1124" s="225"/>
      <c r="AQ1124" s="225"/>
      <c r="AR1124" s="225"/>
      <c r="AS1124" s="225"/>
      <c r="AT1124" s="225"/>
      <c r="AU1124" s="225"/>
      <c r="AV1124" s="225"/>
      <c r="AW1124" s="225"/>
      <c r="AX1124" s="225"/>
      <c r="AY1124" s="225"/>
      <c r="AZ1124" s="225"/>
      <c r="BA1124" s="225"/>
      <c r="BB1124" s="225"/>
      <c r="BC1124" s="225"/>
      <c r="BD1124" s="225"/>
      <c r="BE1124" s="225"/>
      <c r="BF1124" s="225"/>
      <c r="BG1124" s="225"/>
      <c r="BH1124" s="225"/>
      <c r="BI1124" s="225"/>
      <c r="BJ1124" s="225"/>
      <c r="BK1124" s="225"/>
      <c r="BL1124" s="225"/>
      <c r="BM1124" s="225"/>
      <c r="BN1124" s="652"/>
      <c r="BO1124" s="652"/>
      <c r="BP1124" s="652"/>
      <c r="BQ1124" s="62"/>
      <c r="BR1124" s="62"/>
      <c r="BS1124" s="62"/>
    </row>
    <row r="1125" spans="1:71" s="70" customFormat="1" ht="36.75" customHeight="1">
      <c r="A1125" s="63"/>
      <c r="B1125" s="224"/>
      <c r="C1125" s="224"/>
      <c r="D1125" s="228" t="s">
        <v>10</v>
      </c>
      <c r="E1125" s="653" t="str">
        <f>IF(ROSTER!D$3="","",ROSTER!D$3)</f>
        <v/>
      </c>
      <c r="F1125" s="653"/>
      <c r="G1125" s="653"/>
      <c r="H1125" s="653"/>
      <c r="I1125" s="653"/>
      <c r="J1125" s="653"/>
      <c r="K1125" s="653"/>
      <c r="L1125" s="653"/>
      <c r="M1125" s="653"/>
      <c r="N1125" s="653"/>
      <c r="O1125" s="653"/>
      <c r="P1125" s="653"/>
      <c r="Q1125" s="653"/>
      <c r="R1125" s="653"/>
      <c r="S1125" s="653"/>
      <c r="T1125" s="653"/>
      <c r="U1125" s="653"/>
      <c r="V1125" s="653"/>
      <c r="W1125" s="653"/>
      <c r="X1125" s="653"/>
      <c r="Y1125" s="653"/>
      <c r="Z1125" s="653"/>
      <c r="AA1125" s="653"/>
      <c r="AB1125" s="653"/>
      <c r="AC1125" s="653"/>
      <c r="AD1125" s="229"/>
      <c r="AE1125" s="649" t="s">
        <v>11</v>
      </c>
      <c r="AF1125" s="649"/>
      <c r="AG1125" s="649"/>
      <c r="AH1125" s="649"/>
      <c r="AI1125" s="649"/>
      <c r="AJ1125" s="649"/>
      <c r="AK1125" s="649"/>
      <c r="AL1125" s="647"/>
      <c r="AM1125" s="647"/>
      <c r="AN1125" s="647"/>
      <c r="AO1125" s="647"/>
      <c r="AP1125" s="647"/>
      <c r="AQ1125" s="647"/>
      <c r="AR1125" s="647"/>
      <c r="AS1125" s="647"/>
      <c r="AT1125" s="647"/>
      <c r="AU1125" s="647"/>
      <c r="AV1125" s="647"/>
      <c r="AW1125" s="647"/>
      <c r="AX1125" s="647"/>
      <c r="AY1125" s="647"/>
      <c r="AZ1125" s="647"/>
      <c r="BA1125" s="647"/>
      <c r="BB1125" s="647"/>
      <c r="BC1125" s="647"/>
      <c r="BD1125" s="647"/>
      <c r="BE1125" s="647"/>
      <c r="BF1125" s="647"/>
      <c r="BG1125" s="647"/>
      <c r="BH1125" s="647"/>
      <c r="BI1125" s="647"/>
      <c r="BJ1125" s="647"/>
      <c r="BK1125" s="647"/>
      <c r="BL1125" s="647"/>
      <c r="BM1125" s="647"/>
      <c r="BN1125" s="652"/>
      <c r="BO1125" s="652"/>
      <c r="BP1125" s="652"/>
      <c r="BQ1125" s="63"/>
      <c r="BR1125" s="63"/>
      <c r="BS1125" s="63"/>
    </row>
    <row r="1126" spans="1:71" ht="8.85" customHeight="1">
      <c r="A1126" s="71"/>
      <c r="B1126" s="224"/>
      <c r="C1126" s="227" t="s">
        <v>39</v>
      </c>
      <c r="D1126" s="227"/>
      <c r="E1126" s="227"/>
      <c r="F1126" s="230"/>
      <c r="G1126" s="230"/>
      <c r="H1126" s="227"/>
      <c r="I1126" s="227"/>
      <c r="J1126" s="231"/>
      <c r="K1126" s="231"/>
      <c r="L1126" s="231"/>
      <c r="M1126" s="231"/>
      <c r="N1126" s="231"/>
      <c r="O1126" s="231"/>
      <c r="P1126" s="231"/>
      <c r="Q1126" s="231"/>
      <c r="R1126" s="231"/>
      <c r="S1126" s="231"/>
      <c r="T1126" s="231"/>
      <c r="U1126" s="231"/>
      <c r="V1126" s="231"/>
      <c r="W1126" s="231"/>
      <c r="X1126" s="231"/>
      <c r="Y1126" s="231"/>
      <c r="Z1126" s="231"/>
      <c r="AA1126" s="231"/>
      <c r="AB1126" s="231"/>
      <c r="AC1126" s="231"/>
      <c r="AD1126" s="231"/>
      <c r="AE1126" s="231"/>
      <c r="AF1126" s="231"/>
      <c r="AG1126" s="227"/>
      <c r="AH1126" s="232"/>
      <c r="AI1126" s="233"/>
      <c r="AJ1126" s="233"/>
      <c r="AK1126" s="233"/>
      <c r="AL1126" s="233"/>
      <c r="AM1126" s="233"/>
      <c r="AN1126" s="233"/>
      <c r="AO1126" s="234"/>
      <c r="AP1126" s="235"/>
      <c r="AQ1126" s="235"/>
      <c r="AR1126" s="235"/>
      <c r="AS1126" s="235"/>
      <c r="AT1126" s="235"/>
      <c r="AU1126" s="235"/>
      <c r="AV1126" s="235"/>
      <c r="AW1126" s="235"/>
      <c r="AX1126" s="235"/>
      <c r="AY1126" s="235"/>
      <c r="AZ1126" s="235"/>
      <c r="BA1126" s="235"/>
      <c r="BB1126" s="235"/>
      <c r="BC1126" s="235"/>
      <c r="BD1126" s="235"/>
      <c r="BE1126" s="235"/>
      <c r="BF1126" s="235"/>
      <c r="BG1126" s="235"/>
      <c r="BH1126" s="235"/>
      <c r="BI1126" s="235"/>
      <c r="BJ1126" s="235"/>
      <c r="BK1126" s="235"/>
      <c r="BL1126" s="235"/>
      <c r="BM1126" s="235"/>
      <c r="BN1126" s="235"/>
      <c r="BO1126" s="236"/>
      <c r="BP1126" s="236"/>
      <c r="BQ1126" s="71"/>
      <c r="BR1126" s="71"/>
      <c r="BS1126" s="71"/>
    </row>
    <row r="1127" spans="1:71" s="70" customFormat="1" ht="37.5">
      <c r="A1127" s="63"/>
      <c r="B1127" s="224"/>
      <c r="C1127" s="646" t="s">
        <v>38</v>
      </c>
      <c r="D1127" s="646"/>
      <c r="E1127" s="647"/>
      <c r="F1127" s="647"/>
      <c r="G1127" s="647"/>
      <c r="H1127" s="647"/>
      <c r="I1127" s="647"/>
      <c r="J1127" s="647"/>
      <c r="K1127" s="647"/>
      <c r="L1127" s="647"/>
      <c r="M1127" s="647"/>
      <c r="N1127" s="647"/>
      <c r="O1127" s="647"/>
      <c r="P1127" s="647"/>
      <c r="Q1127" s="647"/>
      <c r="R1127" s="647"/>
      <c r="S1127" s="647"/>
      <c r="T1127" s="647"/>
      <c r="U1127" s="647"/>
      <c r="V1127" s="647"/>
      <c r="W1127" s="647"/>
      <c r="X1127" s="647"/>
      <c r="Y1127" s="647"/>
      <c r="Z1127" s="647"/>
      <c r="AA1127" s="647"/>
      <c r="AB1127" s="647"/>
      <c r="AC1127" s="647"/>
      <c r="AD1127" s="229"/>
      <c r="AE1127" s="648" t="s">
        <v>21</v>
      </c>
      <c r="AF1127" s="648"/>
      <c r="AG1127" s="648"/>
      <c r="AH1127" s="648"/>
      <c r="AI1127" s="647"/>
      <c r="AJ1127" s="647"/>
      <c r="AK1127" s="647"/>
      <c r="AL1127" s="647"/>
      <c r="AM1127" s="647"/>
      <c r="AN1127" s="647"/>
      <c r="AO1127" s="647"/>
      <c r="AP1127" s="647"/>
      <c r="AQ1127" s="647"/>
      <c r="AR1127" s="647"/>
      <c r="AS1127" s="647"/>
      <c r="AT1127" s="647"/>
      <c r="AU1127" s="647"/>
      <c r="AV1127" s="647"/>
      <c r="AW1127" s="647"/>
      <c r="AX1127" s="647"/>
      <c r="AY1127" s="647"/>
      <c r="AZ1127" s="647"/>
      <c r="BA1127" s="649" t="s">
        <v>12</v>
      </c>
      <c r="BB1127" s="649"/>
      <c r="BC1127" s="649"/>
      <c r="BD1127" s="650"/>
      <c r="BE1127" s="650"/>
      <c r="BF1127" s="650"/>
      <c r="BG1127" s="650"/>
      <c r="BH1127" s="650"/>
      <c r="BI1127" s="650"/>
      <c r="BJ1127" s="650"/>
      <c r="BK1127" s="650"/>
      <c r="BL1127" s="650"/>
      <c r="BM1127" s="650"/>
      <c r="BN1127" s="237"/>
      <c r="BO1127" s="238"/>
      <c r="BP1127" s="238"/>
      <c r="BQ1127" s="72">
        <f>IF(BD1127=0,0,1)</f>
        <v>0</v>
      </c>
      <c r="BR1127" s="73">
        <f>IF((BE1177+BI1177)&gt;(AO1177+AS1177),1,0)</f>
        <v>0</v>
      </c>
      <c r="BS1127" s="74"/>
    </row>
    <row r="1128" spans="1:71" ht="9.6" customHeight="1">
      <c r="A1128" s="62"/>
      <c r="B1128" s="224"/>
      <c r="C1128" s="225"/>
      <c r="D1128" s="225"/>
      <c r="E1128" s="225"/>
      <c r="F1128" s="226"/>
      <c r="G1128" s="226"/>
      <c r="H1128" s="225"/>
      <c r="I1128" s="225"/>
      <c r="J1128" s="225"/>
      <c r="K1128" s="225"/>
      <c r="L1128" s="225"/>
      <c r="M1128" s="225"/>
      <c r="N1128" s="225"/>
      <c r="O1128" s="225"/>
      <c r="P1128" s="225"/>
      <c r="Q1128" s="225"/>
      <c r="R1128" s="225"/>
      <c r="S1128" s="225"/>
      <c r="T1128" s="225"/>
      <c r="U1128" s="225"/>
      <c r="V1128" s="225"/>
      <c r="W1128" s="225"/>
      <c r="X1128" s="225"/>
      <c r="Y1128" s="225"/>
      <c r="Z1128" s="225"/>
      <c r="AA1128" s="225"/>
      <c r="AB1128" s="225"/>
      <c r="AC1128" s="225"/>
      <c r="AD1128" s="225"/>
      <c r="AE1128" s="225"/>
      <c r="AF1128" s="227"/>
      <c r="AG1128" s="227"/>
      <c r="AH1128" s="225"/>
      <c r="AI1128" s="225"/>
      <c r="AJ1128" s="225"/>
      <c r="AK1128" s="225"/>
      <c r="AL1128" s="225"/>
      <c r="AM1128" s="225"/>
      <c r="AN1128" s="225"/>
      <c r="AO1128" s="225"/>
      <c r="AP1128" s="225"/>
      <c r="AQ1128" s="225"/>
      <c r="AR1128" s="225"/>
      <c r="AS1128" s="225"/>
      <c r="AT1128" s="225"/>
      <c r="AU1128" s="225"/>
      <c r="AV1128" s="225"/>
      <c r="AW1128" s="225"/>
      <c r="AX1128" s="225"/>
      <c r="AY1128" s="225"/>
      <c r="AZ1128" s="225"/>
      <c r="BA1128" s="225"/>
      <c r="BB1128" s="225"/>
      <c r="BC1128" s="225"/>
      <c r="BD1128" s="225"/>
      <c r="BE1128" s="225"/>
      <c r="BF1128" s="225"/>
      <c r="BG1128" s="225"/>
      <c r="BH1128" s="225"/>
      <c r="BI1128" s="225"/>
      <c r="BJ1128" s="225"/>
      <c r="BK1128" s="225"/>
      <c r="BL1128" s="225"/>
      <c r="BM1128" s="225"/>
      <c r="BN1128" s="225"/>
      <c r="BO1128" s="239"/>
      <c r="BP1128" s="239"/>
      <c r="BQ1128" s="62"/>
      <c r="BR1128" s="62"/>
      <c r="BS1128" s="62"/>
    </row>
    <row r="1129" spans="1:71" ht="8.85" customHeight="1" thickBot="1">
      <c r="A1129" s="62"/>
      <c r="B1129" s="240"/>
      <c r="C1129" s="241"/>
      <c r="D1129" s="241"/>
      <c r="E1129" s="241"/>
      <c r="F1129" s="242"/>
      <c r="G1129" s="242"/>
      <c r="H1129" s="241"/>
      <c r="I1129" s="241"/>
      <c r="J1129" s="241"/>
      <c r="K1129" s="241"/>
      <c r="L1129" s="241"/>
      <c r="M1129" s="241"/>
      <c r="N1129" s="241"/>
      <c r="O1129" s="241"/>
      <c r="P1129" s="241"/>
      <c r="Q1129" s="241"/>
      <c r="R1129" s="241"/>
      <c r="S1129" s="241"/>
      <c r="T1129" s="241"/>
      <c r="U1129" s="241"/>
      <c r="V1129" s="241"/>
      <c r="W1129" s="241"/>
      <c r="X1129" s="241"/>
      <c r="Y1129" s="241"/>
      <c r="Z1129" s="241"/>
      <c r="AA1129" s="241"/>
      <c r="AB1129" s="241"/>
      <c r="AC1129" s="241"/>
      <c r="AD1129" s="241"/>
      <c r="AE1129" s="241"/>
      <c r="AF1129" s="243"/>
      <c r="AG1129" s="243"/>
      <c r="AH1129" s="241"/>
      <c r="AI1129" s="241"/>
      <c r="AJ1129" s="241"/>
      <c r="AK1129" s="241"/>
      <c r="AL1129" s="241"/>
      <c r="AM1129" s="241"/>
      <c r="AN1129" s="241"/>
      <c r="AO1129" s="241"/>
      <c r="AP1129" s="241"/>
      <c r="AQ1129" s="241"/>
      <c r="AR1129" s="241"/>
      <c r="AS1129" s="241"/>
      <c r="AT1129" s="241"/>
      <c r="AU1129" s="241"/>
      <c r="AV1129" s="241"/>
      <c r="AW1129" s="241"/>
      <c r="AX1129" s="241"/>
      <c r="AY1129" s="241"/>
      <c r="AZ1129" s="241"/>
      <c r="BA1129" s="241"/>
      <c r="BB1129" s="241"/>
      <c r="BC1129" s="241"/>
      <c r="BD1129" s="241"/>
      <c r="BE1129" s="241"/>
      <c r="BF1129" s="241"/>
      <c r="BG1129" s="241"/>
      <c r="BH1129" s="241"/>
      <c r="BI1129" s="241"/>
      <c r="BJ1129" s="241"/>
      <c r="BK1129" s="241"/>
      <c r="BL1129" s="241"/>
      <c r="BM1129" s="241"/>
      <c r="BN1129" s="241"/>
      <c r="BO1129" s="244"/>
      <c r="BP1129" s="244"/>
      <c r="BQ1129" s="62"/>
      <c r="BR1129" s="62"/>
      <c r="BS1129" s="62"/>
    </row>
    <row r="1130" spans="1:71" s="70" customFormat="1" ht="33.4" customHeight="1" thickTop="1">
      <c r="A1130" s="74"/>
      <c r="B1130" s="634" t="s">
        <v>0</v>
      </c>
      <c r="C1130" s="636" t="s">
        <v>1</v>
      </c>
      <c r="D1130" s="637"/>
      <c r="E1130" s="245" t="s">
        <v>28</v>
      </c>
      <c r="F1130" s="644" t="s">
        <v>115</v>
      </c>
      <c r="G1130" s="644" t="s">
        <v>116</v>
      </c>
      <c r="H1130" s="640" t="s">
        <v>41</v>
      </c>
      <c r="I1130" s="641"/>
      <c r="J1130" s="619" t="s">
        <v>7</v>
      </c>
      <c r="K1130" s="619"/>
      <c r="L1130" s="619"/>
      <c r="M1130" s="619"/>
      <c r="N1130" s="619"/>
      <c r="O1130" s="619"/>
      <c r="P1130" s="619" t="s">
        <v>2</v>
      </c>
      <c r="Q1130" s="619"/>
      <c r="R1130" s="619"/>
      <c r="S1130" s="619"/>
      <c r="T1130" s="619"/>
      <c r="U1130" s="619"/>
      <c r="V1130" s="630" t="s">
        <v>35</v>
      </c>
      <c r="W1130" s="631"/>
      <c r="X1130" s="630" t="s">
        <v>36</v>
      </c>
      <c r="Y1130" s="631"/>
      <c r="Z1130" s="630" t="s">
        <v>44</v>
      </c>
      <c r="AA1130" s="631"/>
      <c r="AB1130" s="619" t="s">
        <v>6</v>
      </c>
      <c r="AC1130" s="619"/>
      <c r="AD1130" s="619"/>
      <c r="AE1130" s="619"/>
      <c r="AF1130" s="619"/>
      <c r="AG1130" s="619"/>
      <c r="AH1130" s="619" t="s">
        <v>74</v>
      </c>
      <c r="AI1130" s="619"/>
      <c r="AJ1130" s="619"/>
      <c r="AK1130" s="619"/>
      <c r="AL1130" s="619"/>
      <c r="AM1130" s="619"/>
      <c r="AN1130" s="619" t="s">
        <v>75</v>
      </c>
      <c r="AO1130" s="619"/>
      <c r="AP1130" s="619"/>
      <c r="AQ1130" s="619"/>
      <c r="AR1130" s="619"/>
      <c r="AS1130" s="619"/>
      <c r="AT1130" s="619" t="s">
        <v>76</v>
      </c>
      <c r="AU1130" s="619"/>
      <c r="AV1130" s="619"/>
      <c r="AW1130" s="619"/>
      <c r="AX1130" s="619"/>
      <c r="AY1130" s="621"/>
      <c r="AZ1130" s="619" t="s">
        <v>4</v>
      </c>
      <c r="BA1130" s="619"/>
      <c r="BB1130" s="619"/>
      <c r="BC1130" s="619"/>
      <c r="BD1130" s="619"/>
      <c r="BE1130" s="620"/>
      <c r="BF1130" s="619" t="s">
        <v>77</v>
      </c>
      <c r="BG1130" s="619"/>
      <c r="BH1130" s="619"/>
      <c r="BI1130" s="619"/>
      <c r="BJ1130" s="619"/>
      <c r="BK1130" s="621"/>
      <c r="BL1130" s="622" t="s">
        <v>25</v>
      </c>
      <c r="BM1130" s="623"/>
      <c r="BN1130" s="624"/>
      <c r="BO1130" s="615" t="s">
        <v>92</v>
      </c>
      <c r="BP1130" s="615" t="s">
        <v>93</v>
      </c>
      <c r="BQ1130" s="74"/>
      <c r="BR1130" s="74"/>
      <c r="BS1130" s="74"/>
    </row>
    <row r="1131" spans="1:71" s="76" customFormat="1" ht="31.9" customHeight="1">
      <c r="A1131" s="75"/>
      <c r="B1131" s="635"/>
      <c r="C1131" s="638"/>
      <c r="D1131" s="639"/>
      <c r="E1131" s="246" t="s">
        <v>117</v>
      </c>
      <c r="F1131" s="645"/>
      <c r="G1131" s="645"/>
      <c r="H1131" s="642"/>
      <c r="I1131" s="643"/>
      <c r="J1131" s="607" t="s">
        <v>17</v>
      </c>
      <c r="K1131" s="608"/>
      <c r="L1131" s="609" t="s">
        <v>18</v>
      </c>
      <c r="M1131" s="610"/>
      <c r="N1131" s="617" t="s">
        <v>19</v>
      </c>
      <c r="O1131" s="618" t="s">
        <v>8</v>
      </c>
      <c r="P1131" s="607" t="s">
        <v>26</v>
      </c>
      <c r="Q1131" s="608"/>
      <c r="R1131" s="609" t="s">
        <v>24</v>
      </c>
      <c r="S1131" s="610"/>
      <c r="T1131" s="617" t="s">
        <v>19</v>
      </c>
      <c r="U1131" s="618"/>
      <c r="V1131" s="632"/>
      <c r="W1131" s="633"/>
      <c r="X1131" s="632"/>
      <c r="Y1131" s="633"/>
      <c r="Z1131" s="632"/>
      <c r="AA1131" s="633"/>
      <c r="AB1131" s="607" t="s">
        <v>54</v>
      </c>
      <c r="AC1131" s="608"/>
      <c r="AD1131" s="609" t="s">
        <v>23</v>
      </c>
      <c r="AE1131" s="610" t="s">
        <v>3</v>
      </c>
      <c r="AF1131" s="611" t="s">
        <v>5</v>
      </c>
      <c r="AG1131" s="612"/>
      <c r="AH1131" s="607" t="s">
        <v>54</v>
      </c>
      <c r="AI1131" s="608"/>
      <c r="AJ1131" s="609" t="s">
        <v>23</v>
      </c>
      <c r="AK1131" s="610" t="s">
        <v>3</v>
      </c>
      <c r="AL1131" s="611" t="s">
        <v>5</v>
      </c>
      <c r="AM1131" s="612"/>
      <c r="AN1131" s="607" t="s">
        <v>54</v>
      </c>
      <c r="AO1131" s="608"/>
      <c r="AP1131" s="609" t="s">
        <v>23</v>
      </c>
      <c r="AQ1131" s="610" t="s">
        <v>3</v>
      </c>
      <c r="AR1131" s="611" t="s">
        <v>5</v>
      </c>
      <c r="AS1131" s="612"/>
      <c r="AT1131" s="613" t="s">
        <v>54</v>
      </c>
      <c r="AU1131" s="614"/>
      <c r="AV1131" s="628" t="s">
        <v>23</v>
      </c>
      <c r="AW1131" s="629" t="s">
        <v>3</v>
      </c>
      <c r="AX1131" s="611" t="s">
        <v>5</v>
      </c>
      <c r="AY1131" s="612"/>
      <c r="AZ1131" s="607" t="s">
        <v>54</v>
      </c>
      <c r="BA1131" s="608"/>
      <c r="BB1131" s="609" t="s">
        <v>23</v>
      </c>
      <c r="BC1131" s="610" t="s">
        <v>3</v>
      </c>
      <c r="BD1131" s="611" t="s">
        <v>5</v>
      </c>
      <c r="BE1131" s="612"/>
      <c r="BF1131" s="613" t="s">
        <v>54</v>
      </c>
      <c r="BG1131" s="614"/>
      <c r="BH1131" s="628" t="s">
        <v>23</v>
      </c>
      <c r="BI1131" s="629" t="s">
        <v>3</v>
      </c>
      <c r="BJ1131" s="611" t="s">
        <v>5</v>
      </c>
      <c r="BK1131" s="612"/>
      <c r="BL1131" s="625"/>
      <c r="BM1131" s="626"/>
      <c r="BN1131" s="627"/>
      <c r="BO1131" s="616"/>
      <c r="BP1131" s="616"/>
      <c r="BQ1131" s="75"/>
      <c r="BR1131" s="75"/>
      <c r="BS1131" s="75"/>
    </row>
    <row r="1132" spans="1:71" ht="23.85" customHeight="1">
      <c r="A1132" s="77"/>
      <c r="B1132" s="605" t="str">
        <f>IF(ROSTER!B8="","",ROSTER!B8)</f>
        <v/>
      </c>
      <c r="C1132" s="588" t="str">
        <f>IF(ROSTER!C$8="","",ROSTER!C$8)</f>
        <v/>
      </c>
      <c r="D1132" s="589"/>
      <c r="E1132" s="590"/>
      <c r="F1132" s="592">
        <f>IF(E1132="y",1,IF(E1132="S",1,0))</f>
        <v>0</v>
      </c>
      <c r="G1132" s="594">
        <f>IF(E1132="S",1,0)</f>
        <v>0</v>
      </c>
      <c r="H1132" s="584"/>
      <c r="I1132" s="576"/>
      <c r="J1132" s="564"/>
      <c r="K1132" s="565"/>
      <c r="L1132" s="568"/>
      <c r="M1132" s="569"/>
      <c r="N1132" s="578">
        <f>L1132+J1132</f>
        <v>0</v>
      </c>
      <c r="O1132" s="579"/>
      <c r="P1132" s="564"/>
      <c r="Q1132" s="565"/>
      <c r="R1132" s="568"/>
      <c r="S1132" s="569"/>
      <c r="T1132" s="578">
        <f>R1132-P1132</f>
        <v>0</v>
      </c>
      <c r="U1132" s="579"/>
      <c r="V1132" s="584"/>
      <c r="W1132" s="576"/>
      <c r="X1132" s="564"/>
      <c r="Y1132" s="576"/>
      <c r="Z1132" s="564"/>
      <c r="AA1132" s="576"/>
      <c r="AB1132" s="564"/>
      <c r="AC1132" s="565"/>
      <c r="AD1132" s="568"/>
      <c r="AE1132" s="569"/>
      <c r="AF1132" s="548">
        <f>IF(AB1132=0,0,(AD1132/AB1132)*100)</f>
        <v>0</v>
      </c>
      <c r="AG1132" s="549"/>
      <c r="AH1132" s="564"/>
      <c r="AI1132" s="565"/>
      <c r="AJ1132" s="568"/>
      <c r="AK1132" s="569"/>
      <c r="AL1132" s="548">
        <f>IF(AH1132=0,0,(AJ1132/AH1132)*100)</f>
        <v>0</v>
      </c>
      <c r="AM1132" s="549"/>
      <c r="AN1132" s="564"/>
      <c r="AO1132" s="565"/>
      <c r="AP1132" s="568"/>
      <c r="AQ1132" s="569"/>
      <c r="AR1132" s="548">
        <f>IF(AN1132=0,0,(AP1132/AN1132)*100)</f>
        <v>0</v>
      </c>
      <c r="AS1132" s="549"/>
      <c r="AT1132" s="572">
        <f>AB1132+AH1132+AN1132</f>
        <v>0</v>
      </c>
      <c r="AU1132" s="573"/>
      <c r="AV1132" s="544">
        <f>AD1132+AJ1132+AP1132</f>
        <v>0</v>
      </c>
      <c r="AW1132" s="545"/>
      <c r="AX1132" s="548">
        <f>IF(AT1132=0,0,(AV1132/AT1132)*100)</f>
        <v>0</v>
      </c>
      <c r="AY1132" s="549"/>
      <c r="AZ1132" s="564"/>
      <c r="BA1132" s="565"/>
      <c r="BB1132" s="568"/>
      <c r="BC1132" s="569"/>
      <c r="BD1132" s="548">
        <f>IF(AZ1132=0,0,(BB1132/AZ1132)*100)</f>
        <v>0</v>
      </c>
      <c r="BE1132" s="549"/>
      <c r="BF1132" s="572">
        <f>AT1132+AZ1132</f>
        <v>0</v>
      </c>
      <c r="BG1132" s="573"/>
      <c r="BH1132" s="544">
        <f>AV1132+BB1132</f>
        <v>0</v>
      </c>
      <c r="BI1132" s="545"/>
      <c r="BJ1132" s="548">
        <f>IF(BF1132=0,0,(BH1132/BF1132)*100)</f>
        <v>0</v>
      </c>
      <c r="BK1132" s="549"/>
      <c r="BL1132" s="552">
        <f>(AD1132*2)+(AJ1132*2)+(AP1132*3)+BB1132</f>
        <v>0</v>
      </c>
      <c r="BM1132" s="553"/>
      <c r="BN1132" s="554"/>
      <c r="BO1132" s="560" t="e">
        <f>(BL1132*BR$1132)+(N1132*BR$1133)+(X1132*BR$1134)+(R1132*BR$1135)+(V1132*BR$1136)+(Z1132*BR$1137)</f>
        <v>#REF!</v>
      </c>
      <c r="BP1132" s="560" t="e">
        <f>((AZ1132-BB1132)*BR$1139)+((AT1132-AV1132)*BR$1138)+(H1132*BR$1140)+(P1132*BR$1141)</f>
        <v>#REF!</v>
      </c>
      <c r="BQ1132" s="78" t="s">
        <v>81</v>
      </c>
      <c r="BR1132" s="79" t="e">
        <f>IF(#REF!="B",#REF!,IF(#REF!="C",#REF!,#REF!))</f>
        <v>#REF!</v>
      </c>
      <c r="BS1132" s="75"/>
    </row>
    <row r="1133" spans="1:71" ht="23.85" customHeight="1">
      <c r="A1133" s="77"/>
      <c r="B1133" s="606"/>
      <c r="C1133" s="562" t="str">
        <f>IF(ROSTER!D$8="","",ROSTER!D$8)</f>
        <v/>
      </c>
      <c r="D1133" s="563"/>
      <c r="E1133" s="591"/>
      <c r="F1133" s="593"/>
      <c r="G1133" s="595"/>
      <c r="H1133" s="585"/>
      <c r="I1133" s="577"/>
      <c r="J1133" s="566"/>
      <c r="K1133" s="567"/>
      <c r="L1133" s="570"/>
      <c r="M1133" s="571"/>
      <c r="N1133" s="582" t="s">
        <v>16</v>
      </c>
      <c r="O1133" s="583"/>
      <c r="P1133" s="566"/>
      <c r="Q1133" s="567"/>
      <c r="R1133" s="570"/>
      <c r="S1133" s="571"/>
      <c r="T1133" s="582" t="s">
        <v>16</v>
      </c>
      <c r="U1133" s="583"/>
      <c r="V1133" s="585"/>
      <c r="W1133" s="577"/>
      <c r="X1133" s="566"/>
      <c r="Y1133" s="577"/>
      <c r="Z1133" s="566"/>
      <c r="AA1133" s="577"/>
      <c r="AB1133" s="566"/>
      <c r="AC1133" s="567"/>
      <c r="AD1133" s="570"/>
      <c r="AE1133" s="571"/>
      <c r="AF1133" s="598"/>
      <c r="AG1133" s="599"/>
      <c r="AH1133" s="566"/>
      <c r="AI1133" s="567"/>
      <c r="AJ1133" s="570"/>
      <c r="AK1133" s="571"/>
      <c r="AL1133" s="598"/>
      <c r="AM1133" s="599"/>
      <c r="AN1133" s="566"/>
      <c r="AO1133" s="567"/>
      <c r="AP1133" s="570"/>
      <c r="AQ1133" s="571"/>
      <c r="AR1133" s="598"/>
      <c r="AS1133" s="599"/>
      <c r="AT1133" s="603"/>
      <c r="AU1133" s="604"/>
      <c r="AV1133" s="596"/>
      <c r="AW1133" s="597"/>
      <c r="AX1133" s="598"/>
      <c r="AY1133" s="599"/>
      <c r="AZ1133" s="566"/>
      <c r="BA1133" s="567"/>
      <c r="BB1133" s="570"/>
      <c r="BC1133" s="571"/>
      <c r="BD1133" s="598"/>
      <c r="BE1133" s="599"/>
      <c r="BF1133" s="603"/>
      <c r="BG1133" s="604"/>
      <c r="BH1133" s="596"/>
      <c r="BI1133" s="597"/>
      <c r="BJ1133" s="598"/>
      <c r="BK1133" s="599"/>
      <c r="BL1133" s="600"/>
      <c r="BM1133" s="601"/>
      <c r="BN1133" s="602"/>
      <c r="BO1133" s="561"/>
      <c r="BP1133" s="561"/>
      <c r="BQ1133" s="78" t="s">
        <v>82</v>
      </c>
      <c r="BR1133" s="79" t="e">
        <f>IF(#REF!="B",#REF!,IF(#REF!="C",#REF!,#REF!))</f>
        <v>#REF!</v>
      </c>
      <c r="BS1133" s="75"/>
    </row>
    <row r="1134" spans="1:71" ht="21.75" customHeight="1">
      <c r="A1134" s="62"/>
      <c r="B1134" s="605" t="str">
        <f>IF(ROSTER!B10="","",ROSTER!B10)</f>
        <v/>
      </c>
      <c r="C1134" s="588" t="str">
        <f>IF(ROSTER!C$10="","",ROSTER!C$10)</f>
        <v/>
      </c>
      <c r="D1134" s="589"/>
      <c r="E1134" s="590"/>
      <c r="F1134" s="592">
        <f>IF(E1134="y",1,IF(E1134="S",1,0))</f>
        <v>0</v>
      </c>
      <c r="G1134" s="594">
        <f>IF(E1134="S",1,0)</f>
        <v>0</v>
      </c>
      <c r="H1134" s="584"/>
      <c r="I1134" s="576"/>
      <c r="J1134" s="564"/>
      <c r="K1134" s="565"/>
      <c r="L1134" s="568"/>
      <c r="M1134" s="569"/>
      <c r="N1134" s="578">
        <f>L1134+J1134</f>
        <v>0</v>
      </c>
      <c r="O1134" s="579"/>
      <c r="P1134" s="564"/>
      <c r="Q1134" s="565"/>
      <c r="R1134" s="568"/>
      <c r="S1134" s="569"/>
      <c r="T1134" s="578">
        <f>R1134-P1134</f>
        <v>0</v>
      </c>
      <c r="U1134" s="579"/>
      <c r="V1134" s="584"/>
      <c r="W1134" s="576"/>
      <c r="X1134" s="564"/>
      <c r="Y1134" s="576"/>
      <c r="Z1134" s="564"/>
      <c r="AA1134" s="576"/>
      <c r="AB1134" s="564"/>
      <c r="AC1134" s="565"/>
      <c r="AD1134" s="568"/>
      <c r="AE1134" s="569"/>
      <c r="AF1134" s="548">
        <f>IF(AB1134=0,0,(AD1134/AB1134)*100)</f>
        <v>0</v>
      </c>
      <c r="AG1134" s="549"/>
      <c r="AH1134" s="564"/>
      <c r="AI1134" s="565"/>
      <c r="AJ1134" s="568"/>
      <c r="AK1134" s="569"/>
      <c r="AL1134" s="548">
        <f>IF(AH1134=0,0,(AJ1134/AH1134)*100)</f>
        <v>0</v>
      </c>
      <c r="AM1134" s="549"/>
      <c r="AN1134" s="564"/>
      <c r="AO1134" s="565"/>
      <c r="AP1134" s="568"/>
      <c r="AQ1134" s="569"/>
      <c r="AR1134" s="548">
        <f>IF(AN1134=0,0,(AP1134/AN1134)*100)</f>
        <v>0</v>
      </c>
      <c r="AS1134" s="549"/>
      <c r="AT1134" s="572">
        <f>AB1134+AH1134+AN1134</f>
        <v>0</v>
      </c>
      <c r="AU1134" s="573"/>
      <c r="AV1134" s="544">
        <f>AD1134+AJ1134+AP1134</f>
        <v>0</v>
      </c>
      <c r="AW1134" s="545"/>
      <c r="AX1134" s="548">
        <f>IF(AT1134=0,0,(AV1134/AT1134)*100)</f>
        <v>0</v>
      </c>
      <c r="AY1134" s="549"/>
      <c r="AZ1134" s="564"/>
      <c r="BA1134" s="565"/>
      <c r="BB1134" s="568"/>
      <c r="BC1134" s="569"/>
      <c r="BD1134" s="548">
        <f>IF(AZ1134=0,0,(BB1134/AZ1134)*100)</f>
        <v>0</v>
      </c>
      <c r="BE1134" s="549"/>
      <c r="BF1134" s="572">
        <f>AT1134+AZ1134</f>
        <v>0</v>
      </c>
      <c r="BG1134" s="573"/>
      <c r="BH1134" s="544">
        <f>AV1134+BB1134</f>
        <v>0</v>
      </c>
      <c r="BI1134" s="545"/>
      <c r="BJ1134" s="548">
        <f>IF(BF1134=0,0,(BH1134/BF1134)*100)</f>
        <v>0</v>
      </c>
      <c r="BK1134" s="549"/>
      <c r="BL1134" s="552">
        <f>(AD1134*2)+(AJ1134*2)+(AP1134*3)+BB1134</f>
        <v>0</v>
      </c>
      <c r="BM1134" s="553"/>
      <c r="BN1134" s="554"/>
      <c r="BO1134" s="560" t="e">
        <f>(BL1134*BR$1132)+(N1134*BR$1133)+(X1134*BR$1134)+(R1134*BR$1135)+(V1134*BR$1136)+(Z1134*BR$1137)</f>
        <v>#REF!</v>
      </c>
      <c r="BP1134" s="560" t="e">
        <f>((AZ1134-BB1134)*BR$1139)+((AT1134-AV1134)*BR$1138)+(H1134*BR$1140)+(P1134*BR$1141)</f>
        <v>#REF!</v>
      </c>
      <c r="BQ1134" s="78" t="s">
        <v>83</v>
      </c>
      <c r="BR1134" s="79" t="e">
        <f>IF(#REF!="B",#REF!,IF(#REF!="C",#REF!,#REF!))</f>
        <v>#REF!</v>
      </c>
      <c r="BS1134" s="75"/>
    </row>
    <row r="1135" spans="1:71" ht="21.75" customHeight="1">
      <c r="A1135" s="62"/>
      <c r="B1135" s="606"/>
      <c r="C1135" s="562" t="str">
        <f>IF(ROSTER!D$10="","",ROSTER!D$10)</f>
        <v/>
      </c>
      <c r="D1135" s="563"/>
      <c r="E1135" s="591"/>
      <c r="F1135" s="593"/>
      <c r="G1135" s="595"/>
      <c r="H1135" s="585"/>
      <c r="I1135" s="577"/>
      <c r="J1135" s="566"/>
      <c r="K1135" s="567"/>
      <c r="L1135" s="570"/>
      <c r="M1135" s="571"/>
      <c r="N1135" s="582" t="s">
        <v>16</v>
      </c>
      <c r="O1135" s="583"/>
      <c r="P1135" s="566"/>
      <c r="Q1135" s="567"/>
      <c r="R1135" s="570"/>
      <c r="S1135" s="571"/>
      <c r="T1135" s="582" t="s">
        <v>16</v>
      </c>
      <c r="U1135" s="583"/>
      <c r="V1135" s="585"/>
      <c r="W1135" s="577"/>
      <c r="X1135" s="566"/>
      <c r="Y1135" s="577"/>
      <c r="Z1135" s="566"/>
      <c r="AA1135" s="577"/>
      <c r="AB1135" s="566"/>
      <c r="AC1135" s="567"/>
      <c r="AD1135" s="570"/>
      <c r="AE1135" s="571"/>
      <c r="AF1135" s="598"/>
      <c r="AG1135" s="599"/>
      <c r="AH1135" s="566"/>
      <c r="AI1135" s="567"/>
      <c r="AJ1135" s="570"/>
      <c r="AK1135" s="571"/>
      <c r="AL1135" s="598"/>
      <c r="AM1135" s="599"/>
      <c r="AN1135" s="566"/>
      <c r="AO1135" s="567"/>
      <c r="AP1135" s="570"/>
      <c r="AQ1135" s="571"/>
      <c r="AR1135" s="598"/>
      <c r="AS1135" s="599"/>
      <c r="AT1135" s="603"/>
      <c r="AU1135" s="604"/>
      <c r="AV1135" s="596"/>
      <c r="AW1135" s="597"/>
      <c r="AX1135" s="598"/>
      <c r="AY1135" s="599"/>
      <c r="AZ1135" s="566"/>
      <c r="BA1135" s="567"/>
      <c r="BB1135" s="570"/>
      <c r="BC1135" s="571"/>
      <c r="BD1135" s="598"/>
      <c r="BE1135" s="599"/>
      <c r="BF1135" s="603"/>
      <c r="BG1135" s="604"/>
      <c r="BH1135" s="596"/>
      <c r="BI1135" s="597"/>
      <c r="BJ1135" s="598"/>
      <c r="BK1135" s="599"/>
      <c r="BL1135" s="600"/>
      <c r="BM1135" s="601"/>
      <c r="BN1135" s="602"/>
      <c r="BO1135" s="561"/>
      <c r="BP1135" s="561"/>
      <c r="BQ1135" s="78" t="s">
        <v>84</v>
      </c>
      <c r="BR1135" s="79" t="e">
        <f>IF(#REF!="B",#REF!,IF(#REF!="C",#REF!,#REF!))</f>
        <v>#REF!</v>
      </c>
      <c r="BS1135" s="75"/>
    </row>
    <row r="1136" spans="1:71" ht="21.75" customHeight="1">
      <c r="A1136" s="62"/>
      <c r="B1136" s="586" t="str">
        <f>IF(ROSTER!B12="","",ROSTER!B12)</f>
        <v/>
      </c>
      <c r="C1136" s="588" t="str">
        <f>IF(ROSTER!C$12="","",ROSTER!C$12)</f>
        <v/>
      </c>
      <c r="D1136" s="589"/>
      <c r="E1136" s="590"/>
      <c r="F1136" s="592">
        <f>IF(E1136="y",1,IF(E1136="S",1,0))</f>
        <v>0</v>
      </c>
      <c r="G1136" s="594">
        <f>IF(E1136="S",1,0)</f>
        <v>0</v>
      </c>
      <c r="H1136" s="584"/>
      <c r="I1136" s="576"/>
      <c r="J1136" s="564"/>
      <c r="K1136" s="565"/>
      <c r="L1136" s="568"/>
      <c r="M1136" s="569"/>
      <c r="N1136" s="578">
        <f>L1136+J1136</f>
        <v>0</v>
      </c>
      <c r="O1136" s="579"/>
      <c r="P1136" s="564"/>
      <c r="Q1136" s="565"/>
      <c r="R1136" s="568"/>
      <c r="S1136" s="569"/>
      <c r="T1136" s="578">
        <f>R1136-P1136</f>
        <v>0</v>
      </c>
      <c r="U1136" s="579"/>
      <c r="V1136" s="584"/>
      <c r="W1136" s="576"/>
      <c r="X1136" s="564"/>
      <c r="Y1136" s="576"/>
      <c r="Z1136" s="564"/>
      <c r="AA1136" s="576"/>
      <c r="AB1136" s="564"/>
      <c r="AC1136" s="565"/>
      <c r="AD1136" s="568"/>
      <c r="AE1136" s="569"/>
      <c r="AF1136" s="548">
        <f>IF(AB1136=0,0,(AD1136/AB1136)*100)</f>
        <v>0</v>
      </c>
      <c r="AG1136" s="549"/>
      <c r="AH1136" s="564"/>
      <c r="AI1136" s="565"/>
      <c r="AJ1136" s="568"/>
      <c r="AK1136" s="569"/>
      <c r="AL1136" s="548">
        <f>IF(AH1136=0,0,(AJ1136/AH1136)*100)</f>
        <v>0</v>
      </c>
      <c r="AM1136" s="549"/>
      <c r="AN1136" s="564"/>
      <c r="AO1136" s="565"/>
      <c r="AP1136" s="568"/>
      <c r="AQ1136" s="569"/>
      <c r="AR1136" s="548">
        <f>IF(AN1136=0,0,(AP1136/AN1136)*100)</f>
        <v>0</v>
      </c>
      <c r="AS1136" s="549"/>
      <c r="AT1136" s="572">
        <f>AB1136+AH1136+AN1136</f>
        <v>0</v>
      </c>
      <c r="AU1136" s="573"/>
      <c r="AV1136" s="544">
        <f>AD1136+AJ1136+AP1136</f>
        <v>0</v>
      </c>
      <c r="AW1136" s="545"/>
      <c r="AX1136" s="548">
        <f>IF(AT1136=0,0,(AV1136/AT1136)*100)</f>
        <v>0</v>
      </c>
      <c r="AY1136" s="549"/>
      <c r="AZ1136" s="564"/>
      <c r="BA1136" s="565"/>
      <c r="BB1136" s="568"/>
      <c r="BC1136" s="569"/>
      <c r="BD1136" s="548">
        <f>IF(AZ1136=0,0,(BB1136/AZ1136)*100)</f>
        <v>0</v>
      </c>
      <c r="BE1136" s="549"/>
      <c r="BF1136" s="572">
        <f>AT1136+AZ1136</f>
        <v>0</v>
      </c>
      <c r="BG1136" s="573"/>
      <c r="BH1136" s="544">
        <f>AV1136+BB1136</f>
        <v>0</v>
      </c>
      <c r="BI1136" s="545"/>
      <c r="BJ1136" s="548">
        <f>IF(BF1136=0,0,(BH1136/BF1136)*100)</f>
        <v>0</v>
      </c>
      <c r="BK1136" s="549"/>
      <c r="BL1136" s="552">
        <f>(AD1136*2)+(AJ1136*2)+(AP1136*3)+BB1136</f>
        <v>0</v>
      </c>
      <c r="BM1136" s="553"/>
      <c r="BN1136" s="554"/>
      <c r="BO1136" s="560" t="e">
        <f>(BL1136*BR$1132)+(N1136*BR$1133)+(X1136*BR$1134)+(R1136*BR$1135)+(V1136*BR$1136)+(Z1136*BR$1137)</f>
        <v>#REF!</v>
      </c>
      <c r="BP1136" s="560" t="e">
        <f>((AZ1136-BB1136)*BR$1139)+((AT1136-AV1136)*BR$1138)+(H1136*BR$1140)+(P1136*BR$1141)</f>
        <v>#REF!</v>
      </c>
      <c r="BQ1136" s="78" t="s">
        <v>85</v>
      </c>
      <c r="BR1136" s="79" t="e">
        <f>IF(#REF!="B",#REF!,IF(#REF!="C",#REF!,#REF!))</f>
        <v>#REF!</v>
      </c>
      <c r="BS1136" s="75"/>
    </row>
    <row r="1137" spans="1:76" ht="21.75" customHeight="1">
      <c r="A1137" s="62"/>
      <c r="B1137" s="587"/>
      <c r="C1137" s="562" t="str">
        <f>IF(ROSTER!D$12="","",ROSTER!D$12)</f>
        <v/>
      </c>
      <c r="D1137" s="563"/>
      <c r="E1137" s="591"/>
      <c r="F1137" s="593"/>
      <c r="G1137" s="595"/>
      <c r="H1137" s="585"/>
      <c r="I1137" s="577"/>
      <c r="J1137" s="566"/>
      <c r="K1137" s="567"/>
      <c r="L1137" s="570"/>
      <c r="M1137" s="571"/>
      <c r="N1137" s="582" t="s">
        <v>16</v>
      </c>
      <c r="O1137" s="583"/>
      <c r="P1137" s="566"/>
      <c r="Q1137" s="567"/>
      <c r="R1137" s="570"/>
      <c r="S1137" s="571"/>
      <c r="T1137" s="582" t="s">
        <v>16</v>
      </c>
      <c r="U1137" s="583"/>
      <c r="V1137" s="585"/>
      <c r="W1137" s="577"/>
      <c r="X1137" s="566"/>
      <c r="Y1137" s="577"/>
      <c r="Z1137" s="566"/>
      <c r="AA1137" s="577"/>
      <c r="AB1137" s="566"/>
      <c r="AC1137" s="567"/>
      <c r="AD1137" s="570"/>
      <c r="AE1137" s="571"/>
      <c r="AF1137" s="598"/>
      <c r="AG1137" s="599"/>
      <c r="AH1137" s="566"/>
      <c r="AI1137" s="567"/>
      <c r="AJ1137" s="570"/>
      <c r="AK1137" s="571"/>
      <c r="AL1137" s="598"/>
      <c r="AM1137" s="599"/>
      <c r="AN1137" s="566"/>
      <c r="AO1137" s="567"/>
      <c r="AP1137" s="570"/>
      <c r="AQ1137" s="571"/>
      <c r="AR1137" s="598"/>
      <c r="AS1137" s="599"/>
      <c r="AT1137" s="603"/>
      <c r="AU1137" s="604"/>
      <c r="AV1137" s="596"/>
      <c r="AW1137" s="597"/>
      <c r="AX1137" s="598"/>
      <c r="AY1137" s="599"/>
      <c r="AZ1137" s="566"/>
      <c r="BA1137" s="567"/>
      <c r="BB1137" s="570"/>
      <c r="BC1137" s="571"/>
      <c r="BD1137" s="598"/>
      <c r="BE1137" s="599"/>
      <c r="BF1137" s="603"/>
      <c r="BG1137" s="604"/>
      <c r="BH1137" s="596"/>
      <c r="BI1137" s="597"/>
      <c r="BJ1137" s="598"/>
      <c r="BK1137" s="599"/>
      <c r="BL1137" s="600"/>
      <c r="BM1137" s="601"/>
      <c r="BN1137" s="602"/>
      <c r="BO1137" s="561"/>
      <c r="BP1137" s="561"/>
      <c r="BQ1137" s="78" t="s">
        <v>86</v>
      </c>
      <c r="BR1137" s="79" t="e">
        <f>IF(#REF!="B",#REF!,IF(#REF!="C",#REF!,#REF!))</f>
        <v>#REF!</v>
      </c>
      <c r="BS1137" s="75"/>
    </row>
    <row r="1138" spans="1:76" ht="21.75" customHeight="1">
      <c r="A1138" s="62"/>
      <c r="B1138" s="586" t="str">
        <f>IF(ROSTER!B14="","",ROSTER!B14)</f>
        <v/>
      </c>
      <c r="C1138" s="588" t="str">
        <f>IF(ROSTER!C$14="","",ROSTER!C$14)</f>
        <v/>
      </c>
      <c r="D1138" s="589"/>
      <c r="E1138" s="590"/>
      <c r="F1138" s="592">
        <f>IF(E1138="y",1,IF(E1138="S",1,0))</f>
        <v>0</v>
      </c>
      <c r="G1138" s="594">
        <f>IF(E1138="S",1,0)</f>
        <v>0</v>
      </c>
      <c r="H1138" s="584"/>
      <c r="I1138" s="576"/>
      <c r="J1138" s="564"/>
      <c r="K1138" s="565"/>
      <c r="L1138" s="568"/>
      <c r="M1138" s="569"/>
      <c r="N1138" s="578">
        <f>L1138+J1138</f>
        <v>0</v>
      </c>
      <c r="O1138" s="579"/>
      <c r="P1138" s="564"/>
      <c r="Q1138" s="565"/>
      <c r="R1138" s="568"/>
      <c r="S1138" s="569"/>
      <c r="T1138" s="578">
        <f>R1138-P1138</f>
        <v>0</v>
      </c>
      <c r="U1138" s="579"/>
      <c r="V1138" s="584"/>
      <c r="W1138" s="576"/>
      <c r="X1138" s="564"/>
      <c r="Y1138" s="576"/>
      <c r="Z1138" s="564"/>
      <c r="AA1138" s="576"/>
      <c r="AB1138" s="564"/>
      <c r="AC1138" s="565"/>
      <c r="AD1138" s="568"/>
      <c r="AE1138" s="569"/>
      <c r="AF1138" s="548">
        <f>IF(AB1138=0,0,(AD1138/AB1138)*100)</f>
        <v>0</v>
      </c>
      <c r="AG1138" s="549"/>
      <c r="AH1138" s="564"/>
      <c r="AI1138" s="565"/>
      <c r="AJ1138" s="568"/>
      <c r="AK1138" s="569"/>
      <c r="AL1138" s="548">
        <f>IF(AH1138=0,0,(AJ1138/AH1138)*100)</f>
        <v>0</v>
      </c>
      <c r="AM1138" s="549"/>
      <c r="AN1138" s="564"/>
      <c r="AO1138" s="565"/>
      <c r="AP1138" s="568"/>
      <c r="AQ1138" s="569"/>
      <c r="AR1138" s="548">
        <f>IF(AN1138=0,0,(AP1138/AN1138)*100)</f>
        <v>0</v>
      </c>
      <c r="AS1138" s="549"/>
      <c r="AT1138" s="572">
        <f>AB1138+AH1138+AN1138</f>
        <v>0</v>
      </c>
      <c r="AU1138" s="573"/>
      <c r="AV1138" s="544">
        <f>AD1138+AJ1138+AP1138</f>
        <v>0</v>
      </c>
      <c r="AW1138" s="545"/>
      <c r="AX1138" s="548">
        <f>IF(AT1138=0,0,(AV1138/AT1138)*100)</f>
        <v>0</v>
      </c>
      <c r="AY1138" s="549"/>
      <c r="AZ1138" s="564"/>
      <c r="BA1138" s="565"/>
      <c r="BB1138" s="568"/>
      <c r="BC1138" s="569"/>
      <c r="BD1138" s="548">
        <f>IF(AZ1138=0,0,(BB1138/AZ1138)*100)</f>
        <v>0</v>
      </c>
      <c r="BE1138" s="549"/>
      <c r="BF1138" s="572">
        <f>AT1138+AZ1138</f>
        <v>0</v>
      </c>
      <c r="BG1138" s="573"/>
      <c r="BH1138" s="544">
        <f>AV1138+BB1138</f>
        <v>0</v>
      </c>
      <c r="BI1138" s="545"/>
      <c r="BJ1138" s="548">
        <f>IF(BF1138=0,0,(BH1138/BF1138)*100)</f>
        <v>0</v>
      </c>
      <c r="BK1138" s="549"/>
      <c r="BL1138" s="552">
        <f>(AD1138*2)+(AJ1138*2)+(AP1138*3)+BB1138</f>
        <v>0</v>
      </c>
      <c r="BM1138" s="553"/>
      <c r="BN1138" s="554"/>
      <c r="BO1138" s="560" t="e">
        <f>(BL1138*BR$1132)+(N1138*BR$1133)+(X1138*BR$1134)+(R1138*BR$1135)+(V1138*BR$1136)+(Z1138*BR$1137)</f>
        <v>#REF!</v>
      </c>
      <c r="BP1138" s="560" t="e">
        <f>((AZ1138-BB1138)*BR$1139)+((AT1138-AV1138)*BR$1138)+(H1138*BR$1140)+(P1138*BR$1141)</f>
        <v>#REF!</v>
      </c>
      <c r="BQ1138" s="78" t="s">
        <v>87</v>
      </c>
      <c r="BR1138" s="79" t="e">
        <f>IF(#REF!="B",#REF!,IF(#REF!="C",#REF!,#REF!))</f>
        <v>#REF!</v>
      </c>
      <c r="BS1138" s="75"/>
    </row>
    <row r="1139" spans="1:76" ht="21.75" customHeight="1">
      <c r="A1139" s="62"/>
      <c r="B1139" s="587"/>
      <c r="C1139" s="562" t="str">
        <f>IF(ROSTER!D$14="","",ROSTER!D$14)</f>
        <v/>
      </c>
      <c r="D1139" s="563"/>
      <c r="E1139" s="591"/>
      <c r="F1139" s="593"/>
      <c r="G1139" s="595"/>
      <c r="H1139" s="585"/>
      <c r="I1139" s="577"/>
      <c r="J1139" s="566"/>
      <c r="K1139" s="567"/>
      <c r="L1139" s="570"/>
      <c r="M1139" s="571"/>
      <c r="N1139" s="582" t="s">
        <v>16</v>
      </c>
      <c r="O1139" s="583"/>
      <c r="P1139" s="566"/>
      <c r="Q1139" s="567"/>
      <c r="R1139" s="570"/>
      <c r="S1139" s="571"/>
      <c r="T1139" s="582" t="s">
        <v>16</v>
      </c>
      <c r="U1139" s="583"/>
      <c r="V1139" s="585"/>
      <c r="W1139" s="577"/>
      <c r="X1139" s="566"/>
      <c r="Y1139" s="577"/>
      <c r="Z1139" s="566"/>
      <c r="AA1139" s="577"/>
      <c r="AB1139" s="566"/>
      <c r="AC1139" s="567"/>
      <c r="AD1139" s="570"/>
      <c r="AE1139" s="571"/>
      <c r="AF1139" s="598"/>
      <c r="AG1139" s="599"/>
      <c r="AH1139" s="566"/>
      <c r="AI1139" s="567"/>
      <c r="AJ1139" s="570"/>
      <c r="AK1139" s="571"/>
      <c r="AL1139" s="598"/>
      <c r="AM1139" s="599"/>
      <c r="AN1139" s="566"/>
      <c r="AO1139" s="567"/>
      <c r="AP1139" s="570"/>
      <c r="AQ1139" s="571"/>
      <c r="AR1139" s="598"/>
      <c r="AS1139" s="599"/>
      <c r="AT1139" s="603"/>
      <c r="AU1139" s="604"/>
      <c r="AV1139" s="596"/>
      <c r="AW1139" s="597"/>
      <c r="AX1139" s="598"/>
      <c r="AY1139" s="599"/>
      <c r="AZ1139" s="566"/>
      <c r="BA1139" s="567"/>
      <c r="BB1139" s="570"/>
      <c r="BC1139" s="571"/>
      <c r="BD1139" s="598"/>
      <c r="BE1139" s="599"/>
      <c r="BF1139" s="603"/>
      <c r="BG1139" s="604"/>
      <c r="BH1139" s="596"/>
      <c r="BI1139" s="597"/>
      <c r="BJ1139" s="598"/>
      <c r="BK1139" s="599"/>
      <c r="BL1139" s="600"/>
      <c r="BM1139" s="601"/>
      <c r="BN1139" s="602"/>
      <c r="BO1139" s="561"/>
      <c r="BP1139" s="561"/>
      <c r="BQ1139" s="78" t="s">
        <v>88</v>
      </c>
      <c r="BR1139" s="79" t="e">
        <f>IF(#REF!="B",#REF!,IF(#REF!="C",#REF!,#REF!))</f>
        <v>#REF!</v>
      </c>
      <c r="BS1139" s="75"/>
    </row>
    <row r="1140" spans="1:76" ht="21.75" customHeight="1">
      <c r="A1140" s="62"/>
      <c r="B1140" s="586" t="str">
        <f>IF(ROSTER!B16="","",ROSTER!B16)</f>
        <v/>
      </c>
      <c r="C1140" s="588" t="str">
        <f>IF(ROSTER!C$16="","",ROSTER!C$16)</f>
        <v/>
      </c>
      <c r="D1140" s="589"/>
      <c r="E1140" s="590"/>
      <c r="F1140" s="592">
        <f>IF(E1140="y",1,IF(E1140="S",1,0))</f>
        <v>0</v>
      </c>
      <c r="G1140" s="594">
        <f>IF(E1140="S",1,0)</f>
        <v>0</v>
      </c>
      <c r="H1140" s="584"/>
      <c r="I1140" s="576"/>
      <c r="J1140" s="564"/>
      <c r="K1140" s="565"/>
      <c r="L1140" s="568"/>
      <c r="M1140" s="569"/>
      <c r="N1140" s="578">
        <f>L1140+J1140</f>
        <v>0</v>
      </c>
      <c r="O1140" s="579"/>
      <c r="P1140" s="564"/>
      <c r="Q1140" s="565"/>
      <c r="R1140" s="568"/>
      <c r="S1140" s="569"/>
      <c r="T1140" s="578">
        <f>R1140-P1140</f>
        <v>0</v>
      </c>
      <c r="U1140" s="579"/>
      <c r="V1140" s="584"/>
      <c r="W1140" s="576"/>
      <c r="X1140" s="564"/>
      <c r="Y1140" s="576"/>
      <c r="Z1140" s="564"/>
      <c r="AA1140" s="576"/>
      <c r="AB1140" s="564"/>
      <c r="AC1140" s="565"/>
      <c r="AD1140" s="568"/>
      <c r="AE1140" s="569"/>
      <c r="AF1140" s="548">
        <f>IF(AB1140=0,0,(AD1140/AB1140)*100)</f>
        <v>0</v>
      </c>
      <c r="AG1140" s="549"/>
      <c r="AH1140" s="564"/>
      <c r="AI1140" s="565"/>
      <c r="AJ1140" s="568"/>
      <c r="AK1140" s="569"/>
      <c r="AL1140" s="548">
        <f>IF(AH1140=0,0,(AJ1140/AH1140)*100)</f>
        <v>0</v>
      </c>
      <c r="AM1140" s="549"/>
      <c r="AN1140" s="564"/>
      <c r="AO1140" s="565"/>
      <c r="AP1140" s="568"/>
      <c r="AQ1140" s="569"/>
      <c r="AR1140" s="548">
        <f>IF(AN1140=0,0,(AP1140/AN1140)*100)</f>
        <v>0</v>
      </c>
      <c r="AS1140" s="549"/>
      <c r="AT1140" s="572">
        <f>AB1140+AH1140+AN1140</f>
        <v>0</v>
      </c>
      <c r="AU1140" s="573"/>
      <c r="AV1140" s="544">
        <f>AD1140+AJ1140+AP1140</f>
        <v>0</v>
      </c>
      <c r="AW1140" s="545"/>
      <c r="AX1140" s="548">
        <f>IF(AT1140=0,0,(AV1140/AT1140)*100)</f>
        <v>0</v>
      </c>
      <c r="AY1140" s="549"/>
      <c r="AZ1140" s="564"/>
      <c r="BA1140" s="565"/>
      <c r="BB1140" s="568"/>
      <c r="BC1140" s="569"/>
      <c r="BD1140" s="548">
        <f>IF(AZ1140=0,0,(BB1140/AZ1140)*100)</f>
        <v>0</v>
      </c>
      <c r="BE1140" s="549"/>
      <c r="BF1140" s="572">
        <f>AT1140+AZ1140</f>
        <v>0</v>
      </c>
      <c r="BG1140" s="573"/>
      <c r="BH1140" s="544">
        <f>AV1140+BB1140</f>
        <v>0</v>
      </c>
      <c r="BI1140" s="545"/>
      <c r="BJ1140" s="548">
        <f>IF(BF1140=0,0,(BH1140/BF1140)*100)</f>
        <v>0</v>
      </c>
      <c r="BK1140" s="549"/>
      <c r="BL1140" s="552">
        <f>(AD1140*2)+(AJ1140*2)+(AP1140*3)+BB1140</f>
        <v>0</v>
      </c>
      <c r="BM1140" s="553"/>
      <c r="BN1140" s="554"/>
      <c r="BO1140" s="560" t="e">
        <f>(BL1140*BR$1132)+(N1140*BR$1133)+(X1140*BR$1134)+(R1140*BR$1135)+(V1140*BR$1136)+(Z1140*BR$1137)</f>
        <v>#REF!</v>
      </c>
      <c r="BP1140" s="560" t="e">
        <f>((AZ1140-BB1140)*BR$1139)+((AT1140-AV1140)*BR$1138)+(H1140*BR$1140)+(P1140*BR$1141)</f>
        <v>#REF!</v>
      </c>
      <c r="BQ1140" s="78" t="s">
        <v>89</v>
      </c>
      <c r="BR1140" s="79" t="e">
        <f>IF(#REF!="B",#REF!,IF(#REF!="C",#REF!,#REF!))</f>
        <v>#REF!</v>
      </c>
      <c r="BS1140" s="75"/>
    </row>
    <row r="1141" spans="1:76" ht="21.75" customHeight="1">
      <c r="A1141" s="62"/>
      <c r="B1141" s="587"/>
      <c r="C1141" s="562" t="str">
        <f>IF(ROSTER!D$16="","",ROSTER!D$16)</f>
        <v/>
      </c>
      <c r="D1141" s="563"/>
      <c r="E1141" s="591"/>
      <c r="F1141" s="593"/>
      <c r="G1141" s="595"/>
      <c r="H1141" s="585"/>
      <c r="I1141" s="577"/>
      <c r="J1141" s="566"/>
      <c r="K1141" s="567"/>
      <c r="L1141" s="570"/>
      <c r="M1141" s="571"/>
      <c r="N1141" s="582" t="s">
        <v>16</v>
      </c>
      <c r="O1141" s="583"/>
      <c r="P1141" s="566"/>
      <c r="Q1141" s="567"/>
      <c r="R1141" s="570"/>
      <c r="S1141" s="571"/>
      <c r="T1141" s="582" t="s">
        <v>16</v>
      </c>
      <c r="U1141" s="583"/>
      <c r="V1141" s="585"/>
      <c r="W1141" s="577"/>
      <c r="X1141" s="566"/>
      <c r="Y1141" s="577"/>
      <c r="Z1141" s="566"/>
      <c r="AA1141" s="577"/>
      <c r="AB1141" s="566"/>
      <c r="AC1141" s="567"/>
      <c r="AD1141" s="570"/>
      <c r="AE1141" s="571"/>
      <c r="AF1141" s="598"/>
      <c r="AG1141" s="599"/>
      <c r="AH1141" s="566"/>
      <c r="AI1141" s="567"/>
      <c r="AJ1141" s="570"/>
      <c r="AK1141" s="571"/>
      <c r="AL1141" s="598"/>
      <c r="AM1141" s="599"/>
      <c r="AN1141" s="566"/>
      <c r="AO1141" s="567"/>
      <c r="AP1141" s="570"/>
      <c r="AQ1141" s="571"/>
      <c r="AR1141" s="598"/>
      <c r="AS1141" s="599"/>
      <c r="AT1141" s="603"/>
      <c r="AU1141" s="604"/>
      <c r="AV1141" s="596"/>
      <c r="AW1141" s="597"/>
      <c r="AX1141" s="598"/>
      <c r="AY1141" s="599"/>
      <c r="AZ1141" s="566"/>
      <c r="BA1141" s="567"/>
      <c r="BB1141" s="570"/>
      <c r="BC1141" s="571"/>
      <c r="BD1141" s="598"/>
      <c r="BE1141" s="599"/>
      <c r="BF1141" s="603"/>
      <c r="BG1141" s="604"/>
      <c r="BH1141" s="596"/>
      <c r="BI1141" s="597"/>
      <c r="BJ1141" s="598"/>
      <c r="BK1141" s="599"/>
      <c r="BL1141" s="600"/>
      <c r="BM1141" s="601"/>
      <c r="BN1141" s="602"/>
      <c r="BO1141" s="561"/>
      <c r="BP1141" s="561"/>
      <c r="BQ1141" s="78" t="s">
        <v>90</v>
      </c>
      <c r="BR1141" s="79" t="e">
        <f>IF(#REF!="B",#REF!,IF(#REF!="C",#REF!,#REF!))</f>
        <v>#REF!</v>
      </c>
      <c r="BS1141" s="75"/>
    </row>
    <row r="1142" spans="1:76" ht="21.75" customHeight="1">
      <c r="A1142" s="62"/>
      <c r="B1142" s="586" t="str">
        <f>IF(ROSTER!B18="","",ROSTER!B18)</f>
        <v/>
      </c>
      <c r="C1142" s="588" t="str">
        <f>IF(ROSTER!C$18="","",ROSTER!C$18)</f>
        <v/>
      </c>
      <c r="D1142" s="589"/>
      <c r="E1142" s="590"/>
      <c r="F1142" s="592">
        <f>IF(E1142="y",1,IF(E1142="S",1,0))</f>
        <v>0</v>
      </c>
      <c r="G1142" s="594">
        <f>IF(E1142="S",1,0)</f>
        <v>0</v>
      </c>
      <c r="H1142" s="584"/>
      <c r="I1142" s="576"/>
      <c r="J1142" s="564"/>
      <c r="K1142" s="565"/>
      <c r="L1142" s="568"/>
      <c r="M1142" s="569"/>
      <c r="N1142" s="578">
        <f>L1142+J1142</f>
        <v>0</v>
      </c>
      <c r="O1142" s="579"/>
      <c r="P1142" s="564"/>
      <c r="Q1142" s="565"/>
      <c r="R1142" s="568"/>
      <c r="S1142" s="569"/>
      <c r="T1142" s="578">
        <f>R1142-P1142</f>
        <v>0</v>
      </c>
      <c r="U1142" s="579"/>
      <c r="V1142" s="584"/>
      <c r="W1142" s="576"/>
      <c r="X1142" s="564"/>
      <c r="Y1142" s="576"/>
      <c r="Z1142" s="564"/>
      <c r="AA1142" s="576"/>
      <c r="AB1142" s="564"/>
      <c r="AC1142" s="565"/>
      <c r="AD1142" s="568"/>
      <c r="AE1142" s="569"/>
      <c r="AF1142" s="548">
        <f>IF(AB1142=0,0,(AD1142/AB1142)*100)</f>
        <v>0</v>
      </c>
      <c r="AG1142" s="549"/>
      <c r="AH1142" s="564"/>
      <c r="AI1142" s="565"/>
      <c r="AJ1142" s="568"/>
      <c r="AK1142" s="569"/>
      <c r="AL1142" s="548">
        <f>IF(AH1142=0,0,(AJ1142/AH1142)*100)</f>
        <v>0</v>
      </c>
      <c r="AM1142" s="549"/>
      <c r="AN1142" s="564"/>
      <c r="AO1142" s="565"/>
      <c r="AP1142" s="568"/>
      <c r="AQ1142" s="569"/>
      <c r="AR1142" s="548">
        <f>IF(AN1142=0,0,(AP1142/AN1142)*100)</f>
        <v>0</v>
      </c>
      <c r="AS1142" s="549"/>
      <c r="AT1142" s="572">
        <f>AB1142+AH1142+AN1142</f>
        <v>0</v>
      </c>
      <c r="AU1142" s="573"/>
      <c r="AV1142" s="544">
        <f>AD1142+AJ1142+AP1142</f>
        <v>0</v>
      </c>
      <c r="AW1142" s="545"/>
      <c r="AX1142" s="548">
        <f>IF(AT1142=0,0,(AV1142/AT1142)*100)</f>
        <v>0</v>
      </c>
      <c r="AY1142" s="549"/>
      <c r="AZ1142" s="564"/>
      <c r="BA1142" s="565"/>
      <c r="BB1142" s="568"/>
      <c r="BC1142" s="569"/>
      <c r="BD1142" s="548">
        <f>IF(AZ1142=0,0,(BB1142/AZ1142)*100)</f>
        <v>0</v>
      </c>
      <c r="BE1142" s="549"/>
      <c r="BF1142" s="572">
        <f>AT1142+AZ1142</f>
        <v>0</v>
      </c>
      <c r="BG1142" s="573"/>
      <c r="BH1142" s="544">
        <f>AV1142+BB1142</f>
        <v>0</v>
      </c>
      <c r="BI1142" s="545"/>
      <c r="BJ1142" s="548">
        <f>IF(BF1142=0,0,(BH1142/BF1142)*100)</f>
        <v>0</v>
      </c>
      <c r="BK1142" s="549"/>
      <c r="BL1142" s="552">
        <f>(AD1142*2)+(AJ1142*2)+(AP1142*3)+BB1142</f>
        <v>0</v>
      </c>
      <c r="BM1142" s="553"/>
      <c r="BN1142" s="554"/>
      <c r="BO1142" s="560" t="e">
        <f>(BL1142*BR$1132)+(N1142*BR$1133)+(X1142*BR$1134)+(R1142*BR$1135)+(V1142*BR$1136)+(Z1142*BR$1137)</f>
        <v>#REF!</v>
      </c>
      <c r="BP1142" s="560" t="e">
        <f>((AZ1142-BB1142)*BR$1139)+((AT1142-AV1142)*BR$1138)+(H1142*BR$1140)+(P1142*BR$1141)</f>
        <v>#REF!</v>
      </c>
      <c r="BQ1142" s="62"/>
      <c r="BR1142" s="62"/>
      <c r="BS1142" s="75"/>
    </row>
    <row r="1143" spans="1:76" ht="21.75" customHeight="1">
      <c r="A1143" s="62"/>
      <c r="B1143" s="587"/>
      <c r="C1143" s="562" t="str">
        <f>IF(ROSTER!D$18="","",ROSTER!D$18)</f>
        <v/>
      </c>
      <c r="D1143" s="563"/>
      <c r="E1143" s="591"/>
      <c r="F1143" s="593"/>
      <c r="G1143" s="595"/>
      <c r="H1143" s="585"/>
      <c r="I1143" s="577"/>
      <c r="J1143" s="566"/>
      <c r="K1143" s="567"/>
      <c r="L1143" s="570"/>
      <c r="M1143" s="571"/>
      <c r="N1143" s="582" t="s">
        <v>16</v>
      </c>
      <c r="O1143" s="583"/>
      <c r="P1143" s="566"/>
      <c r="Q1143" s="567"/>
      <c r="R1143" s="570"/>
      <c r="S1143" s="571"/>
      <c r="T1143" s="582" t="s">
        <v>16</v>
      </c>
      <c r="U1143" s="583"/>
      <c r="V1143" s="585"/>
      <c r="W1143" s="577"/>
      <c r="X1143" s="566"/>
      <c r="Y1143" s="577"/>
      <c r="Z1143" s="566"/>
      <c r="AA1143" s="577"/>
      <c r="AB1143" s="566"/>
      <c r="AC1143" s="567"/>
      <c r="AD1143" s="570"/>
      <c r="AE1143" s="571"/>
      <c r="AF1143" s="598"/>
      <c r="AG1143" s="599"/>
      <c r="AH1143" s="566"/>
      <c r="AI1143" s="567"/>
      <c r="AJ1143" s="570"/>
      <c r="AK1143" s="571"/>
      <c r="AL1143" s="598"/>
      <c r="AM1143" s="599"/>
      <c r="AN1143" s="566"/>
      <c r="AO1143" s="567"/>
      <c r="AP1143" s="570"/>
      <c r="AQ1143" s="571"/>
      <c r="AR1143" s="598"/>
      <c r="AS1143" s="599"/>
      <c r="AT1143" s="603"/>
      <c r="AU1143" s="604"/>
      <c r="AV1143" s="596"/>
      <c r="AW1143" s="597"/>
      <c r="AX1143" s="598"/>
      <c r="AY1143" s="599"/>
      <c r="AZ1143" s="566"/>
      <c r="BA1143" s="567"/>
      <c r="BB1143" s="570"/>
      <c r="BC1143" s="571"/>
      <c r="BD1143" s="598"/>
      <c r="BE1143" s="599"/>
      <c r="BF1143" s="603"/>
      <c r="BG1143" s="604"/>
      <c r="BH1143" s="596"/>
      <c r="BI1143" s="597"/>
      <c r="BJ1143" s="598"/>
      <c r="BK1143" s="599"/>
      <c r="BL1143" s="600"/>
      <c r="BM1143" s="601"/>
      <c r="BN1143" s="602"/>
      <c r="BO1143" s="561"/>
      <c r="BP1143" s="561"/>
      <c r="BQ1143" s="62"/>
      <c r="BR1143" s="62"/>
      <c r="BS1143" s="62"/>
    </row>
    <row r="1144" spans="1:76" ht="21.75" customHeight="1">
      <c r="A1144" s="62"/>
      <c r="B1144" s="586" t="str">
        <f>IF(ROSTER!B20="","",ROSTER!B20)</f>
        <v/>
      </c>
      <c r="C1144" s="588" t="str">
        <f>IF(ROSTER!C$20="","",ROSTER!C$20)</f>
        <v/>
      </c>
      <c r="D1144" s="589"/>
      <c r="E1144" s="590"/>
      <c r="F1144" s="592">
        <f>IF(E1144="y",1,IF(E1144="S",1,0))</f>
        <v>0</v>
      </c>
      <c r="G1144" s="594">
        <f>IF(E1144="S",1,0)</f>
        <v>0</v>
      </c>
      <c r="H1144" s="584"/>
      <c r="I1144" s="576"/>
      <c r="J1144" s="564"/>
      <c r="K1144" s="565"/>
      <c r="L1144" s="568"/>
      <c r="M1144" s="569"/>
      <c r="N1144" s="578">
        <f>L1144+J1144</f>
        <v>0</v>
      </c>
      <c r="O1144" s="579"/>
      <c r="P1144" s="564"/>
      <c r="Q1144" s="565"/>
      <c r="R1144" s="568"/>
      <c r="S1144" s="569"/>
      <c r="T1144" s="578">
        <f>R1144-P1144</f>
        <v>0</v>
      </c>
      <c r="U1144" s="579"/>
      <c r="V1144" s="584"/>
      <c r="W1144" s="576"/>
      <c r="X1144" s="564"/>
      <c r="Y1144" s="576"/>
      <c r="Z1144" s="564"/>
      <c r="AA1144" s="576"/>
      <c r="AB1144" s="564"/>
      <c r="AC1144" s="565"/>
      <c r="AD1144" s="568"/>
      <c r="AE1144" s="569"/>
      <c r="AF1144" s="548">
        <f>IF(AB1144=0,0,(AD1144/AB1144)*100)</f>
        <v>0</v>
      </c>
      <c r="AG1144" s="549"/>
      <c r="AH1144" s="564"/>
      <c r="AI1144" s="565"/>
      <c r="AJ1144" s="568"/>
      <c r="AK1144" s="569"/>
      <c r="AL1144" s="548">
        <f>IF(AH1144=0,0,(AJ1144/AH1144)*100)</f>
        <v>0</v>
      </c>
      <c r="AM1144" s="549"/>
      <c r="AN1144" s="564"/>
      <c r="AO1144" s="565"/>
      <c r="AP1144" s="568"/>
      <c r="AQ1144" s="569"/>
      <c r="AR1144" s="548">
        <f>IF(AN1144=0,0,(AP1144/AN1144)*100)</f>
        <v>0</v>
      </c>
      <c r="AS1144" s="549"/>
      <c r="AT1144" s="572">
        <f>AB1144+AH1144+AN1144</f>
        <v>0</v>
      </c>
      <c r="AU1144" s="573"/>
      <c r="AV1144" s="544">
        <f>AD1144+AJ1144+AP1144</f>
        <v>0</v>
      </c>
      <c r="AW1144" s="545"/>
      <c r="AX1144" s="548">
        <f>IF(AT1144=0,0,(AV1144/AT1144)*100)</f>
        <v>0</v>
      </c>
      <c r="AY1144" s="549"/>
      <c r="AZ1144" s="564"/>
      <c r="BA1144" s="565"/>
      <c r="BB1144" s="568"/>
      <c r="BC1144" s="569"/>
      <c r="BD1144" s="548">
        <f>IF(AZ1144=0,0,(BB1144/AZ1144)*100)</f>
        <v>0</v>
      </c>
      <c r="BE1144" s="549"/>
      <c r="BF1144" s="572">
        <f>AT1144+AZ1144</f>
        <v>0</v>
      </c>
      <c r="BG1144" s="573"/>
      <c r="BH1144" s="544">
        <f>AV1144+BB1144</f>
        <v>0</v>
      </c>
      <c r="BI1144" s="545"/>
      <c r="BJ1144" s="548">
        <f>IF(BF1144=0,0,(BH1144/BF1144)*100)</f>
        <v>0</v>
      </c>
      <c r="BK1144" s="549"/>
      <c r="BL1144" s="552">
        <f>(AD1144*2)+(AJ1144*2)+(AP1144*3)+BB1144</f>
        <v>0</v>
      </c>
      <c r="BM1144" s="553"/>
      <c r="BN1144" s="554"/>
      <c r="BO1144" s="560" t="e">
        <f>(BL1144*BR$1132)+(N1144*BR$1133)+(X1144*BR$1134)+(R1144*BR$1135)+(V1144*BR$1136)+(Z1144*BR$1137)</f>
        <v>#REF!</v>
      </c>
      <c r="BP1144" s="560" t="e">
        <f>((AZ1144-BB1144)*BR$1139)+((AT1144-AV1144)*BR$1138)+(H1144*BR$1140)+(P1144*BR$1141)</f>
        <v>#REF!</v>
      </c>
      <c r="BQ1144" s="62"/>
      <c r="BR1144" s="62"/>
      <c r="BS1144" s="62"/>
    </row>
    <row r="1145" spans="1:76" ht="21.75" customHeight="1">
      <c r="A1145" s="62"/>
      <c r="B1145" s="587"/>
      <c r="C1145" s="562" t="str">
        <f>IF(ROSTER!D$20="","",ROSTER!D$20)</f>
        <v/>
      </c>
      <c r="D1145" s="563"/>
      <c r="E1145" s="591"/>
      <c r="F1145" s="593"/>
      <c r="G1145" s="595"/>
      <c r="H1145" s="585"/>
      <c r="I1145" s="577"/>
      <c r="J1145" s="566"/>
      <c r="K1145" s="567"/>
      <c r="L1145" s="570"/>
      <c r="M1145" s="571"/>
      <c r="N1145" s="582" t="s">
        <v>16</v>
      </c>
      <c r="O1145" s="583"/>
      <c r="P1145" s="566"/>
      <c r="Q1145" s="567"/>
      <c r="R1145" s="570"/>
      <c r="S1145" s="571"/>
      <c r="T1145" s="582" t="s">
        <v>16</v>
      </c>
      <c r="U1145" s="583"/>
      <c r="V1145" s="585"/>
      <c r="W1145" s="577"/>
      <c r="X1145" s="566"/>
      <c r="Y1145" s="577"/>
      <c r="Z1145" s="566"/>
      <c r="AA1145" s="577"/>
      <c r="AB1145" s="566"/>
      <c r="AC1145" s="567"/>
      <c r="AD1145" s="570"/>
      <c r="AE1145" s="571"/>
      <c r="AF1145" s="598"/>
      <c r="AG1145" s="599"/>
      <c r="AH1145" s="566"/>
      <c r="AI1145" s="567"/>
      <c r="AJ1145" s="570"/>
      <c r="AK1145" s="571"/>
      <c r="AL1145" s="598"/>
      <c r="AM1145" s="599"/>
      <c r="AN1145" s="566"/>
      <c r="AO1145" s="567"/>
      <c r="AP1145" s="570"/>
      <c r="AQ1145" s="571"/>
      <c r="AR1145" s="598"/>
      <c r="AS1145" s="599"/>
      <c r="AT1145" s="603"/>
      <c r="AU1145" s="604"/>
      <c r="AV1145" s="596"/>
      <c r="AW1145" s="597"/>
      <c r="AX1145" s="598"/>
      <c r="AY1145" s="599"/>
      <c r="AZ1145" s="566"/>
      <c r="BA1145" s="567"/>
      <c r="BB1145" s="570"/>
      <c r="BC1145" s="571"/>
      <c r="BD1145" s="598"/>
      <c r="BE1145" s="599"/>
      <c r="BF1145" s="603"/>
      <c r="BG1145" s="604"/>
      <c r="BH1145" s="596"/>
      <c r="BI1145" s="597"/>
      <c r="BJ1145" s="598"/>
      <c r="BK1145" s="599"/>
      <c r="BL1145" s="600"/>
      <c r="BM1145" s="601"/>
      <c r="BN1145" s="602"/>
      <c r="BO1145" s="561"/>
      <c r="BP1145" s="561"/>
      <c r="BQ1145" s="62"/>
      <c r="BR1145" s="62"/>
      <c r="BS1145" s="62"/>
    </row>
    <row r="1146" spans="1:76" ht="21.75" customHeight="1">
      <c r="A1146" s="62"/>
      <c r="B1146" s="586" t="str">
        <f>IF(ROSTER!B22="","",ROSTER!B22)</f>
        <v/>
      </c>
      <c r="C1146" s="588" t="str">
        <f>IF(ROSTER!C$22="","",ROSTER!C$22)</f>
        <v/>
      </c>
      <c r="D1146" s="589"/>
      <c r="E1146" s="590"/>
      <c r="F1146" s="592">
        <f>IF(E1146="y",1,IF(E1146="S",1,0))</f>
        <v>0</v>
      </c>
      <c r="G1146" s="594">
        <f>IF(E1146="S",1,0)</f>
        <v>0</v>
      </c>
      <c r="H1146" s="584"/>
      <c r="I1146" s="576"/>
      <c r="J1146" s="564"/>
      <c r="K1146" s="565"/>
      <c r="L1146" s="568"/>
      <c r="M1146" s="569"/>
      <c r="N1146" s="578">
        <f>L1146+J1146</f>
        <v>0</v>
      </c>
      <c r="O1146" s="579"/>
      <c r="P1146" s="564"/>
      <c r="Q1146" s="565"/>
      <c r="R1146" s="568"/>
      <c r="S1146" s="569"/>
      <c r="T1146" s="578">
        <f>R1146-P1146</f>
        <v>0</v>
      </c>
      <c r="U1146" s="579"/>
      <c r="V1146" s="584"/>
      <c r="W1146" s="576"/>
      <c r="X1146" s="564"/>
      <c r="Y1146" s="576"/>
      <c r="Z1146" s="564"/>
      <c r="AA1146" s="576"/>
      <c r="AB1146" s="564"/>
      <c r="AC1146" s="565"/>
      <c r="AD1146" s="568"/>
      <c r="AE1146" s="569"/>
      <c r="AF1146" s="548">
        <f>IF(AB1146=0,0,(AD1146/AB1146)*100)</f>
        <v>0</v>
      </c>
      <c r="AG1146" s="549"/>
      <c r="AH1146" s="564"/>
      <c r="AI1146" s="565"/>
      <c r="AJ1146" s="568"/>
      <c r="AK1146" s="569"/>
      <c r="AL1146" s="548">
        <f>IF(AH1146=0,0,(AJ1146/AH1146)*100)</f>
        <v>0</v>
      </c>
      <c r="AM1146" s="549"/>
      <c r="AN1146" s="564"/>
      <c r="AO1146" s="565"/>
      <c r="AP1146" s="568"/>
      <c r="AQ1146" s="569"/>
      <c r="AR1146" s="548">
        <f>IF(AN1146=0,0,(AP1146/AN1146)*100)</f>
        <v>0</v>
      </c>
      <c r="AS1146" s="549"/>
      <c r="AT1146" s="572">
        <f>AB1146+AH1146+AN1146</f>
        <v>0</v>
      </c>
      <c r="AU1146" s="573"/>
      <c r="AV1146" s="544">
        <f>AD1146+AJ1146+AP1146</f>
        <v>0</v>
      </c>
      <c r="AW1146" s="545"/>
      <c r="AX1146" s="548">
        <f>IF(AT1146=0,0,(AV1146/AT1146)*100)</f>
        <v>0</v>
      </c>
      <c r="AY1146" s="549"/>
      <c r="AZ1146" s="564"/>
      <c r="BA1146" s="565"/>
      <c r="BB1146" s="568"/>
      <c r="BC1146" s="569"/>
      <c r="BD1146" s="548">
        <f>IF(AZ1146=0,0,(BB1146/AZ1146)*100)</f>
        <v>0</v>
      </c>
      <c r="BE1146" s="549"/>
      <c r="BF1146" s="572">
        <f>AT1146+AZ1146</f>
        <v>0</v>
      </c>
      <c r="BG1146" s="573"/>
      <c r="BH1146" s="544">
        <f>AV1146+BB1146</f>
        <v>0</v>
      </c>
      <c r="BI1146" s="545"/>
      <c r="BJ1146" s="548">
        <f>IF(BF1146=0,0,(BH1146/BF1146)*100)</f>
        <v>0</v>
      </c>
      <c r="BK1146" s="549"/>
      <c r="BL1146" s="552">
        <f>(AD1146*2)+(AJ1146*2)+(AP1146*3)+BB1146</f>
        <v>0</v>
      </c>
      <c r="BM1146" s="553"/>
      <c r="BN1146" s="554"/>
      <c r="BO1146" s="560" t="e">
        <f>(BL1146*BR$1132)+(N1146*BR$1133)+(X1146*BR$1134)+(R1146*BR$1135)+(V1146*BR$1136)+(Z1146*BR$1137)</f>
        <v>#REF!</v>
      </c>
      <c r="BP1146" s="560" t="e">
        <f>((AZ1146-BB1146)*BR$1139)+((AT1146-AV1146)*BR$1138)+(H1146*BR$1140)+(P1146*BR$1141)</f>
        <v>#REF!</v>
      </c>
      <c r="BQ1146" s="62"/>
      <c r="BR1146" s="62"/>
      <c r="BS1146" s="62"/>
    </row>
    <row r="1147" spans="1:76" ht="21.75" customHeight="1">
      <c r="A1147" s="62"/>
      <c r="B1147" s="587"/>
      <c r="C1147" s="562" t="str">
        <f>IF(ROSTER!D$22="","",ROSTER!D$22)</f>
        <v/>
      </c>
      <c r="D1147" s="563"/>
      <c r="E1147" s="591"/>
      <c r="F1147" s="593"/>
      <c r="G1147" s="595"/>
      <c r="H1147" s="585"/>
      <c r="I1147" s="577"/>
      <c r="J1147" s="566"/>
      <c r="K1147" s="567"/>
      <c r="L1147" s="570"/>
      <c r="M1147" s="571"/>
      <c r="N1147" s="582" t="s">
        <v>16</v>
      </c>
      <c r="O1147" s="583"/>
      <c r="P1147" s="566"/>
      <c r="Q1147" s="567"/>
      <c r="R1147" s="570"/>
      <c r="S1147" s="571"/>
      <c r="T1147" s="582" t="s">
        <v>16</v>
      </c>
      <c r="U1147" s="583"/>
      <c r="V1147" s="585"/>
      <c r="W1147" s="577"/>
      <c r="X1147" s="566"/>
      <c r="Y1147" s="577"/>
      <c r="Z1147" s="566"/>
      <c r="AA1147" s="577"/>
      <c r="AB1147" s="566"/>
      <c r="AC1147" s="567"/>
      <c r="AD1147" s="570"/>
      <c r="AE1147" s="571"/>
      <c r="AF1147" s="598"/>
      <c r="AG1147" s="599"/>
      <c r="AH1147" s="566"/>
      <c r="AI1147" s="567"/>
      <c r="AJ1147" s="570"/>
      <c r="AK1147" s="571"/>
      <c r="AL1147" s="598"/>
      <c r="AM1147" s="599"/>
      <c r="AN1147" s="566"/>
      <c r="AO1147" s="567"/>
      <c r="AP1147" s="570"/>
      <c r="AQ1147" s="571"/>
      <c r="AR1147" s="598"/>
      <c r="AS1147" s="599"/>
      <c r="AT1147" s="603"/>
      <c r="AU1147" s="604"/>
      <c r="AV1147" s="596"/>
      <c r="AW1147" s="597"/>
      <c r="AX1147" s="598"/>
      <c r="AY1147" s="599"/>
      <c r="AZ1147" s="566"/>
      <c r="BA1147" s="567"/>
      <c r="BB1147" s="570"/>
      <c r="BC1147" s="571"/>
      <c r="BD1147" s="598"/>
      <c r="BE1147" s="599"/>
      <c r="BF1147" s="603"/>
      <c r="BG1147" s="604"/>
      <c r="BH1147" s="596"/>
      <c r="BI1147" s="597"/>
      <c r="BJ1147" s="598"/>
      <c r="BK1147" s="599"/>
      <c r="BL1147" s="600"/>
      <c r="BM1147" s="601"/>
      <c r="BN1147" s="602"/>
      <c r="BO1147" s="561"/>
      <c r="BP1147" s="561"/>
      <c r="BQ1147" s="62"/>
      <c r="BR1147" s="62"/>
      <c r="BS1147" s="62"/>
    </row>
    <row r="1148" spans="1:76" ht="21.75" customHeight="1">
      <c r="A1148" s="62"/>
      <c r="B1148" s="586" t="str">
        <f>IF(ROSTER!B24="","",ROSTER!B24)</f>
        <v/>
      </c>
      <c r="C1148" s="588" t="str">
        <f>IF(ROSTER!C$24="","",ROSTER!C$24)</f>
        <v/>
      </c>
      <c r="D1148" s="589"/>
      <c r="E1148" s="590"/>
      <c r="F1148" s="592">
        <f>IF(E1148="y",1,IF(E1148="S",1,0))</f>
        <v>0</v>
      </c>
      <c r="G1148" s="594">
        <f>IF(E1148="S",1,0)</f>
        <v>0</v>
      </c>
      <c r="H1148" s="584"/>
      <c r="I1148" s="576"/>
      <c r="J1148" s="564"/>
      <c r="K1148" s="565"/>
      <c r="L1148" s="568"/>
      <c r="M1148" s="569"/>
      <c r="N1148" s="578">
        <f>L1148+J1148</f>
        <v>0</v>
      </c>
      <c r="O1148" s="579"/>
      <c r="P1148" s="564"/>
      <c r="Q1148" s="565"/>
      <c r="R1148" s="568"/>
      <c r="S1148" s="569"/>
      <c r="T1148" s="578">
        <f>R1148-P1148</f>
        <v>0</v>
      </c>
      <c r="U1148" s="579"/>
      <c r="V1148" s="584"/>
      <c r="W1148" s="576"/>
      <c r="X1148" s="564"/>
      <c r="Y1148" s="576"/>
      <c r="Z1148" s="564"/>
      <c r="AA1148" s="576"/>
      <c r="AB1148" s="564"/>
      <c r="AC1148" s="565"/>
      <c r="AD1148" s="568"/>
      <c r="AE1148" s="569"/>
      <c r="AF1148" s="548">
        <f>IF(AB1148=0,0,(AD1148/AB1148)*100)</f>
        <v>0</v>
      </c>
      <c r="AG1148" s="549"/>
      <c r="AH1148" s="564"/>
      <c r="AI1148" s="565"/>
      <c r="AJ1148" s="568"/>
      <c r="AK1148" s="569"/>
      <c r="AL1148" s="548">
        <f>IF(AH1148=0,0,(AJ1148/AH1148)*100)</f>
        <v>0</v>
      </c>
      <c r="AM1148" s="549"/>
      <c r="AN1148" s="564"/>
      <c r="AO1148" s="565"/>
      <c r="AP1148" s="568"/>
      <c r="AQ1148" s="569"/>
      <c r="AR1148" s="548">
        <f>IF(AN1148=0,0,(AP1148/AN1148)*100)</f>
        <v>0</v>
      </c>
      <c r="AS1148" s="549"/>
      <c r="AT1148" s="572">
        <f>AB1148+AH1148+AN1148</f>
        <v>0</v>
      </c>
      <c r="AU1148" s="573"/>
      <c r="AV1148" s="544">
        <f>AD1148+AJ1148+AP1148</f>
        <v>0</v>
      </c>
      <c r="AW1148" s="545"/>
      <c r="AX1148" s="548">
        <f>IF(AT1148=0,0,(AV1148/AT1148)*100)</f>
        <v>0</v>
      </c>
      <c r="AY1148" s="549"/>
      <c r="AZ1148" s="564"/>
      <c r="BA1148" s="565"/>
      <c r="BB1148" s="568"/>
      <c r="BC1148" s="569"/>
      <c r="BD1148" s="548">
        <f>IF(AZ1148=0,0,(BB1148/AZ1148)*100)</f>
        <v>0</v>
      </c>
      <c r="BE1148" s="549"/>
      <c r="BF1148" s="572">
        <f>AT1148+AZ1148</f>
        <v>0</v>
      </c>
      <c r="BG1148" s="573"/>
      <c r="BH1148" s="544">
        <f>AV1148+BB1148</f>
        <v>0</v>
      </c>
      <c r="BI1148" s="545"/>
      <c r="BJ1148" s="548">
        <f>IF(BF1148=0,0,(BH1148/BF1148)*100)</f>
        <v>0</v>
      </c>
      <c r="BK1148" s="549"/>
      <c r="BL1148" s="552">
        <f>(AD1148*2)+(AJ1148*2)+(AP1148*3)+BB1148</f>
        <v>0</v>
      </c>
      <c r="BM1148" s="553"/>
      <c r="BN1148" s="554"/>
      <c r="BO1148" s="560" t="e">
        <f>(BL1148*BR$1132)+(N1148*BR$1133)+(X1148*BR$1134)+(R1148*BR$1135)+(V1148*BR$1136)+(Z1148*BR$1137)</f>
        <v>#REF!</v>
      </c>
      <c r="BP1148" s="560" t="e">
        <f>((AZ1148-BB1148)*BR$1139)+((AT1148-AV1148)*BR$1138)+(H1148*BR$1140)+(P1148*BR$1141)</f>
        <v>#REF!</v>
      </c>
      <c r="BQ1148" s="62"/>
      <c r="BR1148" s="62"/>
      <c r="BS1148" s="62"/>
    </row>
    <row r="1149" spans="1:76" ht="21.75" customHeight="1">
      <c r="A1149" s="62"/>
      <c r="B1149" s="587"/>
      <c r="C1149" s="562" t="str">
        <f>IF(ROSTER!D$24="","",ROSTER!D$24)</f>
        <v/>
      </c>
      <c r="D1149" s="563"/>
      <c r="E1149" s="591"/>
      <c r="F1149" s="593"/>
      <c r="G1149" s="595"/>
      <c r="H1149" s="585"/>
      <c r="I1149" s="577"/>
      <c r="J1149" s="566"/>
      <c r="K1149" s="567"/>
      <c r="L1149" s="570"/>
      <c r="M1149" s="571"/>
      <c r="N1149" s="582" t="s">
        <v>16</v>
      </c>
      <c r="O1149" s="583"/>
      <c r="P1149" s="566"/>
      <c r="Q1149" s="567"/>
      <c r="R1149" s="570"/>
      <c r="S1149" s="571"/>
      <c r="T1149" s="582" t="s">
        <v>16</v>
      </c>
      <c r="U1149" s="583"/>
      <c r="V1149" s="585"/>
      <c r="W1149" s="577"/>
      <c r="X1149" s="566"/>
      <c r="Y1149" s="577"/>
      <c r="Z1149" s="566"/>
      <c r="AA1149" s="577"/>
      <c r="AB1149" s="566"/>
      <c r="AC1149" s="567"/>
      <c r="AD1149" s="570"/>
      <c r="AE1149" s="571"/>
      <c r="AF1149" s="598"/>
      <c r="AG1149" s="599"/>
      <c r="AH1149" s="566"/>
      <c r="AI1149" s="567"/>
      <c r="AJ1149" s="570"/>
      <c r="AK1149" s="571"/>
      <c r="AL1149" s="598"/>
      <c r="AM1149" s="599"/>
      <c r="AN1149" s="566"/>
      <c r="AO1149" s="567"/>
      <c r="AP1149" s="570"/>
      <c r="AQ1149" s="571"/>
      <c r="AR1149" s="598"/>
      <c r="AS1149" s="599"/>
      <c r="AT1149" s="603"/>
      <c r="AU1149" s="604"/>
      <c r="AV1149" s="596"/>
      <c r="AW1149" s="597"/>
      <c r="AX1149" s="598"/>
      <c r="AY1149" s="599"/>
      <c r="AZ1149" s="566"/>
      <c r="BA1149" s="567"/>
      <c r="BB1149" s="570"/>
      <c r="BC1149" s="571"/>
      <c r="BD1149" s="598"/>
      <c r="BE1149" s="599"/>
      <c r="BF1149" s="603"/>
      <c r="BG1149" s="604"/>
      <c r="BH1149" s="596"/>
      <c r="BI1149" s="597"/>
      <c r="BJ1149" s="598"/>
      <c r="BK1149" s="599"/>
      <c r="BL1149" s="600"/>
      <c r="BM1149" s="601"/>
      <c r="BN1149" s="602"/>
      <c r="BO1149" s="561"/>
      <c r="BP1149" s="561"/>
      <c r="BQ1149" s="62"/>
      <c r="BR1149" s="62"/>
      <c r="BS1149" s="62"/>
      <c r="BX1149" s="82"/>
    </row>
    <row r="1150" spans="1:76" ht="21.75" customHeight="1">
      <c r="A1150" s="62"/>
      <c r="B1150" s="586" t="str">
        <f>IF(ROSTER!B26="","",ROSTER!B26)</f>
        <v/>
      </c>
      <c r="C1150" s="588" t="str">
        <f>IF(ROSTER!C$26="","",ROSTER!C$26)</f>
        <v/>
      </c>
      <c r="D1150" s="589"/>
      <c r="E1150" s="590"/>
      <c r="F1150" s="592">
        <f>IF(E1150="y",1,IF(E1150="S",1,0))</f>
        <v>0</v>
      </c>
      <c r="G1150" s="594">
        <f>IF(E1150="S",1,0)</f>
        <v>0</v>
      </c>
      <c r="H1150" s="584"/>
      <c r="I1150" s="576"/>
      <c r="J1150" s="564"/>
      <c r="K1150" s="565"/>
      <c r="L1150" s="568"/>
      <c r="M1150" s="569"/>
      <c r="N1150" s="578">
        <f>L1150+J1150</f>
        <v>0</v>
      </c>
      <c r="O1150" s="579"/>
      <c r="P1150" s="564"/>
      <c r="Q1150" s="565"/>
      <c r="R1150" s="568"/>
      <c r="S1150" s="569"/>
      <c r="T1150" s="578">
        <f>R1150-P1150</f>
        <v>0</v>
      </c>
      <c r="U1150" s="579"/>
      <c r="V1150" s="584"/>
      <c r="W1150" s="576"/>
      <c r="X1150" s="564"/>
      <c r="Y1150" s="576"/>
      <c r="Z1150" s="564"/>
      <c r="AA1150" s="576"/>
      <c r="AB1150" s="564"/>
      <c r="AC1150" s="565"/>
      <c r="AD1150" s="568"/>
      <c r="AE1150" s="569"/>
      <c r="AF1150" s="548">
        <f>IF(AB1150=0,0,(AD1150/AB1150)*100)</f>
        <v>0</v>
      </c>
      <c r="AG1150" s="549"/>
      <c r="AH1150" s="564"/>
      <c r="AI1150" s="565"/>
      <c r="AJ1150" s="568"/>
      <c r="AK1150" s="569"/>
      <c r="AL1150" s="548">
        <f>IF(AH1150=0,0,(AJ1150/AH1150)*100)</f>
        <v>0</v>
      </c>
      <c r="AM1150" s="549"/>
      <c r="AN1150" s="564"/>
      <c r="AO1150" s="565"/>
      <c r="AP1150" s="568"/>
      <c r="AQ1150" s="569"/>
      <c r="AR1150" s="548">
        <f>IF(AN1150=0,0,(AP1150/AN1150)*100)</f>
        <v>0</v>
      </c>
      <c r="AS1150" s="549"/>
      <c r="AT1150" s="572">
        <f>AB1150+AH1150+AN1150</f>
        <v>0</v>
      </c>
      <c r="AU1150" s="573"/>
      <c r="AV1150" s="544">
        <f>AD1150+AJ1150+AP1150</f>
        <v>0</v>
      </c>
      <c r="AW1150" s="545"/>
      <c r="AX1150" s="548">
        <f>IF(AT1150=0,0,(AV1150/AT1150)*100)</f>
        <v>0</v>
      </c>
      <c r="AY1150" s="549"/>
      <c r="AZ1150" s="564"/>
      <c r="BA1150" s="565"/>
      <c r="BB1150" s="568"/>
      <c r="BC1150" s="569"/>
      <c r="BD1150" s="548">
        <f>IF(AZ1150=0,0,(BB1150/AZ1150)*100)</f>
        <v>0</v>
      </c>
      <c r="BE1150" s="549"/>
      <c r="BF1150" s="572">
        <f>AT1150+AZ1150</f>
        <v>0</v>
      </c>
      <c r="BG1150" s="573"/>
      <c r="BH1150" s="544">
        <f>AV1150+BB1150</f>
        <v>0</v>
      </c>
      <c r="BI1150" s="545"/>
      <c r="BJ1150" s="548">
        <f>IF(BF1150=0,0,(BH1150/BF1150)*100)</f>
        <v>0</v>
      </c>
      <c r="BK1150" s="549"/>
      <c r="BL1150" s="552">
        <f>(AD1150*2)+(AJ1150*2)+(AP1150*3)+BB1150</f>
        <v>0</v>
      </c>
      <c r="BM1150" s="553"/>
      <c r="BN1150" s="554"/>
      <c r="BO1150" s="560" t="e">
        <f>(BL1150*BR$1132)+(N1150*BR$1133)+(X1150*BR$1134)+(R1150*BR$1135)+(V1150*BR$1136)+(Z1150*BR$1137)</f>
        <v>#REF!</v>
      </c>
      <c r="BP1150" s="560" t="e">
        <f>((AZ1150-BB1150)*BR$1139)+((AT1150-AV1150)*BR$1138)+(H1150*BR$1140)+(P1150*BR$1141)</f>
        <v>#REF!</v>
      </c>
      <c r="BQ1150" s="62"/>
      <c r="BR1150" s="62"/>
      <c r="BS1150" s="62"/>
    </row>
    <row r="1151" spans="1:76" ht="21.75" customHeight="1">
      <c r="A1151" s="62"/>
      <c r="B1151" s="587"/>
      <c r="C1151" s="562" t="str">
        <f>IF(ROSTER!D$26="","",ROSTER!D$26)</f>
        <v/>
      </c>
      <c r="D1151" s="563"/>
      <c r="E1151" s="591"/>
      <c r="F1151" s="593"/>
      <c r="G1151" s="595"/>
      <c r="H1151" s="585"/>
      <c r="I1151" s="577"/>
      <c r="J1151" s="566"/>
      <c r="K1151" s="567"/>
      <c r="L1151" s="570"/>
      <c r="M1151" s="571"/>
      <c r="N1151" s="582" t="s">
        <v>16</v>
      </c>
      <c r="O1151" s="583"/>
      <c r="P1151" s="566"/>
      <c r="Q1151" s="567"/>
      <c r="R1151" s="570"/>
      <c r="S1151" s="571"/>
      <c r="T1151" s="582" t="s">
        <v>16</v>
      </c>
      <c r="U1151" s="583"/>
      <c r="V1151" s="585"/>
      <c r="W1151" s="577"/>
      <c r="X1151" s="566"/>
      <c r="Y1151" s="577"/>
      <c r="Z1151" s="566"/>
      <c r="AA1151" s="577"/>
      <c r="AB1151" s="566"/>
      <c r="AC1151" s="567"/>
      <c r="AD1151" s="570"/>
      <c r="AE1151" s="571"/>
      <c r="AF1151" s="598"/>
      <c r="AG1151" s="599"/>
      <c r="AH1151" s="566"/>
      <c r="AI1151" s="567"/>
      <c r="AJ1151" s="570"/>
      <c r="AK1151" s="571"/>
      <c r="AL1151" s="598"/>
      <c r="AM1151" s="599"/>
      <c r="AN1151" s="566"/>
      <c r="AO1151" s="567"/>
      <c r="AP1151" s="570"/>
      <c r="AQ1151" s="571"/>
      <c r="AR1151" s="598"/>
      <c r="AS1151" s="599"/>
      <c r="AT1151" s="603"/>
      <c r="AU1151" s="604"/>
      <c r="AV1151" s="596"/>
      <c r="AW1151" s="597"/>
      <c r="AX1151" s="598"/>
      <c r="AY1151" s="599"/>
      <c r="AZ1151" s="566"/>
      <c r="BA1151" s="567"/>
      <c r="BB1151" s="570"/>
      <c r="BC1151" s="571"/>
      <c r="BD1151" s="598"/>
      <c r="BE1151" s="599"/>
      <c r="BF1151" s="603"/>
      <c r="BG1151" s="604"/>
      <c r="BH1151" s="596"/>
      <c r="BI1151" s="597"/>
      <c r="BJ1151" s="598"/>
      <c r="BK1151" s="599"/>
      <c r="BL1151" s="600"/>
      <c r="BM1151" s="601"/>
      <c r="BN1151" s="602"/>
      <c r="BO1151" s="561"/>
      <c r="BP1151" s="561"/>
      <c r="BQ1151" s="62"/>
      <c r="BR1151" s="62"/>
      <c r="BS1151" s="62"/>
    </row>
    <row r="1152" spans="1:76" ht="21.75" customHeight="1">
      <c r="A1152" s="62"/>
      <c r="B1152" s="586" t="str">
        <f>IF(ROSTER!B28="","",ROSTER!B28)</f>
        <v/>
      </c>
      <c r="C1152" s="588" t="str">
        <f>IF(ROSTER!C$28="","",ROSTER!C$28)</f>
        <v/>
      </c>
      <c r="D1152" s="589"/>
      <c r="E1152" s="590"/>
      <c r="F1152" s="592">
        <f>IF(E1152="y",1,IF(E1152="S",1,0))</f>
        <v>0</v>
      </c>
      <c r="G1152" s="594">
        <f>IF(E1152="S",1,0)</f>
        <v>0</v>
      </c>
      <c r="H1152" s="584"/>
      <c r="I1152" s="576"/>
      <c r="J1152" s="564"/>
      <c r="K1152" s="565"/>
      <c r="L1152" s="568"/>
      <c r="M1152" s="569"/>
      <c r="N1152" s="578">
        <f>L1152+J1152</f>
        <v>0</v>
      </c>
      <c r="O1152" s="579"/>
      <c r="P1152" s="564"/>
      <c r="Q1152" s="565"/>
      <c r="R1152" s="568"/>
      <c r="S1152" s="569"/>
      <c r="T1152" s="578">
        <f>R1152-P1152</f>
        <v>0</v>
      </c>
      <c r="U1152" s="579"/>
      <c r="V1152" s="584"/>
      <c r="W1152" s="576"/>
      <c r="X1152" s="564"/>
      <c r="Y1152" s="576"/>
      <c r="Z1152" s="564"/>
      <c r="AA1152" s="576"/>
      <c r="AB1152" s="564"/>
      <c r="AC1152" s="565"/>
      <c r="AD1152" s="568"/>
      <c r="AE1152" s="569"/>
      <c r="AF1152" s="548">
        <f>IF(AB1152=0,0,(AD1152/AB1152)*100)</f>
        <v>0</v>
      </c>
      <c r="AG1152" s="549"/>
      <c r="AH1152" s="564"/>
      <c r="AI1152" s="565"/>
      <c r="AJ1152" s="568"/>
      <c r="AK1152" s="569"/>
      <c r="AL1152" s="548">
        <f>IF(AH1152=0,0,(AJ1152/AH1152)*100)</f>
        <v>0</v>
      </c>
      <c r="AM1152" s="549"/>
      <c r="AN1152" s="564"/>
      <c r="AO1152" s="565"/>
      <c r="AP1152" s="568"/>
      <c r="AQ1152" s="569"/>
      <c r="AR1152" s="548">
        <f>IF(AN1152=0,0,(AP1152/AN1152)*100)</f>
        <v>0</v>
      </c>
      <c r="AS1152" s="549"/>
      <c r="AT1152" s="572">
        <f>AB1152+AH1152+AN1152</f>
        <v>0</v>
      </c>
      <c r="AU1152" s="573"/>
      <c r="AV1152" s="544">
        <f>AD1152+AJ1152+AP1152</f>
        <v>0</v>
      </c>
      <c r="AW1152" s="545"/>
      <c r="AX1152" s="548">
        <f>IF(AT1152=0,0,(AV1152/AT1152)*100)</f>
        <v>0</v>
      </c>
      <c r="AY1152" s="549"/>
      <c r="AZ1152" s="564"/>
      <c r="BA1152" s="565"/>
      <c r="BB1152" s="568"/>
      <c r="BC1152" s="569"/>
      <c r="BD1152" s="548">
        <f>IF(AZ1152=0,0,(BB1152/AZ1152)*100)</f>
        <v>0</v>
      </c>
      <c r="BE1152" s="549"/>
      <c r="BF1152" s="572">
        <f>AT1152+AZ1152</f>
        <v>0</v>
      </c>
      <c r="BG1152" s="573"/>
      <c r="BH1152" s="544">
        <f>AV1152+BB1152</f>
        <v>0</v>
      </c>
      <c r="BI1152" s="545"/>
      <c r="BJ1152" s="548">
        <f>IF(BF1152=0,0,(BH1152/BF1152)*100)</f>
        <v>0</v>
      </c>
      <c r="BK1152" s="549"/>
      <c r="BL1152" s="552">
        <f>(AD1152*2)+(AJ1152*2)+(AP1152*3)+BB1152</f>
        <v>0</v>
      </c>
      <c r="BM1152" s="553"/>
      <c r="BN1152" s="554"/>
      <c r="BO1152" s="560" t="e">
        <f>(BL1152*BR$1132)+(N1152*BR$1133)+(X1152*BR$1134)+(R1152*BR$1135)+(V1152*BR$1136)+(Z1152*BR$1137)</f>
        <v>#REF!</v>
      </c>
      <c r="BP1152" s="560" t="e">
        <f>((AZ1152-BB1152)*BR$1139)+((AT1152-AV1152)*BR$1138)+(H1152*BR$1140)+(P1152*BR$1141)</f>
        <v>#REF!</v>
      </c>
      <c r="BQ1152" s="62"/>
      <c r="BR1152" s="62"/>
      <c r="BS1152" s="62"/>
    </row>
    <row r="1153" spans="1:71" ht="21.75" customHeight="1">
      <c r="A1153" s="62"/>
      <c r="B1153" s="587"/>
      <c r="C1153" s="562" t="str">
        <f>IF(ROSTER!D$28="","",ROSTER!D$28)</f>
        <v/>
      </c>
      <c r="D1153" s="563"/>
      <c r="E1153" s="591"/>
      <c r="F1153" s="593"/>
      <c r="G1153" s="595"/>
      <c r="H1153" s="585"/>
      <c r="I1153" s="577"/>
      <c r="J1153" s="566"/>
      <c r="K1153" s="567"/>
      <c r="L1153" s="570"/>
      <c r="M1153" s="571"/>
      <c r="N1153" s="582" t="s">
        <v>16</v>
      </c>
      <c r="O1153" s="583"/>
      <c r="P1153" s="566"/>
      <c r="Q1153" s="567"/>
      <c r="R1153" s="570"/>
      <c r="S1153" s="571"/>
      <c r="T1153" s="582" t="s">
        <v>16</v>
      </c>
      <c r="U1153" s="583"/>
      <c r="V1153" s="585"/>
      <c r="W1153" s="577"/>
      <c r="X1153" s="566"/>
      <c r="Y1153" s="577"/>
      <c r="Z1153" s="566"/>
      <c r="AA1153" s="577"/>
      <c r="AB1153" s="566"/>
      <c r="AC1153" s="567"/>
      <c r="AD1153" s="570"/>
      <c r="AE1153" s="571"/>
      <c r="AF1153" s="598"/>
      <c r="AG1153" s="599"/>
      <c r="AH1153" s="566"/>
      <c r="AI1153" s="567"/>
      <c r="AJ1153" s="570"/>
      <c r="AK1153" s="571"/>
      <c r="AL1153" s="598"/>
      <c r="AM1153" s="599"/>
      <c r="AN1153" s="566"/>
      <c r="AO1153" s="567"/>
      <c r="AP1153" s="570"/>
      <c r="AQ1153" s="571"/>
      <c r="AR1153" s="598"/>
      <c r="AS1153" s="599"/>
      <c r="AT1153" s="603"/>
      <c r="AU1153" s="604"/>
      <c r="AV1153" s="596"/>
      <c r="AW1153" s="597"/>
      <c r="AX1153" s="598"/>
      <c r="AY1153" s="599"/>
      <c r="AZ1153" s="566"/>
      <c r="BA1153" s="567"/>
      <c r="BB1153" s="570"/>
      <c r="BC1153" s="571"/>
      <c r="BD1153" s="598"/>
      <c r="BE1153" s="599"/>
      <c r="BF1153" s="603"/>
      <c r="BG1153" s="604"/>
      <c r="BH1153" s="596"/>
      <c r="BI1153" s="597"/>
      <c r="BJ1153" s="598"/>
      <c r="BK1153" s="599"/>
      <c r="BL1153" s="600"/>
      <c r="BM1153" s="601"/>
      <c r="BN1153" s="602"/>
      <c r="BO1153" s="561"/>
      <c r="BP1153" s="561"/>
      <c r="BQ1153" s="62"/>
      <c r="BR1153" s="62"/>
      <c r="BS1153" s="62"/>
    </row>
    <row r="1154" spans="1:71" ht="21.75" customHeight="1">
      <c r="A1154" s="62"/>
      <c r="B1154" s="586" t="str">
        <f>IF(ROSTER!B30="","",ROSTER!B30)</f>
        <v/>
      </c>
      <c r="C1154" s="588" t="str">
        <f>IF(ROSTER!C$30="","",ROSTER!C$30)</f>
        <v/>
      </c>
      <c r="D1154" s="589"/>
      <c r="E1154" s="590"/>
      <c r="F1154" s="592">
        <f>IF(E1154="y",1,IF(E1154="S",1,0))</f>
        <v>0</v>
      </c>
      <c r="G1154" s="594">
        <f>IF(E1154="S",1,0)</f>
        <v>0</v>
      </c>
      <c r="H1154" s="584"/>
      <c r="I1154" s="576"/>
      <c r="J1154" s="564"/>
      <c r="K1154" s="565"/>
      <c r="L1154" s="568"/>
      <c r="M1154" s="569"/>
      <c r="N1154" s="578">
        <f>L1154+J1154</f>
        <v>0</v>
      </c>
      <c r="O1154" s="579"/>
      <c r="P1154" s="564"/>
      <c r="Q1154" s="565"/>
      <c r="R1154" s="568"/>
      <c r="S1154" s="569"/>
      <c r="T1154" s="578">
        <f>R1154-P1154</f>
        <v>0</v>
      </c>
      <c r="U1154" s="579"/>
      <c r="V1154" s="584"/>
      <c r="W1154" s="576"/>
      <c r="X1154" s="564"/>
      <c r="Y1154" s="576"/>
      <c r="Z1154" s="564"/>
      <c r="AA1154" s="576"/>
      <c r="AB1154" s="564"/>
      <c r="AC1154" s="565"/>
      <c r="AD1154" s="568"/>
      <c r="AE1154" s="569"/>
      <c r="AF1154" s="548">
        <f>IF(AB1154=0,0,(AD1154/AB1154)*100)</f>
        <v>0</v>
      </c>
      <c r="AG1154" s="549"/>
      <c r="AH1154" s="564"/>
      <c r="AI1154" s="565"/>
      <c r="AJ1154" s="568"/>
      <c r="AK1154" s="569"/>
      <c r="AL1154" s="548">
        <f>IF(AH1154=0,0,(AJ1154/AH1154)*100)</f>
        <v>0</v>
      </c>
      <c r="AM1154" s="549"/>
      <c r="AN1154" s="564"/>
      <c r="AO1154" s="565"/>
      <c r="AP1154" s="568"/>
      <c r="AQ1154" s="569"/>
      <c r="AR1154" s="548">
        <f>IF(AN1154=0,0,(AP1154/AN1154)*100)</f>
        <v>0</v>
      </c>
      <c r="AS1154" s="549"/>
      <c r="AT1154" s="572">
        <f>AB1154+AH1154+AN1154</f>
        <v>0</v>
      </c>
      <c r="AU1154" s="573"/>
      <c r="AV1154" s="544">
        <f>AD1154+AJ1154+AP1154</f>
        <v>0</v>
      </c>
      <c r="AW1154" s="545"/>
      <c r="AX1154" s="548">
        <f>IF(AT1154=0,0,(AV1154/AT1154)*100)</f>
        <v>0</v>
      </c>
      <c r="AY1154" s="549"/>
      <c r="AZ1154" s="564"/>
      <c r="BA1154" s="565"/>
      <c r="BB1154" s="568"/>
      <c r="BC1154" s="569"/>
      <c r="BD1154" s="548">
        <f>IF(AZ1154=0,0,(BB1154/AZ1154)*100)</f>
        <v>0</v>
      </c>
      <c r="BE1154" s="549"/>
      <c r="BF1154" s="572">
        <f>AT1154+AZ1154</f>
        <v>0</v>
      </c>
      <c r="BG1154" s="573"/>
      <c r="BH1154" s="544">
        <f>AV1154+BB1154</f>
        <v>0</v>
      </c>
      <c r="BI1154" s="545"/>
      <c r="BJ1154" s="548">
        <f>IF(BF1154=0,0,(BH1154/BF1154)*100)</f>
        <v>0</v>
      </c>
      <c r="BK1154" s="549"/>
      <c r="BL1154" s="552">
        <f>(AD1154*2)+(AJ1154*2)+(AP1154*3)+BB1154</f>
        <v>0</v>
      </c>
      <c r="BM1154" s="553"/>
      <c r="BN1154" s="554"/>
      <c r="BO1154" s="560" t="e">
        <f>(BL1154*BR$1132)+(N1154*BR$1133)+(X1154*BR$1134)+(R1154*BR$1135)+(V1154*BR$1136)+(Z1154*BR$1137)</f>
        <v>#REF!</v>
      </c>
      <c r="BP1154" s="560" t="e">
        <f>((AZ1154-BB1154)*BR$1139)+((AT1154-AV1154)*BR$1138)+(H1154*BR$1140)+(P1154*BR$1141)</f>
        <v>#REF!</v>
      </c>
      <c r="BQ1154" s="62"/>
      <c r="BR1154" s="62"/>
      <c r="BS1154" s="62"/>
    </row>
    <row r="1155" spans="1:71" ht="21.75" customHeight="1">
      <c r="A1155" s="62"/>
      <c r="B1155" s="587"/>
      <c r="C1155" s="562" t="str">
        <f>IF(ROSTER!D$30="","",ROSTER!D$30)</f>
        <v/>
      </c>
      <c r="D1155" s="563"/>
      <c r="E1155" s="591"/>
      <c r="F1155" s="593"/>
      <c r="G1155" s="595"/>
      <c r="H1155" s="585"/>
      <c r="I1155" s="577"/>
      <c r="J1155" s="566"/>
      <c r="K1155" s="567"/>
      <c r="L1155" s="570"/>
      <c r="M1155" s="571"/>
      <c r="N1155" s="582" t="s">
        <v>16</v>
      </c>
      <c r="O1155" s="583"/>
      <c r="P1155" s="566"/>
      <c r="Q1155" s="567"/>
      <c r="R1155" s="570"/>
      <c r="S1155" s="571"/>
      <c r="T1155" s="582" t="s">
        <v>16</v>
      </c>
      <c r="U1155" s="583"/>
      <c r="V1155" s="585"/>
      <c r="W1155" s="577"/>
      <c r="X1155" s="566"/>
      <c r="Y1155" s="577"/>
      <c r="Z1155" s="566"/>
      <c r="AA1155" s="577"/>
      <c r="AB1155" s="566"/>
      <c r="AC1155" s="567"/>
      <c r="AD1155" s="570"/>
      <c r="AE1155" s="571"/>
      <c r="AF1155" s="598"/>
      <c r="AG1155" s="599"/>
      <c r="AH1155" s="566"/>
      <c r="AI1155" s="567"/>
      <c r="AJ1155" s="570"/>
      <c r="AK1155" s="571"/>
      <c r="AL1155" s="598"/>
      <c r="AM1155" s="599"/>
      <c r="AN1155" s="566"/>
      <c r="AO1155" s="567"/>
      <c r="AP1155" s="570"/>
      <c r="AQ1155" s="571"/>
      <c r="AR1155" s="598"/>
      <c r="AS1155" s="599"/>
      <c r="AT1155" s="603"/>
      <c r="AU1155" s="604"/>
      <c r="AV1155" s="596"/>
      <c r="AW1155" s="597"/>
      <c r="AX1155" s="598"/>
      <c r="AY1155" s="599"/>
      <c r="AZ1155" s="566"/>
      <c r="BA1155" s="567"/>
      <c r="BB1155" s="570"/>
      <c r="BC1155" s="571"/>
      <c r="BD1155" s="598"/>
      <c r="BE1155" s="599"/>
      <c r="BF1155" s="603"/>
      <c r="BG1155" s="604"/>
      <c r="BH1155" s="596"/>
      <c r="BI1155" s="597"/>
      <c r="BJ1155" s="598"/>
      <c r="BK1155" s="599"/>
      <c r="BL1155" s="600"/>
      <c r="BM1155" s="601"/>
      <c r="BN1155" s="602"/>
      <c r="BO1155" s="561"/>
      <c r="BP1155" s="561"/>
      <c r="BQ1155" s="62"/>
      <c r="BR1155" s="62"/>
      <c r="BS1155" s="62"/>
    </row>
    <row r="1156" spans="1:71" ht="21.75" customHeight="1">
      <c r="A1156" s="62"/>
      <c r="B1156" s="586" t="str">
        <f>IF(ROSTER!B32="","",ROSTER!B32)</f>
        <v/>
      </c>
      <c r="C1156" s="588" t="str">
        <f>IF(ROSTER!C$32="","",ROSTER!C$32)</f>
        <v/>
      </c>
      <c r="D1156" s="589"/>
      <c r="E1156" s="590"/>
      <c r="F1156" s="592">
        <f>IF(E1156="y",1,IF(E1156="S",1,0))</f>
        <v>0</v>
      </c>
      <c r="G1156" s="594">
        <f>IF(E1156="S",1,0)</f>
        <v>0</v>
      </c>
      <c r="H1156" s="584"/>
      <c r="I1156" s="576"/>
      <c r="J1156" s="564"/>
      <c r="K1156" s="565"/>
      <c r="L1156" s="568"/>
      <c r="M1156" s="569"/>
      <c r="N1156" s="578">
        <f>L1156+J1156</f>
        <v>0</v>
      </c>
      <c r="O1156" s="579"/>
      <c r="P1156" s="564"/>
      <c r="Q1156" s="565"/>
      <c r="R1156" s="568"/>
      <c r="S1156" s="569"/>
      <c r="T1156" s="578">
        <f>R1156-P1156</f>
        <v>0</v>
      </c>
      <c r="U1156" s="579"/>
      <c r="V1156" s="584"/>
      <c r="W1156" s="576"/>
      <c r="X1156" s="564"/>
      <c r="Y1156" s="576"/>
      <c r="Z1156" s="564"/>
      <c r="AA1156" s="576"/>
      <c r="AB1156" s="564"/>
      <c r="AC1156" s="565"/>
      <c r="AD1156" s="568"/>
      <c r="AE1156" s="569"/>
      <c r="AF1156" s="548">
        <f>IF(AB1156=0,0,(AD1156/AB1156)*100)</f>
        <v>0</v>
      </c>
      <c r="AG1156" s="549"/>
      <c r="AH1156" s="564"/>
      <c r="AI1156" s="565"/>
      <c r="AJ1156" s="568"/>
      <c r="AK1156" s="569"/>
      <c r="AL1156" s="548">
        <f>IF(AH1156=0,0,(AJ1156/AH1156)*100)</f>
        <v>0</v>
      </c>
      <c r="AM1156" s="549"/>
      <c r="AN1156" s="564"/>
      <c r="AO1156" s="565"/>
      <c r="AP1156" s="568"/>
      <c r="AQ1156" s="569"/>
      <c r="AR1156" s="548">
        <f>IF(AN1156=0,0,(AP1156/AN1156)*100)</f>
        <v>0</v>
      </c>
      <c r="AS1156" s="549"/>
      <c r="AT1156" s="572">
        <f>AB1156+AH1156+AN1156</f>
        <v>0</v>
      </c>
      <c r="AU1156" s="573"/>
      <c r="AV1156" s="544">
        <f>AD1156+AJ1156+AP1156</f>
        <v>0</v>
      </c>
      <c r="AW1156" s="545"/>
      <c r="AX1156" s="548">
        <f>IF(AT1156=0,0,(AV1156/AT1156)*100)</f>
        <v>0</v>
      </c>
      <c r="AY1156" s="549"/>
      <c r="AZ1156" s="564"/>
      <c r="BA1156" s="565"/>
      <c r="BB1156" s="568"/>
      <c r="BC1156" s="569"/>
      <c r="BD1156" s="548">
        <f>IF(AZ1156=0,0,(BB1156/AZ1156)*100)</f>
        <v>0</v>
      </c>
      <c r="BE1156" s="549"/>
      <c r="BF1156" s="572">
        <f>AT1156+AZ1156</f>
        <v>0</v>
      </c>
      <c r="BG1156" s="573"/>
      <c r="BH1156" s="544">
        <f>AV1156+BB1156</f>
        <v>0</v>
      </c>
      <c r="BI1156" s="545"/>
      <c r="BJ1156" s="548">
        <f>IF(BF1156=0,0,(BH1156/BF1156)*100)</f>
        <v>0</v>
      </c>
      <c r="BK1156" s="549"/>
      <c r="BL1156" s="552">
        <f>(AD1156*2)+(AJ1156*2)+(AP1156*3)+BB1156</f>
        <v>0</v>
      </c>
      <c r="BM1156" s="553"/>
      <c r="BN1156" s="554"/>
      <c r="BO1156" s="560" t="e">
        <f>(BL1156*BR$1132)+(N1156*BR$1133)+(X1156*BR$1134)+(R1156*BR$1135)+(V1156*BR$1136)+(Z1156*BR$1137)</f>
        <v>#REF!</v>
      </c>
      <c r="BP1156" s="560" t="e">
        <f>((AZ1156-BB1156)*BR$1139)+((AT1156-AV1156)*BR$1138)+(H1156*BR$1140)+(P1156*BR$1141)</f>
        <v>#REF!</v>
      </c>
      <c r="BQ1156" s="62"/>
      <c r="BR1156" s="62"/>
      <c r="BS1156" s="62"/>
    </row>
    <row r="1157" spans="1:71" ht="21.75" customHeight="1">
      <c r="A1157" s="62"/>
      <c r="B1157" s="587"/>
      <c r="C1157" s="562" t="str">
        <f>IF(ROSTER!D$32="","",ROSTER!D$32)</f>
        <v/>
      </c>
      <c r="D1157" s="563"/>
      <c r="E1157" s="591"/>
      <c r="F1157" s="593"/>
      <c r="G1157" s="595"/>
      <c r="H1157" s="585"/>
      <c r="I1157" s="577"/>
      <c r="J1157" s="566"/>
      <c r="K1157" s="567"/>
      <c r="L1157" s="570"/>
      <c r="M1157" s="571"/>
      <c r="N1157" s="582" t="s">
        <v>16</v>
      </c>
      <c r="O1157" s="583"/>
      <c r="P1157" s="566"/>
      <c r="Q1157" s="567"/>
      <c r="R1157" s="570"/>
      <c r="S1157" s="571"/>
      <c r="T1157" s="582" t="s">
        <v>16</v>
      </c>
      <c r="U1157" s="583"/>
      <c r="V1157" s="585"/>
      <c r="W1157" s="577"/>
      <c r="X1157" s="566"/>
      <c r="Y1157" s="577"/>
      <c r="Z1157" s="566"/>
      <c r="AA1157" s="577"/>
      <c r="AB1157" s="566"/>
      <c r="AC1157" s="567"/>
      <c r="AD1157" s="570"/>
      <c r="AE1157" s="571"/>
      <c r="AF1157" s="598"/>
      <c r="AG1157" s="599"/>
      <c r="AH1157" s="566"/>
      <c r="AI1157" s="567"/>
      <c r="AJ1157" s="570"/>
      <c r="AK1157" s="571"/>
      <c r="AL1157" s="598"/>
      <c r="AM1157" s="599"/>
      <c r="AN1157" s="566"/>
      <c r="AO1157" s="567"/>
      <c r="AP1157" s="570"/>
      <c r="AQ1157" s="571"/>
      <c r="AR1157" s="598"/>
      <c r="AS1157" s="599"/>
      <c r="AT1157" s="603"/>
      <c r="AU1157" s="604"/>
      <c r="AV1157" s="596"/>
      <c r="AW1157" s="597"/>
      <c r="AX1157" s="598"/>
      <c r="AY1157" s="599"/>
      <c r="AZ1157" s="566"/>
      <c r="BA1157" s="567"/>
      <c r="BB1157" s="570"/>
      <c r="BC1157" s="571"/>
      <c r="BD1157" s="598"/>
      <c r="BE1157" s="599"/>
      <c r="BF1157" s="603"/>
      <c r="BG1157" s="604"/>
      <c r="BH1157" s="596"/>
      <c r="BI1157" s="597"/>
      <c r="BJ1157" s="598"/>
      <c r="BK1157" s="599"/>
      <c r="BL1157" s="600"/>
      <c r="BM1157" s="601"/>
      <c r="BN1157" s="602"/>
      <c r="BO1157" s="561"/>
      <c r="BP1157" s="561"/>
      <c r="BQ1157" s="62"/>
      <c r="BR1157" s="62"/>
      <c r="BS1157" s="62"/>
    </row>
    <row r="1158" spans="1:71" ht="21.75" customHeight="1">
      <c r="A1158" s="62"/>
      <c r="B1158" s="586" t="str">
        <f>IF(ROSTER!B34="","",ROSTER!B34)</f>
        <v/>
      </c>
      <c r="C1158" s="588" t="str">
        <f>IF(ROSTER!C$34="","",ROSTER!C$34)</f>
        <v/>
      </c>
      <c r="D1158" s="589"/>
      <c r="E1158" s="590"/>
      <c r="F1158" s="592">
        <f>IF(E1158="y",1,IF(E1158="S",1,0))</f>
        <v>0</v>
      </c>
      <c r="G1158" s="594">
        <f>IF(E1158="S",1,0)</f>
        <v>0</v>
      </c>
      <c r="H1158" s="584"/>
      <c r="I1158" s="576"/>
      <c r="J1158" s="564"/>
      <c r="K1158" s="565"/>
      <c r="L1158" s="568"/>
      <c r="M1158" s="569"/>
      <c r="N1158" s="578">
        <f>L1158+J1158</f>
        <v>0</v>
      </c>
      <c r="O1158" s="579"/>
      <c r="P1158" s="564"/>
      <c r="Q1158" s="565"/>
      <c r="R1158" s="568"/>
      <c r="S1158" s="569"/>
      <c r="T1158" s="578">
        <f>R1158-P1158</f>
        <v>0</v>
      </c>
      <c r="U1158" s="579"/>
      <c r="V1158" s="584"/>
      <c r="W1158" s="576"/>
      <c r="X1158" s="564"/>
      <c r="Y1158" s="576"/>
      <c r="Z1158" s="564"/>
      <c r="AA1158" s="576"/>
      <c r="AB1158" s="564"/>
      <c r="AC1158" s="565"/>
      <c r="AD1158" s="568"/>
      <c r="AE1158" s="569"/>
      <c r="AF1158" s="548">
        <f>IF(AB1158=0,0,(AD1158/AB1158)*100)</f>
        <v>0</v>
      </c>
      <c r="AG1158" s="549"/>
      <c r="AH1158" s="564"/>
      <c r="AI1158" s="565"/>
      <c r="AJ1158" s="568"/>
      <c r="AK1158" s="569"/>
      <c r="AL1158" s="548">
        <f>IF(AH1158=0,0,(AJ1158/AH1158)*100)</f>
        <v>0</v>
      </c>
      <c r="AM1158" s="549"/>
      <c r="AN1158" s="564"/>
      <c r="AO1158" s="565"/>
      <c r="AP1158" s="568"/>
      <c r="AQ1158" s="569"/>
      <c r="AR1158" s="548">
        <f>IF(AN1158=0,0,(AP1158/AN1158)*100)</f>
        <v>0</v>
      </c>
      <c r="AS1158" s="549"/>
      <c r="AT1158" s="572">
        <f>AB1158+AH1158+AN1158</f>
        <v>0</v>
      </c>
      <c r="AU1158" s="573"/>
      <c r="AV1158" s="544">
        <f>AD1158+AJ1158+AP1158</f>
        <v>0</v>
      </c>
      <c r="AW1158" s="545"/>
      <c r="AX1158" s="548">
        <f>IF(AT1158=0,0,(AV1158/AT1158)*100)</f>
        <v>0</v>
      </c>
      <c r="AY1158" s="549"/>
      <c r="AZ1158" s="564"/>
      <c r="BA1158" s="565"/>
      <c r="BB1158" s="568"/>
      <c r="BC1158" s="569"/>
      <c r="BD1158" s="548">
        <f>IF(AZ1158=0,0,(BB1158/AZ1158)*100)</f>
        <v>0</v>
      </c>
      <c r="BE1158" s="549"/>
      <c r="BF1158" s="572">
        <f>AT1158+AZ1158</f>
        <v>0</v>
      </c>
      <c r="BG1158" s="573"/>
      <c r="BH1158" s="544">
        <f>AV1158+BB1158</f>
        <v>0</v>
      </c>
      <c r="BI1158" s="545"/>
      <c r="BJ1158" s="548">
        <f>IF(BF1158=0,0,(BH1158/BF1158)*100)</f>
        <v>0</v>
      </c>
      <c r="BK1158" s="549"/>
      <c r="BL1158" s="552">
        <f>(AD1158*2)+(AJ1158*2)+(AP1158*3)+BB1158</f>
        <v>0</v>
      </c>
      <c r="BM1158" s="553"/>
      <c r="BN1158" s="554"/>
      <c r="BO1158" s="560" t="e">
        <f>(BL1158*BR$1132)+(N1158*BR$1133)+(X1158*BR$1134)+(R1158*BR$1135)+(V1158*BR$1136)+(Z1158*BR$1137)</f>
        <v>#REF!</v>
      </c>
      <c r="BP1158" s="560" t="e">
        <f>((AZ1158-BB1158)*BR$1139)+((AT1158-AV1158)*BR$1138)+(H1158*BR$1140)+(P1158*BR$1141)</f>
        <v>#REF!</v>
      </c>
      <c r="BQ1158" s="62"/>
      <c r="BR1158" s="62"/>
      <c r="BS1158" s="62"/>
    </row>
    <row r="1159" spans="1:71" ht="21.75" customHeight="1">
      <c r="A1159" s="62"/>
      <c r="B1159" s="587"/>
      <c r="C1159" s="562" t="str">
        <f>IF(ROSTER!D$34="","",ROSTER!D$34)</f>
        <v/>
      </c>
      <c r="D1159" s="563"/>
      <c r="E1159" s="591"/>
      <c r="F1159" s="593"/>
      <c r="G1159" s="595"/>
      <c r="H1159" s="585"/>
      <c r="I1159" s="577"/>
      <c r="J1159" s="566"/>
      <c r="K1159" s="567"/>
      <c r="L1159" s="570"/>
      <c r="M1159" s="571"/>
      <c r="N1159" s="582" t="s">
        <v>16</v>
      </c>
      <c r="O1159" s="583"/>
      <c r="P1159" s="566"/>
      <c r="Q1159" s="567"/>
      <c r="R1159" s="570"/>
      <c r="S1159" s="571"/>
      <c r="T1159" s="582" t="s">
        <v>16</v>
      </c>
      <c r="U1159" s="583"/>
      <c r="V1159" s="585"/>
      <c r="W1159" s="577"/>
      <c r="X1159" s="566"/>
      <c r="Y1159" s="577"/>
      <c r="Z1159" s="566"/>
      <c r="AA1159" s="577"/>
      <c r="AB1159" s="566"/>
      <c r="AC1159" s="567"/>
      <c r="AD1159" s="570"/>
      <c r="AE1159" s="571"/>
      <c r="AF1159" s="598"/>
      <c r="AG1159" s="599"/>
      <c r="AH1159" s="566"/>
      <c r="AI1159" s="567"/>
      <c r="AJ1159" s="570"/>
      <c r="AK1159" s="571"/>
      <c r="AL1159" s="598"/>
      <c r="AM1159" s="599"/>
      <c r="AN1159" s="566"/>
      <c r="AO1159" s="567"/>
      <c r="AP1159" s="570"/>
      <c r="AQ1159" s="571"/>
      <c r="AR1159" s="598"/>
      <c r="AS1159" s="599"/>
      <c r="AT1159" s="603"/>
      <c r="AU1159" s="604"/>
      <c r="AV1159" s="596"/>
      <c r="AW1159" s="597"/>
      <c r="AX1159" s="598"/>
      <c r="AY1159" s="599"/>
      <c r="AZ1159" s="566"/>
      <c r="BA1159" s="567"/>
      <c r="BB1159" s="570"/>
      <c r="BC1159" s="571"/>
      <c r="BD1159" s="598"/>
      <c r="BE1159" s="599"/>
      <c r="BF1159" s="603"/>
      <c r="BG1159" s="604"/>
      <c r="BH1159" s="596"/>
      <c r="BI1159" s="597"/>
      <c r="BJ1159" s="598"/>
      <c r="BK1159" s="599"/>
      <c r="BL1159" s="600"/>
      <c r="BM1159" s="601"/>
      <c r="BN1159" s="602"/>
      <c r="BO1159" s="561"/>
      <c r="BP1159" s="561"/>
      <c r="BQ1159" s="62"/>
      <c r="BR1159" s="62"/>
      <c r="BS1159" s="62"/>
    </row>
    <row r="1160" spans="1:71" ht="21.75" customHeight="1">
      <c r="A1160" s="62"/>
      <c r="B1160" s="586" t="str">
        <f>IF(ROSTER!B36="","",ROSTER!B36)</f>
        <v/>
      </c>
      <c r="C1160" s="588" t="str">
        <f>IF(ROSTER!C$36="","",ROSTER!C$36)</f>
        <v/>
      </c>
      <c r="D1160" s="589"/>
      <c r="E1160" s="590"/>
      <c r="F1160" s="592">
        <f>IF(E1160="y",1,IF(E1160="S",1,0))</f>
        <v>0</v>
      </c>
      <c r="G1160" s="594">
        <f>IF(E1160="S",1,0)</f>
        <v>0</v>
      </c>
      <c r="H1160" s="584"/>
      <c r="I1160" s="576"/>
      <c r="J1160" s="564"/>
      <c r="K1160" s="565"/>
      <c r="L1160" s="568"/>
      <c r="M1160" s="569"/>
      <c r="N1160" s="578">
        <f>L1160+J1160</f>
        <v>0</v>
      </c>
      <c r="O1160" s="579"/>
      <c r="P1160" s="564"/>
      <c r="Q1160" s="565"/>
      <c r="R1160" s="568"/>
      <c r="S1160" s="569"/>
      <c r="T1160" s="578">
        <f>R1160-P1160</f>
        <v>0</v>
      </c>
      <c r="U1160" s="579"/>
      <c r="V1160" s="584"/>
      <c r="W1160" s="576"/>
      <c r="X1160" s="564"/>
      <c r="Y1160" s="576"/>
      <c r="Z1160" s="564"/>
      <c r="AA1160" s="576"/>
      <c r="AB1160" s="564"/>
      <c r="AC1160" s="565"/>
      <c r="AD1160" s="568"/>
      <c r="AE1160" s="569"/>
      <c r="AF1160" s="548">
        <f>IF(AB1160=0,0,(AD1160/AB1160)*100)</f>
        <v>0</v>
      </c>
      <c r="AG1160" s="549"/>
      <c r="AH1160" s="564"/>
      <c r="AI1160" s="565"/>
      <c r="AJ1160" s="568"/>
      <c r="AK1160" s="569"/>
      <c r="AL1160" s="548">
        <f>IF(AH1160=0,0,(AJ1160/AH1160)*100)</f>
        <v>0</v>
      </c>
      <c r="AM1160" s="549"/>
      <c r="AN1160" s="564"/>
      <c r="AO1160" s="565"/>
      <c r="AP1160" s="568"/>
      <c r="AQ1160" s="569"/>
      <c r="AR1160" s="548">
        <f>IF(AN1160=0,0,(AP1160/AN1160)*100)</f>
        <v>0</v>
      </c>
      <c r="AS1160" s="549"/>
      <c r="AT1160" s="572">
        <f>AB1160+AH1160+AN1160</f>
        <v>0</v>
      </c>
      <c r="AU1160" s="573"/>
      <c r="AV1160" s="544">
        <f>AD1160+AJ1160+AP1160</f>
        <v>0</v>
      </c>
      <c r="AW1160" s="545"/>
      <c r="AX1160" s="548">
        <f>IF(AT1160=0,0,(AV1160/AT1160)*100)</f>
        <v>0</v>
      </c>
      <c r="AY1160" s="549"/>
      <c r="AZ1160" s="564"/>
      <c r="BA1160" s="565"/>
      <c r="BB1160" s="568"/>
      <c r="BC1160" s="569"/>
      <c r="BD1160" s="548">
        <f>IF(AZ1160=0,0,(BB1160/AZ1160)*100)</f>
        <v>0</v>
      </c>
      <c r="BE1160" s="549"/>
      <c r="BF1160" s="572">
        <f>AT1160+AZ1160</f>
        <v>0</v>
      </c>
      <c r="BG1160" s="573"/>
      <c r="BH1160" s="544">
        <f>AV1160+BB1160</f>
        <v>0</v>
      </c>
      <c r="BI1160" s="545"/>
      <c r="BJ1160" s="548">
        <f>IF(BF1160=0,0,(BH1160/BF1160)*100)</f>
        <v>0</v>
      </c>
      <c r="BK1160" s="549"/>
      <c r="BL1160" s="552">
        <f>(AD1160*2)+(AJ1160*2)+(AP1160*3)+BB1160</f>
        <v>0</v>
      </c>
      <c r="BM1160" s="553"/>
      <c r="BN1160" s="554"/>
      <c r="BO1160" s="560" t="e">
        <f>(BL1160*BR$1132)+(N1160*BR$1133)+(X1160*BR$1134)+(R1160*BR$1135)+(V1160*BR$1136)+(Z1160*BR$1137)</f>
        <v>#REF!</v>
      </c>
      <c r="BP1160" s="560" t="e">
        <f>((AZ1160-BB1160)*BR$1139)+((AT1160-AV1160)*BR$1138)+(H1160*BR$1140)+(P1160*BR$1141)</f>
        <v>#REF!</v>
      </c>
      <c r="BQ1160" s="62"/>
      <c r="BR1160" s="62"/>
      <c r="BS1160" s="62"/>
    </row>
    <row r="1161" spans="1:71" ht="21.75" customHeight="1">
      <c r="A1161" s="62"/>
      <c r="B1161" s="587"/>
      <c r="C1161" s="562" t="str">
        <f>IF(ROSTER!D$36="","",ROSTER!D$36)</f>
        <v/>
      </c>
      <c r="D1161" s="563"/>
      <c r="E1161" s="591"/>
      <c r="F1161" s="593"/>
      <c r="G1161" s="595"/>
      <c r="H1161" s="585"/>
      <c r="I1161" s="577"/>
      <c r="J1161" s="566"/>
      <c r="K1161" s="567"/>
      <c r="L1161" s="570"/>
      <c r="M1161" s="571"/>
      <c r="N1161" s="582" t="s">
        <v>16</v>
      </c>
      <c r="O1161" s="583"/>
      <c r="P1161" s="566"/>
      <c r="Q1161" s="567"/>
      <c r="R1161" s="570"/>
      <c r="S1161" s="571"/>
      <c r="T1161" s="582" t="s">
        <v>16</v>
      </c>
      <c r="U1161" s="583"/>
      <c r="V1161" s="585"/>
      <c r="W1161" s="577"/>
      <c r="X1161" s="566"/>
      <c r="Y1161" s="577"/>
      <c r="Z1161" s="566"/>
      <c r="AA1161" s="577"/>
      <c r="AB1161" s="566"/>
      <c r="AC1161" s="567"/>
      <c r="AD1161" s="570"/>
      <c r="AE1161" s="571"/>
      <c r="AF1161" s="598"/>
      <c r="AG1161" s="599"/>
      <c r="AH1161" s="566"/>
      <c r="AI1161" s="567"/>
      <c r="AJ1161" s="570"/>
      <c r="AK1161" s="571"/>
      <c r="AL1161" s="598"/>
      <c r="AM1161" s="599"/>
      <c r="AN1161" s="566"/>
      <c r="AO1161" s="567"/>
      <c r="AP1161" s="570"/>
      <c r="AQ1161" s="571"/>
      <c r="AR1161" s="598"/>
      <c r="AS1161" s="599"/>
      <c r="AT1161" s="603"/>
      <c r="AU1161" s="604"/>
      <c r="AV1161" s="596"/>
      <c r="AW1161" s="597"/>
      <c r="AX1161" s="598"/>
      <c r="AY1161" s="599"/>
      <c r="AZ1161" s="566"/>
      <c r="BA1161" s="567"/>
      <c r="BB1161" s="570"/>
      <c r="BC1161" s="571"/>
      <c r="BD1161" s="598"/>
      <c r="BE1161" s="599"/>
      <c r="BF1161" s="603"/>
      <c r="BG1161" s="604"/>
      <c r="BH1161" s="596"/>
      <c r="BI1161" s="597"/>
      <c r="BJ1161" s="598"/>
      <c r="BK1161" s="599"/>
      <c r="BL1161" s="600"/>
      <c r="BM1161" s="601"/>
      <c r="BN1161" s="602"/>
      <c r="BO1161" s="561"/>
      <c r="BP1161" s="561"/>
      <c r="BQ1161" s="62"/>
      <c r="BR1161" s="62"/>
      <c r="BS1161" s="62"/>
    </row>
    <row r="1162" spans="1:71" ht="21.75" customHeight="1">
      <c r="A1162" s="62"/>
      <c r="B1162" s="586" t="str">
        <f>IF(ROSTER!B38="","",ROSTER!B38)</f>
        <v/>
      </c>
      <c r="C1162" s="588" t="str">
        <f>IF(ROSTER!C$38="","",ROSTER!C$38)</f>
        <v/>
      </c>
      <c r="D1162" s="589"/>
      <c r="E1162" s="590"/>
      <c r="F1162" s="592">
        <f>IF(E1162="y",1,IF(E1162="S",1,0))</f>
        <v>0</v>
      </c>
      <c r="G1162" s="594">
        <f>IF(E1162="S",1,0)</f>
        <v>0</v>
      </c>
      <c r="H1162" s="584"/>
      <c r="I1162" s="576"/>
      <c r="J1162" s="564"/>
      <c r="K1162" s="565"/>
      <c r="L1162" s="568"/>
      <c r="M1162" s="569"/>
      <c r="N1162" s="578">
        <f>L1162+J1162</f>
        <v>0</v>
      </c>
      <c r="O1162" s="579"/>
      <c r="P1162" s="564"/>
      <c r="Q1162" s="565"/>
      <c r="R1162" s="568"/>
      <c r="S1162" s="569"/>
      <c r="T1162" s="578">
        <f>R1162-P1162</f>
        <v>0</v>
      </c>
      <c r="U1162" s="579"/>
      <c r="V1162" s="584"/>
      <c r="W1162" s="576"/>
      <c r="X1162" s="564"/>
      <c r="Y1162" s="576"/>
      <c r="Z1162" s="564"/>
      <c r="AA1162" s="576"/>
      <c r="AB1162" s="564"/>
      <c r="AC1162" s="565"/>
      <c r="AD1162" s="568"/>
      <c r="AE1162" s="569"/>
      <c r="AF1162" s="548">
        <f>IF(AB1162=0,0,(AD1162/AB1162)*100)</f>
        <v>0</v>
      </c>
      <c r="AG1162" s="549"/>
      <c r="AH1162" s="564"/>
      <c r="AI1162" s="565"/>
      <c r="AJ1162" s="568"/>
      <c r="AK1162" s="569"/>
      <c r="AL1162" s="548">
        <f>IF(AH1162=0,0,(AJ1162/AH1162)*100)</f>
        <v>0</v>
      </c>
      <c r="AM1162" s="549"/>
      <c r="AN1162" s="564"/>
      <c r="AO1162" s="565"/>
      <c r="AP1162" s="568"/>
      <c r="AQ1162" s="569"/>
      <c r="AR1162" s="548">
        <f>IF(AN1162=0,0,(AP1162/AN1162)*100)</f>
        <v>0</v>
      </c>
      <c r="AS1162" s="549"/>
      <c r="AT1162" s="572">
        <f>AB1162+AH1162+AN1162</f>
        <v>0</v>
      </c>
      <c r="AU1162" s="573"/>
      <c r="AV1162" s="544">
        <f>AD1162+AJ1162+AP1162</f>
        <v>0</v>
      </c>
      <c r="AW1162" s="545"/>
      <c r="AX1162" s="548">
        <f>IF(AT1162=0,0,(AV1162/AT1162)*100)</f>
        <v>0</v>
      </c>
      <c r="AY1162" s="549"/>
      <c r="AZ1162" s="564"/>
      <c r="BA1162" s="565"/>
      <c r="BB1162" s="568"/>
      <c r="BC1162" s="569"/>
      <c r="BD1162" s="548">
        <f>IF(AZ1162=0,0,(BB1162/AZ1162)*100)</f>
        <v>0</v>
      </c>
      <c r="BE1162" s="549"/>
      <c r="BF1162" s="572">
        <f>AT1162+AZ1162</f>
        <v>0</v>
      </c>
      <c r="BG1162" s="573"/>
      <c r="BH1162" s="544">
        <f>AV1162+BB1162</f>
        <v>0</v>
      </c>
      <c r="BI1162" s="545"/>
      <c r="BJ1162" s="548">
        <f>IF(BF1162=0,0,(BH1162/BF1162)*100)</f>
        <v>0</v>
      </c>
      <c r="BK1162" s="549"/>
      <c r="BL1162" s="552">
        <f>(AD1162*2)+(AJ1162*2)+(AP1162*3)+BB1162</f>
        <v>0</v>
      </c>
      <c r="BM1162" s="553"/>
      <c r="BN1162" s="554"/>
      <c r="BO1162" s="560" t="e">
        <f>(BL1162*BR$1132)+(N1162*BR$1133)+(X1162*BR$1134)+(R1162*BR$1135)+(V1162*BR$1136)+(Z1162*BR$1137)</f>
        <v>#REF!</v>
      </c>
      <c r="BP1162" s="560" t="e">
        <f>((AZ1162-BB1162)*BR$1139)+((AT1162-AV1162)*BR$1138)+(H1162*BR$1140)+(P1162*BR$1141)</f>
        <v>#REF!</v>
      </c>
      <c r="BQ1162" s="62"/>
      <c r="BR1162" s="62"/>
      <c r="BS1162" s="62"/>
    </row>
    <row r="1163" spans="1:71" ht="21.75" customHeight="1">
      <c r="A1163" s="62"/>
      <c r="B1163" s="587"/>
      <c r="C1163" s="562" t="str">
        <f>IF(ROSTER!D$38="","",ROSTER!D$38)</f>
        <v/>
      </c>
      <c r="D1163" s="563"/>
      <c r="E1163" s="591"/>
      <c r="F1163" s="593"/>
      <c r="G1163" s="595"/>
      <c r="H1163" s="585"/>
      <c r="I1163" s="577"/>
      <c r="J1163" s="566"/>
      <c r="K1163" s="567"/>
      <c r="L1163" s="570"/>
      <c r="M1163" s="571"/>
      <c r="N1163" s="582" t="s">
        <v>16</v>
      </c>
      <c r="O1163" s="583"/>
      <c r="P1163" s="566"/>
      <c r="Q1163" s="567"/>
      <c r="R1163" s="570"/>
      <c r="S1163" s="571"/>
      <c r="T1163" s="582" t="s">
        <v>16</v>
      </c>
      <c r="U1163" s="583"/>
      <c r="V1163" s="585"/>
      <c r="W1163" s="577"/>
      <c r="X1163" s="566"/>
      <c r="Y1163" s="577"/>
      <c r="Z1163" s="566"/>
      <c r="AA1163" s="577"/>
      <c r="AB1163" s="566"/>
      <c r="AC1163" s="567"/>
      <c r="AD1163" s="570"/>
      <c r="AE1163" s="571"/>
      <c r="AF1163" s="598"/>
      <c r="AG1163" s="599"/>
      <c r="AH1163" s="566"/>
      <c r="AI1163" s="567"/>
      <c r="AJ1163" s="570"/>
      <c r="AK1163" s="571"/>
      <c r="AL1163" s="598"/>
      <c r="AM1163" s="599"/>
      <c r="AN1163" s="566"/>
      <c r="AO1163" s="567"/>
      <c r="AP1163" s="570"/>
      <c r="AQ1163" s="571"/>
      <c r="AR1163" s="598"/>
      <c r="AS1163" s="599"/>
      <c r="AT1163" s="603"/>
      <c r="AU1163" s="604"/>
      <c r="AV1163" s="596"/>
      <c r="AW1163" s="597"/>
      <c r="AX1163" s="598"/>
      <c r="AY1163" s="599"/>
      <c r="AZ1163" s="566"/>
      <c r="BA1163" s="567"/>
      <c r="BB1163" s="570"/>
      <c r="BC1163" s="571"/>
      <c r="BD1163" s="598"/>
      <c r="BE1163" s="599"/>
      <c r="BF1163" s="603"/>
      <c r="BG1163" s="604"/>
      <c r="BH1163" s="596"/>
      <c r="BI1163" s="597"/>
      <c r="BJ1163" s="598"/>
      <c r="BK1163" s="599"/>
      <c r="BL1163" s="600"/>
      <c r="BM1163" s="601"/>
      <c r="BN1163" s="602"/>
      <c r="BO1163" s="561"/>
      <c r="BP1163" s="561"/>
      <c r="BQ1163" s="62"/>
      <c r="BR1163" s="62"/>
      <c r="BS1163" s="62"/>
    </row>
    <row r="1164" spans="1:71" ht="21.75" customHeight="1">
      <c r="A1164" s="62"/>
      <c r="B1164" s="586" t="str">
        <f>IF(ROSTER!B40="","",ROSTER!B40)</f>
        <v/>
      </c>
      <c r="C1164" s="588" t="str">
        <f>IF(ROSTER!C$40="","",ROSTER!C$40)</f>
        <v/>
      </c>
      <c r="D1164" s="589"/>
      <c r="E1164" s="590"/>
      <c r="F1164" s="592">
        <f>IF(E1164="y",1,IF(E1164="S",1,0))</f>
        <v>0</v>
      </c>
      <c r="G1164" s="594">
        <f>IF(E1164="S",1,0)</f>
        <v>0</v>
      </c>
      <c r="H1164" s="584"/>
      <c r="I1164" s="576"/>
      <c r="J1164" s="564"/>
      <c r="K1164" s="565"/>
      <c r="L1164" s="568"/>
      <c r="M1164" s="569"/>
      <c r="N1164" s="578">
        <f>L1164+J1164</f>
        <v>0</v>
      </c>
      <c r="O1164" s="579"/>
      <c r="P1164" s="564"/>
      <c r="Q1164" s="565"/>
      <c r="R1164" s="568"/>
      <c r="S1164" s="569"/>
      <c r="T1164" s="578">
        <f>R1164-P1164</f>
        <v>0</v>
      </c>
      <c r="U1164" s="579"/>
      <c r="V1164" s="584"/>
      <c r="W1164" s="576"/>
      <c r="X1164" s="564"/>
      <c r="Y1164" s="576"/>
      <c r="Z1164" s="564"/>
      <c r="AA1164" s="576"/>
      <c r="AB1164" s="564"/>
      <c r="AC1164" s="565"/>
      <c r="AD1164" s="568"/>
      <c r="AE1164" s="569"/>
      <c r="AF1164" s="548">
        <f>IF(AB1164=0,0,(AD1164/AB1164)*100)</f>
        <v>0</v>
      </c>
      <c r="AG1164" s="549"/>
      <c r="AH1164" s="564"/>
      <c r="AI1164" s="565"/>
      <c r="AJ1164" s="568"/>
      <c r="AK1164" s="569"/>
      <c r="AL1164" s="548">
        <f>IF(AH1164=0,0,(AJ1164/AH1164)*100)</f>
        <v>0</v>
      </c>
      <c r="AM1164" s="549"/>
      <c r="AN1164" s="564"/>
      <c r="AO1164" s="565"/>
      <c r="AP1164" s="568"/>
      <c r="AQ1164" s="569"/>
      <c r="AR1164" s="548">
        <f>IF(AN1164=0,0,(AP1164/AN1164)*100)</f>
        <v>0</v>
      </c>
      <c r="AS1164" s="549"/>
      <c r="AT1164" s="572">
        <f>AB1164+AH1164+AN1164</f>
        <v>0</v>
      </c>
      <c r="AU1164" s="573"/>
      <c r="AV1164" s="544">
        <f>AD1164+AJ1164+AP1164</f>
        <v>0</v>
      </c>
      <c r="AW1164" s="545"/>
      <c r="AX1164" s="548">
        <f>IF(AT1164=0,0,(AV1164/AT1164)*100)</f>
        <v>0</v>
      </c>
      <c r="AY1164" s="549"/>
      <c r="AZ1164" s="564"/>
      <c r="BA1164" s="565"/>
      <c r="BB1164" s="568"/>
      <c r="BC1164" s="569"/>
      <c r="BD1164" s="548">
        <f>IF(AZ1164=0,0,(BB1164/AZ1164)*100)</f>
        <v>0</v>
      </c>
      <c r="BE1164" s="549"/>
      <c r="BF1164" s="572">
        <f>AT1164+AZ1164</f>
        <v>0</v>
      </c>
      <c r="BG1164" s="573"/>
      <c r="BH1164" s="544">
        <f>AV1164+BB1164</f>
        <v>0</v>
      </c>
      <c r="BI1164" s="545"/>
      <c r="BJ1164" s="548">
        <f>IF(BF1164=0,0,(BH1164/BF1164)*100)</f>
        <v>0</v>
      </c>
      <c r="BK1164" s="549"/>
      <c r="BL1164" s="552">
        <f>(AD1164*2)+(AJ1164*2)+(AP1164*3)+BB1164</f>
        <v>0</v>
      </c>
      <c r="BM1164" s="553"/>
      <c r="BN1164" s="554"/>
      <c r="BO1164" s="560" t="e">
        <f>(BL1164*BR$1132)+(N1164*BR$1133)+(X1164*BR$1134)+(R1164*BR$1135)+(V1164*BR$1136)+(Z1164*BR$1137)</f>
        <v>#REF!</v>
      </c>
      <c r="BP1164" s="560" t="e">
        <f>((AZ1164-BB1164)*BR$1139)+((AT1164-AV1164)*BR$1138)+(H1164*BR$1140)+(P1164*BR$1141)</f>
        <v>#REF!</v>
      </c>
      <c r="BQ1164" s="62"/>
      <c r="BR1164" s="62"/>
      <c r="BS1164" s="62"/>
    </row>
    <row r="1165" spans="1:71" ht="21.75" customHeight="1">
      <c r="A1165" s="62"/>
      <c r="B1165" s="587"/>
      <c r="C1165" s="562" t="str">
        <f>IF(ROSTER!D$40="","",ROSTER!D$40)</f>
        <v/>
      </c>
      <c r="D1165" s="563"/>
      <c r="E1165" s="591"/>
      <c r="F1165" s="593"/>
      <c r="G1165" s="595"/>
      <c r="H1165" s="585"/>
      <c r="I1165" s="577"/>
      <c r="J1165" s="566"/>
      <c r="K1165" s="567"/>
      <c r="L1165" s="570"/>
      <c r="M1165" s="571"/>
      <c r="N1165" s="582" t="s">
        <v>16</v>
      </c>
      <c r="O1165" s="583"/>
      <c r="P1165" s="566"/>
      <c r="Q1165" s="567"/>
      <c r="R1165" s="570"/>
      <c r="S1165" s="571"/>
      <c r="T1165" s="582" t="s">
        <v>16</v>
      </c>
      <c r="U1165" s="583"/>
      <c r="V1165" s="585"/>
      <c r="W1165" s="577"/>
      <c r="X1165" s="566"/>
      <c r="Y1165" s="577"/>
      <c r="Z1165" s="566"/>
      <c r="AA1165" s="577"/>
      <c r="AB1165" s="566"/>
      <c r="AC1165" s="567"/>
      <c r="AD1165" s="570"/>
      <c r="AE1165" s="571"/>
      <c r="AF1165" s="598"/>
      <c r="AG1165" s="599"/>
      <c r="AH1165" s="566"/>
      <c r="AI1165" s="567"/>
      <c r="AJ1165" s="570"/>
      <c r="AK1165" s="571"/>
      <c r="AL1165" s="598"/>
      <c r="AM1165" s="599"/>
      <c r="AN1165" s="566"/>
      <c r="AO1165" s="567"/>
      <c r="AP1165" s="570"/>
      <c r="AQ1165" s="571"/>
      <c r="AR1165" s="598"/>
      <c r="AS1165" s="599"/>
      <c r="AT1165" s="603"/>
      <c r="AU1165" s="604"/>
      <c r="AV1165" s="596"/>
      <c r="AW1165" s="597"/>
      <c r="AX1165" s="598"/>
      <c r="AY1165" s="599"/>
      <c r="AZ1165" s="566"/>
      <c r="BA1165" s="567"/>
      <c r="BB1165" s="570"/>
      <c r="BC1165" s="571"/>
      <c r="BD1165" s="598"/>
      <c r="BE1165" s="599"/>
      <c r="BF1165" s="603"/>
      <c r="BG1165" s="604"/>
      <c r="BH1165" s="596"/>
      <c r="BI1165" s="597"/>
      <c r="BJ1165" s="598"/>
      <c r="BK1165" s="599"/>
      <c r="BL1165" s="600"/>
      <c r="BM1165" s="601"/>
      <c r="BN1165" s="602"/>
      <c r="BO1165" s="561"/>
      <c r="BP1165" s="561"/>
      <c r="BQ1165" s="62"/>
      <c r="BR1165" s="62"/>
      <c r="BS1165" s="62"/>
    </row>
    <row r="1166" spans="1:71" ht="21.75" customHeight="1">
      <c r="A1166" s="62"/>
      <c r="B1166" s="586" t="str">
        <f>IF(ROSTER!B42="","",ROSTER!B42)</f>
        <v/>
      </c>
      <c r="C1166" s="588" t="str">
        <f>IF(ROSTER!C$42="","",ROSTER!C$42)</f>
        <v/>
      </c>
      <c r="D1166" s="589"/>
      <c r="E1166" s="590"/>
      <c r="F1166" s="592">
        <f>IF(E1166="y",1,IF(E1166="S",1,0))</f>
        <v>0</v>
      </c>
      <c r="G1166" s="594">
        <f>IF(E1166="S",1,0)</f>
        <v>0</v>
      </c>
      <c r="H1166" s="584"/>
      <c r="I1166" s="576"/>
      <c r="J1166" s="564"/>
      <c r="K1166" s="565"/>
      <c r="L1166" s="568"/>
      <c r="M1166" s="569"/>
      <c r="N1166" s="578">
        <f>L1166+J1166</f>
        <v>0</v>
      </c>
      <c r="O1166" s="579"/>
      <c r="P1166" s="564"/>
      <c r="Q1166" s="565"/>
      <c r="R1166" s="568"/>
      <c r="S1166" s="569"/>
      <c r="T1166" s="578">
        <f>R1166-P1166</f>
        <v>0</v>
      </c>
      <c r="U1166" s="579"/>
      <c r="V1166" s="584"/>
      <c r="W1166" s="576"/>
      <c r="X1166" s="564"/>
      <c r="Y1166" s="576"/>
      <c r="Z1166" s="564"/>
      <c r="AA1166" s="576"/>
      <c r="AB1166" s="564"/>
      <c r="AC1166" s="565"/>
      <c r="AD1166" s="568"/>
      <c r="AE1166" s="569"/>
      <c r="AF1166" s="548">
        <f>IF(AB1166=0,0,(AD1166/AB1166)*100)</f>
        <v>0</v>
      </c>
      <c r="AG1166" s="549"/>
      <c r="AH1166" s="564"/>
      <c r="AI1166" s="565"/>
      <c r="AJ1166" s="568"/>
      <c r="AK1166" s="569"/>
      <c r="AL1166" s="548">
        <f>IF(AH1166=0,0,(AJ1166/AH1166)*100)</f>
        <v>0</v>
      </c>
      <c r="AM1166" s="549"/>
      <c r="AN1166" s="564"/>
      <c r="AO1166" s="565"/>
      <c r="AP1166" s="568"/>
      <c r="AQ1166" s="569"/>
      <c r="AR1166" s="548">
        <f>IF(AN1166=0,0,(AP1166/AN1166)*100)</f>
        <v>0</v>
      </c>
      <c r="AS1166" s="549"/>
      <c r="AT1166" s="572">
        <f>AB1166+AH1166+AN1166</f>
        <v>0</v>
      </c>
      <c r="AU1166" s="573"/>
      <c r="AV1166" s="544">
        <f>AD1166+AJ1166+AP1166</f>
        <v>0</v>
      </c>
      <c r="AW1166" s="545"/>
      <c r="AX1166" s="548">
        <f>IF(AT1166=0,0,(AV1166/AT1166)*100)</f>
        <v>0</v>
      </c>
      <c r="AY1166" s="549"/>
      <c r="AZ1166" s="564"/>
      <c r="BA1166" s="565"/>
      <c r="BB1166" s="568"/>
      <c r="BC1166" s="569"/>
      <c r="BD1166" s="548">
        <f>IF(AZ1166=0,0,(BB1166/AZ1166)*100)</f>
        <v>0</v>
      </c>
      <c r="BE1166" s="549"/>
      <c r="BF1166" s="572">
        <f>AT1166+AZ1166</f>
        <v>0</v>
      </c>
      <c r="BG1166" s="573"/>
      <c r="BH1166" s="544">
        <f>AV1166+BB1166</f>
        <v>0</v>
      </c>
      <c r="BI1166" s="545"/>
      <c r="BJ1166" s="548">
        <f>IF(BF1166=0,0,(BH1166/BF1166)*100)</f>
        <v>0</v>
      </c>
      <c r="BK1166" s="549"/>
      <c r="BL1166" s="552">
        <f>(AD1166*2)+(AJ1166*2)+(AP1166*3)+BB1166</f>
        <v>0</v>
      </c>
      <c r="BM1166" s="553"/>
      <c r="BN1166" s="554"/>
      <c r="BO1166" s="560" t="e">
        <f>(BL1166*BR$1132)+(N1166*BR$1133)+(X1166*BR$1134)+(R1166*BR$1135)+(V1166*BR$1136)+(Z1166*BR$1137)</f>
        <v>#REF!</v>
      </c>
      <c r="BP1166" s="560" t="e">
        <f>((AZ1166-BB1166)*BR$1139)+((AT1166-AV1166)*BR$1138)+(H1166*BR$1140)+(P1166*BR$1141)</f>
        <v>#REF!</v>
      </c>
      <c r="BQ1166" s="62"/>
      <c r="BR1166" s="62"/>
      <c r="BS1166" s="62"/>
    </row>
    <row r="1167" spans="1:71" ht="21.75" customHeight="1">
      <c r="A1167" s="62"/>
      <c r="B1167" s="587"/>
      <c r="C1167" s="562" t="str">
        <f>IF(ROSTER!D$42="","",ROSTER!D$42)</f>
        <v/>
      </c>
      <c r="D1167" s="563"/>
      <c r="E1167" s="591"/>
      <c r="F1167" s="593"/>
      <c r="G1167" s="595"/>
      <c r="H1167" s="585"/>
      <c r="I1167" s="577"/>
      <c r="J1167" s="566"/>
      <c r="K1167" s="567"/>
      <c r="L1167" s="570"/>
      <c r="M1167" s="571"/>
      <c r="N1167" s="582" t="s">
        <v>16</v>
      </c>
      <c r="O1167" s="583"/>
      <c r="P1167" s="566"/>
      <c r="Q1167" s="567"/>
      <c r="R1167" s="570"/>
      <c r="S1167" s="571"/>
      <c r="T1167" s="582" t="s">
        <v>16</v>
      </c>
      <c r="U1167" s="583"/>
      <c r="V1167" s="585"/>
      <c r="W1167" s="577"/>
      <c r="X1167" s="566"/>
      <c r="Y1167" s="577"/>
      <c r="Z1167" s="566"/>
      <c r="AA1167" s="577"/>
      <c r="AB1167" s="566"/>
      <c r="AC1167" s="567"/>
      <c r="AD1167" s="570"/>
      <c r="AE1167" s="571"/>
      <c r="AF1167" s="598"/>
      <c r="AG1167" s="599"/>
      <c r="AH1167" s="566"/>
      <c r="AI1167" s="567"/>
      <c r="AJ1167" s="570"/>
      <c r="AK1167" s="571"/>
      <c r="AL1167" s="598"/>
      <c r="AM1167" s="599"/>
      <c r="AN1167" s="566"/>
      <c r="AO1167" s="567"/>
      <c r="AP1167" s="570"/>
      <c r="AQ1167" s="571"/>
      <c r="AR1167" s="598"/>
      <c r="AS1167" s="599"/>
      <c r="AT1167" s="603"/>
      <c r="AU1167" s="604"/>
      <c r="AV1167" s="596"/>
      <c r="AW1167" s="597"/>
      <c r="AX1167" s="598"/>
      <c r="AY1167" s="599"/>
      <c r="AZ1167" s="566"/>
      <c r="BA1167" s="567"/>
      <c r="BB1167" s="570"/>
      <c r="BC1167" s="571"/>
      <c r="BD1167" s="598"/>
      <c r="BE1167" s="599"/>
      <c r="BF1167" s="603"/>
      <c r="BG1167" s="604"/>
      <c r="BH1167" s="596"/>
      <c r="BI1167" s="597"/>
      <c r="BJ1167" s="598"/>
      <c r="BK1167" s="599"/>
      <c r="BL1167" s="600"/>
      <c r="BM1167" s="601"/>
      <c r="BN1167" s="602"/>
      <c r="BO1167" s="561"/>
      <c r="BP1167" s="561"/>
      <c r="BQ1167" s="62"/>
      <c r="BR1167" s="62"/>
      <c r="BS1167" s="62"/>
    </row>
    <row r="1168" spans="1:71" ht="21.75" customHeight="1">
      <c r="A1168" s="62"/>
      <c r="B1168" s="586" t="str">
        <f>IF(ROSTER!B44="","",ROSTER!B44)</f>
        <v/>
      </c>
      <c r="C1168" s="588" t="str">
        <f>IF(ROSTER!C$44="","",ROSTER!C$44)</f>
        <v/>
      </c>
      <c r="D1168" s="589"/>
      <c r="E1168" s="590"/>
      <c r="F1168" s="592">
        <f>IF(E1168="y",1,IF(E1168="S",1,0))</f>
        <v>0</v>
      </c>
      <c r="G1168" s="594">
        <f>IF(E1168="S",1,0)</f>
        <v>0</v>
      </c>
      <c r="H1168" s="584"/>
      <c r="I1168" s="576"/>
      <c r="J1168" s="564"/>
      <c r="K1168" s="565"/>
      <c r="L1168" s="568"/>
      <c r="M1168" s="569"/>
      <c r="N1168" s="578">
        <f>L1168+J1168</f>
        <v>0</v>
      </c>
      <c r="O1168" s="579"/>
      <c r="P1168" s="564"/>
      <c r="Q1168" s="565"/>
      <c r="R1168" s="568"/>
      <c r="S1168" s="569"/>
      <c r="T1168" s="578">
        <f>R1168-P1168</f>
        <v>0</v>
      </c>
      <c r="U1168" s="579"/>
      <c r="V1168" s="584"/>
      <c r="W1168" s="576"/>
      <c r="X1168" s="564"/>
      <c r="Y1168" s="576"/>
      <c r="Z1168" s="564"/>
      <c r="AA1168" s="576"/>
      <c r="AB1168" s="564"/>
      <c r="AC1168" s="565"/>
      <c r="AD1168" s="568"/>
      <c r="AE1168" s="569"/>
      <c r="AF1168" s="548">
        <f>IF(AB1168=0,0,(AD1168/AB1168)*100)</f>
        <v>0</v>
      </c>
      <c r="AG1168" s="549"/>
      <c r="AH1168" s="564"/>
      <c r="AI1168" s="565"/>
      <c r="AJ1168" s="568"/>
      <c r="AK1168" s="569"/>
      <c r="AL1168" s="548">
        <f>IF(AH1168=0,0,(AJ1168/AH1168)*100)</f>
        <v>0</v>
      </c>
      <c r="AM1168" s="549"/>
      <c r="AN1168" s="564"/>
      <c r="AO1168" s="565"/>
      <c r="AP1168" s="568"/>
      <c r="AQ1168" s="569"/>
      <c r="AR1168" s="548">
        <f>IF(AN1168=0,0,(AP1168/AN1168)*100)</f>
        <v>0</v>
      </c>
      <c r="AS1168" s="549"/>
      <c r="AT1168" s="572">
        <f>AB1168+AH1168+AN1168</f>
        <v>0</v>
      </c>
      <c r="AU1168" s="573"/>
      <c r="AV1168" s="544">
        <f>AD1168+AJ1168+AP1168</f>
        <v>0</v>
      </c>
      <c r="AW1168" s="545"/>
      <c r="AX1168" s="548">
        <f>IF(AT1168=0,0,(AV1168/AT1168)*100)</f>
        <v>0</v>
      </c>
      <c r="AY1168" s="549"/>
      <c r="AZ1168" s="564"/>
      <c r="BA1168" s="565"/>
      <c r="BB1168" s="568"/>
      <c r="BC1168" s="569"/>
      <c r="BD1168" s="548">
        <f>IF(AZ1168=0,0,(BB1168/AZ1168)*100)</f>
        <v>0</v>
      </c>
      <c r="BE1168" s="549"/>
      <c r="BF1168" s="572">
        <f>AT1168+AZ1168</f>
        <v>0</v>
      </c>
      <c r="BG1168" s="573"/>
      <c r="BH1168" s="544">
        <f>AV1168+BB1168</f>
        <v>0</v>
      </c>
      <c r="BI1168" s="545"/>
      <c r="BJ1168" s="548">
        <f>IF(BF1168=0,0,(BH1168/BF1168)*100)</f>
        <v>0</v>
      </c>
      <c r="BK1168" s="549"/>
      <c r="BL1168" s="552">
        <f>(AD1168*2)+(AJ1168*2)+(AP1168*3)+BB1168</f>
        <v>0</v>
      </c>
      <c r="BM1168" s="553"/>
      <c r="BN1168" s="554"/>
      <c r="BO1168" s="560" t="e">
        <f>(BL1168*BR$1132)+(N1168*BR$1133)+(X1168*BR$1134)+(R1168*BR$1135)+(V1168*BR$1136)+(Z1168*BR$1137)</f>
        <v>#REF!</v>
      </c>
      <c r="BP1168" s="560" t="e">
        <f>((AZ1168-BB1168)*BR$1139)+((AT1168-AV1168)*BR$1138)+(H1168*BR$1140)+(P1168*BR$1141)</f>
        <v>#REF!</v>
      </c>
      <c r="BQ1168" s="62"/>
      <c r="BR1168" s="62"/>
      <c r="BS1168" s="62"/>
    </row>
    <row r="1169" spans="1:73" ht="21.75" customHeight="1">
      <c r="A1169" s="62"/>
      <c r="B1169" s="587"/>
      <c r="C1169" s="562" t="str">
        <f>IF(ROSTER!D$44="","",ROSTER!D$44)</f>
        <v/>
      </c>
      <c r="D1169" s="563"/>
      <c r="E1169" s="591"/>
      <c r="F1169" s="593"/>
      <c r="G1169" s="595"/>
      <c r="H1169" s="585"/>
      <c r="I1169" s="577"/>
      <c r="J1169" s="566"/>
      <c r="K1169" s="567"/>
      <c r="L1169" s="570"/>
      <c r="M1169" s="571"/>
      <c r="N1169" s="582" t="s">
        <v>16</v>
      </c>
      <c r="O1169" s="583"/>
      <c r="P1169" s="566"/>
      <c r="Q1169" s="567"/>
      <c r="R1169" s="570"/>
      <c r="S1169" s="571"/>
      <c r="T1169" s="582" t="s">
        <v>16</v>
      </c>
      <c r="U1169" s="583"/>
      <c r="V1169" s="585"/>
      <c r="W1169" s="577"/>
      <c r="X1169" s="566"/>
      <c r="Y1169" s="577"/>
      <c r="Z1169" s="566"/>
      <c r="AA1169" s="577"/>
      <c r="AB1169" s="566"/>
      <c r="AC1169" s="567"/>
      <c r="AD1169" s="570"/>
      <c r="AE1169" s="571"/>
      <c r="AF1169" s="598"/>
      <c r="AG1169" s="599"/>
      <c r="AH1169" s="566"/>
      <c r="AI1169" s="567"/>
      <c r="AJ1169" s="570"/>
      <c r="AK1169" s="571"/>
      <c r="AL1169" s="598"/>
      <c r="AM1169" s="599"/>
      <c r="AN1169" s="566"/>
      <c r="AO1169" s="567"/>
      <c r="AP1169" s="570"/>
      <c r="AQ1169" s="571"/>
      <c r="AR1169" s="598"/>
      <c r="AS1169" s="599"/>
      <c r="AT1169" s="603"/>
      <c r="AU1169" s="604"/>
      <c r="AV1169" s="596"/>
      <c r="AW1169" s="597"/>
      <c r="AX1169" s="598"/>
      <c r="AY1169" s="599"/>
      <c r="AZ1169" s="566"/>
      <c r="BA1169" s="567"/>
      <c r="BB1169" s="570"/>
      <c r="BC1169" s="571"/>
      <c r="BD1169" s="598"/>
      <c r="BE1169" s="599"/>
      <c r="BF1169" s="603"/>
      <c r="BG1169" s="604"/>
      <c r="BH1169" s="596"/>
      <c r="BI1169" s="597"/>
      <c r="BJ1169" s="598"/>
      <c r="BK1169" s="599"/>
      <c r="BL1169" s="600"/>
      <c r="BM1169" s="601"/>
      <c r="BN1169" s="602"/>
      <c r="BO1169" s="561"/>
      <c r="BP1169" s="561"/>
      <c r="BQ1169" s="62"/>
      <c r="BR1169" s="62"/>
      <c r="BS1169" s="62"/>
    </row>
    <row r="1170" spans="1:73" ht="21.75" customHeight="1">
      <c r="A1170" s="62"/>
      <c r="B1170" s="586" t="str">
        <f>IF(ROSTER!B46="","",ROSTER!B46)</f>
        <v/>
      </c>
      <c r="C1170" s="588" t="str">
        <f>IF(ROSTER!C$46="","",ROSTER!C$46)</f>
        <v/>
      </c>
      <c r="D1170" s="589"/>
      <c r="E1170" s="590"/>
      <c r="F1170" s="592">
        <f>IF(E1170="y",1,IF(E1170="S",1,0))</f>
        <v>0</v>
      </c>
      <c r="G1170" s="594">
        <f>IF(E1170="S",1,0)</f>
        <v>0</v>
      </c>
      <c r="H1170" s="584"/>
      <c r="I1170" s="576"/>
      <c r="J1170" s="564"/>
      <c r="K1170" s="565"/>
      <c r="L1170" s="568"/>
      <c r="M1170" s="569"/>
      <c r="N1170" s="578">
        <f>L1170+J1170</f>
        <v>0</v>
      </c>
      <c r="O1170" s="579"/>
      <c r="P1170" s="564"/>
      <c r="Q1170" s="565"/>
      <c r="R1170" s="568"/>
      <c r="S1170" s="569"/>
      <c r="T1170" s="578">
        <f>R1170-P1170</f>
        <v>0</v>
      </c>
      <c r="U1170" s="579"/>
      <c r="V1170" s="584"/>
      <c r="W1170" s="576"/>
      <c r="X1170" s="564"/>
      <c r="Y1170" s="576"/>
      <c r="Z1170" s="564"/>
      <c r="AA1170" s="576"/>
      <c r="AB1170" s="564"/>
      <c r="AC1170" s="565"/>
      <c r="AD1170" s="568"/>
      <c r="AE1170" s="569"/>
      <c r="AF1170" s="548">
        <f>IF(AB1170=0,0,(AD1170/AB1170)*100)</f>
        <v>0</v>
      </c>
      <c r="AG1170" s="549"/>
      <c r="AH1170" s="564"/>
      <c r="AI1170" s="565"/>
      <c r="AJ1170" s="568"/>
      <c r="AK1170" s="569"/>
      <c r="AL1170" s="548">
        <f>IF(AH1170=0,0,(AJ1170/AH1170)*100)</f>
        <v>0</v>
      </c>
      <c r="AM1170" s="549"/>
      <c r="AN1170" s="564"/>
      <c r="AO1170" s="565"/>
      <c r="AP1170" s="568"/>
      <c r="AQ1170" s="569"/>
      <c r="AR1170" s="548">
        <f>IF(AN1170=0,0,(AP1170/AN1170)*100)</f>
        <v>0</v>
      </c>
      <c r="AS1170" s="549"/>
      <c r="AT1170" s="572">
        <f>AB1170+AH1170+AN1170</f>
        <v>0</v>
      </c>
      <c r="AU1170" s="573"/>
      <c r="AV1170" s="544">
        <f>AD1170+AJ1170+AP1170</f>
        <v>0</v>
      </c>
      <c r="AW1170" s="545"/>
      <c r="AX1170" s="548">
        <f>IF(AT1170=0,0,(AV1170/AT1170)*100)</f>
        <v>0</v>
      </c>
      <c r="AY1170" s="549"/>
      <c r="AZ1170" s="564"/>
      <c r="BA1170" s="565"/>
      <c r="BB1170" s="568"/>
      <c r="BC1170" s="569"/>
      <c r="BD1170" s="548">
        <f>IF(AZ1170=0,0,(BB1170/AZ1170)*100)</f>
        <v>0</v>
      </c>
      <c r="BE1170" s="549"/>
      <c r="BF1170" s="572">
        <f>AT1170+AZ1170</f>
        <v>0</v>
      </c>
      <c r="BG1170" s="573"/>
      <c r="BH1170" s="544">
        <f>AV1170+BB1170</f>
        <v>0</v>
      </c>
      <c r="BI1170" s="545"/>
      <c r="BJ1170" s="548">
        <f>IF(BF1170=0,0,(BH1170/BF1170)*100)</f>
        <v>0</v>
      </c>
      <c r="BK1170" s="549"/>
      <c r="BL1170" s="552">
        <f>(AD1170*2)+(AJ1170*2)+(AP1170*3)+BB1170</f>
        <v>0</v>
      </c>
      <c r="BM1170" s="553"/>
      <c r="BN1170" s="554"/>
      <c r="BO1170" s="558" t="e">
        <f>(BL1170*BR$1132)+(N1170*BR$1133)+(X1170*BR$1134)+(R1170*BR$1135)+(V1170*BR$1136)+(Z1170*BR$1137)</f>
        <v>#REF!</v>
      </c>
      <c r="BP1170" s="560" t="e">
        <f>((AZ1170-BB1170)*BR$1139)+((AT1170-AV1170)*BR$1138)+(H1170*BR$1140)+(P1170*BR$1141)</f>
        <v>#REF!</v>
      </c>
      <c r="BQ1170" s="62"/>
      <c r="BR1170" s="62"/>
      <c r="BS1170" s="62"/>
      <c r="BU1170" s="82"/>
    </row>
    <row r="1171" spans="1:73" ht="22.5" customHeight="1" thickBot="1">
      <c r="A1171" s="62"/>
      <c r="B1171" s="587"/>
      <c r="C1171" s="562" t="str">
        <f>IF(ROSTER!D$46="","",ROSTER!D$46)</f>
        <v/>
      </c>
      <c r="D1171" s="563"/>
      <c r="E1171" s="591"/>
      <c r="F1171" s="593"/>
      <c r="G1171" s="595"/>
      <c r="H1171" s="585"/>
      <c r="I1171" s="577"/>
      <c r="J1171" s="566"/>
      <c r="K1171" s="567"/>
      <c r="L1171" s="570"/>
      <c r="M1171" s="571"/>
      <c r="N1171" s="580" t="s">
        <v>16</v>
      </c>
      <c r="O1171" s="581"/>
      <c r="P1171" s="566"/>
      <c r="Q1171" s="567"/>
      <c r="R1171" s="570"/>
      <c r="S1171" s="571"/>
      <c r="T1171" s="582" t="s">
        <v>16</v>
      </c>
      <c r="U1171" s="583"/>
      <c r="V1171" s="585"/>
      <c r="W1171" s="577"/>
      <c r="X1171" s="566"/>
      <c r="Y1171" s="577"/>
      <c r="Z1171" s="566"/>
      <c r="AA1171" s="577"/>
      <c r="AB1171" s="566"/>
      <c r="AC1171" s="567"/>
      <c r="AD1171" s="570"/>
      <c r="AE1171" s="571"/>
      <c r="AF1171" s="550"/>
      <c r="AG1171" s="551"/>
      <c r="AH1171" s="566"/>
      <c r="AI1171" s="567"/>
      <c r="AJ1171" s="570"/>
      <c r="AK1171" s="571"/>
      <c r="AL1171" s="550"/>
      <c r="AM1171" s="551"/>
      <c r="AN1171" s="566"/>
      <c r="AO1171" s="567"/>
      <c r="AP1171" s="570"/>
      <c r="AQ1171" s="571"/>
      <c r="AR1171" s="550"/>
      <c r="AS1171" s="551"/>
      <c r="AT1171" s="574"/>
      <c r="AU1171" s="575"/>
      <c r="AV1171" s="546"/>
      <c r="AW1171" s="547"/>
      <c r="AX1171" s="550"/>
      <c r="AY1171" s="551"/>
      <c r="AZ1171" s="566"/>
      <c r="BA1171" s="567"/>
      <c r="BB1171" s="570"/>
      <c r="BC1171" s="571"/>
      <c r="BD1171" s="550"/>
      <c r="BE1171" s="551"/>
      <c r="BF1171" s="574"/>
      <c r="BG1171" s="575"/>
      <c r="BH1171" s="546"/>
      <c r="BI1171" s="547"/>
      <c r="BJ1171" s="550"/>
      <c r="BK1171" s="551"/>
      <c r="BL1171" s="555"/>
      <c r="BM1171" s="556"/>
      <c r="BN1171" s="557"/>
      <c r="BO1171" s="559"/>
      <c r="BP1171" s="561"/>
      <c r="BQ1171" s="62"/>
      <c r="BR1171" s="62"/>
      <c r="BS1171" s="62"/>
    </row>
    <row r="1172" spans="1:73" s="82" customFormat="1" ht="33.4" customHeight="1">
      <c r="A1172" s="80"/>
      <c r="B1172" s="538"/>
      <c r="C1172" s="539"/>
      <c r="D1172" s="539" t="s">
        <v>10</v>
      </c>
      <c r="E1172" s="542"/>
      <c r="F1172" s="81"/>
      <c r="G1172" s="81"/>
      <c r="H1172" s="532">
        <f>SUM(H1132:I1171)</f>
        <v>0</v>
      </c>
      <c r="I1172" s="525"/>
      <c r="J1172" s="532">
        <f>SUM(J1132:K1171)</f>
        <v>0</v>
      </c>
      <c r="K1172" s="525"/>
      <c r="L1172" s="524">
        <f>SUM(L1132:M1171)</f>
        <v>0</v>
      </c>
      <c r="M1172" s="528"/>
      <c r="N1172" s="495">
        <f>L1172+J1172</f>
        <v>0</v>
      </c>
      <c r="O1172" s="496"/>
      <c r="P1172" s="524">
        <f>SUM(P1132:Q1171)</f>
        <v>0</v>
      </c>
      <c r="Q1172" s="525"/>
      <c r="R1172" s="524">
        <f>SUM(R1132:S1171)</f>
        <v>0</v>
      </c>
      <c r="S1172" s="528"/>
      <c r="T1172" s="495">
        <f>R1172-P1172</f>
        <v>0</v>
      </c>
      <c r="U1172" s="496"/>
      <c r="V1172" s="524">
        <f>SUM(V1132:W1171)</f>
        <v>0</v>
      </c>
      <c r="W1172" s="528"/>
      <c r="X1172" s="532">
        <f>SUM(X1132:Y1171)</f>
        <v>0</v>
      </c>
      <c r="Y1172" s="496"/>
      <c r="Z1172" s="532">
        <f>SUM(Z1132:AA1171)</f>
        <v>0</v>
      </c>
      <c r="AA1172" s="496"/>
      <c r="AB1172" s="528">
        <f>SUM(AB1132:AC1171)</f>
        <v>0</v>
      </c>
      <c r="AC1172" s="525"/>
      <c r="AD1172" s="524">
        <f>SUM(AD1132:AE1171)</f>
        <v>0</v>
      </c>
      <c r="AE1172" s="528"/>
      <c r="AF1172" s="495">
        <f>IF(AB1172=0,0,(AD1172/AB1172)*100)</f>
        <v>0</v>
      </c>
      <c r="AG1172" s="496"/>
      <c r="AH1172" s="524">
        <f>SUM(AH1132:AI1171)</f>
        <v>0</v>
      </c>
      <c r="AI1172" s="525"/>
      <c r="AJ1172" s="524">
        <f>SUM(AJ1132:AK1171)</f>
        <v>0</v>
      </c>
      <c r="AK1172" s="528"/>
      <c r="AL1172" s="495">
        <f>IF(AH1172=0,0,(AJ1172/AH1172)*100)</f>
        <v>0</v>
      </c>
      <c r="AM1172" s="496"/>
      <c r="AN1172" s="524">
        <f>SUM(AN1132:AO1171)</f>
        <v>0</v>
      </c>
      <c r="AO1172" s="525"/>
      <c r="AP1172" s="524">
        <f>SUM(AP1132:AQ1171)</f>
        <v>0</v>
      </c>
      <c r="AQ1172" s="528"/>
      <c r="AR1172" s="495">
        <f>IF(AN1172=0,0,(AP1172/AN1172)*100)</f>
        <v>0</v>
      </c>
      <c r="AS1172" s="496"/>
      <c r="AT1172" s="532">
        <f>AB1172+AH1172+AN1172</f>
        <v>0</v>
      </c>
      <c r="AU1172" s="525"/>
      <c r="AV1172" s="524">
        <f>AD1172+AJ1172+AP1172</f>
        <v>0</v>
      </c>
      <c r="AW1172" s="534"/>
      <c r="AX1172" s="495">
        <f>IF(AT1172=0,0,(AV1172/AT1172)*100)</f>
        <v>0</v>
      </c>
      <c r="AY1172" s="496"/>
      <c r="AZ1172" s="524">
        <f>SUM(AZ1132:BA1171)</f>
        <v>0</v>
      </c>
      <c r="BA1172" s="525"/>
      <c r="BB1172" s="524">
        <f>SUM(BB1132:BC1171)</f>
        <v>0</v>
      </c>
      <c r="BC1172" s="528"/>
      <c r="BD1172" s="495">
        <f>IF(AZ1172=0,0,(BB1172/AZ1172)*100)</f>
        <v>0</v>
      </c>
      <c r="BE1172" s="496"/>
      <c r="BF1172" s="532">
        <f>AT1172+AZ1172</f>
        <v>0</v>
      </c>
      <c r="BG1172" s="525"/>
      <c r="BH1172" s="524">
        <f>AV1172+BB1172</f>
        <v>0</v>
      </c>
      <c r="BI1172" s="534"/>
      <c r="BJ1172" s="495">
        <f>IF(BF1172=0,0,(BH1172/BF1172)*100)</f>
        <v>0</v>
      </c>
      <c r="BK1172" s="536"/>
      <c r="BL1172" s="511">
        <f>SUM(BL1132:BN1171)</f>
        <v>0</v>
      </c>
      <c r="BM1172" s="512"/>
      <c r="BN1172" s="513"/>
      <c r="BO1172" s="517" t="e">
        <f>(BL1172*BR$1132)+(N1172*BR$1133)+(X1172*BR$1134)+(R1172*BR$1135)+(V1172*BR$1136)+(Z1172*BR$1137)</f>
        <v>#REF!</v>
      </c>
      <c r="BP1172" s="519" t="e">
        <f>((AZ1172-BB1172)*BR$1139)+((AT1172-AV1172)*BR$1138)+(H1172*BR$1140)+(P1172*BR$1141)</f>
        <v>#REF!</v>
      </c>
      <c r="BQ1172" s="80"/>
      <c r="BR1172" s="80"/>
      <c r="BS1172" s="80"/>
    </row>
    <row r="1173" spans="1:73" s="82" customFormat="1" ht="33.950000000000003" customHeight="1" thickBot="1">
      <c r="A1173" s="80"/>
      <c r="B1173" s="540"/>
      <c r="C1173" s="541"/>
      <c r="D1173" s="541"/>
      <c r="E1173" s="543"/>
      <c r="F1173" s="83"/>
      <c r="G1173" s="83"/>
      <c r="H1173" s="533"/>
      <c r="I1173" s="527"/>
      <c r="J1173" s="533"/>
      <c r="K1173" s="527"/>
      <c r="L1173" s="526"/>
      <c r="M1173" s="529"/>
      <c r="N1173" s="530" t="s">
        <v>16</v>
      </c>
      <c r="O1173" s="531"/>
      <c r="P1173" s="526"/>
      <c r="Q1173" s="527"/>
      <c r="R1173" s="526"/>
      <c r="S1173" s="529"/>
      <c r="T1173" s="530" t="s">
        <v>16</v>
      </c>
      <c r="U1173" s="531"/>
      <c r="V1173" s="526"/>
      <c r="W1173" s="529"/>
      <c r="X1173" s="533"/>
      <c r="Y1173" s="531"/>
      <c r="Z1173" s="533"/>
      <c r="AA1173" s="531"/>
      <c r="AB1173" s="529"/>
      <c r="AC1173" s="527"/>
      <c r="AD1173" s="526"/>
      <c r="AE1173" s="529"/>
      <c r="AF1173" s="530"/>
      <c r="AG1173" s="531"/>
      <c r="AH1173" s="526"/>
      <c r="AI1173" s="527"/>
      <c r="AJ1173" s="526"/>
      <c r="AK1173" s="529"/>
      <c r="AL1173" s="530"/>
      <c r="AM1173" s="531"/>
      <c r="AN1173" s="526"/>
      <c r="AO1173" s="527"/>
      <c r="AP1173" s="526"/>
      <c r="AQ1173" s="529"/>
      <c r="AR1173" s="530"/>
      <c r="AS1173" s="531"/>
      <c r="AT1173" s="533"/>
      <c r="AU1173" s="527"/>
      <c r="AV1173" s="526"/>
      <c r="AW1173" s="535"/>
      <c r="AX1173" s="530"/>
      <c r="AY1173" s="531"/>
      <c r="AZ1173" s="526"/>
      <c r="BA1173" s="527"/>
      <c r="BB1173" s="526"/>
      <c r="BC1173" s="529"/>
      <c r="BD1173" s="530"/>
      <c r="BE1173" s="531"/>
      <c r="BF1173" s="533"/>
      <c r="BG1173" s="527"/>
      <c r="BH1173" s="526"/>
      <c r="BI1173" s="535"/>
      <c r="BJ1173" s="530"/>
      <c r="BK1173" s="537"/>
      <c r="BL1173" s="514"/>
      <c r="BM1173" s="515"/>
      <c r="BN1173" s="516"/>
      <c r="BO1173" s="518"/>
      <c r="BP1173" s="520"/>
      <c r="BQ1173" s="80"/>
      <c r="BR1173" s="80"/>
      <c r="BS1173" s="80"/>
    </row>
    <row r="1174" spans="1:73" s="88" customFormat="1" ht="48.2" customHeight="1" thickBot="1">
      <c r="A1174" s="84"/>
      <c r="B1174" s="521"/>
      <c r="C1174" s="522"/>
      <c r="D1174" s="522" t="s">
        <v>13</v>
      </c>
      <c r="E1174" s="523"/>
      <c r="F1174" s="85"/>
      <c r="G1174" s="128"/>
      <c r="H1174" s="509"/>
      <c r="I1174" s="510"/>
      <c r="J1174" s="504"/>
      <c r="K1174" s="505"/>
      <c r="L1174" s="493"/>
      <c r="M1174" s="494"/>
      <c r="N1174" s="506">
        <f>J1174+L1174</f>
        <v>0</v>
      </c>
      <c r="O1174" s="507"/>
      <c r="P1174" s="497">
        <f>R1172</f>
        <v>0</v>
      </c>
      <c r="Q1174" s="498"/>
      <c r="R1174" s="499">
        <f>P1172</f>
        <v>0</v>
      </c>
      <c r="S1174" s="500"/>
      <c r="T1174" s="506">
        <f>R1174-P1174</f>
        <v>0</v>
      </c>
      <c r="U1174" s="507"/>
      <c r="V1174" s="504"/>
      <c r="W1174" s="508"/>
      <c r="X1174" s="509"/>
      <c r="Y1174" s="510"/>
      <c r="Z1174" s="504"/>
      <c r="AA1174" s="508"/>
      <c r="AB1174" s="504"/>
      <c r="AC1174" s="505"/>
      <c r="AD1174" s="493"/>
      <c r="AE1174" s="494"/>
      <c r="AF1174" s="495">
        <f>IF(AB1174=0,0,(AD1174/AB1174)*100)</f>
        <v>0</v>
      </c>
      <c r="AG1174" s="496"/>
      <c r="AH1174" s="504"/>
      <c r="AI1174" s="505"/>
      <c r="AJ1174" s="493"/>
      <c r="AK1174" s="494"/>
      <c r="AL1174" s="495">
        <f>IF(AH1174=0,0,(AJ1174/AH1174)*100)</f>
        <v>0</v>
      </c>
      <c r="AM1174" s="496"/>
      <c r="AN1174" s="504"/>
      <c r="AO1174" s="505"/>
      <c r="AP1174" s="493"/>
      <c r="AQ1174" s="494"/>
      <c r="AR1174" s="495">
        <f>IF(AN1174=0,0,(AP1174/AN1174)*100)</f>
        <v>0</v>
      </c>
      <c r="AS1174" s="496"/>
      <c r="AT1174" s="497">
        <f>AB1174+AH1174+AN1174</f>
        <v>0</v>
      </c>
      <c r="AU1174" s="498"/>
      <c r="AV1174" s="499">
        <f>AD1174+AJ1174+AP1174</f>
        <v>0</v>
      </c>
      <c r="AW1174" s="500"/>
      <c r="AX1174" s="495">
        <f>IF(AT1174=0,0,(AV1174/AT1174)*100)</f>
        <v>0</v>
      </c>
      <c r="AY1174" s="496"/>
      <c r="AZ1174" s="504"/>
      <c r="BA1174" s="505"/>
      <c r="BB1174" s="493"/>
      <c r="BC1174" s="494"/>
      <c r="BD1174" s="495">
        <f>IF(AZ1174=0,0,(BB1174/AZ1174)*100)</f>
        <v>0</v>
      </c>
      <c r="BE1174" s="496"/>
      <c r="BF1174" s="497">
        <f>AT1174+AZ1174</f>
        <v>0</v>
      </c>
      <c r="BG1174" s="498"/>
      <c r="BH1174" s="499">
        <f>AV1174+BB1174</f>
        <v>0</v>
      </c>
      <c r="BI1174" s="500"/>
      <c r="BJ1174" s="495">
        <f>IF(BF1174=0,0,(BH1174/BF1174)*100)</f>
        <v>0</v>
      </c>
      <c r="BK1174" s="496"/>
      <c r="BL1174" s="501"/>
      <c r="BM1174" s="502"/>
      <c r="BN1174" s="503"/>
      <c r="BO1174" s="86"/>
      <c r="BP1174" s="87"/>
      <c r="BQ1174" s="84"/>
      <c r="BR1174" s="84"/>
      <c r="BS1174" s="84"/>
    </row>
    <row r="1175" spans="1:73" s="88" customFormat="1" ht="48.95" customHeight="1" thickBot="1">
      <c r="A1175" s="84"/>
      <c r="B1175" s="247"/>
      <c r="C1175" s="249"/>
      <c r="D1175" s="488" t="s">
        <v>52</v>
      </c>
      <c r="E1175" s="489"/>
      <c r="F1175" s="89"/>
      <c r="G1175" s="89"/>
      <c r="H1175" s="249"/>
      <c r="I1175" s="249"/>
      <c r="J1175" s="490">
        <f>IF((J1172+L1174)=0,0,J1172/(J1172+L1174)*100)</f>
        <v>0</v>
      </c>
      <c r="K1175" s="491"/>
      <c r="L1175" s="490">
        <f>IF((L1172+J1174)=0,0,L1172/(L1172+J1174)*100)</f>
        <v>0</v>
      </c>
      <c r="M1175" s="491"/>
      <c r="N1175" s="490">
        <f>IF((N1172+N1174)=0,0,N1172/(N1172+N1174)*100)</f>
        <v>0</v>
      </c>
      <c r="O1175" s="492"/>
      <c r="P1175" s="654"/>
      <c r="Q1175" s="484"/>
      <c r="R1175" s="484"/>
      <c r="S1175" s="484"/>
      <c r="T1175" s="655"/>
      <c r="U1175" s="655"/>
      <c r="V1175" s="484"/>
      <c r="W1175" s="484"/>
      <c r="X1175" s="484"/>
      <c r="Y1175" s="484"/>
      <c r="Z1175" s="484"/>
      <c r="AA1175" s="484"/>
      <c r="AB1175" s="484"/>
      <c r="AC1175" s="484"/>
      <c r="AD1175" s="484"/>
      <c r="AE1175" s="484"/>
      <c r="AF1175" s="484"/>
      <c r="AG1175" s="484"/>
      <c r="AH1175" s="484"/>
      <c r="AI1175" s="484"/>
      <c r="AJ1175" s="484"/>
      <c r="AK1175" s="484"/>
      <c r="AL1175" s="484"/>
      <c r="AM1175" s="484"/>
      <c r="AN1175" s="484"/>
      <c r="AO1175" s="484"/>
      <c r="AP1175" s="484"/>
      <c r="AQ1175" s="484"/>
      <c r="AR1175" s="484"/>
      <c r="AS1175" s="484"/>
      <c r="AT1175" s="484"/>
      <c r="AU1175" s="484"/>
      <c r="AV1175" s="484"/>
      <c r="AW1175" s="484"/>
      <c r="AX1175" s="484"/>
      <c r="AY1175" s="484"/>
      <c r="AZ1175" s="484"/>
      <c r="BA1175" s="484"/>
      <c r="BB1175" s="484"/>
      <c r="BC1175" s="484"/>
      <c r="BD1175" s="484"/>
      <c r="BE1175" s="484"/>
      <c r="BF1175" s="484"/>
      <c r="BG1175" s="484"/>
      <c r="BH1175" s="484"/>
      <c r="BI1175" s="484"/>
      <c r="BJ1175" s="484"/>
      <c r="BK1175" s="484"/>
      <c r="BL1175" s="484"/>
      <c r="BM1175" s="484"/>
      <c r="BN1175" s="485"/>
      <c r="BO1175" s="90"/>
      <c r="BP1175" s="90"/>
      <c r="BQ1175" s="84"/>
      <c r="BR1175" s="84"/>
      <c r="BS1175" s="84"/>
    </row>
    <row r="1176" spans="1:73" ht="27.75" thickTop="1" thickBot="1">
      <c r="A1176" s="62"/>
      <c r="B1176" s="250"/>
      <c r="C1176" s="251"/>
      <c r="D1176" s="251"/>
      <c r="E1176" s="251"/>
      <c r="F1176" s="91"/>
      <c r="G1176" s="91"/>
      <c r="H1176" s="251"/>
      <c r="I1176" s="251"/>
      <c r="J1176" s="251"/>
      <c r="K1176" s="251"/>
      <c r="L1176" s="251"/>
      <c r="M1176" s="251"/>
      <c r="N1176" s="251"/>
      <c r="O1176" s="251"/>
      <c r="P1176" s="251"/>
      <c r="Q1176" s="251"/>
      <c r="R1176" s="251"/>
      <c r="S1176" s="251"/>
      <c r="T1176" s="251"/>
      <c r="U1176" s="251"/>
      <c r="V1176" s="251"/>
      <c r="W1176" s="251"/>
      <c r="X1176" s="251"/>
      <c r="Y1176" s="251"/>
      <c r="Z1176" s="251"/>
      <c r="AA1176" s="251"/>
      <c r="AB1176" s="251"/>
      <c r="AC1176" s="251"/>
      <c r="AD1176" s="251"/>
      <c r="AE1176" s="251"/>
      <c r="AF1176" s="256"/>
      <c r="AG1176" s="256"/>
      <c r="AH1176" s="251"/>
      <c r="AI1176" s="251"/>
      <c r="AJ1176" s="251"/>
      <c r="AK1176" s="251"/>
      <c r="AL1176" s="251"/>
      <c r="AM1176" s="251"/>
      <c r="AN1176" s="251"/>
      <c r="AO1176" s="251"/>
      <c r="AP1176" s="251"/>
      <c r="AQ1176" s="251"/>
      <c r="AR1176" s="251"/>
      <c r="AS1176" s="251"/>
      <c r="AT1176" s="251"/>
      <c r="AU1176" s="251"/>
      <c r="AV1176" s="251"/>
      <c r="AW1176" s="251"/>
      <c r="AX1176" s="251"/>
      <c r="AY1176" s="251"/>
      <c r="AZ1176" s="251"/>
      <c r="BA1176" s="251"/>
      <c r="BB1176" s="251"/>
      <c r="BC1176" s="251"/>
      <c r="BD1176" s="251"/>
      <c r="BE1176" s="251"/>
      <c r="BF1176" s="251"/>
      <c r="BG1176" s="251"/>
      <c r="BH1176" s="251"/>
      <c r="BI1176" s="251"/>
      <c r="BJ1176" s="251"/>
      <c r="BK1176" s="251"/>
      <c r="BL1176" s="251"/>
      <c r="BM1176" s="251"/>
      <c r="BN1176" s="257"/>
      <c r="BO1176" s="92"/>
      <c r="BP1176" s="92"/>
      <c r="BQ1176" s="62"/>
      <c r="BR1176" s="62"/>
      <c r="BS1176" s="62"/>
    </row>
    <row r="1177" spans="1:73" s="88" customFormat="1" ht="73.349999999999994" customHeight="1" thickTop="1" thickBot="1">
      <c r="A1177" s="84"/>
      <c r="B1177" s="486" t="s">
        <v>70</v>
      </c>
      <c r="C1177" s="487"/>
      <c r="D1177" s="483" t="s">
        <v>60</v>
      </c>
      <c r="E1177" s="483"/>
      <c r="F1177" s="93"/>
      <c r="G1177" s="93"/>
      <c r="H1177" s="479"/>
      <c r="I1177" s="480"/>
      <c r="J1177" s="481"/>
      <c r="K1177" s="259"/>
      <c r="L1177" s="479"/>
      <c r="M1177" s="480"/>
      <c r="N1177" s="481"/>
      <c r="O1177" s="476" t="s">
        <v>53</v>
      </c>
      <c r="P1177" s="477"/>
      <c r="Q1177" s="477"/>
      <c r="R1177" s="477"/>
      <c r="S1177" s="479"/>
      <c r="T1177" s="480"/>
      <c r="U1177" s="481"/>
      <c r="V1177" s="259"/>
      <c r="W1177" s="479"/>
      <c r="X1177" s="480"/>
      <c r="Y1177" s="481"/>
      <c r="Z1177" s="476" t="s">
        <v>55</v>
      </c>
      <c r="AA1177" s="477"/>
      <c r="AB1177" s="477"/>
      <c r="AC1177" s="478"/>
      <c r="AD1177" s="479"/>
      <c r="AE1177" s="480"/>
      <c r="AF1177" s="481"/>
      <c r="AG1177" s="259"/>
      <c r="AH1177" s="479"/>
      <c r="AI1177" s="480"/>
      <c r="AJ1177" s="481"/>
      <c r="AK1177" s="476" t="s">
        <v>59</v>
      </c>
      <c r="AL1177" s="477"/>
      <c r="AM1177" s="477"/>
      <c r="AN1177" s="478"/>
      <c r="AO1177" s="479"/>
      <c r="AP1177" s="480"/>
      <c r="AQ1177" s="481"/>
      <c r="AR1177" s="263"/>
      <c r="AS1177" s="479"/>
      <c r="AT1177" s="480"/>
      <c r="AU1177" s="481"/>
      <c r="AV1177" s="264"/>
      <c r="AW1177" s="264"/>
      <c r="AX1177" s="264"/>
      <c r="AY1177" s="264"/>
      <c r="AZ1177" s="472" t="s">
        <v>20</v>
      </c>
      <c r="BA1177" s="472"/>
      <c r="BB1177" s="472"/>
      <c r="BC1177" s="472"/>
      <c r="BD1177" s="473"/>
      <c r="BE1177" s="469">
        <f>BL1172</f>
        <v>0</v>
      </c>
      <c r="BF1177" s="470"/>
      <c r="BG1177" s="471"/>
      <c r="BH1177" s="265"/>
      <c r="BI1177" s="469">
        <f>BL1174</f>
        <v>0</v>
      </c>
      <c r="BJ1177" s="470"/>
      <c r="BK1177" s="471"/>
      <c r="BL1177" s="266"/>
      <c r="BM1177" s="266"/>
      <c r="BN1177" s="267"/>
      <c r="BO1177" s="94"/>
      <c r="BP1177" s="94"/>
      <c r="BQ1177" s="84"/>
      <c r="BR1177" s="84"/>
      <c r="BS1177" s="84"/>
    </row>
    <row r="1178" spans="1:73" ht="15.6" customHeight="1" thickTop="1" thickBot="1">
      <c r="A1178" s="62"/>
      <c r="B1178" s="252"/>
      <c r="C1178" s="241"/>
      <c r="D1178" s="253"/>
      <c r="E1178" s="253"/>
      <c r="F1178" s="95"/>
      <c r="G1178" s="95"/>
      <c r="H1178" s="261"/>
      <c r="I1178" s="261"/>
      <c r="J1178" s="261"/>
      <c r="K1178" s="261"/>
      <c r="L1178" s="261"/>
      <c r="M1178" s="261"/>
      <c r="N1178" s="261"/>
      <c r="O1178" s="258"/>
      <c r="P1178" s="258"/>
      <c r="Q1178" s="258"/>
      <c r="R1178" s="258"/>
      <c r="S1178" s="261"/>
      <c r="T1178" s="261"/>
      <c r="U1178" s="261"/>
      <c r="V1178" s="260"/>
      <c r="W1178" s="261"/>
      <c r="X1178" s="261"/>
      <c r="Y1178" s="261"/>
      <c r="Z1178" s="258"/>
      <c r="AA1178" s="258"/>
      <c r="AB1178" s="258"/>
      <c r="AC1178" s="258"/>
      <c r="AD1178" s="261"/>
      <c r="AE1178" s="261"/>
      <c r="AF1178" s="261"/>
      <c r="AG1178" s="261"/>
      <c r="AH1178" s="260"/>
      <c r="AI1178" s="260"/>
      <c r="AJ1178" s="261"/>
      <c r="AK1178" s="258"/>
      <c r="AL1178" s="258"/>
      <c r="AM1178" s="258"/>
      <c r="AN1178" s="258"/>
      <c r="AO1178" s="261"/>
      <c r="AP1178" s="261"/>
      <c r="AQ1178" s="261"/>
      <c r="AR1178" s="261"/>
      <c r="AS1178" s="261"/>
      <c r="AT1178" s="263"/>
      <c r="AU1178" s="263"/>
      <c r="AV1178" s="268"/>
      <c r="AW1178" s="268"/>
      <c r="AX1178" s="268"/>
      <c r="AY1178" s="268"/>
      <c r="AZ1178" s="258"/>
      <c r="BA1178" s="269"/>
      <c r="BB1178" s="269"/>
      <c r="BC1178" s="270"/>
      <c r="BD1178" s="271"/>
      <c r="BE1178" s="272"/>
      <c r="BF1178" s="272"/>
      <c r="BG1178" s="263"/>
      <c r="BH1178" s="273"/>
      <c r="BI1178" s="274"/>
      <c r="BJ1178" s="274"/>
      <c r="BK1178" s="263"/>
      <c r="BL1178" s="268"/>
      <c r="BM1178" s="268"/>
      <c r="BN1178" s="275"/>
      <c r="BO1178" s="96"/>
      <c r="BP1178" s="96"/>
      <c r="BQ1178" s="62"/>
      <c r="BR1178" s="62"/>
      <c r="BS1178" s="62"/>
    </row>
    <row r="1179" spans="1:73" s="88" customFormat="1" ht="74.849999999999994" customHeight="1" thickTop="1" thickBot="1">
      <c r="A1179" s="84"/>
      <c r="B1179" s="482" t="s">
        <v>51</v>
      </c>
      <c r="C1179" s="472"/>
      <c r="D1179" s="483" t="s">
        <v>61</v>
      </c>
      <c r="E1179" s="483"/>
      <c r="F1179" s="93"/>
      <c r="G1179" s="93"/>
      <c r="H1179" s="469">
        <f>H1177</f>
        <v>0</v>
      </c>
      <c r="I1179" s="470"/>
      <c r="J1179" s="471"/>
      <c r="K1179" s="259"/>
      <c r="L1179" s="469">
        <f>L1177</f>
        <v>0</v>
      </c>
      <c r="M1179" s="470"/>
      <c r="N1179" s="471"/>
      <c r="O1179" s="476" t="s">
        <v>57</v>
      </c>
      <c r="P1179" s="477"/>
      <c r="Q1179" s="477"/>
      <c r="R1179" s="477"/>
      <c r="S1179" s="469">
        <f>S1177-H1177</f>
        <v>0</v>
      </c>
      <c r="T1179" s="470"/>
      <c r="U1179" s="471"/>
      <c r="V1179" s="259"/>
      <c r="W1179" s="469">
        <f>W1177-L1177</f>
        <v>0</v>
      </c>
      <c r="X1179" s="470"/>
      <c r="Y1179" s="471"/>
      <c r="Z1179" s="476" t="s">
        <v>56</v>
      </c>
      <c r="AA1179" s="477"/>
      <c r="AB1179" s="477"/>
      <c r="AC1179" s="478"/>
      <c r="AD1179" s="469">
        <f>AD1177-S1177</f>
        <v>0</v>
      </c>
      <c r="AE1179" s="470"/>
      <c r="AF1179" s="471"/>
      <c r="AG1179" s="259"/>
      <c r="AH1179" s="469">
        <f>AH1177-W1177</f>
        <v>0</v>
      </c>
      <c r="AI1179" s="470"/>
      <c r="AJ1179" s="471"/>
      <c r="AK1179" s="476" t="s">
        <v>58</v>
      </c>
      <c r="AL1179" s="477"/>
      <c r="AM1179" s="477"/>
      <c r="AN1179" s="478"/>
      <c r="AO1179" s="469">
        <f>AO1177-AD1177</f>
        <v>0</v>
      </c>
      <c r="AP1179" s="470"/>
      <c r="AQ1179" s="471"/>
      <c r="AR1179" s="263"/>
      <c r="AS1179" s="469">
        <f>AS1177-AH1177</f>
        <v>0</v>
      </c>
      <c r="AT1179" s="470"/>
      <c r="AU1179" s="471"/>
      <c r="AV1179" s="264"/>
      <c r="AW1179" s="264"/>
      <c r="AX1179" s="264"/>
      <c r="AY1179" s="264"/>
      <c r="AZ1179" s="472" t="s">
        <v>50</v>
      </c>
      <c r="BA1179" s="472"/>
      <c r="BB1179" s="472"/>
      <c r="BC1179" s="472"/>
      <c r="BD1179" s="473"/>
      <c r="BE1179" s="469">
        <f>BE1177-AO1177</f>
        <v>0</v>
      </c>
      <c r="BF1179" s="470"/>
      <c r="BG1179" s="471"/>
      <c r="BH1179" s="276"/>
      <c r="BI1179" s="469">
        <f>BI1177-AS1177</f>
        <v>0</v>
      </c>
      <c r="BJ1179" s="470"/>
      <c r="BK1179" s="471"/>
      <c r="BL1179" s="266"/>
      <c r="BM1179" s="266"/>
      <c r="BN1179" s="267"/>
      <c r="BO1179" s="94"/>
      <c r="BP1179" s="94"/>
      <c r="BQ1179" s="84"/>
      <c r="BR1179" s="84"/>
      <c r="BS1179" s="84"/>
    </row>
    <row r="1180" spans="1:73" ht="27.75" thickTop="1" thickBot="1">
      <c r="A1180" s="62"/>
      <c r="B1180" s="254"/>
      <c r="C1180" s="255"/>
      <c r="D1180" s="255"/>
      <c r="E1180" s="255"/>
      <c r="F1180" s="97"/>
      <c r="G1180" s="97"/>
      <c r="H1180" s="255"/>
      <c r="I1180" s="255"/>
      <c r="J1180" s="255"/>
      <c r="K1180" s="255"/>
      <c r="L1180" s="255"/>
      <c r="M1180" s="255"/>
      <c r="N1180" s="255"/>
      <c r="O1180" s="255"/>
      <c r="P1180" s="255"/>
      <c r="Q1180" s="255"/>
      <c r="R1180" s="255"/>
      <c r="S1180" s="255"/>
      <c r="T1180" s="255"/>
      <c r="U1180" s="255"/>
      <c r="V1180" s="255"/>
      <c r="W1180" s="255"/>
      <c r="X1180" s="255"/>
      <c r="Y1180" s="255"/>
      <c r="Z1180" s="255"/>
      <c r="AA1180" s="255"/>
      <c r="AB1180" s="255"/>
      <c r="AC1180" s="255"/>
      <c r="AD1180" s="255"/>
      <c r="AE1180" s="255"/>
      <c r="AF1180" s="262"/>
      <c r="AG1180" s="262"/>
      <c r="AH1180" s="255"/>
      <c r="AI1180" s="255"/>
      <c r="AJ1180" s="255"/>
      <c r="AK1180" s="255"/>
      <c r="AL1180" s="255"/>
      <c r="AM1180" s="255"/>
      <c r="AN1180" s="255"/>
      <c r="AO1180" s="255"/>
      <c r="AP1180" s="255"/>
      <c r="AQ1180" s="255"/>
      <c r="AR1180" s="255"/>
      <c r="AS1180" s="255"/>
      <c r="AT1180" s="255"/>
      <c r="AU1180" s="255"/>
      <c r="AV1180" s="255"/>
      <c r="AW1180" s="255"/>
      <c r="AX1180" s="255"/>
      <c r="AY1180" s="255"/>
      <c r="AZ1180" s="255"/>
      <c r="BA1180" s="474" t="s">
        <v>104</v>
      </c>
      <c r="BB1180" s="474"/>
      <c r="BC1180" s="474"/>
      <c r="BD1180" s="474"/>
      <c r="BE1180" s="474"/>
      <c r="BF1180" s="474"/>
      <c r="BG1180" s="474"/>
      <c r="BH1180" s="474"/>
      <c r="BI1180" s="474"/>
      <c r="BJ1180" s="474"/>
      <c r="BK1180" s="474"/>
      <c r="BL1180" s="474"/>
      <c r="BM1180" s="474"/>
      <c r="BN1180" s="475"/>
      <c r="BO1180" s="98"/>
      <c r="BP1180" s="98"/>
      <c r="BQ1180" s="62"/>
      <c r="BR1180" s="62"/>
      <c r="BS1180" s="62"/>
    </row>
    <row r="1181" spans="1:73" ht="10.9" customHeight="1" thickTop="1">
      <c r="A1181" s="62"/>
      <c r="B1181" s="63"/>
      <c r="C1181" s="62"/>
      <c r="D1181" s="62"/>
      <c r="E1181" s="62"/>
      <c r="F1181" s="64"/>
      <c r="G1181" s="64"/>
      <c r="H1181" s="62"/>
      <c r="I1181" s="62"/>
      <c r="J1181" s="62"/>
      <c r="K1181" s="62"/>
      <c r="L1181" s="62"/>
      <c r="M1181" s="62"/>
      <c r="N1181" s="62"/>
      <c r="O1181" s="62"/>
      <c r="P1181" s="62"/>
      <c r="Q1181" s="62"/>
      <c r="R1181" s="62"/>
      <c r="S1181" s="62"/>
      <c r="T1181" s="62"/>
      <c r="U1181" s="62"/>
      <c r="V1181" s="62"/>
      <c r="W1181" s="62"/>
      <c r="X1181" s="62"/>
      <c r="Y1181" s="62"/>
      <c r="Z1181" s="62"/>
      <c r="AA1181" s="62"/>
      <c r="AB1181" s="62"/>
      <c r="AC1181" s="62"/>
      <c r="AD1181" s="62"/>
      <c r="AE1181" s="62"/>
      <c r="AF1181" s="65"/>
      <c r="AG1181" s="65"/>
      <c r="AH1181" s="62"/>
      <c r="AI1181" s="62"/>
      <c r="AJ1181" s="62"/>
      <c r="AK1181" s="62"/>
      <c r="AL1181" s="62"/>
      <c r="AM1181" s="62"/>
      <c r="AN1181" s="62"/>
      <c r="AO1181" s="62"/>
      <c r="AP1181" s="62"/>
      <c r="AQ1181" s="62"/>
      <c r="AR1181" s="62"/>
      <c r="AS1181" s="62"/>
      <c r="AT1181" s="62"/>
      <c r="AU1181" s="62"/>
      <c r="AV1181" s="62"/>
      <c r="AW1181" s="62"/>
      <c r="AX1181" s="62"/>
      <c r="AY1181" s="62"/>
      <c r="AZ1181" s="62"/>
      <c r="BA1181" s="62"/>
      <c r="BB1181" s="62"/>
      <c r="BC1181" s="62"/>
      <c r="BD1181" s="62"/>
      <c r="BE1181" s="62"/>
      <c r="BF1181" s="62"/>
      <c r="BG1181" s="62"/>
      <c r="BH1181" s="62"/>
      <c r="BI1181" s="62"/>
      <c r="BJ1181" s="62"/>
      <c r="BK1181" s="62"/>
      <c r="BL1181" s="62"/>
      <c r="BM1181" s="62"/>
      <c r="BN1181" s="62"/>
      <c r="BO1181" s="66"/>
      <c r="BP1181" s="66"/>
      <c r="BQ1181" s="62"/>
      <c r="BR1181" s="62"/>
      <c r="BS1181" s="62"/>
    </row>
    <row r="1182" spans="1:73" s="69" customFormat="1" ht="33.75">
      <c r="A1182" s="68"/>
      <c r="B1182" s="651" t="s">
        <v>9</v>
      </c>
      <c r="C1182" s="651"/>
      <c r="D1182" s="651"/>
      <c r="E1182" s="651"/>
      <c r="F1182" s="651"/>
      <c r="G1182" s="651"/>
      <c r="H1182" s="651"/>
      <c r="I1182" s="651"/>
      <c r="J1182" s="651"/>
      <c r="K1182" s="651"/>
      <c r="L1182" s="651"/>
      <c r="M1182" s="651"/>
      <c r="N1182" s="651"/>
      <c r="O1182" s="651"/>
      <c r="P1182" s="651"/>
      <c r="Q1182" s="651"/>
      <c r="R1182" s="651"/>
      <c r="S1182" s="651"/>
      <c r="T1182" s="651"/>
      <c r="U1182" s="651"/>
      <c r="V1182" s="651"/>
      <c r="W1182" s="651"/>
      <c r="X1182" s="651"/>
      <c r="Y1182" s="651"/>
      <c r="Z1182" s="651"/>
      <c r="AA1182" s="651"/>
      <c r="AB1182" s="651"/>
      <c r="AC1182" s="651"/>
      <c r="AD1182" s="651"/>
      <c r="AE1182" s="651"/>
      <c r="AF1182" s="651"/>
      <c r="AG1182" s="651"/>
      <c r="AH1182" s="651"/>
      <c r="AI1182" s="651"/>
      <c r="AJ1182" s="651"/>
      <c r="AK1182" s="651"/>
      <c r="AL1182" s="651"/>
      <c r="AM1182" s="651"/>
      <c r="AN1182" s="651"/>
      <c r="AO1182" s="651"/>
      <c r="AP1182" s="651"/>
      <c r="AQ1182" s="651"/>
      <c r="AR1182" s="651"/>
      <c r="AS1182" s="651"/>
      <c r="AT1182" s="651"/>
      <c r="AU1182" s="651"/>
      <c r="AV1182" s="651"/>
      <c r="AW1182" s="651"/>
      <c r="AX1182" s="651"/>
      <c r="AY1182" s="651"/>
      <c r="AZ1182" s="651"/>
      <c r="BA1182" s="651"/>
      <c r="BB1182" s="651"/>
      <c r="BC1182" s="651"/>
      <c r="BD1182" s="651"/>
      <c r="BE1182" s="651"/>
      <c r="BF1182" s="651"/>
      <c r="BG1182" s="651"/>
      <c r="BH1182" s="651"/>
      <c r="BI1182" s="651"/>
      <c r="BJ1182" s="651"/>
      <c r="BK1182" s="651"/>
      <c r="BL1182" s="651"/>
      <c r="BM1182" s="651"/>
      <c r="BN1182" s="651"/>
      <c r="BO1182" s="223"/>
      <c r="BP1182" s="223"/>
      <c r="BQ1182" s="68"/>
      <c r="BR1182" s="68"/>
      <c r="BS1182" s="68"/>
    </row>
    <row r="1183" spans="1:73" ht="10.9" customHeight="1">
      <c r="A1183" s="62"/>
      <c r="B1183" s="224"/>
      <c r="C1183" s="225"/>
      <c r="D1183" s="225"/>
      <c r="E1183" s="225"/>
      <c r="F1183" s="226"/>
      <c r="G1183" s="226"/>
      <c r="H1183" s="225"/>
      <c r="I1183" s="225"/>
      <c r="J1183" s="225"/>
      <c r="K1183" s="225"/>
      <c r="L1183" s="225"/>
      <c r="M1183" s="225"/>
      <c r="N1183" s="225"/>
      <c r="O1183" s="225"/>
      <c r="P1183" s="225"/>
      <c r="Q1183" s="225"/>
      <c r="R1183" s="225"/>
      <c r="S1183" s="225"/>
      <c r="T1183" s="225"/>
      <c r="U1183" s="225"/>
      <c r="V1183" s="225"/>
      <c r="W1183" s="225"/>
      <c r="X1183" s="225"/>
      <c r="Y1183" s="225"/>
      <c r="Z1183" s="225"/>
      <c r="AA1183" s="225"/>
      <c r="AB1183" s="225"/>
      <c r="AC1183" s="225"/>
      <c r="AD1183" s="225"/>
      <c r="AE1183" s="225"/>
      <c r="AF1183" s="227"/>
      <c r="AG1183" s="227"/>
      <c r="AH1183" s="225"/>
      <c r="AI1183" s="225"/>
      <c r="AJ1183" s="225"/>
      <c r="AK1183" s="225"/>
      <c r="AL1183" s="225"/>
      <c r="AM1183" s="225"/>
      <c r="AN1183" s="225"/>
      <c r="AO1183" s="225"/>
      <c r="AP1183" s="225"/>
      <c r="AQ1183" s="225"/>
      <c r="AR1183" s="225"/>
      <c r="AS1183" s="225"/>
      <c r="AT1183" s="225"/>
      <c r="AU1183" s="225"/>
      <c r="AV1183" s="225"/>
      <c r="AW1183" s="225"/>
      <c r="AX1183" s="225"/>
      <c r="AY1183" s="225"/>
      <c r="AZ1183" s="225"/>
      <c r="BA1183" s="225"/>
      <c r="BB1183" s="225"/>
      <c r="BC1183" s="225"/>
      <c r="BD1183" s="225"/>
      <c r="BE1183" s="225"/>
      <c r="BF1183" s="225"/>
      <c r="BG1183" s="225"/>
      <c r="BH1183" s="225"/>
      <c r="BI1183" s="225"/>
      <c r="BJ1183" s="225"/>
      <c r="BK1183" s="225"/>
      <c r="BL1183" s="225"/>
      <c r="BM1183" s="225"/>
      <c r="BN1183" s="652"/>
      <c r="BO1183" s="652"/>
      <c r="BP1183" s="652"/>
      <c r="BQ1183" s="62"/>
      <c r="BR1183" s="62"/>
      <c r="BS1183" s="62"/>
    </row>
    <row r="1184" spans="1:73" s="70" customFormat="1" ht="36.75" customHeight="1">
      <c r="A1184" s="63"/>
      <c r="B1184" s="224"/>
      <c r="C1184" s="224"/>
      <c r="D1184" s="228" t="s">
        <v>10</v>
      </c>
      <c r="E1184" s="653" t="str">
        <f>IF(ROSTER!D$3="","",ROSTER!D$3)</f>
        <v/>
      </c>
      <c r="F1184" s="653"/>
      <c r="G1184" s="653"/>
      <c r="H1184" s="653"/>
      <c r="I1184" s="653"/>
      <c r="J1184" s="653"/>
      <c r="K1184" s="653"/>
      <c r="L1184" s="653"/>
      <c r="M1184" s="653"/>
      <c r="N1184" s="653"/>
      <c r="O1184" s="653"/>
      <c r="P1184" s="653"/>
      <c r="Q1184" s="653"/>
      <c r="R1184" s="653"/>
      <c r="S1184" s="653"/>
      <c r="T1184" s="653"/>
      <c r="U1184" s="653"/>
      <c r="V1184" s="653"/>
      <c r="W1184" s="653"/>
      <c r="X1184" s="653"/>
      <c r="Y1184" s="653"/>
      <c r="Z1184" s="653"/>
      <c r="AA1184" s="653"/>
      <c r="AB1184" s="653"/>
      <c r="AC1184" s="653"/>
      <c r="AD1184" s="229"/>
      <c r="AE1184" s="649" t="s">
        <v>11</v>
      </c>
      <c r="AF1184" s="649"/>
      <c r="AG1184" s="649"/>
      <c r="AH1184" s="649"/>
      <c r="AI1184" s="649"/>
      <c r="AJ1184" s="649"/>
      <c r="AK1184" s="649"/>
      <c r="AL1184" s="647"/>
      <c r="AM1184" s="647"/>
      <c r="AN1184" s="647"/>
      <c r="AO1184" s="647"/>
      <c r="AP1184" s="647"/>
      <c r="AQ1184" s="647"/>
      <c r="AR1184" s="647"/>
      <c r="AS1184" s="647"/>
      <c r="AT1184" s="647"/>
      <c r="AU1184" s="647"/>
      <c r="AV1184" s="647"/>
      <c r="AW1184" s="647"/>
      <c r="AX1184" s="647"/>
      <c r="AY1184" s="647"/>
      <c r="AZ1184" s="647"/>
      <c r="BA1184" s="647"/>
      <c r="BB1184" s="647"/>
      <c r="BC1184" s="647"/>
      <c r="BD1184" s="647"/>
      <c r="BE1184" s="647"/>
      <c r="BF1184" s="647"/>
      <c r="BG1184" s="647"/>
      <c r="BH1184" s="647"/>
      <c r="BI1184" s="647"/>
      <c r="BJ1184" s="647"/>
      <c r="BK1184" s="647"/>
      <c r="BL1184" s="647"/>
      <c r="BM1184" s="647"/>
      <c r="BN1184" s="652"/>
      <c r="BO1184" s="652"/>
      <c r="BP1184" s="652"/>
      <c r="BQ1184" s="63"/>
      <c r="BR1184" s="63"/>
      <c r="BS1184" s="63"/>
    </row>
    <row r="1185" spans="1:71" ht="8.85" customHeight="1">
      <c r="A1185" s="71"/>
      <c r="B1185" s="224"/>
      <c r="C1185" s="227" t="s">
        <v>39</v>
      </c>
      <c r="D1185" s="227"/>
      <c r="E1185" s="227"/>
      <c r="F1185" s="230"/>
      <c r="G1185" s="230"/>
      <c r="H1185" s="227"/>
      <c r="I1185" s="227"/>
      <c r="J1185" s="231"/>
      <c r="K1185" s="231"/>
      <c r="L1185" s="231"/>
      <c r="M1185" s="231"/>
      <c r="N1185" s="231"/>
      <c r="O1185" s="231"/>
      <c r="P1185" s="231"/>
      <c r="Q1185" s="231"/>
      <c r="R1185" s="231"/>
      <c r="S1185" s="231"/>
      <c r="T1185" s="231"/>
      <c r="U1185" s="231"/>
      <c r="V1185" s="231"/>
      <c r="W1185" s="231"/>
      <c r="X1185" s="231"/>
      <c r="Y1185" s="231"/>
      <c r="Z1185" s="231"/>
      <c r="AA1185" s="231"/>
      <c r="AB1185" s="231"/>
      <c r="AC1185" s="231"/>
      <c r="AD1185" s="231"/>
      <c r="AE1185" s="231"/>
      <c r="AF1185" s="231"/>
      <c r="AG1185" s="227"/>
      <c r="AH1185" s="232"/>
      <c r="AI1185" s="233"/>
      <c r="AJ1185" s="233"/>
      <c r="AK1185" s="233"/>
      <c r="AL1185" s="233"/>
      <c r="AM1185" s="233"/>
      <c r="AN1185" s="233"/>
      <c r="AO1185" s="234"/>
      <c r="AP1185" s="235"/>
      <c r="AQ1185" s="235"/>
      <c r="AR1185" s="235"/>
      <c r="AS1185" s="235"/>
      <c r="AT1185" s="235"/>
      <c r="AU1185" s="235"/>
      <c r="AV1185" s="235"/>
      <c r="AW1185" s="235"/>
      <c r="AX1185" s="235"/>
      <c r="AY1185" s="235"/>
      <c r="AZ1185" s="235"/>
      <c r="BA1185" s="235"/>
      <c r="BB1185" s="235"/>
      <c r="BC1185" s="235"/>
      <c r="BD1185" s="235"/>
      <c r="BE1185" s="235"/>
      <c r="BF1185" s="235"/>
      <c r="BG1185" s="235"/>
      <c r="BH1185" s="235"/>
      <c r="BI1185" s="235"/>
      <c r="BJ1185" s="235"/>
      <c r="BK1185" s="235"/>
      <c r="BL1185" s="235"/>
      <c r="BM1185" s="235"/>
      <c r="BN1185" s="235"/>
      <c r="BO1185" s="236"/>
      <c r="BP1185" s="236"/>
      <c r="BQ1185" s="71"/>
      <c r="BR1185" s="71"/>
      <c r="BS1185" s="71"/>
    </row>
    <row r="1186" spans="1:71" s="70" customFormat="1" ht="37.5">
      <c r="A1186" s="63"/>
      <c r="B1186" s="224"/>
      <c r="C1186" s="646" t="s">
        <v>38</v>
      </c>
      <c r="D1186" s="646"/>
      <c r="E1186" s="647"/>
      <c r="F1186" s="647"/>
      <c r="G1186" s="647"/>
      <c r="H1186" s="647"/>
      <c r="I1186" s="647"/>
      <c r="J1186" s="647"/>
      <c r="K1186" s="647"/>
      <c r="L1186" s="647"/>
      <c r="M1186" s="647"/>
      <c r="N1186" s="647"/>
      <c r="O1186" s="647"/>
      <c r="P1186" s="647"/>
      <c r="Q1186" s="647"/>
      <c r="R1186" s="647"/>
      <c r="S1186" s="647"/>
      <c r="T1186" s="647"/>
      <c r="U1186" s="647"/>
      <c r="V1186" s="647"/>
      <c r="W1186" s="647"/>
      <c r="X1186" s="647"/>
      <c r="Y1186" s="647"/>
      <c r="Z1186" s="647"/>
      <c r="AA1186" s="647"/>
      <c r="AB1186" s="647"/>
      <c r="AC1186" s="647"/>
      <c r="AD1186" s="229"/>
      <c r="AE1186" s="648" t="s">
        <v>21</v>
      </c>
      <c r="AF1186" s="648"/>
      <c r="AG1186" s="648"/>
      <c r="AH1186" s="648"/>
      <c r="AI1186" s="647"/>
      <c r="AJ1186" s="647"/>
      <c r="AK1186" s="647"/>
      <c r="AL1186" s="647"/>
      <c r="AM1186" s="647"/>
      <c r="AN1186" s="647"/>
      <c r="AO1186" s="647"/>
      <c r="AP1186" s="647"/>
      <c r="AQ1186" s="647"/>
      <c r="AR1186" s="647"/>
      <c r="AS1186" s="647"/>
      <c r="AT1186" s="647"/>
      <c r="AU1186" s="647"/>
      <c r="AV1186" s="647"/>
      <c r="AW1186" s="647"/>
      <c r="AX1186" s="647"/>
      <c r="AY1186" s="647"/>
      <c r="AZ1186" s="647"/>
      <c r="BA1186" s="649" t="s">
        <v>12</v>
      </c>
      <c r="BB1186" s="649"/>
      <c r="BC1186" s="649"/>
      <c r="BD1186" s="650"/>
      <c r="BE1186" s="650"/>
      <c r="BF1186" s="650"/>
      <c r="BG1186" s="650"/>
      <c r="BH1186" s="650"/>
      <c r="BI1186" s="650"/>
      <c r="BJ1186" s="650"/>
      <c r="BK1186" s="650"/>
      <c r="BL1186" s="650"/>
      <c r="BM1186" s="650"/>
      <c r="BN1186" s="237"/>
      <c r="BO1186" s="238"/>
      <c r="BP1186" s="238"/>
      <c r="BQ1186" s="72">
        <f>IF(BD1186=0,0,1)</f>
        <v>0</v>
      </c>
      <c r="BR1186" s="73">
        <f>IF((BE1236+BI1236)&gt;(AO1236+AS1236),1,0)</f>
        <v>0</v>
      </c>
      <c r="BS1186" s="74"/>
    </row>
    <row r="1187" spans="1:71" ht="9.6" customHeight="1">
      <c r="A1187" s="62"/>
      <c r="B1187" s="224"/>
      <c r="C1187" s="225"/>
      <c r="D1187" s="225"/>
      <c r="E1187" s="225"/>
      <c r="F1187" s="226"/>
      <c r="G1187" s="226"/>
      <c r="H1187" s="225"/>
      <c r="I1187" s="225"/>
      <c r="J1187" s="225"/>
      <c r="K1187" s="225"/>
      <c r="L1187" s="225"/>
      <c r="M1187" s="225"/>
      <c r="N1187" s="225"/>
      <c r="O1187" s="225"/>
      <c r="P1187" s="225"/>
      <c r="Q1187" s="225"/>
      <c r="R1187" s="225"/>
      <c r="S1187" s="225"/>
      <c r="T1187" s="225"/>
      <c r="U1187" s="225"/>
      <c r="V1187" s="225"/>
      <c r="W1187" s="225"/>
      <c r="X1187" s="225"/>
      <c r="Y1187" s="225"/>
      <c r="Z1187" s="225"/>
      <c r="AA1187" s="225"/>
      <c r="AB1187" s="225"/>
      <c r="AC1187" s="225"/>
      <c r="AD1187" s="225"/>
      <c r="AE1187" s="225"/>
      <c r="AF1187" s="227"/>
      <c r="AG1187" s="227"/>
      <c r="AH1187" s="225"/>
      <c r="AI1187" s="225"/>
      <c r="AJ1187" s="225"/>
      <c r="AK1187" s="225"/>
      <c r="AL1187" s="225"/>
      <c r="AM1187" s="225"/>
      <c r="AN1187" s="225"/>
      <c r="AO1187" s="225"/>
      <c r="AP1187" s="225"/>
      <c r="AQ1187" s="225"/>
      <c r="AR1187" s="225"/>
      <c r="AS1187" s="225"/>
      <c r="AT1187" s="225"/>
      <c r="AU1187" s="225"/>
      <c r="AV1187" s="225"/>
      <c r="AW1187" s="225"/>
      <c r="AX1187" s="225"/>
      <c r="AY1187" s="225"/>
      <c r="AZ1187" s="225"/>
      <c r="BA1187" s="225"/>
      <c r="BB1187" s="225"/>
      <c r="BC1187" s="225"/>
      <c r="BD1187" s="225"/>
      <c r="BE1187" s="225"/>
      <c r="BF1187" s="225"/>
      <c r="BG1187" s="225"/>
      <c r="BH1187" s="225"/>
      <c r="BI1187" s="225"/>
      <c r="BJ1187" s="225"/>
      <c r="BK1187" s="225"/>
      <c r="BL1187" s="225"/>
      <c r="BM1187" s="225"/>
      <c r="BN1187" s="225"/>
      <c r="BO1187" s="239"/>
      <c r="BP1187" s="239"/>
      <c r="BQ1187" s="62"/>
      <c r="BR1187" s="62"/>
      <c r="BS1187" s="62"/>
    </row>
    <row r="1188" spans="1:71" ht="8.85" customHeight="1" thickBot="1">
      <c r="A1188" s="62"/>
      <c r="B1188" s="240"/>
      <c r="C1188" s="241"/>
      <c r="D1188" s="241"/>
      <c r="E1188" s="241"/>
      <c r="F1188" s="242"/>
      <c r="G1188" s="242"/>
      <c r="H1188" s="241"/>
      <c r="I1188" s="241"/>
      <c r="J1188" s="241"/>
      <c r="K1188" s="241"/>
      <c r="L1188" s="241"/>
      <c r="M1188" s="241"/>
      <c r="N1188" s="241"/>
      <c r="O1188" s="241"/>
      <c r="P1188" s="241"/>
      <c r="Q1188" s="241"/>
      <c r="R1188" s="241"/>
      <c r="S1188" s="241"/>
      <c r="T1188" s="241"/>
      <c r="U1188" s="241"/>
      <c r="V1188" s="241"/>
      <c r="W1188" s="241"/>
      <c r="X1188" s="241"/>
      <c r="Y1188" s="241"/>
      <c r="Z1188" s="241"/>
      <c r="AA1188" s="241"/>
      <c r="AB1188" s="241"/>
      <c r="AC1188" s="241"/>
      <c r="AD1188" s="241"/>
      <c r="AE1188" s="241"/>
      <c r="AF1188" s="243"/>
      <c r="AG1188" s="243"/>
      <c r="AH1188" s="241"/>
      <c r="AI1188" s="241"/>
      <c r="AJ1188" s="241"/>
      <c r="AK1188" s="241"/>
      <c r="AL1188" s="241"/>
      <c r="AM1188" s="241"/>
      <c r="AN1188" s="241"/>
      <c r="AO1188" s="241"/>
      <c r="AP1188" s="241"/>
      <c r="AQ1188" s="241"/>
      <c r="AR1188" s="241"/>
      <c r="AS1188" s="241"/>
      <c r="AT1188" s="241"/>
      <c r="AU1188" s="241"/>
      <c r="AV1188" s="241"/>
      <c r="AW1188" s="241"/>
      <c r="AX1188" s="241"/>
      <c r="AY1188" s="241"/>
      <c r="AZ1188" s="241"/>
      <c r="BA1188" s="241"/>
      <c r="BB1188" s="241"/>
      <c r="BC1188" s="241"/>
      <c r="BD1188" s="241"/>
      <c r="BE1188" s="241"/>
      <c r="BF1188" s="241"/>
      <c r="BG1188" s="241"/>
      <c r="BH1188" s="241"/>
      <c r="BI1188" s="241"/>
      <c r="BJ1188" s="241"/>
      <c r="BK1188" s="241"/>
      <c r="BL1188" s="241"/>
      <c r="BM1188" s="241"/>
      <c r="BN1188" s="241"/>
      <c r="BO1188" s="244"/>
      <c r="BP1188" s="244"/>
      <c r="BQ1188" s="62"/>
      <c r="BR1188" s="62"/>
      <c r="BS1188" s="62"/>
    </row>
    <row r="1189" spans="1:71" s="70" customFormat="1" ht="33.4" customHeight="1" thickTop="1">
      <c r="A1189" s="74"/>
      <c r="B1189" s="634" t="s">
        <v>0</v>
      </c>
      <c r="C1189" s="636" t="s">
        <v>1</v>
      </c>
      <c r="D1189" s="637"/>
      <c r="E1189" s="245" t="s">
        <v>28</v>
      </c>
      <c r="F1189" s="644" t="s">
        <v>115</v>
      </c>
      <c r="G1189" s="644" t="s">
        <v>116</v>
      </c>
      <c r="H1189" s="640" t="s">
        <v>41</v>
      </c>
      <c r="I1189" s="641"/>
      <c r="J1189" s="619" t="s">
        <v>7</v>
      </c>
      <c r="K1189" s="619"/>
      <c r="L1189" s="619"/>
      <c r="M1189" s="619"/>
      <c r="N1189" s="619"/>
      <c r="O1189" s="619"/>
      <c r="P1189" s="619" t="s">
        <v>2</v>
      </c>
      <c r="Q1189" s="619"/>
      <c r="R1189" s="619"/>
      <c r="S1189" s="619"/>
      <c r="T1189" s="619"/>
      <c r="U1189" s="619"/>
      <c r="V1189" s="630" t="s">
        <v>35</v>
      </c>
      <c r="W1189" s="631"/>
      <c r="X1189" s="630" t="s">
        <v>36</v>
      </c>
      <c r="Y1189" s="631"/>
      <c r="Z1189" s="630" t="s">
        <v>44</v>
      </c>
      <c r="AA1189" s="631"/>
      <c r="AB1189" s="619" t="s">
        <v>6</v>
      </c>
      <c r="AC1189" s="619"/>
      <c r="AD1189" s="619"/>
      <c r="AE1189" s="619"/>
      <c r="AF1189" s="619"/>
      <c r="AG1189" s="619"/>
      <c r="AH1189" s="619" t="s">
        <v>74</v>
      </c>
      <c r="AI1189" s="619"/>
      <c r="AJ1189" s="619"/>
      <c r="AK1189" s="619"/>
      <c r="AL1189" s="619"/>
      <c r="AM1189" s="619"/>
      <c r="AN1189" s="619" t="s">
        <v>75</v>
      </c>
      <c r="AO1189" s="619"/>
      <c r="AP1189" s="619"/>
      <c r="AQ1189" s="619"/>
      <c r="AR1189" s="619"/>
      <c r="AS1189" s="619"/>
      <c r="AT1189" s="619" t="s">
        <v>76</v>
      </c>
      <c r="AU1189" s="619"/>
      <c r="AV1189" s="619"/>
      <c r="AW1189" s="619"/>
      <c r="AX1189" s="619"/>
      <c r="AY1189" s="621"/>
      <c r="AZ1189" s="619" t="s">
        <v>4</v>
      </c>
      <c r="BA1189" s="619"/>
      <c r="BB1189" s="619"/>
      <c r="BC1189" s="619"/>
      <c r="BD1189" s="619"/>
      <c r="BE1189" s="620"/>
      <c r="BF1189" s="619" t="s">
        <v>77</v>
      </c>
      <c r="BG1189" s="619"/>
      <c r="BH1189" s="619"/>
      <c r="BI1189" s="619"/>
      <c r="BJ1189" s="619"/>
      <c r="BK1189" s="621"/>
      <c r="BL1189" s="622" t="s">
        <v>25</v>
      </c>
      <c r="BM1189" s="623"/>
      <c r="BN1189" s="624"/>
      <c r="BO1189" s="615" t="s">
        <v>92</v>
      </c>
      <c r="BP1189" s="615" t="s">
        <v>93</v>
      </c>
      <c r="BQ1189" s="74"/>
      <c r="BR1189" s="74"/>
      <c r="BS1189" s="74"/>
    </row>
    <row r="1190" spans="1:71" s="76" customFormat="1" ht="31.9" customHeight="1">
      <c r="A1190" s="75"/>
      <c r="B1190" s="635"/>
      <c r="C1190" s="638"/>
      <c r="D1190" s="639"/>
      <c r="E1190" s="246" t="s">
        <v>117</v>
      </c>
      <c r="F1190" s="645"/>
      <c r="G1190" s="645"/>
      <c r="H1190" s="642"/>
      <c r="I1190" s="643"/>
      <c r="J1190" s="607" t="s">
        <v>17</v>
      </c>
      <c r="K1190" s="608"/>
      <c r="L1190" s="609" t="s">
        <v>18</v>
      </c>
      <c r="M1190" s="610"/>
      <c r="N1190" s="617" t="s">
        <v>19</v>
      </c>
      <c r="O1190" s="618" t="s">
        <v>8</v>
      </c>
      <c r="P1190" s="607" t="s">
        <v>26</v>
      </c>
      <c r="Q1190" s="608"/>
      <c r="R1190" s="609" t="s">
        <v>24</v>
      </c>
      <c r="S1190" s="610"/>
      <c r="T1190" s="617" t="s">
        <v>19</v>
      </c>
      <c r="U1190" s="618"/>
      <c r="V1190" s="632"/>
      <c r="W1190" s="633"/>
      <c r="X1190" s="632"/>
      <c r="Y1190" s="633"/>
      <c r="Z1190" s="632"/>
      <c r="AA1190" s="633"/>
      <c r="AB1190" s="607" t="s">
        <v>54</v>
      </c>
      <c r="AC1190" s="608"/>
      <c r="AD1190" s="609" t="s">
        <v>23</v>
      </c>
      <c r="AE1190" s="610" t="s">
        <v>3</v>
      </c>
      <c r="AF1190" s="611" t="s">
        <v>5</v>
      </c>
      <c r="AG1190" s="612"/>
      <c r="AH1190" s="607" t="s">
        <v>54</v>
      </c>
      <c r="AI1190" s="608"/>
      <c r="AJ1190" s="609" t="s">
        <v>23</v>
      </c>
      <c r="AK1190" s="610" t="s">
        <v>3</v>
      </c>
      <c r="AL1190" s="611" t="s">
        <v>5</v>
      </c>
      <c r="AM1190" s="612"/>
      <c r="AN1190" s="607" t="s">
        <v>54</v>
      </c>
      <c r="AO1190" s="608"/>
      <c r="AP1190" s="609" t="s">
        <v>23</v>
      </c>
      <c r="AQ1190" s="610" t="s">
        <v>3</v>
      </c>
      <c r="AR1190" s="611" t="s">
        <v>5</v>
      </c>
      <c r="AS1190" s="612"/>
      <c r="AT1190" s="613" t="s">
        <v>54</v>
      </c>
      <c r="AU1190" s="614"/>
      <c r="AV1190" s="628" t="s">
        <v>23</v>
      </c>
      <c r="AW1190" s="629" t="s">
        <v>3</v>
      </c>
      <c r="AX1190" s="611" t="s">
        <v>5</v>
      </c>
      <c r="AY1190" s="612"/>
      <c r="AZ1190" s="607" t="s">
        <v>54</v>
      </c>
      <c r="BA1190" s="608"/>
      <c r="BB1190" s="609" t="s">
        <v>23</v>
      </c>
      <c r="BC1190" s="610" t="s">
        <v>3</v>
      </c>
      <c r="BD1190" s="611" t="s">
        <v>5</v>
      </c>
      <c r="BE1190" s="612"/>
      <c r="BF1190" s="613" t="s">
        <v>54</v>
      </c>
      <c r="BG1190" s="614"/>
      <c r="BH1190" s="628" t="s">
        <v>23</v>
      </c>
      <c r="BI1190" s="629" t="s">
        <v>3</v>
      </c>
      <c r="BJ1190" s="611" t="s">
        <v>5</v>
      </c>
      <c r="BK1190" s="612"/>
      <c r="BL1190" s="625"/>
      <c r="BM1190" s="626"/>
      <c r="BN1190" s="627"/>
      <c r="BO1190" s="616"/>
      <c r="BP1190" s="616"/>
      <c r="BQ1190" s="75"/>
      <c r="BR1190" s="75"/>
      <c r="BS1190" s="75"/>
    </row>
    <row r="1191" spans="1:71" ht="23.85" customHeight="1">
      <c r="A1191" s="77"/>
      <c r="B1191" s="605" t="str">
        <f>IF(ROSTER!B8="","",ROSTER!B8)</f>
        <v/>
      </c>
      <c r="C1191" s="588" t="str">
        <f>IF(ROSTER!C$8="","",ROSTER!C$8)</f>
        <v/>
      </c>
      <c r="D1191" s="589"/>
      <c r="E1191" s="590"/>
      <c r="F1191" s="592">
        <f>IF(E1191="y",1,IF(E1191="S",1,0))</f>
        <v>0</v>
      </c>
      <c r="G1191" s="594">
        <f>IF(E1191="S",1,0)</f>
        <v>0</v>
      </c>
      <c r="H1191" s="584"/>
      <c r="I1191" s="576"/>
      <c r="J1191" s="564"/>
      <c r="K1191" s="565"/>
      <c r="L1191" s="568"/>
      <c r="M1191" s="569"/>
      <c r="N1191" s="578">
        <f>L1191+J1191</f>
        <v>0</v>
      </c>
      <c r="O1191" s="579"/>
      <c r="P1191" s="564"/>
      <c r="Q1191" s="565"/>
      <c r="R1191" s="568"/>
      <c r="S1191" s="569"/>
      <c r="T1191" s="578">
        <f>R1191-P1191</f>
        <v>0</v>
      </c>
      <c r="U1191" s="579"/>
      <c r="V1191" s="584"/>
      <c r="W1191" s="576"/>
      <c r="X1191" s="564"/>
      <c r="Y1191" s="576"/>
      <c r="Z1191" s="564"/>
      <c r="AA1191" s="576"/>
      <c r="AB1191" s="564"/>
      <c r="AC1191" s="565"/>
      <c r="AD1191" s="568"/>
      <c r="AE1191" s="569"/>
      <c r="AF1191" s="548">
        <f>IF(AB1191=0,0,(AD1191/AB1191)*100)</f>
        <v>0</v>
      </c>
      <c r="AG1191" s="549"/>
      <c r="AH1191" s="564"/>
      <c r="AI1191" s="565"/>
      <c r="AJ1191" s="568"/>
      <c r="AK1191" s="569"/>
      <c r="AL1191" s="548">
        <f>IF(AH1191=0,0,(AJ1191/AH1191)*100)</f>
        <v>0</v>
      </c>
      <c r="AM1191" s="549"/>
      <c r="AN1191" s="564"/>
      <c r="AO1191" s="565"/>
      <c r="AP1191" s="568"/>
      <c r="AQ1191" s="569"/>
      <c r="AR1191" s="548">
        <f>IF(AN1191=0,0,(AP1191/AN1191)*100)</f>
        <v>0</v>
      </c>
      <c r="AS1191" s="549"/>
      <c r="AT1191" s="572">
        <f>AB1191+AH1191+AN1191</f>
        <v>0</v>
      </c>
      <c r="AU1191" s="573"/>
      <c r="AV1191" s="544">
        <f>AD1191+AJ1191+AP1191</f>
        <v>0</v>
      </c>
      <c r="AW1191" s="545"/>
      <c r="AX1191" s="548">
        <f>IF(AT1191=0,0,(AV1191/AT1191)*100)</f>
        <v>0</v>
      </c>
      <c r="AY1191" s="549"/>
      <c r="AZ1191" s="564"/>
      <c r="BA1191" s="565"/>
      <c r="BB1191" s="568"/>
      <c r="BC1191" s="569"/>
      <c r="BD1191" s="548">
        <f>IF(AZ1191=0,0,(BB1191/AZ1191)*100)</f>
        <v>0</v>
      </c>
      <c r="BE1191" s="549"/>
      <c r="BF1191" s="572">
        <f>AT1191+AZ1191</f>
        <v>0</v>
      </c>
      <c r="BG1191" s="573"/>
      <c r="BH1191" s="544">
        <f>AV1191+BB1191</f>
        <v>0</v>
      </c>
      <c r="BI1191" s="545"/>
      <c r="BJ1191" s="548">
        <f>IF(BF1191=0,0,(BH1191/BF1191)*100)</f>
        <v>0</v>
      </c>
      <c r="BK1191" s="549"/>
      <c r="BL1191" s="552">
        <f>(AD1191*2)+(AJ1191*2)+(AP1191*3)+BB1191</f>
        <v>0</v>
      </c>
      <c r="BM1191" s="553"/>
      <c r="BN1191" s="554"/>
      <c r="BO1191" s="560" t="e">
        <f>(BL1191*BR$1191)+(N1191*BR$1192)+(X1191*BR$1193)+(R1191*BR$1194)+(V1191*BR$1195)+(Z1191*BR$1196)</f>
        <v>#REF!</v>
      </c>
      <c r="BP1191" s="560" t="e">
        <f>((AZ1191-BB1191)*BR$1198)+((AT1191-AV1191)*BR$1197)+(H1191*BR$1199)+(P1191*BR$1200)</f>
        <v>#REF!</v>
      </c>
      <c r="BQ1191" s="78" t="s">
        <v>81</v>
      </c>
      <c r="BR1191" s="79" t="e">
        <f>IF(#REF!="B",#REF!,IF(#REF!="C",#REF!,#REF!))</f>
        <v>#REF!</v>
      </c>
      <c r="BS1191" s="75"/>
    </row>
    <row r="1192" spans="1:71" ht="23.85" customHeight="1">
      <c r="A1192" s="77"/>
      <c r="B1192" s="606"/>
      <c r="C1192" s="562" t="str">
        <f>IF(ROSTER!D$8="","",ROSTER!D$8)</f>
        <v/>
      </c>
      <c r="D1192" s="563"/>
      <c r="E1192" s="591"/>
      <c r="F1192" s="593"/>
      <c r="G1192" s="595"/>
      <c r="H1192" s="585"/>
      <c r="I1192" s="577"/>
      <c r="J1192" s="566"/>
      <c r="K1192" s="567"/>
      <c r="L1192" s="570"/>
      <c r="M1192" s="571"/>
      <c r="N1192" s="582" t="s">
        <v>16</v>
      </c>
      <c r="O1192" s="583"/>
      <c r="P1192" s="566"/>
      <c r="Q1192" s="567"/>
      <c r="R1192" s="570"/>
      <c r="S1192" s="571"/>
      <c r="T1192" s="582" t="s">
        <v>16</v>
      </c>
      <c r="U1192" s="583"/>
      <c r="V1192" s="585"/>
      <c r="W1192" s="577"/>
      <c r="X1192" s="566"/>
      <c r="Y1192" s="577"/>
      <c r="Z1192" s="566"/>
      <c r="AA1192" s="577"/>
      <c r="AB1192" s="566"/>
      <c r="AC1192" s="567"/>
      <c r="AD1192" s="570"/>
      <c r="AE1192" s="571"/>
      <c r="AF1192" s="598"/>
      <c r="AG1192" s="599"/>
      <c r="AH1192" s="566"/>
      <c r="AI1192" s="567"/>
      <c r="AJ1192" s="570"/>
      <c r="AK1192" s="571"/>
      <c r="AL1192" s="598"/>
      <c r="AM1192" s="599"/>
      <c r="AN1192" s="566"/>
      <c r="AO1192" s="567"/>
      <c r="AP1192" s="570"/>
      <c r="AQ1192" s="571"/>
      <c r="AR1192" s="598"/>
      <c r="AS1192" s="599"/>
      <c r="AT1192" s="603"/>
      <c r="AU1192" s="604"/>
      <c r="AV1192" s="596"/>
      <c r="AW1192" s="597"/>
      <c r="AX1192" s="598"/>
      <c r="AY1192" s="599"/>
      <c r="AZ1192" s="566"/>
      <c r="BA1192" s="567"/>
      <c r="BB1192" s="570"/>
      <c r="BC1192" s="571"/>
      <c r="BD1192" s="598"/>
      <c r="BE1192" s="599"/>
      <c r="BF1192" s="603"/>
      <c r="BG1192" s="604"/>
      <c r="BH1192" s="596"/>
      <c r="BI1192" s="597"/>
      <c r="BJ1192" s="598"/>
      <c r="BK1192" s="599"/>
      <c r="BL1192" s="600"/>
      <c r="BM1192" s="601"/>
      <c r="BN1192" s="602"/>
      <c r="BO1192" s="561"/>
      <c r="BP1192" s="561"/>
      <c r="BQ1192" s="78" t="s">
        <v>82</v>
      </c>
      <c r="BR1192" s="79" t="e">
        <f>IF(#REF!="B",#REF!,IF(#REF!="C",#REF!,#REF!))</f>
        <v>#REF!</v>
      </c>
      <c r="BS1192" s="75"/>
    </row>
    <row r="1193" spans="1:71" ht="21.75" customHeight="1">
      <c r="A1193" s="62"/>
      <c r="B1193" s="605" t="str">
        <f>IF(ROSTER!B10="","",ROSTER!B10)</f>
        <v/>
      </c>
      <c r="C1193" s="588" t="str">
        <f>IF(ROSTER!C$10="","",ROSTER!C$10)</f>
        <v/>
      </c>
      <c r="D1193" s="589"/>
      <c r="E1193" s="590"/>
      <c r="F1193" s="592">
        <f>IF(E1193="y",1,IF(E1193="S",1,0))</f>
        <v>0</v>
      </c>
      <c r="G1193" s="594">
        <f>IF(E1193="S",1,0)</f>
        <v>0</v>
      </c>
      <c r="H1193" s="584"/>
      <c r="I1193" s="576"/>
      <c r="J1193" s="564"/>
      <c r="K1193" s="565"/>
      <c r="L1193" s="568"/>
      <c r="M1193" s="569"/>
      <c r="N1193" s="578">
        <f>L1193+J1193</f>
        <v>0</v>
      </c>
      <c r="O1193" s="579"/>
      <c r="P1193" s="564"/>
      <c r="Q1193" s="565"/>
      <c r="R1193" s="568"/>
      <c r="S1193" s="569"/>
      <c r="T1193" s="578">
        <f>R1193-P1193</f>
        <v>0</v>
      </c>
      <c r="U1193" s="579"/>
      <c r="V1193" s="584"/>
      <c r="W1193" s="576"/>
      <c r="X1193" s="564"/>
      <c r="Y1193" s="576"/>
      <c r="Z1193" s="564"/>
      <c r="AA1193" s="576"/>
      <c r="AB1193" s="564"/>
      <c r="AC1193" s="565"/>
      <c r="AD1193" s="568"/>
      <c r="AE1193" s="569"/>
      <c r="AF1193" s="548">
        <f>IF(AB1193=0,0,(AD1193/AB1193)*100)</f>
        <v>0</v>
      </c>
      <c r="AG1193" s="549"/>
      <c r="AH1193" s="564"/>
      <c r="AI1193" s="565"/>
      <c r="AJ1193" s="568"/>
      <c r="AK1193" s="569"/>
      <c r="AL1193" s="548">
        <f>IF(AH1193=0,0,(AJ1193/AH1193)*100)</f>
        <v>0</v>
      </c>
      <c r="AM1193" s="549"/>
      <c r="AN1193" s="564"/>
      <c r="AO1193" s="565"/>
      <c r="AP1193" s="568"/>
      <c r="AQ1193" s="569"/>
      <c r="AR1193" s="548">
        <f>IF(AN1193=0,0,(AP1193/AN1193)*100)</f>
        <v>0</v>
      </c>
      <c r="AS1193" s="549"/>
      <c r="AT1193" s="572">
        <f>AB1193+AH1193+AN1193</f>
        <v>0</v>
      </c>
      <c r="AU1193" s="573"/>
      <c r="AV1193" s="544">
        <f>AD1193+AJ1193+AP1193</f>
        <v>0</v>
      </c>
      <c r="AW1193" s="545"/>
      <c r="AX1193" s="548">
        <f>IF(AT1193=0,0,(AV1193/AT1193)*100)</f>
        <v>0</v>
      </c>
      <c r="AY1193" s="549"/>
      <c r="AZ1193" s="564"/>
      <c r="BA1193" s="565"/>
      <c r="BB1193" s="568"/>
      <c r="BC1193" s="569"/>
      <c r="BD1193" s="548">
        <f>IF(AZ1193=0,0,(BB1193/AZ1193)*100)</f>
        <v>0</v>
      </c>
      <c r="BE1193" s="549"/>
      <c r="BF1193" s="572">
        <f>AT1193+AZ1193</f>
        <v>0</v>
      </c>
      <c r="BG1193" s="573"/>
      <c r="BH1193" s="544">
        <f>AV1193+BB1193</f>
        <v>0</v>
      </c>
      <c r="BI1193" s="545"/>
      <c r="BJ1193" s="548">
        <f>IF(BF1193=0,0,(BH1193/BF1193)*100)</f>
        <v>0</v>
      </c>
      <c r="BK1193" s="549"/>
      <c r="BL1193" s="552">
        <f>(AD1193*2)+(AJ1193*2)+(AP1193*3)+BB1193</f>
        <v>0</v>
      </c>
      <c r="BM1193" s="553"/>
      <c r="BN1193" s="554"/>
      <c r="BO1193" s="560" t="e">
        <f>(BL1193*BR$1191)+(N1193*BR$1192)+(X1193*BR$1193)+(R1193*BR$1194)+(V1193*BR$1195)+(Z1193*BR$1196)</f>
        <v>#REF!</v>
      </c>
      <c r="BP1193" s="560" t="e">
        <f>((AZ1193-BB1193)*BR$1198)+((AT1193-AV1193)*BR$1197)+(H1193*BR$1199)+(P1193*BR$1200)</f>
        <v>#REF!</v>
      </c>
      <c r="BQ1193" s="78" t="s">
        <v>83</v>
      </c>
      <c r="BR1193" s="79" t="e">
        <f>IF(#REF!="B",#REF!,IF(#REF!="C",#REF!,#REF!))</f>
        <v>#REF!</v>
      </c>
      <c r="BS1193" s="75"/>
    </row>
    <row r="1194" spans="1:71" ht="21.75" customHeight="1">
      <c r="A1194" s="62"/>
      <c r="B1194" s="606"/>
      <c r="C1194" s="562" t="str">
        <f>IF(ROSTER!D$10="","",ROSTER!D$10)</f>
        <v/>
      </c>
      <c r="D1194" s="563"/>
      <c r="E1194" s="591"/>
      <c r="F1194" s="593"/>
      <c r="G1194" s="595"/>
      <c r="H1194" s="585"/>
      <c r="I1194" s="577"/>
      <c r="J1194" s="566"/>
      <c r="K1194" s="567"/>
      <c r="L1194" s="570"/>
      <c r="M1194" s="571"/>
      <c r="N1194" s="582" t="s">
        <v>16</v>
      </c>
      <c r="O1194" s="583"/>
      <c r="P1194" s="566"/>
      <c r="Q1194" s="567"/>
      <c r="R1194" s="570"/>
      <c r="S1194" s="571"/>
      <c r="T1194" s="582" t="s">
        <v>16</v>
      </c>
      <c r="U1194" s="583"/>
      <c r="V1194" s="585"/>
      <c r="W1194" s="577"/>
      <c r="X1194" s="566"/>
      <c r="Y1194" s="577"/>
      <c r="Z1194" s="566"/>
      <c r="AA1194" s="577"/>
      <c r="AB1194" s="566"/>
      <c r="AC1194" s="567"/>
      <c r="AD1194" s="570"/>
      <c r="AE1194" s="571"/>
      <c r="AF1194" s="598"/>
      <c r="AG1194" s="599"/>
      <c r="AH1194" s="566"/>
      <c r="AI1194" s="567"/>
      <c r="AJ1194" s="570"/>
      <c r="AK1194" s="571"/>
      <c r="AL1194" s="598"/>
      <c r="AM1194" s="599"/>
      <c r="AN1194" s="566"/>
      <c r="AO1194" s="567"/>
      <c r="AP1194" s="570"/>
      <c r="AQ1194" s="571"/>
      <c r="AR1194" s="598"/>
      <c r="AS1194" s="599"/>
      <c r="AT1194" s="603"/>
      <c r="AU1194" s="604"/>
      <c r="AV1194" s="596"/>
      <c r="AW1194" s="597"/>
      <c r="AX1194" s="598"/>
      <c r="AY1194" s="599"/>
      <c r="AZ1194" s="566"/>
      <c r="BA1194" s="567"/>
      <c r="BB1194" s="570"/>
      <c r="BC1194" s="571"/>
      <c r="BD1194" s="598"/>
      <c r="BE1194" s="599"/>
      <c r="BF1194" s="603"/>
      <c r="BG1194" s="604"/>
      <c r="BH1194" s="596"/>
      <c r="BI1194" s="597"/>
      <c r="BJ1194" s="598"/>
      <c r="BK1194" s="599"/>
      <c r="BL1194" s="600"/>
      <c r="BM1194" s="601"/>
      <c r="BN1194" s="602"/>
      <c r="BO1194" s="561"/>
      <c r="BP1194" s="561"/>
      <c r="BQ1194" s="78" t="s">
        <v>84</v>
      </c>
      <c r="BR1194" s="79" t="e">
        <f>IF(#REF!="B",#REF!,IF(#REF!="C",#REF!,#REF!))</f>
        <v>#REF!</v>
      </c>
      <c r="BS1194" s="75"/>
    </row>
    <row r="1195" spans="1:71" ht="21.75" customHeight="1">
      <c r="A1195" s="62"/>
      <c r="B1195" s="586" t="str">
        <f>IF(ROSTER!B12="","",ROSTER!B12)</f>
        <v/>
      </c>
      <c r="C1195" s="588" t="str">
        <f>IF(ROSTER!C$12="","",ROSTER!C$12)</f>
        <v/>
      </c>
      <c r="D1195" s="589"/>
      <c r="E1195" s="590"/>
      <c r="F1195" s="592">
        <f>IF(E1195="y",1,IF(E1195="S",1,0))</f>
        <v>0</v>
      </c>
      <c r="G1195" s="594">
        <f>IF(E1195="S",1,0)</f>
        <v>0</v>
      </c>
      <c r="H1195" s="584"/>
      <c r="I1195" s="576"/>
      <c r="J1195" s="564"/>
      <c r="K1195" s="565"/>
      <c r="L1195" s="568"/>
      <c r="M1195" s="569"/>
      <c r="N1195" s="578">
        <f>L1195+J1195</f>
        <v>0</v>
      </c>
      <c r="O1195" s="579"/>
      <c r="P1195" s="564"/>
      <c r="Q1195" s="565"/>
      <c r="R1195" s="568"/>
      <c r="S1195" s="569"/>
      <c r="T1195" s="578">
        <f>R1195-P1195</f>
        <v>0</v>
      </c>
      <c r="U1195" s="579"/>
      <c r="V1195" s="584"/>
      <c r="W1195" s="576"/>
      <c r="X1195" s="564"/>
      <c r="Y1195" s="576"/>
      <c r="Z1195" s="564"/>
      <c r="AA1195" s="576"/>
      <c r="AB1195" s="564"/>
      <c r="AC1195" s="565"/>
      <c r="AD1195" s="568"/>
      <c r="AE1195" s="569"/>
      <c r="AF1195" s="548">
        <f>IF(AB1195=0,0,(AD1195/AB1195)*100)</f>
        <v>0</v>
      </c>
      <c r="AG1195" s="549"/>
      <c r="AH1195" s="564"/>
      <c r="AI1195" s="565"/>
      <c r="AJ1195" s="568"/>
      <c r="AK1195" s="569"/>
      <c r="AL1195" s="548">
        <f>IF(AH1195=0,0,(AJ1195/AH1195)*100)</f>
        <v>0</v>
      </c>
      <c r="AM1195" s="549"/>
      <c r="AN1195" s="564"/>
      <c r="AO1195" s="565"/>
      <c r="AP1195" s="568"/>
      <c r="AQ1195" s="569"/>
      <c r="AR1195" s="548">
        <f>IF(AN1195=0,0,(AP1195/AN1195)*100)</f>
        <v>0</v>
      </c>
      <c r="AS1195" s="549"/>
      <c r="AT1195" s="572">
        <f>AB1195+AH1195+AN1195</f>
        <v>0</v>
      </c>
      <c r="AU1195" s="573"/>
      <c r="AV1195" s="544">
        <f>AD1195+AJ1195+AP1195</f>
        <v>0</v>
      </c>
      <c r="AW1195" s="545"/>
      <c r="AX1195" s="548">
        <f>IF(AT1195=0,0,(AV1195/AT1195)*100)</f>
        <v>0</v>
      </c>
      <c r="AY1195" s="549"/>
      <c r="AZ1195" s="564"/>
      <c r="BA1195" s="565"/>
      <c r="BB1195" s="568"/>
      <c r="BC1195" s="569"/>
      <c r="BD1195" s="548">
        <f>IF(AZ1195=0,0,(BB1195/AZ1195)*100)</f>
        <v>0</v>
      </c>
      <c r="BE1195" s="549"/>
      <c r="BF1195" s="572">
        <f>AT1195+AZ1195</f>
        <v>0</v>
      </c>
      <c r="BG1195" s="573"/>
      <c r="BH1195" s="544">
        <f>AV1195+BB1195</f>
        <v>0</v>
      </c>
      <c r="BI1195" s="545"/>
      <c r="BJ1195" s="548">
        <f>IF(BF1195=0,0,(BH1195/BF1195)*100)</f>
        <v>0</v>
      </c>
      <c r="BK1195" s="549"/>
      <c r="BL1195" s="552">
        <f>(AD1195*2)+(AJ1195*2)+(AP1195*3)+BB1195</f>
        <v>0</v>
      </c>
      <c r="BM1195" s="553"/>
      <c r="BN1195" s="554"/>
      <c r="BO1195" s="560" t="e">
        <f>(BL1195*BR$1191)+(N1195*BR$1192)+(X1195*BR$1193)+(R1195*BR$1194)+(V1195*BR$1195)+(Z1195*BR$1196)</f>
        <v>#REF!</v>
      </c>
      <c r="BP1195" s="560" t="e">
        <f>((AZ1195-BB1195)*BR$1198)+((AT1195-AV1195)*BR$1197)+(H1195*BR$1199)+(P1195*BR$1200)</f>
        <v>#REF!</v>
      </c>
      <c r="BQ1195" s="78" t="s">
        <v>85</v>
      </c>
      <c r="BR1195" s="79" t="e">
        <f>IF(#REF!="B",#REF!,IF(#REF!="C",#REF!,#REF!))</f>
        <v>#REF!</v>
      </c>
      <c r="BS1195" s="75"/>
    </row>
    <row r="1196" spans="1:71" ht="21.75" customHeight="1">
      <c r="A1196" s="62"/>
      <c r="B1196" s="587"/>
      <c r="C1196" s="562" t="str">
        <f>IF(ROSTER!D$12="","",ROSTER!D$12)</f>
        <v/>
      </c>
      <c r="D1196" s="563"/>
      <c r="E1196" s="591"/>
      <c r="F1196" s="593"/>
      <c r="G1196" s="595"/>
      <c r="H1196" s="585"/>
      <c r="I1196" s="577"/>
      <c r="J1196" s="566"/>
      <c r="K1196" s="567"/>
      <c r="L1196" s="570"/>
      <c r="M1196" s="571"/>
      <c r="N1196" s="582" t="s">
        <v>16</v>
      </c>
      <c r="O1196" s="583"/>
      <c r="P1196" s="566"/>
      <c r="Q1196" s="567"/>
      <c r="R1196" s="570"/>
      <c r="S1196" s="571"/>
      <c r="T1196" s="582" t="s">
        <v>16</v>
      </c>
      <c r="U1196" s="583"/>
      <c r="V1196" s="585"/>
      <c r="W1196" s="577"/>
      <c r="X1196" s="566"/>
      <c r="Y1196" s="577"/>
      <c r="Z1196" s="566"/>
      <c r="AA1196" s="577"/>
      <c r="AB1196" s="566"/>
      <c r="AC1196" s="567"/>
      <c r="AD1196" s="570"/>
      <c r="AE1196" s="571"/>
      <c r="AF1196" s="598"/>
      <c r="AG1196" s="599"/>
      <c r="AH1196" s="566"/>
      <c r="AI1196" s="567"/>
      <c r="AJ1196" s="570"/>
      <c r="AK1196" s="571"/>
      <c r="AL1196" s="598"/>
      <c r="AM1196" s="599"/>
      <c r="AN1196" s="566"/>
      <c r="AO1196" s="567"/>
      <c r="AP1196" s="570"/>
      <c r="AQ1196" s="571"/>
      <c r="AR1196" s="598"/>
      <c r="AS1196" s="599"/>
      <c r="AT1196" s="603"/>
      <c r="AU1196" s="604"/>
      <c r="AV1196" s="596"/>
      <c r="AW1196" s="597"/>
      <c r="AX1196" s="598"/>
      <c r="AY1196" s="599"/>
      <c r="AZ1196" s="566"/>
      <c r="BA1196" s="567"/>
      <c r="BB1196" s="570"/>
      <c r="BC1196" s="571"/>
      <c r="BD1196" s="598"/>
      <c r="BE1196" s="599"/>
      <c r="BF1196" s="603"/>
      <c r="BG1196" s="604"/>
      <c r="BH1196" s="596"/>
      <c r="BI1196" s="597"/>
      <c r="BJ1196" s="598"/>
      <c r="BK1196" s="599"/>
      <c r="BL1196" s="600"/>
      <c r="BM1196" s="601"/>
      <c r="BN1196" s="602"/>
      <c r="BO1196" s="561"/>
      <c r="BP1196" s="561"/>
      <c r="BQ1196" s="78" t="s">
        <v>86</v>
      </c>
      <c r="BR1196" s="79" t="e">
        <f>IF(#REF!="B",#REF!,IF(#REF!="C",#REF!,#REF!))</f>
        <v>#REF!</v>
      </c>
      <c r="BS1196" s="75"/>
    </row>
    <row r="1197" spans="1:71" ht="21.75" customHeight="1">
      <c r="A1197" s="62"/>
      <c r="B1197" s="586" t="str">
        <f>IF(ROSTER!B14="","",ROSTER!B14)</f>
        <v/>
      </c>
      <c r="C1197" s="588" t="str">
        <f>IF(ROSTER!C$14="","",ROSTER!C$14)</f>
        <v/>
      </c>
      <c r="D1197" s="589"/>
      <c r="E1197" s="590"/>
      <c r="F1197" s="592">
        <f>IF(E1197="y",1,IF(E1197="S",1,0))</f>
        <v>0</v>
      </c>
      <c r="G1197" s="594">
        <f>IF(E1197="S",1,0)</f>
        <v>0</v>
      </c>
      <c r="H1197" s="584"/>
      <c r="I1197" s="576"/>
      <c r="J1197" s="564"/>
      <c r="K1197" s="565"/>
      <c r="L1197" s="568"/>
      <c r="M1197" s="569"/>
      <c r="N1197" s="578">
        <f>L1197+J1197</f>
        <v>0</v>
      </c>
      <c r="O1197" s="579"/>
      <c r="P1197" s="564"/>
      <c r="Q1197" s="565"/>
      <c r="R1197" s="568"/>
      <c r="S1197" s="569"/>
      <c r="T1197" s="578">
        <f>R1197-P1197</f>
        <v>0</v>
      </c>
      <c r="U1197" s="579"/>
      <c r="V1197" s="584"/>
      <c r="W1197" s="576"/>
      <c r="X1197" s="564"/>
      <c r="Y1197" s="576"/>
      <c r="Z1197" s="564"/>
      <c r="AA1197" s="576"/>
      <c r="AB1197" s="564"/>
      <c r="AC1197" s="565"/>
      <c r="AD1197" s="568"/>
      <c r="AE1197" s="569"/>
      <c r="AF1197" s="548">
        <f>IF(AB1197=0,0,(AD1197/AB1197)*100)</f>
        <v>0</v>
      </c>
      <c r="AG1197" s="549"/>
      <c r="AH1197" s="564"/>
      <c r="AI1197" s="565"/>
      <c r="AJ1197" s="568"/>
      <c r="AK1197" s="569"/>
      <c r="AL1197" s="548">
        <f>IF(AH1197=0,0,(AJ1197/AH1197)*100)</f>
        <v>0</v>
      </c>
      <c r="AM1197" s="549"/>
      <c r="AN1197" s="564"/>
      <c r="AO1197" s="565"/>
      <c r="AP1197" s="568"/>
      <c r="AQ1197" s="569"/>
      <c r="AR1197" s="548">
        <f>IF(AN1197=0,0,(AP1197/AN1197)*100)</f>
        <v>0</v>
      </c>
      <c r="AS1197" s="549"/>
      <c r="AT1197" s="572">
        <f>AB1197+AH1197+AN1197</f>
        <v>0</v>
      </c>
      <c r="AU1197" s="573"/>
      <c r="AV1197" s="544">
        <f>AD1197+AJ1197+AP1197</f>
        <v>0</v>
      </c>
      <c r="AW1197" s="545"/>
      <c r="AX1197" s="548">
        <f>IF(AT1197=0,0,(AV1197/AT1197)*100)</f>
        <v>0</v>
      </c>
      <c r="AY1197" s="549"/>
      <c r="AZ1197" s="564"/>
      <c r="BA1197" s="565"/>
      <c r="BB1197" s="568"/>
      <c r="BC1197" s="569"/>
      <c r="BD1197" s="548">
        <f>IF(AZ1197=0,0,(BB1197/AZ1197)*100)</f>
        <v>0</v>
      </c>
      <c r="BE1197" s="549"/>
      <c r="BF1197" s="572">
        <f>AT1197+AZ1197</f>
        <v>0</v>
      </c>
      <c r="BG1197" s="573"/>
      <c r="BH1197" s="544">
        <f>AV1197+BB1197</f>
        <v>0</v>
      </c>
      <c r="BI1197" s="545"/>
      <c r="BJ1197" s="548">
        <f>IF(BF1197=0,0,(BH1197/BF1197)*100)</f>
        <v>0</v>
      </c>
      <c r="BK1197" s="549"/>
      <c r="BL1197" s="552">
        <f>(AD1197*2)+(AJ1197*2)+(AP1197*3)+BB1197</f>
        <v>0</v>
      </c>
      <c r="BM1197" s="553"/>
      <c r="BN1197" s="554"/>
      <c r="BO1197" s="560" t="e">
        <f>(BL1197*BR$1191)+(N1197*BR$1192)+(X1197*BR$1193)+(R1197*BR$1194)+(V1197*BR$1195)+(Z1197*BR$1196)</f>
        <v>#REF!</v>
      </c>
      <c r="BP1197" s="560" t="e">
        <f>((AZ1197-BB1197)*BR$1198)+((AT1197-AV1197)*BR$1197)+(H1197*BR$1199)+(P1197*BR$1200)</f>
        <v>#REF!</v>
      </c>
      <c r="BQ1197" s="78" t="s">
        <v>87</v>
      </c>
      <c r="BR1197" s="79" t="e">
        <f>IF(#REF!="B",#REF!,IF(#REF!="C",#REF!,#REF!))</f>
        <v>#REF!</v>
      </c>
      <c r="BS1197" s="75"/>
    </row>
    <row r="1198" spans="1:71" ht="21.75" customHeight="1">
      <c r="A1198" s="62"/>
      <c r="B1198" s="587"/>
      <c r="C1198" s="562" t="str">
        <f>IF(ROSTER!D$14="","",ROSTER!D$14)</f>
        <v/>
      </c>
      <c r="D1198" s="563"/>
      <c r="E1198" s="591"/>
      <c r="F1198" s="593"/>
      <c r="G1198" s="595"/>
      <c r="H1198" s="585"/>
      <c r="I1198" s="577"/>
      <c r="J1198" s="566"/>
      <c r="K1198" s="567"/>
      <c r="L1198" s="570"/>
      <c r="M1198" s="571"/>
      <c r="N1198" s="582" t="s">
        <v>16</v>
      </c>
      <c r="O1198" s="583"/>
      <c r="P1198" s="566"/>
      <c r="Q1198" s="567"/>
      <c r="R1198" s="570"/>
      <c r="S1198" s="571"/>
      <c r="T1198" s="582" t="s">
        <v>16</v>
      </c>
      <c r="U1198" s="583"/>
      <c r="V1198" s="585"/>
      <c r="W1198" s="577"/>
      <c r="X1198" s="566"/>
      <c r="Y1198" s="577"/>
      <c r="Z1198" s="566"/>
      <c r="AA1198" s="577"/>
      <c r="AB1198" s="566"/>
      <c r="AC1198" s="567"/>
      <c r="AD1198" s="570"/>
      <c r="AE1198" s="571"/>
      <c r="AF1198" s="598"/>
      <c r="AG1198" s="599"/>
      <c r="AH1198" s="566"/>
      <c r="AI1198" s="567"/>
      <c r="AJ1198" s="570"/>
      <c r="AK1198" s="571"/>
      <c r="AL1198" s="598"/>
      <c r="AM1198" s="599"/>
      <c r="AN1198" s="566"/>
      <c r="AO1198" s="567"/>
      <c r="AP1198" s="570"/>
      <c r="AQ1198" s="571"/>
      <c r="AR1198" s="598"/>
      <c r="AS1198" s="599"/>
      <c r="AT1198" s="603"/>
      <c r="AU1198" s="604"/>
      <c r="AV1198" s="596"/>
      <c r="AW1198" s="597"/>
      <c r="AX1198" s="598"/>
      <c r="AY1198" s="599"/>
      <c r="AZ1198" s="566"/>
      <c r="BA1198" s="567"/>
      <c r="BB1198" s="570"/>
      <c r="BC1198" s="571"/>
      <c r="BD1198" s="598"/>
      <c r="BE1198" s="599"/>
      <c r="BF1198" s="603"/>
      <c r="BG1198" s="604"/>
      <c r="BH1198" s="596"/>
      <c r="BI1198" s="597"/>
      <c r="BJ1198" s="598"/>
      <c r="BK1198" s="599"/>
      <c r="BL1198" s="600"/>
      <c r="BM1198" s="601"/>
      <c r="BN1198" s="602"/>
      <c r="BO1198" s="561"/>
      <c r="BP1198" s="561"/>
      <c r="BQ1198" s="78" t="s">
        <v>88</v>
      </c>
      <c r="BR1198" s="79" t="e">
        <f>IF(#REF!="B",#REF!,IF(#REF!="C",#REF!,#REF!))</f>
        <v>#REF!</v>
      </c>
      <c r="BS1198" s="75"/>
    </row>
    <row r="1199" spans="1:71" ht="21.75" customHeight="1">
      <c r="A1199" s="62"/>
      <c r="B1199" s="586" t="str">
        <f>IF(ROSTER!B16="","",ROSTER!B16)</f>
        <v/>
      </c>
      <c r="C1199" s="588" t="str">
        <f>IF(ROSTER!C$16="","",ROSTER!C$16)</f>
        <v/>
      </c>
      <c r="D1199" s="589"/>
      <c r="E1199" s="590"/>
      <c r="F1199" s="592">
        <f>IF(E1199="y",1,IF(E1199="S",1,0))</f>
        <v>0</v>
      </c>
      <c r="G1199" s="594">
        <f>IF(E1199="S",1,0)</f>
        <v>0</v>
      </c>
      <c r="H1199" s="584"/>
      <c r="I1199" s="576"/>
      <c r="J1199" s="564"/>
      <c r="K1199" s="565"/>
      <c r="L1199" s="568"/>
      <c r="M1199" s="569"/>
      <c r="N1199" s="578">
        <f>L1199+J1199</f>
        <v>0</v>
      </c>
      <c r="O1199" s="579"/>
      <c r="P1199" s="564"/>
      <c r="Q1199" s="565"/>
      <c r="R1199" s="568"/>
      <c r="S1199" s="569"/>
      <c r="T1199" s="578">
        <f>R1199-P1199</f>
        <v>0</v>
      </c>
      <c r="U1199" s="579"/>
      <c r="V1199" s="584"/>
      <c r="W1199" s="576"/>
      <c r="X1199" s="564"/>
      <c r="Y1199" s="576"/>
      <c r="Z1199" s="564"/>
      <c r="AA1199" s="576"/>
      <c r="AB1199" s="564"/>
      <c r="AC1199" s="565"/>
      <c r="AD1199" s="568"/>
      <c r="AE1199" s="569"/>
      <c r="AF1199" s="548">
        <f>IF(AB1199=0,0,(AD1199/AB1199)*100)</f>
        <v>0</v>
      </c>
      <c r="AG1199" s="549"/>
      <c r="AH1199" s="564"/>
      <c r="AI1199" s="565"/>
      <c r="AJ1199" s="568"/>
      <c r="AK1199" s="569"/>
      <c r="AL1199" s="548">
        <f>IF(AH1199=0,0,(AJ1199/AH1199)*100)</f>
        <v>0</v>
      </c>
      <c r="AM1199" s="549"/>
      <c r="AN1199" s="564"/>
      <c r="AO1199" s="565"/>
      <c r="AP1199" s="568"/>
      <c r="AQ1199" s="569"/>
      <c r="AR1199" s="548">
        <f>IF(AN1199=0,0,(AP1199/AN1199)*100)</f>
        <v>0</v>
      </c>
      <c r="AS1199" s="549"/>
      <c r="AT1199" s="572">
        <f>AB1199+AH1199+AN1199</f>
        <v>0</v>
      </c>
      <c r="AU1199" s="573"/>
      <c r="AV1199" s="544">
        <f>AD1199+AJ1199+AP1199</f>
        <v>0</v>
      </c>
      <c r="AW1199" s="545"/>
      <c r="AX1199" s="548">
        <f>IF(AT1199=0,0,(AV1199/AT1199)*100)</f>
        <v>0</v>
      </c>
      <c r="AY1199" s="549"/>
      <c r="AZ1199" s="564"/>
      <c r="BA1199" s="565"/>
      <c r="BB1199" s="568"/>
      <c r="BC1199" s="569"/>
      <c r="BD1199" s="548">
        <f>IF(AZ1199=0,0,(BB1199/AZ1199)*100)</f>
        <v>0</v>
      </c>
      <c r="BE1199" s="549"/>
      <c r="BF1199" s="572">
        <f>AT1199+AZ1199</f>
        <v>0</v>
      </c>
      <c r="BG1199" s="573"/>
      <c r="BH1199" s="544">
        <f>AV1199+BB1199</f>
        <v>0</v>
      </c>
      <c r="BI1199" s="545"/>
      <c r="BJ1199" s="548">
        <f>IF(BF1199=0,0,(BH1199/BF1199)*100)</f>
        <v>0</v>
      </c>
      <c r="BK1199" s="549"/>
      <c r="BL1199" s="552">
        <f>(AD1199*2)+(AJ1199*2)+(AP1199*3)+BB1199</f>
        <v>0</v>
      </c>
      <c r="BM1199" s="553"/>
      <c r="BN1199" s="554"/>
      <c r="BO1199" s="560" t="e">
        <f>(BL1199*BR$1191)+(N1199*BR$1192)+(X1199*BR$1193)+(R1199*BR$1194)+(V1199*BR$1195)+(Z1199*BR$1196)</f>
        <v>#REF!</v>
      </c>
      <c r="BP1199" s="560" t="e">
        <f>((AZ1199-BB1199)*BR$1198)+((AT1199-AV1199)*BR$1197)+(H1199*BR$1199)+(P1199*BR$1200)</f>
        <v>#REF!</v>
      </c>
      <c r="BQ1199" s="78" t="s">
        <v>89</v>
      </c>
      <c r="BR1199" s="79" t="e">
        <f>IF(#REF!="B",#REF!,IF(#REF!="C",#REF!,#REF!))</f>
        <v>#REF!</v>
      </c>
      <c r="BS1199" s="75"/>
    </row>
    <row r="1200" spans="1:71" ht="21.75" customHeight="1">
      <c r="A1200" s="62"/>
      <c r="B1200" s="587"/>
      <c r="C1200" s="562" t="str">
        <f>IF(ROSTER!D$16="","",ROSTER!D$16)</f>
        <v/>
      </c>
      <c r="D1200" s="563"/>
      <c r="E1200" s="591"/>
      <c r="F1200" s="593"/>
      <c r="G1200" s="595"/>
      <c r="H1200" s="585"/>
      <c r="I1200" s="577"/>
      <c r="J1200" s="566"/>
      <c r="K1200" s="567"/>
      <c r="L1200" s="570"/>
      <c r="M1200" s="571"/>
      <c r="N1200" s="582" t="s">
        <v>16</v>
      </c>
      <c r="O1200" s="583"/>
      <c r="P1200" s="566"/>
      <c r="Q1200" s="567"/>
      <c r="R1200" s="570"/>
      <c r="S1200" s="571"/>
      <c r="T1200" s="582" t="s">
        <v>16</v>
      </c>
      <c r="U1200" s="583"/>
      <c r="V1200" s="585"/>
      <c r="W1200" s="577"/>
      <c r="X1200" s="566"/>
      <c r="Y1200" s="577"/>
      <c r="Z1200" s="566"/>
      <c r="AA1200" s="577"/>
      <c r="AB1200" s="566"/>
      <c r="AC1200" s="567"/>
      <c r="AD1200" s="570"/>
      <c r="AE1200" s="571"/>
      <c r="AF1200" s="598"/>
      <c r="AG1200" s="599"/>
      <c r="AH1200" s="566"/>
      <c r="AI1200" s="567"/>
      <c r="AJ1200" s="570"/>
      <c r="AK1200" s="571"/>
      <c r="AL1200" s="598"/>
      <c r="AM1200" s="599"/>
      <c r="AN1200" s="566"/>
      <c r="AO1200" s="567"/>
      <c r="AP1200" s="570"/>
      <c r="AQ1200" s="571"/>
      <c r="AR1200" s="598"/>
      <c r="AS1200" s="599"/>
      <c r="AT1200" s="603"/>
      <c r="AU1200" s="604"/>
      <c r="AV1200" s="596"/>
      <c r="AW1200" s="597"/>
      <c r="AX1200" s="598"/>
      <c r="AY1200" s="599"/>
      <c r="AZ1200" s="566"/>
      <c r="BA1200" s="567"/>
      <c r="BB1200" s="570"/>
      <c r="BC1200" s="571"/>
      <c r="BD1200" s="598"/>
      <c r="BE1200" s="599"/>
      <c r="BF1200" s="603"/>
      <c r="BG1200" s="604"/>
      <c r="BH1200" s="596"/>
      <c r="BI1200" s="597"/>
      <c r="BJ1200" s="598"/>
      <c r="BK1200" s="599"/>
      <c r="BL1200" s="600"/>
      <c r="BM1200" s="601"/>
      <c r="BN1200" s="602"/>
      <c r="BO1200" s="561"/>
      <c r="BP1200" s="561"/>
      <c r="BQ1200" s="78" t="s">
        <v>90</v>
      </c>
      <c r="BR1200" s="79" t="e">
        <f>IF(#REF!="B",#REF!,IF(#REF!="C",#REF!,#REF!))</f>
        <v>#REF!</v>
      </c>
      <c r="BS1200" s="75"/>
    </row>
    <row r="1201" spans="1:76" ht="21.75" customHeight="1">
      <c r="A1201" s="62"/>
      <c r="B1201" s="586" t="str">
        <f>IF(ROSTER!B18="","",ROSTER!B18)</f>
        <v/>
      </c>
      <c r="C1201" s="588" t="str">
        <f>IF(ROSTER!C$18="","",ROSTER!C$18)</f>
        <v/>
      </c>
      <c r="D1201" s="589"/>
      <c r="E1201" s="590"/>
      <c r="F1201" s="592">
        <f>IF(E1201="y",1,IF(E1201="S",1,0))</f>
        <v>0</v>
      </c>
      <c r="G1201" s="594">
        <f>IF(E1201="S",1,0)</f>
        <v>0</v>
      </c>
      <c r="H1201" s="584"/>
      <c r="I1201" s="576"/>
      <c r="J1201" s="564"/>
      <c r="K1201" s="565"/>
      <c r="L1201" s="568"/>
      <c r="M1201" s="569"/>
      <c r="N1201" s="578">
        <f>L1201+J1201</f>
        <v>0</v>
      </c>
      <c r="O1201" s="579"/>
      <c r="P1201" s="564"/>
      <c r="Q1201" s="565"/>
      <c r="R1201" s="568"/>
      <c r="S1201" s="569"/>
      <c r="T1201" s="578">
        <f>R1201-P1201</f>
        <v>0</v>
      </c>
      <c r="U1201" s="579"/>
      <c r="V1201" s="584"/>
      <c r="W1201" s="576"/>
      <c r="X1201" s="564"/>
      <c r="Y1201" s="576"/>
      <c r="Z1201" s="564"/>
      <c r="AA1201" s="576"/>
      <c r="AB1201" s="564"/>
      <c r="AC1201" s="565"/>
      <c r="AD1201" s="568"/>
      <c r="AE1201" s="569"/>
      <c r="AF1201" s="548">
        <f>IF(AB1201=0,0,(AD1201/AB1201)*100)</f>
        <v>0</v>
      </c>
      <c r="AG1201" s="549"/>
      <c r="AH1201" s="564"/>
      <c r="AI1201" s="565"/>
      <c r="AJ1201" s="568"/>
      <c r="AK1201" s="569"/>
      <c r="AL1201" s="548">
        <f>IF(AH1201=0,0,(AJ1201/AH1201)*100)</f>
        <v>0</v>
      </c>
      <c r="AM1201" s="549"/>
      <c r="AN1201" s="564"/>
      <c r="AO1201" s="565"/>
      <c r="AP1201" s="568"/>
      <c r="AQ1201" s="569"/>
      <c r="AR1201" s="548">
        <f>IF(AN1201=0,0,(AP1201/AN1201)*100)</f>
        <v>0</v>
      </c>
      <c r="AS1201" s="549"/>
      <c r="AT1201" s="572">
        <f>AB1201+AH1201+AN1201</f>
        <v>0</v>
      </c>
      <c r="AU1201" s="573"/>
      <c r="AV1201" s="544">
        <f>AD1201+AJ1201+AP1201</f>
        <v>0</v>
      </c>
      <c r="AW1201" s="545"/>
      <c r="AX1201" s="548">
        <f>IF(AT1201=0,0,(AV1201/AT1201)*100)</f>
        <v>0</v>
      </c>
      <c r="AY1201" s="549"/>
      <c r="AZ1201" s="564"/>
      <c r="BA1201" s="565"/>
      <c r="BB1201" s="568"/>
      <c r="BC1201" s="569"/>
      <c r="BD1201" s="548">
        <f>IF(AZ1201=0,0,(BB1201/AZ1201)*100)</f>
        <v>0</v>
      </c>
      <c r="BE1201" s="549"/>
      <c r="BF1201" s="572">
        <f>AT1201+AZ1201</f>
        <v>0</v>
      </c>
      <c r="BG1201" s="573"/>
      <c r="BH1201" s="544">
        <f>AV1201+BB1201</f>
        <v>0</v>
      </c>
      <c r="BI1201" s="545"/>
      <c r="BJ1201" s="548">
        <f>IF(BF1201=0,0,(BH1201/BF1201)*100)</f>
        <v>0</v>
      </c>
      <c r="BK1201" s="549"/>
      <c r="BL1201" s="552">
        <f>(AD1201*2)+(AJ1201*2)+(AP1201*3)+BB1201</f>
        <v>0</v>
      </c>
      <c r="BM1201" s="553"/>
      <c r="BN1201" s="554"/>
      <c r="BO1201" s="560" t="e">
        <f>(BL1201*BR$1191)+(N1201*BR$1192)+(X1201*BR$1193)+(R1201*BR$1194)+(V1201*BR$1195)+(Z1201*BR$1196)</f>
        <v>#REF!</v>
      </c>
      <c r="BP1201" s="560" t="e">
        <f>((AZ1201-BB1201)*BR$1198)+((AT1201-AV1201)*BR$1197)+(H1201*BR$1199)+(P1201*BR$1200)</f>
        <v>#REF!</v>
      </c>
      <c r="BQ1201" s="62"/>
      <c r="BR1201" s="62"/>
      <c r="BS1201" s="75"/>
    </row>
    <row r="1202" spans="1:76" ht="21.75" customHeight="1">
      <c r="A1202" s="62"/>
      <c r="B1202" s="587"/>
      <c r="C1202" s="562" t="str">
        <f>IF(ROSTER!D$18="","",ROSTER!D$18)</f>
        <v/>
      </c>
      <c r="D1202" s="563"/>
      <c r="E1202" s="591"/>
      <c r="F1202" s="593"/>
      <c r="G1202" s="595"/>
      <c r="H1202" s="585"/>
      <c r="I1202" s="577"/>
      <c r="J1202" s="566"/>
      <c r="K1202" s="567"/>
      <c r="L1202" s="570"/>
      <c r="M1202" s="571"/>
      <c r="N1202" s="582" t="s">
        <v>16</v>
      </c>
      <c r="O1202" s="583"/>
      <c r="P1202" s="566"/>
      <c r="Q1202" s="567"/>
      <c r="R1202" s="570"/>
      <c r="S1202" s="571"/>
      <c r="T1202" s="582" t="s">
        <v>16</v>
      </c>
      <c r="U1202" s="583"/>
      <c r="V1202" s="585"/>
      <c r="W1202" s="577"/>
      <c r="X1202" s="566"/>
      <c r="Y1202" s="577"/>
      <c r="Z1202" s="566"/>
      <c r="AA1202" s="577"/>
      <c r="AB1202" s="566"/>
      <c r="AC1202" s="567"/>
      <c r="AD1202" s="570"/>
      <c r="AE1202" s="571"/>
      <c r="AF1202" s="598"/>
      <c r="AG1202" s="599"/>
      <c r="AH1202" s="566"/>
      <c r="AI1202" s="567"/>
      <c r="AJ1202" s="570"/>
      <c r="AK1202" s="571"/>
      <c r="AL1202" s="598"/>
      <c r="AM1202" s="599"/>
      <c r="AN1202" s="566"/>
      <c r="AO1202" s="567"/>
      <c r="AP1202" s="570"/>
      <c r="AQ1202" s="571"/>
      <c r="AR1202" s="598"/>
      <c r="AS1202" s="599"/>
      <c r="AT1202" s="603"/>
      <c r="AU1202" s="604"/>
      <c r="AV1202" s="596"/>
      <c r="AW1202" s="597"/>
      <c r="AX1202" s="598"/>
      <c r="AY1202" s="599"/>
      <c r="AZ1202" s="566"/>
      <c r="BA1202" s="567"/>
      <c r="BB1202" s="570"/>
      <c r="BC1202" s="571"/>
      <c r="BD1202" s="598"/>
      <c r="BE1202" s="599"/>
      <c r="BF1202" s="603"/>
      <c r="BG1202" s="604"/>
      <c r="BH1202" s="596"/>
      <c r="BI1202" s="597"/>
      <c r="BJ1202" s="598"/>
      <c r="BK1202" s="599"/>
      <c r="BL1202" s="600"/>
      <c r="BM1202" s="601"/>
      <c r="BN1202" s="602"/>
      <c r="BO1202" s="561"/>
      <c r="BP1202" s="561"/>
      <c r="BQ1202" s="62"/>
      <c r="BR1202" s="62"/>
      <c r="BS1202" s="62"/>
    </row>
    <row r="1203" spans="1:76" ht="21.75" customHeight="1">
      <c r="A1203" s="62"/>
      <c r="B1203" s="586" t="str">
        <f>IF(ROSTER!B20="","",ROSTER!B20)</f>
        <v/>
      </c>
      <c r="C1203" s="588" t="str">
        <f>IF(ROSTER!C$20="","",ROSTER!C$20)</f>
        <v/>
      </c>
      <c r="D1203" s="589"/>
      <c r="E1203" s="590"/>
      <c r="F1203" s="592">
        <f>IF(E1203="y",1,IF(E1203="S",1,0))</f>
        <v>0</v>
      </c>
      <c r="G1203" s="594">
        <f>IF(E1203="S",1,0)</f>
        <v>0</v>
      </c>
      <c r="H1203" s="584"/>
      <c r="I1203" s="576"/>
      <c r="J1203" s="564"/>
      <c r="K1203" s="565"/>
      <c r="L1203" s="568"/>
      <c r="M1203" s="569"/>
      <c r="N1203" s="578">
        <f>L1203+J1203</f>
        <v>0</v>
      </c>
      <c r="O1203" s="579"/>
      <c r="P1203" s="564"/>
      <c r="Q1203" s="565"/>
      <c r="R1203" s="568"/>
      <c r="S1203" s="569"/>
      <c r="T1203" s="578">
        <f>R1203-P1203</f>
        <v>0</v>
      </c>
      <c r="U1203" s="579"/>
      <c r="V1203" s="584"/>
      <c r="W1203" s="576"/>
      <c r="X1203" s="564"/>
      <c r="Y1203" s="576"/>
      <c r="Z1203" s="564"/>
      <c r="AA1203" s="576"/>
      <c r="AB1203" s="564"/>
      <c r="AC1203" s="565"/>
      <c r="AD1203" s="568"/>
      <c r="AE1203" s="569"/>
      <c r="AF1203" s="548">
        <f>IF(AB1203=0,0,(AD1203/AB1203)*100)</f>
        <v>0</v>
      </c>
      <c r="AG1203" s="549"/>
      <c r="AH1203" s="564"/>
      <c r="AI1203" s="565"/>
      <c r="AJ1203" s="568"/>
      <c r="AK1203" s="569"/>
      <c r="AL1203" s="548">
        <f>IF(AH1203=0,0,(AJ1203/AH1203)*100)</f>
        <v>0</v>
      </c>
      <c r="AM1203" s="549"/>
      <c r="AN1203" s="564"/>
      <c r="AO1203" s="565"/>
      <c r="AP1203" s="568"/>
      <c r="AQ1203" s="569"/>
      <c r="AR1203" s="548">
        <f>IF(AN1203=0,0,(AP1203/AN1203)*100)</f>
        <v>0</v>
      </c>
      <c r="AS1203" s="549"/>
      <c r="AT1203" s="572">
        <f>AB1203+AH1203+AN1203</f>
        <v>0</v>
      </c>
      <c r="AU1203" s="573"/>
      <c r="AV1203" s="544">
        <f>AD1203+AJ1203+AP1203</f>
        <v>0</v>
      </c>
      <c r="AW1203" s="545"/>
      <c r="AX1203" s="548">
        <f>IF(AT1203=0,0,(AV1203/AT1203)*100)</f>
        <v>0</v>
      </c>
      <c r="AY1203" s="549"/>
      <c r="AZ1203" s="564"/>
      <c r="BA1203" s="565"/>
      <c r="BB1203" s="568"/>
      <c r="BC1203" s="569"/>
      <c r="BD1203" s="548">
        <f>IF(AZ1203=0,0,(BB1203/AZ1203)*100)</f>
        <v>0</v>
      </c>
      <c r="BE1203" s="549"/>
      <c r="BF1203" s="572">
        <f>AT1203+AZ1203</f>
        <v>0</v>
      </c>
      <c r="BG1203" s="573"/>
      <c r="BH1203" s="544">
        <f>AV1203+BB1203</f>
        <v>0</v>
      </c>
      <c r="BI1203" s="545"/>
      <c r="BJ1203" s="548">
        <f>IF(BF1203=0,0,(BH1203/BF1203)*100)</f>
        <v>0</v>
      </c>
      <c r="BK1203" s="549"/>
      <c r="BL1203" s="552">
        <f>(AD1203*2)+(AJ1203*2)+(AP1203*3)+BB1203</f>
        <v>0</v>
      </c>
      <c r="BM1203" s="553"/>
      <c r="BN1203" s="554"/>
      <c r="BO1203" s="560" t="e">
        <f>(BL1203*BR$1191)+(N1203*BR$1192)+(X1203*BR$1193)+(R1203*BR$1194)+(V1203*BR$1195)+(Z1203*BR$1196)</f>
        <v>#REF!</v>
      </c>
      <c r="BP1203" s="560" t="e">
        <f>((AZ1203-BB1203)*BR$1198)+((AT1203-AV1203)*BR$1197)+(H1203*BR$1199)+(P1203*BR$1200)</f>
        <v>#REF!</v>
      </c>
      <c r="BQ1203" s="62"/>
      <c r="BR1203" s="62"/>
      <c r="BS1203" s="62"/>
    </row>
    <row r="1204" spans="1:76" ht="21.75" customHeight="1">
      <c r="A1204" s="62"/>
      <c r="B1204" s="587"/>
      <c r="C1204" s="562" t="str">
        <f>IF(ROSTER!D$20="","",ROSTER!D$20)</f>
        <v/>
      </c>
      <c r="D1204" s="563"/>
      <c r="E1204" s="591"/>
      <c r="F1204" s="593"/>
      <c r="G1204" s="595"/>
      <c r="H1204" s="585"/>
      <c r="I1204" s="577"/>
      <c r="J1204" s="566"/>
      <c r="K1204" s="567"/>
      <c r="L1204" s="570"/>
      <c r="M1204" s="571"/>
      <c r="N1204" s="582" t="s">
        <v>16</v>
      </c>
      <c r="O1204" s="583"/>
      <c r="P1204" s="566"/>
      <c r="Q1204" s="567"/>
      <c r="R1204" s="570"/>
      <c r="S1204" s="571"/>
      <c r="T1204" s="582" t="s">
        <v>16</v>
      </c>
      <c r="U1204" s="583"/>
      <c r="V1204" s="585"/>
      <c r="W1204" s="577"/>
      <c r="X1204" s="566"/>
      <c r="Y1204" s="577"/>
      <c r="Z1204" s="566"/>
      <c r="AA1204" s="577"/>
      <c r="AB1204" s="566"/>
      <c r="AC1204" s="567"/>
      <c r="AD1204" s="570"/>
      <c r="AE1204" s="571"/>
      <c r="AF1204" s="598"/>
      <c r="AG1204" s="599"/>
      <c r="AH1204" s="566"/>
      <c r="AI1204" s="567"/>
      <c r="AJ1204" s="570"/>
      <c r="AK1204" s="571"/>
      <c r="AL1204" s="598"/>
      <c r="AM1204" s="599"/>
      <c r="AN1204" s="566"/>
      <c r="AO1204" s="567"/>
      <c r="AP1204" s="570"/>
      <c r="AQ1204" s="571"/>
      <c r="AR1204" s="598"/>
      <c r="AS1204" s="599"/>
      <c r="AT1204" s="603"/>
      <c r="AU1204" s="604"/>
      <c r="AV1204" s="596"/>
      <c r="AW1204" s="597"/>
      <c r="AX1204" s="598"/>
      <c r="AY1204" s="599"/>
      <c r="AZ1204" s="566"/>
      <c r="BA1204" s="567"/>
      <c r="BB1204" s="570"/>
      <c r="BC1204" s="571"/>
      <c r="BD1204" s="598"/>
      <c r="BE1204" s="599"/>
      <c r="BF1204" s="603"/>
      <c r="BG1204" s="604"/>
      <c r="BH1204" s="596"/>
      <c r="BI1204" s="597"/>
      <c r="BJ1204" s="598"/>
      <c r="BK1204" s="599"/>
      <c r="BL1204" s="600"/>
      <c r="BM1204" s="601"/>
      <c r="BN1204" s="602"/>
      <c r="BO1204" s="561"/>
      <c r="BP1204" s="561"/>
      <c r="BQ1204" s="62"/>
      <c r="BR1204" s="62"/>
      <c r="BS1204" s="62"/>
    </row>
    <row r="1205" spans="1:76" ht="21.75" customHeight="1">
      <c r="A1205" s="62"/>
      <c r="B1205" s="586" t="str">
        <f>IF(ROSTER!B22="","",ROSTER!B22)</f>
        <v/>
      </c>
      <c r="C1205" s="588" t="str">
        <f>IF(ROSTER!C$22="","",ROSTER!C$22)</f>
        <v/>
      </c>
      <c r="D1205" s="589"/>
      <c r="E1205" s="590"/>
      <c r="F1205" s="592">
        <f>IF(E1205="y",1,IF(E1205="S",1,0))</f>
        <v>0</v>
      </c>
      <c r="G1205" s="594">
        <f>IF(E1205="S",1,0)</f>
        <v>0</v>
      </c>
      <c r="H1205" s="584"/>
      <c r="I1205" s="576"/>
      <c r="J1205" s="564"/>
      <c r="K1205" s="565"/>
      <c r="L1205" s="568"/>
      <c r="M1205" s="569"/>
      <c r="N1205" s="578">
        <f>L1205+J1205</f>
        <v>0</v>
      </c>
      <c r="O1205" s="579"/>
      <c r="P1205" s="564"/>
      <c r="Q1205" s="565"/>
      <c r="R1205" s="568"/>
      <c r="S1205" s="569"/>
      <c r="T1205" s="578">
        <f>R1205-P1205</f>
        <v>0</v>
      </c>
      <c r="U1205" s="579"/>
      <c r="V1205" s="584"/>
      <c r="W1205" s="576"/>
      <c r="X1205" s="564"/>
      <c r="Y1205" s="576"/>
      <c r="Z1205" s="564"/>
      <c r="AA1205" s="576"/>
      <c r="AB1205" s="564"/>
      <c r="AC1205" s="565"/>
      <c r="AD1205" s="568"/>
      <c r="AE1205" s="569"/>
      <c r="AF1205" s="548">
        <f>IF(AB1205=0,0,(AD1205/AB1205)*100)</f>
        <v>0</v>
      </c>
      <c r="AG1205" s="549"/>
      <c r="AH1205" s="564"/>
      <c r="AI1205" s="565"/>
      <c r="AJ1205" s="568"/>
      <c r="AK1205" s="569"/>
      <c r="AL1205" s="548">
        <f>IF(AH1205=0,0,(AJ1205/AH1205)*100)</f>
        <v>0</v>
      </c>
      <c r="AM1205" s="549"/>
      <c r="AN1205" s="564"/>
      <c r="AO1205" s="565"/>
      <c r="AP1205" s="568"/>
      <c r="AQ1205" s="569"/>
      <c r="AR1205" s="548">
        <f>IF(AN1205=0,0,(AP1205/AN1205)*100)</f>
        <v>0</v>
      </c>
      <c r="AS1205" s="549"/>
      <c r="AT1205" s="572">
        <f>AB1205+AH1205+AN1205</f>
        <v>0</v>
      </c>
      <c r="AU1205" s="573"/>
      <c r="AV1205" s="544">
        <f>AD1205+AJ1205+AP1205</f>
        <v>0</v>
      </c>
      <c r="AW1205" s="545"/>
      <c r="AX1205" s="548">
        <f>IF(AT1205=0,0,(AV1205/AT1205)*100)</f>
        <v>0</v>
      </c>
      <c r="AY1205" s="549"/>
      <c r="AZ1205" s="564"/>
      <c r="BA1205" s="565"/>
      <c r="BB1205" s="568"/>
      <c r="BC1205" s="569"/>
      <c r="BD1205" s="548">
        <f>IF(AZ1205=0,0,(BB1205/AZ1205)*100)</f>
        <v>0</v>
      </c>
      <c r="BE1205" s="549"/>
      <c r="BF1205" s="572">
        <f>AT1205+AZ1205</f>
        <v>0</v>
      </c>
      <c r="BG1205" s="573"/>
      <c r="BH1205" s="544">
        <f>AV1205+BB1205</f>
        <v>0</v>
      </c>
      <c r="BI1205" s="545"/>
      <c r="BJ1205" s="548">
        <f>IF(BF1205=0,0,(BH1205/BF1205)*100)</f>
        <v>0</v>
      </c>
      <c r="BK1205" s="549"/>
      <c r="BL1205" s="552">
        <f>(AD1205*2)+(AJ1205*2)+(AP1205*3)+BB1205</f>
        <v>0</v>
      </c>
      <c r="BM1205" s="553"/>
      <c r="BN1205" s="554"/>
      <c r="BO1205" s="560" t="e">
        <f>(BL1205*BR$1191)+(N1205*BR$1192)+(X1205*BR$1193)+(R1205*BR$1194)+(V1205*BR$1195)+(Z1205*BR$1196)</f>
        <v>#REF!</v>
      </c>
      <c r="BP1205" s="560" t="e">
        <f>((AZ1205-BB1205)*BR$1198)+((AT1205-AV1205)*BR$1197)+(H1205*BR$1199)+(P1205*BR$1200)</f>
        <v>#REF!</v>
      </c>
      <c r="BQ1205" s="62"/>
      <c r="BR1205" s="62"/>
      <c r="BS1205" s="62"/>
    </row>
    <row r="1206" spans="1:76" ht="21.75" customHeight="1">
      <c r="A1206" s="62"/>
      <c r="B1206" s="587"/>
      <c r="C1206" s="562" t="str">
        <f>IF(ROSTER!D$22="","",ROSTER!D$22)</f>
        <v/>
      </c>
      <c r="D1206" s="563"/>
      <c r="E1206" s="591"/>
      <c r="F1206" s="593"/>
      <c r="G1206" s="595"/>
      <c r="H1206" s="585"/>
      <c r="I1206" s="577"/>
      <c r="J1206" s="566"/>
      <c r="K1206" s="567"/>
      <c r="L1206" s="570"/>
      <c r="M1206" s="571"/>
      <c r="N1206" s="582" t="s">
        <v>16</v>
      </c>
      <c r="O1206" s="583"/>
      <c r="P1206" s="566"/>
      <c r="Q1206" s="567"/>
      <c r="R1206" s="570"/>
      <c r="S1206" s="571"/>
      <c r="T1206" s="582" t="s">
        <v>16</v>
      </c>
      <c r="U1206" s="583"/>
      <c r="V1206" s="585"/>
      <c r="W1206" s="577"/>
      <c r="X1206" s="566"/>
      <c r="Y1206" s="577"/>
      <c r="Z1206" s="566"/>
      <c r="AA1206" s="577"/>
      <c r="AB1206" s="566"/>
      <c r="AC1206" s="567"/>
      <c r="AD1206" s="570"/>
      <c r="AE1206" s="571"/>
      <c r="AF1206" s="598"/>
      <c r="AG1206" s="599"/>
      <c r="AH1206" s="566"/>
      <c r="AI1206" s="567"/>
      <c r="AJ1206" s="570"/>
      <c r="AK1206" s="571"/>
      <c r="AL1206" s="598"/>
      <c r="AM1206" s="599"/>
      <c r="AN1206" s="566"/>
      <c r="AO1206" s="567"/>
      <c r="AP1206" s="570"/>
      <c r="AQ1206" s="571"/>
      <c r="AR1206" s="598"/>
      <c r="AS1206" s="599"/>
      <c r="AT1206" s="603"/>
      <c r="AU1206" s="604"/>
      <c r="AV1206" s="596"/>
      <c r="AW1206" s="597"/>
      <c r="AX1206" s="598"/>
      <c r="AY1206" s="599"/>
      <c r="AZ1206" s="566"/>
      <c r="BA1206" s="567"/>
      <c r="BB1206" s="570"/>
      <c r="BC1206" s="571"/>
      <c r="BD1206" s="598"/>
      <c r="BE1206" s="599"/>
      <c r="BF1206" s="603"/>
      <c r="BG1206" s="604"/>
      <c r="BH1206" s="596"/>
      <c r="BI1206" s="597"/>
      <c r="BJ1206" s="598"/>
      <c r="BK1206" s="599"/>
      <c r="BL1206" s="600"/>
      <c r="BM1206" s="601"/>
      <c r="BN1206" s="602"/>
      <c r="BO1206" s="561"/>
      <c r="BP1206" s="561"/>
      <c r="BQ1206" s="62"/>
      <c r="BR1206" s="62"/>
      <c r="BS1206" s="62"/>
    </row>
    <row r="1207" spans="1:76" ht="21.75" customHeight="1">
      <c r="A1207" s="62"/>
      <c r="B1207" s="586" t="str">
        <f>IF(ROSTER!B24="","",ROSTER!B24)</f>
        <v/>
      </c>
      <c r="C1207" s="588" t="str">
        <f>IF(ROSTER!C$24="","",ROSTER!C$24)</f>
        <v/>
      </c>
      <c r="D1207" s="589"/>
      <c r="E1207" s="590"/>
      <c r="F1207" s="592">
        <f>IF(E1207="y",1,IF(E1207="S",1,0))</f>
        <v>0</v>
      </c>
      <c r="G1207" s="594">
        <f>IF(E1207="S",1,0)</f>
        <v>0</v>
      </c>
      <c r="H1207" s="584"/>
      <c r="I1207" s="576"/>
      <c r="J1207" s="564"/>
      <c r="K1207" s="565"/>
      <c r="L1207" s="568"/>
      <c r="M1207" s="569"/>
      <c r="N1207" s="578">
        <f>L1207+J1207</f>
        <v>0</v>
      </c>
      <c r="O1207" s="579"/>
      <c r="P1207" s="564"/>
      <c r="Q1207" s="565"/>
      <c r="R1207" s="568"/>
      <c r="S1207" s="569"/>
      <c r="T1207" s="578">
        <f>R1207-P1207</f>
        <v>0</v>
      </c>
      <c r="U1207" s="579"/>
      <c r="V1207" s="584"/>
      <c r="W1207" s="576"/>
      <c r="X1207" s="564"/>
      <c r="Y1207" s="576"/>
      <c r="Z1207" s="564"/>
      <c r="AA1207" s="576"/>
      <c r="AB1207" s="564"/>
      <c r="AC1207" s="565"/>
      <c r="AD1207" s="568"/>
      <c r="AE1207" s="569"/>
      <c r="AF1207" s="548">
        <f>IF(AB1207=0,0,(AD1207/AB1207)*100)</f>
        <v>0</v>
      </c>
      <c r="AG1207" s="549"/>
      <c r="AH1207" s="564"/>
      <c r="AI1207" s="565"/>
      <c r="AJ1207" s="568"/>
      <c r="AK1207" s="569"/>
      <c r="AL1207" s="548">
        <f>IF(AH1207=0,0,(AJ1207/AH1207)*100)</f>
        <v>0</v>
      </c>
      <c r="AM1207" s="549"/>
      <c r="AN1207" s="564"/>
      <c r="AO1207" s="565"/>
      <c r="AP1207" s="568"/>
      <c r="AQ1207" s="569"/>
      <c r="AR1207" s="548">
        <f>IF(AN1207=0,0,(AP1207/AN1207)*100)</f>
        <v>0</v>
      </c>
      <c r="AS1207" s="549"/>
      <c r="AT1207" s="572">
        <f>AB1207+AH1207+AN1207</f>
        <v>0</v>
      </c>
      <c r="AU1207" s="573"/>
      <c r="AV1207" s="544">
        <f>AD1207+AJ1207+AP1207</f>
        <v>0</v>
      </c>
      <c r="AW1207" s="545"/>
      <c r="AX1207" s="548">
        <f>IF(AT1207=0,0,(AV1207/AT1207)*100)</f>
        <v>0</v>
      </c>
      <c r="AY1207" s="549"/>
      <c r="AZ1207" s="564"/>
      <c r="BA1207" s="565"/>
      <c r="BB1207" s="568"/>
      <c r="BC1207" s="569"/>
      <c r="BD1207" s="548">
        <f>IF(AZ1207=0,0,(BB1207/AZ1207)*100)</f>
        <v>0</v>
      </c>
      <c r="BE1207" s="549"/>
      <c r="BF1207" s="572">
        <f>AT1207+AZ1207</f>
        <v>0</v>
      </c>
      <c r="BG1207" s="573"/>
      <c r="BH1207" s="544">
        <f>AV1207+BB1207</f>
        <v>0</v>
      </c>
      <c r="BI1207" s="545"/>
      <c r="BJ1207" s="548">
        <f>IF(BF1207=0,0,(BH1207/BF1207)*100)</f>
        <v>0</v>
      </c>
      <c r="BK1207" s="549"/>
      <c r="BL1207" s="552">
        <f>(AD1207*2)+(AJ1207*2)+(AP1207*3)+BB1207</f>
        <v>0</v>
      </c>
      <c r="BM1207" s="553"/>
      <c r="BN1207" s="554"/>
      <c r="BO1207" s="560" t="e">
        <f>(BL1207*BR$1191)+(N1207*BR$1192)+(X1207*BR$1193)+(R1207*BR$1194)+(V1207*BR$1195)+(Z1207*BR$1196)</f>
        <v>#REF!</v>
      </c>
      <c r="BP1207" s="560" t="e">
        <f>((AZ1207-BB1207)*BR$1198)+((AT1207-AV1207)*BR$1197)+(H1207*BR$1199)+(P1207*BR$1200)</f>
        <v>#REF!</v>
      </c>
      <c r="BQ1207" s="62"/>
      <c r="BR1207" s="62"/>
      <c r="BS1207" s="62"/>
    </row>
    <row r="1208" spans="1:76" ht="21.75" customHeight="1">
      <c r="A1208" s="62"/>
      <c r="B1208" s="587"/>
      <c r="C1208" s="562" t="str">
        <f>IF(ROSTER!D$24="","",ROSTER!D$24)</f>
        <v/>
      </c>
      <c r="D1208" s="563"/>
      <c r="E1208" s="591"/>
      <c r="F1208" s="593"/>
      <c r="G1208" s="595"/>
      <c r="H1208" s="585"/>
      <c r="I1208" s="577"/>
      <c r="J1208" s="566"/>
      <c r="K1208" s="567"/>
      <c r="L1208" s="570"/>
      <c r="M1208" s="571"/>
      <c r="N1208" s="582" t="s">
        <v>16</v>
      </c>
      <c r="O1208" s="583"/>
      <c r="P1208" s="566"/>
      <c r="Q1208" s="567"/>
      <c r="R1208" s="570"/>
      <c r="S1208" s="571"/>
      <c r="T1208" s="582" t="s">
        <v>16</v>
      </c>
      <c r="U1208" s="583"/>
      <c r="V1208" s="585"/>
      <c r="W1208" s="577"/>
      <c r="X1208" s="566"/>
      <c r="Y1208" s="577"/>
      <c r="Z1208" s="566"/>
      <c r="AA1208" s="577"/>
      <c r="AB1208" s="566"/>
      <c r="AC1208" s="567"/>
      <c r="AD1208" s="570"/>
      <c r="AE1208" s="571"/>
      <c r="AF1208" s="598"/>
      <c r="AG1208" s="599"/>
      <c r="AH1208" s="566"/>
      <c r="AI1208" s="567"/>
      <c r="AJ1208" s="570"/>
      <c r="AK1208" s="571"/>
      <c r="AL1208" s="598"/>
      <c r="AM1208" s="599"/>
      <c r="AN1208" s="566"/>
      <c r="AO1208" s="567"/>
      <c r="AP1208" s="570"/>
      <c r="AQ1208" s="571"/>
      <c r="AR1208" s="598"/>
      <c r="AS1208" s="599"/>
      <c r="AT1208" s="603"/>
      <c r="AU1208" s="604"/>
      <c r="AV1208" s="596"/>
      <c r="AW1208" s="597"/>
      <c r="AX1208" s="598"/>
      <c r="AY1208" s="599"/>
      <c r="AZ1208" s="566"/>
      <c r="BA1208" s="567"/>
      <c r="BB1208" s="570"/>
      <c r="BC1208" s="571"/>
      <c r="BD1208" s="598"/>
      <c r="BE1208" s="599"/>
      <c r="BF1208" s="603"/>
      <c r="BG1208" s="604"/>
      <c r="BH1208" s="596"/>
      <c r="BI1208" s="597"/>
      <c r="BJ1208" s="598"/>
      <c r="BK1208" s="599"/>
      <c r="BL1208" s="600"/>
      <c r="BM1208" s="601"/>
      <c r="BN1208" s="602"/>
      <c r="BO1208" s="561"/>
      <c r="BP1208" s="561"/>
      <c r="BQ1208" s="62"/>
      <c r="BR1208" s="62"/>
      <c r="BS1208" s="62"/>
      <c r="BX1208" s="82"/>
    </row>
    <row r="1209" spans="1:76" ht="21.75" customHeight="1">
      <c r="A1209" s="62"/>
      <c r="B1209" s="586" t="str">
        <f>IF(ROSTER!B26="","",ROSTER!B26)</f>
        <v/>
      </c>
      <c r="C1209" s="588" t="str">
        <f>IF(ROSTER!C$26="","",ROSTER!C$26)</f>
        <v/>
      </c>
      <c r="D1209" s="589"/>
      <c r="E1209" s="590"/>
      <c r="F1209" s="592">
        <f>IF(E1209="y",1,IF(E1209="S",1,0))</f>
        <v>0</v>
      </c>
      <c r="G1209" s="594">
        <f>IF(E1209="S",1,0)</f>
        <v>0</v>
      </c>
      <c r="H1209" s="584"/>
      <c r="I1209" s="576"/>
      <c r="J1209" s="564"/>
      <c r="K1209" s="565"/>
      <c r="L1209" s="568"/>
      <c r="M1209" s="569"/>
      <c r="N1209" s="578">
        <f>L1209+J1209</f>
        <v>0</v>
      </c>
      <c r="O1209" s="579"/>
      <c r="P1209" s="564"/>
      <c r="Q1209" s="565"/>
      <c r="R1209" s="568"/>
      <c r="S1209" s="569"/>
      <c r="T1209" s="578">
        <f>R1209-P1209</f>
        <v>0</v>
      </c>
      <c r="U1209" s="579"/>
      <c r="V1209" s="584"/>
      <c r="W1209" s="576"/>
      <c r="X1209" s="564"/>
      <c r="Y1209" s="576"/>
      <c r="Z1209" s="564"/>
      <c r="AA1209" s="576"/>
      <c r="AB1209" s="564"/>
      <c r="AC1209" s="565"/>
      <c r="AD1209" s="568"/>
      <c r="AE1209" s="569"/>
      <c r="AF1209" s="548">
        <f>IF(AB1209=0,0,(AD1209/AB1209)*100)</f>
        <v>0</v>
      </c>
      <c r="AG1209" s="549"/>
      <c r="AH1209" s="564"/>
      <c r="AI1209" s="565"/>
      <c r="AJ1209" s="568"/>
      <c r="AK1209" s="569"/>
      <c r="AL1209" s="548">
        <f>IF(AH1209=0,0,(AJ1209/AH1209)*100)</f>
        <v>0</v>
      </c>
      <c r="AM1209" s="549"/>
      <c r="AN1209" s="564"/>
      <c r="AO1209" s="565"/>
      <c r="AP1209" s="568"/>
      <c r="AQ1209" s="569"/>
      <c r="AR1209" s="548">
        <f>IF(AN1209=0,0,(AP1209/AN1209)*100)</f>
        <v>0</v>
      </c>
      <c r="AS1209" s="549"/>
      <c r="AT1209" s="572">
        <f>AB1209+AH1209+AN1209</f>
        <v>0</v>
      </c>
      <c r="AU1209" s="573"/>
      <c r="AV1209" s="544">
        <f>AD1209+AJ1209+AP1209</f>
        <v>0</v>
      </c>
      <c r="AW1209" s="545"/>
      <c r="AX1209" s="548">
        <f>IF(AT1209=0,0,(AV1209/AT1209)*100)</f>
        <v>0</v>
      </c>
      <c r="AY1209" s="549"/>
      <c r="AZ1209" s="564"/>
      <c r="BA1209" s="565"/>
      <c r="BB1209" s="568"/>
      <c r="BC1209" s="569"/>
      <c r="BD1209" s="548">
        <f>IF(AZ1209=0,0,(BB1209/AZ1209)*100)</f>
        <v>0</v>
      </c>
      <c r="BE1209" s="549"/>
      <c r="BF1209" s="572">
        <f>AT1209+AZ1209</f>
        <v>0</v>
      </c>
      <c r="BG1209" s="573"/>
      <c r="BH1209" s="544">
        <f>AV1209+BB1209</f>
        <v>0</v>
      </c>
      <c r="BI1209" s="545"/>
      <c r="BJ1209" s="548">
        <f>IF(BF1209=0,0,(BH1209/BF1209)*100)</f>
        <v>0</v>
      </c>
      <c r="BK1209" s="549"/>
      <c r="BL1209" s="552">
        <f>(AD1209*2)+(AJ1209*2)+(AP1209*3)+BB1209</f>
        <v>0</v>
      </c>
      <c r="BM1209" s="553"/>
      <c r="BN1209" s="554"/>
      <c r="BO1209" s="560" t="e">
        <f>(BL1209*BR$1191)+(N1209*BR$1192)+(X1209*BR$1193)+(R1209*BR$1194)+(V1209*BR$1195)+(Z1209*BR$1196)</f>
        <v>#REF!</v>
      </c>
      <c r="BP1209" s="560" t="e">
        <f>((AZ1209-BB1209)*BR$1198)+((AT1209-AV1209)*BR$1197)+(H1209*BR$1199)+(P1209*BR$1200)</f>
        <v>#REF!</v>
      </c>
      <c r="BQ1209" s="62"/>
      <c r="BR1209" s="62"/>
      <c r="BS1209" s="62"/>
    </row>
    <row r="1210" spans="1:76" ht="21.75" customHeight="1">
      <c r="A1210" s="62"/>
      <c r="B1210" s="587"/>
      <c r="C1210" s="562" t="str">
        <f>IF(ROSTER!D$26="","",ROSTER!D$26)</f>
        <v/>
      </c>
      <c r="D1210" s="563"/>
      <c r="E1210" s="591"/>
      <c r="F1210" s="593"/>
      <c r="G1210" s="595"/>
      <c r="H1210" s="585"/>
      <c r="I1210" s="577"/>
      <c r="J1210" s="566"/>
      <c r="K1210" s="567"/>
      <c r="L1210" s="570"/>
      <c r="M1210" s="571"/>
      <c r="N1210" s="582" t="s">
        <v>16</v>
      </c>
      <c r="O1210" s="583"/>
      <c r="P1210" s="566"/>
      <c r="Q1210" s="567"/>
      <c r="R1210" s="570"/>
      <c r="S1210" s="571"/>
      <c r="T1210" s="582" t="s">
        <v>16</v>
      </c>
      <c r="U1210" s="583"/>
      <c r="V1210" s="585"/>
      <c r="W1210" s="577"/>
      <c r="X1210" s="566"/>
      <c r="Y1210" s="577"/>
      <c r="Z1210" s="566"/>
      <c r="AA1210" s="577"/>
      <c r="AB1210" s="566"/>
      <c r="AC1210" s="567"/>
      <c r="AD1210" s="570"/>
      <c r="AE1210" s="571"/>
      <c r="AF1210" s="598"/>
      <c r="AG1210" s="599"/>
      <c r="AH1210" s="566"/>
      <c r="AI1210" s="567"/>
      <c r="AJ1210" s="570"/>
      <c r="AK1210" s="571"/>
      <c r="AL1210" s="598"/>
      <c r="AM1210" s="599"/>
      <c r="AN1210" s="566"/>
      <c r="AO1210" s="567"/>
      <c r="AP1210" s="570"/>
      <c r="AQ1210" s="571"/>
      <c r="AR1210" s="598"/>
      <c r="AS1210" s="599"/>
      <c r="AT1210" s="603"/>
      <c r="AU1210" s="604"/>
      <c r="AV1210" s="596"/>
      <c r="AW1210" s="597"/>
      <c r="AX1210" s="598"/>
      <c r="AY1210" s="599"/>
      <c r="AZ1210" s="566"/>
      <c r="BA1210" s="567"/>
      <c r="BB1210" s="570"/>
      <c r="BC1210" s="571"/>
      <c r="BD1210" s="598"/>
      <c r="BE1210" s="599"/>
      <c r="BF1210" s="603"/>
      <c r="BG1210" s="604"/>
      <c r="BH1210" s="596"/>
      <c r="BI1210" s="597"/>
      <c r="BJ1210" s="598"/>
      <c r="BK1210" s="599"/>
      <c r="BL1210" s="600"/>
      <c r="BM1210" s="601"/>
      <c r="BN1210" s="602"/>
      <c r="BO1210" s="561"/>
      <c r="BP1210" s="561"/>
      <c r="BQ1210" s="62"/>
      <c r="BR1210" s="62"/>
      <c r="BS1210" s="62"/>
    </row>
    <row r="1211" spans="1:76" ht="21.75" customHeight="1">
      <c r="A1211" s="62"/>
      <c r="B1211" s="586" t="str">
        <f>IF(ROSTER!B28="","",ROSTER!B28)</f>
        <v/>
      </c>
      <c r="C1211" s="588" t="str">
        <f>IF(ROSTER!C$28="","",ROSTER!C$28)</f>
        <v/>
      </c>
      <c r="D1211" s="589"/>
      <c r="E1211" s="590"/>
      <c r="F1211" s="592">
        <f>IF(E1211="y",1,IF(E1211="S",1,0))</f>
        <v>0</v>
      </c>
      <c r="G1211" s="594">
        <f>IF(E1211="S",1,0)</f>
        <v>0</v>
      </c>
      <c r="H1211" s="584"/>
      <c r="I1211" s="576"/>
      <c r="J1211" s="564"/>
      <c r="K1211" s="565"/>
      <c r="L1211" s="568"/>
      <c r="M1211" s="569"/>
      <c r="N1211" s="578">
        <f>L1211+J1211</f>
        <v>0</v>
      </c>
      <c r="O1211" s="579"/>
      <c r="P1211" s="564"/>
      <c r="Q1211" s="565"/>
      <c r="R1211" s="568"/>
      <c r="S1211" s="569"/>
      <c r="T1211" s="578">
        <f>R1211-P1211</f>
        <v>0</v>
      </c>
      <c r="U1211" s="579"/>
      <c r="V1211" s="584"/>
      <c r="W1211" s="576"/>
      <c r="X1211" s="564"/>
      <c r="Y1211" s="576"/>
      <c r="Z1211" s="564"/>
      <c r="AA1211" s="576"/>
      <c r="AB1211" s="564"/>
      <c r="AC1211" s="565"/>
      <c r="AD1211" s="568"/>
      <c r="AE1211" s="569"/>
      <c r="AF1211" s="548">
        <f>IF(AB1211=0,0,(AD1211/AB1211)*100)</f>
        <v>0</v>
      </c>
      <c r="AG1211" s="549"/>
      <c r="AH1211" s="564"/>
      <c r="AI1211" s="565"/>
      <c r="AJ1211" s="568"/>
      <c r="AK1211" s="569"/>
      <c r="AL1211" s="548">
        <f>IF(AH1211=0,0,(AJ1211/AH1211)*100)</f>
        <v>0</v>
      </c>
      <c r="AM1211" s="549"/>
      <c r="AN1211" s="564"/>
      <c r="AO1211" s="565"/>
      <c r="AP1211" s="568"/>
      <c r="AQ1211" s="569"/>
      <c r="AR1211" s="548">
        <f>IF(AN1211=0,0,(AP1211/AN1211)*100)</f>
        <v>0</v>
      </c>
      <c r="AS1211" s="549"/>
      <c r="AT1211" s="572">
        <f>AB1211+AH1211+AN1211</f>
        <v>0</v>
      </c>
      <c r="AU1211" s="573"/>
      <c r="AV1211" s="544">
        <f>AD1211+AJ1211+AP1211</f>
        <v>0</v>
      </c>
      <c r="AW1211" s="545"/>
      <c r="AX1211" s="548">
        <f>IF(AT1211=0,0,(AV1211/AT1211)*100)</f>
        <v>0</v>
      </c>
      <c r="AY1211" s="549"/>
      <c r="AZ1211" s="564"/>
      <c r="BA1211" s="565"/>
      <c r="BB1211" s="568"/>
      <c r="BC1211" s="569"/>
      <c r="BD1211" s="548">
        <f>IF(AZ1211=0,0,(BB1211/AZ1211)*100)</f>
        <v>0</v>
      </c>
      <c r="BE1211" s="549"/>
      <c r="BF1211" s="572">
        <f>AT1211+AZ1211</f>
        <v>0</v>
      </c>
      <c r="BG1211" s="573"/>
      <c r="BH1211" s="544">
        <f>AV1211+BB1211</f>
        <v>0</v>
      </c>
      <c r="BI1211" s="545"/>
      <c r="BJ1211" s="548">
        <f>IF(BF1211=0,0,(BH1211/BF1211)*100)</f>
        <v>0</v>
      </c>
      <c r="BK1211" s="549"/>
      <c r="BL1211" s="552">
        <f>(AD1211*2)+(AJ1211*2)+(AP1211*3)+BB1211</f>
        <v>0</v>
      </c>
      <c r="BM1211" s="553"/>
      <c r="BN1211" s="554"/>
      <c r="BO1211" s="560" t="e">
        <f>(BL1211*BR$1191)+(N1211*BR$1192)+(X1211*BR$1193)+(R1211*BR$1194)+(V1211*BR$1195)+(Z1211*BR$1196)</f>
        <v>#REF!</v>
      </c>
      <c r="BP1211" s="560" t="e">
        <f>((AZ1211-BB1211)*BR$1198)+((AT1211-AV1211)*BR$1197)+(H1211*BR$1199)+(P1211*BR$1200)</f>
        <v>#REF!</v>
      </c>
      <c r="BQ1211" s="62"/>
      <c r="BR1211" s="62"/>
      <c r="BS1211" s="62"/>
    </row>
    <row r="1212" spans="1:76" ht="21.75" customHeight="1">
      <c r="A1212" s="62"/>
      <c r="B1212" s="587"/>
      <c r="C1212" s="562" t="str">
        <f>IF(ROSTER!D$28="","",ROSTER!D$28)</f>
        <v/>
      </c>
      <c r="D1212" s="563"/>
      <c r="E1212" s="591"/>
      <c r="F1212" s="593"/>
      <c r="G1212" s="595"/>
      <c r="H1212" s="585"/>
      <c r="I1212" s="577"/>
      <c r="J1212" s="566"/>
      <c r="K1212" s="567"/>
      <c r="L1212" s="570"/>
      <c r="M1212" s="571"/>
      <c r="N1212" s="582" t="s">
        <v>16</v>
      </c>
      <c r="O1212" s="583"/>
      <c r="P1212" s="566"/>
      <c r="Q1212" s="567"/>
      <c r="R1212" s="570"/>
      <c r="S1212" s="571"/>
      <c r="T1212" s="582" t="s">
        <v>16</v>
      </c>
      <c r="U1212" s="583"/>
      <c r="V1212" s="585"/>
      <c r="W1212" s="577"/>
      <c r="X1212" s="566"/>
      <c r="Y1212" s="577"/>
      <c r="Z1212" s="566"/>
      <c r="AA1212" s="577"/>
      <c r="AB1212" s="566"/>
      <c r="AC1212" s="567"/>
      <c r="AD1212" s="570"/>
      <c r="AE1212" s="571"/>
      <c r="AF1212" s="598"/>
      <c r="AG1212" s="599"/>
      <c r="AH1212" s="566"/>
      <c r="AI1212" s="567"/>
      <c r="AJ1212" s="570"/>
      <c r="AK1212" s="571"/>
      <c r="AL1212" s="598"/>
      <c r="AM1212" s="599"/>
      <c r="AN1212" s="566"/>
      <c r="AO1212" s="567"/>
      <c r="AP1212" s="570"/>
      <c r="AQ1212" s="571"/>
      <c r="AR1212" s="598"/>
      <c r="AS1212" s="599"/>
      <c r="AT1212" s="603"/>
      <c r="AU1212" s="604"/>
      <c r="AV1212" s="596"/>
      <c r="AW1212" s="597"/>
      <c r="AX1212" s="598"/>
      <c r="AY1212" s="599"/>
      <c r="AZ1212" s="566"/>
      <c r="BA1212" s="567"/>
      <c r="BB1212" s="570"/>
      <c r="BC1212" s="571"/>
      <c r="BD1212" s="598"/>
      <c r="BE1212" s="599"/>
      <c r="BF1212" s="603"/>
      <c r="BG1212" s="604"/>
      <c r="BH1212" s="596"/>
      <c r="BI1212" s="597"/>
      <c r="BJ1212" s="598"/>
      <c r="BK1212" s="599"/>
      <c r="BL1212" s="600"/>
      <c r="BM1212" s="601"/>
      <c r="BN1212" s="602"/>
      <c r="BO1212" s="561"/>
      <c r="BP1212" s="561"/>
      <c r="BQ1212" s="62"/>
      <c r="BR1212" s="62"/>
      <c r="BS1212" s="62"/>
    </row>
    <row r="1213" spans="1:76" ht="21.75" customHeight="1">
      <c r="A1213" s="62"/>
      <c r="B1213" s="586" t="str">
        <f>IF(ROSTER!B30="","",ROSTER!B30)</f>
        <v/>
      </c>
      <c r="C1213" s="588" t="str">
        <f>IF(ROSTER!C$30="","",ROSTER!C$30)</f>
        <v/>
      </c>
      <c r="D1213" s="589"/>
      <c r="E1213" s="590"/>
      <c r="F1213" s="592">
        <f>IF(E1213="y",1,IF(E1213="S",1,0))</f>
        <v>0</v>
      </c>
      <c r="G1213" s="594">
        <f>IF(E1213="S",1,0)</f>
        <v>0</v>
      </c>
      <c r="H1213" s="584"/>
      <c r="I1213" s="576"/>
      <c r="J1213" s="564"/>
      <c r="K1213" s="565"/>
      <c r="L1213" s="568"/>
      <c r="M1213" s="569"/>
      <c r="N1213" s="578">
        <f>L1213+J1213</f>
        <v>0</v>
      </c>
      <c r="O1213" s="579"/>
      <c r="P1213" s="564"/>
      <c r="Q1213" s="565"/>
      <c r="R1213" s="568"/>
      <c r="S1213" s="569"/>
      <c r="T1213" s="578">
        <f>R1213-P1213</f>
        <v>0</v>
      </c>
      <c r="U1213" s="579"/>
      <c r="V1213" s="584"/>
      <c r="W1213" s="576"/>
      <c r="X1213" s="564"/>
      <c r="Y1213" s="576"/>
      <c r="Z1213" s="564"/>
      <c r="AA1213" s="576"/>
      <c r="AB1213" s="564"/>
      <c r="AC1213" s="565"/>
      <c r="AD1213" s="568"/>
      <c r="AE1213" s="569"/>
      <c r="AF1213" s="548">
        <f>IF(AB1213=0,0,(AD1213/AB1213)*100)</f>
        <v>0</v>
      </c>
      <c r="AG1213" s="549"/>
      <c r="AH1213" s="564"/>
      <c r="AI1213" s="565"/>
      <c r="AJ1213" s="568"/>
      <c r="AK1213" s="569"/>
      <c r="AL1213" s="548">
        <f>IF(AH1213=0,0,(AJ1213/AH1213)*100)</f>
        <v>0</v>
      </c>
      <c r="AM1213" s="549"/>
      <c r="AN1213" s="564"/>
      <c r="AO1213" s="565"/>
      <c r="AP1213" s="568"/>
      <c r="AQ1213" s="569"/>
      <c r="AR1213" s="548">
        <f>IF(AN1213=0,0,(AP1213/AN1213)*100)</f>
        <v>0</v>
      </c>
      <c r="AS1213" s="549"/>
      <c r="AT1213" s="572">
        <f>AB1213+AH1213+AN1213</f>
        <v>0</v>
      </c>
      <c r="AU1213" s="573"/>
      <c r="AV1213" s="544">
        <f>AD1213+AJ1213+AP1213</f>
        <v>0</v>
      </c>
      <c r="AW1213" s="545"/>
      <c r="AX1213" s="548">
        <f>IF(AT1213=0,0,(AV1213/AT1213)*100)</f>
        <v>0</v>
      </c>
      <c r="AY1213" s="549"/>
      <c r="AZ1213" s="564"/>
      <c r="BA1213" s="565"/>
      <c r="BB1213" s="568"/>
      <c r="BC1213" s="569"/>
      <c r="BD1213" s="548">
        <f>IF(AZ1213=0,0,(BB1213/AZ1213)*100)</f>
        <v>0</v>
      </c>
      <c r="BE1213" s="549"/>
      <c r="BF1213" s="572">
        <f>AT1213+AZ1213</f>
        <v>0</v>
      </c>
      <c r="BG1213" s="573"/>
      <c r="BH1213" s="544">
        <f>AV1213+BB1213</f>
        <v>0</v>
      </c>
      <c r="BI1213" s="545"/>
      <c r="BJ1213" s="548">
        <f>IF(BF1213=0,0,(BH1213/BF1213)*100)</f>
        <v>0</v>
      </c>
      <c r="BK1213" s="549"/>
      <c r="BL1213" s="552">
        <f>(AD1213*2)+(AJ1213*2)+(AP1213*3)+BB1213</f>
        <v>0</v>
      </c>
      <c r="BM1213" s="553"/>
      <c r="BN1213" s="554"/>
      <c r="BO1213" s="560" t="e">
        <f>(BL1213*BR$1191)+(N1213*BR$1192)+(X1213*BR$1193)+(R1213*BR$1194)+(V1213*BR$1195)+(Z1213*BR$1196)</f>
        <v>#REF!</v>
      </c>
      <c r="BP1213" s="560" t="e">
        <f>((AZ1213-BB1213)*BR$1198)+((AT1213-AV1213)*BR$1197)+(H1213*BR$1199)+(P1213*BR$1200)</f>
        <v>#REF!</v>
      </c>
      <c r="BQ1213" s="62"/>
      <c r="BR1213" s="62"/>
      <c r="BS1213" s="62"/>
    </row>
    <row r="1214" spans="1:76" ht="21.75" customHeight="1">
      <c r="A1214" s="62"/>
      <c r="B1214" s="587"/>
      <c r="C1214" s="562" t="str">
        <f>IF(ROSTER!D$30="","",ROSTER!D$30)</f>
        <v/>
      </c>
      <c r="D1214" s="563"/>
      <c r="E1214" s="591"/>
      <c r="F1214" s="593"/>
      <c r="G1214" s="595"/>
      <c r="H1214" s="585"/>
      <c r="I1214" s="577"/>
      <c r="J1214" s="566"/>
      <c r="K1214" s="567"/>
      <c r="L1214" s="570"/>
      <c r="M1214" s="571"/>
      <c r="N1214" s="582" t="s">
        <v>16</v>
      </c>
      <c r="O1214" s="583"/>
      <c r="P1214" s="566"/>
      <c r="Q1214" s="567"/>
      <c r="R1214" s="570"/>
      <c r="S1214" s="571"/>
      <c r="T1214" s="582" t="s">
        <v>16</v>
      </c>
      <c r="U1214" s="583"/>
      <c r="V1214" s="585"/>
      <c r="W1214" s="577"/>
      <c r="X1214" s="566"/>
      <c r="Y1214" s="577"/>
      <c r="Z1214" s="566"/>
      <c r="AA1214" s="577"/>
      <c r="AB1214" s="566"/>
      <c r="AC1214" s="567"/>
      <c r="AD1214" s="570"/>
      <c r="AE1214" s="571"/>
      <c r="AF1214" s="598"/>
      <c r="AG1214" s="599"/>
      <c r="AH1214" s="566"/>
      <c r="AI1214" s="567"/>
      <c r="AJ1214" s="570"/>
      <c r="AK1214" s="571"/>
      <c r="AL1214" s="598"/>
      <c r="AM1214" s="599"/>
      <c r="AN1214" s="566"/>
      <c r="AO1214" s="567"/>
      <c r="AP1214" s="570"/>
      <c r="AQ1214" s="571"/>
      <c r="AR1214" s="598"/>
      <c r="AS1214" s="599"/>
      <c r="AT1214" s="603"/>
      <c r="AU1214" s="604"/>
      <c r="AV1214" s="596"/>
      <c r="AW1214" s="597"/>
      <c r="AX1214" s="598"/>
      <c r="AY1214" s="599"/>
      <c r="AZ1214" s="566"/>
      <c r="BA1214" s="567"/>
      <c r="BB1214" s="570"/>
      <c r="BC1214" s="571"/>
      <c r="BD1214" s="598"/>
      <c r="BE1214" s="599"/>
      <c r="BF1214" s="603"/>
      <c r="BG1214" s="604"/>
      <c r="BH1214" s="596"/>
      <c r="BI1214" s="597"/>
      <c r="BJ1214" s="598"/>
      <c r="BK1214" s="599"/>
      <c r="BL1214" s="600"/>
      <c r="BM1214" s="601"/>
      <c r="BN1214" s="602"/>
      <c r="BO1214" s="561"/>
      <c r="BP1214" s="561"/>
      <c r="BQ1214" s="62"/>
      <c r="BR1214" s="62"/>
      <c r="BS1214" s="62"/>
    </row>
    <row r="1215" spans="1:76" ht="21.75" customHeight="1">
      <c r="A1215" s="62"/>
      <c r="B1215" s="586" t="str">
        <f>IF(ROSTER!B32="","",ROSTER!B32)</f>
        <v/>
      </c>
      <c r="C1215" s="588" t="str">
        <f>IF(ROSTER!C$32="","",ROSTER!C$32)</f>
        <v/>
      </c>
      <c r="D1215" s="589"/>
      <c r="E1215" s="590"/>
      <c r="F1215" s="592">
        <f>IF(E1215="y",1,IF(E1215="S",1,0))</f>
        <v>0</v>
      </c>
      <c r="G1215" s="594">
        <f>IF(E1215="S",1,0)</f>
        <v>0</v>
      </c>
      <c r="H1215" s="584"/>
      <c r="I1215" s="576"/>
      <c r="J1215" s="564"/>
      <c r="K1215" s="565"/>
      <c r="L1215" s="568"/>
      <c r="M1215" s="569"/>
      <c r="N1215" s="578">
        <f>L1215+J1215</f>
        <v>0</v>
      </c>
      <c r="O1215" s="579"/>
      <c r="P1215" s="564"/>
      <c r="Q1215" s="565"/>
      <c r="R1215" s="568"/>
      <c r="S1215" s="569"/>
      <c r="T1215" s="578">
        <f>R1215-P1215</f>
        <v>0</v>
      </c>
      <c r="U1215" s="579"/>
      <c r="V1215" s="584"/>
      <c r="W1215" s="576"/>
      <c r="X1215" s="564"/>
      <c r="Y1215" s="576"/>
      <c r="Z1215" s="564"/>
      <c r="AA1215" s="576"/>
      <c r="AB1215" s="564"/>
      <c r="AC1215" s="565"/>
      <c r="AD1215" s="568"/>
      <c r="AE1215" s="569"/>
      <c r="AF1215" s="548">
        <f>IF(AB1215=0,0,(AD1215/AB1215)*100)</f>
        <v>0</v>
      </c>
      <c r="AG1215" s="549"/>
      <c r="AH1215" s="564"/>
      <c r="AI1215" s="565"/>
      <c r="AJ1215" s="568"/>
      <c r="AK1215" s="569"/>
      <c r="AL1215" s="548">
        <f>IF(AH1215=0,0,(AJ1215/AH1215)*100)</f>
        <v>0</v>
      </c>
      <c r="AM1215" s="549"/>
      <c r="AN1215" s="564"/>
      <c r="AO1215" s="565"/>
      <c r="AP1215" s="568"/>
      <c r="AQ1215" s="569"/>
      <c r="AR1215" s="548">
        <f>IF(AN1215=0,0,(AP1215/AN1215)*100)</f>
        <v>0</v>
      </c>
      <c r="AS1215" s="549"/>
      <c r="AT1215" s="572">
        <f>AB1215+AH1215+AN1215</f>
        <v>0</v>
      </c>
      <c r="AU1215" s="573"/>
      <c r="AV1215" s="544">
        <f>AD1215+AJ1215+AP1215</f>
        <v>0</v>
      </c>
      <c r="AW1215" s="545"/>
      <c r="AX1215" s="548">
        <f>IF(AT1215=0,0,(AV1215/AT1215)*100)</f>
        <v>0</v>
      </c>
      <c r="AY1215" s="549"/>
      <c r="AZ1215" s="564"/>
      <c r="BA1215" s="565"/>
      <c r="BB1215" s="568"/>
      <c r="BC1215" s="569"/>
      <c r="BD1215" s="548">
        <f>IF(AZ1215=0,0,(BB1215/AZ1215)*100)</f>
        <v>0</v>
      </c>
      <c r="BE1215" s="549"/>
      <c r="BF1215" s="572">
        <f>AT1215+AZ1215</f>
        <v>0</v>
      </c>
      <c r="BG1215" s="573"/>
      <c r="BH1215" s="544">
        <f>AV1215+BB1215</f>
        <v>0</v>
      </c>
      <c r="BI1215" s="545"/>
      <c r="BJ1215" s="548">
        <f>IF(BF1215=0,0,(BH1215/BF1215)*100)</f>
        <v>0</v>
      </c>
      <c r="BK1215" s="549"/>
      <c r="BL1215" s="552">
        <f>(AD1215*2)+(AJ1215*2)+(AP1215*3)+BB1215</f>
        <v>0</v>
      </c>
      <c r="BM1215" s="553"/>
      <c r="BN1215" s="554"/>
      <c r="BO1215" s="560" t="e">
        <f>(BL1215*BR$1191)+(N1215*BR$1192)+(X1215*BR$1193)+(R1215*BR$1194)+(V1215*BR$1195)+(Z1215*BR$1196)</f>
        <v>#REF!</v>
      </c>
      <c r="BP1215" s="560" t="e">
        <f>((AZ1215-BB1215)*BR$1198)+((AT1215-AV1215)*BR$1197)+(H1215*BR$1199)+(P1215*BR$1200)</f>
        <v>#REF!</v>
      </c>
      <c r="BQ1215" s="62"/>
      <c r="BR1215" s="62"/>
      <c r="BS1215" s="62"/>
    </row>
    <row r="1216" spans="1:76" ht="21.75" customHeight="1">
      <c r="A1216" s="62"/>
      <c r="B1216" s="587"/>
      <c r="C1216" s="562" t="str">
        <f>IF(ROSTER!D$32="","",ROSTER!D$32)</f>
        <v/>
      </c>
      <c r="D1216" s="563"/>
      <c r="E1216" s="591"/>
      <c r="F1216" s="593"/>
      <c r="G1216" s="595"/>
      <c r="H1216" s="585"/>
      <c r="I1216" s="577"/>
      <c r="J1216" s="566"/>
      <c r="K1216" s="567"/>
      <c r="L1216" s="570"/>
      <c r="M1216" s="571"/>
      <c r="N1216" s="582" t="s">
        <v>16</v>
      </c>
      <c r="O1216" s="583"/>
      <c r="P1216" s="566"/>
      <c r="Q1216" s="567"/>
      <c r="R1216" s="570"/>
      <c r="S1216" s="571"/>
      <c r="T1216" s="582" t="s">
        <v>16</v>
      </c>
      <c r="U1216" s="583"/>
      <c r="V1216" s="585"/>
      <c r="W1216" s="577"/>
      <c r="X1216" s="566"/>
      <c r="Y1216" s="577"/>
      <c r="Z1216" s="566"/>
      <c r="AA1216" s="577"/>
      <c r="AB1216" s="566"/>
      <c r="AC1216" s="567"/>
      <c r="AD1216" s="570"/>
      <c r="AE1216" s="571"/>
      <c r="AF1216" s="598"/>
      <c r="AG1216" s="599"/>
      <c r="AH1216" s="566"/>
      <c r="AI1216" s="567"/>
      <c r="AJ1216" s="570"/>
      <c r="AK1216" s="571"/>
      <c r="AL1216" s="598"/>
      <c r="AM1216" s="599"/>
      <c r="AN1216" s="566"/>
      <c r="AO1216" s="567"/>
      <c r="AP1216" s="570"/>
      <c r="AQ1216" s="571"/>
      <c r="AR1216" s="598"/>
      <c r="AS1216" s="599"/>
      <c r="AT1216" s="603"/>
      <c r="AU1216" s="604"/>
      <c r="AV1216" s="596"/>
      <c r="AW1216" s="597"/>
      <c r="AX1216" s="598"/>
      <c r="AY1216" s="599"/>
      <c r="AZ1216" s="566"/>
      <c r="BA1216" s="567"/>
      <c r="BB1216" s="570"/>
      <c r="BC1216" s="571"/>
      <c r="BD1216" s="598"/>
      <c r="BE1216" s="599"/>
      <c r="BF1216" s="603"/>
      <c r="BG1216" s="604"/>
      <c r="BH1216" s="596"/>
      <c r="BI1216" s="597"/>
      <c r="BJ1216" s="598"/>
      <c r="BK1216" s="599"/>
      <c r="BL1216" s="600"/>
      <c r="BM1216" s="601"/>
      <c r="BN1216" s="602"/>
      <c r="BO1216" s="561"/>
      <c r="BP1216" s="561"/>
      <c r="BQ1216" s="62"/>
      <c r="BR1216" s="62"/>
      <c r="BS1216" s="62"/>
    </row>
    <row r="1217" spans="1:73" ht="21.75" customHeight="1">
      <c r="A1217" s="62"/>
      <c r="B1217" s="586" t="str">
        <f>IF(ROSTER!B34="","",ROSTER!B34)</f>
        <v/>
      </c>
      <c r="C1217" s="588" t="str">
        <f>IF(ROSTER!C$34="","",ROSTER!C$34)</f>
        <v/>
      </c>
      <c r="D1217" s="589"/>
      <c r="E1217" s="590"/>
      <c r="F1217" s="592">
        <f>IF(E1217="y",1,IF(E1217="S",1,0))</f>
        <v>0</v>
      </c>
      <c r="G1217" s="594">
        <f>IF(E1217="S",1,0)</f>
        <v>0</v>
      </c>
      <c r="H1217" s="584"/>
      <c r="I1217" s="576"/>
      <c r="J1217" s="564"/>
      <c r="K1217" s="565"/>
      <c r="L1217" s="568"/>
      <c r="M1217" s="569"/>
      <c r="N1217" s="578">
        <f>L1217+J1217</f>
        <v>0</v>
      </c>
      <c r="O1217" s="579"/>
      <c r="P1217" s="564"/>
      <c r="Q1217" s="565"/>
      <c r="R1217" s="568"/>
      <c r="S1217" s="569"/>
      <c r="T1217" s="578">
        <f>R1217-P1217</f>
        <v>0</v>
      </c>
      <c r="U1217" s="579"/>
      <c r="V1217" s="584"/>
      <c r="W1217" s="576"/>
      <c r="X1217" s="564"/>
      <c r="Y1217" s="576"/>
      <c r="Z1217" s="564"/>
      <c r="AA1217" s="576"/>
      <c r="AB1217" s="564"/>
      <c r="AC1217" s="565"/>
      <c r="AD1217" s="568"/>
      <c r="AE1217" s="569"/>
      <c r="AF1217" s="548">
        <f>IF(AB1217=0,0,(AD1217/AB1217)*100)</f>
        <v>0</v>
      </c>
      <c r="AG1217" s="549"/>
      <c r="AH1217" s="564"/>
      <c r="AI1217" s="565"/>
      <c r="AJ1217" s="568"/>
      <c r="AK1217" s="569"/>
      <c r="AL1217" s="548">
        <f>IF(AH1217=0,0,(AJ1217/AH1217)*100)</f>
        <v>0</v>
      </c>
      <c r="AM1217" s="549"/>
      <c r="AN1217" s="564"/>
      <c r="AO1217" s="565"/>
      <c r="AP1217" s="568"/>
      <c r="AQ1217" s="569"/>
      <c r="AR1217" s="548">
        <f>IF(AN1217=0,0,(AP1217/AN1217)*100)</f>
        <v>0</v>
      </c>
      <c r="AS1217" s="549"/>
      <c r="AT1217" s="572">
        <f>AB1217+AH1217+AN1217</f>
        <v>0</v>
      </c>
      <c r="AU1217" s="573"/>
      <c r="AV1217" s="544">
        <f>AD1217+AJ1217+AP1217</f>
        <v>0</v>
      </c>
      <c r="AW1217" s="545"/>
      <c r="AX1217" s="548">
        <f>IF(AT1217=0,0,(AV1217/AT1217)*100)</f>
        <v>0</v>
      </c>
      <c r="AY1217" s="549"/>
      <c r="AZ1217" s="564"/>
      <c r="BA1217" s="565"/>
      <c r="BB1217" s="568"/>
      <c r="BC1217" s="569"/>
      <c r="BD1217" s="548">
        <f>IF(AZ1217=0,0,(BB1217/AZ1217)*100)</f>
        <v>0</v>
      </c>
      <c r="BE1217" s="549"/>
      <c r="BF1217" s="572">
        <f>AT1217+AZ1217</f>
        <v>0</v>
      </c>
      <c r="BG1217" s="573"/>
      <c r="BH1217" s="544">
        <f>AV1217+BB1217</f>
        <v>0</v>
      </c>
      <c r="BI1217" s="545"/>
      <c r="BJ1217" s="548">
        <f>IF(BF1217=0,0,(BH1217/BF1217)*100)</f>
        <v>0</v>
      </c>
      <c r="BK1217" s="549"/>
      <c r="BL1217" s="552">
        <f>(AD1217*2)+(AJ1217*2)+(AP1217*3)+BB1217</f>
        <v>0</v>
      </c>
      <c r="BM1217" s="553"/>
      <c r="BN1217" s="554"/>
      <c r="BO1217" s="560" t="e">
        <f>(BL1217*BR$1191)+(N1217*BR$1192)+(X1217*BR$1193)+(R1217*BR$1194)+(V1217*BR$1195)+(Z1217*BR$1196)</f>
        <v>#REF!</v>
      </c>
      <c r="BP1217" s="560" t="e">
        <f>((AZ1217-BB1217)*BR$1198)+((AT1217-AV1217)*BR$1197)+(H1217*BR$1199)+(P1217*BR$1200)</f>
        <v>#REF!</v>
      </c>
      <c r="BQ1217" s="62"/>
      <c r="BR1217" s="62"/>
      <c r="BS1217" s="62"/>
    </row>
    <row r="1218" spans="1:73" ht="21.75" customHeight="1">
      <c r="A1218" s="62"/>
      <c r="B1218" s="587"/>
      <c r="C1218" s="562" t="str">
        <f>IF(ROSTER!D$34="","",ROSTER!D$34)</f>
        <v/>
      </c>
      <c r="D1218" s="563"/>
      <c r="E1218" s="591"/>
      <c r="F1218" s="593"/>
      <c r="G1218" s="595"/>
      <c r="H1218" s="585"/>
      <c r="I1218" s="577"/>
      <c r="J1218" s="566"/>
      <c r="K1218" s="567"/>
      <c r="L1218" s="570"/>
      <c r="M1218" s="571"/>
      <c r="N1218" s="582" t="s">
        <v>16</v>
      </c>
      <c r="O1218" s="583"/>
      <c r="P1218" s="566"/>
      <c r="Q1218" s="567"/>
      <c r="R1218" s="570"/>
      <c r="S1218" s="571"/>
      <c r="T1218" s="582" t="s">
        <v>16</v>
      </c>
      <c r="U1218" s="583"/>
      <c r="V1218" s="585"/>
      <c r="W1218" s="577"/>
      <c r="X1218" s="566"/>
      <c r="Y1218" s="577"/>
      <c r="Z1218" s="566"/>
      <c r="AA1218" s="577"/>
      <c r="AB1218" s="566"/>
      <c r="AC1218" s="567"/>
      <c r="AD1218" s="570"/>
      <c r="AE1218" s="571"/>
      <c r="AF1218" s="598"/>
      <c r="AG1218" s="599"/>
      <c r="AH1218" s="566"/>
      <c r="AI1218" s="567"/>
      <c r="AJ1218" s="570"/>
      <c r="AK1218" s="571"/>
      <c r="AL1218" s="598"/>
      <c r="AM1218" s="599"/>
      <c r="AN1218" s="566"/>
      <c r="AO1218" s="567"/>
      <c r="AP1218" s="570"/>
      <c r="AQ1218" s="571"/>
      <c r="AR1218" s="598"/>
      <c r="AS1218" s="599"/>
      <c r="AT1218" s="603"/>
      <c r="AU1218" s="604"/>
      <c r="AV1218" s="596"/>
      <c r="AW1218" s="597"/>
      <c r="AX1218" s="598"/>
      <c r="AY1218" s="599"/>
      <c r="AZ1218" s="566"/>
      <c r="BA1218" s="567"/>
      <c r="BB1218" s="570"/>
      <c r="BC1218" s="571"/>
      <c r="BD1218" s="598"/>
      <c r="BE1218" s="599"/>
      <c r="BF1218" s="603"/>
      <c r="BG1218" s="604"/>
      <c r="BH1218" s="596"/>
      <c r="BI1218" s="597"/>
      <c r="BJ1218" s="598"/>
      <c r="BK1218" s="599"/>
      <c r="BL1218" s="600"/>
      <c r="BM1218" s="601"/>
      <c r="BN1218" s="602"/>
      <c r="BO1218" s="561"/>
      <c r="BP1218" s="561"/>
      <c r="BQ1218" s="62"/>
      <c r="BR1218" s="62"/>
      <c r="BS1218" s="62"/>
    </row>
    <row r="1219" spans="1:73" ht="21.75" customHeight="1">
      <c r="A1219" s="62"/>
      <c r="B1219" s="586" t="str">
        <f>IF(ROSTER!B36="","",ROSTER!B36)</f>
        <v/>
      </c>
      <c r="C1219" s="588" t="str">
        <f>IF(ROSTER!C$36="","",ROSTER!C$36)</f>
        <v/>
      </c>
      <c r="D1219" s="589"/>
      <c r="E1219" s="590"/>
      <c r="F1219" s="592">
        <f>IF(E1219="y",1,IF(E1219="S",1,0))</f>
        <v>0</v>
      </c>
      <c r="G1219" s="594">
        <f>IF(E1219="S",1,0)</f>
        <v>0</v>
      </c>
      <c r="H1219" s="584"/>
      <c r="I1219" s="576"/>
      <c r="J1219" s="564"/>
      <c r="K1219" s="565"/>
      <c r="L1219" s="568"/>
      <c r="M1219" s="569"/>
      <c r="N1219" s="578">
        <f>L1219+J1219</f>
        <v>0</v>
      </c>
      <c r="O1219" s="579"/>
      <c r="P1219" s="564"/>
      <c r="Q1219" s="565"/>
      <c r="R1219" s="568"/>
      <c r="S1219" s="569"/>
      <c r="T1219" s="578">
        <f>R1219-P1219</f>
        <v>0</v>
      </c>
      <c r="U1219" s="579"/>
      <c r="V1219" s="584"/>
      <c r="W1219" s="576"/>
      <c r="X1219" s="564"/>
      <c r="Y1219" s="576"/>
      <c r="Z1219" s="564"/>
      <c r="AA1219" s="576"/>
      <c r="AB1219" s="564"/>
      <c r="AC1219" s="565"/>
      <c r="AD1219" s="568"/>
      <c r="AE1219" s="569"/>
      <c r="AF1219" s="548">
        <f>IF(AB1219=0,0,(AD1219/AB1219)*100)</f>
        <v>0</v>
      </c>
      <c r="AG1219" s="549"/>
      <c r="AH1219" s="564"/>
      <c r="AI1219" s="565"/>
      <c r="AJ1219" s="568"/>
      <c r="AK1219" s="569"/>
      <c r="AL1219" s="548">
        <f>IF(AH1219=0,0,(AJ1219/AH1219)*100)</f>
        <v>0</v>
      </c>
      <c r="AM1219" s="549"/>
      <c r="AN1219" s="564"/>
      <c r="AO1219" s="565"/>
      <c r="AP1219" s="568"/>
      <c r="AQ1219" s="569"/>
      <c r="AR1219" s="548">
        <f>IF(AN1219=0,0,(AP1219/AN1219)*100)</f>
        <v>0</v>
      </c>
      <c r="AS1219" s="549"/>
      <c r="AT1219" s="572">
        <f>AB1219+AH1219+AN1219</f>
        <v>0</v>
      </c>
      <c r="AU1219" s="573"/>
      <c r="AV1219" s="544">
        <f>AD1219+AJ1219+AP1219</f>
        <v>0</v>
      </c>
      <c r="AW1219" s="545"/>
      <c r="AX1219" s="548">
        <f>IF(AT1219=0,0,(AV1219/AT1219)*100)</f>
        <v>0</v>
      </c>
      <c r="AY1219" s="549"/>
      <c r="AZ1219" s="564"/>
      <c r="BA1219" s="565"/>
      <c r="BB1219" s="568"/>
      <c r="BC1219" s="569"/>
      <c r="BD1219" s="548">
        <f>IF(AZ1219=0,0,(BB1219/AZ1219)*100)</f>
        <v>0</v>
      </c>
      <c r="BE1219" s="549"/>
      <c r="BF1219" s="572">
        <f>AT1219+AZ1219</f>
        <v>0</v>
      </c>
      <c r="BG1219" s="573"/>
      <c r="BH1219" s="544">
        <f>AV1219+BB1219</f>
        <v>0</v>
      </c>
      <c r="BI1219" s="545"/>
      <c r="BJ1219" s="548">
        <f>IF(BF1219=0,0,(BH1219/BF1219)*100)</f>
        <v>0</v>
      </c>
      <c r="BK1219" s="549"/>
      <c r="BL1219" s="552">
        <f>(AD1219*2)+(AJ1219*2)+(AP1219*3)+BB1219</f>
        <v>0</v>
      </c>
      <c r="BM1219" s="553"/>
      <c r="BN1219" s="554"/>
      <c r="BO1219" s="560" t="e">
        <f>(BL1219*BR$1191)+(N1219*BR$1192)+(X1219*BR$1193)+(R1219*BR$1194)+(V1219*BR$1195)+(Z1219*BR$1196)</f>
        <v>#REF!</v>
      </c>
      <c r="BP1219" s="560" t="e">
        <f>((AZ1219-BB1219)*BR$1198)+((AT1219-AV1219)*BR$1197)+(H1219*BR$1199)+(P1219*BR$1200)</f>
        <v>#REF!</v>
      </c>
      <c r="BQ1219" s="62"/>
      <c r="BR1219" s="62"/>
      <c r="BS1219" s="62"/>
    </row>
    <row r="1220" spans="1:73" ht="21.75" customHeight="1">
      <c r="A1220" s="62"/>
      <c r="B1220" s="587"/>
      <c r="C1220" s="562" t="str">
        <f>IF(ROSTER!D$36="","",ROSTER!D$36)</f>
        <v/>
      </c>
      <c r="D1220" s="563"/>
      <c r="E1220" s="591"/>
      <c r="F1220" s="593"/>
      <c r="G1220" s="595"/>
      <c r="H1220" s="585"/>
      <c r="I1220" s="577"/>
      <c r="J1220" s="566"/>
      <c r="K1220" s="567"/>
      <c r="L1220" s="570"/>
      <c r="M1220" s="571"/>
      <c r="N1220" s="582" t="s">
        <v>16</v>
      </c>
      <c r="O1220" s="583"/>
      <c r="P1220" s="566"/>
      <c r="Q1220" s="567"/>
      <c r="R1220" s="570"/>
      <c r="S1220" s="571"/>
      <c r="T1220" s="582" t="s">
        <v>16</v>
      </c>
      <c r="U1220" s="583"/>
      <c r="V1220" s="585"/>
      <c r="W1220" s="577"/>
      <c r="X1220" s="566"/>
      <c r="Y1220" s="577"/>
      <c r="Z1220" s="566"/>
      <c r="AA1220" s="577"/>
      <c r="AB1220" s="566"/>
      <c r="AC1220" s="567"/>
      <c r="AD1220" s="570"/>
      <c r="AE1220" s="571"/>
      <c r="AF1220" s="598"/>
      <c r="AG1220" s="599"/>
      <c r="AH1220" s="566"/>
      <c r="AI1220" s="567"/>
      <c r="AJ1220" s="570"/>
      <c r="AK1220" s="571"/>
      <c r="AL1220" s="598"/>
      <c r="AM1220" s="599"/>
      <c r="AN1220" s="566"/>
      <c r="AO1220" s="567"/>
      <c r="AP1220" s="570"/>
      <c r="AQ1220" s="571"/>
      <c r="AR1220" s="598"/>
      <c r="AS1220" s="599"/>
      <c r="AT1220" s="603"/>
      <c r="AU1220" s="604"/>
      <c r="AV1220" s="596"/>
      <c r="AW1220" s="597"/>
      <c r="AX1220" s="598"/>
      <c r="AY1220" s="599"/>
      <c r="AZ1220" s="566"/>
      <c r="BA1220" s="567"/>
      <c r="BB1220" s="570"/>
      <c r="BC1220" s="571"/>
      <c r="BD1220" s="598"/>
      <c r="BE1220" s="599"/>
      <c r="BF1220" s="603"/>
      <c r="BG1220" s="604"/>
      <c r="BH1220" s="596"/>
      <c r="BI1220" s="597"/>
      <c r="BJ1220" s="598"/>
      <c r="BK1220" s="599"/>
      <c r="BL1220" s="600"/>
      <c r="BM1220" s="601"/>
      <c r="BN1220" s="602"/>
      <c r="BO1220" s="561"/>
      <c r="BP1220" s="561"/>
      <c r="BQ1220" s="62"/>
      <c r="BR1220" s="62"/>
      <c r="BS1220" s="62"/>
    </row>
    <row r="1221" spans="1:73" ht="21.75" customHeight="1">
      <c r="A1221" s="62"/>
      <c r="B1221" s="586" t="str">
        <f>IF(ROSTER!B38="","",ROSTER!B38)</f>
        <v/>
      </c>
      <c r="C1221" s="588" t="str">
        <f>IF(ROSTER!C$38="","",ROSTER!C$38)</f>
        <v/>
      </c>
      <c r="D1221" s="589"/>
      <c r="E1221" s="590"/>
      <c r="F1221" s="592">
        <f>IF(E1221="y",1,IF(E1221="S",1,0))</f>
        <v>0</v>
      </c>
      <c r="G1221" s="594">
        <f>IF(E1221="S",1,0)</f>
        <v>0</v>
      </c>
      <c r="H1221" s="584"/>
      <c r="I1221" s="576"/>
      <c r="J1221" s="564"/>
      <c r="K1221" s="565"/>
      <c r="L1221" s="568"/>
      <c r="M1221" s="569"/>
      <c r="N1221" s="578">
        <f>L1221+J1221</f>
        <v>0</v>
      </c>
      <c r="O1221" s="579"/>
      <c r="P1221" s="564"/>
      <c r="Q1221" s="565"/>
      <c r="R1221" s="568"/>
      <c r="S1221" s="569"/>
      <c r="T1221" s="578">
        <f>R1221-P1221</f>
        <v>0</v>
      </c>
      <c r="U1221" s="579"/>
      <c r="V1221" s="584"/>
      <c r="W1221" s="576"/>
      <c r="X1221" s="564"/>
      <c r="Y1221" s="576"/>
      <c r="Z1221" s="564"/>
      <c r="AA1221" s="576"/>
      <c r="AB1221" s="564"/>
      <c r="AC1221" s="565"/>
      <c r="AD1221" s="568"/>
      <c r="AE1221" s="569"/>
      <c r="AF1221" s="548">
        <f>IF(AB1221=0,0,(AD1221/AB1221)*100)</f>
        <v>0</v>
      </c>
      <c r="AG1221" s="549"/>
      <c r="AH1221" s="564"/>
      <c r="AI1221" s="565"/>
      <c r="AJ1221" s="568"/>
      <c r="AK1221" s="569"/>
      <c r="AL1221" s="548">
        <f>IF(AH1221=0,0,(AJ1221/AH1221)*100)</f>
        <v>0</v>
      </c>
      <c r="AM1221" s="549"/>
      <c r="AN1221" s="564"/>
      <c r="AO1221" s="565"/>
      <c r="AP1221" s="568"/>
      <c r="AQ1221" s="569"/>
      <c r="AR1221" s="548">
        <f>IF(AN1221=0,0,(AP1221/AN1221)*100)</f>
        <v>0</v>
      </c>
      <c r="AS1221" s="549"/>
      <c r="AT1221" s="572">
        <f>AB1221+AH1221+AN1221</f>
        <v>0</v>
      </c>
      <c r="AU1221" s="573"/>
      <c r="AV1221" s="544">
        <f>AD1221+AJ1221+AP1221</f>
        <v>0</v>
      </c>
      <c r="AW1221" s="545"/>
      <c r="AX1221" s="548">
        <f>IF(AT1221=0,0,(AV1221/AT1221)*100)</f>
        <v>0</v>
      </c>
      <c r="AY1221" s="549"/>
      <c r="AZ1221" s="564"/>
      <c r="BA1221" s="565"/>
      <c r="BB1221" s="568"/>
      <c r="BC1221" s="569"/>
      <c r="BD1221" s="548">
        <f>IF(AZ1221=0,0,(BB1221/AZ1221)*100)</f>
        <v>0</v>
      </c>
      <c r="BE1221" s="549"/>
      <c r="BF1221" s="572">
        <f>AT1221+AZ1221</f>
        <v>0</v>
      </c>
      <c r="BG1221" s="573"/>
      <c r="BH1221" s="544">
        <f>AV1221+BB1221</f>
        <v>0</v>
      </c>
      <c r="BI1221" s="545"/>
      <c r="BJ1221" s="548">
        <f>IF(BF1221=0,0,(BH1221/BF1221)*100)</f>
        <v>0</v>
      </c>
      <c r="BK1221" s="549"/>
      <c r="BL1221" s="552">
        <f>(AD1221*2)+(AJ1221*2)+(AP1221*3)+BB1221</f>
        <v>0</v>
      </c>
      <c r="BM1221" s="553"/>
      <c r="BN1221" s="554"/>
      <c r="BO1221" s="560" t="e">
        <f>(BL1221*BR$1191)+(N1221*BR$1192)+(X1221*BR$1193)+(R1221*BR$1194)+(V1221*BR$1195)+(Z1221*BR$1196)</f>
        <v>#REF!</v>
      </c>
      <c r="BP1221" s="560" t="e">
        <f>((AZ1221-BB1221)*BR$1198)+((AT1221-AV1221)*BR$1197)+(H1221*BR$1199)+(P1221*BR$1200)</f>
        <v>#REF!</v>
      </c>
      <c r="BQ1221" s="62"/>
      <c r="BR1221" s="62"/>
      <c r="BS1221" s="62"/>
    </row>
    <row r="1222" spans="1:73" ht="21.75" customHeight="1">
      <c r="A1222" s="62"/>
      <c r="B1222" s="587"/>
      <c r="C1222" s="562" t="str">
        <f>IF(ROSTER!D$38="","",ROSTER!D$38)</f>
        <v/>
      </c>
      <c r="D1222" s="563"/>
      <c r="E1222" s="591"/>
      <c r="F1222" s="593"/>
      <c r="G1222" s="595"/>
      <c r="H1222" s="585"/>
      <c r="I1222" s="577"/>
      <c r="J1222" s="566"/>
      <c r="K1222" s="567"/>
      <c r="L1222" s="570"/>
      <c r="M1222" s="571"/>
      <c r="N1222" s="582" t="s">
        <v>16</v>
      </c>
      <c r="O1222" s="583"/>
      <c r="P1222" s="566"/>
      <c r="Q1222" s="567"/>
      <c r="R1222" s="570"/>
      <c r="S1222" s="571"/>
      <c r="T1222" s="582" t="s">
        <v>16</v>
      </c>
      <c r="U1222" s="583"/>
      <c r="V1222" s="585"/>
      <c r="W1222" s="577"/>
      <c r="X1222" s="566"/>
      <c r="Y1222" s="577"/>
      <c r="Z1222" s="566"/>
      <c r="AA1222" s="577"/>
      <c r="AB1222" s="566"/>
      <c r="AC1222" s="567"/>
      <c r="AD1222" s="570"/>
      <c r="AE1222" s="571"/>
      <c r="AF1222" s="598"/>
      <c r="AG1222" s="599"/>
      <c r="AH1222" s="566"/>
      <c r="AI1222" s="567"/>
      <c r="AJ1222" s="570"/>
      <c r="AK1222" s="571"/>
      <c r="AL1222" s="598"/>
      <c r="AM1222" s="599"/>
      <c r="AN1222" s="566"/>
      <c r="AO1222" s="567"/>
      <c r="AP1222" s="570"/>
      <c r="AQ1222" s="571"/>
      <c r="AR1222" s="598"/>
      <c r="AS1222" s="599"/>
      <c r="AT1222" s="603"/>
      <c r="AU1222" s="604"/>
      <c r="AV1222" s="596"/>
      <c r="AW1222" s="597"/>
      <c r="AX1222" s="598"/>
      <c r="AY1222" s="599"/>
      <c r="AZ1222" s="566"/>
      <c r="BA1222" s="567"/>
      <c r="BB1222" s="570"/>
      <c r="BC1222" s="571"/>
      <c r="BD1222" s="598"/>
      <c r="BE1222" s="599"/>
      <c r="BF1222" s="603"/>
      <c r="BG1222" s="604"/>
      <c r="BH1222" s="596"/>
      <c r="BI1222" s="597"/>
      <c r="BJ1222" s="598"/>
      <c r="BK1222" s="599"/>
      <c r="BL1222" s="600"/>
      <c r="BM1222" s="601"/>
      <c r="BN1222" s="602"/>
      <c r="BO1222" s="561"/>
      <c r="BP1222" s="561"/>
      <c r="BQ1222" s="62"/>
      <c r="BR1222" s="62"/>
      <c r="BS1222" s="62"/>
    </row>
    <row r="1223" spans="1:73" ht="21.75" customHeight="1">
      <c r="A1223" s="62"/>
      <c r="B1223" s="586" t="str">
        <f>IF(ROSTER!B40="","",ROSTER!B40)</f>
        <v/>
      </c>
      <c r="C1223" s="588" t="str">
        <f>IF(ROSTER!C$40="","",ROSTER!C$40)</f>
        <v/>
      </c>
      <c r="D1223" s="589"/>
      <c r="E1223" s="590"/>
      <c r="F1223" s="592">
        <f>IF(E1223="y",1,IF(E1223="S",1,0))</f>
        <v>0</v>
      </c>
      <c r="G1223" s="594">
        <f>IF(E1223="S",1,0)</f>
        <v>0</v>
      </c>
      <c r="H1223" s="584"/>
      <c r="I1223" s="576"/>
      <c r="J1223" s="564"/>
      <c r="K1223" s="565"/>
      <c r="L1223" s="568"/>
      <c r="M1223" s="569"/>
      <c r="N1223" s="578">
        <f>L1223+J1223</f>
        <v>0</v>
      </c>
      <c r="O1223" s="579"/>
      <c r="P1223" s="564"/>
      <c r="Q1223" s="565"/>
      <c r="R1223" s="568"/>
      <c r="S1223" s="569"/>
      <c r="T1223" s="578">
        <f>R1223-P1223</f>
        <v>0</v>
      </c>
      <c r="U1223" s="579"/>
      <c r="V1223" s="584"/>
      <c r="W1223" s="576"/>
      <c r="X1223" s="564"/>
      <c r="Y1223" s="576"/>
      <c r="Z1223" s="564"/>
      <c r="AA1223" s="576"/>
      <c r="AB1223" s="564"/>
      <c r="AC1223" s="565"/>
      <c r="AD1223" s="568"/>
      <c r="AE1223" s="569"/>
      <c r="AF1223" s="548">
        <f>IF(AB1223=0,0,(AD1223/AB1223)*100)</f>
        <v>0</v>
      </c>
      <c r="AG1223" s="549"/>
      <c r="AH1223" s="564"/>
      <c r="AI1223" s="565"/>
      <c r="AJ1223" s="568"/>
      <c r="AK1223" s="569"/>
      <c r="AL1223" s="548">
        <f>IF(AH1223=0,0,(AJ1223/AH1223)*100)</f>
        <v>0</v>
      </c>
      <c r="AM1223" s="549"/>
      <c r="AN1223" s="564"/>
      <c r="AO1223" s="565"/>
      <c r="AP1223" s="568"/>
      <c r="AQ1223" s="569"/>
      <c r="AR1223" s="548">
        <f>IF(AN1223=0,0,(AP1223/AN1223)*100)</f>
        <v>0</v>
      </c>
      <c r="AS1223" s="549"/>
      <c r="AT1223" s="572">
        <f>AB1223+AH1223+AN1223</f>
        <v>0</v>
      </c>
      <c r="AU1223" s="573"/>
      <c r="AV1223" s="544">
        <f>AD1223+AJ1223+AP1223</f>
        <v>0</v>
      </c>
      <c r="AW1223" s="545"/>
      <c r="AX1223" s="548">
        <f>IF(AT1223=0,0,(AV1223/AT1223)*100)</f>
        <v>0</v>
      </c>
      <c r="AY1223" s="549"/>
      <c r="AZ1223" s="564"/>
      <c r="BA1223" s="565"/>
      <c r="BB1223" s="568"/>
      <c r="BC1223" s="569"/>
      <c r="BD1223" s="548">
        <f>IF(AZ1223=0,0,(BB1223/AZ1223)*100)</f>
        <v>0</v>
      </c>
      <c r="BE1223" s="549"/>
      <c r="BF1223" s="572">
        <f>AT1223+AZ1223</f>
        <v>0</v>
      </c>
      <c r="BG1223" s="573"/>
      <c r="BH1223" s="544">
        <f>AV1223+BB1223</f>
        <v>0</v>
      </c>
      <c r="BI1223" s="545"/>
      <c r="BJ1223" s="548">
        <f>IF(BF1223=0,0,(BH1223/BF1223)*100)</f>
        <v>0</v>
      </c>
      <c r="BK1223" s="549"/>
      <c r="BL1223" s="552">
        <f>(AD1223*2)+(AJ1223*2)+(AP1223*3)+BB1223</f>
        <v>0</v>
      </c>
      <c r="BM1223" s="553"/>
      <c r="BN1223" s="554"/>
      <c r="BO1223" s="560" t="e">
        <f>(BL1223*BR$1191)+(N1223*BR$1192)+(X1223*BR$1193)+(R1223*BR$1194)+(V1223*BR$1195)+(Z1223*BR$1196)</f>
        <v>#REF!</v>
      </c>
      <c r="BP1223" s="560" t="e">
        <f>((AZ1223-BB1223)*BR$1198)+((AT1223-AV1223)*BR$1197)+(H1223*BR$1199)+(P1223*BR$1200)</f>
        <v>#REF!</v>
      </c>
      <c r="BQ1223" s="62"/>
      <c r="BR1223" s="62"/>
      <c r="BS1223" s="62"/>
    </row>
    <row r="1224" spans="1:73" ht="21.75" customHeight="1">
      <c r="A1224" s="62"/>
      <c r="B1224" s="587"/>
      <c r="C1224" s="562" t="str">
        <f>IF(ROSTER!D$40="","",ROSTER!D$40)</f>
        <v/>
      </c>
      <c r="D1224" s="563"/>
      <c r="E1224" s="591"/>
      <c r="F1224" s="593"/>
      <c r="G1224" s="595"/>
      <c r="H1224" s="585"/>
      <c r="I1224" s="577"/>
      <c r="J1224" s="566"/>
      <c r="K1224" s="567"/>
      <c r="L1224" s="570"/>
      <c r="M1224" s="571"/>
      <c r="N1224" s="582" t="s">
        <v>16</v>
      </c>
      <c r="O1224" s="583"/>
      <c r="P1224" s="566"/>
      <c r="Q1224" s="567"/>
      <c r="R1224" s="570"/>
      <c r="S1224" s="571"/>
      <c r="T1224" s="582" t="s">
        <v>16</v>
      </c>
      <c r="U1224" s="583"/>
      <c r="V1224" s="585"/>
      <c r="W1224" s="577"/>
      <c r="X1224" s="566"/>
      <c r="Y1224" s="577"/>
      <c r="Z1224" s="566"/>
      <c r="AA1224" s="577"/>
      <c r="AB1224" s="566"/>
      <c r="AC1224" s="567"/>
      <c r="AD1224" s="570"/>
      <c r="AE1224" s="571"/>
      <c r="AF1224" s="598"/>
      <c r="AG1224" s="599"/>
      <c r="AH1224" s="566"/>
      <c r="AI1224" s="567"/>
      <c r="AJ1224" s="570"/>
      <c r="AK1224" s="571"/>
      <c r="AL1224" s="598"/>
      <c r="AM1224" s="599"/>
      <c r="AN1224" s="566"/>
      <c r="AO1224" s="567"/>
      <c r="AP1224" s="570"/>
      <c r="AQ1224" s="571"/>
      <c r="AR1224" s="598"/>
      <c r="AS1224" s="599"/>
      <c r="AT1224" s="603"/>
      <c r="AU1224" s="604"/>
      <c r="AV1224" s="596"/>
      <c r="AW1224" s="597"/>
      <c r="AX1224" s="598"/>
      <c r="AY1224" s="599"/>
      <c r="AZ1224" s="566"/>
      <c r="BA1224" s="567"/>
      <c r="BB1224" s="570"/>
      <c r="BC1224" s="571"/>
      <c r="BD1224" s="598"/>
      <c r="BE1224" s="599"/>
      <c r="BF1224" s="603"/>
      <c r="BG1224" s="604"/>
      <c r="BH1224" s="596"/>
      <c r="BI1224" s="597"/>
      <c r="BJ1224" s="598"/>
      <c r="BK1224" s="599"/>
      <c r="BL1224" s="600"/>
      <c r="BM1224" s="601"/>
      <c r="BN1224" s="602"/>
      <c r="BO1224" s="561"/>
      <c r="BP1224" s="561"/>
      <c r="BQ1224" s="62"/>
      <c r="BR1224" s="62"/>
      <c r="BS1224" s="62"/>
    </row>
    <row r="1225" spans="1:73" ht="21.75" customHeight="1">
      <c r="A1225" s="62"/>
      <c r="B1225" s="586" t="str">
        <f>IF(ROSTER!B42="","",ROSTER!B42)</f>
        <v/>
      </c>
      <c r="C1225" s="588" t="str">
        <f>IF(ROSTER!C$42="","",ROSTER!C$42)</f>
        <v/>
      </c>
      <c r="D1225" s="589"/>
      <c r="E1225" s="590"/>
      <c r="F1225" s="592">
        <f>IF(E1225="y",1,IF(E1225="S",1,0))</f>
        <v>0</v>
      </c>
      <c r="G1225" s="594">
        <f>IF(E1225="S",1,0)</f>
        <v>0</v>
      </c>
      <c r="H1225" s="584"/>
      <c r="I1225" s="576"/>
      <c r="J1225" s="564"/>
      <c r="K1225" s="565"/>
      <c r="L1225" s="568"/>
      <c r="M1225" s="569"/>
      <c r="N1225" s="578">
        <f>L1225+J1225</f>
        <v>0</v>
      </c>
      <c r="O1225" s="579"/>
      <c r="P1225" s="564"/>
      <c r="Q1225" s="565"/>
      <c r="R1225" s="568"/>
      <c r="S1225" s="569"/>
      <c r="T1225" s="578">
        <f>R1225-P1225</f>
        <v>0</v>
      </c>
      <c r="U1225" s="579"/>
      <c r="V1225" s="584"/>
      <c r="W1225" s="576"/>
      <c r="X1225" s="564"/>
      <c r="Y1225" s="576"/>
      <c r="Z1225" s="564"/>
      <c r="AA1225" s="576"/>
      <c r="AB1225" s="564"/>
      <c r="AC1225" s="565"/>
      <c r="AD1225" s="568"/>
      <c r="AE1225" s="569"/>
      <c r="AF1225" s="548">
        <f>IF(AB1225=0,0,(AD1225/AB1225)*100)</f>
        <v>0</v>
      </c>
      <c r="AG1225" s="549"/>
      <c r="AH1225" s="564"/>
      <c r="AI1225" s="565"/>
      <c r="AJ1225" s="568"/>
      <c r="AK1225" s="569"/>
      <c r="AL1225" s="548">
        <f>IF(AH1225=0,0,(AJ1225/AH1225)*100)</f>
        <v>0</v>
      </c>
      <c r="AM1225" s="549"/>
      <c r="AN1225" s="564"/>
      <c r="AO1225" s="565"/>
      <c r="AP1225" s="568"/>
      <c r="AQ1225" s="569"/>
      <c r="AR1225" s="548">
        <f>IF(AN1225=0,0,(AP1225/AN1225)*100)</f>
        <v>0</v>
      </c>
      <c r="AS1225" s="549"/>
      <c r="AT1225" s="572">
        <f>AB1225+AH1225+AN1225</f>
        <v>0</v>
      </c>
      <c r="AU1225" s="573"/>
      <c r="AV1225" s="544">
        <f>AD1225+AJ1225+AP1225</f>
        <v>0</v>
      </c>
      <c r="AW1225" s="545"/>
      <c r="AX1225" s="548">
        <f>IF(AT1225=0,0,(AV1225/AT1225)*100)</f>
        <v>0</v>
      </c>
      <c r="AY1225" s="549"/>
      <c r="AZ1225" s="564"/>
      <c r="BA1225" s="565"/>
      <c r="BB1225" s="568"/>
      <c r="BC1225" s="569"/>
      <c r="BD1225" s="548">
        <f>IF(AZ1225=0,0,(BB1225/AZ1225)*100)</f>
        <v>0</v>
      </c>
      <c r="BE1225" s="549"/>
      <c r="BF1225" s="572">
        <f>AT1225+AZ1225</f>
        <v>0</v>
      </c>
      <c r="BG1225" s="573"/>
      <c r="BH1225" s="544">
        <f>AV1225+BB1225</f>
        <v>0</v>
      </c>
      <c r="BI1225" s="545"/>
      <c r="BJ1225" s="548">
        <f>IF(BF1225=0,0,(BH1225/BF1225)*100)</f>
        <v>0</v>
      </c>
      <c r="BK1225" s="549"/>
      <c r="BL1225" s="552">
        <f>(AD1225*2)+(AJ1225*2)+(AP1225*3)+BB1225</f>
        <v>0</v>
      </c>
      <c r="BM1225" s="553"/>
      <c r="BN1225" s="554"/>
      <c r="BO1225" s="560" t="e">
        <f>(BL1225*BR$1191)+(N1225*BR$1192)+(X1225*BR$1193)+(R1225*BR$1194)+(V1225*BR$1195)+(Z1225*BR$1196)</f>
        <v>#REF!</v>
      </c>
      <c r="BP1225" s="560" t="e">
        <f>((AZ1225-BB1225)*BR$1198)+((AT1225-AV1225)*BR$1197)+(H1225*BR$1199)+(P1225*BR$1200)</f>
        <v>#REF!</v>
      </c>
      <c r="BQ1225" s="62"/>
      <c r="BR1225" s="62"/>
      <c r="BS1225" s="62"/>
    </row>
    <row r="1226" spans="1:73" ht="21.75" customHeight="1">
      <c r="A1226" s="62"/>
      <c r="B1226" s="587"/>
      <c r="C1226" s="562" t="str">
        <f>IF(ROSTER!D$42="","",ROSTER!D$42)</f>
        <v/>
      </c>
      <c r="D1226" s="563"/>
      <c r="E1226" s="591"/>
      <c r="F1226" s="593"/>
      <c r="G1226" s="595"/>
      <c r="H1226" s="585"/>
      <c r="I1226" s="577"/>
      <c r="J1226" s="566"/>
      <c r="K1226" s="567"/>
      <c r="L1226" s="570"/>
      <c r="M1226" s="571"/>
      <c r="N1226" s="582" t="s">
        <v>16</v>
      </c>
      <c r="O1226" s="583"/>
      <c r="P1226" s="566"/>
      <c r="Q1226" s="567"/>
      <c r="R1226" s="570"/>
      <c r="S1226" s="571"/>
      <c r="T1226" s="582" t="s">
        <v>16</v>
      </c>
      <c r="U1226" s="583"/>
      <c r="V1226" s="585"/>
      <c r="W1226" s="577"/>
      <c r="X1226" s="566"/>
      <c r="Y1226" s="577"/>
      <c r="Z1226" s="566"/>
      <c r="AA1226" s="577"/>
      <c r="AB1226" s="566"/>
      <c r="AC1226" s="567"/>
      <c r="AD1226" s="570"/>
      <c r="AE1226" s="571"/>
      <c r="AF1226" s="598"/>
      <c r="AG1226" s="599"/>
      <c r="AH1226" s="566"/>
      <c r="AI1226" s="567"/>
      <c r="AJ1226" s="570"/>
      <c r="AK1226" s="571"/>
      <c r="AL1226" s="598"/>
      <c r="AM1226" s="599"/>
      <c r="AN1226" s="566"/>
      <c r="AO1226" s="567"/>
      <c r="AP1226" s="570"/>
      <c r="AQ1226" s="571"/>
      <c r="AR1226" s="598"/>
      <c r="AS1226" s="599"/>
      <c r="AT1226" s="603"/>
      <c r="AU1226" s="604"/>
      <c r="AV1226" s="596"/>
      <c r="AW1226" s="597"/>
      <c r="AX1226" s="598"/>
      <c r="AY1226" s="599"/>
      <c r="AZ1226" s="566"/>
      <c r="BA1226" s="567"/>
      <c r="BB1226" s="570"/>
      <c r="BC1226" s="571"/>
      <c r="BD1226" s="598"/>
      <c r="BE1226" s="599"/>
      <c r="BF1226" s="603"/>
      <c r="BG1226" s="604"/>
      <c r="BH1226" s="596"/>
      <c r="BI1226" s="597"/>
      <c r="BJ1226" s="598"/>
      <c r="BK1226" s="599"/>
      <c r="BL1226" s="600"/>
      <c r="BM1226" s="601"/>
      <c r="BN1226" s="602"/>
      <c r="BO1226" s="561"/>
      <c r="BP1226" s="561"/>
      <c r="BQ1226" s="62"/>
      <c r="BR1226" s="62"/>
      <c r="BS1226" s="62"/>
    </row>
    <row r="1227" spans="1:73" ht="21.75" customHeight="1">
      <c r="A1227" s="62"/>
      <c r="B1227" s="586" t="str">
        <f>IF(ROSTER!B44="","",ROSTER!B44)</f>
        <v/>
      </c>
      <c r="C1227" s="588" t="str">
        <f>IF(ROSTER!C$44="","",ROSTER!C$44)</f>
        <v/>
      </c>
      <c r="D1227" s="589"/>
      <c r="E1227" s="590"/>
      <c r="F1227" s="592">
        <f>IF(E1227="y",1,IF(E1227="S",1,0))</f>
        <v>0</v>
      </c>
      <c r="G1227" s="594">
        <f>IF(E1227="S",1,0)</f>
        <v>0</v>
      </c>
      <c r="H1227" s="584"/>
      <c r="I1227" s="576"/>
      <c r="J1227" s="564"/>
      <c r="K1227" s="565"/>
      <c r="L1227" s="568"/>
      <c r="M1227" s="569"/>
      <c r="N1227" s="578">
        <f>L1227+J1227</f>
        <v>0</v>
      </c>
      <c r="O1227" s="579"/>
      <c r="P1227" s="564"/>
      <c r="Q1227" s="565"/>
      <c r="R1227" s="568"/>
      <c r="S1227" s="569"/>
      <c r="T1227" s="578">
        <f>R1227-P1227</f>
        <v>0</v>
      </c>
      <c r="U1227" s="579"/>
      <c r="V1227" s="584"/>
      <c r="W1227" s="576"/>
      <c r="X1227" s="564"/>
      <c r="Y1227" s="576"/>
      <c r="Z1227" s="564"/>
      <c r="AA1227" s="576"/>
      <c r="AB1227" s="564"/>
      <c r="AC1227" s="565"/>
      <c r="AD1227" s="568"/>
      <c r="AE1227" s="569"/>
      <c r="AF1227" s="548">
        <f>IF(AB1227=0,0,(AD1227/AB1227)*100)</f>
        <v>0</v>
      </c>
      <c r="AG1227" s="549"/>
      <c r="AH1227" s="564"/>
      <c r="AI1227" s="565"/>
      <c r="AJ1227" s="568"/>
      <c r="AK1227" s="569"/>
      <c r="AL1227" s="548">
        <f>IF(AH1227=0,0,(AJ1227/AH1227)*100)</f>
        <v>0</v>
      </c>
      <c r="AM1227" s="549"/>
      <c r="AN1227" s="564"/>
      <c r="AO1227" s="565"/>
      <c r="AP1227" s="568"/>
      <c r="AQ1227" s="569"/>
      <c r="AR1227" s="548">
        <f>IF(AN1227=0,0,(AP1227/AN1227)*100)</f>
        <v>0</v>
      </c>
      <c r="AS1227" s="549"/>
      <c r="AT1227" s="572">
        <f>AB1227+AH1227+AN1227</f>
        <v>0</v>
      </c>
      <c r="AU1227" s="573"/>
      <c r="AV1227" s="544">
        <f>AD1227+AJ1227+AP1227</f>
        <v>0</v>
      </c>
      <c r="AW1227" s="545"/>
      <c r="AX1227" s="548">
        <f>IF(AT1227=0,0,(AV1227/AT1227)*100)</f>
        <v>0</v>
      </c>
      <c r="AY1227" s="549"/>
      <c r="AZ1227" s="564"/>
      <c r="BA1227" s="565"/>
      <c r="BB1227" s="568"/>
      <c r="BC1227" s="569"/>
      <c r="BD1227" s="548">
        <f>IF(AZ1227=0,0,(BB1227/AZ1227)*100)</f>
        <v>0</v>
      </c>
      <c r="BE1227" s="549"/>
      <c r="BF1227" s="572">
        <f>AT1227+AZ1227</f>
        <v>0</v>
      </c>
      <c r="BG1227" s="573"/>
      <c r="BH1227" s="544">
        <f>AV1227+BB1227</f>
        <v>0</v>
      </c>
      <c r="BI1227" s="545"/>
      <c r="BJ1227" s="548">
        <f>IF(BF1227=0,0,(BH1227/BF1227)*100)</f>
        <v>0</v>
      </c>
      <c r="BK1227" s="549"/>
      <c r="BL1227" s="552">
        <f>(AD1227*2)+(AJ1227*2)+(AP1227*3)+BB1227</f>
        <v>0</v>
      </c>
      <c r="BM1227" s="553"/>
      <c r="BN1227" s="554"/>
      <c r="BO1227" s="560" t="e">
        <f>(BL1227*BR$1191)+(N1227*BR$1192)+(X1227*BR$1193)+(R1227*BR$1194)+(V1227*BR$1195)+(Z1227*BR$1196)</f>
        <v>#REF!</v>
      </c>
      <c r="BP1227" s="560" t="e">
        <f>((AZ1227-BB1227)*BR$1198)+((AT1227-AV1227)*BR$1197)+(H1227*BR$1199)+(P1227*BR$1200)</f>
        <v>#REF!</v>
      </c>
      <c r="BQ1227" s="62"/>
      <c r="BR1227" s="62"/>
      <c r="BS1227" s="62"/>
    </row>
    <row r="1228" spans="1:73" ht="21.75" customHeight="1">
      <c r="A1228" s="62"/>
      <c r="B1228" s="587"/>
      <c r="C1228" s="562" t="str">
        <f>IF(ROSTER!D$44="","",ROSTER!D$44)</f>
        <v/>
      </c>
      <c r="D1228" s="563"/>
      <c r="E1228" s="591"/>
      <c r="F1228" s="593"/>
      <c r="G1228" s="595"/>
      <c r="H1228" s="585"/>
      <c r="I1228" s="577"/>
      <c r="J1228" s="566"/>
      <c r="K1228" s="567"/>
      <c r="L1228" s="570"/>
      <c r="M1228" s="571"/>
      <c r="N1228" s="582" t="s">
        <v>16</v>
      </c>
      <c r="O1228" s="583"/>
      <c r="P1228" s="566"/>
      <c r="Q1228" s="567"/>
      <c r="R1228" s="570"/>
      <c r="S1228" s="571"/>
      <c r="T1228" s="582" t="s">
        <v>16</v>
      </c>
      <c r="U1228" s="583"/>
      <c r="V1228" s="585"/>
      <c r="W1228" s="577"/>
      <c r="X1228" s="566"/>
      <c r="Y1228" s="577"/>
      <c r="Z1228" s="566"/>
      <c r="AA1228" s="577"/>
      <c r="AB1228" s="566"/>
      <c r="AC1228" s="567"/>
      <c r="AD1228" s="570"/>
      <c r="AE1228" s="571"/>
      <c r="AF1228" s="598"/>
      <c r="AG1228" s="599"/>
      <c r="AH1228" s="566"/>
      <c r="AI1228" s="567"/>
      <c r="AJ1228" s="570"/>
      <c r="AK1228" s="571"/>
      <c r="AL1228" s="598"/>
      <c r="AM1228" s="599"/>
      <c r="AN1228" s="566"/>
      <c r="AO1228" s="567"/>
      <c r="AP1228" s="570"/>
      <c r="AQ1228" s="571"/>
      <c r="AR1228" s="598"/>
      <c r="AS1228" s="599"/>
      <c r="AT1228" s="603"/>
      <c r="AU1228" s="604"/>
      <c r="AV1228" s="596"/>
      <c r="AW1228" s="597"/>
      <c r="AX1228" s="598"/>
      <c r="AY1228" s="599"/>
      <c r="AZ1228" s="566"/>
      <c r="BA1228" s="567"/>
      <c r="BB1228" s="570"/>
      <c r="BC1228" s="571"/>
      <c r="BD1228" s="598"/>
      <c r="BE1228" s="599"/>
      <c r="BF1228" s="603"/>
      <c r="BG1228" s="604"/>
      <c r="BH1228" s="596"/>
      <c r="BI1228" s="597"/>
      <c r="BJ1228" s="598"/>
      <c r="BK1228" s="599"/>
      <c r="BL1228" s="600"/>
      <c r="BM1228" s="601"/>
      <c r="BN1228" s="602"/>
      <c r="BO1228" s="561"/>
      <c r="BP1228" s="561"/>
      <c r="BQ1228" s="62"/>
      <c r="BR1228" s="62"/>
      <c r="BS1228" s="62"/>
    </row>
    <row r="1229" spans="1:73" ht="21.75" customHeight="1">
      <c r="A1229" s="62"/>
      <c r="B1229" s="586" t="str">
        <f>IF(ROSTER!B46="","",ROSTER!B46)</f>
        <v/>
      </c>
      <c r="C1229" s="588" t="str">
        <f>IF(ROSTER!C$46="","",ROSTER!C$46)</f>
        <v/>
      </c>
      <c r="D1229" s="589"/>
      <c r="E1229" s="590"/>
      <c r="F1229" s="592">
        <f>IF(E1229="y",1,IF(E1229="S",1,0))</f>
        <v>0</v>
      </c>
      <c r="G1229" s="594">
        <f>IF(E1229="S",1,0)</f>
        <v>0</v>
      </c>
      <c r="H1229" s="584"/>
      <c r="I1229" s="576"/>
      <c r="J1229" s="564"/>
      <c r="K1229" s="565"/>
      <c r="L1229" s="568"/>
      <c r="M1229" s="569"/>
      <c r="N1229" s="578">
        <f>L1229+J1229</f>
        <v>0</v>
      </c>
      <c r="O1229" s="579"/>
      <c r="P1229" s="564"/>
      <c r="Q1229" s="565"/>
      <c r="R1229" s="568"/>
      <c r="S1229" s="569"/>
      <c r="T1229" s="578">
        <f>R1229-P1229</f>
        <v>0</v>
      </c>
      <c r="U1229" s="579"/>
      <c r="V1229" s="584"/>
      <c r="W1229" s="576"/>
      <c r="X1229" s="564"/>
      <c r="Y1229" s="576"/>
      <c r="Z1229" s="564"/>
      <c r="AA1229" s="576"/>
      <c r="AB1229" s="564"/>
      <c r="AC1229" s="565"/>
      <c r="AD1229" s="568"/>
      <c r="AE1229" s="569"/>
      <c r="AF1229" s="548">
        <f>IF(AB1229=0,0,(AD1229/AB1229)*100)</f>
        <v>0</v>
      </c>
      <c r="AG1229" s="549"/>
      <c r="AH1229" s="564"/>
      <c r="AI1229" s="565"/>
      <c r="AJ1229" s="568"/>
      <c r="AK1229" s="569"/>
      <c r="AL1229" s="548">
        <f>IF(AH1229=0,0,(AJ1229/AH1229)*100)</f>
        <v>0</v>
      </c>
      <c r="AM1229" s="549"/>
      <c r="AN1229" s="564"/>
      <c r="AO1229" s="565"/>
      <c r="AP1229" s="568"/>
      <c r="AQ1229" s="569"/>
      <c r="AR1229" s="548">
        <f>IF(AN1229=0,0,(AP1229/AN1229)*100)</f>
        <v>0</v>
      </c>
      <c r="AS1229" s="549"/>
      <c r="AT1229" s="572">
        <f>AB1229+AH1229+AN1229</f>
        <v>0</v>
      </c>
      <c r="AU1229" s="573"/>
      <c r="AV1229" s="544">
        <f>AD1229+AJ1229+AP1229</f>
        <v>0</v>
      </c>
      <c r="AW1229" s="545"/>
      <c r="AX1229" s="548">
        <f>IF(AT1229=0,0,(AV1229/AT1229)*100)</f>
        <v>0</v>
      </c>
      <c r="AY1229" s="549"/>
      <c r="AZ1229" s="564"/>
      <c r="BA1229" s="565"/>
      <c r="BB1229" s="568"/>
      <c r="BC1229" s="569"/>
      <c r="BD1229" s="548">
        <f>IF(AZ1229=0,0,(BB1229/AZ1229)*100)</f>
        <v>0</v>
      </c>
      <c r="BE1229" s="549"/>
      <c r="BF1229" s="572">
        <f>AT1229+AZ1229</f>
        <v>0</v>
      </c>
      <c r="BG1229" s="573"/>
      <c r="BH1229" s="544">
        <f>AV1229+BB1229</f>
        <v>0</v>
      </c>
      <c r="BI1229" s="545"/>
      <c r="BJ1229" s="548">
        <f>IF(BF1229=0,0,(BH1229/BF1229)*100)</f>
        <v>0</v>
      </c>
      <c r="BK1229" s="549"/>
      <c r="BL1229" s="552">
        <f>(AD1229*2)+(AJ1229*2)+(AP1229*3)+BB1229</f>
        <v>0</v>
      </c>
      <c r="BM1229" s="553"/>
      <c r="BN1229" s="554"/>
      <c r="BO1229" s="558" t="e">
        <f>(BL1229*BR$1191)+(N1229*BR$1192)+(X1229*BR$1193)+(R1229*BR$1194)+(V1229*BR$1195)+(Z1229*BR$1196)</f>
        <v>#REF!</v>
      </c>
      <c r="BP1229" s="560" t="e">
        <f>((AZ1229-BB1229)*BR$1198)+((AT1229-AV1229)*BR$1197)+(H1229*BR$1199)+(P1229*BR$1200)</f>
        <v>#REF!</v>
      </c>
      <c r="BQ1229" s="62"/>
      <c r="BR1229" s="62"/>
      <c r="BS1229" s="62"/>
      <c r="BU1229" s="82"/>
    </row>
    <row r="1230" spans="1:73" ht="22.5" customHeight="1" thickBot="1">
      <c r="A1230" s="62"/>
      <c r="B1230" s="587"/>
      <c r="C1230" s="562" t="str">
        <f>IF(ROSTER!D$46="","",ROSTER!D$46)</f>
        <v/>
      </c>
      <c r="D1230" s="563"/>
      <c r="E1230" s="591"/>
      <c r="F1230" s="593"/>
      <c r="G1230" s="595"/>
      <c r="H1230" s="585"/>
      <c r="I1230" s="577"/>
      <c r="J1230" s="566"/>
      <c r="K1230" s="567"/>
      <c r="L1230" s="570"/>
      <c r="M1230" s="571"/>
      <c r="N1230" s="580" t="s">
        <v>16</v>
      </c>
      <c r="O1230" s="581"/>
      <c r="P1230" s="566"/>
      <c r="Q1230" s="567"/>
      <c r="R1230" s="570"/>
      <c r="S1230" s="571"/>
      <c r="T1230" s="582" t="s">
        <v>16</v>
      </c>
      <c r="U1230" s="583"/>
      <c r="V1230" s="585"/>
      <c r="W1230" s="577"/>
      <c r="X1230" s="566"/>
      <c r="Y1230" s="577"/>
      <c r="Z1230" s="566"/>
      <c r="AA1230" s="577"/>
      <c r="AB1230" s="566"/>
      <c r="AC1230" s="567"/>
      <c r="AD1230" s="570"/>
      <c r="AE1230" s="571"/>
      <c r="AF1230" s="550"/>
      <c r="AG1230" s="551"/>
      <c r="AH1230" s="566"/>
      <c r="AI1230" s="567"/>
      <c r="AJ1230" s="570"/>
      <c r="AK1230" s="571"/>
      <c r="AL1230" s="550"/>
      <c r="AM1230" s="551"/>
      <c r="AN1230" s="566"/>
      <c r="AO1230" s="567"/>
      <c r="AP1230" s="570"/>
      <c r="AQ1230" s="571"/>
      <c r="AR1230" s="550"/>
      <c r="AS1230" s="551"/>
      <c r="AT1230" s="574"/>
      <c r="AU1230" s="575"/>
      <c r="AV1230" s="546"/>
      <c r="AW1230" s="547"/>
      <c r="AX1230" s="550"/>
      <c r="AY1230" s="551"/>
      <c r="AZ1230" s="566"/>
      <c r="BA1230" s="567"/>
      <c r="BB1230" s="570"/>
      <c r="BC1230" s="571"/>
      <c r="BD1230" s="550"/>
      <c r="BE1230" s="551"/>
      <c r="BF1230" s="574"/>
      <c r="BG1230" s="575"/>
      <c r="BH1230" s="546"/>
      <c r="BI1230" s="547"/>
      <c r="BJ1230" s="550"/>
      <c r="BK1230" s="551"/>
      <c r="BL1230" s="555"/>
      <c r="BM1230" s="556"/>
      <c r="BN1230" s="557"/>
      <c r="BO1230" s="559"/>
      <c r="BP1230" s="561"/>
      <c r="BQ1230" s="62"/>
      <c r="BR1230" s="62"/>
      <c r="BS1230" s="62"/>
    </row>
    <row r="1231" spans="1:73" s="82" customFormat="1" ht="33.4" customHeight="1">
      <c r="A1231" s="80"/>
      <c r="B1231" s="538"/>
      <c r="C1231" s="539"/>
      <c r="D1231" s="539" t="s">
        <v>10</v>
      </c>
      <c r="E1231" s="542"/>
      <c r="F1231" s="81"/>
      <c r="G1231" s="81"/>
      <c r="H1231" s="532">
        <f>SUM(H1191:I1230)</f>
        <v>0</v>
      </c>
      <c r="I1231" s="525"/>
      <c r="J1231" s="532">
        <f>SUM(J1191:K1230)</f>
        <v>0</v>
      </c>
      <c r="K1231" s="525"/>
      <c r="L1231" s="524">
        <f>SUM(L1191:M1230)</f>
        <v>0</v>
      </c>
      <c r="M1231" s="528"/>
      <c r="N1231" s="495">
        <f>L1231+J1231</f>
        <v>0</v>
      </c>
      <c r="O1231" s="496"/>
      <c r="P1231" s="524">
        <f>SUM(P1191:Q1230)</f>
        <v>0</v>
      </c>
      <c r="Q1231" s="525"/>
      <c r="R1231" s="524">
        <f>SUM(R1191:S1230)</f>
        <v>0</v>
      </c>
      <c r="S1231" s="528"/>
      <c r="T1231" s="495">
        <f>R1231-P1231</f>
        <v>0</v>
      </c>
      <c r="U1231" s="496"/>
      <c r="V1231" s="524">
        <f>SUM(V1191:W1230)</f>
        <v>0</v>
      </c>
      <c r="W1231" s="528"/>
      <c r="X1231" s="532">
        <f>SUM(X1191:Y1230)</f>
        <v>0</v>
      </c>
      <c r="Y1231" s="496"/>
      <c r="Z1231" s="532">
        <f>SUM(Z1191:AA1230)</f>
        <v>0</v>
      </c>
      <c r="AA1231" s="496"/>
      <c r="AB1231" s="528">
        <f>SUM(AB1191:AC1230)</f>
        <v>0</v>
      </c>
      <c r="AC1231" s="525"/>
      <c r="AD1231" s="524">
        <f>SUM(AD1191:AE1230)</f>
        <v>0</v>
      </c>
      <c r="AE1231" s="528"/>
      <c r="AF1231" s="495">
        <f>IF(AB1231=0,0,(AD1231/AB1231)*100)</f>
        <v>0</v>
      </c>
      <c r="AG1231" s="496"/>
      <c r="AH1231" s="524">
        <f>SUM(AH1191:AI1230)</f>
        <v>0</v>
      </c>
      <c r="AI1231" s="525"/>
      <c r="AJ1231" s="524">
        <f>SUM(AJ1191:AK1230)</f>
        <v>0</v>
      </c>
      <c r="AK1231" s="528"/>
      <c r="AL1231" s="495">
        <f>IF(AH1231=0,0,(AJ1231/AH1231)*100)</f>
        <v>0</v>
      </c>
      <c r="AM1231" s="496"/>
      <c r="AN1231" s="524">
        <f>SUM(AN1191:AO1230)</f>
        <v>0</v>
      </c>
      <c r="AO1231" s="525"/>
      <c r="AP1231" s="524">
        <f>SUM(AP1191:AQ1230)</f>
        <v>0</v>
      </c>
      <c r="AQ1231" s="528"/>
      <c r="AR1231" s="495">
        <f>IF(AN1231=0,0,(AP1231/AN1231)*100)</f>
        <v>0</v>
      </c>
      <c r="AS1231" s="496"/>
      <c r="AT1231" s="532">
        <f>AB1231+AH1231+AN1231</f>
        <v>0</v>
      </c>
      <c r="AU1231" s="525"/>
      <c r="AV1231" s="524">
        <f>AD1231+AJ1231+AP1231</f>
        <v>0</v>
      </c>
      <c r="AW1231" s="534"/>
      <c r="AX1231" s="495">
        <f>IF(AT1231=0,0,(AV1231/AT1231)*100)</f>
        <v>0</v>
      </c>
      <c r="AY1231" s="496"/>
      <c r="AZ1231" s="524">
        <f>SUM(AZ1191:BA1230)</f>
        <v>0</v>
      </c>
      <c r="BA1231" s="525"/>
      <c r="BB1231" s="524">
        <f>SUM(BB1191:BC1230)</f>
        <v>0</v>
      </c>
      <c r="BC1231" s="528"/>
      <c r="BD1231" s="495">
        <f>IF(AZ1231=0,0,(BB1231/AZ1231)*100)</f>
        <v>0</v>
      </c>
      <c r="BE1231" s="496"/>
      <c r="BF1231" s="532">
        <f>AT1231+AZ1231</f>
        <v>0</v>
      </c>
      <c r="BG1231" s="525"/>
      <c r="BH1231" s="524">
        <f>AV1231+BB1231</f>
        <v>0</v>
      </c>
      <c r="BI1231" s="534"/>
      <c r="BJ1231" s="495">
        <f>IF(BF1231=0,0,(BH1231/BF1231)*100)</f>
        <v>0</v>
      </c>
      <c r="BK1231" s="536"/>
      <c r="BL1231" s="511">
        <f>SUM(BL1191:BN1230)</f>
        <v>0</v>
      </c>
      <c r="BM1231" s="512"/>
      <c r="BN1231" s="513"/>
      <c r="BO1231" s="517" t="e">
        <f>(BL1231*BR$1191)+(N1231*BR$1192)+(X1231*BR$1193)+(R1231*BR$1194)+(V1231*BR$1195)+(Z1231*BR$1196)</f>
        <v>#REF!</v>
      </c>
      <c r="BP1231" s="519" t="e">
        <f>((AZ1231-BB1231)*BR$1198)+((AT1231-AV1231)*BR$1197)+(H1231*BR$1199)+(P1231*BR$1200)</f>
        <v>#REF!</v>
      </c>
      <c r="BQ1231" s="80"/>
      <c r="BR1231" s="80"/>
      <c r="BS1231" s="80"/>
    </row>
    <row r="1232" spans="1:73" s="82" customFormat="1" ht="33.950000000000003" customHeight="1" thickBot="1">
      <c r="A1232" s="80"/>
      <c r="B1232" s="540"/>
      <c r="C1232" s="541"/>
      <c r="D1232" s="541"/>
      <c r="E1232" s="543"/>
      <c r="F1232" s="83"/>
      <c r="G1232" s="83"/>
      <c r="H1232" s="533"/>
      <c r="I1232" s="527"/>
      <c r="J1232" s="533"/>
      <c r="K1232" s="527"/>
      <c r="L1232" s="526"/>
      <c r="M1232" s="529"/>
      <c r="N1232" s="530" t="s">
        <v>16</v>
      </c>
      <c r="O1232" s="531"/>
      <c r="P1232" s="526"/>
      <c r="Q1232" s="527"/>
      <c r="R1232" s="526"/>
      <c r="S1232" s="529"/>
      <c r="T1232" s="530" t="s">
        <v>16</v>
      </c>
      <c r="U1232" s="531"/>
      <c r="V1232" s="526"/>
      <c r="W1232" s="529"/>
      <c r="X1232" s="533"/>
      <c r="Y1232" s="531"/>
      <c r="Z1232" s="533"/>
      <c r="AA1232" s="531"/>
      <c r="AB1232" s="529"/>
      <c r="AC1232" s="527"/>
      <c r="AD1232" s="526"/>
      <c r="AE1232" s="529"/>
      <c r="AF1232" s="530"/>
      <c r="AG1232" s="531"/>
      <c r="AH1232" s="526"/>
      <c r="AI1232" s="527"/>
      <c r="AJ1232" s="526"/>
      <c r="AK1232" s="529"/>
      <c r="AL1232" s="530"/>
      <c r="AM1232" s="531"/>
      <c r="AN1232" s="526"/>
      <c r="AO1232" s="527"/>
      <c r="AP1232" s="526"/>
      <c r="AQ1232" s="529"/>
      <c r="AR1232" s="530"/>
      <c r="AS1232" s="531"/>
      <c r="AT1232" s="533"/>
      <c r="AU1232" s="527"/>
      <c r="AV1232" s="526"/>
      <c r="AW1232" s="535"/>
      <c r="AX1232" s="530"/>
      <c r="AY1232" s="531"/>
      <c r="AZ1232" s="526"/>
      <c r="BA1232" s="527"/>
      <c r="BB1232" s="526"/>
      <c r="BC1232" s="529"/>
      <c r="BD1232" s="530"/>
      <c r="BE1232" s="531"/>
      <c r="BF1232" s="533"/>
      <c r="BG1232" s="527"/>
      <c r="BH1232" s="526"/>
      <c r="BI1232" s="535"/>
      <c r="BJ1232" s="530"/>
      <c r="BK1232" s="537"/>
      <c r="BL1232" s="514"/>
      <c r="BM1232" s="515"/>
      <c r="BN1232" s="516"/>
      <c r="BO1232" s="518"/>
      <c r="BP1232" s="520"/>
      <c r="BQ1232" s="80"/>
      <c r="BR1232" s="80"/>
      <c r="BS1232" s="80"/>
    </row>
    <row r="1233" spans="1:71" s="88" customFormat="1" ht="48.2" customHeight="1" thickBot="1">
      <c r="A1233" s="84"/>
      <c r="B1233" s="521"/>
      <c r="C1233" s="522"/>
      <c r="D1233" s="522" t="s">
        <v>13</v>
      </c>
      <c r="E1233" s="523"/>
      <c r="F1233" s="85"/>
      <c r="G1233" s="128"/>
      <c r="H1233" s="509"/>
      <c r="I1233" s="510"/>
      <c r="J1233" s="504"/>
      <c r="K1233" s="505"/>
      <c r="L1233" s="493"/>
      <c r="M1233" s="494"/>
      <c r="N1233" s="506">
        <f>J1233+L1233</f>
        <v>0</v>
      </c>
      <c r="O1233" s="507"/>
      <c r="P1233" s="497">
        <f>R1231</f>
        <v>0</v>
      </c>
      <c r="Q1233" s="498"/>
      <c r="R1233" s="499">
        <f>P1231</f>
        <v>0</v>
      </c>
      <c r="S1233" s="500"/>
      <c r="T1233" s="506">
        <f>R1233-P1233</f>
        <v>0</v>
      </c>
      <c r="U1233" s="507"/>
      <c r="V1233" s="504"/>
      <c r="W1233" s="508"/>
      <c r="X1233" s="509"/>
      <c r="Y1233" s="510"/>
      <c r="Z1233" s="504"/>
      <c r="AA1233" s="508"/>
      <c r="AB1233" s="504"/>
      <c r="AC1233" s="505"/>
      <c r="AD1233" s="493"/>
      <c r="AE1233" s="494"/>
      <c r="AF1233" s="495">
        <f>IF(AB1233=0,0,(AD1233/AB1233)*100)</f>
        <v>0</v>
      </c>
      <c r="AG1233" s="496"/>
      <c r="AH1233" s="504"/>
      <c r="AI1233" s="505"/>
      <c r="AJ1233" s="493"/>
      <c r="AK1233" s="494"/>
      <c r="AL1233" s="495">
        <f>IF(AH1233=0,0,(AJ1233/AH1233)*100)</f>
        <v>0</v>
      </c>
      <c r="AM1233" s="496"/>
      <c r="AN1233" s="504"/>
      <c r="AO1233" s="505"/>
      <c r="AP1233" s="493"/>
      <c r="AQ1233" s="494"/>
      <c r="AR1233" s="495">
        <f>IF(AN1233=0,0,(AP1233/AN1233)*100)</f>
        <v>0</v>
      </c>
      <c r="AS1233" s="496"/>
      <c r="AT1233" s="497">
        <f>AB1233+AH1233+AN1233</f>
        <v>0</v>
      </c>
      <c r="AU1233" s="498"/>
      <c r="AV1233" s="499">
        <f>AD1233+AJ1233+AP1233</f>
        <v>0</v>
      </c>
      <c r="AW1233" s="500"/>
      <c r="AX1233" s="495">
        <f>IF(AT1233=0,0,(AV1233/AT1233)*100)</f>
        <v>0</v>
      </c>
      <c r="AY1233" s="496"/>
      <c r="AZ1233" s="504"/>
      <c r="BA1233" s="505"/>
      <c r="BB1233" s="493"/>
      <c r="BC1233" s="494"/>
      <c r="BD1233" s="495">
        <f>IF(AZ1233=0,0,(BB1233/AZ1233)*100)</f>
        <v>0</v>
      </c>
      <c r="BE1233" s="496"/>
      <c r="BF1233" s="497">
        <f>AT1233+AZ1233</f>
        <v>0</v>
      </c>
      <c r="BG1233" s="498"/>
      <c r="BH1233" s="499">
        <f>AV1233+BB1233</f>
        <v>0</v>
      </c>
      <c r="BI1233" s="500"/>
      <c r="BJ1233" s="495">
        <f>IF(BF1233=0,0,(BH1233/BF1233)*100)</f>
        <v>0</v>
      </c>
      <c r="BK1233" s="496"/>
      <c r="BL1233" s="501"/>
      <c r="BM1233" s="502"/>
      <c r="BN1233" s="503"/>
      <c r="BO1233" s="86"/>
      <c r="BP1233" s="87"/>
      <c r="BQ1233" s="84"/>
      <c r="BR1233" s="84"/>
      <c r="BS1233" s="84"/>
    </row>
    <row r="1234" spans="1:71" s="88" customFormat="1" ht="48.95" customHeight="1" thickBot="1">
      <c r="A1234" s="84"/>
      <c r="B1234" s="247"/>
      <c r="C1234" s="249"/>
      <c r="D1234" s="488" t="s">
        <v>52</v>
      </c>
      <c r="E1234" s="489"/>
      <c r="F1234" s="89"/>
      <c r="G1234" s="89"/>
      <c r="H1234" s="249"/>
      <c r="I1234" s="249"/>
      <c r="J1234" s="490">
        <f>IF((J1231+L1233)=0,0,J1231/(J1231+L1233)*100)</f>
        <v>0</v>
      </c>
      <c r="K1234" s="491"/>
      <c r="L1234" s="490">
        <f>IF((L1231+J1233)=0,0,L1231/(L1231+J1233)*100)</f>
        <v>0</v>
      </c>
      <c r="M1234" s="491"/>
      <c r="N1234" s="490">
        <f>IF((N1231+N1233)=0,0,N1231/(N1231+N1233)*100)</f>
        <v>0</v>
      </c>
      <c r="O1234" s="492"/>
      <c r="P1234" s="654"/>
      <c r="Q1234" s="484"/>
      <c r="R1234" s="484"/>
      <c r="S1234" s="484"/>
      <c r="T1234" s="655"/>
      <c r="U1234" s="655"/>
      <c r="V1234" s="484"/>
      <c r="W1234" s="484"/>
      <c r="X1234" s="484"/>
      <c r="Y1234" s="484"/>
      <c r="Z1234" s="484"/>
      <c r="AA1234" s="484"/>
      <c r="AB1234" s="484"/>
      <c r="AC1234" s="484"/>
      <c r="AD1234" s="484"/>
      <c r="AE1234" s="484"/>
      <c r="AF1234" s="484"/>
      <c r="AG1234" s="484"/>
      <c r="AH1234" s="484"/>
      <c r="AI1234" s="484"/>
      <c r="AJ1234" s="484"/>
      <c r="AK1234" s="484"/>
      <c r="AL1234" s="484"/>
      <c r="AM1234" s="484"/>
      <c r="AN1234" s="484"/>
      <c r="AO1234" s="484"/>
      <c r="AP1234" s="484"/>
      <c r="AQ1234" s="484"/>
      <c r="AR1234" s="484"/>
      <c r="AS1234" s="484"/>
      <c r="AT1234" s="484"/>
      <c r="AU1234" s="484"/>
      <c r="AV1234" s="484"/>
      <c r="AW1234" s="484"/>
      <c r="AX1234" s="484"/>
      <c r="AY1234" s="484"/>
      <c r="AZ1234" s="484"/>
      <c r="BA1234" s="484"/>
      <c r="BB1234" s="484"/>
      <c r="BC1234" s="484"/>
      <c r="BD1234" s="484"/>
      <c r="BE1234" s="484"/>
      <c r="BF1234" s="484"/>
      <c r="BG1234" s="484"/>
      <c r="BH1234" s="484"/>
      <c r="BI1234" s="484"/>
      <c r="BJ1234" s="484"/>
      <c r="BK1234" s="484"/>
      <c r="BL1234" s="484"/>
      <c r="BM1234" s="484"/>
      <c r="BN1234" s="485"/>
      <c r="BO1234" s="90"/>
      <c r="BP1234" s="90"/>
      <c r="BQ1234" s="84"/>
      <c r="BR1234" s="84"/>
      <c r="BS1234" s="84"/>
    </row>
    <row r="1235" spans="1:71" ht="27.75" thickTop="1" thickBot="1">
      <c r="A1235" s="62"/>
      <c r="B1235" s="250"/>
      <c r="C1235" s="251"/>
      <c r="D1235" s="251"/>
      <c r="E1235" s="251"/>
      <c r="F1235" s="91"/>
      <c r="G1235" s="91"/>
      <c r="H1235" s="251"/>
      <c r="I1235" s="251"/>
      <c r="J1235" s="251"/>
      <c r="K1235" s="251"/>
      <c r="L1235" s="251"/>
      <c r="M1235" s="251"/>
      <c r="N1235" s="251"/>
      <c r="O1235" s="251"/>
      <c r="P1235" s="251"/>
      <c r="Q1235" s="251"/>
      <c r="R1235" s="251"/>
      <c r="S1235" s="251"/>
      <c r="T1235" s="251"/>
      <c r="U1235" s="251"/>
      <c r="V1235" s="251"/>
      <c r="W1235" s="251"/>
      <c r="X1235" s="251"/>
      <c r="Y1235" s="251"/>
      <c r="Z1235" s="251"/>
      <c r="AA1235" s="251"/>
      <c r="AB1235" s="251"/>
      <c r="AC1235" s="251"/>
      <c r="AD1235" s="251"/>
      <c r="AE1235" s="251"/>
      <c r="AF1235" s="256"/>
      <c r="AG1235" s="256"/>
      <c r="AH1235" s="251"/>
      <c r="AI1235" s="251"/>
      <c r="AJ1235" s="251"/>
      <c r="AK1235" s="251"/>
      <c r="AL1235" s="251"/>
      <c r="AM1235" s="251"/>
      <c r="AN1235" s="251"/>
      <c r="AO1235" s="251"/>
      <c r="AP1235" s="251"/>
      <c r="AQ1235" s="251"/>
      <c r="AR1235" s="251"/>
      <c r="AS1235" s="251"/>
      <c r="AT1235" s="251"/>
      <c r="AU1235" s="251"/>
      <c r="AV1235" s="251"/>
      <c r="AW1235" s="251"/>
      <c r="AX1235" s="251"/>
      <c r="AY1235" s="251"/>
      <c r="AZ1235" s="251"/>
      <c r="BA1235" s="251"/>
      <c r="BB1235" s="251"/>
      <c r="BC1235" s="251"/>
      <c r="BD1235" s="251"/>
      <c r="BE1235" s="251"/>
      <c r="BF1235" s="251"/>
      <c r="BG1235" s="251"/>
      <c r="BH1235" s="251"/>
      <c r="BI1235" s="251"/>
      <c r="BJ1235" s="251"/>
      <c r="BK1235" s="251"/>
      <c r="BL1235" s="251"/>
      <c r="BM1235" s="251"/>
      <c r="BN1235" s="257"/>
      <c r="BO1235" s="92"/>
      <c r="BP1235" s="92"/>
      <c r="BQ1235" s="62"/>
      <c r="BR1235" s="62"/>
      <c r="BS1235" s="62"/>
    </row>
    <row r="1236" spans="1:71" s="88" customFormat="1" ht="73.349999999999994" customHeight="1" thickTop="1" thickBot="1">
      <c r="A1236" s="84"/>
      <c r="B1236" s="486" t="s">
        <v>70</v>
      </c>
      <c r="C1236" s="487"/>
      <c r="D1236" s="483" t="s">
        <v>60</v>
      </c>
      <c r="E1236" s="483"/>
      <c r="F1236" s="93"/>
      <c r="G1236" s="93"/>
      <c r="H1236" s="479"/>
      <c r="I1236" s="480"/>
      <c r="J1236" s="481"/>
      <c r="K1236" s="259"/>
      <c r="L1236" s="479"/>
      <c r="M1236" s="480"/>
      <c r="N1236" s="481"/>
      <c r="O1236" s="476" t="s">
        <v>53</v>
      </c>
      <c r="P1236" s="477"/>
      <c r="Q1236" s="477"/>
      <c r="R1236" s="477"/>
      <c r="S1236" s="479"/>
      <c r="T1236" s="480"/>
      <c r="U1236" s="481"/>
      <c r="V1236" s="259"/>
      <c r="W1236" s="479"/>
      <c r="X1236" s="480"/>
      <c r="Y1236" s="481"/>
      <c r="Z1236" s="476" t="s">
        <v>55</v>
      </c>
      <c r="AA1236" s="477"/>
      <c r="AB1236" s="477"/>
      <c r="AC1236" s="478"/>
      <c r="AD1236" s="479"/>
      <c r="AE1236" s="480"/>
      <c r="AF1236" s="481"/>
      <c r="AG1236" s="259"/>
      <c r="AH1236" s="479"/>
      <c r="AI1236" s="480"/>
      <c r="AJ1236" s="481"/>
      <c r="AK1236" s="476" t="s">
        <v>59</v>
      </c>
      <c r="AL1236" s="477"/>
      <c r="AM1236" s="477"/>
      <c r="AN1236" s="478"/>
      <c r="AO1236" s="479"/>
      <c r="AP1236" s="480"/>
      <c r="AQ1236" s="481"/>
      <c r="AR1236" s="263"/>
      <c r="AS1236" s="479"/>
      <c r="AT1236" s="480"/>
      <c r="AU1236" s="481"/>
      <c r="AV1236" s="264"/>
      <c r="AW1236" s="264"/>
      <c r="AX1236" s="264"/>
      <c r="AY1236" s="264"/>
      <c r="AZ1236" s="472" t="s">
        <v>20</v>
      </c>
      <c r="BA1236" s="472"/>
      <c r="BB1236" s="472"/>
      <c r="BC1236" s="472"/>
      <c r="BD1236" s="473"/>
      <c r="BE1236" s="469">
        <f>BL1231</f>
        <v>0</v>
      </c>
      <c r="BF1236" s="470"/>
      <c r="BG1236" s="471"/>
      <c r="BH1236" s="265"/>
      <c r="BI1236" s="469">
        <f>BL1233</f>
        <v>0</v>
      </c>
      <c r="BJ1236" s="470"/>
      <c r="BK1236" s="471"/>
      <c r="BL1236" s="266"/>
      <c r="BM1236" s="266"/>
      <c r="BN1236" s="267"/>
      <c r="BO1236" s="94"/>
      <c r="BP1236" s="94"/>
      <c r="BQ1236" s="84"/>
      <c r="BR1236" s="84"/>
      <c r="BS1236" s="84"/>
    </row>
    <row r="1237" spans="1:71" ht="15.6" customHeight="1" thickTop="1" thickBot="1">
      <c r="A1237" s="62"/>
      <c r="B1237" s="252"/>
      <c r="C1237" s="241"/>
      <c r="D1237" s="253"/>
      <c r="E1237" s="253"/>
      <c r="F1237" s="95"/>
      <c r="G1237" s="95"/>
      <c r="H1237" s="261"/>
      <c r="I1237" s="261"/>
      <c r="J1237" s="261"/>
      <c r="K1237" s="261"/>
      <c r="L1237" s="261"/>
      <c r="M1237" s="261"/>
      <c r="N1237" s="261"/>
      <c r="O1237" s="258"/>
      <c r="P1237" s="258"/>
      <c r="Q1237" s="258"/>
      <c r="R1237" s="258"/>
      <c r="S1237" s="261"/>
      <c r="T1237" s="261"/>
      <c r="U1237" s="261"/>
      <c r="V1237" s="260"/>
      <c r="W1237" s="261"/>
      <c r="X1237" s="261"/>
      <c r="Y1237" s="261"/>
      <c r="Z1237" s="258"/>
      <c r="AA1237" s="258"/>
      <c r="AB1237" s="258"/>
      <c r="AC1237" s="258"/>
      <c r="AD1237" s="261"/>
      <c r="AE1237" s="261"/>
      <c r="AF1237" s="261"/>
      <c r="AG1237" s="261"/>
      <c r="AH1237" s="260"/>
      <c r="AI1237" s="260"/>
      <c r="AJ1237" s="261"/>
      <c r="AK1237" s="258"/>
      <c r="AL1237" s="258"/>
      <c r="AM1237" s="258"/>
      <c r="AN1237" s="258"/>
      <c r="AO1237" s="261"/>
      <c r="AP1237" s="261"/>
      <c r="AQ1237" s="261"/>
      <c r="AR1237" s="261"/>
      <c r="AS1237" s="261"/>
      <c r="AT1237" s="263"/>
      <c r="AU1237" s="263"/>
      <c r="AV1237" s="268"/>
      <c r="AW1237" s="268"/>
      <c r="AX1237" s="268"/>
      <c r="AY1237" s="268"/>
      <c r="AZ1237" s="258"/>
      <c r="BA1237" s="269"/>
      <c r="BB1237" s="269"/>
      <c r="BC1237" s="270"/>
      <c r="BD1237" s="271"/>
      <c r="BE1237" s="272"/>
      <c r="BF1237" s="272"/>
      <c r="BG1237" s="263"/>
      <c r="BH1237" s="273"/>
      <c r="BI1237" s="274"/>
      <c r="BJ1237" s="274"/>
      <c r="BK1237" s="263"/>
      <c r="BL1237" s="268"/>
      <c r="BM1237" s="268"/>
      <c r="BN1237" s="275"/>
      <c r="BO1237" s="96"/>
      <c r="BP1237" s="96"/>
      <c r="BQ1237" s="62"/>
      <c r="BR1237" s="62"/>
      <c r="BS1237" s="62"/>
    </row>
    <row r="1238" spans="1:71" s="88" customFormat="1" ht="74.849999999999994" customHeight="1" thickTop="1" thickBot="1">
      <c r="A1238" s="84"/>
      <c r="B1238" s="482" t="s">
        <v>51</v>
      </c>
      <c r="C1238" s="472"/>
      <c r="D1238" s="483" t="s">
        <v>61</v>
      </c>
      <c r="E1238" s="483"/>
      <c r="F1238" s="93"/>
      <c r="G1238" s="93"/>
      <c r="H1238" s="469">
        <f>H1236</f>
        <v>0</v>
      </c>
      <c r="I1238" s="470"/>
      <c r="J1238" s="471"/>
      <c r="K1238" s="259"/>
      <c r="L1238" s="469">
        <f>L1236</f>
        <v>0</v>
      </c>
      <c r="M1238" s="470"/>
      <c r="N1238" s="471"/>
      <c r="O1238" s="476" t="s">
        <v>57</v>
      </c>
      <c r="P1238" s="477"/>
      <c r="Q1238" s="477"/>
      <c r="R1238" s="477"/>
      <c r="S1238" s="469">
        <f>S1236-H1236</f>
        <v>0</v>
      </c>
      <c r="T1238" s="470"/>
      <c r="U1238" s="471"/>
      <c r="V1238" s="259"/>
      <c r="W1238" s="469">
        <f>W1236-L1236</f>
        <v>0</v>
      </c>
      <c r="X1238" s="470"/>
      <c r="Y1238" s="471"/>
      <c r="Z1238" s="476" t="s">
        <v>56</v>
      </c>
      <c r="AA1238" s="477"/>
      <c r="AB1238" s="477"/>
      <c r="AC1238" s="478"/>
      <c r="AD1238" s="469">
        <f>AD1236-S1236</f>
        <v>0</v>
      </c>
      <c r="AE1238" s="470"/>
      <c r="AF1238" s="471"/>
      <c r="AG1238" s="259"/>
      <c r="AH1238" s="469">
        <f>AH1236-W1236</f>
        <v>0</v>
      </c>
      <c r="AI1238" s="470"/>
      <c r="AJ1238" s="471"/>
      <c r="AK1238" s="476" t="s">
        <v>58</v>
      </c>
      <c r="AL1238" s="477"/>
      <c r="AM1238" s="477"/>
      <c r="AN1238" s="478"/>
      <c r="AO1238" s="469">
        <f>AO1236-AD1236</f>
        <v>0</v>
      </c>
      <c r="AP1238" s="470"/>
      <c r="AQ1238" s="471"/>
      <c r="AR1238" s="263"/>
      <c r="AS1238" s="469">
        <f>AS1236-AH1236</f>
        <v>0</v>
      </c>
      <c r="AT1238" s="470"/>
      <c r="AU1238" s="471"/>
      <c r="AV1238" s="264"/>
      <c r="AW1238" s="264"/>
      <c r="AX1238" s="264"/>
      <c r="AY1238" s="264"/>
      <c r="AZ1238" s="472" t="s">
        <v>50</v>
      </c>
      <c r="BA1238" s="472"/>
      <c r="BB1238" s="472"/>
      <c r="BC1238" s="472"/>
      <c r="BD1238" s="473"/>
      <c r="BE1238" s="469">
        <f>BE1236-AO1236</f>
        <v>0</v>
      </c>
      <c r="BF1238" s="470"/>
      <c r="BG1238" s="471"/>
      <c r="BH1238" s="276"/>
      <c r="BI1238" s="469">
        <f>BI1236-AS1236</f>
        <v>0</v>
      </c>
      <c r="BJ1238" s="470"/>
      <c r="BK1238" s="471"/>
      <c r="BL1238" s="266"/>
      <c r="BM1238" s="266"/>
      <c r="BN1238" s="267"/>
      <c r="BO1238" s="94"/>
      <c r="BP1238" s="94"/>
      <c r="BQ1238" s="84"/>
      <c r="BR1238" s="84"/>
      <c r="BS1238" s="84"/>
    </row>
    <row r="1239" spans="1:71" ht="27.75" thickTop="1" thickBot="1">
      <c r="A1239" s="62"/>
      <c r="B1239" s="254"/>
      <c r="C1239" s="255"/>
      <c r="D1239" s="255"/>
      <c r="E1239" s="255"/>
      <c r="F1239" s="97"/>
      <c r="G1239" s="97"/>
      <c r="H1239" s="255"/>
      <c r="I1239" s="255"/>
      <c r="J1239" s="255"/>
      <c r="K1239" s="255"/>
      <c r="L1239" s="255"/>
      <c r="M1239" s="255"/>
      <c r="N1239" s="255"/>
      <c r="O1239" s="255"/>
      <c r="P1239" s="255"/>
      <c r="Q1239" s="255"/>
      <c r="R1239" s="255"/>
      <c r="S1239" s="255"/>
      <c r="T1239" s="255"/>
      <c r="U1239" s="255"/>
      <c r="V1239" s="255"/>
      <c r="W1239" s="255"/>
      <c r="X1239" s="255"/>
      <c r="Y1239" s="255"/>
      <c r="Z1239" s="255"/>
      <c r="AA1239" s="255"/>
      <c r="AB1239" s="255"/>
      <c r="AC1239" s="255"/>
      <c r="AD1239" s="255"/>
      <c r="AE1239" s="255"/>
      <c r="AF1239" s="262"/>
      <c r="AG1239" s="262"/>
      <c r="AH1239" s="255"/>
      <c r="AI1239" s="255"/>
      <c r="AJ1239" s="255"/>
      <c r="AK1239" s="255"/>
      <c r="AL1239" s="255"/>
      <c r="AM1239" s="255"/>
      <c r="AN1239" s="255"/>
      <c r="AO1239" s="255"/>
      <c r="AP1239" s="255"/>
      <c r="AQ1239" s="255"/>
      <c r="AR1239" s="255"/>
      <c r="AS1239" s="255"/>
      <c r="AT1239" s="255"/>
      <c r="AU1239" s="255"/>
      <c r="AV1239" s="255"/>
      <c r="AW1239" s="255"/>
      <c r="AX1239" s="255"/>
      <c r="AY1239" s="255"/>
      <c r="AZ1239" s="255"/>
      <c r="BA1239" s="474" t="s">
        <v>104</v>
      </c>
      <c r="BB1239" s="474"/>
      <c r="BC1239" s="474"/>
      <c r="BD1239" s="474"/>
      <c r="BE1239" s="474"/>
      <c r="BF1239" s="474"/>
      <c r="BG1239" s="474"/>
      <c r="BH1239" s="474"/>
      <c r="BI1239" s="474"/>
      <c r="BJ1239" s="474"/>
      <c r="BK1239" s="474"/>
      <c r="BL1239" s="474"/>
      <c r="BM1239" s="474"/>
      <c r="BN1239" s="475"/>
      <c r="BO1239" s="98"/>
      <c r="BP1239" s="98"/>
      <c r="BQ1239" s="62"/>
      <c r="BR1239" s="62"/>
      <c r="BS1239" s="62"/>
    </row>
    <row r="1240" spans="1:71" ht="10.9" customHeight="1" thickTop="1">
      <c r="A1240" s="62"/>
      <c r="B1240" s="63"/>
      <c r="C1240" s="62"/>
      <c r="D1240" s="62"/>
      <c r="E1240" s="62"/>
      <c r="F1240" s="64"/>
      <c r="G1240" s="64"/>
      <c r="H1240" s="62"/>
      <c r="I1240" s="62"/>
      <c r="J1240" s="62"/>
      <c r="K1240" s="62"/>
      <c r="L1240" s="62"/>
      <c r="M1240" s="62"/>
      <c r="N1240" s="62"/>
      <c r="O1240" s="62"/>
      <c r="P1240" s="62"/>
      <c r="Q1240" s="62"/>
      <c r="R1240" s="62"/>
      <c r="S1240" s="62"/>
      <c r="T1240" s="62"/>
      <c r="U1240" s="62"/>
      <c r="V1240" s="62"/>
      <c r="W1240" s="62"/>
      <c r="X1240" s="62"/>
      <c r="Y1240" s="62"/>
      <c r="Z1240" s="62"/>
      <c r="AA1240" s="62"/>
      <c r="AB1240" s="62"/>
      <c r="AC1240" s="62"/>
      <c r="AD1240" s="62"/>
      <c r="AE1240" s="62"/>
      <c r="AF1240" s="65"/>
      <c r="AG1240" s="65"/>
      <c r="AH1240" s="62"/>
      <c r="AI1240" s="62"/>
      <c r="AJ1240" s="62"/>
      <c r="AK1240" s="62"/>
      <c r="AL1240" s="62"/>
      <c r="AM1240" s="62"/>
      <c r="AN1240" s="62"/>
      <c r="AO1240" s="62"/>
      <c r="AP1240" s="62"/>
      <c r="AQ1240" s="62"/>
      <c r="AR1240" s="62"/>
      <c r="AS1240" s="62"/>
      <c r="AT1240" s="62"/>
      <c r="AU1240" s="62"/>
      <c r="AV1240" s="62"/>
      <c r="AW1240" s="62"/>
      <c r="AX1240" s="62"/>
      <c r="AY1240" s="62"/>
      <c r="AZ1240" s="62"/>
      <c r="BA1240" s="62"/>
      <c r="BB1240" s="62"/>
      <c r="BC1240" s="62"/>
      <c r="BD1240" s="62"/>
      <c r="BE1240" s="62"/>
      <c r="BF1240" s="62"/>
      <c r="BG1240" s="62"/>
      <c r="BH1240" s="62"/>
      <c r="BI1240" s="62"/>
      <c r="BJ1240" s="62"/>
      <c r="BK1240" s="62"/>
      <c r="BL1240" s="62"/>
      <c r="BM1240" s="62"/>
      <c r="BN1240" s="62"/>
      <c r="BO1240" s="66"/>
      <c r="BP1240" s="66"/>
      <c r="BQ1240" s="62"/>
      <c r="BR1240" s="62"/>
      <c r="BS1240" s="62"/>
    </row>
    <row r="1241" spans="1:71" s="69" customFormat="1" ht="33.75">
      <c r="A1241" s="68"/>
      <c r="B1241" s="651" t="s">
        <v>9</v>
      </c>
      <c r="C1241" s="651"/>
      <c r="D1241" s="651"/>
      <c r="E1241" s="651"/>
      <c r="F1241" s="651"/>
      <c r="G1241" s="651"/>
      <c r="H1241" s="651"/>
      <c r="I1241" s="651"/>
      <c r="J1241" s="651"/>
      <c r="K1241" s="651"/>
      <c r="L1241" s="651"/>
      <c r="M1241" s="651"/>
      <c r="N1241" s="651"/>
      <c r="O1241" s="651"/>
      <c r="P1241" s="651"/>
      <c r="Q1241" s="651"/>
      <c r="R1241" s="651"/>
      <c r="S1241" s="651"/>
      <c r="T1241" s="651"/>
      <c r="U1241" s="651"/>
      <c r="V1241" s="651"/>
      <c r="W1241" s="651"/>
      <c r="X1241" s="651"/>
      <c r="Y1241" s="651"/>
      <c r="Z1241" s="651"/>
      <c r="AA1241" s="651"/>
      <c r="AB1241" s="651"/>
      <c r="AC1241" s="651"/>
      <c r="AD1241" s="651"/>
      <c r="AE1241" s="651"/>
      <c r="AF1241" s="651"/>
      <c r="AG1241" s="651"/>
      <c r="AH1241" s="651"/>
      <c r="AI1241" s="651"/>
      <c r="AJ1241" s="651"/>
      <c r="AK1241" s="651"/>
      <c r="AL1241" s="651"/>
      <c r="AM1241" s="651"/>
      <c r="AN1241" s="651"/>
      <c r="AO1241" s="651"/>
      <c r="AP1241" s="651"/>
      <c r="AQ1241" s="651"/>
      <c r="AR1241" s="651"/>
      <c r="AS1241" s="651"/>
      <c r="AT1241" s="651"/>
      <c r="AU1241" s="651"/>
      <c r="AV1241" s="651"/>
      <c r="AW1241" s="651"/>
      <c r="AX1241" s="651"/>
      <c r="AY1241" s="651"/>
      <c r="AZ1241" s="651"/>
      <c r="BA1241" s="651"/>
      <c r="BB1241" s="651"/>
      <c r="BC1241" s="651"/>
      <c r="BD1241" s="651"/>
      <c r="BE1241" s="651"/>
      <c r="BF1241" s="651"/>
      <c r="BG1241" s="651"/>
      <c r="BH1241" s="651"/>
      <c r="BI1241" s="651"/>
      <c r="BJ1241" s="651"/>
      <c r="BK1241" s="651"/>
      <c r="BL1241" s="651"/>
      <c r="BM1241" s="651"/>
      <c r="BN1241" s="651"/>
      <c r="BO1241" s="223"/>
      <c r="BP1241" s="223"/>
      <c r="BQ1241" s="68"/>
      <c r="BR1241" s="68"/>
      <c r="BS1241" s="68"/>
    </row>
    <row r="1242" spans="1:71" ht="10.9" customHeight="1">
      <c r="A1242" s="62"/>
      <c r="B1242" s="224"/>
      <c r="C1242" s="225"/>
      <c r="D1242" s="225"/>
      <c r="E1242" s="225"/>
      <c r="F1242" s="226"/>
      <c r="G1242" s="226"/>
      <c r="H1242" s="225"/>
      <c r="I1242" s="225"/>
      <c r="J1242" s="225"/>
      <c r="K1242" s="225"/>
      <c r="L1242" s="225"/>
      <c r="M1242" s="225"/>
      <c r="N1242" s="225"/>
      <c r="O1242" s="225"/>
      <c r="P1242" s="225"/>
      <c r="Q1242" s="225"/>
      <c r="R1242" s="225"/>
      <c r="S1242" s="225"/>
      <c r="T1242" s="225"/>
      <c r="U1242" s="225"/>
      <c r="V1242" s="225"/>
      <c r="W1242" s="225"/>
      <c r="X1242" s="225"/>
      <c r="Y1242" s="225"/>
      <c r="Z1242" s="225"/>
      <c r="AA1242" s="225"/>
      <c r="AB1242" s="225"/>
      <c r="AC1242" s="225"/>
      <c r="AD1242" s="225"/>
      <c r="AE1242" s="225"/>
      <c r="AF1242" s="227"/>
      <c r="AG1242" s="227"/>
      <c r="AH1242" s="225"/>
      <c r="AI1242" s="225"/>
      <c r="AJ1242" s="225"/>
      <c r="AK1242" s="225"/>
      <c r="AL1242" s="225"/>
      <c r="AM1242" s="225"/>
      <c r="AN1242" s="225"/>
      <c r="AO1242" s="225"/>
      <c r="AP1242" s="225"/>
      <c r="AQ1242" s="225"/>
      <c r="AR1242" s="225"/>
      <c r="AS1242" s="225"/>
      <c r="AT1242" s="225"/>
      <c r="AU1242" s="225"/>
      <c r="AV1242" s="225"/>
      <c r="AW1242" s="225"/>
      <c r="AX1242" s="225"/>
      <c r="AY1242" s="225"/>
      <c r="AZ1242" s="225"/>
      <c r="BA1242" s="225"/>
      <c r="BB1242" s="225"/>
      <c r="BC1242" s="225"/>
      <c r="BD1242" s="225"/>
      <c r="BE1242" s="225"/>
      <c r="BF1242" s="225"/>
      <c r="BG1242" s="225"/>
      <c r="BH1242" s="225"/>
      <c r="BI1242" s="225"/>
      <c r="BJ1242" s="225"/>
      <c r="BK1242" s="225"/>
      <c r="BL1242" s="225"/>
      <c r="BM1242" s="225"/>
      <c r="BN1242" s="652"/>
      <c r="BO1242" s="652"/>
      <c r="BP1242" s="652"/>
      <c r="BQ1242" s="62"/>
      <c r="BR1242" s="62"/>
      <c r="BS1242" s="62"/>
    </row>
    <row r="1243" spans="1:71" s="70" customFormat="1" ht="36.75" customHeight="1">
      <c r="A1243" s="63"/>
      <c r="B1243" s="224"/>
      <c r="C1243" s="224"/>
      <c r="D1243" s="228" t="s">
        <v>10</v>
      </c>
      <c r="E1243" s="653" t="str">
        <f>IF(ROSTER!D$3="","",ROSTER!D$3)</f>
        <v/>
      </c>
      <c r="F1243" s="653"/>
      <c r="G1243" s="653"/>
      <c r="H1243" s="653"/>
      <c r="I1243" s="653"/>
      <c r="J1243" s="653"/>
      <c r="K1243" s="653"/>
      <c r="L1243" s="653"/>
      <c r="M1243" s="653"/>
      <c r="N1243" s="653"/>
      <c r="O1243" s="653"/>
      <c r="P1243" s="653"/>
      <c r="Q1243" s="653"/>
      <c r="R1243" s="653"/>
      <c r="S1243" s="653"/>
      <c r="T1243" s="653"/>
      <c r="U1243" s="653"/>
      <c r="V1243" s="653"/>
      <c r="W1243" s="653"/>
      <c r="X1243" s="653"/>
      <c r="Y1243" s="653"/>
      <c r="Z1243" s="653"/>
      <c r="AA1243" s="653"/>
      <c r="AB1243" s="653"/>
      <c r="AC1243" s="653"/>
      <c r="AD1243" s="229"/>
      <c r="AE1243" s="649" t="s">
        <v>11</v>
      </c>
      <c r="AF1243" s="649"/>
      <c r="AG1243" s="649"/>
      <c r="AH1243" s="649"/>
      <c r="AI1243" s="649"/>
      <c r="AJ1243" s="649"/>
      <c r="AK1243" s="649"/>
      <c r="AL1243" s="647"/>
      <c r="AM1243" s="647"/>
      <c r="AN1243" s="647"/>
      <c r="AO1243" s="647"/>
      <c r="AP1243" s="647"/>
      <c r="AQ1243" s="647"/>
      <c r="AR1243" s="647"/>
      <c r="AS1243" s="647"/>
      <c r="AT1243" s="647"/>
      <c r="AU1243" s="647"/>
      <c r="AV1243" s="647"/>
      <c r="AW1243" s="647"/>
      <c r="AX1243" s="647"/>
      <c r="AY1243" s="647"/>
      <c r="AZ1243" s="647"/>
      <c r="BA1243" s="647"/>
      <c r="BB1243" s="647"/>
      <c r="BC1243" s="647"/>
      <c r="BD1243" s="647"/>
      <c r="BE1243" s="647"/>
      <c r="BF1243" s="647"/>
      <c r="BG1243" s="647"/>
      <c r="BH1243" s="647"/>
      <c r="BI1243" s="647"/>
      <c r="BJ1243" s="647"/>
      <c r="BK1243" s="647"/>
      <c r="BL1243" s="647"/>
      <c r="BM1243" s="647"/>
      <c r="BN1243" s="652"/>
      <c r="BO1243" s="652"/>
      <c r="BP1243" s="652"/>
      <c r="BQ1243" s="63"/>
      <c r="BR1243" s="63"/>
      <c r="BS1243" s="63"/>
    </row>
    <row r="1244" spans="1:71" ht="8.85" customHeight="1">
      <c r="A1244" s="71"/>
      <c r="B1244" s="224"/>
      <c r="C1244" s="227" t="s">
        <v>39</v>
      </c>
      <c r="D1244" s="227"/>
      <c r="E1244" s="227"/>
      <c r="F1244" s="230"/>
      <c r="G1244" s="230"/>
      <c r="H1244" s="227"/>
      <c r="I1244" s="227"/>
      <c r="J1244" s="231"/>
      <c r="K1244" s="231"/>
      <c r="L1244" s="231"/>
      <c r="M1244" s="231"/>
      <c r="N1244" s="231"/>
      <c r="O1244" s="231"/>
      <c r="P1244" s="231"/>
      <c r="Q1244" s="231"/>
      <c r="R1244" s="231"/>
      <c r="S1244" s="231"/>
      <c r="T1244" s="231"/>
      <c r="U1244" s="231"/>
      <c r="V1244" s="231"/>
      <c r="W1244" s="231"/>
      <c r="X1244" s="231"/>
      <c r="Y1244" s="231"/>
      <c r="Z1244" s="231"/>
      <c r="AA1244" s="231"/>
      <c r="AB1244" s="231"/>
      <c r="AC1244" s="231"/>
      <c r="AD1244" s="231"/>
      <c r="AE1244" s="231"/>
      <c r="AF1244" s="231"/>
      <c r="AG1244" s="227"/>
      <c r="AH1244" s="232"/>
      <c r="AI1244" s="233"/>
      <c r="AJ1244" s="233"/>
      <c r="AK1244" s="233"/>
      <c r="AL1244" s="233"/>
      <c r="AM1244" s="233"/>
      <c r="AN1244" s="233"/>
      <c r="AO1244" s="234"/>
      <c r="AP1244" s="235"/>
      <c r="AQ1244" s="235"/>
      <c r="AR1244" s="235"/>
      <c r="AS1244" s="235"/>
      <c r="AT1244" s="235"/>
      <c r="AU1244" s="235"/>
      <c r="AV1244" s="235"/>
      <c r="AW1244" s="235"/>
      <c r="AX1244" s="235"/>
      <c r="AY1244" s="235"/>
      <c r="AZ1244" s="235"/>
      <c r="BA1244" s="235"/>
      <c r="BB1244" s="235"/>
      <c r="BC1244" s="235"/>
      <c r="BD1244" s="235"/>
      <c r="BE1244" s="235"/>
      <c r="BF1244" s="235"/>
      <c r="BG1244" s="235"/>
      <c r="BH1244" s="235"/>
      <c r="BI1244" s="235"/>
      <c r="BJ1244" s="235"/>
      <c r="BK1244" s="235"/>
      <c r="BL1244" s="235"/>
      <c r="BM1244" s="235"/>
      <c r="BN1244" s="235"/>
      <c r="BO1244" s="236"/>
      <c r="BP1244" s="236"/>
      <c r="BQ1244" s="71"/>
      <c r="BR1244" s="71"/>
      <c r="BS1244" s="71"/>
    </row>
    <row r="1245" spans="1:71" s="70" customFormat="1" ht="37.5">
      <c r="A1245" s="63"/>
      <c r="B1245" s="224"/>
      <c r="C1245" s="646" t="s">
        <v>38</v>
      </c>
      <c r="D1245" s="646"/>
      <c r="E1245" s="647"/>
      <c r="F1245" s="647"/>
      <c r="G1245" s="647"/>
      <c r="H1245" s="647"/>
      <c r="I1245" s="647"/>
      <c r="J1245" s="647"/>
      <c r="K1245" s="647"/>
      <c r="L1245" s="647"/>
      <c r="M1245" s="647"/>
      <c r="N1245" s="647"/>
      <c r="O1245" s="647"/>
      <c r="P1245" s="647"/>
      <c r="Q1245" s="647"/>
      <c r="R1245" s="647"/>
      <c r="S1245" s="647"/>
      <c r="T1245" s="647"/>
      <c r="U1245" s="647"/>
      <c r="V1245" s="647"/>
      <c r="W1245" s="647"/>
      <c r="X1245" s="647"/>
      <c r="Y1245" s="647"/>
      <c r="Z1245" s="647"/>
      <c r="AA1245" s="647"/>
      <c r="AB1245" s="647"/>
      <c r="AC1245" s="647"/>
      <c r="AD1245" s="229"/>
      <c r="AE1245" s="648" t="s">
        <v>21</v>
      </c>
      <c r="AF1245" s="648"/>
      <c r="AG1245" s="648"/>
      <c r="AH1245" s="648"/>
      <c r="AI1245" s="647"/>
      <c r="AJ1245" s="647"/>
      <c r="AK1245" s="647"/>
      <c r="AL1245" s="647"/>
      <c r="AM1245" s="647"/>
      <c r="AN1245" s="647"/>
      <c r="AO1245" s="647"/>
      <c r="AP1245" s="647"/>
      <c r="AQ1245" s="647"/>
      <c r="AR1245" s="647"/>
      <c r="AS1245" s="647"/>
      <c r="AT1245" s="647"/>
      <c r="AU1245" s="647"/>
      <c r="AV1245" s="647"/>
      <c r="AW1245" s="647"/>
      <c r="AX1245" s="647"/>
      <c r="AY1245" s="647"/>
      <c r="AZ1245" s="647"/>
      <c r="BA1245" s="649" t="s">
        <v>12</v>
      </c>
      <c r="BB1245" s="649"/>
      <c r="BC1245" s="649"/>
      <c r="BD1245" s="650"/>
      <c r="BE1245" s="650"/>
      <c r="BF1245" s="650"/>
      <c r="BG1245" s="650"/>
      <c r="BH1245" s="650"/>
      <c r="BI1245" s="650"/>
      <c r="BJ1245" s="650"/>
      <c r="BK1245" s="650"/>
      <c r="BL1245" s="650"/>
      <c r="BM1245" s="650"/>
      <c r="BN1245" s="237"/>
      <c r="BO1245" s="238"/>
      <c r="BP1245" s="238"/>
      <c r="BQ1245" s="72">
        <f>IF(BD1245=0,0,1)</f>
        <v>0</v>
      </c>
      <c r="BR1245" s="73">
        <f>IF((BE1295+BI1295)&gt;(AO1295+AS1295),1,0)</f>
        <v>0</v>
      </c>
      <c r="BS1245" s="74"/>
    </row>
    <row r="1246" spans="1:71" ht="9.6" customHeight="1">
      <c r="A1246" s="62"/>
      <c r="B1246" s="224"/>
      <c r="C1246" s="225"/>
      <c r="D1246" s="225"/>
      <c r="E1246" s="225"/>
      <c r="F1246" s="226"/>
      <c r="G1246" s="226"/>
      <c r="H1246" s="225"/>
      <c r="I1246" s="225"/>
      <c r="J1246" s="225"/>
      <c r="K1246" s="225"/>
      <c r="L1246" s="225"/>
      <c r="M1246" s="225"/>
      <c r="N1246" s="225"/>
      <c r="O1246" s="225"/>
      <c r="P1246" s="225"/>
      <c r="Q1246" s="225"/>
      <c r="R1246" s="225"/>
      <c r="S1246" s="225"/>
      <c r="T1246" s="225"/>
      <c r="U1246" s="225"/>
      <c r="V1246" s="225"/>
      <c r="W1246" s="225"/>
      <c r="X1246" s="225"/>
      <c r="Y1246" s="225"/>
      <c r="Z1246" s="225"/>
      <c r="AA1246" s="225"/>
      <c r="AB1246" s="225"/>
      <c r="AC1246" s="225"/>
      <c r="AD1246" s="225"/>
      <c r="AE1246" s="225"/>
      <c r="AF1246" s="227"/>
      <c r="AG1246" s="227"/>
      <c r="AH1246" s="225"/>
      <c r="AI1246" s="225"/>
      <c r="AJ1246" s="225"/>
      <c r="AK1246" s="225"/>
      <c r="AL1246" s="225"/>
      <c r="AM1246" s="225"/>
      <c r="AN1246" s="225"/>
      <c r="AO1246" s="225"/>
      <c r="AP1246" s="225"/>
      <c r="AQ1246" s="225"/>
      <c r="AR1246" s="225"/>
      <c r="AS1246" s="225"/>
      <c r="AT1246" s="225"/>
      <c r="AU1246" s="225"/>
      <c r="AV1246" s="225"/>
      <c r="AW1246" s="225"/>
      <c r="AX1246" s="225"/>
      <c r="AY1246" s="225"/>
      <c r="AZ1246" s="225"/>
      <c r="BA1246" s="225"/>
      <c r="BB1246" s="225"/>
      <c r="BC1246" s="225"/>
      <c r="BD1246" s="225"/>
      <c r="BE1246" s="225"/>
      <c r="BF1246" s="225"/>
      <c r="BG1246" s="225"/>
      <c r="BH1246" s="225"/>
      <c r="BI1246" s="225"/>
      <c r="BJ1246" s="225"/>
      <c r="BK1246" s="225"/>
      <c r="BL1246" s="225"/>
      <c r="BM1246" s="225"/>
      <c r="BN1246" s="225"/>
      <c r="BO1246" s="239"/>
      <c r="BP1246" s="239"/>
      <c r="BQ1246" s="62"/>
      <c r="BR1246" s="62"/>
      <c r="BS1246" s="62"/>
    </row>
    <row r="1247" spans="1:71" ht="8.85" customHeight="1" thickBot="1">
      <c r="A1247" s="62"/>
      <c r="B1247" s="240"/>
      <c r="C1247" s="241"/>
      <c r="D1247" s="241"/>
      <c r="E1247" s="241"/>
      <c r="F1247" s="242"/>
      <c r="G1247" s="242"/>
      <c r="H1247" s="241"/>
      <c r="I1247" s="241"/>
      <c r="J1247" s="241"/>
      <c r="K1247" s="241"/>
      <c r="L1247" s="241"/>
      <c r="M1247" s="241"/>
      <c r="N1247" s="241"/>
      <c r="O1247" s="241"/>
      <c r="P1247" s="241"/>
      <c r="Q1247" s="241"/>
      <c r="R1247" s="241"/>
      <c r="S1247" s="241"/>
      <c r="T1247" s="241"/>
      <c r="U1247" s="241"/>
      <c r="V1247" s="241"/>
      <c r="W1247" s="241"/>
      <c r="X1247" s="241"/>
      <c r="Y1247" s="241"/>
      <c r="Z1247" s="241"/>
      <c r="AA1247" s="241"/>
      <c r="AB1247" s="241"/>
      <c r="AC1247" s="241"/>
      <c r="AD1247" s="241"/>
      <c r="AE1247" s="241"/>
      <c r="AF1247" s="243"/>
      <c r="AG1247" s="243"/>
      <c r="AH1247" s="241"/>
      <c r="AI1247" s="241"/>
      <c r="AJ1247" s="241"/>
      <c r="AK1247" s="241"/>
      <c r="AL1247" s="241"/>
      <c r="AM1247" s="241"/>
      <c r="AN1247" s="241"/>
      <c r="AO1247" s="241"/>
      <c r="AP1247" s="241"/>
      <c r="AQ1247" s="241"/>
      <c r="AR1247" s="241"/>
      <c r="AS1247" s="241"/>
      <c r="AT1247" s="241"/>
      <c r="AU1247" s="241"/>
      <c r="AV1247" s="241"/>
      <c r="AW1247" s="241"/>
      <c r="AX1247" s="241"/>
      <c r="AY1247" s="241"/>
      <c r="AZ1247" s="241"/>
      <c r="BA1247" s="241"/>
      <c r="BB1247" s="241"/>
      <c r="BC1247" s="241"/>
      <c r="BD1247" s="241"/>
      <c r="BE1247" s="241"/>
      <c r="BF1247" s="241"/>
      <c r="BG1247" s="241"/>
      <c r="BH1247" s="241"/>
      <c r="BI1247" s="241"/>
      <c r="BJ1247" s="241"/>
      <c r="BK1247" s="241"/>
      <c r="BL1247" s="241"/>
      <c r="BM1247" s="241"/>
      <c r="BN1247" s="241"/>
      <c r="BO1247" s="244"/>
      <c r="BP1247" s="244"/>
      <c r="BQ1247" s="62"/>
      <c r="BR1247" s="62"/>
      <c r="BS1247" s="62"/>
    </row>
    <row r="1248" spans="1:71" s="70" customFormat="1" ht="33.4" customHeight="1" thickTop="1">
      <c r="A1248" s="74"/>
      <c r="B1248" s="634" t="s">
        <v>0</v>
      </c>
      <c r="C1248" s="636" t="s">
        <v>1</v>
      </c>
      <c r="D1248" s="637"/>
      <c r="E1248" s="245" t="s">
        <v>28</v>
      </c>
      <c r="F1248" s="644" t="s">
        <v>115</v>
      </c>
      <c r="G1248" s="644" t="s">
        <v>116</v>
      </c>
      <c r="H1248" s="640" t="s">
        <v>41</v>
      </c>
      <c r="I1248" s="641"/>
      <c r="J1248" s="619" t="s">
        <v>7</v>
      </c>
      <c r="K1248" s="619"/>
      <c r="L1248" s="619"/>
      <c r="M1248" s="619"/>
      <c r="N1248" s="619"/>
      <c r="O1248" s="619"/>
      <c r="P1248" s="619" t="s">
        <v>2</v>
      </c>
      <c r="Q1248" s="619"/>
      <c r="R1248" s="619"/>
      <c r="S1248" s="619"/>
      <c r="T1248" s="619"/>
      <c r="U1248" s="619"/>
      <c r="V1248" s="630" t="s">
        <v>35</v>
      </c>
      <c r="W1248" s="631"/>
      <c r="X1248" s="630" t="s">
        <v>36</v>
      </c>
      <c r="Y1248" s="631"/>
      <c r="Z1248" s="630" t="s">
        <v>44</v>
      </c>
      <c r="AA1248" s="631"/>
      <c r="AB1248" s="619" t="s">
        <v>6</v>
      </c>
      <c r="AC1248" s="619"/>
      <c r="AD1248" s="619"/>
      <c r="AE1248" s="619"/>
      <c r="AF1248" s="619"/>
      <c r="AG1248" s="619"/>
      <c r="AH1248" s="619" t="s">
        <v>74</v>
      </c>
      <c r="AI1248" s="619"/>
      <c r="AJ1248" s="619"/>
      <c r="AK1248" s="619"/>
      <c r="AL1248" s="619"/>
      <c r="AM1248" s="619"/>
      <c r="AN1248" s="619" t="s">
        <v>75</v>
      </c>
      <c r="AO1248" s="619"/>
      <c r="AP1248" s="619"/>
      <c r="AQ1248" s="619"/>
      <c r="AR1248" s="619"/>
      <c r="AS1248" s="619"/>
      <c r="AT1248" s="619" t="s">
        <v>76</v>
      </c>
      <c r="AU1248" s="619"/>
      <c r="AV1248" s="619"/>
      <c r="AW1248" s="619"/>
      <c r="AX1248" s="619"/>
      <c r="AY1248" s="621"/>
      <c r="AZ1248" s="619" t="s">
        <v>4</v>
      </c>
      <c r="BA1248" s="619"/>
      <c r="BB1248" s="619"/>
      <c r="BC1248" s="619"/>
      <c r="BD1248" s="619"/>
      <c r="BE1248" s="620"/>
      <c r="BF1248" s="619" t="s">
        <v>77</v>
      </c>
      <c r="BG1248" s="619"/>
      <c r="BH1248" s="619"/>
      <c r="BI1248" s="619"/>
      <c r="BJ1248" s="619"/>
      <c r="BK1248" s="621"/>
      <c r="BL1248" s="622" t="s">
        <v>25</v>
      </c>
      <c r="BM1248" s="623"/>
      <c r="BN1248" s="624"/>
      <c r="BO1248" s="615" t="s">
        <v>92</v>
      </c>
      <c r="BP1248" s="615" t="s">
        <v>93</v>
      </c>
      <c r="BQ1248" s="74"/>
      <c r="BR1248" s="74"/>
      <c r="BS1248" s="74"/>
    </row>
    <row r="1249" spans="1:71" s="76" customFormat="1" ht="31.9" customHeight="1">
      <c r="A1249" s="75"/>
      <c r="B1249" s="635"/>
      <c r="C1249" s="638"/>
      <c r="D1249" s="639"/>
      <c r="E1249" s="246" t="s">
        <v>117</v>
      </c>
      <c r="F1249" s="645"/>
      <c r="G1249" s="645"/>
      <c r="H1249" s="642"/>
      <c r="I1249" s="643"/>
      <c r="J1249" s="607" t="s">
        <v>17</v>
      </c>
      <c r="K1249" s="608"/>
      <c r="L1249" s="609" t="s">
        <v>18</v>
      </c>
      <c r="M1249" s="610"/>
      <c r="N1249" s="617" t="s">
        <v>19</v>
      </c>
      <c r="O1249" s="618" t="s">
        <v>8</v>
      </c>
      <c r="P1249" s="607" t="s">
        <v>26</v>
      </c>
      <c r="Q1249" s="608"/>
      <c r="R1249" s="609" t="s">
        <v>24</v>
      </c>
      <c r="S1249" s="610"/>
      <c r="T1249" s="617" t="s">
        <v>19</v>
      </c>
      <c r="U1249" s="618"/>
      <c r="V1249" s="632"/>
      <c r="W1249" s="633"/>
      <c r="X1249" s="632"/>
      <c r="Y1249" s="633"/>
      <c r="Z1249" s="632"/>
      <c r="AA1249" s="633"/>
      <c r="AB1249" s="607" t="s">
        <v>54</v>
      </c>
      <c r="AC1249" s="608"/>
      <c r="AD1249" s="609" t="s">
        <v>23</v>
      </c>
      <c r="AE1249" s="610" t="s">
        <v>3</v>
      </c>
      <c r="AF1249" s="611" t="s">
        <v>5</v>
      </c>
      <c r="AG1249" s="612"/>
      <c r="AH1249" s="607" t="s">
        <v>54</v>
      </c>
      <c r="AI1249" s="608"/>
      <c r="AJ1249" s="609" t="s">
        <v>23</v>
      </c>
      <c r="AK1249" s="610" t="s">
        <v>3</v>
      </c>
      <c r="AL1249" s="611" t="s">
        <v>5</v>
      </c>
      <c r="AM1249" s="612"/>
      <c r="AN1249" s="607" t="s">
        <v>54</v>
      </c>
      <c r="AO1249" s="608"/>
      <c r="AP1249" s="609" t="s">
        <v>23</v>
      </c>
      <c r="AQ1249" s="610" t="s">
        <v>3</v>
      </c>
      <c r="AR1249" s="611" t="s">
        <v>5</v>
      </c>
      <c r="AS1249" s="612"/>
      <c r="AT1249" s="613" t="s">
        <v>54</v>
      </c>
      <c r="AU1249" s="614"/>
      <c r="AV1249" s="628" t="s">
        <v>23</v>
      </c>
      <c r="AW1249" s="629" t="s">
        <v>3</v>
      </c>
      <c r="AX1249" s="611" t="s">
        <v>5</v>
      </c>
      <c r="AY1249" s="612"/>
      <c r="AZ1249" s="607" t="s">
        <v>54</v>
      </c>
      <c r="BA1249" s="608"/>
      <c r="BB1249" s="609" t="s">
        <v>23</v>
      </c>
      <c r="BC1249" s="610" t="s">
        <v>3</v>
      </c>
      <c r="BD1249" s="611" t="s">
        <v>5</v>
      </c>
      <c r="BE1249" s="612"/>
      <c r="BF1249" s="613" t="s">
        <v>54</v>
      </c>
      <c r="BG1249" s="614"/>
      <c r="BH1249" s="628" t="s">
        <v>23</v>
      </c>
      <c r="BI1249" s="629" t="s">
        <v>3</v>
      </c>
      <c r="BJ1249" s="611" t="s">
        <v>5</v>
      </c>
      <c r="BK1249" s="612"/>
      <c r="BL1249" s="625"/>
      <c r="BM1249" s="626"/>
      <c r="BN1249" s="627"/>
      <c r="BO1249" s="616"/>
      <c r="BP1249" s="616"/>
      <c r="BQ1249" s="75"/>
      <c r="BR1249" s="75"/>
      <c r="BS1249" s="75"/>
    </row>
    <row r="1250" spans="1:71" ht="23.85" customHeight="1">
      <c r="A1250" s="77"/>
      <c r="B1250" s="605" t="str">
        <f>IF(ROSTER!B8="","",ROSTER!B8)</f>
        <v/>
      </c>
      <c r="C1250" s="588" t="str">
        <f>IF(ROSTER!C$8="","",ROSTER!C$8)</f>
        <v/>
      </c>
      <c r="D1250" s="589"/>
      <c r="E1250" s="590"/>
      <c r="F1250" s="592">
        <f>IF(E1250="y",1,IF(E1250="S",1,0))</f>
        <v>0</v>
      </c>
      <c r="G1250" s="594">
        <f>IF(E1250="S",1,0)</f>
        <v>0</v>
      </c>
      <c r="H1250" s="584"/>
      <c r="I1250" s="576"/>
      <c r="J1250" s="564"/>
      <c r="K1250" s="565"/>
      <c r="L1250" s="568"/>
      <c r="M1250" s="569"/>
      <c r="N1250" s="578">
        <f>L1250+J1250</f>
        <v>0</v>
      </c>
      <c r="O1250" s="579"/>
      <c r="P1250" s="564"/>
      <c r="Q1250" s="565"/>
      <c r="R1250" s="568"/>
      <c r="S1250" s="569"/>
      <c r="T1250" s="578">
        <f>R1250-P1250</f>
        <v>0</v>
      </c>
      <c r="U1250" s="579"/>
      <c r="V1250" s="584"/>
      <c r="W1250" s="576"/>
      <c r="X1250" s="564"/>
      <c r="Y1250" s="576"/>
      <c r="Z1250" s="564"/>
      <c r="AA1250" s="576"/>
      <c r="AB1250" s="564"/>
      <c r="AC1250" s="565"/>
      <c r="AD1250" s="568"/>
      <c r="AE1250" s="569"/>
      <c r="AF1250" s="548">
        <f>IF(AB1250=0,0,(AD1250/AB1250)*100)</f>
        <v>0</v>
      </c>
      <c r="AG1250" s="549"/>
      <c r="AH1250" s="564"/>
      <c r="AI1250" s="565"/>
      <c r="AJ1250" s="568"/>
      <c r="AK1250" s="569"/>
      <c r="AL1250" s="548">
        <f>IF(AH1250=0,0,(AJ1250/AH1250)*100)</f>
        <v>0</v>
      </c>
      <c r="AM1250" s="549"/>
      <c r="AN1250" s="564"/>
      <c r="AO1250" s="565"/>
      <c r="AP1250" s="568"/>
      <c r="AQ1250" s="569"/>
      <c r="AR1250" s="548">
        <f>IF(AN1250=0,0,(AP1250/AN1250)*100)</f>
        <v>0</v>
      </c>
      <c r="AS1250" s="549"/>
      <c r="AT1250" s="572">
        <f>AB1250+AH1250+AN1250</f>
        <v>0</v>
      </c>
      <c r="AU1250" s="573"/>
      <c r="AV1250" s="544">
        <f>AD1250+AJ1250+AP1250</f>
        <v>0</v>
      </c>
      <c r="AW1250" s="545"/>
      <c r="AX1250" s="548">
        <f>IF(AT1250=0,0,(AV1250/AT1250)*100)</f>
        <v>0</v>
      </c>
      <c r="AY1250" s="549"/>
      <c r="AZ1250" s="564"/>
      <c r="BA1250" s="565"/>
      <c r="BB1250" s="568"/>
      <c r="BC1250" s="569"/>
      <c r="BD1250" s="548">
        <f>IF(AZ1250=0,0,(BB1250/AZ1250)*100)</f>
        <v>0</v>
      </c>
      <c r="BE1250" s="549"/>
      <c r="BF1250" s="572">
        <f>AT1250+AZ1250</f>
        <v>0</v>
      </c>
      <c r="BG1250" s="573"/>
      <c r="BH1250" s="544">
        <f>AV1250+BB1250</f>
        <v>0</v>
      </c>
      <c r="BI1250" s="545"/>
      <c r="BJ1250" s="548">
        <f>IF(BF1250=0,0,(BH1250/BF1250)*100)</f>
        <v>0</v>
      </c>
      <c r="BK1250" s="549"/>
      <c r="BL1250" s="552">
        <f>(AD1250*2)+(AJ1250*2)+(AP1250*3)+BB1250</f>
        <v>0</v>
      </c>
      <c r="BM1250" s="553"/>
      <c r="BN1250" s="554"/>
      <c r="BO1250" s="560" t="e">
        <f>(BL1250*BR$1250)+(N1250*BR$1251)+(X1250*BR$1252)+(R1250*BR$1253)+(V1250*BR$1254)+(Z1250*BR$1255)</f>
        <v>#REF!</v>
      </c>
      <c r="BP1250" s="560" t="e">
        <f>((AZ1250-BB1250)*BR$1257)+((AT1250-AV1250)*BR$1256)+(H1250*BR$1258)+(P1250*BR$1259)</f>
        <v>#REF!</v>
      </c>
      <c r="BQ1250" s="78" t="s">
        <v>81</v>
      </c>
      <c r="BR1250" s="79" t="e">
        <f>IF(#REF!="B",#REF!,IF(#REF!="C",#REF!,#REF!))</f>
        <v>#REF!</v>
      </c>
      <c r="BS1250" s="75"/>
    </row>
    <row r="1251" spans="1:71" ht="23.85" customHeight="1">
      <c r="A1251" s="77"/>
      <c r="B1251" s="606"/>
      <c r="C1251" s="562" t="str">
        <f>IF(ROSTER!D$8="","",ROSTER!D$8)</f>
        <v/>
      </c>
      <c r="D1251" s="563"/>
      <c r="E1251" s="591"/>
      <c r="F1251" s="593"/>
      <c r="G1251" s="595"/>
      <c r="H1251" s="585"/>
      <c r="I1251" s="577"/>
      <c r="J1251" s="566"/>
      <c r="K1251" s="567"/>
      <c r="L1251" s="570"/>
      <c r="M1251" s="571"/>
      <c r="N1251" s="582" t="s">
        <v>16</v>
      </c>
      <c r="O1251" s="583"/>
      <c r="P1251" s="566"/>
      <c r="Q1251" s="567"/>
      <c r="R1251" s="570"/>
      <c r="S1251" s="571"/>
      <c r="T1251" s="582" t="s">
        <v>16</v>
      </c>
      <c r="U1251" s="583"/>
      <c r="V1251" s="585"/>
      <c r="W1251" s="577"/>
      <c r="X1251" s="566"/>
      <c r="Y1251" s="577"/>
      <c r="Z1251" s="566"/>
      <c r="AA1251" s="577"/>
      <c r="AB1251" s="566"/>
      <c r="AC1251" s="567"/>
      <c r="AD1251" s="570"/>
      <c r="AE1251" s="571"/>
      <c r="AF1251" s="598"/>
      <c r="AG1251" s="599"/>
      <c r="AH1251" s="566"/>
      <c r="AI1251" s="567"/>
      <c r="AJ1251" s="570"/>
      <c r="AK1251" s="571"/>
      <c r="AL1251" s="598"/>
      <c r="AM1251" s="599"/>
      <c r="AN1251" s="566"/>
      <c r="AO1251" s="567"/>
      <c r="AP1251" s="570"/>
      <c r="AQ1251" s="571"/>
      <c r="AR1251" s="598"/>
      <c r="AS1251" s="599"/>
      <c r="AT1251" s="603"/>
      <c r="AU1251" s="604"/>
      <c r="AV1251" s="596"/>
      <c r="AW1251" s="597"/>
      <c r="AX1251" s="598"/>
      <c r="AY1251" s="599"/>
      <c r="AZ1251" s="566"/>
      <c r="BA1251" s="567"/>
      <c r="BB1251" s="570"/>
      <c r="BC1251" s="571"/>
      <c r="BD1251" s="598"/>
      <c r="BE1251" s="599"/>
      <c r="BF1251" s="603"/>
      <c r="BG1251" s="604"/>
      <c r="BH1251" s="596"/>
      <c r="BI1251" s="597"/>
      <c r="BJ1251" s="598"/>
      <c r="BK1251" s="599"/>
      <c r="BL1251" s="600"/>
      <c r="BM1251" s="601"/>
      <c r="BN1251" s="602"/>
      <c r="BO1251" s="561"/>
      <c r="BP1251" s="561"/>
      <c r="BQ1251" s="78" t="s">
        <v>82</v>
      </c>
      <c r="BR1251" s="79" t="e">
        <f>IF(#REF!="B",#REF!,IF(#REF!="C",#REF!,#REF!))</f>
        <v>#REF!</v>
      </c>
      <c r="BS1251" s="75"/>
    </row>
    <row r="1252" spans="1:71" ht="21.75" customHeight="1">
      <c r="A1252" s="62"/>
      <c r="B1252" s="605" t="str">
        <f>IF(ROSTER!B10="","",ROSTER!B10)</f>
        <v/>
      </c>
      <c r="C1252" s="588" t="str">
        <f>IF(ROSTER!C$10="","",ROSTER!C$10)</f>
        <v/>
      </c>
      <c r="D1252" s="589"/>
      <c r="E1252" s="590"/>
      <c r="F1252" s="592">
        <f>IF(E1252="y",1,IF(E1252="S",1,0))</f>
        <v>0</v>
      </c>
      <c r="G1252" s="594">
        <f>IF(E1252="S",1,0)</f>
        <v>0</v>
      </c>
      <c r="H1252" s="584"/>
      <c r="I1252" s="576"/>
      <c r="J1252" s="564"/>
      <c r="K1252" s="565"/>
      <c r="L1252" s="568"/>
      <c r="M1252" s="569"/>
      <c r="N1252" s="578">
        <f>L1252+J1252</f>
        <v>0</v>
      </c>
      <c r="O1252" s="579"/>
      <c r="P1252" s="564"/>
      <c r="Q1252" s="565"/>
      <c r="R1252" s="568"/>
      <c r="S1252" s="569"/>
      <c r="T1252" s="578">
        <f>R1252-P1252</f>
        <v>0</v>
      </c>
      <c r="U1252" s="579"/>
      <c r="V1252" s="584"/>
      <c r="W1252" s="576"/>
      <c r="X1252" s="564"/>
      <c r="Y1252" s="576"/>
      <c r="Z1252" s="564"/>
      <c r="AA1252" s="576"/>
      <c r="AB1252" s="564"/>
      <c r="AC1252" s="565"/>
      <c r="AD1252" s="568"/>
      <c r="AE1252" s="569"/>
      <c r="AF1252" s="548">
        <f>IF(AB1252=0,0,(AD1252/AB1252)*100)</f>
        <v>0</v>
      </c>
      <c r="AG1252" s="549"/>
      <c r="AH1252" s="564"/>
      <c r="AI1252" s="565"/>
      <c r="AJ1252" s="568"/>
      <c r="AK1252" s="569"/>
      <c r="AL1252" s="548">
        <f>IF(AH1252=0,0,(AJ1252/AH1252)*100)</f>
        <v>0</v>
      </c>
      <c r="AM1252" s="549"/>
      <c r="AN1252" s="564"/>
      <c r="AO1252" s="565"/>
      <c r="AP1252" s="568"/>
      <c r="AQ1252" s="569"/>
      <c r="AR1252" s="548">
        <f>IF(AN1252=0,0,(AP1252/AN1252)*100)</f>
        <v>0</v>
      </c>
      <c r="AS1252" s="549"/>
      <c r="AT1252" s="572">
        <f>AB1252+AH1252+AN1252</f>
        <v>0</v>
      </c>
      <c r="AU1252" s="573"/>
      <c r="AV1252" s="544">
        <f>AD1252+AJ1252+AP1252</f>
        <v>0</v>
      </c>
      <c r="AW1252" s="545"/>
      <c r="AX1252" s="548">
        <f>IF(AT1252=0,0,(AV1252/AT1252)*100)</f>
        <v>0</v>
      </c>
      <c r="AY1252" s="549"/>
      <c r="AZ1252" s="564"/>
      <c r="BA1252" s="565"/>
      <c r="BB1252" s="568"/>
      <c r="BC1252" s="569"/>
      <c r="BD1252" s="548">
        <f>IF(AZ1252=0,0,(BB1252/AZ1252)*100)</f>
        <v>0</v>
      </c>
      <c r="BE1252" s="549"/>
      <c r="BF1252" s="572">
        <f>AT1252+AZ1252</f>
        <v>0</v>
      </c>
      <c r="BG1252" s="573"/>
      <c r="BH1252" s="544">
        <f>AV1252+BB1252</f>
        <v>0</v>
      </c>
      <c r="BI1252" s="545"/>
      <c r="BJ1252" s="548">
        <f>IF(BF1252=0,0,(BH1252/BF1252)*100)</f>
        <v>0</v>
      </c>
      <c r="BK1252" s="549"/>
      <c r="BL1252" s="552">
        <f>(AD1252*2)+(AJ1252*2)+(AP1252*3)+BB1252</f>
        <v>0</v>
      </c>
      <c r="BM1252" s="553"/>
      <c r="BN1252" s="554"/>
      <c r="BO1252" s="560" t="e">
        <f>(BL1252*BR$1250)+(N1252*BR$1251)+(X1252*BR$1252)+(R1252*BR$1253)+(V1252*BR$1254)+(Z1252*BR$1255)</f>
        <v>#REF!</v>
      </c>
      <c r="BP1252" s="560" t="e">
        <f>((AZ1252-BB1252)*BR$1257)+((AT1252-AV1252)*BR$1256)+(H1252*BR$1258)+(P1252*BR$1259)</f>
        <v>#REF!</v>
      </c>
      <c r="BQ1252" s="78" t="s">
        <v>83</v>
      </c>
      <c r="BR1252" s="79" t="e">
        <f>IF(#REF!="B",#REF!,IF(#REF!="C",#REF!,#REF!))</f>
        <v>#REF!</v>
      </c>
      <c r="BS1252" s="75"/>
    </row>
    <row r="1253" spans="1:71" ht="21.75" customHeight="1">
      <c r="A1253" s="62"/>
      <c r="B1253" s="606"/>
      <c r="C1253" s="562" t="str">
        <f>IF(ROSTER!D$10="","",ROSTER!D$10)</f>
        <v/>
      </c>
      <c r="D1253" s="563"/>
      <c r="E1253" s="591"/>
      <c r="F1253" s="593"/>
      <c r="G1253" s="595"/>
      <c r="H1253" s="585"/>
      <c r="I1253" s="577"/>
      <c r="J1253" s="566"/>
      <c r="K1253" s="567"/>
      <c r="L1253" s="570"/>
      <c r="M1253" s="571"/>
      <c r="N1253" s="582" t="s">
        <v>16</v>
      </c>
      <c r="O1253" s="583"/>
      <c r="P1253" s="566"/>
      <c r="Q1253" s="567"/>
      <c r="R1253" s="570"/>
      <c r="S1253" s="571"/>
      <c r="T1253" s="582" t="s">
        <v>16</v>
      </c>
      <c r="U1253" s="583"/>
      <c r="V1253" s="585"/>
      <c r="W1253" s="577"/>
      <c r="X1253" s="566"/>
      <c r="Y1253" s="577"/>
      <c r="Z1253" s="566"/>
      <c r="AA1253" s="577"/>
      <c r="AB1253" s="566"/>
      <c r="AC1253" s="567"/>
      <c r="AD1253" s="570"/>
      <c r="AE1253" s="571"/>
      <c r="AF1253" s="598"/>
      <c r="AG1253" s="599"/>
      <c r="AH1253" s="566"/>
      <c r="AI1253" s="567"/>
      <c r="AJ1253" s="570"/>
      <c r="AK1253" s="571"/>
      <c r="AL1253" s="598"/>
      <c r="AM1253" s="599"/>
      <c r="AN1253" s="566"/>
      <c r="AO1253" s="567"/>
      <c r="AP1253" s="570"/>
      <c r="AQ1253" s="571"/>
      <c r="AR1253" s="598"/>
      <c r="AS1253" s="599"/>
      <c r="AT1253" s="603"/>
      <c r="AU1253" s="604"/>
      <c r="AV1253" s="596"/>
      <c r="AW1253" s="597"/>
      <c r="AX1253" s="598"/>
      <c r="AY1253" s="599"/>
      <c r="AZ1253" s="566"/>
      <c r="BA1253" s="567"/>
      <c r="BB1253" s="570"/>
      <c r="BC1253" s="571"/>
      <c r="BD1253" s="598"/>
      <c r="BE1253" s="599"/>
      <c r="BF1253" s="603"/>
      <c r="BG1253" s="604"/>
      <c r="BH1253" s="596"/>
      <c r="BI1253" s="597"/>
      <c r="BJ1253" s="598"/>
      <c r="BK1253" s="599"/>
      <c r="BL1253" s="600"/>
      <c r="BM1253" s="601"/>
      <c r="BN1253" s="602"/>
      <c r="BO1253" s="561"/>
      <c r="BP1253" s="561"/>
      <c r="BQ1253" s="78" t="s">
        <v>84</v>
      </c>
      <c r="BR1253" s="79" t="e">
        <f>IF(#REF!="B",#REF!,IF(#REF!="C",#REF!,#REF!))</f>
        <v>#REF!</v>
      </c>
      <c r="BS1253" s="75"/>
    </row>
    <row r="1254" spans="1:71" ht="21.75" customHeight="1">
      <c r="A1254" s="62"/>
      <c r="B1254" s="586" t="str">
        <f>IF(ROSTER!B12="","",ROSTER!B12)</f>
        <v/>
      </c>
      <c r="C1254" s="588" t="str">
        <f>IF(ROSTER!C$12="","",ROSTER!C$12)</f>
        <v/>
      </c>
      <c r="D1254" s="589"/>
      <c r="E1254" s="590"/>
      <c r="F1254" s="592">
        <f>IF(E1254="y",1,IF(E1254="S",1,0))</f>
        <v>0</v>
      </c>
      <c r="G1254" s="594">
        <f>IF(E1254="S",1,0)</f>
        <v>0</v>
      </c>
      <c r="H1254" s="584"/>
      <c r="I1254" s="576"/>
      <c r="J1254" s="564"/>
      <c r="K1254" s="565"/>
      <c r="L1254" s="568"/>
      <c r="M1254" s="569"/>
      <c r="N1254" s="578">
        <f>L1254+J1254</f>
        <v>0</v>
      </c>
      <c r="O1254" s="579"/>
      <c r="P1254" s="564"/>
      <c r="Q1254" s="565"/>
      <c r="R1254" s="568"/>
      <c r="S1254" s="569"/>
      <c r="T1254" s="578">
        <f>R1254-P1254</f>
        <v>0</v>
      </c>
      <c r="U1254" s="579"/>
      <c r="V1254" s="584"/>
      <c r="W1254" s="576"/>
      <c r="X1254" s="564"/>
      <c r="Y1254" s="576"/>
      <c r="Z1254" s="564"/>
      <c r="AA1254" s="576"/>
      <c r="AB1254" s="564"/>
      <c r="AC1254" s="565"/>
      <c r="AD1254" s="568"/>
      <c r="AE1254" s="569"/>
      <c r="AF1254" s="548">
        <f>IF(AB1254=0,0,(AD1254/AB1254)*100)</f>
        <v>0</v>
      </c>
      <c r="AG1254" s="549"/>
      <c r="AH1254" s="564"/>
      <c r="AI1254" s="565"/>
      <c r="AJ1254" s="568"/>
      <c r="AK1254" s="569"/>
      <c r="AL1254" s="548">
        <f>IF(AH1254=0,0,(AJ1254/AH1254)*100)</f>
        <v>0</v>
      </c>
      <c r="AM1254" s="549"/>
      <c r="AN1254" s="564"/>
      <c r="AO1254" s="565"/>
      <c r="AP1254" s="568"/>
      <c r="AQ1254" s="569"/>
      <c r="AR1254" s="548">
        <f>IF(AN1254=0,0,(AP1254/AN1254)*100)</f>
        <v>0</v>
      </c>
      <c r="AS1254" s="549"/>
      <c r="AT1254" s="572">
        <f>AB1254+AH1254+AN1254</f>
        <v>0</v>
      </c>
      <c r="AU1254" s="573"/>
      <c r="AV1254" s="544">
        <f>AD1254+AJ1254+AP1254</f>
        <v>0</v>
      </c>
      <c r="AW1254" s="545"/>
      <c r="AX1254" s="548">
        <f>IF(AT1254=0,0,(AV1254/AT1254)*100)</f>
        <v>0</v>
      </c>
      <c r="AY1254" s="549"/>
      <c r="AZ1254" s="564"/>
      <c r="BA1254" s="565"/>
      <c r="BB1254" s="568"/>
      <c r="BC1254" s="569"/>
      <c r="BD1254" s="548">
        <f>IF(AZ1254=0,0,(BB1254/AZ1254)*100)</f>
        <v>0</v>
      </c>
      <c r="BE1254" s="549"/>
      <c r="BF1254" s="572">
        <f>AT1254+AZ1254</f>
        <v>0</v>
      </c>
      <c r="BG1254" s="573"/>
      <c r="BH1254" s="544">
        <f>AV1254+BB1254</f>
        <v>0</v>
      </c>
      <c r="BI1254" s="545"/>
      <c r="BJ1254" s="548">
        <f>IF(BF1254=0,0,(BH1254/BF1254)*100)</f>
        <v>0</v>
      </c>
      <c r="BK1254" s="549"/>
      <c r="BL1254" s="552">
        <f>(AD1254*2)+(AJ1254*2)+(AP1254*3)+BB1254</f>
        <v>0</v>
      </c>
      <c r="BM1254" s="553"/>
      <c r="BN1254" s="554"/>
      <c r="BO1254" s="560" t="e">
        <f>(BL1254*BR$1250)+(N1254*BR$1251)+(X1254*BR$1252)+(R1254*BR$1253)+(V1254*BR$1254)+(Z1254*BR$1255)</f>
        <v>#REF!</v>
      </c>
      <c r="BP1254" s="560" t="e">
        <f>((AZ1254-BB1254)*BR$1257)+((AT1254-AV1254)*BR$1256)+(H1254*BR$1258)+(P1254*BR$1259)</f>
        <v>#REF!</v>
      </c>
      <c r="BQ1254" s="78" t="s">
        <v>85</v>
      </c>
      <c r="BR1254" s="79" t="e">
        <f>IF(#REF!="B",#REF!,IF(#REF!="C",#REF!,#REF!))</f>
        <v>#REF!</v>
      </c>
      <c r="BS1254" s="75"/>
    </row>
    <row r="1255" spans="1:71" ht="21.75" customHeight="1">
      <c r="A1255" s="62"/>
      <c r="B1255" s="587"/>
      <c r="C1255" s="562" t="str">
        <f>IF(ROSTER!D$12="","",ROSTER!D$12)</f>
        <v/>
      </c>
      <c r="D1255" s="563"/>
      <c r="E1255" s="591"/>
      <c r="F1255" s="593"/>
      <c r="G1255" s="595"/>
      <c r="H1255" s="585"/>
      <c r="I1255" s="577"/>
      <c r="J1255" s="566"/>
      <c r="K1255" s="567"/>
      <c r="L1255" s="570"/>
      <c r="M1255" s="571"/>
      <c r="N1255" s="582" t="s">
        <v>16</v>
      </c>
      <c r="O1255" s="583"/>
      <c r="P1255" s="566"/>
      <c r="Q1255" s="567"/>
      <c r="R1255" s="570"/>
      <c r="S1255" s="571"/>
      <c r="T1255" s="582" t="s">
        <v>16</v>
      </c>
      <c r="U1255" s="583"/>
      <c r="V1255" s="585"/>
      <c r="W1255" s="577"/>
      <c r="X1255" s="566"/>
      <c r="Y1255" s="577"/>
      <c r="Z1255" s="566"/>
      <c r="AA1255" s="577"/>
      <c r="AB1255" s="566"/>
      <c r="AC1255" s="567"/>
      <c r="AD1255" s="570"/>
      <c r="AE1255" s="571"/>
      <c r="AF1255" s="598"/>
      <c r="AG1255" s="599"/>
      <c r="AH1255" s="566"/>
      <c r="AI1255" s="567"/>
      <c r="AJ1255" s="570"/>
      <c r="AK1255" s="571"/>
      <c r="AL1255" s="598"/>
      <c r="AM1255" s="599"/>
      <c r="AN1255" s="566"/>
      <c r="AO1255" s="567"/>
      <c r="AP1255" s="570"/>
      <c r="AQ1255" s="571"/>
      <c r="AR1255" s="598"/>
      <c r="AS1255" s="599"/>
      <c r="AT1255" s="603"/>
      <c r="AU1255" s="604"/>
      <c r="AV1255" s="596"/>
      <c r="AW1255" s="597"/>
      <c r="AX1255" s="598"/>
      <c r="AY1255" s="599"/>
      <c r="AZ1255" s="566"/>
      <c r="BA1255" s="567"/>
      <c r="BB1255" s="570"/>
      <c r="BC1255" s="571"/>
      <c r="BD1255" s="598"/>
      <c r="BE1255" s="599"/>
      <c r="BF1255" s="603"/>
      <c r="BG1255" s="604"/>
      <c r="BH1255" s="596"/>
      <c r="BI1255" s="597"/>
      <c r="BJ1255" s="598"/>
      <c r="BK1255" s="599"/>
      <c r="BL1255" s="600"/>
      <c r="BM1255" s="601"/>
      <c r="BN1255" s="602"/>
      <c r="BO1255" s="561"/>
      <c r="BP1255" s="561"/>
      <c r="BQ1255" s="78" t="s">
        <v>86</v>
      </c>
      <c r="BR1255" s="79" t="e">
        <f>IF(#REF!="B",#REF!,IF(#REF!="C",#REF!,#REF!))</f>
        <v>#REF!</v>
      </c>
      <c r="BS1255" s="75"/>
    </row>
    <row r="1256" spans="1:71" ht="21.75" customHeight="1">
      <c r="A1256" s="62"/>
      <c r="B1256" s="586" t="str">
        <f>IF(ROSTER!B14="","",ROSTER!B14)</f>
        <v/>
      </c>
      <c r="C1256" s="588" t="str">
        <f>IF(ROSTER!C$14="","",ROSTER!C$14)</f>
        <v/>
      </c>
      <c r="D1256" s="589"/>
      <c r="E1256" s="590"/>
      <c r="F1256" s="592">
        <f>IF(E1256="y",1,IF(E1256="S",1,0))</f>
        <v>0</v>
      </c>
      <c r="G1256" s="594">
        <f>IF(E1256="S",1,0)</f>
        <v>0</v>
      </c>
      <c r="H1256" s="584"/>
      <c r="I1256" s="576"/>
      <c r="J1256" s="564"/>
      <c r="K1256" s="565"/>
      <c r="L1256" s="568"/>
      <c r="M1256" s="569"/>
      <c r="N1256" s="578">
        <f>L1256+J1256</f>
        <v>0</v>
      </c>
      <c r="O1256" s="579"/>
      <c r="P1256" s="564"/>
      <c r="Q1256" s="565"/>
      <c r="R1256" s="568"/>
      <c r="S1256" s="569"/>
      <c r="T1256" s="578">
        <f>R1256-P1256</f>
        <v>0</v>
      </c>
      <c r="U1256" s="579"/>
      <c r="V1256" s="584"/>
      <c r="W1256" s="576"/>
      <c r="X1256" s="564"/>
      <c r="Y1256" s="576"/>
      <c r="Z1256" s="564"/>
      <c r="AA1256" s="576"/>
      <c r="AB1256" s="564"/>
      <c r="AC1256" s="565"/>
      <c r="AD1256" s="568"/>
      <c r="AE1256" s="569"/>
      <c r="AF1256" s="548">
        <f>IF(AB1256=0,0,(AD1256/AB1256)*100)</f>
        <v>0</v>
      </c>
      <c r="AG1256" s="549"/>
      <c r="AH1256" s="564"/>
      <c r="AI1256" s="565"/>
      <c r="AJ1256" s="568"/>
      <c r="AK1256" s="569"/>
      <c r="AL1256" s="548">
        <f>IF(AH1256=0,0,(AJ1256/AH1256)*100)</f>
        <v>0</v>
      </c>
      <c r="AM1256" s="549"/>
      <c r="AN1256" s="564"/>
      <c r="AO1256" s="565"/>
      <c r="AP1256" s="568"/>
      <c r="AQ1256" s="569"/>
      <c r="AR1256" s="548">
        <f>IF(AN1256=0,0,(AP1256/AN1256)*100)</f>
        <v>0</v>
      </c>
      <c r="AS1256" s="549"/>
      <c r="AT1256" s="572">
        <f>AB1256+AH1256+AN1256</f>
        <v>0</v>
      </c>
      <c r="AU1256" s="573"/>
      <c r="AV1256" s="544">
        <f>AD1256+AJ1256+AP1256</f>
        <v>0</v>
      </c>
      <c r="AW1256" s="545"/>
      <c r="AX1256" s="548">
        <f>IF(AT1256=0,0,(AV1256/AT1256)*100)</f>
        <v>0</v>
      </c>
      <c r="AY1256" s="549"/>
      <c r="AZ1256" s="564"/>
      <c r="BA1256" s="565"/>
      <c r="BB1256" s="568"/>
      <c r="BC1256" s="569"/>
      <c r="BD1256" s="548">
        <f>IF(AZ1256=0,0,(BB1256/AZ1256)*100)</f>
        <v>0</v>
      </c>
      <c r="BE1256" s="549"/>
      <c r="BF1256" s="572">
        <f>AT1256+AZ1256</f>
        <v>0</v>
      </c>
      <c r="BG1256" s="573"/>
      <c r="BH1256" s="544">
        <f>AV1256+BB1256</f>
        <v>0</v>
      </c>
      <c r="BI1256" s="545"/>
      <c r="BJ1256" s="548">
        <f>IF(BF1256=0,0,(BH1256/BF1256)*100)</f>
        <v>0</v>
      </c>
      <c r="BK1256" s="549"/>
      <c r="BL1256" s="552">
        <f>(AD1256*2)+(AJ1256*2)+(AP1256*3)+BB1256</f>
        <v>0</v>
      </c>
      <c r="BM1256" s="553"/>
      <c r="BN1256" s="554"/>
      <c r="BO1256" s="560" t="e">
        <f>(BL1256*BR$1250)+(N1256*BR$1251)+(X1256*BR$1252)+(R1256*BR$1253)+(V1256*BR$1254)+(Z1256*BR$1255)</f>
        <v>#REF!</v>
      </c>
      <c r="BP1256" s="560" t="e">
        <f>((AZ1256-BB1256)*BR$1257)+((AT1256-AV1256)*BR$1256)+(H1256*BR$1258)+(P1256*BR$1259)</f>
        <v>#REF!</v>
      </c>
      <c r="BQ1256" s="78" t="s">
        <v>87</v>
      </c>
      <c r="BR1256" s="79" t="e">
        <f>IF(#REF!="B",#REF!,IF(#REF!="C",#REF!,#REF!))</f>
        <v>#REF!</v>
      </c>
      <c r="BS1256" s="75"/>
    </row>
    <row r="1257" spans="1:71" ht="21.75" customHeight="1">
      <c r="A1257" s="62"/>
      <c r="B1257" s="587"/>
      <c r="C1257" s="562" t="str">
        <f>IF(ROSTER!D$14="","",ROSTER!D$14)</f>
        <v/>
      </c>
      <c r="D1257" s="563"/>
      <c r="E1257" s="591"/>
      <c r="F1257" s="593"/>
      <c r="G1257" s="595"/>
      <c r="H1257" s="585"/>
      <c r="I1257" s="577"/>
      <c r="J1257" s="566"/>
      <c r="K1257" s="567"/>
      <c r="L1257" s="570"/>
      <c r="M1257" s="571"/>
      <c r="N1257" s="582" t="s">
        <v>16</v>
      </c>
      <c r="O1257" s="583"/>
      <c r="P1257" s="566"/>
      <c r="Q1257" s="567"/>
      <c r="R1257" s="570"/>
      <c r="S1257" s="571"/>
      <c r="T1257" s="582" t="s">
        <v>16</v>
      </c>
      <c r="U1257" s="583"/>
      <c r="V1257" s="585"/>
      <c r="W1257" s="577"/>
      <c r="X1257" s="566"/>
      <c r="Y1257" s="577"/>
      <c r="Z1257" s="566"/>
      <c r="AA1257" s="577"/>
      <c r="AB1257" s="566"/>
      <c r="AC1257" s="567"/>
      <c r="AD1257" s="570"/>
      <c r="AE1257" s="571"/>
      <c r="AF1257" s="598"/>
      <c r="AG1257" s="599"/>
      <c r="AH1257" s="566"/>
      <c r="AI1257" s="567"/>
      <c r="AJ1257" s="570"/>
      <c r="AK1257" s="571"/>
      <c r="AL1257" s="598"/>
      <c r="AM1257" s="599"/>
      <c r="AN1257" s="566"/>
      <c r="AO1257" s="567"/>
      <c r="AP1257" s="570"/>
      <c r="AQ1257" s="571"/>
      <c r="AR1257" s="598"/>
      <c r="AS1257" s="599"/>
      <c r="AT1257" s="603"/>
      <c r="AU1257" s="604"/>
      <c r="AV1257" s="596"/>
      <c r="AW1257" s="597"/>
      <c r="AX1257" s="598"/>
      <c r="AY1257" s="599"/>
      <c r="AZ1257" s="566"/>
      <c r="BA1257" s="567"/>
      <c r="BB1257" s="570"/>
      <c r="BC1257" s="571"/>
      <c r="BD1257" s="598"/>
      <c r="BE1257" s="599"/>
      <c r="BF1257" s="603"/>
      <c r="BG1257" s="604"/>
      <c r="BH1257" s="596"/>
      <c r="BI1257" s="597"/>
      <c r="BJ1257" s="598"/>
      <c r="BK1257" s="599"/>
      <c r="BL1257" s="600"/>
      <c r="BM1257" s="601"/>
      <c r="BN1257" s="602"/>
      <c r="BO1257" s="561"/>
      <c r="BP1257" s="561"/>
      <c r="BQ1257" s="78" t="s">
        <v>88</v>
      </c>
      <c r="BR1257" s="79" t="e">
        <f>IF(#REF!="B",#REF!,IF(#REF!="C",#REF!,#REF!))</f>
        <v>#REF!</v>
      </c>
      <c r="BS1257" s="75"/>
    </row>
    <row r="1258" spans="1:71" ht="21.75" customHeight="1">
      <c r="A1258" s="62"/>
      <c r="B1258" s="586" t="str">
        <f>IF(ROSTER!B16="","",ROSTER!B16)</f>
        <v/>
      </c>
      <c r="C1258" s="588" t="str">
        <f>IF(ROSTER!C$16="","",ROSTER!C$16)</f>
        <v/>
      </c>
      <c r="D1258" s="589"/>
      <c r="E1258" s="590"/>
      <c r="F1258" s="592">
        <f>IF(E1258="y",1,IF(E1258="S",1,0))</f>
        <v>0</v>
      </c>
      <c r="G1258" s="594">
        <f>IF(E1258="S",1,0)</f>
        <v>0</v>
      </c>
      <c r="H1258" s="584"/>
      <c r="I1258" s="576"/>
      <c r="J1258" s="564"/>
      <c r="K1258" s="565"/>
      <c r="L1258" s="568"/>
      <c r="M1258" s="569"/>
      <c r="N1258" s="578">
        <f>L1258+J1258</f>
        <v>0</v>
      </c>
      <c r="O1258" s="579"/>
      <c r="P1258" s="564"/>
      <c r="Q1258" s="565"/>
      <c r="R1258" s="568"/>
      <c r="S1258" s="569"/>
      <c r="T1258" s="578">
        <f>R1258-P1258</f>
        <v>0</v>
      </c>
      <c r="U1258" s="579"/>
      <c r="V1258" s="584"/>
      <c r="W1258" s="576"/>
      <c r="X1258" s="564"/>
      <c r="Y1258" s="576"/>
      <c r="Z1258" s="564"/>
      <c r="AA1258" s="576"/>
      <c r="AB1258" s="564"/>
      <c r="AC1258" s="565"/>
      <c r="AD1258" s="568"/>
      <c r="AE1258" s="569"/>
      <c r="AF1258" s="548">
        <f>IF(AB1258=0,0,(AD1258/AB1258)*100)</f>
        <v>0</v>
      </c>
      <c r="AG1258" s="549"/>
      <c r="AH1258" s="564"/>
      <c r="AI1258" s="565"/>
      <c r="AJ1258" s="568"/>
      <c r="AK1258" s="569"/>
      <c r="AL1258" s="548">
        <f>IF(AH1258=0,0,(AJ1258/AH1258)*100)</f>
        <v>0</v>
      </c>
      <c r="AM1258" s="549"/>
      <c r="AN1258" s="564"/>
      <c r="AO1258" s="565"/>
      <c r="AP1258" s="568"/>
      <c r="AQ1258" s="569"/>
      <c r="AR1258" s="548">
        <f>IF(AN1258=0,0,(AP1258/AN1258)*100)</f>
        <v>0</v>
      </c>
      <c r="AS1258" s="549"/>
      <c r="AT1258" s="572">
        <f>AB1258+AH1258+AN1258</f>
        <v>0</v>
      </c>
      <c r="AU1258" s="573"/>
      <c r="AV1258" s="544">
        <f>AD1258+AJ1258+AP1258</f>
        <v>0</v>
      </c>
      <c r="AW1258" s="545"/>
      <c r="AX1258" s="548">
        <f>IF(AT1258=0,0,(AV1258/AT1258)*100)</f>
        <v>0</v>
      </c>
      <c r="AY1258" s="549"/>
      <c r="AZ1258" s="564"/>
      <c r="BA1258" s="565"/>
      <c r="BB1258" s="568"/>
      <c r="BC1258" s="569"/>
      <c r="BD1258" s="548">
        <f>IF(AZ1258=0,0,(BB1258/AZ1258)*100)</f>
        <v>0</v>
      </c>
      <c r="BE1258" s="549"/>
      <c r="BF1258" s="572">
        <f>AT1258+AZ1258</f>
        <v>0</v>
      </c>
      <c r="BG1258" s="573"/>
      <c r="BH1258" s="544">
        <f>AV1258+BB1258</f>
        <v>0</v>
      </c>
      <c r="BI1258" s="545"/>
      <c r="BJ1258" s="548">
        <f>IF(BF1258=0,0,(BH1258/BF1258)*100)</f>
        <v>0</v>
      </c>
      <c r="BK1258" s="549"/>
      <c r="BL1258" s="552">
        <f>(AD1258*2)+(AJ1258*2)+(AP1258*3)+BB1258</f>
        <v>0</v>
      </c>
      <c r="BM1258" s="553"/>
      <c r="BN1258" s="554"/>
      <c r="BO1258" s="560" t="e">
        <f>(BL1258*BR$1250)+(N1258*BR$1251)+(X1258*BR$1252)+(R1258*BR$1253)+(V1258*BR$1254)+(Z1258*BR$1255)</f>
        <v>#REF!</v>
      </c>
      <c r="BP1258" s="560" t="e">
        <f>((AZ1258-BB1258)*BR$1257)+((AT1258-AV1258)*BR$1256)+(H1258*BR$1258)+(P1258*BR$1259)</f>
        <v>#REF!</v>
      </c>
      <c r="BQ1258" s="78" t="s">
        <v>89</v>
      </c>
      <c r="BR1258" s="79" t="e">
        <f>IF(#REF!="B",#REF!,IF(#REF!="C",#REF!,#REF!))</f>
        <v>#REF!</v>
      </c>
      <c r="BS1258" s="75"/>
    </row>
    <row r="1259" spans="1:71" ht="21.75" customHeight="1">
      <c r="A1259" s="62"/>
      <c r="B1259" s="587"/>
      <c r="C1259" s="562" t="str">
        <f>IF(ROSTER!D$16="","",ROSTER!D$16)</f>
        <v/>
      </c>
      <c r="D1259" s="563"/>
      <c r="E1259" s="591"/>
      <c r="F1259" s="593"/>
      <c r="G1259" s="595"/>
      <c r="H1259" s="585"/>
      <c r="I1259" s="577"/>
      <c r="J1259" s="566"/>
      <c r="K1259" s="567"/>
      <c r="L1259" s="570"/>
      <c r="M1259" s="571"/>
      <c r="N1259" s="582" t="s">
        <v>16</v>
      </c>
      <c r="O1259" s="583"/>
      <c r="P1259" s="566"/>
      <c r="Q1259" s="567"/>
      <c r="R1259" s="570"/>
      <c r="S1259" s="571"/>
      <c r="T1259" s="582" t="s">
        <v>16</v>
      </c>
      <c r="U1259" s="583"/>
      <c r="V1259" s="585"/>
      <c r="W1259" s="577"/>
      <c r="X1259" s="566"/>
      <c r="Y1259" s="577"/>
      <c r="Z1259" s="566"/>
      <c r="AA1259" s="577"/>
      <c r="AB1259" s="566"/>
      <c r="AC1259" s="567"/>
      <c r="AD1259" s="570"/>
      <c r="AE1259" s="571"/>
      <c r="AF1259" s="598"/>
      <c r="AG1259" s="599"/>
      <c r="AH1259" s="566"/>
      <c r="AI1259" s="567"/>
      <c r="AJ1259" s="570"/>
      <c r="AK1259" s="571"/>
      <c r="AL1259" s="598"/>
      <c r="AM1259" s="599"/>
      <c r="AN1259" s="566"/>
      <c r="AO1259" s="567"/>
      <c r="AP1259" s="570"/>
      <c r="AQ1259" s="571"/>
      <c r="AR1259" s="598"/>
      <c r="AS1259" s="599"/>
      <c r="AT1259" s="603"/>
      <c r="AU1259" s="604"/>
      <c r="AV1259" s="596"/>
      <c r="AW1259" s="597"/>
      <c r="AX1259" s="598"/>
      <c r="AY1259" s="599"/>
      <c r="AZ1259" s="566"/>
      <c r="BA1259" s="567"/>
      <c r="BB1259" s="570"/>
      <c r="BC1259" s="571"/>
      <c r="BD1259" s="598"/>
      <c r="BE1259" s="599"/>
      <c r="BF1259" s="603"/>
      <c r="BG1259" s="604"/>
      <c r="BH1259" s="596"/>
      <c r="BI1259" s="597"/>
      <c r="BJ1259" s="598"/>
      <c r="BK1259" s="599"/>
      <c r="BL1259" s="600"/>
      <c r="BM1259" s="601"/>
      <c r="BN1259" s="602"/>
      <c r="BO1259" s="561"/>
      <c r="BP1259" s="561"/>
      <c r="BQ1259" s="78" t="s">
        <v>90</v>
      </c>
      <c r="BR1259" s="79" t="e">
        <f>IF(#REF!="B",#REF!,IF(#REF!="C",#REF!,#REF!))</f>
        <v>#REF!</v>
      </c>
      <c r="BS1259" s="75"/>
    </row>
    <row r="1260" spans="1:71" ht="21.75" customHeight="1">
      <c r="A1260" s="62"/>
      <c r="B1260" s="586" t="str">
        <f>IF(ROSTER!B18="","",ROSTER!B18)</f>
        <v/>
      </c>
      <c r="C1260" s="588" t="str">
        <f>IF(ROSTER!C$18="","",ROSTER!C$18)</f>
        <v/>
      </c>
      <c r="D1260" s="589"/>
      <c r="E1260" s="590"/>
      <c r="F1260" s="592">
        <f>IF(E1260="y",1,IF(E1260="S",1,0))</f>
        <v>0</v>
      </c>
      <c r="G1260" s="594">
        <f>IF(E1260="S",1,0)</f>
        <v>0</v>
      </c>
      <c r="H1260" s="584"/>
      <c r="I1260" s="576"/>
      <c r="J1260" s="564"/>
      <c r="K1260" s="565"/>
      <c r="L1260" s="568"/>
      <c r="M1260" s="569"/>
      <c r="N1260" s="578">
        <f>L1260+J1260</f>
        <v>0</v>
      </c>
      <c r="O1260" s="579"/>
      <c r="P1260" s="564"/>
      <c r="Q1260" s="565"/>
      <c r="R1260" s="568"/>
      <c r="S1260" s="569"/>
      <c r="T1260" s="578">
        <f>R1260-P1260</f>
        <v>0</v>
      </c>
      <c r="U1260" s="579"/>
      <c r="V1260" s="584"/>
      <c r="W1260" s="576"/>
      <c r="X1260" s="564"/>
      <c r="Y1260" s="576"/>
      <c r="Z1260" s="564"/>
      <c r="AA1260" s="576"/>
      <c r="AB1260" s="564"/>
      <c r="AC1260" s="565"/>
      <c r="AD1260" s="568"/>
      <c r="AE1260" s="569"/>
      <c r="AF1260" s="548">
        <f>IF(AB1260=0,0,(AD1260/AB1260)*100)</f>
        <v>0</v>
      </c>
      <c r="AG1260" s="549"/>
      <c r="AH1260" s="564"/>
      <c r="AI1260" s="565"/>
      <c r="AJ1260" s="568"/>
      <c r="AK1260" s="569"/>
      <c r="AL1260" s="548">
        <f>IF(AH1260=0,0,(AJ1260/AH1260)*100)</f>
        <v>0</v>
      </c>
      <c r="AM1260" s="549"/>
      <c r="AN1260" s="564"/>
      <c r="AO1260" s="565"/>
      <c r="AP1260" s="568"/>
      <c r="AQ1260" s="569"/>
      <c r="AR1260" s="548">
        <f>IF(AN1260=0,0,(AP1260/AN1260)*100)</f>
        <v>0</v>
      </c>
      <c r="AS1260" s="549"/>
      <c r="AT1260" s="572">
        <f>AB1260+AH1260+AN1260</f>
        <v>0</v>
      </c>
      <c r="AU1260" s="573"/>
      <c r="AV1260" s="544">
        <f>AD1260+AJ1260+AP1260</f>
        <v>0</v>
      </c>
      <c r="AW1260" s="545"/>
      <c r="AX1260" s="548">
        <f>IF(AT1260=0,0,(AV1260/AT1260)*100)</f>
        <v>0</v>
      </c>
      <c r="AY1260" s="549"/>
      <c r="AZ1260" s="564"/>
      <c r="BA1260" s="565"/>
      <c r="BB1260" s="568"/>
      <c r="BC1260" s="569"/>
      <c r="BD1260" s="548">
        <f>IF(AZ1260=0,0,(BB1260/AZ1260)*100)</f>
        <v>0</v>
      </c>
      <c r="BE1260" s="549"/>
      <c r="BF1260" s="572">
        <f>AT1260+AZ1260</f>
        <v>0</v>
      </c>
      <c r="BG1260" s="573"/>
      <c r="BH1260" s="544">
        <f>AV1260+BB1260</f>
        <v>0</v>
      </c>
      <c r="BI1260" s="545"/>
      <c r="BJ1260" s="548">
        <f>IF(BF1260=0,0,(BH1260/BF1260)*100)</f>
        <v>0</v>
      </c>
      <c r="BK1260" s="549"/>
      <c r="BL1260" s="552">
        <f>(AD1260*2)+(AJ1260*2)+(AP1260*3)+BB1260</f>
        <v>0</v>
      </c>
      <c r="BM1260" s="553"/>
      <c r="BN1260" s="554"/>
      <c r="BO1260" s="560" t="e">
        <f>(BL1260*BR$1250)+(N1260*BR$1251)+(X1260*BR$1252)+(R1260*BR$1253)+(V1260*BR$1254)+(Z1260*BR$1255)</f>
        <v>#REF!</v>
      </c>
      <c r="BP1260" s="560" t="e">
        <f>((AZ1260-BB1260)*BR$1257)+((AT1260-AV1260)*BR$1256)+(H1260*BR$1258)+(P1260*BR$1259)</f>
        <v>#REF!</v>
      </c>
      <c r="BQ1260" s="62"/>
      <c r="BR1260" s="62"/>
      <c r="BS1260" s="75"/>
    </row>
    <row r="1261" spans="1:71" ht="21.75" customHeight="1">
      <c r="A1261" s="62"/>
      <c r="B1261" s="587"/>
      <c r="C1261" s="562" t="str">
        <f>IF(ROSTER!D$18="","",ROSTER!D$18)</f>
        <v/>
      </c>
      <c r="D1261" s="563"/>
      <c r="E1261" s="591"/>
      <c r="F1261" s="593"/>
      <c r="G1261" s="595"/>
      <c r="H1261" s="585"/>
      <c r="I1261" s="577"/>
      <c r="J1261" s="566"/>
      <c r="K1261" s="567"/>
      <c r="L1261" s="570"/>
      <c r="M1261" s="571"/>
      <c r="N1261" s="582" t="s">
        <v>16</v>
      </c>
      <c r="O1261" s="583"/>
      <c r="P1261" s="566"/>
      <c r="Q1261" s="567"/>
      <c r="R1261" s="570"/>
      <c r="S1261" s="571"/>
      <c r="T1261" s="582" t="s">
        <v>16</v>
      </c>
      <c r="U1261" s="583"/>
      <c r="V1261" s="585"/>
      <c r="W1261" s="577"/>
      <c r="X1261" s="566"/>
      <c r="Y1261" s="577"/>
      <c r="Z1261" s="566"/>
      <c r="AA1261" s="577"/>
      <c r="AB1261" s="566"/>
      <c r="AC1261" s="567"/>
      <c r="AD1261" s="570"/>
      <c r="AE1261" s="571"/>
      <c r="AF1261" s="598"/>
      <c r="AG1261" s="599"/>
      <c r="AH1261" s="566"/>
      <c r="AI1261" s="567"/>
      <c r="AJ1261" s="570"/>
      <c r="AK1261" s="571"/>
      <c r="AL1261" s="598"/>
      <c r="AM1261" s="599"/>
      <c r="AN1261" s="566"/>
      <c r="AO1261" s="567"/>
      <c r="AP1261" s="570"/>
      <c r="AQ1261" s="571"/>
      <c r="AR1261" s="598"/>
      <c r="AS1261" s="599"/>
      <c r="AT1261" s="603"/>
      <c r="AU1261" s="604"/>
      <c r="AV1261" s="596"/>
      <c r="AW1261" s="597"/>
      <c r="AX1261" s="598"/>
      <c r="AY1261" s="599"/>
      <c r="AZ1261" s="566"/>
      <c r="BA1261" s="567"/>
      <c r="BB1261" s="570"/>
      <c r="BC1261" s="571"/>
      <c r="BD1261" s="598"/>
      <c r="BE1261" s="599"/>
      <c r="BF1261" s="603"/>
      <c r="BG1261" s="604"/>
      <c r="BH1261" s="596"/>
      <c r="BI1261" s="597"/>
      <c r="BJ1261" s="598"/>
      <c r="BK1261" s="599"/>
      <c r="BL1261" s="600"/>
      <c r="BM1261" s="601"/>
      <c r="BN1261" s="602"/>
      <c r="BO1261" s="561"/>
      <c r="BP1261" s="561"/>
      <c r="BQ1261" s="62"/>
      <c r="BR1261" s="62"/>
      <c r="BS1261" s="62"/>
    </row>
    <row r="1262" spans="1:71" ht="21.75" customHeight="1">
      <c r="A1262" s="62"/>
      <c r="B1262" s="586" t="str">
        <f>IF(ROSTER!B20="","",ROSTER!B20)</f>
        <v/>
      </c>
      <c r="C1262" s="588" t="str">
        <f>IF(ROSTER!C$20="","",ROSTER!C$20)</f>
        <v/>
      </c>
      <c r="D1262" s="589"/>
      <c r="E1262" s="590"/>
      <c r="F1262" s="592">
        <f>IF(E1262="y",1,IF(E1262="S",1,0))</f>
        <v>0</v>
      </c>
      <c r="G1262" s="594">
        <f>IF(E1262="S",1,0)</f>
        <v>0</v>
      </c>
      <c r="H1262" s="584"/>
      <c r="I1262" s="576"/>
      <c r="J1262" s="564"/>
      <c r="K1262" s="565"/>
      <c r="L1262" s="568"/>
      <c r="M1262" s="569"/>
      <c r="N1262" s="578">
        <f>L1262+J1262</f>
        <v>0</v>
      </c>
      <c r="O1262" s="579"/>
      <c r="P1262" s="564"/>
      <c r="Q1262" s="565"/>
      <c r="R1262" s="568"/>
      <c r="S1262" s="569"/>
      <c r="T1262" s="578">
        <f>R1262-P1262</f>
        <v>0</v>
      </c>
      <c r="U1262" s="579"/>
      <c r="V1262" s="584"/>
      <c r="W1262" s="576"/>
      <c r="X1262" s="564"/>
      <c r="Y1262" s="576"/>
      <c r="Z1262" s="564"/>
      <c r="AA1262" s="576"/>
      <c r="AB1262" s="564"/>
      <c r="AC1262" s="565"/>
      <c r="AD1262" s="568"/>
      <c r="AE1262" s="569"/>
      <c r="AF1262" s="548">
        <f>IF(AB1262=0,0,(AD1262/AB1262)*100)</f>
        <v>0</v>
      </c>
      <c r="AG1262" s="549"/>
      <c r="AH1262" s="564"/>
      <c r="AI1262" s="565"/>
      <c r="AJ1262" s="568"/>
      <c r="AK1262" s="569"/>
      <c r="AL1262" s="548">
        <f>IF(AH1262=0,0,(AJ1262/AH1262)*100)</f>
        <v>0</v>
      </c>
      <c r="AM1262" s="549"/>
      <c r="AN1262" s="564"/>
      <c r="AO1262" s="565"/>
      <c r="AP1262" s="568"/>
      <c r="AQ1262" s="569"/>
      <c r="AR1262" s="548">
        <f>IF(AN1262=0,0,(AP1262/AN1262)*100)</f>
        <v>0</v>
      </c>
      <c r="AS1262" s="549"/>
      <c r="AT1262" s="572">
        <f>AB1262+AH1262+AN1262</f>
        <v>0</v>
      </c>
      <c r="AU1262" s="573"/>
      <c r="AV1262" s="544">
        <f>AD1262+AJ1262+AP1262</f>
        <v>0</v>
      </c>
      <c r="AW1262" s="545"/>
      <c r="AX1262" s="548">
        <f>IF(AT1262=0,0,(AV1262/AT1262)*100)</f>
        <v>0</v>
      </c>
      <c r="AY1262" s="549"/>
      <c r="AZ1262" s="564"/>
      <c r="BA1262" s="565"/>
      <c r="BB1262" s="568"/>
      <c r="BC1262" s="569"/>
      <c r="BD1262" s="548">
        <f>IF(AZ1262=0,0,(BB1262/AZ1262)*100)</f>
        <v>0</v>
      </c>
      <c r="BE1262" s="549"/>
      <c r="BF1262" s="572">
        <f>AT1262+AZ1262</f>
        <v>0</v>
      </c>
      <c r="BG1262" s="573"/>
      <c r="BH1262" s="544">
        <f>AV1262+BB1262</f>
        <v>0</v>
      </c>
      <c r="BI1262" s="545"/>
      <c r="BJ1262" s="548">
        <f>IF(BF1262=0,0,(BH1262/BF1262)*100)</f>
        <v>0</v>
      </c>
      <c r="BK1262" s="549"/>
      <c r="BL1262" s="552">
        <f>(AD1262*2)+(AJ1262*2)+(AP1262*3)+BB1262</f>
        <v>0</v>
      </c>
      <c r="BM1262" s="553"/>
      <c r="BN1262" s="554"/>
      <c r="BO1262" s="560" t="e">
        <f>(BL1262*BR$1250)+(N1262*BR$1251)+(X1262*BR$1252)+(R1262*BR$1253)+(V1262*BR$1254)+(Z1262*BR$1255)</f>
        <v>#REF!</v>
      </c>
      <c r="BP1262" s="560" t="e">
        <f>((AZ1262-BB1262)*BR$1257)+((AT1262-AV1262)*BR$1256)+(H1262*BR$1258)+(P1262*BR$1259)</f>
        <v>#REF!</v>
      </c>
      <c r="BQ1262" s="62"/>
      <c r="BR1262" s="62"/>
      <c r="BS1262" s="62"/>
    </row>
    <row r="1263" spans="1:71" ht="21.75" customHeight="1">
      <c r="A1263" s="62"/>
      <c r="B1263" s="587"/>
      <c r="C1263" s="562" t="str">
        <f>IF(ROSTER!D$20="","",ROSTER!D$20)</f>
        <v/>
      </c>
      <c r="D1263" s="563"/>
      <c r="E1263" s="591"/>
      <c r="F1263" s="593"/>
      <c r="G1263" s="595"/>
      <c r="H1263" s="585"/>
      <c r="I1263" s="577"/>
      <c r="J1263" s="566"/>
      <c r="K1263" s="567"/>
      <c r="L1263" s="570"/>
      <c r="M1263" s="571"/>
      <c r="N1263" s="582" t="s">
        <v>16</v>
      </c>
      <c r="O1263" s="583"/>
      <c r="P1263" s="566"/>
      <c r="Q1263" s="567"/>
      <c r="R1263" s="570"/>
      <c r="S1263" s="571"/>
      <c r="T1263" s="582" t="s">
        <v>16</v>
      </c>
      <c r="U1263" s="583"/>
      <c r="V1263" s="585"/>
      <c r="W1263" s="577"/>
      <c r="X1263" s="566"/>
      <c r="Y1263" s="577"/>
      <c r="Z1263" s="566"/>
      <c r="AA1263" s="577"/>
      <c r="AB1263" s="566"/>
      <c r="AC1263" s="567"/>
      <c r="AD1263" s="570"/>
      <c r="AE1263" s="571"/>
      <c r="AF1263" s="598"/>
      <c r="AG1263" s="599"/>
      <c r="AH1263" s="566"/>
      <c r="AI1263" s="567"/>
      <c r="AJ1263" s="570"/>
      <c r="AK1263" s="571"/>
      <c r="AL1263" s="598"/>
      <c r="AM1263" s="599"/>
      <c r="AN1263" s="566"/>
      <c r="AO1263" s="567"/>
      <c r="AP1263" s="570"/>
      <c r="AQ1263" s="571"/>
      <c r="AR1263" s="598"/>
      <c r="AS1263" s="599"/>
      <c r="AT1263" s="603"/>
      <c r="AU1263" s="604"/>
      <c r="AV1263" s="596"/>
      <c r="AW1263" s="597"/>
      <c r="AX1263" s="598"/>
      <c r="AY1263" s="599"/>
      <c r="AZ1263" s="566"/>
      <c r="BA1263" s="567"/>
      <c r="BB1263" s="570"/>
      <c r="BC1263" s="571"/>
      <c r="BD1263" s="598"/>
      <c r="BE1263" s="599"/>
      <c r="BF1263" s="603"/>
      <c r="BG1263" s="604"/>
      <c r="BH1263" s="596"/>
      <c r="BI1263" s="597"/>
      <c r="BJ1263" s="598"/>
      <c r="BK1263" s="599"/>
      <c r="BL1263" s="600"/>
      <c r="BM1263" s="601"/>
      <c r="BN1263" s="602"/>
      <c r="BO1263" s="561"/>
      <c r="BP1263" s="561"/>
      <c r="BQ1263" s="62"/>
      <c r="BR1263" s="62"/>
      <c r="BS1263" s="62"/>
    </row>
    <row r="1264" spans="1:71" ht="21.75" customHeight="1">
      <c r="A1264" s="62"/>
      <c r="B1264" s="586" t="str">
        <f>IF(ROSTER!B22="","",ROSTER!B22)</f>
        <v/>
      </c>
      <c r="C1264" s="588" t="str">
        <f>IF(ROSTER!C$22="","",ROSTER!C$22)</f>
        <v/>
      </c>
      <c r="D1264" s="589"/>
      <c r="E1264" s="590"/>
      <c r="F1264" s="592">
        <f>IF(E1264="y",1,IF(E1264="S",1,0))</f>
        <v>0</v>
      </c>
      <c r="G1264" s="594">
        <f>IF(E1264="S",1,0)</f>
        <v>0</v>
      </c>
      <c r="H1264" s="584"/>
      <c r="I1264" s="576"/>
      <c r="J1264" s="564"/>
      <c r="K1264" s="565"/>
      <c r="L1264" s="568"/>
      <c r="M1264" s="569"/>
      <c r="N1264" s="578">
        <f>L1264+J1264</f>
        <v>0</v>
      </c>
      <c r="O1264" s="579"/>
      <c r="P1264" s="564"/>
      <c r="Q1264" s="565"/>
      <c r="R1264" s="568"/>
      <c r="S1264" s="569"/>
      <c r="T1264" s="578">
        <f>R1264-P1264</f>
        <v>0</v>
      </c>
      <c r="U1264" s="579"/>
      <c r="V1264" s="584"/>
      <c r="W1264" s="576"/>
      <c r="X1264" s="564"/>
      <c r="Y1264" s="576"/>
      <c r="Z1264" s="564"/>
      <c r="AA1264" s="576"/>
      <c r="AB1264" s="564"/>
      <c r="AC1264" s="565"/>
      <c r="AD1264" s="568"/>
      <c r="AE1264" s="569"/>
      <c r="AF1264" s="548">
        <f>IF(AB1264=0,0,(AD1264/AB1264)*100)</f>
        <v>0</v>
      </c>
      <c r="AG1264" s="549"/>
      <c r="AH1264" s="564"/>
      <c r="AI1264" s="565"/>
      <c r="AJ1264" s="568"/>
      <c r="AK1264" s="569"/>
      <c r="AL1264" s="548">
        <f>IF(AH1264=0,0,(AJ1264/AH1264)*100)</f>
        <v>0</v>
      </c>
      <c r="AM1264" s="549"/>
      <c r="AN1264" s="564"/>
      <c r="AO1264" s="565"/>
      <c r="AP1264" s="568"/>
      <c r="AQ1264" s="569"/>
      <c r="AR1264" s="548">
        <f>IF(AN1264=0,0,(AP1264/AN1264)*100)</f>
        <v>0</v>
      </c>
      <c r="AS1264" s="549"/>
      <c r="AT1264" s="572">
        <f>AB1264+AH1264+AN1264</f>
        <v>0</v>
      </c>
      <c r="AU1264" s="573"/>
      <c r="AV1264" s="544">
        <f>AD1264+AJ1264+AP1264</f>
        <v>0</v>
      </c>
      <c r="AW1264" s="545"/>
      <c r="AX1264" s="548">
        <f>IF(AT1264=0,0,(AV1264/AT1264)*100)</f>
        <v>0</v>
      </c>
      <c r="AY1264" s="549"/>
      <c r="AZ1264" s="564"/>
      <c r="BA1264" s="565"/>
      <c r="BB1264" s="568"/>
      <c r="BC1264" s="569"/>
      <c r="BD1264" s="548">
        <f>IF(AZ1264=0,0,(BB1264/AZ1264)*100)</f>
        <v>0</v>
      </c>
      <c r="BE1264" s="549"/>
      <c r="BF1264" s="572">
        <f>AT1264+AZ1264</f>
        <v>0</v>
      </c>
      <c r="BG1264" s="573"/>
      <c r="BH1264" s="544">
        <f>AV1264+BB1264</f>
        <v>0</v>
      </c>
      <c r="BI1264" s="545"/>
      <c r="BJ1264" s="548">
        <f>IF(BF1264=0,0,(BH1264/BF1264)*100)</f>
        <v>0</v>
      </c>
      <c r="BK1264" s="549"/>
      <c r="BL1264" s="552">
        <f>(AD1264*2)+(AJ1264*2)+(AP1264*3)+BB1264</f>
        <v>0</v>
      </c>
      <c r="BM1264" s="553"/>
      <c r="BN1264" s="554"/>
      <c r="BO1264" s="560" t="e">
        <f>(BL1264*BR$1250)+(N1264*BR$1251)+(X1264*BR$1252)+(R1264*BR$1253)+(V1264*BR$1254)+(Z1264*BR$1255)</f>
        <v>#REF!</v>
      </c>
      <c r="BP1264" s="560" t="e">
        <f>((AZ1264-BB1264)*BR$1257)+((AT1264-AV1264)*BR$1256)+(H1264*BR$1258)+(P1264*BR$1259)</f>
        <v>#REF!</v>
      </c>
      <c r="BQ1264" s="62"/>
      <c r="BR1264" s="62"/>
      <c r="BS1264" s="62"/>
    </row>
    <row r="1265" spans="1:76" ht="21.75" customHeight="1">
      <c r="A1265" s="62"/>
      <c r="B1265" s="587"/>
      <c r="C1265" s="562" t="str">
        <f>IF(ROSTER!D$22="","",ROSTER!D$22)</f>
        <v/>
      </c>
      <c r="D1265" s="563"/>
      <c r="E1265" s="591"/>
      <c r="F1265" s="593"/>
      <c r="G1265" s="595"/>
      <c r="H1265" s="585"/>
      <c r="I1265" s="577"/>
      <c r="J1265" s="566"/>
      <c r="K1265" s="567"/>
      <c r="L1265" s="570"/>
      <c r="M1265" s="571"/>
      <c r="N1265" s="582" t="s">
        <v>16</v>
      </c>
      <c r="O1265" s="583"/>
      <c r="P1265" s="566"/>
      <c r="Q1265" s="567"/>
      <c r="R1265" s="570"/>
      <c r="S1265" s="571"/>
      <c r="T1265" s="582" t="s">
        <v>16</v>
      </c>
      <c r="U1265" s="583"/>
      <c r="V1265" s="585"/>
      <c r="W1265" s="577"/>
      <c r="X1265" s="566"/>
      <c r="Y1265" s="577"/>
      <c r="Z1265" s="566"/>
      <c r="AA1265" s="577"/>
      <c r="AB1265" s="566"/>
      <c r="AC1265" s="567"/>
      <c r="AD1265" s="570"/>
      <c r="AE1265" s="571"/>
      <c r="AF1265" s="598"/>
      <c r="AG1265" s="599"/>
      <c r="AH1265" s="566"/>
      <c r="AI1265" s="567"/>
      <c r="AJ1265" s="570"/>
      <c r="AK1265" s="571"/>
      <c r="AL1265" s="598"/>
      <c r="AM1265" s="599"/>
      <c r="AN1265" s="566"/>
      <c r="AO1265" s="567"/>
      <c r="AP1265" s="570"/>
      <c r="AQ1265" s="571"/>
      <c r="AR1265" s="598"/>
      <c r="AS1265" s="599"/>
      <c r="AT1265" s="603"/>
      <c r="AU1265" s="604"/>
      <c r="AV1265" s="596"/>
      <c r="AW1265" s="597"/>
      <c r="AX1265" s="598"/>
      <c r="AY1265" s="599"/>
      <c r="AZ1265" s="566"/>
      <c r="BA1265" s="567"/>
      <c r="BB1265" s="570"/>
      <c r="BC1265" s="571"/>
      <c r="BD1265" s="598"/>
      <c r="BE1265" s="599"/>
      <c r="BF1265" s="603"/>
      <c r="BG1265" s="604"/>
      <c r="BH1265" s="596"/>
      <c r="BI1265" s="597"/>
      <c r="BJ1265" s="598"/>
      <c r="BK1265" s="599"/>
      <c r="BL1265" s="600"/>
      <c r="BM1265" s="601"/>
      <c r="BN1265" s="602"/>
      <c r="BO1265" s="561"/>
      <c r="BP1265" s="561"/>
      <c r="BQ1265" s="62"/>
      <c r="BR1265" s="62"/>
      <c r="BS1265" s="62"/>
    </row>
    <row r="1266" spans="1:76" ht="21.75" customHeight="1">
      <c r="A1266" s="62"/>
      <c r="B1266" s="586" t="str">
        <f>IF(ROSTER!B24="","",ROSTER!B24)</f>
        <v/>
      </c>
      <c r="C1266" s="588" t="str">
        <f>IF(ROSTER!C$24="","",ROSTER!C$24)</f>
        <v/>
      </c>
      <c r="D1266" s="589"/>
      <c r="E1266" s="590"/>
      <c r="F1266" s="592">
        <f>IF(E1266="y",1,IF(E1266="S",1,0))</f>
        <v>0</v>
      </c>
      <c r="G1266" s="594">
        <f>IF(E1266="S",1,0)</f>
        <v>0</v>
      </c>
      <c r="H1266" s="584"/>
      <c r="I1266" s="576"/>
      <c r="J1266" s="564"/>
      <c r="K1266" s="565"/>
      <c r="L1266" s="568"/>
      <c r="M1266" s="569"/>
      <c r="N1266" s="578">
        <f>L1266+J1266</f>
        <v>0</v>
      </c>
      <c r="O1266" s="579"/>
      <c r="P1266" s="564"/>
      <c r="Q1266" s="565"/>
      <c r="R1266" s="568"/>
      <c r="S1266" s="569"/>
      <c r="T1266" s="578">
        <f>R1266-P1266</f>
        <v>0</v>
      </c>
      <c r="U1266" s="579"/>
      <c r="V1266" s="584"/>
      <c r="W1266" s="576"/>
      <c r="X1266" s="564"/>
      <c r="Y1266" s="576"/>
      <c r="Z1266" s="564"/>
      <c r="AA1266" s="576"/>
      <c r="AB1266" s="564"/>
      <c r="AC1266" s="565"/>
      <c r="AD1266" s="568"/>
      <c r="AE1266" s="569"/>
      <c r="AF1266" s="548">
        <f>IF(AB1266=0,0,(AD1266/AB1266)*100)</f>
        <v>0</v>
      </c>
      <c r="AG1266" s="549"/>
      <c r="AH1266" s="564"/>
      <c r="AI1266" s="565"/>
      <c r="AJ1266" s="568"/>
      <c r="AK1266" s="569"/>
      <c r="AL1266" s="548">
        <f>IF(AH1266=0,0,(AJ1266/AH1266)*100)</f>
        <v>0</v>
      </c>
      <c r="AM1266" s="549"/>
      <c r="AN1266" s="564"/>
      <c r="AO1266" s="565"/>
      <c r="AP1266" s="568"/>
      <c r="AQ1266" s="569"/>
      <c r="AR1266" s="548">
        <f>IF(AN1266=0,0,(AP1266/AN1266)*100)</f>
        <v>0</v>
      </c>
      <c r="AS1266" s="549"/>
      <c r="AT1266" s="572">
        <f>AB1266+AH1266+AN1266</f>
        <v>0</v>
      </c>
      <c r="AU1266" s="573"/>
      <c r="AV1266" s="544">
        <f>AD1266+AJ1266+AP1266</f>
        <v>0</v>
      </c>
      <c r="AW1266" s="545"/>
      <c r="AX1266" s="548">
        <f>IF(AT1266=0,0,(AV1266/AT1266)*100)</f>
        <v>0</v>
      </c>
      <c r="AY1266" s="549"/>
      <c r="AZ1266" s="564"/>
      <c r="BA1266" s="565"/>
      <c r="BB1266" s="568"/>
      <c r="BC1266" s="569"/>
      <c r="BD1266" s="548">
        <f>IF(AZ1266=0,0,(BB1266/AZ1266)*100)</f>
        <v>0</v>
      </c>
      <c r="BE1266" s="549"/>
      <c r="BF1266" s="572">
        <f>AT1266+AZ1266</f>
        <v>0</v>
      </c>
      <c r="BG1266" s="573"/>
      <c r="BH1266" s="544">
        <f>AV1266+BB1266</f>
        <v>0</v>
      </c>
      <c r="BI1266" s="545"/>
      <c r="BJ1266" s="548">
        <f>IF(BF1266=0,0,(BH1266/BF1266)*100)</f>
        <v>0</v>
      </c>
      <c r="BK1266" s="549"/>
      <c r="BL1266" s="552">
        <f>(AD1266*2)+(AJ1266*2)+(AP1266*3)+BB1266</f>
        <v>0</v>
      </c>
      <c r="BM1266" s="553"/>
      <c r="BN1266" s="554"/>
      <c r="BO1266" s="560" t="e">
        <f>(BL1266*BR$1250)+(N1266*BR$1251)+(X1266*BR$1252)+(R1266*BR$1253)+(V1266*BR$1254)+(Z1266*BR$1255)</f>
        <v>#REF!</v>
      </c>
      <c r="BP1266" s="560" t="e">
        <f>((AZ1266-BB1266)*BR$1257)+((AT1266-AV1266)*BR$1256)+(H1266*BR$1258)+(P1266*BR$1259)</f>
        <v>#REF!</v>
      </c>
      <c r="BQ1266" s="62"/>
      <c r="BR1266" s="62"/>
      <c r="BS1266" s="62"/>
    </row>
    <row r="1267" spans="1:76" ht="21.75" customHeight="1">
      <c r="A1267" s="62"/>
      <c r="B1267" s="587"/>
      <c r="C1267" s="562" t="str">
        <f>IF(ROSTER!D$24="","",ROSTER!D$24)</f>
        <v/>
      </c>
      <c r="D1267" s="563"/>
      <c r="E1267" s="591"/>
      <c r="F1267" s="593"/>
      <c r="G1267" s="595"/>
      <c r="H1267" s="585"/>
      <c r="I1267" s="577"/>
      <c r="J1267" s="566"/>
      <c r="K1267" s="567"/>
      <c r="L1267" s="570"/>
      <c r="M1267" s="571"/>
      <c r="N1267" s="582" t="s">
        <v>16</v>
      </c>
      <c r="O1267" s="583"/>
      <c r="P1267" s="566"/>
      <c r="Q1267" s="567"/>
      <c r="R1267" s="570"/>
      <c r="S1267" s="571"/>
      <c r="T1267" s="582" t="s">
        <v>16</v>
      </c>
      <c r="U1267" s="583"/>
      <c r="V1267" s="585"/>
      <c r="W1267" s="577"/>
      <c r="X1267" s="566"/>
      <c r="Y1267" s="577"/>
      <c r="Z1267" s="566"/>
      <c r="AA1267" s="577"/>
      <c r="AB1267" s="566"/>
      <c r="AC1267" s="567"/>
      <c r="AD1267" s="570"/>
      <c r="AE1267" s="571"/>
      <c r="AF1267" s="598"/>
      <c r="AG1267" s="599"/>
      <c r="AH1267" s="566"/>
      <c r="AI1267" s="567"/>
      <c r="AJ1267" s="570"/>
      <c r="AK1267" s="571"/>
      <c r="AL1267" s="598"/>
      <c r="AM1267" s="599"/>
      <c r="AN1267" s="566"/>
      <c r="AO1267" s="567"/>
      <c r="AP1267" s="570"/>
      <c r="AQ1267" s="571"/>
      <c r="AR1267" s="598"/>
      <c r="AS1267" s="599"/>
      <c r="AT1267" s="603"/>
      <c r="AU1267" s="604"/>
      <c r="AV1267" s="596"/>
      <c r="AW1267" s="597"/>
      <c r="AX1267" s="598"/>
      <c r="AY1267" s="599"/>
      <c r="AZ1267" s="566"/>
      <c r="BA1267" s="567"/>
      <c r="BB1267" s="570"/>
      <c r="BC1267" s="571"/>
      <c r="BD1267" s="598"/>
      <c r="BE1267" s="599"/>
      <c r="BF1267" s="603"/>
      <c r="BG1267" s="604"/>
      <c r="BH1267" s="596"/>
      <c r="BI1267" s="597"/>
      <c r="BJ1267" s="598"/>
      <c r="BK1267" s="599"/>
      <c r="BL1267" s="600"/>
      <c r="BM1267" s="601"/>
      <c r="BN1267" s="602"/>
      <c r="BO1267" s="561"/>
      <c r="BP1267" s="561"/>
      <c r="BQ1267" s="62"/>
      <c r="BR1267" s="62"/>
      <c r="BS1267" s="62"/>
      <c r="BX1267" s="82"/>
    </row>
    <row r="1268" spans="1:76" ht="21.75" customHeight="1">
      <c r="A1268" s="62"/>
      <c r="B1268" s="586" t="str">
        <f>IF(ROSTER!B26="","",ROSTER!B26)</f>
        <v/>
      </c>
      <c r="C1268" s="588" t="str">
        <f>IF(ROSTER!C$26="","",ROSTER!C$26)</f>
        <v/>
      </c>
      <c r="D1268" s="589"/>
      <c r="E1268" s="590"/>
      <c r="F1268" s="592">
        <f>IF(E1268="y",1,IF(E1268="S",1,0))</f>
        <v>0</v>
      </c>
      <c r="G1268" s="594">
        <f>IF(E1268="S",1,0)</f>
        <v>0</v>
      </c>
      <c r="H1268" s="584"/>
      <c r="I1268" s="576"/>
      <c r="J1268" s="564"/>
      <c r="K1268" s="565"/>
      <c r="L1268" s="568"/>
      <c r="M1268" s="569"/>
      <c r="N1268" s="578">
        <f>L1268+J1268</f>
        <v>0</v>
      </c>
      <c r="O1268" s="579"/>
      <c r="P1268" s="564"/>
      <c r="Q1268" s="565"/>
      <c r="R1268" s="568"/>
      <c r="S1268" s="569"/>
      <c r="T1268" s="578">
        <f>R1268-P1268</f>
        <v>0</v>
      </c>
      <c r="U1268" s="579"/>
      <c r="V1268" s="584"/>
      <c r="W1268" s="576"/>
      <c r="X1268" s="564"/>
      <c r="Y1268" s="576"/>
      <c r="Z1268" s="564"/>
      <c r="AA1268" s="576"/>
      <c r="AB1268" s="564"/>
      <c r="AC1268" s="565"/>
      <c r="AD1268" s="568"/>
      <c r="AE1268" s="569"/>
      <c r="AF1268" s="548">
        <f>IF(AB1268=0,0,(AD1268/AB1268)*100)</f>
        <v>0</v>
      </c>
      <c r="AG1268" s="549"/>
      <c r="AH1268" s="564"/>
      <c r="AI1268" s="565"/>
      <c r="AJ1268" s="568"/>
      <c r="AK1268" s="569"/>
      <c r="AL1268" s="548">
        <f>IF(AH1268=0,0,(AJ1268/AH1268)*100)</f>
        <v>0</v>
      </c>
      <c r="AM1268" s="549"/>
      <c r="AN1268" s="564"/>
      <c r="AO1268" s="565"/>
      <c r="AP1268" s="568"/>
      <c r="AQ1268" s="569"/>
      <c r="AR1268" s="548">
        <f>IF(AN1268=0,0,(AP1268/AN1268)*100)</f>
        <v>0</v>
      </c>
      <c r="AS1268" s="549"/>
      <c r="AT1268" s="572">
        <f>AB1268+AH1268+AN1268</f>
        <v>0</v>
      </c>
      <c r="AU1268" s="573"/>
      <c r="AV1268" s="544">
        <f>AD1268+AJ1268+AP1268</f>
        <v>0</v>
      </c>
      <c r="AW1268" s="545"/>
      <c r="AX1268" s="548">
        <f>IF(AT1268=0,0,(AV1268/AT1268)*100)</f>
        <v>0</v>
      </c>
      <c r="AY1268" s="549"/>
      <c r="AZ1268" s="564"/>
      <c r="BA1268" s="565"/>
      <c r="BB1268" s="568"/>
      <c r="BC1268" s="569"/>
      <c r="BD1268" s="548">
        <f>IF(AZ1268=0,0,(BB1268/AZ1268)*100)</f>
        <v>0</v>
      </c>
      <c r="BE1268" s="549"/>
      <c r="BF1268" s="572">
        <f>AT1268+AZ1268</f>
        <v>0</v>
      </c>
      <c r="BG1268" s="573"/>
      <c r="BH1268" s="544">
        <f>AV1268+BB1268</f>
        <v>0</v>
      </c>
      <c r="BI1268" s="545"/>
      <c r="BJ1268" s="548">
        <f>IF(BF1268=0,0,(BH1268/BF1268)*100)</f>
        <v>0</v>
      </c>
      <c r="BK1268" s="549"/>
      <c r="BL1268" s="552">
        <f>(AD1268*2)+(AJ1268*2)+(AP1268*3)+BB1268</f>
        <v>0</v>
      </c>
      <c r="BM1268" s="553"/>
      <c r="BN1268" s="554"/>
      <c r="BO1268" s="560" t="e">
        <f>(BL1268*BR$1250)+(N1268*BR$1251)+(X1268*BR$1252)+(R1268*BR$1253)+(V1268*BR$1254)+(Z1268*BR$1255)</f>
        <v>#REF!</v>
      </c>
      <c r="BP1268" s="560" t="e">
        <f>((AZ1268-BB1268)*BR$1257)+((AT1268-AV1268)*BR$1256)+(H1268*BR$1258)+(P1268*BR$1259)</f>
        <v>#REF!</v>
      </c>
      <c r="BQ1268" s="62"/>
      <c r="BR1268" s="62"/>
      <c r="BS1268" s="62"/>
    </row>
    <row r="1269" spans="1:76" ht="21.75" customHeight="1">
      <c r="A1269" s="62"/>
      <c r="B1269" s="587"/>
      <c r="C1269" s="562" t="str">
        <f>IF(ROSTER!D$26="","",ROSTER!D$26)</f>
        <v/>
      </c>
      <c r="D1269" s="563"/>
      <c r="E1269" s="591"/>
      <c r="F1269" s="593"/>
      <c r="G1269" s="595"/>
      <c r="H1269" s="585"/>
      <c r="I1269" s="577"/>
      <c r="J1269" s="566"/>
      <c r="K1269" s="567"/>
      <c r="L1269" s="570"/>
      <c r="M1269" s="571"/>
      <c r="N1269" s="582" t="s">
        <v>16</v>
      </c>
      <c r="O1269" s="583"/>
      <c r="P1269" s="566"/>
      <c r="Q1269" s="567"/>
      <c r="R1269" s="570"/>
      <c r="S1269" s="571"/>
      <c r="T1269" s="582" t="s">
        <v>16</v>
      </c>
      <c r="U1269" s="583"/>
      <c r="V1269" s="585"/>
      <c r="W1269" s="577"/>
      <c r="X1269" s="566"/>
      <c r="Y1269" s="577"/>
      <c r="Z1269" s="566"/>
      <c r="AA1269" s="577"/>
      <c r="AB1269" s="566"/>
      <c r="AC1269" s="567"/>
      <c r="AD1269" s="570"/>
      <c r="AE1269" s="571"/>
      <c r="AF1269" s="598"/>
      <c r="AG1269" s="599"/>
      <c r="AH1269" s="566"/>
      <c r="AI1269" s="567"/>
      <c r="AJ1269" s="570"/>
      <c r="AK1269" s="571"/>
      <c r="AL1269" s="598"/>
      <c r="AM1269" s="599"/>
      <c r="AN1269" s="566"/>
      <c r="AO1269" s="567"/>
      <c r="AP1269" s="570"/>
      <c r="AQ1269" s="571"/>
      <c r="AR1269" s="598"/>
      <c r="AS1269" s="599"/>
      <c r="AT1269" s="603"/>
      <c r="AU1269" s="604"/>
      <c r="AV1269" s="596"/>
      <c r="AW1269" s="597"/>
      <c r="AX1269" s="598"/>
      <c r="AY1269" s="599"/>
      <c r="AZ1269" s="566"/>
      <c r="BA1269" s="567"/>
      <c r="BB1269" s="570"/>
      <c r="BC1269" s="571"/>
      <c r="BD1269" s="598"/>
      <c r="BE1269" s="599"/>
      <c r="BF1269" s="603"/>
      <c r="BG1269" s="604"/>
      <c r="BH1269" s="596"/>
      <c r="BI1269" s="597"/>
      <c r="BJ1269" s="598"/>
      <c r="BK1269" s="599"/>
      <c r="BL1269" s="600"/>
      <c r="BM1269" s="601"/>
      <c r="BN1269" s="602"/>
      <c r="BO1269" s="561"/>
      <c r="BP1269" s="561"/>
      <c r="BQ1269" s="62"/>
      <c r="BR1269" s="62"/>
      <c r="BS1269" s="62"/>
    </row>
    <row r="1270" spans="1:76" ht="21.75" customHeight="1">
      <c r="A1270" s="62"/>
      <c r="B1270" s="586" t="str">
        <f>IF(ROSTER!B28="","",ROSTER!B28)</f>
        <v/>
      </c>
      <c r="C1270" s="588" t="str">
        <f>IF(ROSTER!C$28="","",ROSTER!C$28)</f>
        <v/>
      </c>
      <c r="D1270" s="589"/>
      <c r="E1270" s="590"/>
      <c r="F1270" s="592">
        <f>IF(E1270="y",1,IF(E1270="S",1,0))</f>
        <v>0</v>
      </c>
      <c r="G1270" s="594">
        <f>IF(E1270="S",1,0)</f>
        <v>0</v>
      </c>
      <c r="H1270" s="584"/>
      <c r="I1270" s="576"/>
      <c r="J1270" s="564"/>
      <c r="K1270" s="565"/>
      <c r="L1270" s="568"/>
      <c r="M1270" s="569"/>
      <c r="N1270" s="578">
        <f>L1270+J1270</f>
        <v>0</v>
      </c>
      <c r="O1270" s="579"/>
      <c r="P1270" s="564"/>
      <c r="Q1270" s="565"/>
      <c r="R1270" s="568"/>
      <c r="S1270" s="569"/>
      <c r="T1270" s="578">
        <f>R1270-P1270</f>
        <v>0</v>
      </c>
      <c r="U1270" s="579"/>
      <c r="V1270" s="584"/>
      <c r="W1270" s="576"/>
      <c r="X1270" s="564"/>
      <c r="Y1270" s="576"/>
      <c r="Z1270" s="564"/>
      <c r="AA1270" s="576"/>
      <c r="AB1270" s="564"/>
      <c r="AC1270" s="565"/>
      <c r="AD1270" s="568"/>
      <c r="AE1270" s="569"/>
      <c r="AF1270" s="548">
        <f>IF(AB1270=0,0,(AD1270/AB1270)*100)</f>
        <v>0</v>
      </c>
      <c r="AG1270" s="549"/>
      <c r="AH1270" s="564"/>
      <c r="AI1270" s="565"/>
      <c r="AJ1270" s="568"/>
      <c r="AK1270" s="569"/>
      <c r="AL1270" s="548">
        <f>IF(AH1270=0,0,(AJ1270/AH1270)*100)</f>
        <v>0</v>
      </c>
      <c r="AM1270" s="549"/>
      <c r="AN1270" s="564"/>
      <c r="AO1270" s="565"/>
      <c r="AP1270" s="568"/>
      <c r="AQ1270" s="569"/>
      <c r="AR1270" s="548">
        <f>IF(AN1270=0,0,(AP1270/AN1270)*100)</f>
        <v>0</v>
      </c>
      <c r="AS1270" s="549"/>
      <c r="AT1270" s="572">
        <f>AB1270+AH1270+AN1270</f>
        <v>0</v>
      </c>
      <c r="AU1270" s="573"/>
      <c r="AV1270" s="544">
        <f>AD1270+AJ1270+AP1270</f>
        <v>0</v>
      </c>
      <c r="AW1270" s="545"/>
      <c r="AX1270" s="548">
        <f>IF(AT1270=0,0,(AV1270/AT1270)*100)</f>
        <v>0</v>
      </c>
      <c r="AY1270" s="549"/>
      <c r="AZ1270" s="564"/>
      <c r="BA1270" s="565"/>
      <c r="BB1270" s="568"/>
      <c r="BC1270" s="569"/>
      <c r="BD1270" s="548">
        <f>IF(AZ1270=0,0,(BB1270/AZ1270)*100)</f>
        <v>0</v>
      </c>
      <c r="BE1270" s="549"/>
      <c r="BF1270" s="572">
        <f>AT1270+AZ1270</f>
        <v>0</v>
      </c>
      <c r="BG1270" s="573"/>
      <c r="BH1270" s="544">
        <f>AV1270+BB1270</f>
        <v>0</v>
      </c>
      <c r="BI1270" s="545"/>
      <c r="BJ1270" s="548">
        <f>IF(BF1270=0,0,(BH1270/BF1270)*100)</f>
        <v>0</v>
      </c>
      <c r="BK1270" s="549"/>
      <c r="BL1270" s="552">
        <f>(AD1270*2)+(AJ1270*2)+(AP1270*3)+BB1270</f>
        <v>0</v>
      </c>
      <c r="BM1270" s="553"/>
      <c r="BN1270" s="554"/>
      <c r="BO1270" s="560" t="e">
        <f>(BL1270*BR$1250)+(N1270*BR$1251)+(X1270*BR$1252)+(R1270*BR$1253)+(V1270*BR$1254)+(Z1270*BR$1255)</f>
        <v>#REF!</v>
      </c>
      <c r="BP1270" s="560" t="e">
        <f>((AZ1270-BB1270)*BR$1257)+((AT1270-AV1270)*BR$1256)+(H1270*BR$1258)+(P1270*BR$1259)</f>
        <v>#REF!</v>
      </c>
      <c r="BQ1270" s="62"/>
      <c r="BR1270" s="62"/>
      <c r="BS1270" s="62"/>
    </row>
    <row r="1271" spans="1:76" ht="21.75" customHeight="1">
      <c r="A1271" s="62"/>
      <c r="B1271" s="587"/>
      <c r="C1271" s="562" t="str">
        <f>IF(ROSTER!D$28="","",ROSTER!D$28)</f>
        <v/>
      </c>
      <c r="D1271" s="563"/>
      <c r="E1271" s="591"/>
      <c r="F1271" s="593"/>
      <c r="G1271" s="595"/>
      <c r="H1271" s="585"/>
      <c r="I1271" s="577"/>
      <c r="J1271" s="566"/>
      <c r="K1271" s="567"/>
      <c r="L1271" s="570"/>
      <c r="M1271" s="571"/>
      <c r="N1271" s="582" t="s">
        <v>16</v>
      </c>
      <c r="O1271" s="583"/>
      <c r="P1271" s="566"/>
      <c r="Q1271" s="567"/>
      <c r="R1271" s="570"/>
      <c r="S1271" s="571"/>
      <c r="T1271" s="582" t="s">
        <v>16</v>
      </c>
      <c r="U1271" s="583"/>
      <c r="V1271" s="585"/>
      <c r="W1271" s="577"/>
      <c r="X1271" s="566"/>
      <c r="Y1271" s="577"/>
      <c r="Z1271" s="566"/>
      <c r="AA1271" s="577"/>
      <c r="AB1271" s="566"/>
      <c r="AC1271" s="567"/>
      <c r="AD1271" s="570"/>
      <c r="AE1271" s="571"/>
      <c r="AF1271" s="598"/>
      <c r="AG1271" s="599"/>
      <c r="AH1271" s="566"/>
      <c r="AI1271" s="567"/>
      <c r="AJ1271" s="570"/>
      <c r="AK1271" s="571"/>
      <c r="AL1271" s="598"/>
      <c r="AM1271" s="599"/>
      <c r="AN1271" s="566"/>
      <c r="AO1271" s="567"/>
      <c r="AP1271" s="570"/>
      <c r="AQ1271" s="571"/>
      <c r="AR1271" s="598"/>
      <c r="AS1271" s="599"/>
      <c r="AT1271" s="603"/>
      <c r="AU1271" s="604"/>
      <c r="AV1271" s="596"/>
      <c r="AW1271" s="597"/>
      <c r="AX1271" s="598"/>
      <c r="AY1271" s="599"/>
      <c r="AZ1271" s="566"/>
      <c r="BA1271" s="567"/>
      <c r="BB1271" s="570"/>
      <c r="BC1271" s="571"/>
      <c r="BD1271" s="598"/>
      <c r="BE1271" s="599"/>
      <c r="BF1271" s="603"/>
      <c r="BG1271" s="604"/>
      <c r="BH1271" s="596"/>
      <c r="BI1271" s="597"/>
      <c r="BJ1271" s="598"/>
      <c r="BK1271" s="599"/>
      <c r="BL1271" s="600"/>
      <c r="BM1271" s="601"/>
      <c r="BN1271" s="602"/>
      <c r="BO1271" s="561"/>
      <c r="BP1271" s="561"/>
      <c r="BQ1271" s="62"/>
      <c r="BR1271" s="62"/>
      <c r="BS1271" s="62"/>
    </row>
    <row r="1272" spans="1:76" ht="21.75" customHeight="1">
      <c r="A1272" s="62"/>
      <c r="B1272" s="586" t="str">
        <f>IF(ROSTER!B30="","",ROSTER!B30)</f>
        <v/>
      </c>
      <c r="C1272" s="588" t="str">
        <f>IF(ROSTER!C$30="","",ROSTER!C$30)</f>
        <v/>
      </c>
      <c r="D1272" s="589"/>
      <c r="E1272" s="590"/>
      <c r="F1272" s="592">
        <f>IF(E1272="y",1,IF(E1272="S",1,0))</f>
        <v>0</v>
      </c>
      <c r="G1272" s="594">
        <f>IF(E1272="S",1,0)</f>
        <v>0</v>
      </c>
      <c r="H1272" s="584"/>
      <c r="I1272" s="576"/>
      <c r="J1272" s="564"/>
      <c r="K1272" s="565"/>
      <c r="L1272" s="568"/>
      <c r="M1272" s="569"/>
      <c r="N1272" s="578">
        <f>L1272+J1272</f>
        <v>0</v>
      </c>
      <c r="O1272" s="579"/>
      <c r="P1272" s="564"/>
      <c r="Q1272" s="565"/>
      <c r="R1272" s="568"/>
      <c r="S1272" s="569"/>
      <c r="T1272" s="578">
        <f>R1272-P1272</f>
        <v>0</v>
      </c>
      <c r="U1272" s="579"/>
      <c r="V1272" s="584"/>
      <c r="W1272" s="576"/>
      <c r="X1272" s="564"/>
      <c r="Y1272" s="576"/>
      <c r="Z1272" s="564"/>
      <c r="AA1272" s="576"/>
      <c r="AB1272" s="564"/>
      <c r="AC1272" s="565"/>
      <c r="AD1272" s="568"/>
      <c r="AE1272" s="569"/>
      <c r="AF1272" s="548">
        <f>IF(AB1272=0,0,(AD1272/AB1272)*100)</f>
        <v>0</v>
      </c>
      <c r="AG1272" s="549"/>
      <c r="AH1272" s="564"/>
      <c r="AI1272" s="565"/>
      <c r="AJ1272" s="568"/>
      <c r="AK1272" s="569"/>
      <c r="AL1272" s="548">
        <f>IF(AH1272=0,0,(AJ1272/AH1272)*100)</f>
        <v>0</v>
      </c>
      <c r="AM1272" s="549"/>
      <c r="AN1272" s="564"/>
      <c r="AO1272" s="565"/>
      <c r="AP1272" s="568"/>
      <c r="AQ1272" s="569"/>
      <c r="AR1272" s="548">
        <f>IF(AN1272=0,0,(AP1272/AN1272)*100)</f>
        <v>0</v>
      </c>
      <c r="AS1272" s="549"/>
      <c r="AT1272" s="572">
        <f>AB1272+AH1272+AN1272</f>
        <v>0</v>
      </c>
      <c r="AU1272" s="573"/>
      <c r="AV1272" s="544">
        <f>AD1272+AJ1272+AP1272</f>
        <v>0</v>
      </c>
      <c r="AW1272" s="545"/>
      <c r="AX1272" s="548">
        <f>IF(AT1272=0,0,(AV1272/AT1272)*100)</f>
        <v>0</v>
      </c>
      <c r="AY1272" s="549"/>
      <c r="AZ1272" s="564"/>
      <c r="BA1272" s="565"/>
      <c r="BB1272" s="568"/>
      <c r="BC1272" s="569"/>
      <c r="BD1272" s="548">
        <f>IF(AZ1272=0,0,(BB1272/AZ1272)*100)</f>
        <v>0</v>
      </c>
      <c r="BE1272" s="549"/>
      <c r="BF1272" s="572">
        <f>AT1272+AZ1272</f>
        <v>0</v>
      </c>
      <c r="BG1272" s="573"/>
      <c r="BH1272" s="544">
        <f>AV1272+BB1272</f>
        <v>0</v>
      </c>
      <c r="BI1272" s="545"/>
      <c r="BJ1272" s="548">
        <f>IF(BF1272=0,0,(BH1272/BF1272)*100)</f>
        <v>0</v>
      </c>
      <c r="BK1272" s="549"/>
      <c r="BL1272" s="552">
        <f>(AD1272*2)+(AJ1272*2)+(AP1272*3)+BB1272</f>
        <v>0</v>
      </c>
      <c r="BM1272" s="553"/>
      <c r="BN1272" s="554"/>
      <c r="BO1272" s="560" t="e">
        <f>(BL1272*BR$1250)+(N1272*BR$1251)+(X1272*BR$1252)+(R1272*BR$1253)+(V1272*BR$1254)+(Z1272*BR$1255)</f>
        <v>#REF!</v>
      </c>
      <c r="BP1272" s="560" t="e">
        <f>((AZ1272-BB1272)*BR$1257)+((AT1272-AV1272)*BR$1256)+(H1272*BR$1258)+(P1272*BR$1259)</f>
        <v>#REF!</v>
      </c>
      <c r="BQ1272" s="62"/>
      <c r="BR1272" s="62"/>
      <c r="BS1272" s="62"/>
    </row>
    <row r="1273" spans="1:76" ht="21.75" customHeight="1">
      <c r="A1273" s="62"/>
      <c r="B1273" s="587"/>
      <c r="C1273" s="562" t="str">
        <f>IF(ROSTER!D$30="","",ROSTER!D$30)</f>
        <v/>
      </c>
      <c r="D1273" s="563"/>
      <c r="E1273" s="591"/>
      <c r="F1273" s="593"/>
      <c r="G1273" s="595"/>
      <c r="H1273" s="585"/>
      <c r="I1273" s="577"/>
      <c r="J1273" s="566"/>
      <c r="K1273" s="567"/>
      <c r="L1273" s="570"/>
      <c r="M1273" s="571"/>
      <c r="N1273" s="582" t="s">
        <v>16</v>
      </c>
      <c r="O1273" s="583"/>
      <c r="P1273" s="566"/>
      <c r="Q1273" s="567"/>
      <c r="R1273" s="570"/>
      <c r="S1273" s="571"/>
      <c r="T1273" s="582" t="s">
        <v>16</v>
      </c>
      <c r="U1273" s="583"/>
      <c r="V1273" s="585"/>
      <c r="W1273" s="577"/>
      <c r="X1273" s="566"/>
      <c r="Y1273" s="577"/>
      <c r="Z1273" s="566"/>
      <c r="AA1273" s="577"/>
      <c r="AB1273" s="566"/>
      <c r="AC1273" s="567"/>
      <c r="AD1273" s="570"/>
      <c r="AE1273" s="571"/>
      <c r="AF1273" s="598"/>
      <c r="AG1273" s="599"/>
      <c r="AH1273" s="566"/>
      <c r="AI1273" s="567"/>
      <c r="AJ1273" s="570"/>
      <c r="AK1273" s="571"/>
      <c r="AL1273" s="598"/>
      <c r="AM1273" s="599"/>
      <c r="AN1273" s="566"/>
      <c r="AO1273" s="567"/>
      <c r="AP1273" s="570"/>
      <c r="AQ1273" s="571"/>
      <c r="AR1273" s="598"/>
      <c r="AS1273" s="599"/>
      <c r="AT1273" s="603"/>
      <c r="AU1273" s="604"/>
      <c r="AV1273" s="596"/>
      <c r="AW1273" s="597"/>
      <c r="AX1273" s="598"/>
      <c r="AY1273" s="599"/>
      <c r="AZ1273" s="566"/>
      <c r="BA1273" s="567"/>
      <c r="BB1273" s="570"/>
      <c r="BC1273" s="571"/>
      <c r="BD1273" s="598"/>
      <c r="BE1273" s="599"/>
      <c r="BF1273" s="603"/>
      <c r="BG1273" s="604"/>
      <c r="BH1273" s="596"/>
      <c r="BI1273" s="597"/>
      <c r="BJ1273" s="598"/>
      <c r="BK1273" s="599"/>
      <c r="BL1273" s="600"/>
      <c r="BM1273" s="601"/>
      <c r="BN1273" s="602"/>
      <c r="BO1273" s="561"/>
      <c r="BP1273" s="561"/>
      <c r="BQ1273" s="62"/>
      <c r="BR1273" s="62"/>
      <c r="BS1273" s="62"/>
    </row>
    <row r="1274" spans="1:76" ht="21.75" customHeight="1">
      <c r="A1274" s="62"/>
      <c r="B1274" s="586" t="str">
        <f>IF(ROSTER!B32="","",ROSTER!B32)</f>
        <v/>
      </c>
      <c r="C1274" s="588" t="str">
        <f>IF(ROSTER!C$32="","",ROSTER!C$32)</f>
        <v/>
      </c>
      <c r="D1274" s="589"/>
      <c r="E1274" s="590"/>
      <c r="F1274" s="592">
        <f>IF(E1274="y",1,IF(E1274="S",1,0))</f>
        <v>0</v>
      </c>
      <c r="G1274" s="594">
        <f>IF(E1274="S",1,0)</f>
        <v>0</v>
      </c>
      <c r="H1274" s="584"/>
      <c r="I1274" s="576"/>
      <c r="J1274" s="564"/>
      <c r="K1274" s="565"/>
      <c r="L1274" s="568"/>
      <c r="M1274" s="569"/>
      <c r="N1274" s="578">
        <f>L1274+J1274</f>
        <v>0</v>
      </c>
      <c r="O1274" s="579"/>
      <c r="P1274" s="564"/>
      <c r="Q1274" s="565"/>
      <c r="R1274" s="568"/>
      <c r="S1274" s="569"/>
      <c r="T1274" s="578">
        <f>R1274-P1274</f>
        <v>0</v>
      </c>
      <c r="U1274" s="579"/>
      <c r="V1274" s="584"/>
      <c r="W1274" s="576"/>
      <c r="X1274" s="564"/>
      <c r="Y1274" s="576"/>
      <c r="Z1274" s="564"/>
      <c r="AA1274" s="576"/>
      <c r="AB1274" s="564"/>
      <c r="AC1274" s="565"/>
      <c r="AD1274" s="568"/>
      <c r="AE1274" s="569"/>
      <c r="AF1274" s="548">
        <f>IF(AB1274=0,0,(AD1274/AB1274)*100)</f>
        <v>0</v>
      </c>
      <c r="AG1274" s="549"/>
      <c r="AH1274" s="564"/>
      <c r="AI1274" s="565"/>
      <c r="AJ1274" s="568"/>
      <c r="AK1274" s="569"/>
      <c r="AL1274" s="548">
        <f>IF(AH1274=0,0,(AJ1274/AH1274)*100)</f>
        <v>0</v>
      </c>
      <c r="AM1274" s="549"/>
      <c r="AN1274" s="564"/>
      <c r="AO1274" s="565"/>
      <c r="AP1274" s="568"/>
      <c r="AQ1274" s="569"/>
      <c r="AR1274" s="548">
        <f>IF(AN1274=0,0,(AP1274/AN1274)*100)</f>
        <v>0</v>
      </c>
      <c r="AS1274" s="549"/>
      <c r="AT1274" s="572">
        <f>AB1274+AH1274+AN1274</f>
        <v>0</v>
      </c>
      <c r="AU1274" s="573"/>
      <c r="AV1274" s="544">
        <f>AD1274+AJ1274+AP1274</f>
        <v>0</v>
      </c>
      <c r="AW1274" s="545"/>
      <c r="AX1274" s="548">
        <f>IF(AT1274=0,0,(AV1274/AT1274)*100)</f>
        <v>0</v>
      </c>
      <c r="AY1274" s="549"/>
      <c r="AZ1274" s="564"/>
      <c r="BA1274" s="565"/>
      <c r="BB1274" s="568"/>
      <c r="BC1274" s="569"/>
      <c r="BD1274" s="548">
        <f>IF(AZ1274=0,0,(BB1274/AZ1274)*100)</f>
        <v>0</v>
      </c>
      <c r="BE1274" s="549"/>
      <c r="BF1274" s="572">
        <f>AT1274+AZ1274</f>
        <v>0</v>
      </c>
      <c r="BG1274" s="573"/>
      <c r="BH1274" s="544">
        <f>AV1274+BB1274</f>
        <v>0</v>
      </c>
      <c r="BI1274" s="545"/>
      <c r="BJ1274" s="548">
        <f>IF(BF1274=0,0,(BH1274/BF1274)*100)</f>
        <v>0</v>
      </c>
      <c r="BK1274" s="549"/>
      <c r="BL1274" s="552">
        <f>(AD1274*2)+(AJ1274*2)+(AP1274*3)+BB1274</f>
        <v>0</v>
      </c>
      <c r="BM1274" s="553"/>
      <c r="BN1274" s="554"/>
      <c r="BO1274" s="560" t="e">
        <f>(BL1274*BR$1250)+(N1274*BR$1251)+(X1274*BR$1252)+(R1274*BR$1253)+(V1274*BR$1254)+(Z1274*BR$1255)</f>
        <v>#REF!</v>
      </c>
      <c r="BP1274" s="560" t="e">
        <f>((AZ1274-BB1274)*BR$1257)+((AT1274-AV1274)*BR$1256)+(H1274*BR$1258)+(P1274*BR$1259)</f>
        <v>#REF!</v>
      </c>
      <c r="BQ1274" s="62"/>
      <c r="BR1274" s="62"/>
      <c r="BS1274" s="62"/>
    </row>
    <row r="1275" spans="1:76" ht="21.75" customHeight="1">
      <c r="A1275" s="62"/>
      <c r="B1275" s="587"/>
      <c r="C1275" s="562" t="str">
        <f>IF(ROSTER!D$32="","",ROSTER!D$32)</f>
        <v/>
      </c>
      <c r="D1275" s="563"/>
      <c r="E1275" s="591"/>
      <c r="F1275" s="593"/>
      <c r="G1275" s="595"/>
      <c r="H1275" s="585"/>
      <c r="I1275" s="577"/>
      <c r="J1275" s="566"/>
      <c r="K1275" s="567"/>
      <c r="L1275" s="570"/>
      <c r="M1275" s="571"/>
      <c r="N1275" s="582" t="s">
        <v>16</v>
      </c>
      <c r="O1275" s="583"/>
      <c r="P1275" s="566"/>
      <c r="Q1275" s="567"/>
      <c r="R1275" s="570"/>
      <c r="S1275" s="571"/>
      <c r="T1275" s="582" t="s">
        <v>16</v>
      </c>
      <c r="U1275" s="583"/>
      <c r="V1275" s="585"/>
      <c r="W1275" s="577"/>
      <c r="X1275" s="566"/>
      <c r="Y1275" s="577"/>
      <c r="Z1275" s="566"/>
      <c r="AA1275" s="577"/>
      <c r="AB1275" s="566"/>
      <c r="AC1275" s="567"/>
      <c r="AD1275" s="570"/>
      <c r="AE1275" s="571"/>
      <c r="AF1275" s="598"/>
      <c r="AG1275" s="599"/>
      <c r="AH1275" s="566"/>
      <c r="AI1275" s="567"/>
      <c r="AJ1275" s="570"/>
      <c r="AK1275" s="571"/>
      <c r="AL1275" s="598"/>
      <c r="AM1275" s="599"/>
      <c r="AN1275" s="566"/>
      <c r="AO1275" s="567"/>
      <c r="AP1275" s="570"/>
      <c r="AQ1275" s="571"/>
      <c r="AR1275" s="598"/>
      <c r="AS1275" s="599"/>
      <c r="AT1275" s="603"/>
      <c r="AU1275" s="604"/>
      <c r="AV1275" s="596"/>
      <c r="AW1275" s="597"/>
      <c r="AX1275" s="598"/>
      <c r="AY1275" s="599"/>
      <c r="AZ1275" s="566"/>
      <c r="BA1275" s="567"/>
      <c r="BB1275" s="570"/>
      <c r="BC1275" s="571"/>
      <c r="BD1275" s="598"/>
      <c r="BE1275" s="599"/>
      <c r="BF1275" s="603"/>
      <c r="BG1275" s="604"/>
      <c r="BH1275" s="596"/>
      <c r="BI1275" s="597"/>
      <c r="BJ1275" s="598"/>
      <c r="BK1275" s="599"/>
      <c r="BL1275" s="600"/>
      <c r="BM1275" s="601"/>
      <c r="BN1275" s="602"/>
      <c r="BO1275" s="561"/>
      <c r="BP1275" s="561"/>
      <c r="BQ1275" s="62"/>
      <c r="BR1275" s="62"/>
      <c r="BS1275" s="62"/>
    </row>
    <row r="1276" spans="1:76" ht="21.75" customHeight="1">
      <c r="A1276" s="62"/>
      <c r="B1276" s="586" t="str">
        <f>IF(ROSTER!B34="","",ROSTER!B34)</f>
        <v/>
      </c>
      <c r="C1276" s="588" t="str">
        <f>IF(ROSTER!C$34="","",ROSTER!C$34)</f>
        <v/>
      </c>
      <c r="D1276" s="589"/>
      <c r="E1276" s="590"/>
      <c r="F1276" s="592">
        <f>IF(E1276="y",1,IF(E1276="S",1,0))</f>
        <v>0</v>
      </c>
      <c r="G1276" s="594">
        <f>IF(E1276="S",1,0)</f>
        <v>0</v>
      </c>
      <c r="H1276" s="584"/>
      <c r="I1276" s="576"/>
      <c r="J1276" s="564"/>
      <c r="K1276" s="565"/>
      <c r="L1276" s="568"/>
      <c r="M1276" s="569"/>
      <c r="N1276" s="578">
        <f>L1276+J1276</f>
        <v>0</v>
      </c>
      <c r="O1276" s="579"/>
      <c r="P1276" s="564"/>
      <c r="Q1276" s="565"/>
      <c r="R1276" s="568"/>
      <c r="S1276" s="569"/>
      <c r="T1276" s="578">
        <f>R1276-P1276</f>
        <v>0</v>
      </c>
      <c r="U1276" s="579"/>
      <c r="V1276" s="584"/>
      <c r="W1276" s="576"/>
      <c r="X1276" s="564"/>
      <c r="Y1276" s="576"/>
      <c r="Z1276" s="564"/>
      <c r="AA1276" s="576"/>
      <c r="AB1276" s="564"/>
      <c r="AC1276" s="565"/>
      <c r="AD1276" s="568"/>
      <c r="AE1276" s="569"/>
      <c r="AF1276" s="548">
        <f>IF(AB1276=0,0,(AD1276/AB1276)*100)</f>
        <v>0</v>
      </c>
      <c r="AG1276" s="549"/>
      <c r="AH1276" s="564"/>
      <c r="AI1276" s="565"/>
      <c r="AJ1276" s="568"/>
      <c r="AK1276" s="569"/>
      <c r="AL1276" s="548">
        <f>IF(AH1276=0,0,(AJ1276/AH1276)*100)</f>
        <v>0</v>
      </c>
      <c r="AM1276" s="549"/>
      <c r="AN1276" s="564"/>
      <c r="AO1276" s="565"/>
      <c r="AP1276" s="568"/>
      <c r="AQ1276" s="569"/>
      <c r="AR1276" s="548">
        <f>IF(AN1276=0,0,(AP1276/AN1276)*100)</f>
        <v>0</v>
      </c>
      <c r="AS1276" s="549"/>
      <c r="AT1276" s="572">
        <f>AB1276+AH1276+AN1276</f>
        <v>0</v>
      </c>
      <c r="AU1276" s="573"/>
      <c r="AV1276" s="544">
        <f>AD1276+AJ1276+AP1276</f>
        <v>0</v>
      </c>
      <c r="AW1276" s="545"/>
      <c r="AX1276" s="548">
        <f>IF(AT1276=0,0,(AV1276/AT1276)*100)</f>
        <v>0</v>
      </c>
      <c r="AY1276" s="549"/>
      <c r="AZ1276" s="564"/>
      <c r="BA1276" s="565"/>
      <c r="BB1276" s="568"/>
      <c r="BC1276" s="569"/>
      <c r="BD1276" s="548">
        <f>IF(AZ1276=0,0,(BB1276/AZ1276)*100)</f>
        <v>0</v>
      </c>
      <c r="BE1276" s="549"/>
      <c r="BF1276" s="572">
        <f>AT1276+AZ1276</f>
        <v>0</v>
      </c>
      <c r="BG1276" s="573"/>
      <c r="BH1276" s="544">
        <f>AV1276+BB1276</f>
        <v>0</v>
      </c>
      <c r="BI1276" s="545"/>
      <c r="BJ1276" s="548">
        <f>IF(BF1276=0,0,(BH1276/BF1276)*100)</f>
        <v>0</v>
      </c>
      <c r="BK1276" s="549"/>
      <c r="BL1276" s="552">
        <f>(AD1276*2)+(AJ1276*2)+(AP1276*3)+BB1276</f>
        <v>0</v>
      </c>
      <c r="BM1276" s="553"/>
      <c r="BN1276" s="554"/>
      <c r="BO1276" s="560" t="e">
        <f>(BL1276*BR$1250)+(N1276*BR$1251)+(X1276*BR$1252)+(R1276*BR$1253)+(V1276*BR$1254)+(Z1276*BR$1255)</f>
        <v>#REF!</v>
      </c>
      <c r="BP1276" s="560" t="e">
        <f>((AZ1276-BB1276)*BR$1257)+((AT1276-AV1276)*BR$1256)+(H1276*BR$1258)+(P1276*BR$1259)</f>
        <v>#REF!</v>
      </c>
      <c r="BQ1276" s="62"/>
      <c r="BR1276" s="62"/>
      <c r="BS1276" s="62"/>
    </row>
    <row r="1277" spans="1:76" ht="21.75" customHeight="1">
      <c r="A1277" s="62"/>
      <c r="B1277" s="587"/>
      <c r="C1277" s="562" t="str">
        <f>IF(ROSTER!D$34="","",ROSTER!D$34)</f>
        <v/>
      </c>
      <c r="D1277" s="563"/>
      <c r="E1277" s="591"/>
      <c r="F1277" s="593"/>
      <c r="G1277" s="595"/>
      <c r="H1277" s="585"/>
      <c r="I1277" s="577"/>
      <c r="J1277" s="566"/>
      <c r="K1277" s="567"/>
      <c r="L1277" s="570"/>
      <c r="M1277" s="571"/>
      <c r="N1277" s="582" t="s">
        <v>16</v>
      </c>
      <c r="O1277" s="583"/>
      <c r="P1277" s="566"/>
      <c r="Q1277" s="567"/>
      <c r="R1277" s="570"/>
      <c r="S1277" s="571"/>
      <c r="T1277" s="582" t="s">
        <v>16</v>
      </c>
      <c r="U1277" s="583"/>
      <c r="V1277" s="585"/>
      <c r="W1277" s="577"/>
      <c r="X1277" s="566"/>
      <c r="Y1277" s="577"/>
      <c r="Z1277" s="566"/>
      <c r="AA1277" s="577"/>
      <c r="AB1277" s="566"/>
      <c r="AC1277" s="567"/>
      <c r="AD1277" s="570"/>
      <c r="AE1277" s="571"/>
      <c r="AF1277" s="598"/>
      <c r="AG1277" s="599"/>
      <c r="AH1277" s="566"/>
      <c r="AI1277" s="567"/>
      <c r="AJ1277" s="570"/>
      <c r="AK1277" s="571"/>
      <c r="AL1277" s="598"/>
      <c r="AM1277" s="599"/>
      <c r="AN1277" s="566"/>
      <c r="AO1277" s="567"/>
      <c r="AP1277" s="570"/>
      <c r="AQ1277" s="571"/>
      <c r="AR1277" s="598"/>
      <c r="AS1277" s="599"/>
      <c r="AT1277" s="603"/>
      <c r="AU1277" s="604"/>
      <c r="AV1277" s="596"/>
      <c r="AW1277" s="597"/>
      <c r="AX1277" s="598"/>
      <c r="AY1277" s="599"/>
      <c r="AZ1277" s="566"/>
      <c r="BA1277" s="567"/>
      <c r="BB1277" s="570"/>
      <c r="BC1277" s="571"/>
      <c r="BD1277" s="598"/>
      <c r="BE1277" s="599"/>
      <c r="BF1277" s="603"/>
      <c r="BG1277" s="604"/>
      <c r="BH1277" s="596"/>
      <c r="BI1277" s="597"/>
      <c r="BJ1277" s="598"/>
      <c r="BK1277" s="599"/>
      <c r="BL1277" s="600"/>
      <c r="BM1277" s="601"/>
      <c r="BN1277" s="602"/>
      <c r="BO1277" s="561"/>
      <c r="BP1277" s="561"/>
      <c r="BQ1277" s="62"/>
      <c r="BR1277" s="62"/>
      <c r="BS1277" s="62"/>
    </row>
    <row r="1278" spans="1:76" ht="21.75" customHeight="1">
      <c r="A1278" s="62"/>
      <c r="B1278" s="586" t="str">
        <f>IF(ROSTER!B36="","",ROSTER!B36)</f>
        <v/>
      </c>
      <c r="C1278" s="588" t="str">
        <f>IF(ROSTER!C$36="","",ROSTER!C$36)</f>
        <v/>
      </c>
      <c r="D1278" s="589"/>
      <c r="E1278" s="590"/>
      <c r="F1278" s="592">
        <f>IF(E1278="y",1,IF(E1278="S",1,0))</f>
        <v>0</v>
      </c>
      <c r="G1278" s="594">
        <f>IF(E1278="S",1,0)</f>
        <v>0</v>
      </c>
      <c r="H1278" s="584"/>
      <c r="I1278" s="576"/>
      <c r="J1278" s="564"/>
      <c r="K1278" s="565"/>
      <c r="L1278" s="568"/>
      <c r="M1278" s="569"/>
      <c r="N1278" s="578">
        <f>L1278+J1278</f>
        <v>0</v>
      </c>
      <c r="O1278" s="579"/>
      <c r="P1278" s="564"/>
      <c r="Q1278" s="565"/>
      <c r="R1278" s="568"/>
      <c r="S1278" s="569"/>
      <c r="T1278" s="578">
        <f>R1278-P1278</f>
        <v>0</v>
      </c>
      <c r="U1278" s="579"/>
      <c r="V1278" s="584"/>
      <c r="W1278" s="576"/>
      <c r="X1278" s="564"/>
      <c r="Y1278" s="576"/>
      <c r="Z1278" s="564"/>
      <c r="AA1278" s="576"/>
      <c r="AB1278" s="564"/>
      <c r="AC1278" s="565"/>
      <c r="AD1278" s="568"/>
      <c r="AE1278" s="569"/>
      <c r="AF1278" s="548">
        <f>IF(AB1278=0,0,(AD1278/AB1278)*100)</f>
        <v>0</v>
      </c>
      <c r="AG1278" s="549"/>
      <c r="AH1278" s="564"/>
      <c r="AI1278" s="565"/>
      <c r="AJ1278" s="568"/>
      <c r="AK1278" s="569"/>
      <c r="AL1278" s="548">
        <f>IF(AH1278=0,0,(AJ1278/AH1278)*100)</f>
        <v>0</v>
      </c>
      <c r="AM1278" s="549"/>
      <c r="AN1278" s="564"/>
      <c r="AO1278" s="565"/>
      <c r="AP1278" s="568"/>
      <c r="AQ1278" s="569"/>
      <c r="AR1278" s="548">
        <f>IF(AN1278=0,0,(AP1278/AN1278)*100)</f>
        <v>0</v>
      </c>
      <c r="AS1278" s="549"/>
      <c r="AT1278" s="572">
        <f>AB1278+AH1278+AN1278</f>
        <v>0</v>
      </c>
      <c r="AU1278" s="573"/>
      <c r="AV1278" s="544">
        <f>AD1278+AJ1278+AP1278</f>
        <v>0</v>
      </c>
      <c r="AW1278" s="545"/>
      <c r="AX1278" s="548">
        <f>IF(AT1278=0,0,(AV1278/AT1278)*100)</f>
        <v>0</v>
      </c>
      <c r="AY1278" s="549"/>
      <c r="AZ1278" s="564"/>
      <c r="BA1278" s="565"/>
      <c r="BB1278" s="568"/>
      <c r="BC1278" s="569"/>
      <c r="BD1278" s="548">
        <f>IF(AZ1278=0,0,(BB1278/AZ1278)*100)</f>
        <v>0</v>
      </c>
      <c r="BE1278" s="549"/>
      <c r="BF1278" s="572">
        <f>AT1278+AZ1278</f>
        <v>0</v>
      </c>
      <c r="BG1278" s="573"/>
      <c r="BH1278" s="544">
        <f>AV1278+BB1278</f>
        <v>0</v>
      </c>
      <c r="BI1278" s="545"/>
      <c r="BJ1278" s="548">
        <f>IF(BF1278=0,0,(BH1278/BF1278)*100)</f>
        <v>0</v>
      </c>
      <c r="BK1278" s="549"/>
      <c r="BL1278" s="552">
        <f>(AD1278*2)+(AJ1278*2)+(AP1278*3)+BB1278</f>
        <v>0</v>
      </c>
      <c r="BM1278" s="553"/>
      <c r="BN1278" s="554"/>
      <c r="BO1278" s="560" t="e">
        <f>(BL1278*BR$1250)+(N1278*BR$1251)+(X1278*BR$1252)+(R1278*BR$1253)+(V1278*BR$1254)+(Z1278*BR$1255)</f>
        <v>#REF!</v>
      </c>
      <c r="BP1278" s="560" t="e">
        <f>((AZ1278-BB1278)*BR$1257)+((AT1278-AV1278)*BR$1256)+(H1278*BR$1258)+(P1278*BR$1259)</f>
        <v>#REF!</v>
      </c>
      <c r="BQ1278" s="62"/>
      <c r="BR1278" s="62"/>
      <c r="BS1278" s="62"/>
    </row>
    <row r="1279" spans="1:76" ht="21.75" customHeight="1">
      <c r="A1279" s="62"/>
      <c r="B1279" s="587"/>
      <c r="C1279" s="562" t="str">
        <f>IF(ROSTER!D$36="","",ROSTER!D$36)</f>
        <v/>
      </c>
      <c r="D1279" s="563"/>
      <c r="E1279" s="591"/>
      <c r="F1279" s="593"/>
      <c r="G1279" s="595"/>
      <c r="H1279" s="585"/>
      <c r="I1279" s="577"/>
      <c r="J1279" s="566"/>
      <c r="K1279" s="567"/>
      <c r="L1279" s="570"/>
      <c r="M1279" s="571"/>
      <c r="N1279" s="582" t="s">
        <v>16</v>
      </c>
      <c r="O1279" s="583"/>
      <c r="P1279" s="566"/>
      <c r="Q1279" s="567"/>
      <c r="R1279" s="570"/>
      <c r="S1279" s="571"/>
      <c r="T1279" s="582" t="s">
        <v>16</v>
      </c>
      <c r="U1279" s="583"/>
      <c r="V1279" s="585"/>
      <c r="W1279" s="577"/>
      <c r="X1279" s="566"/>
      <c r="Y1279" s="577"/>
      <c r="Z1279" s="566"/>
      <c r="AA1279" s="577"/>
      <c r="AB1279" s="566"/>
      <c r="AC1279" s="567"/>
      <c r="AD1279" s="570"/>
      <c r="AE1279" s="571"/>
      <c r="AF1279" s="598"/>
      <c r="AG1279" s="599"/>
      <c r="AH1279" s="566"/>
      <c r="AI1279" s="567"/>
      <c r="AJ1279" s="570"/>
      <c r="AK1279" s="571"/>
      <c r="AL1279" s="598"/>
      <c r="AM1279" s="599"/>
      <c r="AN1279" s="566"/>
      <c r="AO1279" s="567"/>
      <c r="AP1279" s="570"/>
      <c r="AQ1279" s="571"/>
      <c r="AR1279" s="598"/>
      <c r="AS1279" s="599"/>
      <c r="AT1279" s="603"/>
      <c r="AU1279" s="604"/>
      <c r="AV1279" s="596"/>
      <c r="AW1279" s="597"/>
      <c r="AX1279" s="598"/>
      <c r="AY1279" s="599"/>
      <c r="AZ1279" s="566"/>
      <c r="BA1279" s="567"/>
      <c r="BB1279" s="570"/>
      <c r="BC1279" s="571"/>
      <c r="BD1279" s="598"/>
      <c r="BE1279" s="599"/>
      <c r="BF1279" s="603"/>
      <c r="BG1279" s="604"/>
      <c r="BH1279" s="596"/>
      <c r="BI1279" s="597"/>
      <c r="BJ1279" s="598"/>
      <c r="BK1279" s="599"/>
      <c r="BL1279" s="600"/>
      <c r="BM1279" s="601"/>
      <c r="BN1279" s="602"/>
      <c r="BO1279" s="561"/>
      <c r="BP1279" s="561"/>
      <c r="BQ1279" s="62"/>
      <c r="BR1279" s="62"/>
      <c r="BS1279" s="62"/>
    </row>
    <row r="1280" spans="1:76" ht="21.75" customHeight="1">
      <c r="A1280" s="62"/>
      <c r="B1280" s="586" t="str">
        <f>IF(ROSTER!B38="","",ROSTER!B38)</f>
        <v/>
      </c>
      <c r="C1280" s="588" t="str">
        <f>IF(ROSTER!C$38="","",ROSTER!C$38)</f>
        <v/>
      </c>
      <c r="D1280" s="589"/>
      <c r="E1280" s="590"/>
      <c r="F1280" s="592">
        <f>IF(E1280="y",1,IF(E1280="S",1,0))</f>
        <v>0</v>
      </c>
      <c r="G1280" s="594">
        <f>IF(E1280="S",1,0)</f>
        <v>0</v>
      </c>
      <c r="H1280" s="584"/>
      <c r="I1280" s="576"/>
      <c r="J1280" s="564"/>
      <c r="K1280" s="565"/>
      <c r="L1280" s="568"/>
      <c r="M1280" s="569"/>
      <c r="N1280" s="578">
        <f>L1280+J1280</f>
        <v>0</v>
      </c>
      <c r="O1280" s="579"/>
      <c r="P1280" s="564"/>
      <c r="Q1280" s="565"/>
      <c r="R1280" s="568"/>
      <c r="S1280" s="569"/>
      <c r="T1280" s="578">
        <f>R1280-P1280</f>
        <v>0</v>
      </c>
      <c r="U1280" s="579"/>
      <c r="V1280" s="584"/>
      <c r="W1280" s="576"/>
      <c r="X1280" s="564"/>
      <c r="Y1280" s="576"/>
      <c r="Z1280" s="564"/>
      <c r="AA1280" s="576"/>
      <c r="AB1280" s="564"/>
      <c r="AC1280" s="565"/>
      <c r="AD1280" s="568"/>
      <c r="AE1280" s="569"/>
      <c r="AF1280" s="548">
        <f>IF(AB1280=0,0,(AD1280/AB1280)*100)</f>
        <v>0</v>
      </c>
      <c r="AG1280" s="549"/>
      <c r="AH1280" s="564"/>
      <c r="AI1280" s="565"/>
      <c r="AJ1280" s="568"/>
      <c r="AK1280" s="569"/>
      <c r="AL1280" s="548">
        <f>IF(AH1280=0,0,(AJ1280/AH1280)*100)</f>
        <v>0</v>
      </c>
      <c r="AM1280" s="549"/>
      <c r="AN1280" s="564"/>
      <c r="AO1280" s="565"/>
      <c r="AP1280" s="568"/>
      <c r="AQ1280" s="569"/>
      <c r="AR1280" s="548">
        <f>IF(AN1280=0,0,(AP1280/AN1280)*100)</f>
        <v>0</v>
      </c>
      <c r="AS1280" s="549"/>
      <c r="AT1280" s="572">
        <f>AB1280+AH1280+AN1280</f>
        <v>0</v>
      </c>
      <c r="AU1280" s="573"/>
      <c r="AV1280" s="544">
        <f>AD1280+AJ1280+AP1280</f>
        <v>0</v>
      </c>
      <c r="AW1280" s="545"/>
      <c r="AX1280" s="548">
        <f>IF(AT1280=0,0,(AV1280/AT1280)*100)</f>
        <v>0</v>
      </c>
      <c r="AY1280" s="549"/>
      <c r="AZ1280" s="564"/>
      <c r="BA1280" s="565"/>
      <c r="BB1280" s="568"/>
      <c r="BC1280" s="569"/>
      <c r="BD1280" s="548">
        <f>IF(AZ1280=0,0,(BB1280/AZ1280)*100)</f>
        <v>0</v>
      </c>
      <c r="BE1280" s="549"/>
      <c r="BF1280" s="572">
        <f>AT1280+AZ1280</f>
        <v>0</v>
      </c>
      <c r="BG1280" s="573"/>
      <c r="BH1280" s="544">
        <f>AV1280+BB1280</f>
        <v>0</v>
      </c>
      <c r="BI1280" s="545"/>
      <c r="BJ1280" s="548">
        <f>IF(BF1280=0,0,(BH1280/BF1280)*100)</f>
        <v>0</v>
      </c>
      <c r="BK1280" s="549"/>
      <c r="BL1280" s="552">
        <f>(AD1280*2)+(AJ1280*2)+(AP1280*3)+BB1280</f>
        <v>0</v>
      </c>
      <c r="BM1280" s="553"/>
      <c r="BN1280" s="554"/>
      <c r="BO1280" s="560" t="e">
        <f>(BL1280*BR$1250)+(N1280*BR$1251)+(X1280*BR$1252)+(R1280*BR$1253)+(V1280*BR$1254)+(Z1280*BR$1255)</f>
        <v>#REF!</v>
      </c>
      <c r="BP1280" s="560" t="e">
        <f>((AZ1280-BB1280)*BR$1257)+((AT1280-AV1280)*BR$1256)+(H1280*BR$1258)+(P1280*BR$1259)</f>
        <v>#REF!</v>
      </c>
      <c r="BQ1280" s="62"/>
      <c r="BR1280" s="62"/>
      <c r="BS1280" s="62"/>
    </row>
    <row r="1281" spans="1:73" ht="21.75" customHeight="1">
      <c r="A1281" s="62"/>
      <c r="B1281" s="587"/>
      <c r="C1281" s="562" t="str">
        <f>IF(ROSTER!D$38="","",ROSTER!D$38)</f>
        <v/>
      </c>
      <c r="D1281" s="563"/>
      <c r="E1281" s="591"/>
      <c r="F1281" s="593"/>
      <c r="G1281" s="595"/>
      <c r="H1281" s="585"/>
      <c r="I1281" s="577"/>
      <c r="J1281" s="566"/>
      <c r="K1281" s="567"/>
      <c r="L1281" s="570"/>
      <c r="M1281" s="571"/>
      <c r="N1281" s="582" t="s">
        <v>16</v>
      </c>
      <c r="O1281" s="583"/>
      <c r="P1281" s="566"/>
      <c r="Q1281" s="567"/>
      <c r="R1281" s="570"/>
      <c r="S1281" s="571"/>
      <c r="T1281" s="582" t="s">
        <v>16</v>
      </c>
      <c r="U1281" s="583"/>
      <c r="V1281" s="585"/>
      <c r="W1281" s="577"/>
      <c r="X1281" s="566"/>
      <c r="Y1281" s="577"/>
      <c r="Z1281" s="566"/>
      <c r="AA1281" s="577"/>
      <c r="AB1281" s="566"/>
      <c r="AC1281" s="567"/>
      <c r="AD1281" s="570"/>
      <c r="AE1281" s="571"/>
      <c r="AF1281" s="598"/>
      <c r="AG1281" s="599"/>
      <c r="AH1281" s="566"/>
      <c r="AI1281" s="567"/>
      <c r="AJ1281" s="570"/>
      <c r="AK1281" s="571"/>
      <c r="AL1281" s="598"/>
      <c r="AM1281" s="599"/>
      <c r="AN1281" s="566"/>
      <c r="AO1281" s="567"/>
      <c r="AP1281" s="570"/>
      <c r="AQ1281" s="571"/>
      <c r="AR1281" s="598"/>
      <c r="AS1281" s="599"/>
      <c r="AT1281" s="603"/>
      <c r="AU1281" s="604"/>
      <c r="AV1281" s="596"/>
      <c r="AW1281" s="597"/>
      <c r="AX1281" s="598"/>
      <c r="AY1281" s="599"/>
      <c r="AZ1281" s="566"/>
      <c r="BA1281" s="567"/>
      <c r="BB1281" s="570"/>
      <c r="BC1281" s="571"/>
      <c r="BD1281" s="598"/>
      <c r="BE1281" s="599"/>
      <c r="BF1281" s="603"/>
      <c r="BG1281" s="604"/>
      <c r="BH1281" s="596"/>
      <c r="BI1281" s="597"/>
      <c r="BJ1281" s="598"/>
      <c r="BK1281" s="599"/>
      <c r="BL1281" s="600"/>
      <c r="BM1281" s="601"/>
      <c r="BN1281" s="602"/>
      <c r="BO1281" s="561"/>
      <c r="BP1281" s="561"/>
      <c r="BQ1281" s="62"/>
      <c r="BR1281" s="62"/>
      <c r="BS1281" s="62"/>
    </row>
    <row r="1282" spans="1:73" ht="21.75" customHeight="1">
      <c r="A1282" s="62"/>
      <c r="B1282" s="586" t="str">
        <f>IF(ROSTER!B40="","",ROSTER!B40)</f>
        <v/>
      </c>
      <c r="C1282" s="588" t="str">
        <f>IF(ROSTER!C$40="","",ROSTER!C$40)</f>
        <v/>
      </c>
      <c r="D1282" s="589"/>
      <c r="E1282" s="590"/>
      <c r="F1282" s="592">
        <f>IF(E1282="y",1,IF(E1282="S",1,0))</f>
        <v>0</v>
      </c>
      <c r="G1282" s="594">
        <f>IF(E1282="S",1,0)</f>
        <v>0</v>
      </c>
      <c r="H1282" s="584"/>
      <c r="I1282" s="576"/>
      <c r="J1282" s="564"/>
      <c r="K1282" s="565"/>
      <c r="L1282" s="568"/>
      <c r="M1282" s="569"/>
      <c r="N1282" s="578">
        <f>L1282+J1282</f>
        <v>0</v>
      </c>
      <c r="O1282" s="579"/>
      <c r="P1282" s="564"/>
      <c r="Q1282" s="565"/>
      <c r="R1282" s="568"/>
      <c r="S1282" s="569"/>
      <c r="T1282" s="578">
        <f>R1282-P1282</f>
        <v>0</v>
      </c>
      <c r="U1282" s="579"/>
      <c r="V1282" s="584"/>
      <c r="W1282" s="576"/>
      <c r="X1282" s="564"/>
      <c r="Y1282" s="576"/>
      <c r="Z1282" s="564"/>
      <c r="AA1282" s="576"/>
      <c r="AB1282" s="564"/>
      <c r="AC1282" s="565"/>
      <c r="AD1282" s="568"/>
      <c r="AE1282" s="569"/>
      <c r="AF1282" s="548">
        <f>IF(AB1282=0,0,(AD1282/AB1282)*100)</f>
        <v>0</v>
      </c>
      <c r="AG1282" s="549"/>
      <c r="AH1282" s="564"/>
      <c r="AI1282" s="565"/>
      <c r="AJ1282" s="568"/>
      <c r="AK1282" s="569"/>
      <c r="AL1282" s="548">
        <f>IF(AH1282=0,0,(AJ1282/AH1282)*100)</f>
        <v>0</v>
      </c>
      <c r="AM1282" s="549"/>
      <c r="AN1282" s="564"/>
      <c r="AO1282" s="565"/>
      <c r="AP1282" s="568"/>
      <c r="AQ1282" s="569"/>
      <c r="AR1282" s="548">
        <f>IF(AN1282=0,0,(AP1282/AN1282)*100)</f>
        <v>0</v>
      </c>
      <c r="AS1282" s="549"/>
      <c r="AT1282" s="572">
        <f>AB1282+AH1282+AN1282</f>
        <v>0</v>
      </c>
      <c r="AU1282" s="573"/>
      <c r="AV1282" s="544">
        <f>AD1282+AJ1282+AP1282</f>
        <v>0</v>
      </c>
      <c r="AW1282" s="545"/>
      <c r="AX1282" s="548">
        <f>IF(AT1282=0,0,(AV1282/AT1282)*100)</f>
        <v>0</v>
      </c>
      <c r="AY1282" s="549"/>
      <c r="AZ1282" s="564"/>
      <c r="BA1282" s="565"/>
      <c r="BB1282" s="568"/>
      <c r="BC1282" s="569"/>
      <c r="BD1282" s="548">
        <f>IF(AZ1282=0,0,(BB1282/AZ1282)*100)</f>
        <v>0</v>
      </c>
      <c r="BE1282" s="549"/>
      <c r="BF1282" s="572">
        <f>AT1282+AZ1282</f>
        <v>0</v>
      </c>
      <c r="BG1282" s="573"/>
      <c r="BH1282" s="544">
        <f>AV1282+BB1282</f>
        <v>0</v>
      </c>
      <c r="BI1282" s="545"/>
      <c r="BJ1282" s="548">
        <f>IF(BF1282=0,0,(BH1282/BF1282)*100)</f>
        <v>0</v>
      </c>
      <c r="BK1282" s="549"/>
      <c r="BL1282" s="552">
        <f>(AD1282*2)+(AJ1282*2)+(AP1282*3)+BB1282</f>
        <v>0</v>
      </c>
      <c r="BM1282" s="553"/>
      <c r="BN1282" s="554"/>
      <c r="BO1282" s="560" t="e">
        <f>(BL1282*BR$1250)+(N1282*BR$1251)+(X1282*BR$1252)+(R1282*BR$1253)+(V1282*BR$1254)+(Z1282*BR$1255)</f>
        <v>#REF!</v>
      </c>
      <c r="BP1282" s="560" t="e">
        <f>((AZ1282-BB1282)*BR$1257)+((AT1282-AV1282)*BR$1256)+(H1282*BR$1258)+(P1282*BR$1259)</f>
        <v>#REF!</v>
      </c>
      <c r="BQ1282" s="62"/>
      <c r="BR1282" s="62"/>
      <c r="BS1282" s="62"/>
    </row>
    <row r="1283" spans="1:73" ht="21.75" customHeight="1">
      <c r="A1283" s="62"/>
      <c r="B1283" s="587"/>
      <c r="C1283" s="562" t="str">
        <f>IF(ROSTER!D$40="","",ROSTER!D$40)</f>
        <v/>
      </c>
      <c r="D1283" s="563"/>
      <c r="E1283" s="591"/>
      <c r="F1283" s="593"/>
      <c r="G1283" s="595"/>
      <c r="H1283" s="585"/>
      <c r="I1283" s="577"/>
      <c r="J1283" s="566"/>
      <c r="K1283" s="567"/>
      <c r="L1283" s="570"/>
      <c r="M1283" s="571"/>
      <c r="N1283" s="582" t="s">
        <v>16</v>
      </c>
      <c r="O1283" s="583"/>
      <c r="P1283" s="566"/>
      <c r="Q1283" s="567"/>
      <c r="R1283" s="570"/>
      <c r="S1283" s="571"/>
      <c r="T1283" s="582" t="s">
        <v>16</v>
      </c>
      <c r="U1283" s="583"/>
      <c r="V1283" s="585"/>
      <c r="W1283" s="577"/>
      <c r="X1283" s="566"/>
      <c r="Y1283" s="577"/>
      <c r="Z1283" s="566"/>
      <c r="AA1283" s="577"/>
      <c r="AB1283" s="566"/>
      <c r="AC1283" s="567"/>
      <c r="AD1283" s="570"/>
      <c r="AE1283" s="571"/>
      <c r="AF1283" s="598"/>
      <c r="AG1283" s="599"/>
      <c r="AH1283" s="566"/>
      <c r="AI1283" s="567"/>
      <c r="AJ1283" s="570"/>
      <c r="AK1283" s="571"/>
      <c r="AL1283" s="598"/>
      <c r="AM1283" s="599"/>
      <c r="AN1283" s="566"/>
      <c r="AO1283" s="567"/>
      <c r="AP1283" s="570"/>
      <c r="AQ1283" s="571"/>
      <c r="AR1283" s="598"/>
      <c r="AS1283" s="599"/>
      <c r="AT1283" s="603"/>
      <c r="AU1283" s="604"/>
      <c r="AV1283" s="596"/>
      <c r="AW1283" s="597"/>
      <c r="AX1283" s="598"/>
      <c r="AY1283" s="599"/>
      <c r="AZ1283" s="566"/>
      <c r="BA1283" s="567"/>
      <c r="BB1283" s="570"/>
      <c r="BC1283" s="571"/>
      <c r="BD1283" s="598"/>
      <c r="BE1283" s="599"/>
      <c r="BF1283" s="603"/>
      <c r="BG1283" s="604"/>
      <c r="BH1283" s="596"/>
      <c r="BI1283" s="597"/>
      <c r="BJ1283" s="598"/>
      <c r="BK1283" s="599"/>
      <c r="BL1283" s="600"/>
      <c r="BM1283" s="601"/>
      <c r="BN1283" s="602"/>
      <c r="BO1283" s="561"/>
      <c r="BP1283" s="561"/>
      <c r="BQ1283" s="62"/>
      <c r="BR1283" s="62"/>
      <c r="BS1283" s="62"/>
    </row>
    <row r="1284" spans="1:73" ht="21.75" customHeight="1">
      <c r="A1284" s="62"/>
      <c r="B1284" s="586" t="str">
        <f>IF(ROSTER!B42="","",ROSTER!B42)</f>
        <v/>
      </c>
      <c r="C1284" s="588" t="str">
        <f>IF(ROSTER!C$42="","",ROSTER!C$42)</f>
        <v/>
      </c>
      <c r="D1284" s="589"/>
      <c r="E1284" s="590"/>
      <c r="F1284" s="592">
        <f>IF(E1284="y",1,IF(E1284="S",1,0))</f>
        <v>0</v>
      </c>
      <c r="G1284" s="594">
        <f>IF(E1284="S",1,0)</f>
        <v>0</v>
      </c>
      <c r="H1284" s="584"/>
      <c r="I1284" s="576"/>
      <c r="J1284" s="564"/>
      <c r="K1284" s="565"/>
      <c r="L1284" s="568"/>
      <c r="M1284" s="569"/>
      <c r="N1284" s="578">
        <f>L1284+J1284</f>
        <v>0</v>
      </c>
      <c r="O1284" s="579"/>
      <c r="P1284" s="564"/>
      <c r="Q1284" s="565"/>
      <c r="R1284" s="568"/>
      <c r="S1284" s="569"/>
      <c r="T1284" s="578">
        <f>R1284-P1284</f>
        <v>0</v>
      </c>
      <c r="U1284" s="579"/>
      <c r="V1284" s="584"/>
      <c r="W1284" s="576"/>
      <c r="X1284" s="564"/>
      <c r="Y1284" s="576"/>
      <c r="Z1284" s="564"/>
      <c r="AA1284" s="576"/>
      <c r="AB1284" s="564"/>
      <c r="AC1284" s="565"/>
      <c r="AD1284" s="568"/>
      <c r="AE1284" s="569"/>
      <c r="AF1284" s="548">
        <f>IF(AB1284=0,0,(AD1284/AB1284)*100)</f>
        <v>0</v>
      </c>
      <c r="AG1284" s="549"/>
      <c r="AH1284" s="564"/>
      <c r="AI1284" s="565"/>
      <c r="AJ1284" s="568"/>
      <c r="AK1284" s="569"/>
      <c r="AL1284" s="548">
        <f>IF(AH1284=0,0,(AJ1284/AH1284)*100)</f>
        <v>0</v>
      </c>
      <c r="AM1284" s="549"/>
      <c r="AN1284" s="564"/>
      <c r="AO1284" s="565"/>
      <c r="AP1284" s="568"/>
      <c r="AQ1284" s="569"/>
      <c r="AR1284" s="548">
        <f>IF(AN1284=0,0,(AP1284/AN1284)*100)</f>
        <v>0</v>
      </c>
      <c r="AS1284" s="549"/>
      <c r="AT1284" s="572">
        <f>AB1284+AH1284+AN1284</f>
        <v>0</v>
      </c>
      <c r="AU1284" s="573"/>
      <c r="AV1284" s="544">
        <f>AD1284+AJ1284+AP1284</f>
        <v>0</v>
      </c>
      <c r="AW1284" s="545"/>
      <c r="AX1284" s="548">
        <f>IF(AT1284=0,0,(AV1284/AT1284)*100)</f>
        <v>0</v>
      </c>
      <c r="AY1284" s="549"/>
      <c r="AZ1284" s="564"/>
      <c r="BA1284" s="565"/>
      <c r="BB1284" s="568"/>
      <c r="BC1284" s="569"/>
      <c r="BD1284" s="548">
        <f>IF(AZ1284=0,0,(BB1284/AZ1284)*100)</f>
        <v>0</v>
      </c>
      <c r="BE1284" s="549"/>
      <c r="BF1284" s="572">
        <f>AT1284+AZ1284</f>
        <v>0</v>
      </c>
      <c r="BG1284" s="573"/>
      <c r="BH1284" s="544">
        <f>AV1284+BB1284</f>
        <v>0</v>
      </c>
      <c r="BI1284" s="545"/>
      <c r="BJ1284" s="548">
        <f>IF(BF1284=0,0,(BH1284/BF1284)*100)</f>
        <v>0</v>
      </c>
      <c r="BK1284" s="549"/>
      <c r="BL1284" s="552">
        <f>(AD1284*2)+(AJ1284*2)+(AP1284*3)+BB1284</f>
        <v>0</v>
      </c>
      <c r="BM1284" s="553"/>
      <c r="BN1284" s="554"/>
      <c r="BO1284" s="560" t="e">
        <f>(BL1284*BR$1250)+(N1284*BR$1251)+(X1284*BR$1252)+(R1284*BR$1253)+(V1284*BR$1254)+(Z1284*BR$1255)</f>
        <v>#REF!</v>
      </c>
      <c r="BP1284" s="560" t="e">
        <f>((AZ1284-BB1284)*BR$1257)+((AT1284-AV1284)*BR$1256)+(H1284*BR$1258)+(P1284*BR$1259)</f>
        <v>#REF!</v>
      </c>
      <c r="BQ1284" s="62"/>
      <c r="BR1284" s="62"/>
      <c r="BS1284" s="62"/>
    </row>
    <row r="1285" spans="1:73" ht="21.75" customHeight="1">
      <c r="A1285" s="62"/>
      <c r="B1285" s="587"/>
      <c r="C1285" s="562" t="str">
        <f>IF(ROSTER!D$42="","",ROSTER!D$42)</f>
        <v/>
      </c>
      <c r="D1285" s="563"/>
      <c r="E1285" s="591"/>
      <c r="F1285" s="593"/>
      <c r="G1285" s="595"/>
      <c r="H1285" s="585"/>
      <c r="I1285" s="577"/>
      <c r="J1285" s="566"/>
      <c r="K1285" s="567"/>
      <c r="L1285" s="570"/>
      <c r="M1285" s="571"/>
      <c r="N1285" s="582" t="s">
        <v>16</v>
      </c>
      <c r="O1285" s="583"/>
      <c r="P1285" s="566"/>
      <c r="Q1285" s="567"/>
      <c r="R1285" s="570"/>
      <c r="S1285" s="571"/>
      <c r="T1285" s="582" t="s">
        <v>16</v>
      </c>
      <c r="U1285" s="583"/>
      <c r="V1285" s="585"/>
      <c r="W1285" s="577"/>
      <c r="X1285" s="566"/>
      <c r="Y1285" s="577"/>
      <c r="Z1285" s="566"/>
      <c r="AA1285" s="577"/>
      <c r="AB1285" s="566"/>
      <c r="AC1285" s="567"/>
      <c r="AD1285" s="570"/>
      <c r="AE1285" s="571"/>
      <c r="AF1285" s="598"/>
      <c r="AG1285" s="599"/>
      <c r="AH1285" s="566"/>
      <c r="AI1285" s="567"/>
      <c r="AJ1285" s="570"/>
      <c r="AK1285" s="571"/>
      <c r="AL1285" s="598"/>
      <c r="AM1285" s="599"/>
      <c r="AN1285" s="566"/>
      <c r="AO1285" s="567"/>
      <c r="AP1285" s="570"/>
      <c r="AQ1285" s="571"/>
      <c r="AR1285" s="598"/>
      <c r="AS1285" s="599"/>
      <c r="AT1285" s="603"/>
      <c r="AU1285" s="604"/>
      <c r="AV1285" s="596"/>
      <c r="AW1285" s="597"/>
      <c r="AX1285" s="598"/>
      <c r="AY1285" s="599"/>
      <c r="AZ1285" s="566"/>
      <c r="BA1285" s="567"/>
      <c r="BB1285" s="570"/>
      <c r="BC1285" s="571"/>
      <c r="BD1285" s="598"/>
      <c r="BE1285" s="599"/>
      <c r="BF1285" s="603"/>
      <c r="BG1285" s="604"/>
      <c r="BH1285" s="596"/>
      <c r="BI1285" s="597"/>
      <c r="BJ1285" s="598"/>
      <c r="BK1285" s="599"/>
      <c r="BL1285" s="600"/>
      <c r="BM1285" s="601"/>
      <c r="BN1285" s="602"/>
      <c r="BO1285" s="561"/>
      <c r="BP1285" s="561"/>
      <c r="BQ1285" s="62"/>
      <c r="BR1285" s="62"/>
      <c r="BS1285" s="62"/>
    </row>
    <row r="1286" spans="1:73" ht="21.75" customHeight="1">
      <c r="A1286" s="62"/>
      <c r="B1286" s="586" t="str">
        <f>IF(ROSTER!B44="","",ROSTER!B44)</f>
        <v/>
      </c>
      <c r="C1286" s="588" t="str">
        <f>IF(ROSTER!C$44="","",ROSTER!C$44)</f>
        <v/>
      </c>
      <c r="D1286" s="589"/>
      <c r="E1286" s="590"/>
      <c r="F1286" s="592">
        <f>IF(E1286="y",1,IF(E1286="S",1,0))</f>
        <v>0</v>
      </c>
      <c r="G1286" s="594">
        <f>IF(E1286="S",1,0)</f>
        <v>0</v>
      </c>
      <c r="H1286" s="584"/>
      <c r="I1286" s="576"/>
      <c r="J1286" s="564"/>
      <c r="K1286" s="565"/>
      <c r="L1286" s="568"/>
      <c r="M1286" s="569"/>
      <c r="N1286" s="578">
        <f>L1286+J1286</f>
        <v>0</v>
      </c>
      <c r="O1286" s="579"/>
      <c r="P1286" s="564"/>
      <c r="Q1286" s="565"/>
      <c r="R1286" s="568"/>
      <c r="S1286" s="569"/>
      <c r="T1286" s="578">
        <f>R1286-P1286</f>
        <v>0</v>
      </c>
      <c r="U1286" s="579"/>
      <c r="V1286" s="584"/>
      <c r="W1286" s="576"/>
      <c r="X1286" s="564"/>
      <c r="Y1286" s="576"/>
      <c r="Z1286" s="564"/>
      <c r="AA1286" s="576"/>
      <c r="AB1286" s="564"/>
      <c r="AC1286" s="565"/>
      <c r="AD1286" s="568"/>
      <c r="AE1286" s="569"/>
      <c r="AF1286" s="548">
        <f>IF(AB1286=0,0,(AD1286/AB1286)*100)</f>
        <v>0</v>
      </c>
      <c r="AG1286" s="549"/>
      <c r="AH1286" s="564"/>
      <c r="AI1286" s="565"/>
      <c r="AJ1286" s="568"/>
      <c r="AK1286" s="569"/>
      <c r="AL1286" s="548">
        <f>IF(AH1286=0,0,(AJ1286/AH1286)*100)</f>
        <v>0</v>
      </c>
      <c r="AM1286" s="549"/>
      <c r="AN1286" s="564"/>
      <c r="AO1286" s="565"/>
      <c r="AP1286" s="568"/>
      <c r="AQ1286" s="569"/>
      <c r="AR1286" s="548">
        <f>IF(AN1286=0,0,(AP1286/AN1286)*100)</f>
        <v>0</v>
      </c>
      <c r="AS1286" s="549"/>
      <c r="AT1286" s="572">
        <f>AB1286+AH1286+AN1286</f>
        <v>0</v>
      </c>
      <c r="AU1286" s="573"/>
      <c r="AV1286" s="544">
        <f>AD1286+AJ1286+AP1286</f>
        <v>0</v>
      </c>
      <c r="AW1286" s="545"/>
      <c r="AX1286" s="548">
        <f>IF(AT1286=0,0,(AV1286/AT1286)*100)</f>
        <v>0</v>
      </c>
      <c r="AY1286" s="549"/>
      <c r="AZ1286" s="564"/>
      <c r="BA1286" s="565"/>
      <c r="BB1286" s="568"/>
      <c r="BC1286" s="569"/>
      <c r="BD1286" s="548">
        <f>IF(AZ1286=0,0,(BB1286/AZ1286)*100)</f>
        <v>0</v>
      </c>
      <c r="BE1286" s="549"/>
      <c r="BF1286" s="572">
        <f>AT1286+AZ1286</f>
        <v>0</v>
      </c>
      <c r="BG1286" s="573"/>
      <c r="BH1286" s="544">
        <f>AV1286+BB1286</f>
        <v>0</v>
      </c>
      <c r="BI1286" s="545"/>
      <c r="BJ1286" s="548">
        <f>IF(BF1286=0,0,(BH1286/BF1286)*100)</f>
        <v>0</v>
      </c>
      <c r="BK1286" s="549"/>
      <c r="BL1286" s="552">
        <f>(AD1286*2)+(AJ1286*2)+(AP1286*3)+BB1286</f>
        <v>0</v>
      </c>
      <c r="BM1286" s="553"/>
      <c r="BN1286" s="554"/>
      <c r="BO1286" s="560" t="e">
        <f>(BL1286*BR$1250)+(N1286*BR$1251)+(X1286*BR$1252)+(R1286*BR$1253)+(V1286*BR$1254)+(Z1286*BR$1255)</f>
        <v>#REF!</v>
      </c>
      <c r="BP1286" s="560" t="e">
        <f>((AZ1286-BB1286)*BR$1257)+((AT1286-AV1286)*BR$1256)+(H1286*BR$1258)+(P1286*BR$1259)</f>
        <v>#REF!</v>
      </c>
      <c r="BQ1286" s="62"/>
      <c r="BR1286" s="62"/>
      <c r="BS1286" s="62"/>
    </row>
    <row r="1287" spans="1:73" ht="21.75" customHeight="1">
      <c r="A1287" s="62"/>
      <c r="B1287" s="587"/>
      <c r="C1287" s="562" t="str">
        <f>IF(ROSTER!D$44="","",ROSTER!D$44)</f>
        <v/>
      </c>
      <c r="D1287" s="563"/>
      <c r="E1287" s="591"/>
      <c r="F1287" s="593"/>
      <c r="G1287" s="595"/>
      <c r="H1287" s="585"/>
      <c r="I1287" s="577"/>
      <c r="J1287" s="566"/>
      <c r="K1287" s="567"/>
      <c r="L1287" s="570"/>
      <c r="M1287" s="571"/>
      <c r="N1287" s="582" t="s">
        <v>16</v>
      </c>
      <c r="O1287" s="583"/>
      <c r="P1287" s="566"/>
      <c r="Q1287" s="567"/>
      <c r="R1287" s="570"/>
      <c r="S1287" s="571"/>
      <c r="T1287" s="582" t="s">
        <v>16</v>
      </c>
      <c r="U1287" s="583"/>
      <c r="V1287" s="585"/>
      <c r="W1287" s="577"/>
      <c r="X1287" s="566"/>
      <c r="Y1287" s="577"/>
      <c r="Z1287" s="566"/>
      <c r="AA1287" s="577"/>
      <c r="AB1287" s="566"/>
      <c r="AC1287" s="567"/>
      <c r="AD1287" s="570"/>
      <c r="AE1287" s="571"/>
      <c r="AF1287" s="598"/>
      <c r="AG1287" s="599"/>
      <c r="AH1287" s="566"/>
      <c r="AI1287" s="567"/>
      <c r="AJ1287" s="570"/>
      <c r="AK1287" s="571"/>
      <c r="AL1287" s="598"/>
      <c r="AM1287" s="599"/>
      <c r="AN1287" s="566"/>
      <c r="AO1287" s="567"/>
      <c r="AP1287" s="570"/>
      <c r="AQ1287" s="571"/>
      <c r="AR1287" s="598"/>
      <c r="AS1287" s="599"/>
      <c r="AT1287" s="603"/>
      <c r="AU1287" s="604"/>
      <c r="AV1287" s="596"/>
      <c r="AW1287" s="597"/>
      <c r="AX1287" s="598"/>
      <c r="AY1287" s="599"/>
      <c r="AZ1287" s="566"/>
      <c r="BA1287" s="567"/>
      <c r="BB1287" s="570"/>
      <c r="BC1287" s="571"/>
      <c r="BD1287" s="598"/>
      <c r="BE1287" s="599"/>
      <c r="BF1287" s="603"/>
      <c r="BG1287" s="604"/>
      <c r="BH1287" s="596"/>
      <c r="BI1287" s="597"/>
      <c r="BJ1287" s="598"/>
      <c r="BK1287" s="599"/>
      <c r="BL1287" s="600"/>
      <c r="BM1287" s="601"/>
      <c r="BN1287" s="602"/>
      <c r="BO1287" s="561"/>
      <c r="BP1287" s="561"/>
      <c r="BQ1287" s="62"/>
      <c r="BR1287" s="62"/>
      <c r="BS1287" s="62"/>
    </row>
    <row r="1288" spans="1:73" ht="21.75" customHeight="1">
      <c r="A1288" s="62"/>
      <c r="B1288" s="586" t="str">
        <f>IF(ROSTER!B46="","",ROSTER!B46)</f>
        <v/>
      </c>
      <c r="C1288" s="588" t="str">
        <f>IF(ROSTER!C$46="","",ROSTER!C$46)</f>
        <v/>
      </c>
      <c r="D1288" s="589"/>
      <c r="E1288" s="590"/>
      <c r="F1288" s="592">
        <f>IF(E1288="y",1,IF(E1288="S",1,0))</f>
        <v>0</v>
      </c>
      <c r="G1288" s="594">
        <f>IF(E1288="S",1,0)</f>
        <v>0</v>
      </c>
      <c r="H1288" s="584"/>
      <c r="I1288" s="576"/>
      <c r="J1288" s="564"/>
      <c r="K1288" s="565"/>
      <c r="L1288" s="568"/>
      <c r="M1288" s="569"/>
      <c r="N1288" s="578">
        <f>L1288+J1288</f>
        <v>0</v>
      </c>
      <c r="O1288" s="579"/>
      <c r="P1288" s="564"/>
      <c r="Q1288" s="565"/>
      <c r="R1288" s="568"/>
      <c r="S1288" s="569"/>
      <c r="T1288" s="578">
        <f>R1288-P1288</f>
        <v>0</v>
      </c>
      <c r="U1288" s="579"/>
      <c r="V1288" s="584"/>
      <c r="W1288" s="576"/>
      <c r="X1288" s="564"/>
      <c r="Y1288" s="576"/>
      <c r="Z1288" s="564"/>
      <c r="AA1288" s="576"/>
      <c r="AB1288" s="564"/>
      <c r="AC1288" s="565"/>
      <c r="AD1288" s="568"/>
      <c r="AE1288" s="569"/>
      <c r="AF1288" s="548">
        <f>IF(AB1288=0,0,(AD1288/AB1288)*100)</f>
        <v>0</v>
      </c>
      <c r="AG1288" s="549"/>
      <c r="AH1288" s="564"/>
      <c r="AI1288" s="565"/>
      <c r="AJ1288" s="568"/>
      <c r="AK1288" s="569"/>
      <c r="AL1288" s="548">
        <f>IF(AH1288=0,0,(AJ1288/AH1288)*100)</f>
        <v>0</v>
      </c>
      <c r="AM1288" s="549"/>
      <c r="AN1288" s="564"/>
      <c r="AO1288" s="565"/>
      <c r="AP1288" s="568"/>
      <c r="AQ1288" s="569"/>
      <c r="AR1288" s="548">
        <f>IF(AN1288=0,0,(AP1288/AN1288)*100)</f>
        <v>0</v>
      </c>
      <c r="AS1288" s="549"/>
      <c r="AT1288" s="572">
        <f>AB1288+AH1288+AN1288</f>
        <v>0</v>
      </c>
      <c r="AU1288" s="573"/>
      <c r="AV1288" s="544">
        <f>AD1288+AJ1288+AP1288</f>
        <v>0</v>
      </c>
      <c r="AW1288" s="545"/>
      <c r="AX1288" s="548">
        <f>IF(AT1288=0,0,(AV1288/AT1288)*100)</f>
        <v>0</v>
      </c>
      <c r="AY1288" s="549"/>
      <c r="AZ1288" s="564"/>
      <c r="BA1288" s="565"/>
      <c r="BB1288" s="568"/>
      <c r="BC1288" s="569"/>
      <c r="BD1288" s="548">
        <f>IF(AZ1288=0,0,(BB1288/AZ1288)*100)</f>
        <v>0</v>
      </c>
      <c r="BE1288" s="549"/>
      <c r="BF1288" s="572">
        <f>AT1288+AZ1288</f>
        <v>0</v>
      </c>
      <c r="BG1288" s="573"/>
      <c r="BH1288" s="544">
        <f>AV1288+BB1288</f>
        <v>0</v>
      </c>
      <c r="BI1288" s="545"/>
      <c r="BJ1288" s="548">
        <f>IF(BF1288=0,0,(BH1288/BF1288)*100)</f>
        <v>0</v>
      </c>
      <c r="BK1288" s="549"/>
      <c r="BL1288" s="552">
        <f>(AD1288*2)+(AJ1288*2)+(AP1288*3)+BB1288</f>
        <v>0</v>
      </c>
      <c r="BM1288" s="553"/>
      <c r="BN1288" s="554"/>
      <c r="BO1288" s="558" t="e">
        <f>(BL1288*BR$1250)+(N1288*BR$1251)+(X1288*BR$1252)+(R1288*BR$1253)+(V1288*BR$1254)+(Z1288*BR$1255)</f>
        <v>#REF!</v>
      </c>
      <c r="BP1288" s="560" t="e">
        <f>((AZ1288-BB1288)*BR$1257)+((AT1288-AV1288)*BR$1256)+(H1288*BR$1258)+(P1288*BR$1259)</f>
        <v>#REF!</v>
      </c>
      <c r="BQ1288" s="62"/>
      <c r="BR1288" s="62"/>
      <c r="BS1288" s="62"/>
      <c r="BU1288" s="82"/>
    </row>
    <row r="1289" spans="1:73" ht="22.5" customHeight="1" thickBot="1">
      <c r="A1289" s="62"/>
      <c r="B1289" s="587"/>
      <c r="C1289" s="562" t="str">
        <f>IF(ROSTER!D$46="","",ROSTER!D$46)</f>
        <v/>
      </c>
      <c r="D1289" s="563"/>
      <c r="E1289" s="591"/>
      <c r="F1289" s="593"/>
      <c r="G1289" s="595"/>
      <c r="H1289" s="585"/>
      <c r="I1289" s="577"/>
      <c r="J1289" s="566"/>
      <c r="K1289" s="567"/>
      <c r="L1289" s="570"/>
      <c r="M1289" s="571"/>
      <c r="N1289" s="580" t="s">
        <v>16</v>
      </c>
      <c r="O1289" s="581"/>
      <c r="P1289" s="566"/>
      <c r="Q1289" s="567"/>
      <c r="R1289" s="570"/>
      <c r="S1289" s="571"/>
      <c r="T1289" s="582" t="s">
        <v>16</v>
      </c>
      <c r="U1289" s="583"/>
      <c r="V1289" s="585"/>
      <c r="W1289" s="577"/>
      <c r="X1289" s="566"/>
      <c r="Y1289" s="577"/>
      <c r="Z1289" s="566"/>
      <c r="AA1289" s="577"/>
      <c r="AB1289" s="566"/>
      <c r="AC1289" s="567"/>
      <c r="AD1289" s="570"/>
      <c r="AE1289" s="571"/>
      <c r="AF1289" s="550"/>
      <c r="AG1289" s="551"/>
      <c r="AH1289" s="566"/>
      <c r="AI1289" s="567"/>
      <c r="AJ1289" s="570"/>
      <c r="AK1289" s="571"/>
      <c r="AL1289" s="550"/>
      <c r="AM1289" s="551"/>
      <c r="AN1289" s="566"/>
      <c r="AO1289" s="567"/>
      <c r="AP1289" s="570"/>
      <c r="AQ1289" s="571"/>
      <c r="AR1289" s="550"/>
      <c r="AS1289" s="551"/>
      <c r="AT1289" s="574"/>
      <c r="AU1289" s="575"/>
      <c r="AV1289" s="546"/>
      <c r="AW1289" s="547"/>
      <c r="AX1289" s="550"/>
      <c r="AY1289" s="551"/>
      <c r="AZ1289" s="566"/>
      <c r="BA1289" s="567"/>
      <c r="BB1289" s="570"/>
      <c r="BC1289" s="571"/>
      <c r="BD1289" s="550"/>
      <c r="BE1289" s="551"/>
      <c r="BF1289" s="574"/>
      <c r="BG1289" s="575"/>
      <c r="BH1289" s="546"/>
      <c r="BI1289" s="547"/>
      <c r="BJ1289" s="550"/>
      <c r="BK1289" s="551"/>
      <c r="BL1289" s="555"/>
      <c r="BM1289" s="556"/>
      <c r="BN1289" s="557"/>
      <c r="BO1289" s="559"/>
      <c r="BP1289" s="561"/>
      <c r="BQ1289" s="62"/>
      <c r="BR1289" s="62"/>
      <c r="BS1289" s="62"/>
    </row>
    <row r="1290" spans="1:73" s="82" customFormat="1" ht="33.4" customHeight="1">
      <c r="A1290" s="80"/>
      <c r="B1290" s="538"/>
      <c r="C1290" s="539"/>
      <c r="D1290" s="539" t="s">
        <v>10</v>
      </c>
      <c r="E1290" s="542"/>
      <c r="F1290" s="81"/>
      <c r="G1290" s="81"/>
      <c r="H1290" s="532">
        <f>SUM(H1250:I1289)</f>
        <v>0</v>
      </c>
      <c r="I1290" s="525"/>
      <c r="J1290" s="532">
        <f>SUM(J1250:K1289)</f>
        <v>0</v>
      </c>
      <c r="K1290" s="525"/>
      <c r="L1290" s="524">
        <f>SUM(L1250:M1289)</f>
        <v>0</v>
      </c>
      <c r="M1290" s="528"/>
      <c r="N1290" s="495">
        <f>L1290+J1290</f>
        <v>0</v>
      </c>
      <c r="O1290" s="496"/>
      <c r="P1290" s="524">
        <f>SUM(P1250:Q1289)</f>
        <v>0</v>
      </c>
      <c r="Q1290" s="525"/>
      <c r="R1290" s="524">
        <f>SUM(R1250:S1289)</f>
        <v>0</v>
      </c>
      <c r="S1290" s="528"/>
      <c r="T1290" s="495">
        <f>R1290-P1290</f>
        <v>0</v>
      </c>
      <c r="U1290" s="496"/>
      <c r="V1290" s="524">
        <f>SUM(V1250:W1289)</f>
        <v>0</v>
      </c>
      <c r="W1290" s="528"/>
      <c r="X1290" s="532">
        <f>SUM(X1250:Y1289)</f>
        <v>0</v>
      </c>
      <c r="Y1290" s="496"/>
      <c r="Z1290" s="532">
        <f>SUM(Z1250:AA1289)</f>
        <v>0</v>
      </c>
      <c r="AA1290" s="496"/>
      <c r="AB1290" s="528">
        <f>SUM(AB1250:AC1289)</f>
        <v>0</v>
      </c>
      <c r="AC1290" s="525"/>
      <c r="AD1290" s="524">
        <f>SUM(AD1250:AE1289)</f>
        <v>0</v>
      </c>
      <c r="AE1290" s="528"/>
      <c r="AF1290" s="495">
        <f>IF(AB1290=0,0,(AD1290/AB1290)*100)</f>
        <v>0</v>
      </c>
      <c r="AG1290" s="496"/>
      <c r="AH1290" s="524">
        <f>SUM(AH1250:AI1289)</f>
        <v>0</v>
      </c>
      <c r="AI1290" s="525"/>
      <c r="AJ1290" s="524">
        <f>SUM(AJ1250:AK1289)</f>
        <v>0</v>
      </c>
      <c r="AK1290" s="528"/>
      <c r="AL1290" s="495">
        <f>IF(AH1290=0,0,(AJ1290/AH1290)*100)</f>
        <v>0</v>
      </c>
      <c r="AM1290" s="496"/>
      <c r="AN1290" s="524">
        <f>SUM(AN1250:AO1289)</f>
        <v>0</v>
      </c>
      <c r="AO1290" s="525"/>
      <c r="AP1290" s="524">
        <f>SUM(AP1250:AQ1289)</f>
        <v>0</v>
      </c>
      <c r="AQ1290" s="528"/>
      <c r="AR1290" s="495">
        <f>IF(AN1290=0,0,(AP1290/AN1290)*100)</f>
        <v>0</v>
      </c>
      <c r="AS1290" s="496"/>
      <c r="AT1290" s="532">
        <f>AB1290+AH1290+AN1290</f>
        <v>0</v>
      </c>
      <c r="AU1290" s="525"/>
      <c r="AV1290" s="524">
        <f>AD1290+AJ1290+AP1290</f>
        <v>0</v>
      </c>
      <c r="AW1290" s="534"/>
      <c r="AX1290" s="495">
        <f>IF(AT1290=0,0,(AV1290/AT1290)*100)</f>
        <v>0</v>
      </c>
      <c r="AY1290" s="496"/>
      <c r="AZ1290" s="524">
        <f>SUM(AZ1250:BA1289)</f>
        <v>0</v>
      </c>
      <c r="BA1290" s="525"/>
      <c r="BB1290" s="524">
        <f>SUM(BB1250:BC1289)</f>
        <v>0</v>
      </c>
      <c r="BC1290" s="528"/>
      <c r="BD1290" s="495">
        <f>IF(AZ1290=0,0,(BB1290/AZ1290)*100)</f>
        <v>0</v>
      </c>
      <c r="BE1290" s="496"/>
      <c r="BF1290" s="532">
        <f>AT1290+AZ1290</f>
        <v>0</v>
      </c>
      <c r="BG1290" s="525"/>
      <c r="BH1290" s="524">
        <f>AV1290+BB1290</f>
        <v>0</v>
      </c>
      <c r="BI1290" s="534"/>
      <c r="BJ1290" s="495">
        <f>IF(BF1290=0,0,(BH1290/BF1290)*100)</f>
        <v>0</v>
      </c>
      <c r="BK1290" s="536"/>
      <c r="BL1290" s="511">
        <f>SUM(BL1250:BN1289)</f>
        <v>0</v>
      </c>
      <c r="BM1290" s="512"/>
      <c r="BN1290" s="513"/>
      <c r="BO1290" s="517" t="e">
        <f>(BL1290*BR$1250)+(N1290*BR$1251)+(X1290*BR$1252)+(R1290*BR$1253)+(V1290*BR$1254)+(Z1290*BR$1255)</f>
        <v>#REF!</v>
      </c>
      <c r="BP1290" s="519" t="e">
        <f>((AZ1290-BB1290)*BR$1257)+((AT1290-AV1290)*BR$1256)+(H1290*BR$1258)+(P1290*BR$1259)</f>
        <v>#REF!</v>
      </c>
      <c r="BQ1290" s="80"/>
      <c r="BR1290" s="80"/>
      <c r="BS1290" s="80"/>
    </row>
    <row r="1291" spans="1:73" s="82" customFormat="1" ht="33.950000000000003" customHeight="1" thickBot="1">
      <c r="A1291" s="80"/>
      <c r="B1291" s="540"/>
      <c r="C1291" s="541"/>
      <c r="D1291" s="541"/>
      <c r="E1291" s="543"/>
      <c r="F1291" s="83"/>
      <c r="G1291" s="83"/>
      <c r="H1291" s="533"/>
      <c r="I1291" s="527"/>
      <c r="J1291" s="533"/>
      <c r="K1291" s="527"/>
      <c r="L1291" s="526"/>
      <c r="M1291" s="529"/>
      <c r="N1291" s="530" t="s">
        <v>16</v>
      </c>
      <c r="O1291" s="531"/>
      <c r="P1291" s="526"/>
      <c r="Q1291" s="527"/>
      <c r="R1291" s="526"/>
      <c r="S1291" s="529"/>
      <c r="T1291" s="530" t="s">
        <v>16</v>
      </c>
      <c r="U1291" s="531"/>
      <c r="V1291" s="526"/>
      <c r="W1291" s="529"/>
      <c r="X1291" s="533"/>
      <c r="Y1291" s="531"/>
      <c r="Z1291" s="533"/>
      <c r="AA1291" s="531"/>
      <c r="AB1291" s="529"/>
      <c r="AC1291" s="527"/>
      <c r="AD1291" s="526"/>
      <c r="AE1291" s="529"/>
      <c r="AF1291" s="530"/>
      <c r="AG1291" s="531"/>
      <c r="AH1291" s="526"/>
      <c r="AI1291" s="527"/>
      <c r="AJ1291" s="526"/>
      <c r="AK1291" s="529"/>
      <c r="AL1291" s="530"/>
      <c r="AM1291" s="531"/>
      <c r="AN1291" s="526"/>
      <c r="AO1291" s="527"/>
      <c r="AP1291" s="526"/>
      <c r="AQ1291" s="529"/>
      <c r="AR1291" s="530"/>
      <c r="AS1291" s="531"/>
      <c r="AT1291" s="533"/>
      <c r="AU1291" s="527"/>
      <c r="AV1291" s="526"/>
      <c r="AW1291" s="535"/>
      <c r="AX1291" s="530"/>
      <c r="AY1291" s="531"/>
      <c r="AZ1291" s="526"/>
      <c r="BA1291" s="527"/>
      <c r="BB1291" s="526"/>
      <c r="BC1291" s="529"/>
      <c r="BD1291" s="530"/>
      <c r="BE1291" s="531"/>
      <c r="BF1291" s="533"/>
      <c r="BG1291" s="527"/>
      <c r="BH1291" s="526"/>
      <c r="BI1291" s="535"/>
      <c r="BJ1291" s="530"/>
      <c r="BK1291" s="537"/>
      <c r="BL1291" s="514"/>
      <c r="BM1291" s="515"/>
      <c r="BN1291" s="516"/>
      <c r="BO1291" s="518"/>
      <c r="BP1291" s="520"/>
      <c r="BQ1291" s="80"/>
      <c r="BR1291" s="80"/>
      <c r="BS1291" s="80"/>
    </row>
    <row r="1292" spans="1:73" s="88" customFormat="1" ht="48.2" customHeight="1" thickBot="1">
      <c r="A1292" s="84"/>
      <c r="B1292" s="521"/>
      <c r="C1292" s="522"/>
      <c r="D1292" s="522" t="s">
        <v>13</v>
      </c>
      <c r="E1292" s="523"/>
      <c r="F1292" s="85"/>
      <c r="G1292" s="128"/>
      <c r="H1292" s="509"/>
      <c r="I1292" s="510"/>
      <c r="J1292" s="504"/>
      <c r="K1292" s="505"/>
      <c r="L1292" s="493"/>
      <c r="M1292" s="494"/>
      <c r="N1292" s="506">
        <f>J1292+L1292</f>
        <v>0</v>
      </c>
      <c r="O1292" s="507"/>
      <c r="P1292" s="497">
        <f>R1290</f>
        <v>0</v>
      </c>
      <c r="Q1292" s="498"/>
      <c r="R1292" s="499">
        <f>P1290</f>
        <v>0</v>
      </c>
      <c r="S1292" s="500"/>
      <c r="T1292" s="506">
        <f>R1292-P1292</f>
        <v>0</v>
      </c>
      <c r="U1292" s="507"/>
      <c r="V1292" s="504"/>
      <c r="W1292" s="508"/>
      <c r="X1292" s="509"/>
      <c r="Y1292" s="510"/>
      <c r="Z1292" s="504"/>
      <c r="AA1292" s="508"/>
      <c r="AB1292" s="504"/>
      <c r="AC1292" s="505"/>
      <c r="AD1292" s="493"/>
      <c r="AE1292" s="494"/>
      <c r="AF1292" s="495">
        <f>IF(AB1292=0,0,(AD1292/AB1292)*100)</f>
        <v>0</v>
      </c>
      <c r="AG1292" s="496"/>
      <c r="AH1292" s="504"/>
      <c r="AI1292" s="505"/>
      <c r="AJ1292" s="493"/>
      <c r="AK1292" s="494"/>
      <c r="AL1292" s="495">
        <f>IF(AH1292=0,0,(AJ1292/AH1292)*100)</f>
        <v>0</v>
      </c>
      <c r="AM1292" s="496"/>
      <c r="AN1292" s="504"/>
      <c r="AO1292" s="505"/>
      <c r="AP1292" s="493"/>
      <c r="AQ1292" s="494"/>
      <c r="AR1292" s="495">
        <f>IF(AN1292=0,0,(AP1292/AN1292)*100)</f>
        <v>0</v>
      </c>
      <c r="AS1292" s="496"/>
      <c r="AT1292" s="497">
        <f>AB1292+AH1292+AN1292</f>
        <v>0</v>
      </c>
      <c r="AU1292" s="498"/>
      <c r="AV1292" s="499">
        <f>AD1292+AJ1292+AP1292</f>
        <v>0</v>
      </c>
      <c r="AW1292" s="500"/>
      <c r="AX1292" s="495">
        <f>IF(AT1292=0,0,(AV1292/AT1292)*100)</f>
        <v>0</v>
      </c>
      <c r="AY1292" s="496"/>
      <c r="AZ1292" s="504"/>
      <c r="BA1292" s="505"/>
      <c r="BB1292" s="493"/>
      <c r="BC1292" s="494"/>
      <c r="BD1292" s="495">
        <f>IF(AZ1292=0,0,(BB1292/AZ1292)*100)</f>
        <v>0</v>
      </c>
      <c r="BE1292" s="496"/>
      <c r="BF1292" s="497">
        <f>AT1292+AZ1292</f>
        <v>0</v>
      </c>
      <c r="BG1292" s="498"/>
      <c r="BH1292" s="499">
        <f>AV1292+BB1292</f>
        <v>0</v>
      </c>
      <c r="BI1292" s="500"/>
      <c r="BJ1292" s="495">
        <f>IF(BF1292=0,0,(BH1292/BF1292)*100)</f>
        <v>0</v>
      </c>
      <c r="BK1292" s="496"/>
      <c r="BL1292" s="501"/>
      <c r="BM1292" s="502"/>
      <c r="BN1292" s="503"/>
      <c r="BO1292" s="86"/>
      <c r="BP1292" s="87"/>
      <c r="BQ1292" s="84"/>
      <c r="BR1292" s="84"/>
      <c r="BS1292" s="84"/>
    </row>
    <row r="1293" spans="1:73" s="88" customFormat="1" ht="48.95" customHeight="1" thickBot="1">
      <c r="A1293" s="84"/>
      <c r="B1293" s="247"/>
      <c r="C1293" s="249"/>
      <c r="D1293" s="488" t="s">
        <v>52</v>
      </c>
      <c r="E1293" s="489"/>
      <c r="F1293" s="89"/>
      <c r="G1293" s="89"/>
      <c r="H1293" s="249"/>
      <c r="I1293" s="249"/>
      <c r="J1293" s="490">
        <f>IF((J1290+L1292)=0,0,J1290/(J1290+L1292)*100)</f>
        <v>0</v>
      </c>
      <c r="K1293" s="491"/>
      <c r="L1293" s="490">
        <f>IF((L1290+J1292)=0,0,L1290/(L1290+J1292)*100)</f>
        <v>0</v>
      </c>
      <c r="M1293" s="491"/>
      <c r="N1293" s="490">
        <f>IF((N1290+N1292)=0,0,N1290/(N1290+N1292)*100)</f>
        <v>0</v>
      </c>
      <c r="O1293" s="492"/>
      <c r="P1293" s="654"/>
      <c r="Q1293" s="484"/>
      <c r="R1293" s="484"/>
      <c r="S1293" s="484"/>
      <c r="T1293" s="655"/>
      <c r="U1293" s="655"/>
      <c r="V1293" s="484"/>
      <c r="W1293" s="484"/>
      <c r="X1293" s="484"/>
      <c r="Y1293" s="484"/>
      <c r="Z1293" s="484"/>
      <c r="AA1293" s="484"/>
      <c r="AB1293" s="484"/>
      <c r="AC1293" s="484"/>
      <c r="AD1293" s="484"/>
      <c r="AE1293" s="484"/>
      <c r="AF1293" s="484"/>
      <c r="AG1293" s="484"/>
      <c r="AH1293" s="484"/>
      <c r="AI1293" s="484"/>
      <c r="AJ1293" s="484"/>
      <c r="AK1293" s="484"/>
      <c r="AL1293" s="484"/>
      <c r="AM1293" s="484"/>
      <c r="AN1293" s="484"/>
      <c r="AO1293" s="484"/>
      <c r="AP1293" s="484"/>
      <c r="AQ1293" s="484"/>
      <c r="AR1293" s="484"/>
      <c r="AS1293" s="484"/>
      <c r="AT1293" s="484"/>
      <c r="AU1293" s="484"/>
      <c r="AV1293" s="484"/>
      <c r="AW1293" s="484"/>
      <c r="AX1293" s="484"/>
      <c r="AY1293" s="484"/>
      <c r="AZ1293" s="484"/>
      <c r="BA1293" s="484"/>
      <c r="BB1293" s="484"/>
      <c r="BC1293" s="484"/>
      <c r="BD1293" s="484"/>
      <c r="BE1293" s="484"/>
      <c r="BF1293" s="484"/>
      <c r="BG1293" s="484"/>
      <c r="BH1293" s="484"/>
      <c r="BI1293" s="484"/>
      <c r="BJ1293" s="484"/>
      <c r="BK1293" s="484"/>
      <c r="BL1293" s="484"/>
      <c r="BM1293" s="484"/>
      <c r="BN1293" s="485"/>
      <c r="BO1293" s="90"/>
      <c r="BP1293" s="90"/>
      <c r="BQ1293" s="84"/>
      <c r="BR1293" s="84"/>
      <c r="BS1293" s="84"/>
    </row>
    <row r="1294" spans="1:73" ht="27.75" thickTop="1" thickBot="1">
      <c r="A1294" s="62"/>
      <c r="B1294" s="250"/>
      <c r="C1294" s="251"/>
      <c r="D1294" s="251"/>
      <c r="E1294" s="251"/>
      <c r="F1294" s="91"/>
      <c r="G1294" s="91"/>
      <c r="H1294" s="251"/>
      <c r="I1294" s="251"/>
      <c r="J1294" s="251"/>
      <c r="K1294" s="251"/>
      <c r="L1294" s="251"/>
      <c r="M1294" s="251"/>
      <c r="N1294" s="251"/>
      <c r="O1294" s="251"/>
      <c r="P1294" s="251"/>
      <c r="Q1294" s="251"/>
      <c r="R1294" s="251"/>
      <c r="S1294" s="251"/>
      <c r="T1294" s="251"/>
      <c r="U1294" s="251"/>
      <c r="V1294" s="251"/>
      <c r="W1294" s="251"/>
      <c r="X1294" s="251"/>
      <c r="Y1294" s="251"/>
      <c r="Z1294" s="251"/>
      <c r="AA1294" s="251"/>
      <c r="AB1294" s="251"/>
      <c r="AC1294" s="251"/>
      <c r="AD1294" s="251"/>
      <c r="AE1294" s="251"/>
      <c r="AF1294" s="256"/>
      <c r="AG1294" s="256"/>
      <c r="AH1294" s="251"/>
      <c r="AI1294" s="251"/>
      <c r="AJ1294" s="251"/>
      <c r="AK1294" s="251"/>
      <c r="AL1294" s="251"/>
      <c r="AM1294" s="251"/>
      <c r="AN1294" s="251"/>
      <c r="AO1294" s="251"/>
      <c r="AP1294" s="251"/>
      <c r="AQ1294" s="251"/>
      <c r="AR1294" s="251"/>
      <c r="AS1294" s="251"/>
      <c r="AT1294" s="251"/>
      <c r="AU1294" s="251"/>
      <c r="AV1294" s="251"/>
      <c r="AW1294" s="251"/>
      <c r="AX1294" s="251"/>
      <c r="AY1294" s="251"/>
      <c r="AZ1294" s="251"/>
      <c r="BA1294" s="251"/>
      <c r="BB1294" s="251"/>
      <c r="BC1294" s="251"/>
      <c r="BD1294" s="251"/>
      <c r="BE1294" s="251"/>
      <c r="BF1294" s="251"/>
      <c r="BG1294" s="251"/>
      <c r="BH1294" s="251"/>
      <c r="BI1294" s="251"/>
      <c r="BJ1294" s="251"/>
      <c r="BK1294" s="251"/>
      <c r="BL1294" s="251"/>
      <c r="BM1294" s="251"/>
      <c r="BN1294" s="257"/>
      <c r="BO1294" s="92"/>
      <c r="BP1294" s="92"/>
      <c r="BQ1294" s="62"/>
      <c r="BR1294" s="62"/>
      <c r="BS1294" s="62"/>
    </row>
    <row r="1295" spans="1:73" s="88" customFormat="1" ht="73.349999999999994" customHeight="1" thickTop="1" thickBot="1">
      <c r="A1295" s="84"/>
      <c r="B1295" s="486" t="s">
        <v>70</v>
      </c>
      <c r="C1295" s="487"/>
      <c r="D1295" s="483" t="s">
        <v>60</v>
      </c>
      <c r="E1295" s="483"/>
      <c r="F1295" s="93"/>
      <c r="G1295" s="93"/>
      <c r="H1295" s="479"/>
      <c r="I1295" s="480"/>
      <c r="J1295" s="481"/>
      <c r="K1295" s="259"/>
      <c r="L1295" s="479"/>
      <c r="M1295" s="480"/>
      <c r="N1295" s="481"/>
      <c r="O1295" s="476" t="s">
        <v>53</v>
      </c>
      <c r="P1295" s="477"/>
      <c r="Q1295" s="477"/>
      <c r="R1295" s="477"/>
      <c r="S1295" s="479"/>
      <c r="T1295" s="480"/>
      <c r="U1295" s="481"/>
      <c r="V1295" s="259"/>
      <c r="W1295" s="479"/>
      <c r="X1295" s="480"/>
      <c r="Y1295" s="481"/>
      <c r="Z1295" s="476" t="s">
        <v>55</v>
      </c>
      <c r="AA1295" s="477"/>
      <c r="AB1295" s="477"/>
      <c r="AC1295" s="478"/>
      <c r="AD1295" s="479"/>
      <c r="AE1295" s="480"/>
      <c r="AF1295" s="481"/>
      <c r="AG1295" s="259"/>
      <c r="AH1295" s="479"/>
      <c r="AI1295" s="480"/>
      <c r="AJ1295" s="481"/>
      <c r="AK1295" s="476" t="s">
        <v>59</v>
      </c>
      <c r="AL1295" s="477"/>
      <c r="AM1295" s="477"/>
      <c r="AN1295" s="478"/>
      <c r="AO1295" s="479"/>
      <c r="AP1295" s="480"/>
      <c r="AQ1295" s="481"/>
      <c r="AR1295" s="263"/>
      <c r="AS1295" s="479"/>
      <c r="AT1295" s="480"/>
      <c r="AU1295" s="481"/>
      <c r="AV1295" s="264"/>
      <c r="AW1295" s="264"/>
      <c r="AX1295" s="264"/>
      <c r="AY1295" s="264"/>
      <c r="AZ1295" s="472" t="s">
        <v>20</v>
      </c>
      <c r="BA1295" s="472"/>
      <c r="BB1295" s="472"/>
      <c r="BC1295" s="472"/>
      <c r="BD1295" s="473"/>
      <c r="BE1295" s="469">
        <f>BL1290</f>
        <v>0</v>
      </c>
      <c r="BF1295" s="470"/>
      <c r="BG1295" s="471"/>
      <c r="BH1295" s="265"/>
      <c r="BI1295" s="469">
        <f>BL1292</f>
        <v>0</v>
      </c>
      <c r="BJ1295" s="470"/>
      <c r="BK1295" s="471"/>
      <c r="BL1295" s="266"/>
      <c r="BM1295" s="266"/>
      <c r="BN1295" s="267"/>
      <c r="BO1295" s="94"/>
      <c r="BP1295" s="94"/>
      <c r="BQ1295" s="84"/>
      <c r="BR1295" s="84"/>
      <c r="BS1295" s="84"/>
    </row>
    <row r="1296" spans="1:73" ht="15.6" customHeight="1" thickTop="1" thickBot="1">
      <c r="A1296" s="62"/>
      <c r="B1296" s="252"/>
      <c r="C1296" s="241"/>
      <c r="D1296" s="253"/>
      <c r="E1296" s="253"/>
      <c r="F1296" s="95"/>
      <c r="G1296" s="95"/>
      <c r="H1296" s="261"/>
      <c r="I1296" s="261"/>
      <c r="J1296" s="261"/>
      <c r="K1296" s="261"/>
      <c r="L1296" s="261"/>
      <c r="M1296" s="261"/>
      <c r="N1296" s="261"/>
      <c r="O1296" s="258"/>
      <c r="P1296" s="258"/>
      <c r="Q1296" s="258"/>
      <c r="R1296" s="258"/>
      <c r="S1296" s="261"/>
      <c r="T1296" s="261"/>
      <c r="U1296" s="261"/>
      <c r="V1296" s="260"/>
      <c r="W1296" s="261"/>
      <c r="X1296" s="261"/>
      <c r="Y1296" s="261"/>
      <c r="Z1296" s="258"/>
      <c r="AA1296" s="258"/>
      <c r="AB1296" s="258"/>
      <c r="AC1296" s="258"/>
      <c r="AD1296" s="261"/>
      <c r="AE1296" s="261"/>
      <c r="AF1296" s="261"/>
      <c r="AG1296" s="261"/>
      <c r="AH1296" s="260"/>
      <c r="AI1296" s="260"/>
      <c r="AJ1296" s="261"/>
      <c r="AK1296" s="258"/>
      <c r="AL1296" s="258"/>
      <c r="AM1296" s="258"/>
      <c r="AN1296" s="258"/>
      <c r="AO1296" s="261"/>
      <c r="AP1296" s="261"/>
      <c r="AQ1296" s="261"/>
      <c r="AR1296" s="261"/>
      <c r="AS1296" s="261"/>
      <c r="AT1296" s="263"/>
      <c r="AU1296" s="263"/>
      <c r="AV1296" s="268"/>
      <c r="AW1296" s="268"/>
      <c r="AX1296" s="268"/>
      <c r="AY1296" s="268"/>
      <c r="AZ1296" s="258"/>
      <c r="BA1296" s="269"/>
      <c r="BB1296" s="269"/>
      <c r="BC1296" s="270"/>
      <c r="BD1296" s="271"/>
      <c r="BE1296" s="272"/>
      <c r="BF1296" s="272"/>
      <c r="BG1296" s="263"/>
      <c r="BH1296" s="273"/>
      <c r="BI1296" s="274"/>
      <c r="BJ1296" s="274"/>
      <c r="BK1296" s="263"/>
      <c r="BL1296" s="268"/>
      <c r="BM1296" s="268"/>
      <c r="BN1296" s="275"/>
      <c r="BO1296" s="96"/>
      <c r="BP1296" s="96"/>
      <c r="BQ1296" s="62"/>
      <c r="BR1296" s="62"/>
      <c r="BS1296" s="62"/>
    </row>
    <row r="1297" spans="1:71" s="88" customFormat="1" ht="74.849999999999994" customHeight="1" thickTop="1" thickBot="1">
      <c r="A1297" s="84"/>
      <c r="B1297" s="482" t="s">
        <v>51</v>
      </c>
      <c r="C1297" s="472"/>
      <c r="D1297" s="483" t="s">
        <v>61</v>
      </c>
      <c r="E1297" s="483"/>
      <c r="F1297" s="93"/>
      <c r="G1297" s="93"/>
      <c r="H1297" s="469">
        <f>H1295</f>
        <v>0</v>
      </c>
      <c r="I1297" s="470"/>
      <c r="J1297" s="471"/>
      <c r="K1297" s="259"/>
      <c r="L1297" s="469">
        <f>L1295</f>
        <v>0</v>
      </c>
      <c r="M1297" s="470"/>
      <c r="N1297" s="471"/>
      <c r="O1297" s="476" t="s">
        <v>57</v>
      </c>
      <c r="P1297" s="477"/>
      <c r="Q1297" s="477"/>
      <c r="R1297" s="477"/>
      <c r="S1297" s="469">
        <f>S1295-H1295</f>
        <v>0</v>
      </c>
      <c r="T1297" s="470"/>
      <c r="U1297" s="471"/>
      <c r="V1297" s="259"/>
      <c r="W1297" s="469">
        <f>W1295-L1295</f>
        <v>0</v>
      </c>
      <c r="X1297" s="470"/>
      <c r="Y1297" s="471"/>
      <c r="Z1297" s="476" t="s">
        <v>56</v>
      </c>
      <c r="AA1297" s="477"/>
      <c r="AB1297" s="477"/>
      <c r="AC1297" s="478"/>
      <c r="AD1297" s="469">
        <f>AD1295-S1295</f>
        <v>0</v>
      </c>
      <c r="AE1297" s="470"/>
      <c r="AF1297" s="471"/>
      <c r="AG1297" s="259"/>
      <c r="AH1297" s="469">
        <f>AH1295-W1295</f>
        <v>0</v>
      </c>
      <c r="AI1297" s="470"/>
      <c r="AJ1297" s="471"/>
      <c r="AK1297" s="476" t="s">
        <v>58</v>
      </c>
      <c r="AL1297" s="477"/>
      <c r="AM1297" s="477"/>
      <c r="AN1297" s="478"/>
      <c r="AO1297" s="469">
        <f>AO1295-AD1295</f>
        <v>0</v>
      </c>
      <c r="AP1297" s="470"/>
      <c r="AQ1297" s="471"/>
      <c r="AR1297" s="263"/>
      <c r="AS1297" s="469">
        <f>AS1295-AH1295</f>
        <v>0</v>
      </c>
      <c r="AT1297" s="470"/>
      <c r="AU1297" s="471"/>
      <c r="AV1297" s="264"/>
      <c r="AW1297" s="264"/>
      <c r="AX1297" s="264"/>
      <c r="AY1297" s="264"/>
      <c r="AZ1297" s="472" t="s">
        <v>50</v>
      </c>
      <c r="BA1297" s="472"/>
      <c r="BB1297" s="472"/>
      <c r="BC1297" s="472"/>
      <c r="BD1297" s="473"/>
      <c r="BE1297" s="469">
        <f>BE1295-AO1295</f>
        <v>0</v>
      </c>
      <c r="BF1297" s="470"/>
      <c r="BG1297" s="471"/>
      <c r="BH1297" s="276"/>
      <c r="BI1297" s="469">
        <f>BI1295-AS1295</f>
        <v>0</v>
      </c>
      <c r="BJ1297" s="470"/>
      <c r="BK1297" s="471"/>
      <c r="BL1297" s="266"/>
      <c r="BM1297" s="266"/>
      <c r="BN1297" s="267"/>
      <c r="BO1297" s="94"/>
      <c r="BP1297" s="94"/>
      <c r="BQ1297" s="84"/>
      <c r="BR1297" s="84"/>
      <c r="BS1297" s="84"/>
    </row>
    <row r="1298" spans="1:71" ht="27.75" thickTop="1" thickBot="1">
      <c r="A1298" s="62"/>
      <c r="B1298" s="254"/>
      <c r="C1298" s="255"/>
      <c r="D1298" s="255"/>
      <c r="E1298" s="255"/>
      <c r="F1298" s="97"/>
      <c r="G1298" s="97"/>
      <c r="H1298" s="255"/>
      <c r="I1298" s="255"/>
      <c r="J1298" s="255"/>
      <c r="K1298" s="255"/>
      <c r="L1298" s="255"/>
      <c r="M1298" s="255"/>
      <c r="N1298" s="255"/>
      <c r="O1298" s="255"/>
      <c r="P1298" s="255"/>
      <c r="Q1298" s="255"/>
      <c r="R1298" s="255"/>
      <c r="S1298" s="255"/>
      <c r="T1298" s="255"/>
      <c r="U1298" s="255"/>
      <c r="V1298" s="255"/>
      <c r="W1298" s="255"/>
      <c r="X1298" s="255"/>
      <c r="Y1298" s="255"/>
      <c r="Z1298" s="255"/>
      <c r="AA1298" s="255"/>
      <c r="AB1298" s="255"/>
      <c r="AC1298" s="255"/>
      <c r="AD1298" s="255"/>
      <c r="AE1298" s="255"/>
      <c r="AF1298" s="262"/>
      <c r="AG1298" s="262"/>
      <c r="AH1298" s="255"/>
      <c r="AI1298" s="255"/>
      <c r="AJ1298" s="255"/>
      <c r="AK1298" s="255"/>
      <c r="AL1298" s="255"/>
      <c r="AM1298" s="255"/>
      <c r="AN1298" s="255"/>
      <c r="AO1298" s="255"/>
      <c r="AP1298" s="255"/>
      <c r="AQ1298" s="255"/>
      <c r="AR1298" s="255"/>
      <c r="AS1298" s="255"/>
      <c r="AT1298" s="255"/>
      <c r="AU1298" s="255"/>
      <c r="AV1298" s="255"/>
      <c r="AW1298" s="255"/>
      <c r="AX1298" s="255"/>
      <c r="AY1298" s="255"/>
      <c r="AZ1298" s="255"/>
      <c r="BA1298" s="474" t="s">
        <v>104</v>
      </c>
      <c r="BB1298" s="474"/>
      <c r="BC1298" s="474"/>
      <c r="BD1298" s="474"/>
      <c r="BE1298" s="474"/>
      <c r="BF1298" s="474"/>
      <c r="BG1298" s="474"/>
      <c r="BH1298" s="474"/>
      <c r="BI1298" s="474"/>
      <c r="BJ1298" s="474"/>
      <c r="BK1298" s="474"/>
      <c r="BL1298" s="474"/>
      <c r="BM1298" s="474"/>
      <c r="BN1298" s="475"/>
      <c r="BO1298" s="98"/>
      <c r="BP1298" s="98"/>
      <c r="BQ1298" s="62"/>
      <c r="BR1298" s="62"/>
      <c r="BS1298" s="62"/>
    </row>
    <row r="1299" spans="1:71" ht="10.9" customHeight="1" thickTop="1">
      <c r="A1299" s="62"/>
      <c r="B1299" s="63"/>
      <c r="C1299" s="62"/>
      <c r="D1299" s="62"/>
      <c r="E1299" s="62"/>
      <c r="F1299" s="64"/>
      <c r="G1299" s="64"/>
      <c r="H1299" s="62"/>
      <c r="I1299" s="62"/>
      <c r="J1299" s="62"/>
      <c r="K1299" s="62"/>
      <c r="L1299" s="62"/>
      <c r="M1299" s="62"/>
      <c r="N1299" s="62"/>
      <c r="O1299" s="62"/>
      <c r="P1299" s="62"/>
      <c r="Q1299" s="62"/>
      <c r="R1299" s="62"/>
      <c r="S1299" s="62"/>
      <c r="T1299" s="62"/>
      <c r="U1299" s="62"/>
      <c r="V1299" s="62"/>
      <c r="W1299" s="62"/>
      <c r="X1299" s="62"/>
      <c r="Y1299" s="62"/>
      <c r="Z1299" s="62"/>
      <c r="AA1299" s="62"/>
      <c r="AB1299" s="62"/>
      <c r="AC1299" s="62"/>
      <c r="AD1299" s="62"/>
      <c r="AE1299" s="62"/>
      <c r="AF1299" s="65"/>
      <c r="AG1299" s="65"/>
      <c r="AH1299" s="62"/>
      <c r="AI1299" s="62"/>
      <c r="AJ1299" s="62"/>
      <c r="AK1299" s="62"/>
      <c r="AL1299" s="62"/>
      <c r="AM1299" s="62"/>
      <c r="AN1299" s="62"/>
      <c r="AO1299" s="62"/>
      <c r="AP1299" s="62"/>
      <c r="AQ1299" s="62"/>
      <c r="AR1299" s="62"/>
      <c r="AS1299" s="62"/>
      <c r="AT1299" s="62"/>
      <c r="AU1299" s="62"/>
      <c r="AV1299" s="62"/>
      <c r="AW1299" s="62"/>
      <c r="AX1299" s="62"/>
      <c r="AY1299" s="62"/>
      <c r="AZ1299" s="62"/>
      <c r="BA1299" s="62"/>
      <c r="BB1299" s="62"/>
      <c r="BC1299" s="62"/>
      <c r="BD1299" s="62"/>
      <c r="BE1299" s="62"/>
      <c r="BF1299" s="62"/>
      <c r="BG1299" s="62"/>
      <c r="BH1299" s="62"/>
      <c r="BI1299" s="62"/>
      <c r="BJ1299" s="62"/>
      <c r="BK1299" s="62"/>
      <c r="BL1299" s="62"/>
      <c r="BM1299" s="62"/>
      <c r="BN1299" s="62"/>
      <c r="BO1299" s="66"/>
      <c r="BP1299" s="66"/>
      <c r="BQ1299" s="62"/>
      <c r="BR1299" s="62"/>
      <c r="BS1299" s="62"/>
    </row>
    <row r="1300" spans="1:71" s="69" customFormat="1" ht="33.75">
      <c r="A1300" s="68"/>
      <c r="B1300" s="651" t="s">
        <v>9</v>
      </c>
      <c r="C1300" s="651"/>
      <c r="D1300" s="651"/>
      <c r="E1300" s="651"/>
      <c r="F1300" s="651"/>
      <c r="G1300" s="651"/>
      <c r="H1300" s="651"/>
      <c r="I1300" s="651"/>
      <c r="J1300" s="651"/>
      <c r="K1300" s="651"/>
      <c r="L1300" s="651"/>
      <c r="M1300" s="651"/>
      <c r="N1300" s="651"/>
      <c r="O1300" s="651"/>
      <c r="P1300" s="651"/>
      <c r="Q1300" s="651"/>
      <c r="R1300" s="651"/>
      <c r="S1300" s="651"/>
      <c r="T1300" s="651"/>
      <c r="U1300" s="651"/>
      <c r="V1300" s="651"/>
      <c r="W1300" s="651"/>
      <c r="X1300" s="651"/>
      <c r="Y1300" s="651"/>
      <c r="Z1300" s="651"/>
      <c r="AA1300" s="651"/>
      <c r="AB1300" s="651"/>
      <c r="AC1300" s="651"/>
      <c r="AD1300" s="651"/>
      <c r="AE1300" s="651"/>
      <c r="AF1300" s="651"/>
      <c r="AG1300" s="651"/>
      <c r="AH1300" s="651"/>
      <c r="AI1300" s="651"/>
      <c r="AJ1300" s="651"/>
      <c r="AK1300" s="651"/>
      <c r="AL1300" s="651"/>
      <c r="AM1300" s="651"/>
      <c r="AN1300" s="651"/>
      <c r="AO1300" s="651"/>
      <c r="AP1300" s="651"/>
      <c r="AQ1300" s="651"/>
      <c r="AR1300" s="651"/>
      <c r="AS1300" s="651"/>
      <c r="AT1300" s="651"/>
      <c r="AU1300" s="651"/>
      <c r="AV1300" s="651"/>
      <c r="AW1300" s="651"/>
      <c r="AX1300" s="651"/>
      <c r="AY1300" s="651"/>
      <c r="AZ1300" s="651"/>
      <c r="BA1300" s="651"/>
      <c r="BB1300" s="651"/>
      <c r="BC1300" s="651"/>
      <c r="BD1300" s="651"/>
      <c r="BE1300" s="651"/>
      <c r="BF1300" s="651"/>
      <c r="BG1300" s="651"/>
      <c r="BH1300" s="651"/>
      <c r="BI1300" s="651"/>
      <c r="BJ1300" s="651"/>
      <c r="BK1300" s="651"/>
      <c r="BL1300" s="651"/>
      <c r="BM1300" s="651"/>
      <c r="BN1300" s="651"/>
      <c r="BO1300" s="223"/>
      <c r="BP1300" s="223"/>
      <c r="BQ1300" s="68"/>
      <c r="BR1300" s="68"/>
      <c r="BS1300" s="68"/>
    </row>
    <row r="1301" spans="1:71" ht="10.9" customHeight="1">
      <c r="A1301" s="62"/>
      <c r="B1301" s="224"/>
      <c r="C1301" s="225"/>
      <c r="D1301" s="225"/>
      <c r="E1301" s="225"/>
      <c r="F1301" s="226"/>
      <c r="G1301" s="226"/>
      <c r="H1301" s="225"/>
      <c r="I1301" s="225"/>
      <c r="J1301" s="225"/>
      <c r="K1301" s="225"/>
      <c r="L1301" s="225"/>
      <c r="M1301" s="225"/>
      <c r="N1301" s="225"/>
      <c r="O1301" s="225"/>
      <c r="P1301" s="225"/>
      <c r="Q1301" s="225"/>
      <c r="R1301" s="225"/>
      <c r="S1301" s="225"/>
      <c r="T1301" s="225"/>
      <c r="U1301" s="225"/>
      <c r="V1301" s="225"/>
      <c r="W1301" s="225"/>
      <c r="X1301" s="225"/>
      <c r="Y1301" s="225"/>
      <c r="Z1301" s="225"/>
      <c r="AA1301" s="225"/>
      <c r="AB1301" s="225"/>
      <c r="AC1301" s="225"/>
      <c r="AD1301" s="225"/>
      <c r="AE1301" s="225"/>
      <c r="AF1301" s="227"/>
      <c r="AG1301" s="227"/>
      <c r="AH1301" s="225"/>
      <c r="AI1301" s="225"/>
      <c r="AJ1301" s="225"/>
      <c r="AK1301" s="225"/>
      <c r="AL1301" s="225"/>
      <c r="AM1301" s="225"/>
      <c r="AN1301" s="225"/>
      <c r="AO1301" s="225"/>
      <c r="AP1301" s="225"/>
      <c r="AQ1301" s="225"/>
      <c r="AR1301" s="225"/>
      <c r="AS1301" s="225"/>
      <c r="AT1301" s="225"/>
      <c r="AU1301" s="225"/>
      <c r="AV1301" s="225"/>
      <c r="AW1301" s="225"/>
      <c r="AX1301" s="225"/>
      <c r="AY1301" s="225"/>
      <c r="AZ1301" s="225"/>
      <c r="BA1301" s="225"/>
      <c r="BB1301" s="225"/>
      <c r="BC1301" s="225"/>
      <c r="BD1301" s="225"/>
      <c r="BE1301" s="225"/>
      <c r="BF1301" s="225"/>
      <c r="BG1301" s="225"/>
      <c r="BH1301" s="225"/>
      <c r="BI1301" s="225"/>
      <c r="BJ1301" s="225"/>
      <c r="BK1301" s="225"/>
      <c r="BL1301" s="225"/>
      <c r="BM1301" s="225"/>
      <c r="BN1301" s="652"/>
      <c r="BO1301" s="652"/>
      <c r="BP1301" s="652"/>
      <c r="BQ1301" s="62"/>
      <c r="BR1301" s="62"/>
      <c r="BS1301" s="62"/>
    </row>
    <row r="1302" spans="1:71" s="70" customFormat="1" ht="36.75" customHeight="1">
      <c r="A1302" s="63"/>
      <c r="B1302" s="224"/>
      <c r="C1302" s="224"/>
      <c r="D1302" s="228" t="s">
        <v>10</v>
      </c>
      <c r="E1302" s="653" t="str">
        <f>IF(ROSTER!D$3="","",ROSTER!D$3)</f>
        <v/>
      </c>
      <c r="F1302" s="653"/>
      <c r="G1302" s="653"/>
      <c r="H1302" s="653"/>
      <c r="I1302" s="653"/>
      <c r="J1302" s="653"/>
      <c r="K1302" s="653"/>
      <c r="L1302" s="653"/>
      <c r="M1302" s="653"/>
      <c r="N1302" s="653"/>
      <c r="O1302" s="653"/>
      <c r="P1302" s="653"/>
      <c r="Q1302" s="653"/>
      <c r="R1302" s="653"/>
      <c r="S1302" s="653"/>
      <c r="T1302" s="653"/>
      <c r="U1302" s="653"/>
      <c r="V1302" s="653"/>
      <c r="W1302" s="653"/>
      <c r="X1302" s="653"/>
      <c r="Y1302" s="653"/>
      <c r="Z1302" s="653"/>
      <c r="AA1302" s="653"/>
      <c r="AB1302" s="653"/>
      <c r="AC1302" s="653"/>
      <c r="AD1302" s="229"/>
      <c r="AE1302" s="649" t="s">
        <v>11</v>
      </c>
      <c r="AF1302" s="649"/>
      <c r="AG1302" s="649"/>
      <c r="AH1302" s="649"/>
      <c r="AI1302" s="649"/>
      <c r="AJ1302" s="649"/>
      <c r="AK1302" s="649"/>
      <c r="AL1302" s="647"/>
      <c r="AM1302" s="647"/>
      <c r="AN1302" s="647"/>
      <c r="AO1302" s="647"/>
      <c r="AP1302" s="647"/>
      <c r="AQ1302" s="647"/>
      <c r="AR1302" s="647"/>
      <c r="AS1302" s="647"/>
      <c r="AT1302" s="647"/>
      <c r="AU1302" s="647"/>
      <c r="AV1302" s="647"/>
      <c r="AW1302" s="647"/>
      <c r="AX1302" s="647"/>
      <c r="AY1302" s="647"/>
      <c r="AZ1302" s="647"/>
      <c r="BA1302" s="647"/>
      <c r="BB1302" s="647"/>
      <c r="BC1302" s="647"/>
      <c r="BD1302" s="647"/>
      <c r="BE1302" s="647"/>
      <c r="BF1302" s="647"/>
      <c r="BG1302" s="647"/>
      <c r="BH1302" s="647"/>
      <c r="BI1302" s="647"/>
      <c r="BJ1302" s="647"/>
      <c r="BK1302" s="647"/>
      <c r="BL1302" s="647"/>
      <c r="BM1302" s="647"/>
      <c r="BN1302" s="652"/>
      <c r="BO1302" s="652"/>
      <c r="BP1302" s="652"/>
      <c r="BQ1302" s="63"/>
      <c r="BR1302" s="63"/>
      <c r="BS1302" s="63"/>
    </row>
    <row r="1303" spans="1:71" ht="8.85" customHeight="1">
      <c r="A1303" s="71"/>
      <c r="B1303" s="224"/>
      <c r="C1303" s="227" t="s">
        <v>39</v>
      </c>
      <c r="D1303" s="227"/>
      <c r="E1303" s="227"/>
      <c r="F1303" s="230"/>
      <c r="G1303" s="230"/>
      <c r="H1303" s="227"/>
      <c r="I1303" s="227"/>
      <c r="J1303" s="231"/>
      <c r="K1303" s="231"/>
      <c r="L1303" s="231"/>
      <c r="M1303" s="231"/>
      <c r="N1303" s="231"/>
      <c r="O1303" s="231"/>
      <c r="P1303" s="231"/>
      <c r="Q1303" s="231"/>
      <c r="R1303" s="231"/>
      <c r="S1303" s="231"/>
      <c r="T1303" s="231"/>
      <c r="U1303" s="231"/>
      <c r="V1303" s="231"/>
      <c r="W1303" s="231"/>
      <c r="X1303" s="231"/>
      <c r="Y1303" s="231"/>
      <c r="Z1303" s="231"/>
      <c r="AA1303" s="231"/>
      <c r="AB1303" s="231"/>
      <c r="AC1303" s="231"/>
      <c r="AD1303" s="231"/>
      <c r="AE1303" s="231"/>
      <c r="AF1303" s="231"/>
      <c r="AG1303" s="227"/>
      <c r="AH1303" s="232"/>
      <c r="AI1303" s="233"/>
      <c r="AJ1303" s="233"/>
      <c r="AK1303" s="233"/>
      <c r="AL1303" s="233"/>
      <c r="AM1303" s="233"/>
      <c r="AN1303" s="233"/>
      <c r="AO1303" s="234"/>
      <c r="AP1303" s="235"/>
      <c r="AQ1303" s="235"/>
      <c r="AR1303" s="235"/>
      <c r="AS1303" s="235"/>
      <c r="AT1303" s="235"/>
      <c r="AU1303" s="235"/>
      <c r="AV1303" s="235"/>
      <c r="AW1303" s="235"/>
      <c r="AX1303" s="235"/>
      <c r="AY1303" s="235"/>
      <c r="AZ1303" s="235"/>
      <c r="BA1303" s="235"/>
      <c r="BB1303" s="235"/>
      <c r="BC1303" s="235"/>
      <c r="BD1303" s="235"/>
      <c r="BE1303" s="235"/>
      <c r="BF1303" s="235"/>
      <c r="BG1303" s="235"/>
      <c r="BH1303" s="235"/>
      <c r="BI1303" s="235"/>
      <c r="BJ1303" s="235"/>
      <c r="BK1303" s="235"/>
      <c r="BL1303" s="235"/>
      <c r="BM1303" s="235"/>
      <c r="BN1303" s="235"/>
      <c r="BO1303" s="236"/>
      <c r="BP1303" s="236"/>
      <c r="BQ1303" s="71"/>
      <c r="BR1303" s="71"/>
      <c r="BS1303" s="71"/>
    </row>
    <row r="1304" spans="1:71" s="70" customFormat="1" ht="37.5">
      <c r="A1304" s="63"/>
      <c r="B1304" s="224"/>
      <c r="C1304" s="646" t="s">
        <v>38</v>
      </c>
      <c r="D1304" s="646"/>
      <c r="E1304" s="647"/>
      <c r="F1304" s="647"/>
      <c r="G1304" s="647"/>
      <c r="H1304" s="647"/>
      <c r="I1304" s="647"/>
      <c r="J1304" s="647"/>
      <c r="K1304" s="647"/>
      <c r="L1304" s="647"/>
      <c r="M1304" s="647"/>
      <c r="N1304" s="647"/>
      <c r="O1304" s="647"/>
      <c r="P1304" s="647"/>
      <c r="Q1304" s="647"/>
      <c r="R1304" s="647"/>
      <c r="S1304" s="647"/>
      <c r="T1304" s="647"/>
      <c r="U1304" s="647"/>
      <c r="V1304" s="647"/>
      <c r="W1304" s="647"/>
      <c r="X1304" s="647"/>
      <c r="Y1304" s="647"/>
      <c r="Z1304" s="647"/>
      <c r="AA1304" s="647"/>
      <c r="AB1304" s="647"/>
      <c r="AC1304" s="647"/>
      <c r="AD1304" s="229"/>
      <c r="AE1304" s="648" t="s">
        <v>21</v>
      </c>
      <c r="AF1304" s="648"/>
      <c r="AG1304" s="648"/>
      <c r="AH1304" s="648"/>
      <c r="AI1304" s="647"/>
      <c r="AJ1304" s="647"/>
      <c r="AK1304" s="647"/>
      <c r="AL1304" s="647"/>
      <c r="AM1304" s="647"/>
      <c r="AN1304" s="647"/>
      <c r="AO1304" s="647"/>
      <c r="AP1304" s="647"/>
      <c r="AQ1304" s="647"/>
      <c r="AR1304" s="647"/>
      <c r="AS1304" s="647"/>
      <c r="AT1304" s="647"/>
      <c r="AU1304" s="647"/>
      <c r="AV1304" s="647"/>
      <c r="AW1304" s="647"/>
      <c r="AX1304" s="647"/>
      <c r="AY1304" s="647"/>
      <c r="AZ1304" s="647"/>
      <c r="BA1304" s="649" t="s">
        <v>12</v>
      </c>
      <c r="BB1304" s="649"/>
      <c r="BC1304" s="649"/>
      <c r="BD1304" s="650"/>
      <c r="BE1304" s="650"/>
      <c r="BF1304" s="650"/>
      <c r="BG1304" s="650"/>
      <c r="BH1304" s="650"/>
      <c r="BI1304" s="650"/>
      <c r="BJ1304" s="650"/>
      <c r="BK1304" s="650"/>
      <c r="BL1304" s="650"/>
      <c r="BM1304" s="650"/>
      <c r="BN1304" s="237"/>
      <c r="BO1304" s="238"/>
      <c r="BP1304" s="238"/>
      <c r="BQ1304" s="72">
        <f>IF(BD1304=0,0,1)</f>
        <v>0</v>
      </c>
      <c r="BR1304" s="73">
        <f>IF((BE1354+BI1354)&gt;(AO1354+AS1354),1,0)</f>
        <v>0</v>
      </c>
      <c r="BS1304" s="74"/>
    </row>
    <row r="1305" spans="1:71" ht="9.6" customHeight="1">
      <c r="A1305" s="62"/>
      <c r="B1305" s="224"/>
      <c r="C1305" s="225"/>
      <c r="D1305" s="225"/>
      <c r="E1305" s="225"/>
      <c r="F1305" s="226"/>
      <c r="G1305" s="226"/>
      <c r="H1305" s="225"/>
      <c r="I1305" s="225"/>
      <c r="J1305" s="225"/>
      <c r="K1305" s="225"/>
      <c r="L1305" s="225"/>
      <c r="M1305" s="225"/>
      <c r="N1305" s="225"/>
      <c r="O1305" s="225"/>
      <c r="P1305" s="225"/>
      <c r="Q1305" s="225"/>
      <c r="R1305" s="225"/>
      <c r="S1305" s="225"/>
      <c r="T1305" s="225"/>
      <c r="U1305" s="225"/>
      <c r="V1305" s="225"/>
      <c r="W1305" s="225"/>
      <c r="X1305" s="225"/>
      <c r="Y1305" s="225"/>
      <c r="Z1305" s="225"/>
      <c r="AA1305" s="225"/>
      <c r="AB1305" s="225"/>
      <c r="AC1305" s="225"/>
      <c r="AD1305" s="225"/>
      <c r="AE1305" s="225"/>
      <c r="AF1305" s="227"/>
      <c r="AG1305" s="227"/>
      <c r="AH1305" s="225"/>
      <c r="AI1305" s="225"/>
      <c r="AJ1305" s="225"/>
      <c r="AK1305" s="225"/>
      <c r="AL1305" s="225"/>
      <c r="AM1305" s="225"/>
      <c r="AN1305" s="225"/>
      <c r="AO1305" s="225"/>
      <c r="AP1305" s="225"/>
      <c r="AQ1305" s="225"/>
      <c r="AR1305" s="225"/>
      <c r="AS1305" s="225"/>
      <c r="AT1305" s="225"/>
      <c r="AU1305" s="225"/>
      <c r="AV1305" s="225"/>
      <c r="AW1305" s="225"/>
      <c r="AX1305" s="225"/>
      <c r="AY1305" s="225"/>
      <c r="AZ1305" s="225"/>
      <c r="BA1305" s="225"/>
      <c r="BB1305" s="225"/>
      <c r="BC1305" s="225"/>
      <c r="BD1305" s="225"/>
      <c r="BE1305" s="225"/>
      <c r="BF1305" s="225"/>
      <c r="BG1305" s="225"/>
      <c r="BH1305" s="225"/>
      <c r="BI1305" s="225"/>
      <c r="BJ1305" s="225"/>
      <c r="BK1305" s="225"/>
      <c r="BL1305" s="225"/>
      <c r="BM1305" s="225"/>
      <c r="BN1305" s="225"/>
      <c r="BO1305" s="239"/>
      <c r="BP1305" s="239"/>
      <c r="BQ1305" s="62"/>
      <c r="BR1305" s="62"/>
      <c r="BS1305" s="62"/>
    </row>
    <row r="1306" spans="1:71" ht="8.85" customHeight="1" thickBot="1">
      <c r="A1306" s="62"/>
      <c r="B1306" s="240"/>
      <c r="C1306" s="241"/>
      <c r="D1306" s="241"/>
      <c r="E1306" s="241"/>
      <c r="F1306" s="242"/>
      <c r="G1306" s="242"/>
      <c r="H1306" s="241"/>
      <c r="I1306" s="241"/>
      <c r="J1306" s="241"/>
      <c r="K1306" s="241"/>
      <c r="L1306" s="241"/>
      <c r="M1306" s="241"/>
      <c r="N1306" s="241"/>
      <c r="O1306" s="241"/>
      <c r="P1306" s="241"/>
      <c r="Q1306" s="241"/>
      <c r="R1306" s="241"/>
      <c r="S1306" s="241"/>
      <c r="T1306" s="241"/>
      <c r="U1306" s="241"/>
      <c r="V1306" s="241"/>
      <c r="W1306" s="241"/>
      <c r="X1306" s="241"/>
      <c r="Y1306" s="241"/>
      <c r="Z1306" s="241"/>
      <c r="AA1306" s="241"/>
      <c r="AB1306" s="241"/>
      <c r="AC1306" s="241"/>
      <c r="AD1306" s="241"/>
      <c r="AE1306" s="241"/>
      <c r="AF1306" s="243"/>
      <c r="AG1306" s="243"/>
      <c r="AH1306" s="241"/>
      <c r="AI1306" s="241"/>
      <c r="AJ1306" s="241"/>
      <c r="AK1306" s="241"/>
      <c r="AL1306" s="241"/>
      <c r="AM1306" s="241"/>
      <c r="AN1306" s="241"/>
      <c r="AO1306" s="241"/>
      <c r="AP1306" s="241"/>
      <c r="AQ1306" s="241"/>
      <c r="AR1306" s="241"/>
      <c r="AS1306" s="241"/>
      <c r="AT1306" s="241"/>
      <c r="AU1306" s="241"/>
      <c r="AV1306" s="241"/>
      <c r="AW1306" s="241"/>
      <c r="AX1306" s="241"/>
      <c r="AY1306" s="241"/>
      <c r="AZ1306" s="241"/>
      <c r="BA1306" s="241"/>
      <c r="BB1306" s="241"/>
      <c r="BC1306" s="241"/>
      <c r="BD1306" s="241"/>
      <c r="BE1306" s="241"/>
      <c r="BF1306" s="241"/>
      <c r="BG1306" s="241"/>
      <c r="BH1306" s="241"/>
      <c r="BI1306" s="241"/>
      <c r="BJ1306" s="241"/>
      <c r="BK1306" s="241"/>
      <c r="BL1306" s="241"/>
      <c r="BM1306" s="241"/>
      <c r="BN1306" s="241"/>
      <c r="BO1306" s="244"/>
      <c r="BP1306" s="244"/>
      <c r="BQ1306" s="62"/>
      <c r="BR1306" s="62"/>
      <c r="BS1306" s="62"/>
    </row>
    <row r="1307" spans="1:71" s="70" customFormat="1" ht="33.4" customHeight="1" thickTop="1">
      <c r="A1307" s="74"/>
      <c r="B1307" s="634" t="s">
        <v>0</v>
      </c>
      <c r="C1307" s="636" t="s">
        <v>1</v>
      </c>
      <c r="D1307" s="637"/>
      <c r="E1307" s="245" t="s">
        <v>28</v>
      </c>
      <c r="F1307" s="644" t="s">
        <v>115</v>
      </c>
      <c r="G1307" s="644" t="s">
        <v>116</v>
      </c>
      <c r="H1307" s="640" t="s">
        <v>41</v>
      </c>
      <c r="I1307" s="641"/>
      <c r="J1307" s="619" t="s">
        <v>7</v>
      </c>
      <c r="K1307" s="619"/>
      <c r="L1307" s="619"/>
      <c r="M1307" s="619"/>
      <c r="N1307" s="619"/>
      <c r="O1307" s="619"/>
      <c r="P1307" s="619" t="s">
        <v>2</v>
      </c>
      <c r="Q1307" s="619"/>
      <c r="R1307" s="619"/>
      <c r="S1307" s="619"/>
      <c r="T1307" s="619"/>
      <c r="U1307" s="619"/>
      <c r="V1307" s="630" t="s">
        <v>35</v>
      </c>
      <c r="W1307" s="631"/>
      <c r="X1307" s="630" t="s">
        <v>36</v>
      </c>
      <c r="Y1307" s="631"/>
      <c r="Z1307" s="630" t="s">
        <v>44</v>
      </c>
      <c r="AA1307" s="631"/>
      <c r="AB1307" s="619" t="s">
        <v>6</v>
      </c>
      <c r="AC1307" s="619"/>
      <c r="AD1307" s="619"/>
      <c r="AE1307" s="619"/>
      <c r="AF1307" s="619"/>
      <c r="AG1307" s="619"/>
      <c r="AH1307" s="619" t="s">
        <v>74</v>
      </c>
      <c r="AI1307" s="619"/>
      <c r="AJ1307" s="619"/>
      <c r="AK1307" s="619"/>
      <c r="AL1307" s="619"/>
      <c r="AM1307" s="619"/>
      <c r="AN1307" s="619" t="s">
        <v>75</v>
      </c>
      <c r="AO1307" s="619"/>
      <c r="AP1307" s="619"/>
      <c r="AQ1307" s="619"/>
      <c r="AR1307" s="619"/>
      <c r="AS1307" s="619"/>
      <c r="AT1307" s="619" t="s">
        <v>76</v>
      </c>
      <c r="AU1307" s="619"/>
      <c r="AV1307" s="619"/>
      <c r="AW1307" s="619"/>
      <c r="AX1307" s="619"/>
      <c r="AY1307" s="621"/>
      <c r="AZ1307" s="619" t="s">
        <v>4</v>
      </c>
      <c r="BA1307" s="619"/>
      <c r="BB1307" s="619"/>
      <c r="BC1307" s="619"/>
      <c r="BD1307" s="619"/>
      <c r="BE1307" s="620"/>
      <c r="BF1307" s="619" t="s">
        <v>77</v>
      </c>
      <c r="BG1307" s="619"/>
      <c r="BH1307" s="619"/>
      <c r="BI1307" s="619"/>
      <c r="BJ1307" s="619"/>
      <c r="BK1307" s="621"/>
      <c r="BL1307" s="622" t="s">
        <v>25</v>
      </c>
      <c r="BM1307" s="623"/>
      <c r="BN1307" s="624"/>
      <c r="BO1307" s="615" t="s">
        <v>92</v>
      </c>
      <c r="BP1307" s="615" t="s">
        <v>93</v>
      </c>
      <c r="BQ1307" s="74"/>
      <c r="BR1307" s="74"/>
      <c r="BS1307" s="74"/>
    </row>
    <row r="1308" spans="1:71" s="76" customFormat="1" ht="31.9" customHeight="1">
      <c r="A1308" s="75"/>
      <c r="B1308" s="635"/>
      <c r="C1308" s="638"/>
      <c r="D1308" s="639"/>
      <c r="E1308" s="246" t="s">
        <v>117</v>
      </c>
      <c r="F1308" s="645"/>
      <c r="G1308" s="645"/>
      <c r="H1308" s="642"/>
      <c r="I1308" s="643"/>
      <c r="J1308" s="607" t="s">
        <v>17</v>
      </c>
      <c r="K1308" s="608"/>
      <c r="L1308" s="609" t="s">
        <v>18</v>
      </c>
      <c r="M1308" s="610"/>
      <c r="N1308" s="617" t="s">
        <v>19</v>
      </c>
      <c r="O1308" s="618" t="s">
        <v>8</v>
      </c>
      <c r="P1308" s="607" t="s">
        <v>26</v>
      </c>
      <c r="Q1308" s="608"/>
      <c r="R1308" s="609" t="s">
        <v>24</v>
      </c>
      <c r="S1308" s="610"/>
      <c r="T1308" s="617" t="s">
        <v>19</v>
      </c>
      <c r="U1308" s="618"/>
      <c r="V1308" s="632"/>
      <c r="W1308" s="633"/>
      <c r="X1308" s="632"/>
      <c r="Y1308" s="633"/>
      <c r="Z1308" s="632"/>
      <c r="AA1308" s="633"/>
      <c r="AB1308" s="607" t="s">
        <v>54</v>
      </c>
      <c r="AC1308" s="608"/>
      <c r="AD1308" s="609" t="s">
        <v>23</v>
      </c>
      <c r="AE1308" s="610" t="s">
        <v>3</v>
      </c>
      <c r="AF1308" s="611" t="s">
        <v>5</v>
      </c>
      <c r="AG1308" s="612"/>
      <c r="AH1308" s="607" t="s">
        <v>54</v>
      </c>
      <c r="AI1308" s="608"/>
      <c r="AJ1308" s="609" t="s">
        <v>23</v>
      </c>
      <c r="AK1308" s="610" t="s">
        <v>3</v>
      </c>
      <c r="AL1308" s="611" t="s">
        <v>5</v>
      </c>
      <c r="AM1308" s="612"/>
      <c r="AN1308" s="607" t="s">
        <v>54</v>
      </c>
      <c r="AO1308" s="608"/>
      <c r="AP1308" s="609" t="s">
        <v>23</v>
      </c>
      <c r="AQ1308" s="610" t="s">
        <v>3</v>
      </c>
      <c r="AR1308" s="611" t="s">
        <v>5</v>
      </c>
      <c r="AS1308" s="612"/>
      <c r="AT1308" s="613" t="s">
        <v>54</v>
      </c>
      <c r="AU1308" s="614"/>
      <c r="AV1308" s="628" t="s">
        <v>23</v>
      </c>
      <c r="AW1308" s="629" t="s">
        <v>3</v>
      </c>
      <c r="AX1308" s="611" t="s">
        <v>5</v>
      </c>
      <c r="AY1308" s="612"/>
      <c r="AZ1308" s="607" t="s">
        <v>54</v>
      </c>
      <c r="BA1308" s="608"/>
      <c r="BB1308" s="609" t="s">
        <v>23</v>
      </c>
      <c r="BC1308" s="610" t="s">
        <v>3</v>
      </c>
      <c r="BD1308" s="611" t="s">
        <v>5</v>
      </c>
      <c r="BE1308" s="612"/>
      <c r="BF1308" s="613" t="s">
        <v>54</v>
      </c>
      <c r="BG1308" s="614"/>
      <c r="BH1308" s="628" t="s">
        <v>23</v>
      </c>
      <c r="BI1308" s="629" t="s">
        <v>3</v>
      </c>
      <c r="BJ1308" s="611" t="s">
        <v>5</v>
      </c>
      <c r="BK1308" s="612"/>
      <c r="BL1308" s="625"/>
      <c r="BM1308" s="626"/>
      <c r="BN1308" s="627"/>
      <c r="BO1308" s="616"/>
      <c r="BP1308" s="616"/>
      <c r="BQ1308" s="75"/>
      <c r="BR1308" s="75"/>
      <c r="BS1308" s="75"/>
    </row>
    <row r="1309" spans="1:71" ht="23.85" customHeight="1">
      <c r="A1309" s="77"/>
      <c r="B1309" s="605" t="str">
        <f>IF(ROSTER!B8="","",ROSTER!B8)</f>
        <v/>
      </c>
      <c r="C1309" s="588" t="str">
        <f>IF(ROSTER!C$8="","",ROSTER!C$8)</f>
        <v/>
      </c>
      <c r="D1309" s="589"/>
      <c r="E1309" s="590"/>
      <c r="F1309" s="592">
        <f>IF(E1309="y",1,IF(E1309="S",1,0))</f>
        <v>0</v>
      </c>
      <c r="G1309" s="594">
        <f>IF(E1309="S",1,0)</f>
        <v>0</v>
      </c>
      <c r="H1309" s="584"/>
      <c r="I1309" s="576"/>
      <c r="J1309" s="564"/>
      <c r="K1309" s="565"/>
      <c r="L1309" s="568"/>
      <c r="M1309" s="569"/>
      <c r="N1309" s="578">
        <f>L1309+J1309</f>
        <v>0</v>
      </c>
      <c r="O1309" s="579"/>
      <c r="P1309" s="564"/>
      <c r="Q1309" s="565"/>
      <c r="R1309" s="568"/>
      <c r="S1309" s="569"/>
      <c r="T1309" s="578">
        <f>R1309-P1309</f>
        <v>0</v>
      </c>
      <c r="U1309" s="579"/>
      <c r="V1309" s="584"/>
      <c r="W1309" s="576"/>
      <c r="X1309" s="564"/>
      <c r="Y1309" s="576"/>
      <c r="Z1309" s="564"/>
      <c r="AA1309" s="576"/>
      <c r="AB1309" s="564"/>
      <c r="AC1309" s="565"/>
      <c r="AD1309" s="568"/>
      <c r="AE1309" s="569"/>
      <c r="AF1309" s="548">
        <f>IF(AB1309=0,0,(AD1309/AB1309)*100)</f>
        <v>0</v>
      </c>
      <c r="AG1309" s="549"/>
      <c r="AH1309" s="564"/>
      <c r="AI1309" s="565"/>
      <c r="AJ1309" s="568"/>
      <c r="AK1309" s="569"/>
      <c r="AL1309" s="548">
        <f>IF(AH1309=0,0,(AJ1309/AH1309)*100)</f>
        <v>0</v>
      </c>
      <c r="AM1309" s="549"/>
      <c r="AN1309" s="564"/>
      <c r="AO1309" s="565"/>
      <c r="AP1309" s="568"/>
      <c r="AQ1309" s="569"/>
      <c r="AR1309" s="548">
        <f>IF(AN1309=0,0,(AP1309/AN1309)*100)</f>
        <v>0</v>
      </c>
      <c r="AS1309" s="549"/>
      <c r="AT1309" s="572">
        <f>AB1309+AH1309+AN1309</f>
        <v>0</v>
      </c>
      <c r="AU1309" s="573"/>
      <c r="AV1309" s="544">
        <f>AD1309+AJ1309+AP1309</f>
        <v>0</v>
      </c>
      <c r="AW1309" s="545"/>
      <c r="AX1309" s="548">
        <f>IF(AT1309=0,0,(AV1309/AT1309)*100)</f>
        <v>0</v>
      </c>
      <c r="AY1309" s="549"/>
      <c r="AZ1309" s="564"/>
      <c r="BA1309" s="565"/>
      <c r="BB1309" s="568"/>
      <c r="BC1309" s="569"/>
      <c r="BD1309" s="548">
        <f>IF(AZ1309=0,0,(BB1309/AZ1309)*100)</f>
        <v>0</v>
      </c>
      <c r="BE1309" s="549"/>
      <c r="BF1309" s="572">
        <f>AT1309+AZ1309</f>
        <v>0</v>
      </c>
      <c r="BG1309" s="573"/>
      <c r="BH1309" s="544">
        <f>AV1309+BB1309</f>
        <v>0</v>
      </c>
      <c r="BI1309" s="545"/>
      <c r="BJ1309" s="548">
        <f>IF(BF1309=0,0,(BH1309/BF1309)*100)</f>
        <v>0</v>
      </c>
      <c r="BK1309" s="549"/>
      <c r="BL1309" s="552">
        <f>(AD1309*2)+(AJ1309*2)+(AP1309*3)+BB1309</f>
        <v>0</v>
      </c>
      <c r="BM1309" s="553"/>
      <c r="BN1309" s="554"/>
      <c r="BO1309" s="560" t="e">
        <f>(BL1309*BR$1309)+(N1309*BR$1310)+(X1309*BR$1311)+(R1309*BR$1312)+(V1309*BR$1313)+(Z1309*BR$1314)</f>
        <v>#REF!</v>
      </c>
      <c r="BP1309" s="560" t="e">
        <f>((AZ1309-BB1309)*BR$1316)+((AT1309-AV1309)*BR$1315)+(H1309*BR$1317)+(P1309*BR$1318)</f>
        <v>#REF!</v>
      </c>
      <c r="BQ1309" s="78" t="s">
        <v>81</v>
      </c>
      <c r="BR1309" s="79" t="e">
        <f>IF(#REF!="B",#REF!,IF(#REF!="C",#REF!,#REF!))</f>
        <v>#REF!</v>
      </c>
      <c r="BS1309" s="75"/>
    </row>
    <row r="1310" spans="1:71" ht="23.85" customHeight="1">
      <c r="A1310" s="77"/>
      <c r="B1310" s="606"/>
      <c r="C1310" s="562" t="str">
        <f>IF(ROSTER!D$8="","",ROSTER!D$8)</f>
        <v/>
      </c>
      <c r="D1310" s="563"/>
      <c r="E1310" s="591"/>
      <c r="F1310" s="593"/>
      <c r="G1310" s="595"/>
      <c r="H1310" s="585"/>
      <c r="I1310" s="577"/>
      <c r="J1310" s="566"/>
      <c r="K1310" s="567"/>
      <c r="L1310" s="570"/>
      <c r="M1310" s="571"/>
      <c r="N1310" s="582" t="s">
        <v>16</v>
      </c>
      <c r="O1310" s="583"/>
      <c r="P1310" s="566"/>
      <c r="Q1310" s="567"/>
      <c r="R1310" s="570"/>
      <c r="S1310" s="571"/>
      <c r="T1310" s="582" t="s">
        <v>16</v>
      </c>
      <c r="U1310" s="583"/>
      <c r="V1310" s="585"/>
      <c r="W1310" s="577"/>
      <c r="X1310" s="566"/>
      <c r="Y1310" s="577"/>
      <c r="Z1310" s="566"/>
      <c r="AA1310" s="577"/>
      <c r="AB1310" s="566"/>
      <c r="AC1310" s="567"/>
      <c r="AD1310" s="570"/>
      <c r="AE1310" s="571"/>
      <c r="AF1310" s="598"/>
      <c r="AG1310" s="599"/>
      <c r="AH1310" s="566"/>
      <c r="AI1310" s="567"/>
      <c r="AJ1310" s="570"/>
      <c r="AK1310" s="571"/>
      <c r="AL1310" s="598"/>
      <c r="AM1310" s="599"/>
      <c r="AN1310" s="566"/>
      <c r="AO1310" s="567"/>
      <c r="AP1310" s="570"/>
      <c r="AQ1310" s="571"/>
      <c r="AR1310" s="598"/>
      <c r="AS1310" s="599"/>
      <c r="AT1310" s="603"/>
      <c r="AU1310" s="604"/>
      <c r="AV1310" s="596"/>
      <c r="AW1310" s="597"/>
      <c r="AX1310" s="598"/>
      <c r="AY1310" s="599"/>
      <c r="AZ1310" s="566"/>
      <c r="BA1310" s="567"/>
      <c r="BB1310" s="570"/>
      <c r="BC1310" s="571"/>
      <c r="BD1310" s="598"/>
      <c r="BE1310" s="599"/>
      <c r="BF1310" s="603"/>
      <c r="BG1310" s="604"/>
      <c r="BH1310" s="596"/>
      <c r="BI1310" s="597"/>
      <c r="BJ1310" s="598"/>
      <c r="BK1310" s="599"/>
      <c r="BL1310" s="600"/>
      <c r="BM1310" s="601"/>
      <c r="BN1310" s="602"/>
      <c r="BO1310" s="561"/>
      <c r="BP1310" s="561"/>
      <c r="BQ1310" s="78" t="s">
        <v>82</v>
      </c>
      <c r="BR1310" s="79" t="e">
        <f>IF(#REF!="B",#REF!,IF(#REF!="C",#REF!,#REF!))</f>
        <v>#REF!</v>
      </c>
      <c r="BS1310" s="75"/>
    </row>
    <row r="1311" spans="1:71" ht="21.75" customHeight="1">
      <c r="A1311" s="62"/>
      <c r="B1311" s="605" t="str">
        <f>IF(ROSTER!B10="","",ROSTER!B10)</f>
        <v/>
      </c>
      <c r="C1311" s="588" t="str">
        <f>IF(ROSTER!C$10="","",ROSTER!C$10)</f>
        <v/>
      </c>
      <c r="D1311" s="589"/>
      <c r="E1311" s="590"/>
      <c r="F1311" s="592">
        <f>IF(E1311="y",1,IF(E1311="S",1,0))</f>
        <v>0</v>
      </c>
      <c r="G1311" s="594">
        <f>IF(E1311="S",1,0)</f>
        <v>0</v>
      </c>
      <c r="H1311" s="584"/>
      <c r="I1311" s="576"/>
      <c r="J1311" s="564"/>
      <c r="K1311" s="565"/>
      <c r="L1311" s="568"/>
      <c r="M1311" s="569"/>
      <c r="N1311" s="578">
        <f>L1311+J1311</f>
        <v>0</v>
      </c>
      <c r="O1311" s="579"/>
      <c r="P1311" s="564"/>
      <c r="Q1311" s="565"/>
      <c r="R1311" s="568"/>
      <c r="S1311" s="569"/>
      <c r="T1311" s="578">
        <f>R1311-P1311</f>
        <v>0</v>
      </c>
      <c r="U1311" s="579"/>
      <c r="V1311" s="584"/>
      <c r="W1311" s="576"/>
      <c r="X1311" s="564"/>
      <c r="Y1311" s="576"/>
      <c r="Z1311" s="564"/>
      <c r="AA1311" s="576"/>
      <c r="AB1311" s="564"/>
      <c r="AC1311" s="565"/>
      <c r="AD1311" s="568"/>
      <c r="AE1311" s="569"/>
      <c r="AF1311" s="548">
        <f>IF(AB1311=0,0,(AD1311/AB1311)*100)</f>
        <v>0</v>
      </c>
      <c r="AG1311" s="549"/>
      <c r="AH1311" s="564"/>
      <c r="AI1311" s="565"/>
      <c r="AJ1311" s="568"/>
      <c r="AK1311" s="569"/>
      <c r="AL1311" s="548">
        <f>IF(AH1311=0,0,(AJ1311/AH1311)*100)</f>
        <v>0</v>
      </c>
      <c r="AM1311" s="549"/>
      <c r="AN1311" s="564"/>
      <c r="AO1311" s="565"/>
      <c r="AP1311" s="568"/>
      <c r="AQ1311" s="569"/>
      <c r="AR1311" s="548">
        <f>IF(AN1311=0,0,(AP1311/AN1311)*100)</f>
        <v>0</v>
      </c>
      <c r="AS1311" s="549"/>
      <c r="AT1311" s="572">
        <f>AB1311+AH1311+AN1311</f>
        <v>0</v>
      </c>
      <c r="AU1311" s="573"/>
      <c r="AV1311" s="544">
        <f>AD1311+AJ1311+AP1311</f>
        <v>0</v>
      </c>
      <c r="AW1311" s="545"/>
      <c r="AX1311" s="548">
        <f>IF(AT1311=0,0,(AV1311/AT1311)*100)</f>
        <v>0</v>
      </c>
      <c r="AY1311" s="549"/>
      <c r="AZ1311" s="564"/>
      <c r="BA1311" s="565"/>
      <c r="BB1311" s="568"/>
      <c r="BC1311" s="569"/>
      <c r="BD1311" s="548">
        <f>IF(AZ1311=0,0,(BB1311/AZ1311)*100)</f>
        <v>0</v>
      </c>
      <c r="BE1311" s="549"/>
      <c r="BF1311" s="572">
        <f>AT1311+AZ1311</f>
        <v>0</v>
      </c>
      <c r="BG1311" s="573"/>
      <c r="BH1311" s="544">
        <f>AV1311+BB1311</f>
        <v>0</v>
      </c>
      <c r="BI1311" s="545"/>
      <c r="BJ1311" s="548">
        <f>IF(BF1311=0,0,(BH1311/BF1311)*100)</f>
        <v>0</v>
      </c>
      <c r="BK1311" s="549"/>
      <c r="BL1311" s="552">
        <f>(AD1311*2)+(AJ1311*2)+(AP1311*3)+BB1311</f>
        <v>0</v>
      </c>
      <c r="BM1311" s="553"/>
      <c r="BN1311" s="554"/>
      <c r="BO1311" s="560" t="e">
        <f>(BL1311*BR$1309)+(N1311*BR$1310)+(X1311*BR$1311)+(R1311*BR$1312)+(V1311*BR$1313)+(Z1311*BR$1314)</f>
        <v>#REF!</v>
      </c>
      <c r="BP1311" s="560" t="e">
        <f>((AZ1311-BB1311)*BR$1316)+((AT1311-AV1311)*BR$1315)+(H1311*BR$1317)+(P1311*BR$1318)</f>
        <v>#REF!</v>
      </c>
      <c r="BQ1311" s="78" t="s">
        <v>83</v>
      </c>
      <c r="BR1311" s="79" t="e">
        <f>IF(#REF!="B",#REF!,IF(#REF!="C",#REF!,#REF!))</f>
        <v>#REF!</v>
      </c>
      <c r="BS1311" s="75"/>
    </row>
    <row r="1312" spans="1:71" ht="21.75" customHeight="1">
      <c r="A1312" s="62"/>
      <c r="B1312" s="606"/>
      <c r="C1312" s="562" t="str">
        <f>IF(ROSTER!D$10="","",ROSTER!D$10)</f>
        <v/>
      </c>
      <c r="D1312" s="563"/>
      <c r="E1312" s="591"/>
      <c r="F1312" s="593"/>
      <c r="G1312" s="595"/>
      <c r="H1312" s="585"/>
      <c r="I1312" s="577"/>
      <c r="J1312" s="566"/>
      <c r="K1312" s="567"/>
      <c r="L1312" s="570"/>
      <c r="M1312" s="571"/>
      <c r="N1312" s="582" t="s">
        <v>16</v>
      </c>
      <c r="O1312" s="583"/>
      <c r="P1312" s="566"/>
      <c r="Q1312" s="567"/>
      <c r="R1312" s="570"/>
      <c r="S1312" s="571"/>
      <c r="T1312" s="582" t="s">
        <v>16</v>
      </c>
      <c r="U1312" s="583"/>
      <c r="V1312" s="585"/>
      <c r="W1312" s="577"/>
      <c r="X1312" s="566"/>
      <c r="Y1312" s="577"/>
      <c r="Z1312" s="566"/>
      <c r="AA1312" s="577"/>
      <c r="AB1312" s="566"/>
      <c r="AC1312" s="567"/>
      <c r="AD1312" s="570"/>
      <c r="AE1312" s="571"/>
      <c r="AF1312" s="598"/>
      <c r="AG1312" s="599"/>
      <c r="AH1312" s="566"/>
      <c r="AI1312" s="567"/>
      <c r="AJ1312" s="570"/>
      <c r="AK1312" s="571"/>
      <c r="AL1312" s="598"/>
      <c r="AM1312" s="599"/>
      <c r="AN1312" s="566"/>
      <c r="AO1312" s="567"/>
      <c r="AP1312" s="570"/>
      <c r="AQ1312" s="571"/>
      <c r="AR1312" s="598"/>
      <c r="AS1312" s="599"/>
      <c r="AT1312" s="603"/>
      <c r="AU1312" s="604"/>
      <c r="AV1312" s="596"/>
      <c r="AW1312" s="597"/>
      <c r="AX1312" s="598"/>
      <c r="AY1312" s="599"/>
      <c r="AZ1312" s="566"/>
      <c r="BA1312" s="567"/>
      <c r="BB1312" s="570"/>
      <c r="BC1312" s="571"/>
      <c r="BD1312" s="598"/>
      <c r="BE1312" s="599"/>
      <c r="BF1312" s="603"/>
      <c r="BG1312" s="604"/>
      <c r="BH1312" s="596"/>
      <c r="BI1312" s="597"/>
      <c r="BJ1312" s="598"/>
      <c r="BK1312" s="599"/>
      <c r="BL1312" s="600"/>
      <c r="BM1312" s="601"/>
      <c r="BN1312" s="602"/>
      <c r="BO1312" s="561"/>
      <c r="BP1312" s="561"/>
      <c r="BQ1312" s="78" t="s">
        <v>84</v>
      </c>
      <c r="BR1312" s="79" t="e">
        <f>IF(#REF!="B",#REF!,IF(#REF!="C",#REF!,#REF!))</f>
        <v>#REF!</v>
      </c>
      <c r="BS1312" s="75"/>
    </row>
    <row r="1313" spans="1:76" ht="21.75" customHeight="1">
      <c r="A1313" s="62"/>
      <c r="B1313" s="586" t="str">
        <f>IF(ROSTER!B12="","",ROSTER!B12)</f>
        <v/>
      </c>
      <c r="C1313" s="588" t="str">
        <f>IF(ROSTER!C$12="","",ROSTER!C$12)</f>
        <v/>
      </c>
      <c r="D1313" s="589"/>
      <c r="E1313" s="590"/>
      <c r="F1313" s="592">
        <f>IF(E1313="y",1,IF(E1313="S",1,0))</f>
        <v>0</v>
      </c>
      <c r="G1313" s="594">
        <f>IF(E1313="S",1,0)</f>
        <v>0</v>
      </c>
      <c r="H1313" s="584"/>
      <c r="I1313" s="576"/>
      <c r="J1313" s="564"/>
      <c r="K1313" s="565"/>
      <c r="L1313" s="568"/>
      <c r="M1313" s="569"/>
      <c r="N1313" s="578">
        <f>L1313+J1313</f>
        <v>0</v>
      </c>
      <c r="O1313" s="579"/>
      <c r="P1313" s="564"/>
      <c r="Q1313" s="565"/>
      <c r="R1313" s="568"/>
      <c r="S1313" s="569"/>
      <c r="T1313" s="578">
        <f>R1313-P1313</f>
        <v>0</v>
      </c>
      <c r="U1313" s="579"/>
      <c r="V1313" s="584"/>
      <c r="W1313" s="576"/>
      <c r="X1313" s="564"/>
      <c r="Y1313" s="576"/>
      <c r="Z1313" s="564"/>
      <c r="AA1313" s="576"/>
      <c r="AB1313" s="564"/>
      <c r="AC1313" s="565"/>
      <c r="AD1313" s="568"/>
      <c r="AE1313" s="569"/>
      <c r="AF1313" s="548">
        <f>IF(AB1313=0,0,(AD1313/AB1313)*100)</f>
        <v>0</v>
      </c>
      <c r="AG1313" s="549"/>
      <c r="AH1313" s="564"/>
      <c r="AI1313" s="565"/>
      <c r="AJ1313" s="568"/>
      <c r="AK1313" s="569"/>
      <c r="AL1313" s="548">
        <f>IF(AH1313=0,0,(AJ1313/AH1313)*100)</f>
        <v>0</v>
      </c>
      <c r="AM1313" s="549"/>
      <c r="AN1313" s="564"/>
      <c r="AO1313" s="565"/>
      <c r="AP1313" s="568"/>
      <c r="AQ1313" s="569"/>
      <c r="AR1313" s="548">
        <f>IF(AN1313=0,0,(AP1313/AN1313)*100)</f>
        <v>0</v>
      </c>
      <c r="AS1313" s="549"/>
      <c r="AT1313" s="572">
        <f>AB1313+AH1313+AN1313</f>
        <v>0</v>
      </c>
      <c r="AU1313" s="573"/>
      <c r="AV1313" s="544">
        <f>AD1313+AJ1313+AP1313</f>
        <v>0</v>
      </c>
      <c r="AW1313" s="545"/>
      <c r="AX1313" s="548">
        <f>IF(AT1313=0,0,(AV1313/AT1313)*100)</f>
        <v>0</v>
      </c>
      <c r="AY1313" s="549"/>
      <c r="AZ1313" s="564"/>
      <c r="BA1313" s="565"/>
      <c r="BB1313" s="568"/>
      <c r="BC1313" s="569"/>
      <c r="BD1313" s="548">
        <f>IF(AZ1313=0,0,(BB1313/AZ1313)*100)</f>
        <v>0</v>
      </c>
      <c r="BE1313" s="549"/>
      <c r="BF1313" s="572">
        <f>AT1313+AZ1313</f>
        <v>0</v>
      </c>
      <c r="BG1313" s="573"/>
      <c r="BH1313" s="544">
        <f>AV1313+BB1313</f>
        <v>0</v>
      </c>
      <c r="BI1313" s="545"/>
      <c r="BJ1313" s="548">
        <f>IF(BF1313=0,0,(BH1313/BF1313)*100)</f>
        <v>0</v>
      </c>
      <c r="BK1313" s="549"/>
      <c r="BL1313" s="552">
        <f>(AD1313*2)+(AJ1313*2)+(AP1313*3)+BB1313</f>
        <v>0</v>
      </c>
      <c r="BM1313" s="553"/>
      <c r="BN1313" s="554"/>
      <c r="BO1313" s="560" t="e">
        <f>(BL1313*BR$1309)+(N1313*BR$1310)+(X1313*BR$1311)+(R1313*BR$1312)+(V1313*BR$1313)+(Z1313*BR$1314)</f>
        <v>#REF!</v>
      </c>
      <c r="BP1313" s="560" t="e">
        <f>((AZ1313-BB1313)*BR$1316)+((AT1313-AV1313)*BR$1315)+(H1313*BR$1317)+(P1313*BR$1318)</f>
        <v>#REF!</v>
      </c>
      <c r="BQ1313" s="78" t="s">
        <v>85</v>
      </c>
      <c r="BR1313" s="79" t="e">
        <f>IF(#REF!="B",#REF!,IF(#REF!="C",#REF!,#REF!))</f>
        <v>#REF!</v>
      </c>
      <c r="BS1313" s="75"/>
    </row>
    <row r="1314" spans="1:76" ht="21.75" customHeight="1">
      <c r="A1314" s="62"/>
      <c r="B1314" s="587"/>
      <c r="C1314" s="562" t="str">
        <f>IF(ROSTER!D$12="","",ROSTER!D$12)</f>
        <v/>
      </c>
      <c r="D1314" s="563"/>
      <c r="E1314" s="591"/>
      <c r="F1314" s="593"/>
      <c r="G1314" s="595"/>
      <c r="H1314" s="585"/>
      <c r="I1314" s="577"/>
      <c r="J1314" s="566"/>
      <c r="K1314" s="567"/>
      <c r="L1314" s="570"/>
      <c r="M1314" s="571"/>
      <c r="N1314" s="582" t="s">
        <v>16</v>
      </c>
      <c r="O1314" s="583"/>
      <c r="P1314" s="566"/>
      <c r="Q1314" s="567"/>
      <c r="R1314" s="570"/>
      <c r="S1314" s="571"/>
      <c r="T1314" s="582" t="s">
        <v>16</v>
      </c>
      <c r="U1314" s="583"/>
      <c r="V1314" s="585"/>
      <c r="W1314" s="577"/>
      <c r="X1314" s="566"/>
      <c r="Y1314" s="577"/>
      <c r="Z1314" s="566"/>
      <c r="AA1314" s="577"/>
      <c r="AB1314" s="566"/>
      <c r="AC1314" s="567"/>
      <c r="AD1314" s="570"/>
      <c r="AE1314" s="571"/>
      <c r="AF1314" s="598"/>
      <c r="AG1314" s="599"/>
      <c r="AH1314" s="566"/>
      <c r="AI1314" s="567"/>
      <c r="AJ1314" s="570"/>
      <c r="AK1314" s="571"/>
      <c r="AL1314" s="598"/>
      <c r="AM1314" s="599"/>
      <c r="AN1314" s="566"/>
      <c r="AO1314" s="567"/>
      <c r="AP1314" s="570"/>
      <c r="AQ1314" s="571"/>
      <c r="AR1314" s="598"/>
      <c r="AS1314" s="599"/>
      <c r="AT1314" s="603"/>
      <c r="AU1314" s="604"/>
      <c r="AV1314" s="596"/>
      <c r="AW1314" s="597"/>
      <c r="AX1314" s="598"/>
      <c r="AY1314" s="599"/>
      <c r="AZ1314" s="566"/>
      <c r="BA1314" s="567"/>
      <c r="BB1314" s="570"/>
      <c r="BC1314" s="571"/>
      <c r="BD1314" s="598"/>
      <c r="BE1314" s="599"/>
      <c r="BF1314" s="603"/>
      <c r="BG1314" s="604"/>
      <c r="BH1314" s="596"/>
      <c r="BI1314" s="597"/>
      <c r="BJ1314" s="598"/>
      <c r="BK1314" s="599"/>
      <c r="BL1314" s="600"/>
      <c r="BM1314" s="601"/>
      <c r="BN1314" s="602"/>
      <c r="BO1314" s="561"/>
      <c r="BP1314" s="561"/>
      <c r="BQ1314" s="78" t="s">
        <v>86</v>
      </c>
      <c r="BR1314" s="79" t="e">
        <f>IF(#REF!="B",#REF!,IF(#REF!="C",#REF!,#REF!))</f>
        <v>#REF!</v>
      </c>
      <c r="BS1314" s="75"/>
    </row>
    <row r="1315" spans="1:76" ht="21.75" customHeight="1">
      <c r="A1315" s="62"/>
      <c r="B1315" s="586" t="str">
        <f>IF(ROSTER!B14="","",ROSTER!B14)</f>
        <v/>
      </c>
      <c r="C1315" s="588" t="str">
        <f>IF(ROSTER!C$14="","",ROSTER!C$14)</f>
        <v/>
      </c>
      <c r="D1315" s="589"/>
      <c r="E1315" s="590"/>
      <c r="F1315" s="592">
        <f>IF(E1315="y",1,IF(E1315="S",1,0))</f>
        <v>0</v>
      </c>
      <c r="G1315" s="594">
        <f>IF(E1315="S",1,0)</f>
        <v>0</v>
      </c>
      <c r="H1315" s="584"/>
      <c r="I1315" s="576"/>
      <c r="J1315" s="564"/>
      <c r="K1315" s="565"/>
      <c r="L1315" s="568"/>
      <c r="M1315" s="569"/>
      <c r="N1315" s="578">
        <f>L1315+J1315</f>
        <v>0</v>
      </c>
      <c r="O1315" s="579"/>
      <c r="P1315" s="564"/>
      <c r="Q1315" s="565"/>
      <c r="R1315" s="568"/>
      <c r="S1315" s="569"/>
      <c r="T1315" s="578">
        <f>R1315-P1315</f>
        <v>0</v>
      </c>
      <c r="U1315" s="579"/>
      <c r="V1315" s="584"/>
      <c r="W1315" s="576"/>
      <c r="X1315" s="564"/>
      <c r="Y1315" s="576"/>
      <c r="Z1315" s="564"/>
      <c r="AA1315" s="576"/>
      <c r="AB1315" s="564"/>
      <c r="AC1315" s="565"/>
      <c r="AD1315" s="568"/>
      <c r="AE1315" s="569"/>
      <c r="AF1315" s="548">
        <f>IF(AB1315=0,0,(AD1315/AB1315)*100)</f>
        <v>0</v>
      </c>
      <c r="AG1315" s="549"/>
      <c r="AH1315" s="564"/>
      <c r="AI1315" s="565"/>
      <c r="AJ1315" s="568"/>
      <c r="AK1315" s="569"/>
      <c r="AL1315" s="548">
        <f>IF(AH1315=0,0,(AJ1315/AH1315)*100)</f>
        <v>0</v>
      </c>
      <c r="AM1315" s="549"/>
      <c r="AN1315" s="564"/>
      <c r="AO1315" s="565"/>
      <c r="AP1315" s="568"/>
      <c r="AQ1315" s="569"/>
      <c r="AR1315" s="548">
        <f>IF(AN1315=0,0,(AP1315/AN1315)*100)</f>
        <v>0</v>
      </c>
      <c r="AS1315" s="549"/>
      <c r="AT1315" s="572">
        <f>AB1315+AH1315+AN1315</f>
        <v>0</v>
      </c>
      <c r="AU1315" s="573"/>
      <c r="AV1315" s="544">
        <f>AD1315+AJ1315+AP1315</f>
        <v>0</v>
      </c>
      <c r="AW1315" s="545"/>
      <c r="AX1315" s="548">
        <f>IF(AT1315=0,0,(AV1315/AT1315)*100)</f>
        <v>0</v>
      </c>
      <c r="AY1315" s="549"/>
      <c r="AZ1315" s="564"/>
      <c r="BA1315" s="565"/>
      <c r="BB1315" s="568"/>
      <c r="BC1315" s="569"/>
      <c r="BD1315" s="548">
        <f>IF(AZ1315=0,0,(BB1315/AZ1315)*100)</f>
        <v>0</v>
      </c>
      <c r="BE1315" s="549"/>
      <c r="BF1315" s="572">
        <f>AT1315+AZ1315</f>
        <v>0</v>
      </c>
      <c r="BG1315" s="573"/>
      <c r="BH1315" s="544">
        <f>AV1315+BB1315</f>
        <v>0</v>
      </c>
      <c r="BI1315" s="545"/>
      <c r="BJ1315" s="548">
        <f>IF(BF1315=0,0,(BH1315/BF1315)*100)</f>
        <v>0</v>
      </c>
      <c r="BK1315" s="549"/>
      <c r="BL1315" s="552">
        <f>(AD1315*2)+(AJ1315*2)+(AP1315*3)+BB1315</f>
        <v>0</v>
      </c>
      <c r="BM1315" s="553"/>
      <c r="BN1315" s="554"/>
      <c r="BO1315" s="560" t="e">
        <f>(BL1315*BR$1309)+(N1315*BR$1310)+(X1315*BR$1311)+(R1315*BR$1312)+(V1315*BR$1313)+(Z1315*BR$1314)</f>
        <v>#REF!</v>
      </c>
      <c r="BP1315" s="560" t="e">
        <f>((AZ1315-BB1315)*BR$1316)+((AT1315-AV1315)*BR$1315)+(H1315*BR$1317)+(P1315*BR$1318)</f>
        <v>#REF!</v>
      </c>
      <c r="BQ1315" s="78" t="s">
        <v>87</v>
      </c>
      <c r="BR1315" s="79" t="e">
        <f>IF(#REF!="B",#REF!,IF(#REF!="C",#REF!,#REF!))</f>
        <v>#REF!</v>
      </c>
      <c r="BS1315" s="75"/>
    </row>
    <row r="1316" spans="1:76" ht="21.75" customHeight="1">
      <c r="A1316" s="62"/>
      <c r="B1316" s="587"/>
      <c r="C1316" s="562" t="str">
        <f>IF(ROSTER!D$14="","",ROSTER!D$14)</f>
        <v/>
      </c>
      <c r="D1316" s="563"/>
      <c r="E1316" s="591"/>
      <c r="F1316" s="593"/>
      <c r="G1316" s="595"/>
      <c r="H1316" s="585"/>
      <c r="I1316" s="577"/>
      <c r="J1316" s="566"/>
      <c r="K1316" s="567"/>
      <c r="L1316" s="570"/>
      <c r="M1316" s="571"/>
      <c r="N1316" s="582" t="s">
        <v>16</v>
      </c>
      <c r="O1316" s="583"/>
      <c r="P1316" s="566"/>
      <c r="Q1316" s="567"/>
      <c r="R1316" s="570"/>
      <c r="S1316" s="571"/>
      <c r="T1316" s="582" t="s">
        <v>16</v>
      </c>
      <c r="U1316" s="583"/>
      <c r="V1316" s="585"/>
      <c r="W1316" s="577"/>
      <c r="X1316" s="566"/>
      <c r="Y1316" s="577"/>
      <c r="Z1316" s="566"/>
      <c r="AA1316" s="577"/>
      <c r="AB1316" s="566"/>
      <c r="AC1316" s="567"/>
      <c r="AD1316" s="570"/>
      <c r="AE1316" s="571"/>
      <c r="AF1316" s="598"/>
      <c r="AG1316" s="599"/>
      <c r="AH1316" s="566"/>
      <c r="AI1316" s="567"/>
      <c r="AJ1316" s="570"/>
      <c r="AK1316" s="571"/>
      <c r="AL1316" s="598"/>
      <c r="AM1316" s="599"/>
      <c r="AN1316" s="566"/>
      <c r="AO1316" s="567"/>
      <c r="AP1316" s="570"/>
      <c r="AQ1316" s="571"/>
      <c r="AR1316" s="598"/>
      <c r="AS1316" s="599"/>
      <c r="AT1316" s="603"/>
      <c r="AU1316" s="604"/>
      <c r="AV1316" s="596"/>
      <c r="AW1316" s="597"/>
      <c r="AX1316" s="598"/>
      <c r="AY1316" s="599"/>
      <c r="AZ1316" s="566"/>
      <c r="BA1316" s="567"/>
      <c r="BB1316" s="570"/>
      <c r="BC1316" s="571"/>
      <c r="BD1316" s="598"/>
      <c r="BE1316" s="599"/>
      <c r="BF1316" s="603"/>
      <c r="BG1316" s="604"/>
      <c r="BH1316" s="596"/>
      <c r="BI1316" s="597"/>
      <c r="BJ1316" s="598"/>
      <c r="BK1316" s="599"/>
      <c r="BL1316" s="600"/>
      <c r="BM1316" s="601"/>
      <c r="BN1316" s="602"/>
      <c r="BO1316" s="561"/>
      <c r="BP1316" s="561"/>
      <c r="BQ1316" s="78" t="s">
        <v>88</v>
      </c>
      <c r="BR1316" s="79" t="e">
        <f>IF(#REF!="B",#REF!,IF(#REF!="C",#REF!,#REF!))</f>
        <v>#REF!</v>
      </c>
      <c r="BS1316" s="75"/>
    </row>
    <row r="1317" spans="1:76" ht="21.75" customHeight="1">
      <c r="A1317" s="62"/>
      <c r="B1317" s="586" t="str">
        <f>IF(ROSTER!B16="","",ROSTER!B16)</f>
        <v/>
      </c>
      <c r="C1317" s="588" t="str">
        <f>IF(ROSTER!C$16="","",ROSTER!C$16)</f>
        <v/>
      </c>
      <c r="D1317" s="589"/>
      <c r="E1317" s="590"/>
      <c r="F1317" s="592">
        <f>IF(E1317="y",1,IF(E1317="S",1,0))</f>
        <v>0</v>
      </c>
      <c r="G1317" s="594">
        <f>IF(E1317="S",1,0)</f>
        <v>0</v>
      </c>
      <c r="H1317" s="584"/>
      <c r="I1317" s="576"/>
      <c r="J1317" s="564"/>
      <c r="K1317" s="565"/>
      <c r="L1317" s="568"/>
      <c r="M1317" s="569"/>
      <c r="N1317" s="578">
        <f>L1317+J1317</f>
        <v>0</v>
      </c>
      <c r="O1317" s="579"/>
      <c r="P1317" s="564"/>
      <c r="Q1317" s="565"/>
      <c r="R1317" s="568"/>
      <c r="S1317" s="569"/>
      <c r="T1317" s="578">
        <f>R1317-P1317</f>
        <v>0</v>
      </c>
      <c r="U1317" s="579"/>
      <c r="V1317" s="584"/>
      <c r="W1317" s="576"/>
      <c r="X1317" s="564"/>
      <c r="Y1317" s="576"/>
      <c r="Z1317" s="564"/>
      <c r="AA1317" s="576"/>
      <c r="AB1317" s="564"/>
      <c r="AC1317" s="565"/>
      <c r="AD1317" s="568"/>
      <c r="AE1317" s="569"/>
      <c r="AF1317" s="548">
        <f>IF(AB1317=0,0,(AD1317/AB1317)*100)</f>
        <v>0</v>
      </c>
      <c r="AG1317" s="549"/>
      <c r="AH1317" s="564"/>
      <c r="AI1317" s="565"/>
      <c r="AJ1317" s="568"/>
      <c r="AK1317" s="569"/>
      <c r="AL1317" s="548">
        <f>IF(AH1317=0,0,(AJ1317/AH1317)*100)</f>
        <v>0</v>
      </c>
      <c r="AM1317" s="549"/>
      <c r="AN1317" s="564"/>
      <c r="AO1317" s="565"/>
      <c r="AP1317" s="568"/>
      <c r="AQ1317" s="569"/>
      <c r="AR1317" s="548">
        <f>IF(AN1317=0,0,(AP1317/AN1317)*100)</f>
        <v>0</v>
      </c>
      <c r="AS1317" s="549"/>
      <c r="AT1317" s="572">
        <f>AB1317+AH1317+AN1317</f>
        <v>0</v>
      </c>
      <c r="AU1317" s="573"/>
      <c r="AV1317" s="544">
        <f>AD1317+AJ1317+AP1317</f>
        <v>0</v>
      </c>
      <c r="AW1317" s="545"/>
      <c r="AX1317" s="548">
        <f>IF(AT1317=0,0,(AV1317/AT1317)*100)</f>
        <v>0</v>
      </c>
      <c r="AY1317" s="549"/>
      <c r="AZ1317" s="564"/>
      <c r="BA1317" s="565"/>
      <c r="BB1317" s="568"/>
      <c r="BC1317" s="569"/>
      <c r="BD1317" s="548">
        <f>IF(AZ1317=0,0,(BB1317/AZ1317)*100)</f>
        <v>0</v>
      </c>
      <c r="BE1317" s="549"/>
      <c r="BF1317" s="572">
        <f>AT1317+AZ1317</f>
        <v>0</v>
      </c>
      <c r="BG1317" s="573"/>
      <c r="BH1317" s="544">
        <f>AV1317+BB1317</f>
        <v>0</v>
      </c>
      <c r="BI1317" s="545"/>
      <c r="BJ1317" s="548">
        <f>IF(BF1317=0,0,(BH1317/BF1317)*100)</f>
        <v>0</v>
      </c>
      <c r="BK1317" s="549"/>
      <c r="BL1317" s="552">
        <f>(AD1317*2)+(AJ1317*2)+(AP1317*3)+BB1317</f>
        <v>0</v>
      </c>
      <c r="BM1317" s="553"/>
      <c r="BN1317" s="554"/>
      <c r="BO1317" s="560" t="e">
        <f>(BL1317*BR$1309)+(N1317*BR$1310)+(X1317*BR$1311)+(R1317*BR$1312)+(V1317*BR$1313)+(Z1317*BR$1314)</f>
        <v>#REF!</v>
      </c>
      <c r="BP1317" s="560" t="e">
        <f>((AZ1317-BB1317)*BR$1316)+((AT1317-AV1317)*BR$1315)+(H1317*BR$1317)+(P1317*BR$1318)</f>
        <v>#REF!</v>
      </c>
      <c r="BQ1317" s="78" t="s">
        <v>89</v>
      </c>
      <c r="BR1317" s="79" t="e">
        <f>IF(#REF!="B",#REF!,IF(#REF!="C",#REF!,#REF!))</f>
        <v>#REF!</v>
      </c>
      <c r="BS1317" s="75"/>
    </row>
    <row r="1318" spans="1:76" ht="21.75" customHeight="1">
      <c r="A1318" s="62"/>
      <c r="B1318" s="587"/>
      <c r="C1318" s="562" t="str">
        <f>IF(ROSTER!D$16="","",ROSTER!D$16)</f>
        <v/>
      </c>
      <c r="D1318" s="563"/>
      <c r="E1318" s="591"/>
      <c r="F1318" s="593"/>
      <c r="G1318" s="595"/>
      <c r="H1318" s="585"/>
      <c r="I1318" s="577"/>
      <c r="J1318" s="566"/>
      <c r="K1318" s="567"/>
      <c r="L1318" s="570"/>
      <c r="M1318" s="571"/>
      <c r="N1318" s="582" t="s">
        <v>16</v>
      </c>
      <c r="O1318" s="583"/>
      <c r="P1318" s="566"/>
      <c r="Q1318" s="567"/>
      <c r="R1318" s="570"/>
      <c r="S1318" s="571"/>
      <c r="T1318" s="582" t="s">
        <v>16</v>
      </c>
      <c r="U1318" s="583"/>
      <c r="V1318" s="585"/>
      <c r="W1318" s="577"/>
      <c r="X1318" s="566"/>
      <c r="Y1318" s="577"/>
      <c r="Z1318" s="566"/>
      <c r="AA1318" s="577"/>
      <c r="AB1318" s="566"/>
      <c r="AC1318" s="567"/>
      <c r="AD1318" s="570"/>
      <c r="AE1318" s="571"/>
      <c r="AF1318" s="598"/>
      <c r="AG1318" s="599"/>
      <c r="AH1318" s="566"/>
      <c r="AI1318" s="567"/>
      <c r="AJ1318" s="570"/>
      <c r="AK1318" s="571"/>
      <c r="AL1318" s="598"/>
      <c r="AM1318" s="599"/>
      <c r="AN1318" s="566"/>
      <c r="AO1318" s="567"/>
      <c r="AP1318" s="570"/>
      <c r="AQ1318" s="571"/>
      <c r="AR1318" s="598"/>
      <c r="AS1318" s="599"/>
      <c r="AT1318" s="603"/>
      <c r="AU1318" s="604"/>
      <c r="AV1318" s="596"/>
      <c r="AW1318" s="597"/>
      <c r="AX1318" s="598"/>
      <c r="AY1318" s="599"/>
      <c r="AZ1318" s="566"/>
      <c r="BA1318" s="567"/>
      <c r="BB1318" s="570"/>
      <c r="BC1318" s="571"/>
      <c r="BD1318" s="598"/>
      <c r="BE1318" s="599"/>
      <c r="BF1318" s="603"/>
      <c r="BG1318" s="604"/>
      <c r="BH1318" s="596"/>
      <c r="BI1318" s="597"/>
      <c r="BJ1318" s="598"/>
      <c r="BK1318" s="599"/>
      <c r="BL1318" s="600"/>
      <c r="BM1318" s="601"/>
      <c r="BN1318" s="602"/>
      <c r="BO1318" s="561"/>
      <c r="BP1318" s="561"/>
      <c r="BQ1318" s="78" t="s">
        <v>90</v>
      </c>
      <c r="BR1318" s="79" t="e">
        <f>IF(#REF!="B",#REF!,IF(#REF!="C",#REF!,#REF!))</f>
        <v>#REF!</v>
      </c>
      <c r="BS1318" s="75"/>
    </row>
    <row r="1319" spans="1:76" ht="21.75" customHeight="1">
      <c r="A1319" s="62"/>
      <c r="B1319" s="586" t="str">
        <f>IF(ROSTER!B18="","",ROSTER!B18)</f>
        <v/>
      </c>
      <c r="C1319" s="588" t="str">
        <f>IF(ROSTER!C$18="","",ROSTER!C$18)</f>
        <v/>
      </c>
      <c r="D1319" s="589"/>
      <c r="E1319" s="590"/>
      <c r="F1319" s="592">
        <f>IF(E1319="y",1,IF(E1319="S",1,0))</f>
        <v>0</v>
      </c>
      <c r="G1319" s="594">
        <f>IF(E1319="S",1,0)</f>
        <v>0</v>
      </c>
      <c r="H1319" s="584"/>
      <c r="I1319" s="576"/>
      <c r="J1319" s="564"/>
      <c r="K1319" s="565"/>
      <c r="L1319" s="568"/>
      <c r="M1319" s="569"/>
      <c r="N1319" s="578">
        <f>L1319+J1319</f>
        <v>0</v>
      </c>
      <c r="O1319" s="579"/>
      <c r="P1319" s="564"/>
      <c r="Q1319" s="565"/>
      <c r="R1319" s="568"/>
      <c r="S1319" s="569"/>
      <c r="T1319" s="578">
        <f>R1319-P1319</f>
        <v>0</v>
      </c>
      <c r="U1319" s="579"/>
      <c r="V1319" s="584"/>
      <c r="W1319" s="576"/>
      <c r="X1319" s="564"/>
      <c r="Y1319" s="576"/>
      <c r="Z1319" s="564"/>
      <c r="AA1319" s="576"/>
      <c r="AB1319" s="564"/>
      <c r="AC1319" s="565"/>
      <c r="AD1319" s="568"/>
      <c r="AE1319" s="569"/>
      <c r="AF1319" s="548">
        <f>IF(AB1319=0,0,(AD1319/AB1319)*100)</f>
        <v>0</v>
      </c>
      <c r="AG1319" s="549"/>
      <c r="AH1319" s="564"/>
      <c r="AI1319" s="565"/>
      <c r="AJ1319" s="568"/>
      <c r="AK1319" s="569"/>
      <c r="AL1319" s="548">
        <f>IF(AH1319=0,0,(AJ1319/AH1319)*100)</f>
        <v>0</v>
      </c>
      <c r="AM1319" s="549"/>
      <c r="AN1319" s="564"/>
      <c r="AO1319" s="565"/>
      <c r="AP1319" s="568"/>
      <c r="AQ1319" s="569"/>
      <c r="AR1319" s="548">
        <f>IF(AN1319=0,0,(AP1319/AN1319)*100)</f>
        <v>0</v>
      </c>
      <c r="AS1319" s="549"/>
      <c r="AT1319" s="572">
        <f>AB1319+AH1319+AN1319</f>
        <v>0</v>
      </c>
      <c r="AU1319" s="573"/>
      <c r="AV1319" s="544">
        <f>AD1319+AJ1319+AP1319</f>
        <v>0</v>
      </c>
      <c r="AW1319" s="545"/>
      <c r="AX1319" s="548">
        <f>IF(AT1319=0,0,(AV1319/AT1319)*100)</f>
        <v>0</v>
      </c>
      <c r="AY1319" s="549"/>
      <c r="AZ1319" s="564"/>
      <c r="BA1319" s="565"/>
      <c r="BB1319" s="568"/>
      <c r="BC1319" s="569"/>
      <c r="BD1319" s="548">
        <f>IF(AZ1319=0,0,(BB1319/AZ1319)*100)</f>
        <v>0</v>
      </c>
      <c r="BE1319" s="549"/>
      <c r="BF1319" s="572">
        <f>AT1319+AZ1319</f>
        <v>0</v>
      </c>
      <c r="BG1319" s="573"/>
      <c r="BH1319" s="544">
        <f>AV1319+BB1319</f>
        <v>0</v>
      </c>
      <c r="BI1319" s="545"/>
      <c r="BJ1319" s="548">
        <f>IF(BF1319=0,0,(BH1319/BF1319)*100)</f>
        <v>0</v>
      </c>
      <c r="BK1319" s="549"/>
      <c r="BL1319" s="552">
        <f>(AD1319*2)+(AJ1319*2)+(AP1319*3)+BB1319</f>
        <v>0</v>
      </c>
      <c r="BM1319" s="553"/>
      <c r="BN1319" s="554"/>
      <c r="BO1319" s="560" t="e">
        <f>(BL1319*BR$1309)+(N1319*BR$1310)+(X1319*BR$1311)+(R1319*BR$1312)+(V1319*BR$1313)+(Z1319*BR$1314)</f>
        <v>#REF!</v>
      </c>
      <c r="BP1319" s="560" t="e">
        <f>((AZ1319-BB1319)*BR$1316)+((AT1319-AV1319)*BR$1315)+(H1319*BR$1317)+(P1319*BR$1318)</f>
        <v>#REF!</v>
      </c>
      <c r="BQ1319" s="62"/>
      <c r="BR1319" s="62"/>
      <c r="BS1319" s="75"/>
    </row>
    <row r="1320" spans="1:76" ht="21.75" customHeight="1">
      <c r="A1320" s="62"/>
      <c r="B1320" s="587"/>
      <c r="C1320" s="562" t="str">
        <f>IF(ROSTER!D$18="","",ROSTER!D$18)</f>
        <v/>
      </c>
      <c r="D1320" s="563"/>
      <c r="E1320" s="591"/>
      <c r="F1320" s="593"/>
      <c r="G1320" s="595"/>
      <c r="H1320" s="585"/>
      <c r="I1320" s="577"/>
      <c r="J1320" s="566"/>
      <c r="K1320" s="567"/>
      <c r="L1320" s="570"/>
      <c r="M1320" s="571"/>
      <c r="N1320" s="582" t="s">
        <v>16</v>
      </c>
      <c r="O1320" s="583"/>
      <c r="P1320" s="566"/>
      <c r="Q1320" s="567"/>
      <c r="R1320" s="570"/>
      <c r="S1320" s="571"/>
      <c r="T1320" s="582" t="s">
        <v>16</v>
      </c>
      <c r="U1320" s="583"/>
      <c r="V1320" s="585"/>
      <c r="W1320" s="577"/>
      <c r="X1320" s="566"/>
      <c r="Y1320" s="577"/>
      <c r="Z1320" s="566"/>
      <c r="AA1320" s="577"/>
      <c r="AB1320" s="566"/>
      <c r="AC1320" s="567"/>
      <c r="AD1320" s="570"/>
      <c r="AE1320" s="571"/>
      <c r="AF1320" s="598"/>
      <c r="AG1320" s="599"/>
      <c r="AH1320" s="566"/>
      <c r="AI1320" s="567"/>
      <c r="AJ1320" s="570"/>
      <c r="AK1320" s="571"/>
      <c r="AL1320" s="598"/>
      <c r="AM1320" s="599"/>
      <c r="AN1320" s="566"/>
      <c r="AO1320" s="567"/>
      <c r="AP1320" s="570"/>
      <c r="AQ1320" s="571"/>
      <c r="AR1320" s="598"/>
      <c r="AS1320" s="599"/>
      <c r="AT1320" s="603"/>
      <c r="AU1320" s="604"/>
      <c r="AV1320" s="596"/>
      <c r="AW1320" s="597"/>
      <c r="AX1320" s="598"/>
      <c r="AY1320" s="599"/>
      <c r="AZ1320" s="566"/>
      <c r="BA1320" s="567"/>
      <c r="BB1320" s="570"/>
      <c r="BC1320" s="571"/>
      <c r="BD1320" s="598"/>
      <c r="BE1320" s="599"/>
      <c r="BF1320" s="603"/>
      <c r="BG1320" s="604"/>
      <c r="BH1320" s="596"/>
      <c r="BI1320" s="597"/>
      <c r="BJ1320" s="598"/>
      <c r="BK1320" s="599"/>
      <c r="BL1320" s="600"/>
      <c r="BM1320" s="601"/>
      <c r="BN1320" s="602"/>
      <c r="BO1320" s="561"/>
      <c r="BP1320" s="561"/>
      <c r="BQ1320" s="62"/>
      <c r="BR1320" s="62"/>
      <c r="BS1320" s="62"/>
    </row>
    <row r="1321" spans="1:76" ht="21.75" customHeight="1">
      <c r="A1321" s="62"/>
      <c r="B1321" s="586" t="str">
        <f>IF(ROSTER!B20="","",ROSTER!B20)</f>
        <v/>
      </c>
      <c r="C1321" s="588" t="str">
        <f>IF(ROSTER!C$20="","",ROSTER!C$20)</f>
        <v/>
      </c>
      <c r="D1321" s="589"/>
      <c r="E1321" s="590"/>
      <c r="F1321" s="592">
        <f>IF(E1321="y",1,IF(E1321="S",1,0))</f>
        <v>0</v>
      </c>
      <c r="G1321" s="594">
        <f>IF(E1321="S",1,0)</f>
        <v>0</v>
      </c>
      <c r="H1321" s="584"/>
      <c r="I1321" s="576"/>
      <c r="J1321" s="564"/>
      <c r="K1321" s="565"/>
      <c r="L1321" s="568"/>
      <c r="M1321" s="569"/>
      <c r="N1321" s="578">
        <f>L1321+J1321</f>
        <v>0</v>
      </c>
      <c r="O1321" s="579"/>
      <c r="P1321" s="564"/>
      <c r="Q1321" s="565"/>
      <c r="R1321" s="568"/>
      <c r="S1321" s="569"/>
      <c r="T1321" s="578">
        <f>R1321-P1321</f>
        <v>0</v>
      </c>
      <c r="U1321" s="579"/>
      <c r="V1321" s="584"/>
      <c r="W1321" s="576"/>
      <c r="X1321" s="564"/>
      <c r="Y1321" s="576"/>
      <c r="Z1321" s="564"/>
      <c r="AA1321" s="576"/>
      <c r="AB1321" s="564"/>
      <c r="AC1321" s="565"/>
      <c r="AD1321" s="568"/>
      <c r="AE1321" s="569"/>
      <c r="AF1321" s="548">
        <f>IF(AB1321=0,0,(AD1321/AB1321)*100)</f>
        <v>0</v>
      </c>
      <c r="AG1321" s="549"/>
      <c r="AH1321" s="564"/>
      <c r="AI1321" s="565"/>
      <c r="AJ1321" s="568"/>
      <c r="AK1321" s="569"/>
      <c r="AL1321" s="548">
        <f>IF(AH1321=0,0,(AJ1321/AH1321)*100)</f>
        <v>0</v>
      </c>
      <c r="AM1321" s="549"/>
      <c r="AN1321" s="564"/>
      <c r="AO1321" s="565"/>
      <c r="AP1321" s="568"/>
      <c r="AQ1321" s="569"/>
      <c r="AR1321" s="548">
        <f>IF(AN1321=0,0,(AP1321/AN1321)*100)</f>
        <v>0</v>
      </c>
      <c r="AS1321" s="549"/>
      <c r="AT1321" s="572">
        <f>AB1321+AH1321+AN1321</f>
        <v>0</v>
      </c>
      <c r="AU1321" s="573"/>
      <c r="AV1321" s="544">
        <f>AD1321+AJ1321+AP1321</f>
        <v>0</v>
      </c>
      <c r="AW1321" s="545"/>
      <c r="AX1321" s="548">
        <f>IF(AT1321=0,0,(AV1321/AT1321)*100)</f>
        <v>0</v>
      </c>
      <c r="AY1321" s="549"/>
      <c r="AZ1321" s="564"/>
      <c r="BA1321" s="565"/>
      <c r="BB1321" s="568"/>
      <c r="BC1321" s="569"/>
      <c r="BD1321" s="548">
        <f>IF(AZ1321=0,0,(BB1321/AZ1321)*100)</f>
        <v>0</v>
      </c>
      <c r="BE1321" s="549"/>
      <c r="BF1321" s="572">
        <f>AT1321+AZ1321</f>
        <v>0</v>
      </c>
      <c r="BG1321" s="573"/>
      <c r="BH1321" s="544">
        <f>AV1321+BB1321</f>
        <v>0</v>
      </c>
      <c r="BI1321" s="545"/>
      <c r="BJ1321" s="548">
        <f>IF(BF1321=0,0,(BH1321/BF1321)*100)</f>
        <v>0</v>
      </c>
      <c r="BK1321" s="549"/>
      <c r="BL1321" s="552">
        <f>(AD1321*2)+(AJ1321*2)+(AP1321*3)+BB1321</f>
        <v>0</v>
      </c>
      <c r="BM1321" s="553"/>
      <c r="BN1321" s="554"/>
      <c r="BO1321" s="560" t="e">
        <f>(BL1321*BR$1309)+(N1321*BR$1310)+(X1321*BR$1311)+(R1321*BR$1312)+(V1321*BR$1313)+(Z1321*BR$1314)</f>
        <v>#REF!</v>
      </c>
      <c r="BP1321" s="560" t="e">
        <f>((AZ1321-BB1321)*BR$1316)+((AT1321-AV1321)*BR$1315)+(H1321*BR$1317)+(P1321*BR$1318)</f>
        <v>#REF!</v>
      </c>
      <c r="BQ1321" s="62"/>
      <c r="BR1321" s="62"/>
      <c r="BS1321" s="62"/>
    </row>
    <row r="1322" spans="1:76" ht="21.75" customHeight="1">
      <c r="A1322" s="62"/>
      <c r="B1322" s="587"/>
      <c r="C1322" s="562" t="str">
        <f>IF(ROSTER!D$20="","",ROSTER!D$20)</f>
        <v/>
      </c>
      <c r="D1322" s="563"/>
      <c r="E1322" s="591"/>
      <c r="F1322" s="593"/>
      <c r="G1322" s="595"/>
      <c r="H1322" s="585"/>
      <c r="I1322" s="577"/>
      <c r="J1322" s="566"/>
      <c r="K1322" s="567"/>
      <c r="L1322" s="570"/>
      <c r="M1322" s="571"/>
      <c r="N1322" s="582" t="s">
        <v>16</v>
      </c>
      <c r="O1322" s="583"/>
      <c r="P1322" s="566"/>
      <c r="Q1322" s="567"/>
      <c r="R1322" s="570"/>
      <c r="S1322" s="571"/>
      <c r="T1322" s="582" t="s">
        <v>16</v>
      </c>
      <c r="U1322" s="583"/>
      <c r="V1322" s="585"/>
      <c r="W1322" s="577"/>
      <c r="X1322" s="566"/>
      <c r="Y1322" s="577"/>
      <c r="Z1322" s="566"/>
      <c r="AA1322" s="577"/>
      <c r="AB1322" s="566"/>
      <c r="AC1322" s="567"/>
      <c r="AD1322" s="570"/>
      <c r="AE1322" s="571"/>
      <c r="AF1322" s="598"/>
      <c r="AG1322" s="599"/>
      <c r="AH1322" s="566"/>
      <c r="AI1322" s="567"/>
      <c r="AJ1322" s="570"/>
      <c r="AK1322" s="571"/>
      <c r="AL1322" s="598"/>
      <c r="AM1322" s="599"/>
      <c r="AN1322" s="566"/>
      <c r="AO1322" s="567"/>
      <c r="AP1322" s="570"/>
      <c r="AQ1322" s="571"/>
      <c r="AR1322" s="598"/>
      <c r="AS1322" s="599"/>
      <c r="AT1322" s="603"/>
      <c r="AU1322" s="604"/>
      <c r="AV1322" s="596"/>
      <c r="AW1322" s="597"/>
      <c r="AX1322" s="598"/>
      <c r="AY1322" s="599"/>
      <c r="AZ1322" s="566"/>
      <c r="BA1322" s="567"/>
      <c r="BB1322" s="570"/>
      <c r="BC1322" s="571"/>
      <c r="BD1322" s="598"/>
      <c r="BE1322" s="599"/>
      <c r="BF1322" s="603"/>
      <c r="BG1322" s="604"/>
      <c r="BH1322" s="596"/>
      <c r="BI1322" s="597"/>
      <c r="BJ1322" s="598"/>
      <c r="BK1322" s="599"/>
      <c r="BL1322" s="600"/>
      <c r="BM1322" s="601"/>
      <c r="BN1322" s="602"/>
      <c r="BO1322" s="561"/>
      <c r="BP1322" s="561"/>
      <c r="BQ1322" s="62"/>
      <c r="BR1322" s="62"/>
      <c r="BS1322" s="62"/>
    </row>
    <row r="1323" spans="1:76" ht="21.75" customHeight="1">
      <c r="A1323" s="62"/>
      <c r="B1323" s="586" t="str">
        <f>IF(ROSTER!B22="","",ROSTER!B22)</f>
        <v/>
      </c>
      <c r="C1323" s="588" t="str">
        <f>IF(ROSTER!C$22="","",ROSTER!C$22)</f>
        <v/>
      </c>
      <c r="D1323" s="589"/>
      <c r="E1323" s="590"/>
      <c r="F1323" s="592">
        <f>IF(E1323="y",1,IF(E1323="S",1,0))</f>
        <v>0</v>
      </c>
      <c r="G1323" s="594">
        <f>IF(E1323="S",1,0)</f>
        <v>0</v>
      </c>
      <c r="H1323" s="584"/>
      <c r="I1323" s="576"/>
      <c r="J1323" s="564"/>
      <c r="K1323" s="565"/>
      <c r="L1323" s="568"/>
      <c r="M1323" s="569"/>
      <c r="N1323" s="578">
        <f>L1323+J1323</f>
        <v>0</v>
      </c>
      <c r="O1323" s="579"/>
      <c r="P1323" s="564"/>
      <c r="Q1323" s="565"/>
      <c r="R1323" s="568"/>
      <c r="S1323" s="569"/>
      <c r="T1323" s="578">
        <f>R1323-P1323</f>
        <v>0</v>
      </c>
      <c r="U1323" s="579"/>
      <c r="V1323" s="584"/>
      <c r="W1323" s="576"/>
      <c r="X1323" s="564"/>
      <c r="Y1323" s="576"/>
      <c r="Z1323" s="564"/>
      <c r="AA1323" s="576"/>
      <c r="AB1323" s="564"/>
      <c r="AC1323" s="565"/>
      <c r="AD1323" s="568"/>
      <c r="AE1323" s="569"/>
      <c r="AF1323" s="548">
        <f>IF(AB1323=0,0,(AD1323/AB1323)*100)</f>
        <v>0</v>
      </c>
      <c r="AG1323" s="549"/>
      <c r="AH1323" s="564"/>
      <c r="AI1323" s="565"/>
      <c r="AJ1323" s="568"/>
      <c r="AK1323" s="569"/>
      <c r="AL1323" s="548">
        <f>IF(AH1323=0,0,(AJ1323/AH1323)*100)</f>
        <v>0</v>
      </c>
      <c r="AM1323" s="549"/>
      <c r="AN1323" s="564"/>
      <c r="AO1323" s="565"/>
      <c r="AP1323" s="568"/>
      <c r="AQ1323" s="569"/>
      <c r="AR1323" s="548">
        <f>IF(AN1323=0,0,(AP1323/AN1323)*100)</f>
        <v>0</v>
      </c>
      <c r="AS1323" s="549"/>
      <c r="AT1323" s="572">
        <f>AB1323+AH1323+AN1323</f>
        <v>0</v>
      </c>
      <c r="AU1323" s="573"/>
      <c r="AV1323" s="544">
        <f>AD1323+AJ1323+AP1323</f>
        <v>0</v>
      </c>
      <c r="AW1323" s="545"/>
      <c r="AX1323" s="548">
        <f>IF(AT1323=0,0,(AV1323/AT1323)*100)</f>
        <v>0</v>
      </c>
      <c r="AY1323" s="549"/>
      <c r="AZ1323" s="564"/>
      <c r="BA1323" s="565"/>
      <c r="BB1323" s="568"/>
      <c r="BC1323" s="569"/>
      <c r="BD1323" s="548">
        <f>IF(AZ1323=0,0,(BB1323/AZ1323)*100)</f>
        <v>0</v>
      </c>
      <c r="BE1323" s="549"/>
      <c r="BF1323" s="572">
        <f>AT1323+AZ1323</f>
        <v>0</v>
      </c>
      <c r="BG1323" s="573"/>
      <c r="BH1323" s="544">
        <f>AV1323+BB1323</f>
        <v>0</v>
      </c>
      <c r="BI1323" s="545"/>
      <c r="BJ1323" s="548">
        <f>IF(BF1323=0,0,(BH1323/BF1323)*100)</f>
        <v>0</v>
      </c>
      <c r="BK1323" s="549"/>
      <c r="BL1323" s="552">
        <f>(AD1323*2)+(AJ1323*2)+(AP1323*3)+BB1323</f>
        <v>0</v>
      </c>
      <c r="BM1323" s="553"/>
      <c r="BN1323" s="554"/>
      <c r="BO1323" s="560" t="e">
        <f>(BL1323*BR$1309)+(N1323*BR$1310)+(X1323*BR$1311)+(R1323*BR$1312)+(V1323*BR$1313)+(Z1323*BR$1314)</f>
        <v>#REF!</v>
      </c>
      <c r="BP1323" s="560" t="e">
        <f>((AZ1323-BB1323)*BR$1316)+((AT1323-AV1323)*BR$1315)+(H1323*BR$1317)+(P1323*BR$1318)</f>
        <v>#REF!</v>
      </c>
      <c r="BQ1323" s="62"/>
      <c r="BR1323" s="62"/>
      <c r="BS1323" s="62"/>
    </row>
    <row r="1324" spans="1:76" ht="21.75" customHeight="1">
      <c r="A1324" s="62"/>
      <c r="B1324" s="587"/>
      <c r="C1324" s="562" t="str">
        <f>IF(ROSTER!D$22="","",ROSTER!D$22)</f>
        <v/>
      </c>
      <c r="D1324" s="563"/>
      <c r="E1324" s="591"/>
      <c r="F1324" s="593"/>
      <c r="G1324" s="595"/>
      <c r="H1324" s="585"/>
      <c r="I1324" s="577"/>
      <c r="J1324" s="566"/>
      <c r="K1324" s="567"/>
      <c r="L1324" s="570"/>
      <c r="M1324" s="571"/>
      <c r="N1324" s="582" t="s">
        <v>16</v>
      </c>
      <c r="O1324" s="583"/>
      <c r="P1324" s="566"/>
      <c r="Q1324" s="567"/>
      <c r="R1324" s="570"/>
      <c r="S1324" s="571"/>
      <c r="T1324" s="582" t="s">
        <v>16</v>
      </c>
      <c r="U1324" s="583"/>
      <c r="V1324" s="585"/>
      <c r="W1324" s="577"/>
      <c r="X1324" s="566"/>
      <c r="Y1324" s="577"/>
      <c r="Z1324" s="566"/>
      <c r="AA1324" s="577"/>
      <c r="AB1324" s="566"/>
      <c r="AC1324" s="567"/>
      <c r="AD1324" s="570"/>
      <c r="AE1324" s="571"/>
      <c r="AF1324" s="598"/>
      <c r="AG1324" s="599"/>
      <c r="AH1324" s="566"/>
      <c r="AI1324" s="567"/>
      <c r="AJ1324" s="570"/>
      <c r="AK1324" s="571"/>
      <c r="AL1324" s="598"/>
      <c r="AM1324" s="599"/>
      <c r="AN1324" s="566"/>
      <c r="AO1324" s="567"/>
      <c r="AP1324" s="570"/>
      <c r="AQ1324" s="571"/>
      <c r="AR1324" s="598"/>
      <c r="AS1324" s="599"/>
      <c r="AT1324" s="603"/>
      <c r="AU1324" s="604"/>
      <c r="AV1324" s="596"/>
      <c r="AW1324" s="597"/>
      <c r="AX1324" s="598"/>
      <c r="AY1324" s="599"/>
      <c r="AZ1324" s="566"/>
      <c r="BA1324" s="567"/>
      <c r="BB1324" s="570"/>
      <c r="BC1324" s="571"/>
      <c r="BD1324" s="598"/>
      <c r="BE1324" s="599"/>
      <c r="BF1324" s="603"/>
      <c r="BG1324" s="604"/>
      <c r="BH1324" s="596"/>
      <c r="BI1324" s="597"/>
      <c r="BJ1324" s="598"/>
      <c r="BK1324" s="599"/>
      <c r="BL1324" s="600"/>
      <c r="BM1324" s="601"/>
      <c r="BN1324" s="602"/>
      <c r="BO1324" s="561"/>
      <c r="BP1324" s="561"/>
      <c r="BQ1324" s="62"/>
      <c r="BR1324" s="62"/>
      <c r="BS1324" s="62"/>
    </row>
    <row r="1325" spans="1:76" ht="21.75" customHeight="1">
      <c r="A1325" s="62"/>
      <c r="B1325" s="586" t="str">
        <f>IF(ROSTER!B24="","",ROSTER!B24)</f>
        <v/>
      </c>
      <c r="C1325" s="588" t="str">
        <f>IF(ROSTER!C$24="","",ROSTER!C$24)</f>
        <v/>
      </c>
      <c r="D1325" s="589"/>
      <c r="E1325" s="590"/>
      <c r="F1325" s="592">
        <f>IF(E1325="y",1,IF(E1325="S",1,0))</f>
        <v>0</v>
      </c>
      <c r="G1325" s="594">
        <f>IF(E1325="S",1,0)</f>
        <v>0</v>
      </c>
      <c r="H1325" s="584"/>
      <c r="I1325" s="576"/>
      <c r="J1325" s="564"/>
      <c r="K1325" s="565"/>
      <c r="L1325" s="568"/>
      <c r="M1325" s="569"/>
      <c r="N1325" s="578">
        <f>L1325+J1325</f>
        <v>0</v>
      </c>
      <c r="O1325" s="579"/>
      <c r="P1325" s="564"/>
      <c r="Q1325" s="565"/>
      <c r="R1325" s="568"/>
      <c r="S1325" s="569"/>
      <c r="T1325" s="578">
        <f>R1325-P1325</f>
        <v>0</v>
      </c>
      <c r="U1325" s="579"/>
      <c r="V1325" s="584"/>
      <c r="W1325" s="576"/>
      <c r="X1325" s="564"/>
      <c r="Y1325" s="576"/>
      <c r="Z1325" s="564"/>
      <c r="AA1325" s="576"/>
      <c r="AB1325" s="564"/>
      <c r="AC1325" s="565"/>
      <c r="AD1325" s="568"/>
      <c r="AE1325" s="569"/>
      <c r="AF1325" s="548">
        <f>IF(AB1325=0,0,(AD1325/AB1325)*100)</f>
        <v>0</v>
      </c>
      <c r="AG1325" s="549"/>
      <c r="AH1325" s="564"/>
      <c r="AI1325" s="565"/>
      <c r="AJ1325" s="568"/>
      <c r="AK1325" s="569"/>
      <c r="AL1325" s="548">
        <f>IF(AH1325=0,0,(AJ1325/AH1325)*100)</f>
        <v>0</v>
      </c>
      <c r="AM1325" s="549"/>
      <c r="AN1325" s="564"/>
      <c r="AO1325" s="565"/>
      <c r="AP1325" s="568"/>
      <c r="AQ1325" s="569"/>
      <c r="AR1325" s="548">
        <f>IF(AN1325=0,0,(AP1325/AN1325)*100)</f>
        <v>0</v>
      </c>
      <c r="AS1325" s="549"/>
      <c r="AT1325" s="572">
        <f>AB1325+AH1325+AN1325</f>
        <v>0</v>
      </c>
      <c r="AU1325" s="573"/>
      <c r="AV1325" s="544">
        <f>AD1325+AJ1325+AP1325</f>
        <v>0</v>
      </c>
      <c r="AW1325" s="545"/>
      <c r="AX1325" s="548">
        <f>IF(AT1325=0,0,(AV1325/AT1325)*100)</f>
        <v>0</v>
      </c>
      <c r="AY1325" s="549"/>
      <c r="AZ1325" s="564"/>
      <c r="BA1325" s="565"/>
      <c r="BB1325" s="568"/>
      <c r="BC1325" s="569"/>
      <c r="BD1325" s="548">
        <f>IF(AZ1325=0,0,(BB1325/AZ1325)*100)</f>
        <v>0</v>
      </c>
      <c r="BE1325" s="549"/>
      <c r="BF1325" s="572">
        <f>AT1325+AZ1325</f>
        <v>0</v>
      </c>
      <c r="BG1325" s="573"/>
      <c r="BH1325" s="544">
        <f>AV1325+BB1325</f>
        <v>0</v>
      </c>
      <c r="BI1325" s="545"/>
      <c r="BJ1325" s="548">
        <f>IF(BF1325=0,0,(BH1325/BF1325)*100)</f>
        <v>0</v>
      </c>
      <c r="BK1325" s="549"/>
      <c r="BL1325" s="552">
        <f>(AD1325*2)+(AJ1325*2)+(AP1325*3)+BB1325</f>
        <v>0</v>
      </c>
      <c r="BM1325" s="553"/>
      <c r="BN1325" s="554"/>
      <c r="BO1325" s="560" t="e">
        <f>(BL1325*BR$1309)+(N1325*BR$1310)+(X1325*BR$1311)+(R1325*BR$1312)+(V1325*BR$1313)+(Z1325*BR$1314)</f>
        <v>#REF!</v>
      </c>
      <c r="BP1325" s="560" t="e">
        <f>((AZ1325-BB1325)*BR$1316)+((AT1325-AV1325)*BR$1315)+(H1325*BR$1317)+(P1325*BR$1318)</f>
        <v>#REF!</v>
      </c>
      <c r="BQ1325" s="62"/>
      <c r="BR1325" s="62"/>
      <c r="BS1325" s="62"/>
    </row>
    <row r="1326" spans="1:76" ht="21.75" customHeight="1">
      <c r="A1326" s="62"/>
      <c r="B1326" s="587"/>
      <c r="C1326" s="562" t="str">
        <f>IF(ROSTER!D$24="","",ROSTER!D$24)</f>
        <v/>
      </c>
      <c r="D1326" s="563"/>
      <c r="E1326" s="591"/>
      <c r="F1326" s="593"/>
      <c r="G1326" s="595"/>
      <c r="H1326" s="585"/>
      <c r="I1326" s="577"/>
      <c r="J1326" s="566"/>
      <c r="K1326" s="567"/>
      <c r="L1326" s="570"/>
      <c r="M1326" s="571"/>
      <c r="N1326" s="582" t="s">
        <v>16</v>
      </c>
      <c r="O1326" s="583"/>
      <c r="P1326" s="566"/>
      <c r="Q1326" s="567"/>
      <c r="R1326" s="570"/>
      <c r="S1326" s="571"/>
      <c r="T1326" s="582" t="s">
        <v>16</v>
      </c>
      <c r="U1326" s="583"/>
      <c r="V1326" s="585"/>
      <c r="W1326" s="577"/>
      <c r="X1326" s="566"/>
      <c r="Y1326" s="577"/>
      <c r="Z1326" s="566"/>
      <c r="AA1326" s="577"/>
      <c r="AB1326" s="566"/>
      <c r="AC1326" s="567"/>
      <c r="AD1326" s="570"/>
      <c r="AE1326" s="571"/>
      <c r="AF1326" s="598"/>
      <c r="AG1326" s="599"/>
      <c r="AH1326" s="566"/>
      <c r="AI1326" s="567"/>
      <c r="AJ1326" s="570"/>
      <c r="AK1326" s="571"/>
      <c r="AL1326" s="598"/>
      <c r="AM1326" s="599"/>
      <c r="AN1326" s="566"/>
      <c r="AO1326" s="567"/>
      <c r="AP1326" s="570"/>
      <c r="AQ1326" s="571"/>
      <c r="AR1326" s="598"/>
      <c r="AS1326" s="599"/>
      <c r="AT1326" s="603"/>
      <c r="AU1326" s="604"/>
      <c r="AV1326" s="596"/>
      <c r="AW1326" s="597"/>
      <c r="AX1326" s="598"/>
      <c r="AY1326" s="599"/>
      <c r="AZ1326" s="566"/>
      <c r="BA1326" s="567"/>
      <c r="BB1326" s="570"/>
      <c r="BC1326" s="571"/>
      <c r="BD1326" s="598"/>
      <c r="BE1326" s="599"/>
      <c r="BF1326" s="603"/>
      <c r="BG1326" s="604"/>
      <c r="BH1326" s="596"/>
      <c r="BI1326" s="597"/>
      <c r="BJ1326" s="598"/>
      <c r="BK1326" s="599"/>
      <c r="BL1326" s="600"/>
      <c r="BM1326" s="601"/>
      <c r="BN1326" s="602"/>
      <c r="BO1326" s="561"/>
      <c r="BP1326" s="561"/>
      <c r="BQ1326" s="62"/>
      <c r="BR1326" s="62"/>
      <c r="BS1326" s="62"/>
      <c r="BX1326" s="82"/>
    </row>
    <row r="1327" spans="1:76" ht="21.75" customHeight="1">
      <c r="A1327" s="62"/>
      <c r="B1327" s="586" t="str">
        <f>IF(ROSTER!B26="","",ROSTER!B26)</f>
        <v/>
      </c>
      <c r="C1327" s="588" t="str">
        <f>IF(ROSTER!C$26="","",ROSTER!C$26)</f>
        <v/>
      </c>
      <c r="D1327" s="589"/>
      <c r="E1327" s="590"/>
      <c r="F1327" s="592">
        <f>IF(E1327="y",1,IF(E1327="S",1,0))</f>
        <v>0</v>
      </c>
      <c r="G1327" s="594">
        <f>IF(E1327="S",1,0)</f>
        <v>0</v>
      </c>
      <c r="H1327" s="584"/>
      <c r="I1327" s="576"/>
      <c r="J1327" s="564"/>
      <c r="K1327" s="565"/>
      <c r="L1327" s="568"/>
      <c r="M1327" s="569"/>
      <c r="N1327" s="578">
        <f>L1327+J1327</f>
        <v>0</v>
      </c>
      <c r="O1327" s="579"/>
      <c r="P1327" s="564"/>
      <c r="Q1327" s="565"/>
      <c r="R1327" s="568"/>
      <c r="S1327" s="569"/>
      <c r="T1327" s="578">
        <f>R1327-P1327</f>
        <v>0</v>
      </c>
      <c r="U1327" s="579"/>
      <c r="V1327" s="584"/>
      <c r="W1327" s="576"/>
      <c r="X1327" s="564"/>
      <c r="Y1327" s="576"/>
      <c r="Z1327" s="564"/>
      <c r="AA1327" s="576"/>
      <c r="AB1327" s="564"/>
      <c r="AC1327" s="565"/>
      <c r="AD1327" s="568"/>
      <c r="AE1327" s="569"/>
      <c r="AF1327" s="548">
        <f>IF(AB1327=0,0,(AD1327/AB1327)*100)</f>
        <v>0</v>
      </c>
      <c r="AG1327" s="549"/>
      <c r="AH1327" s="564"/>
      <c r="AI1327" s="565"/>
      <c r="AJ1327" s="568"/>
      <c r="AK1327" s="569"/>
      <c r="AL1327" s="548">
        <f>IF(AH1327=0,0,(AJ1327/AH1327)*100)</f>
        <v>0</v>
      </c>
      <c r="AM1327" s="549"/>
      <c r="AN1327" s="564"/>
      <c r="AO1327" s="565"/>
      <c r="AP1327" s="568"/>
      <c r="AQ1327" s="569"/>
      <c r="AR1327" s="548">
        <f>IF(AN1327=0,0,(AP1327/AN1327)*100)</f>
        <v>0</v>
      </c>
      <c r="AS1327" s="549"/>
      <c r="AT1327" s="572">
        <f>AB1327+AH1327+AN1327</f>
        <v>0</v>
      </c>
      <c r="AU1327" s="573"/>
      <c r="AV1327" s="544">
        <f>AD1327+AJ1327+AP1327</f>
        <v>0</v>
      </c>
      <c r="AW1327" s="545"/>
      <c r="AX1327" s="548">
        <f>IF(AT1327=0,0,(AV1327/AT1327)*100)</f>
        <v>0</v>
      </c>
      <c r="AY1327" s="549"/>
      <c r="AZ1327" s="564"/>
      <c r="BA1327" s="565"/>
      <c r="BB1327" s="568"/>
      <c r="BC1327" s="569"/>
      <c r="BD1327" s="548">
        <f>IF(AZ1327=0,0,(BB1327/AZ1327)*100)</f>
        <v>0</v>
      </c>
      <c r="BE1327" s="549"/>
      <c r="BF1327" s="572">
        <f>AT1327+AZ1327</f>
        <v>0</v>
      </c>
      <c r="BG1327" s="573"/>
      <c r="BH1327" s="544">
        <f>AV1327+BB1327</f>
        <v>0</v>
      </c>
      <c r="BI1327" s="545"/>
      <c r="BJ1327" s="548">
        <f>IF(BF1327=0,0,(BH1327/BF1327)*100)</f>
        <v>0</v>
      </c>
      <c r="BK1327" s="549"/>
      <c r="BL1327" s="552">
        <f>(AD1327*2)+(AJ1327*2)+(AP1327*3)+BB1327</f>
        <v>0</v>
      </c>
      <c r="BM1327" s="553"/>
      <c r="BN1327" s="554"/>
      <c r="BO1327" s="560" t="e">
        <f>(BL1327*BR$1309)+(N1327*BR$1310)+(X1327*BR$1311)+(R1327*BR$1312)+(V1327*BR$1313)+(Z1327*BR$1314)</f>
        <v>#REF!</v>
      </c>
      <c r="BP1327" s="560" t="e">
        <f>((AZ1327-BB1327)*BR$1316)+((AT1327-AV1327)*BR$1315)+(H1327*BR$1317)+(P1327*BR$1318)</f>
        <v>#REF!</v>
      </c>
      <c r="BQ1327" s="62"/>
      <c r="BR1327" s="62"/>
      <c r="BS1327" s="62"/>
    </row>
    <row r="1328" spans="1:76" ht="21.75" customHeight="1">
      <c r="A1328" s="62"/>
      <c r="B1328" s="587"/>
      <c r="C1328" s="562" t="str">
        <f>IF(ROSTER!D$26="","",ROSTER!D$26)</f>
        <v/>
      </c>
      <c r="D1328" s="563"/>
      <c r="E1328" s="591"/>
      <c r="F1328" s="593"/>
      <c r="G1328" s="595"/>
      <c r="H1328" s="585"/>
      <c r="I1328" s="577"/>
      <c r="J1328" s="566"/>
      <c r="K1328" s="567"/>
      <c r="L1328" s="570"/>
      <c r="M1328" s="571"/>
      <c r="N1328" s="582" t="s">
        <v>16</v>
      </c>
      <c r="O1328" s="583"/>
      <c r="P1328" s="566"/>
      <c r="Q1328" s="567"/>
      <c r="R1328" s="570"/>
      <c r="S1328" s="571"/>
      <c r="T1328" s="582" t="s">
        <v>16</v>
      </c>
      <c r="U1328" s="583"/>
      <c r="V1328" s="585"/>
      <c r="W1328" s="577"/>
      <c r="X1328" s="566"/>
      <c r="Y1328" s="577"/>
      <c r="Z1328" s="566"/>
      <c r="AA1328" s="577"/>
      <c r="AB1328" s="566"/>
      <c r="AC1328" s="567"/>
      <c r="AD1328" s="570"/>
      <c r="AE1328" s="571"/>
      <c r="AF1328" s="598"/>
      <c r="AG1328" s="599"/>
      <c r="AH1328" s="566"/>
      <c r="AI1328" s="567"/>
      <c r="AJ1328" s="570"/>
      <c r="AK1328" s="571"/>
      <c r="AL1328" s="598"/>
      <c r="AM1328" s="599"/>
      <c r="AN1328" s="566"/>
      <c r="AO1328" s="567"/>
      <c r="AP1328" s="570"/>
      <c r="AQ1328" s="571"/>
      <c r="AR1328" s="598"/>
      <c r="AS1328" s="599"/>
      <c r="AT1328" s="603"/>
      <c r="AU1328" s="604"/>
      <c r="AV1328" s="596"/>
      <c r="AW1328" s="597"/>
      <c r="AX1328" s="598"/>
      <c r="AY1328" s="599"/>
      <c r="AZ1328" s="566"/>
      <c r="BA1328" s="567"/>
      <c r="BB1328" s="570"/>
      <c r="BC1328" s="571"/>
      <c r="BD1328" s="598"/>
      <c r="BE1328" s="599"/>
      <c r="BF1328" s="603"/>
      <c r="BG1328" s="604"/>
      <c r="BH1328" s="596"/>
      <c r="BI1328" s="597"/>
      <c r="BJ1328" s="598"/>
      <c r="BK1328" s="599"/>
      <c r="BL1328" s="600"/>
      <c r="BM1328" s="601"/>
      <c r="BN1328" s="602"/>
      <c r="BO1328" s="561"/>
      <c r="BP1328" s="561"/>
      <c r="BQ1328" s="62"/>
      <c r="BR1328" s="62"/>
      <c r="BS1328" s="62"/>
    </row>
    <row r="1329" spans="1:71" ht="21.75" customHeight="1">
      <c r="A1329" s="62"/>
      <c r="B1329" s="586" t="str">
        <f>IF(ROSTER!B28="","",ROSTER!B28)</f>
        <v/>
      </c>
      <c r="C1329" s="588" t="str">
        <f>IF(ROSTER!C$28="","",ROSTER!C$28)</f>
        <v/>
      </c>
      <c r="D1329" s="589"/>
      <c r="E1329" s="590"/>
      <c r="F1329" s="592">
        <f>IF(E1329="y",1,IF(E1329="S",1,0))</f>
        <v>0</v>
      </c>
      <c r="G1329" s="594">
        <f>IF(E1329="S",1,0)</f>
        <v>0</v>
      </c>
      <c r="H1329" s="584"/>
      <c r="I1329" s="576"/>
      <c r="J1329" s="564"/>
      <c r="K1329" s="565"/>
      <c r="L1329" s="568"/>
      <c r="M1329" s="569"/>
      <c r="N1329" s="578">
        <f>L1329+J1329</f>
        <v>0</v>
      </c>
      <c r="O1329" s="579"/>
      <c r="P1329" s="564"/>
      <c r="Q1329" s="565"/>
      <c r="R1329" s="568"/>
      <c r="S1329" s="569"/>
      <c r="T1329" s="578">
        <f>R1329-P1329</f>
        <v>0</v>
      </c>
      <c r="U1329" s="579"/>
      <c r="V1329" s="584"/>
      <c r="W1329" s="576"/>
      <c r="X1329" s="564"/>
      <c r="Y1329" s="576"/>
      <c r="Z1329" s="564"/>
      <c r="AA1329" s="576"/>
      <c r="AB1329" s="564"/>
      <c r="AC1329" s="565"/>
      <c r="AD1329" s="568"/>
      <c r="AE1329" s="569"/>
      <c r="AF1329" s="548">
        <f>IF(AB1329=0,0,(AD1329/AB1329)*100)</f>
        <v>0</v>
      </c>
      <c r="AG1329" s="549"/>
      <c r="AH1329" s="564"/>
      <c r="AI1329" s="565"/>
      <c r="AJ1329" s="568"/>
      <c r="AK1329" s="569"/>
      <c r="AL1329" s="548">
        <f>IF(AH1329=0,0,(AJ1329/AH1329)*100)</f>
        <v>0</v>
      </c>
      <c r="AM1329" s="549"/>
      <c r="AN1329" s="564"/>
      <c r="AO1329" s="565"/>
      <c r="AP1329" s="568"/>
      <c r="AQ1329" s="569"/>
      <c r="AR1329" s="548">
        <f>IF(AN1329=0,0,(AP1329/AN1329)*100)</f>
        <v>0</v>
      </c>
      <c r="AS1329" s="549"/>
      <c r="AT1329" s="572">
        <f>AB1329+AH1329+AN1329</f>
        <v>0</v>
      </c>
      <c r="AU1329" s="573"/>
      <c r="AV1329" s="544">
        <f>AD1329+AJ1329+AP1329</f>
        <v>0</v>
      </c>
      <c r="AW1329" s="545"/>
      <c r="AX1329" s="548">
        <f>IF(AT1329=0,0,(AV1329/AT1329)*100)</f>
        <v>0</v>
      </c>
      <c r="AY1329" s="549"/>
      <c r="AZ1329" s="564"/>
      <c r="BA1329" s="565"/>
      <c r="BB1329" s="568"/>
      <c r="BC1329" s="569"/>
      <c r="BD1329" s="548">
        <f>IF(AZ1329=0,0,(BB1329/AZ1329)*100)</f>
        <v>0</v>
      </c>
      <c r="BE1329" s="549"/>
      <c r="BF1329" s="572">
        <f>AT1329+AZ1329</f>
        <v>0</v>
      </c>
      <c r="BG1329" s="573"/>
      <c r="BH1329" s="544">
        <f>AV1329+BB1329</f>
        <v>0</v>
      </c>
      <c r="BI1329" s="545"/>
      <c r="BJ1329" s="548">
        <f>IF(BF1329=0,0,(BH1329/BF1329)*100)</f>
        <v>0</v>
      </c>
      <c r="BK1329" s="549"/>
      <c r="BL1329" s="552">
        <f>(AD1329*2)+(AJ1329*2)+(AP1329*3)+BB1329</f>
        <v>0</v>
      </c>
      <c r="BM1329" s="553"/>
      <c r="BN1329" s="554"/>
      <c r="BO1329" s="560" t="e">
        <f>(BL1329*BR$1309)+(N1329*BR$1310)+(X1329*BR$1311)+(R1329*BR$1312)+(V1329*BR$1313)+(Z1329*BR$1314)</f>
        <v>#REF!</v>
      </c>
      <c r="BP1329" s="560" t="e">
        <f>((AZ1329-BB1329)*BR$1316)+((AT1329-AV1329)*BR$1315)+(H1329*BR$1317)+(P1329*BR$1318)</f>
        <v>#REF!</v>
      </c>
      <c r="BQ1329" s="62"/>
      <c r="BR1329" s="62"/>
      <c r="BS1329" s="62"/>
    </row>
    <row r="1330" spans="1:71" ht="21.75" customHeight="1">
      <c r="A1330" s="62"/>
      <c r="B1330" s="587"/>
      <c r="C1330" s="562" t="str">
        <f>IF(ROSTER!D$28="","",ROSTER!D$28)</f>
        <v/>
      </c>
      <c r="D1330" s="563"/>
      <c r="E1330" s="591"/>
      <c r="F1330" s="593"/>
      <c r="G1330" s="595"/>
      <c r="H1330" s="585"/>
      <c r="I1330" s="577"/>
      <c r="J1330" s="566"/>
      <c r="K1330" s="567"/>
      <c r="L1330" s="570"/>
      <c r="M1330" s="571"/>
      <c r="N1330" s="582" t="s">
        <v>16</v>
      </c>
      <c r="O1330" s="583"/>
      <c r="P1330" s="566"/>
      <c r="Q1330" s="567"/>
      <c r="R1330" s="570"/>
      <c r="S1330" s="571"/>
      <c r="T1330" s="582" t="s">
        <v>16</v>
      </c>
      <c r="U1330" s="583"/>
      <c r="V1330" s="585"/>
      <c r="W1330" s="577"/>
      <c r="X1330" s="566"/>
      <c r="Y1330" s="577"/>
      <c r="Z1330" s="566"/>
      <c r="AA1330" s="577"/>
      <c r="AB1330" s="566"/>
      <c r="AC1330" s="567"/>
      <c r="AD1330" s="570"/>
      <c r="AE1330" s="571"/>
      <c r="AF1330" s="598"/>
      <c r="AG1330" s="599"/>
      <c r="AH1330" s="566"/>
      <c r="AI1330" s="567"/>
      <c r="AJ1330" s="570"/>
      <c r="AK1330" s="571"/>
      <c r="AL1330" s="598"/>
      <c r="AM1330" s="599"/>
      <c r="AN1330" s="566"/>
      <c r="AO1330" s="567"/>
      <c r="AP1330" s="570"/>
      <c r="AQ1330" s="571"/>
      <c r="AR1330" s="598"/>
      <c r="AS1330" s="599"/>
      <c r="AT1330" s="603"/>
      <c r="AU1330" s="604"/>
      <c r="AV1330" s="596"/>
      <c r="AW1330" s="597"/>
      <c r="AX1330" s="598"/>
      <c r="AY1330" s="599"/>
      <c r="AZ1330" s="566"/>
      <c r="BA1330" s="567"/>
      <c r="BB1330" s="570"/>
      <c r="BC1330" s="571"/>
      <c r="BD1330" s="598"/>
      <c r="BE1330" s="599"/>
      <c r="BF1330" s="603"/>
      <c r="BG1330" s="604"/>
      <c r="BH1330" s="596"/>
      <c r="BI1330" s="597"/>
      <c r="BJ1330" s="598"/>
      <c r="BK1330" s="599"/>
      <c r="BL1330" s="600"/>
      <c r="BM1330" s="601"/>
      <c r="BN1330" s="602"/>
      <c r="BO1330" s="561"/>
      <c r="BP1330" s="561"/>
      <c r="BQ1330" s="62"/>
      <c r="BR1330" s="62"/>
      <c r="BS1330" s="62"/>
    </row>
    <row r="1331" spans="1:71" ht="21.75" customHeight="1">
      <c r="A1331" s="62"/>
      <c r="B1331" s="586" t="str">
        <f>IF(ROSTER!B30="","",ROSTER!B30)</f>
        <v/>
      </c>
      <c r="C1331" s="588" t="str">
        <f>IF(ROSTER!C$30="","",ROSTER!C$30)</f>
        <v/>
      </c>
      <c r="D1331" s="589"/>
      <c r="E1331" s="590"/>
      <c r="F1331" s="592">
        <f>IF(E1331="y",1,IF(E1331="S",1,0))</f>
        <v>0</v>
      </c>
      <c r="G1331" s="594">
        <f>IF(E1331="S",1,0)</f>
        <v>0</v>
      </c>
      <c r="H1331" s="584"/>
      <c r="I1331" s="576"/>
      <c r="J1331" s="564"/>
      <c r="K1331" s="565"/>
      <c r="L1331" s="568"/>
      <c r="M1331" s="569"/>
      <c r="N1331" s="578">
        <f>L1331+J1331</f>
        <v>0</v>
      </c>
      <c r="O1331" s="579"/>
      <c r="P1331" s="564"/>
      <c r="Q1331" s="565"/>
      <c r="R1331" s="568"/>
      <c r="S1331" s="569"/>
      <c r="T1331" s="578">
        <f>R1331-P1331</f>
        <v>0</v>
      </c>
      <c r="U1331" s="579"/>
      <c r="V1331" s="584"/>
      <c r="W1331" s="576"/>
      <c r="X1331" s="564"/>
      <c r="Y1331" s="576"/>
      <c r="Z1331" s="564"/>
      <c r="AA1331" s="576"/>
      <c r="AB1331" s="564"/>
      <c r="AC1331" s="565"/>
      <c r="AD1331" s="568"/>
      <c r="AE1331" s="569"/>
      <c r="AF1331" s="548">
        <f>IF(AB1331=0,0,(AD1331/AB1331)*100)</f>
        <v>0</v>
      </c>
      <c r="AG1331" s="549"/>
      <c r="AH1331" s="564"/>
      <c r="AI1331" s="565"/>
      <c r="AJ1331" s="568"/>
      <c r="AK1331" s="569"/>
      <c r="AL1331" s="548">
        <f>IF(AH1331=0,0,(AJ1331/AH1331)*100)</f>
        <v>0</v>
      </c>
      <c r="AM1331" s="549"/>
      <c r="AN1331" s="564"/>
      <c r="AO1331" s="565"/>
      <c r="AP1331" s="568"/>
      <c r="AQ1331" s="569"/>
      <c r="AR1331" s="548">
        <f>IF(AN1331=0,0,(AP1331/AN1331)*100)</f>
        <v>0</v>
      </c>
      <c r="AS1331" s="549"/>
      <c r="AT1331" s="572">
        <f>AB1331+AH1331+AN1331</f>
        <v>0</v>
      </c>
      <c r="AU1331" s="573"/>
      <c r="AV1331" s="544">
        <f>AD1331+AJ1331+AP1331</f>
        <v>0</v>
      </c>
      <c r="AW1331" s="545"/>
      <c r="AX1331" s="548">
        <f>IF(AT1331=0,0,(AV1331/AT1331)*100)</f>
        <v>0</v>
      </c>
      <c r="AY1331" s="549"/>
      <c r="AZ1331" s="564"/>
      <c r="BA1331" s="565"/>
      <c r="BB1331" s="568"/>
      <c r="BC1331" s="569"/>
      <c r="BD1331" s="548">
        <f>IF(AZ1331=0,0,(BB1331/AZ1331)*100)</f>
        <v>0</v>
      </c>
      <c r="BE1331" s="549"/>
      <c r="BF1331" s="572">
        <f>AT1331+AZ1331</f>
        <v>0</v>
      </c>
      <c r="BG1331" s="573"/>
      <c r="BH1331" s="544">
        <f>AV1331+BB1331</f>
        <v>0</v>
      </c>
      <c r="BI1331" s="545"/>
      <c r="BJ1331" s="548">
        <f>IF(BF1331=0,0,(BH1331/BF1331)*100)</f>
        <v>0</v>
      </c>
      <c r="BK1331" s="549"/>
      <c r="BL1331" s="552">
        <f>(AD1331*2)+(AJ1331*2)+(AP1331*3)+BB1331</f>
        <v>0</v>
      </c>
      <c r="BM1331" s="553"/>
      <c r="BN1331" s="554"/>
      <c r="BO1331" s="560" t="e">
        <f>(BL1331*BR$1309)+(N1331*BR$1310)+(X1331*BR$1311)+(R1331*BR$1312)+(V1331*BR$1313)+(Z1331*BR$1314)</f>
        <v>#REF!</v>
      </c>
      <c r="BP1331" s="560" t="e">
        <f>((AZ1331-BB1331)*BR$1316)+((AT1331-AV1331)*BR$1315)+(H1331*BR$1317)+(P1331*BR$1318)</f>
        <v>#REF!</v>
      </c>
      <c r="BQ1331" s="62"/>
      <c r="BR1331" s="62"/>
      <c r="BS1331" s="62"/>
    </row>
    <row r="1332" spans="1:71" ht="21.75" customHeight="1">
      <c r="A1332" s="62"/>
      <c r="B1332" s="587"/>
      <c r="C1332" s="562" t="str">
        <f>IF(ROSTER!D$30="","",ROSTER!D$30)</f>
        <v/>
      </c>
      <c r="D1332" s="563"/>
      <c r="E1332" s="591"/>
      <c r="F1332" s="593"/>
      <c r="G1332" s="595"/>
      <c r="H1332" s="585"/>
      <c r="I1332" s="577"/>
      <c r="J1332" s="566"/>
      <c r="K1332" s="567"/>
      <c r="L1332" s="570"/>
      <c r="M1332" s="571"/>
      <c r="N1332" s="582" t="s">
        <v>16</v>
      </c>
      <c r="O1332" s="583"/>
      <c r="P1332" s="566"/>
      <c r="Q1332" s="567"/>
      <c r="R1332" s="570"/>
      <c r="S1332" s="571"/>
      <c r="T1332" s="582" t="s">
        <v>16</v>
      </c>
      <c r="U1332" s="583"/>
      <c r="V1332" s="585"/>
      <c r="W1332" s="577"/>
      <c r="X1332" s="566"/>
      <c r="Y1332" s="577"/>
      <c r="Z1332" s="566"/>
      <c r="AA1332" s="577"/>
      <c r="AB1332" s="566"/>
      <c r="AC1332" s="567"/>
      <c r="AD1332" s="570"/>
      <c r="AE1332" s="571"/>
      <c r="AF1332" s="598"/>
      <c r="AG1332" s="599"/>
      <c r="AH1332" s="566"/>
      <c r="AI1332" s="567"/>
      <c r="AJ1332" s="570"/>
      <c r="AK1332" s="571"/>
      <c r="AL1332" s="598"/>
      <c r="AM1332" s="599"/>
      <c r="AN1332" s="566"/>
      <c r="AO1332" s="567"/>
      <c r="AP1332" s="570"/>
      <c r="AQ1332" s="571"/>
      <c r="AR1332" s="598"/>
      <c r="AS1332" s="599"/>
      <c r="AT1332" s="603"/>
      <c r="AU1332" s="604"/>
      <c r="AV1332" s="596"/>
      <c r="AW1332" s="597"/>
      <c r="AX1332" s="598"/>
      <c r="AY1332" s="599"/>
      <c r="AZ1332" s="566"/>
      <c r="BA1332" s="567"/>
      <c r="BB1332" s="570"/>
      <c r="BC1332" s="571"/>
      <c r="BD1332" s="598"/>
      <c r="BE1332" s="599"/>
      <c r="BF1332" s="603"/>
      <c r="BG1332" s="604"/>
      <c r="BH1332" s="596"/>
      <c r="BI1332" s="597"/>
      <c r="BJ1332" s="598"/>
      <c r="BK1332" s="599"/>
      <c r="BL1332" s="600"/>
      <c r="BM1332" s="601"/>
      <c r="BN1332" s="602"/>
      <c r="BO1332" s="561"/>
      <c r="BP1332" s="561"/>
      <c r="BQ1332" s="62"/>
      <c r="BR1332" s="62"/>
      <c r="BS1332" s="62"/>
    </row>
    <row r="1333" spans="1:71" ht="21.75" customHeight="1">
      <c r="A1333" s="62"/>
      <c r="B1333" s="586" t="str">
        <f>IF(ROSTER!B32="","",ROSTER!B32)</f>
        <v/>
      </c>
      <c r="C1333" s="588" t="str">
        <f>IF(ROSTER!C$32="","",ROSTER!C$32)</f>
        <v/>
      </c>
      <c r="D1333" s="589"/>
      <c r="E1333" s="590"/>
      <c r="F1333" s="592">
        <f>IF(E1333="y",1,IF(E1333="S",1,0))</f>
        <v>0</v>
      </c>
      <c r="G1333" s="594">
        <f>IF(E1333="S",1,0)</f>
        <v>0</v>
      </c>
      <c r="H1333" s="584"/>
      <c r="I1333" s="576"/>
      <c r="J1333" s="564"/>
      <c r="K1333" s="565"/>
      <c r="L1333" s="568"/>
      <c r="M1333" s="569"/>
      <c r="N1333" s="578">
        <f>L1333+J1333</f>
        <v>0</v>
      </c>
      <c r="O1333" s="579"/>
      <c r="P1333" s="564"/>
      <c r="Q1333" s="565"/>
      <c r="R1333" s="568"/>
      <c r="S1333" s="569"/>
      <c r="T1333" s="578">
        <f>R1333-P1333</f>
        <v>0</v>
      </c>
      <c r="U1333" s="579"/>
      <c r="V1333" s="584"/>
      <c r="W1333" s="576"/>
      <c r="X1333" s="564"/>
      <c r="Y1333" s="576"/>
      <c r="Z1333" s="564"/>
      <c r="AA1333" s="576"/>
      <c r="AB1333" s="564"/>
      <c r="AC1333" s="565"/>
      <c r="AD1333" s="568"/>
      <c r="AE1333" s="569"/>
      <c r="AF1333" s="548">
        <f>IF(AB1333=0,0,(AD1333/AB1333)*100)</f>
        <v>0</v>
      </c>
      <c r="AG1333" s="549"/>
      <c r="AH1333" s="564"/>
      <c r="AI1333" s="565"/>
      <c r="AJ1333" s="568"/>
      <c r="AK1333" s="569"/>
      <c r="AL1333" s="548">
        <f>IF(AH1333=0,0,(AJ1333/AH1333)*100)</f>
        <v>0</v>
      </c>
      <c r="AM1333" s="549"/>
      <c r="AN1333" s="564"/>
      <c r="AO1333" s="565"/>
      <c r="AP1333" s="568"/>
      <c r="AQ1333" s="569"/>
      <c r="AR1333" s="548">
        <f>IF(AN1333=0,0,(AP1333/AN1333)*100)</f>
        <v>0</v>
      </c>
      <c r="AS1333" s="549"/>
      <c r="AT1333" s="572">
        <f>AB1333+AH1333+AN1333</f>
        <v>0</v>
      </c>
      <c r="AU1333" s="573"/>
      <c r="AV1333" s="544">
        <f>AD1333+AJ1333+AP1333</f>
        <v>0</v>
      </c>
      <c r="AW1333" s="545"/>
      <c r="AX1333" s="548">
        <f>IF(AT1333=0,0,(AV1333/AT1333)*100)</f>
        <v>0</v>
      </c>
      <c r="AY1333" s="549"/>
      <c r="AZ1333" s="564"/>
      <c r="BA1333" s="565"/>
      <c r="BB1333" s="568"/>
      <c r="BC1333" s="569"/>
      <c r="BD1333" s="548">
        <f>IF(AZ1333=0,0,(BB1333/AZ1333)*100)</f>
        <v>0</v>
      </c>
      <c r="BE1333" s="549"/>
      <c r="BF1333" s="572">
        <f>AT1333+AZ1333</f>
        <v>0</v>
      </c>
      <c r="BG1333" s="573"/>
      <c r="BH1333" s="544">
        <f>AV1333+BB1333</f>
        <v>0</v>
      </c>
      <c r="BI1333" s="545"/>
      <c r="BJ1333" s="548">
        <f>IF(BF1333=0,0,(BH1333/BF1333)*100)</f>
        <v>0</v>
      </c>
      <c r="BK1333" s="549"/>
      <c r="BL1333" s="552">
        <f>(AD1333*2)+(AJ1333*2)+(AP1333*3)+BB1333</f>
        <v>0</v>
      </c>
      <c r="BM1333" s="553"/>
      <c r="BN1333" s="554"/>
      <c r="BO1333" s="560" t="e">
        <f>(BL1333*BR$1309)+(N1333*BR$1310)+(X1333*BR$1311)+(R1333*BR$1312)+(V1333*BR$1313)+(Z1333*BR$1314)</f>
        <v>#REF!</v>
      </c>
      <c r="BP1333" s="560" t="e">
        <f>((AZ1333-BB1333)*BR$1316)+((AT1333-AV1333)*BR$1315)+(H1333*BR$1317)+(P1333*BR$1318)</f>
        <v>#REF!</v>
      </c>
      <c r="BQ1333" s="62"/>
      <c r="BR1333" s="62"/>
      <c r="BS1333" s="62"/>
    </row>
    <row r="1334" spans="1:71" ht="21.75" customHeight="1">
      <c r="A1334" s="62"/>
      <c r="B1334" s="587"/>
      <c r="C1334" s="562" t="str">
        <f>IF(ROSTER!D$32="","",ROSTER!D$32)</f>
        <v/>
      </c>
      <c r="D1334" s="563"/>
      <c r="E1334" s="591"/>
      <c r="F1334" s="593"/>
      <c r="G1334" s="595"/>
      <c r="H1334" s="585"/>
      <c r="I1334" s="577"/>
      <c r="J1334" s="566"/>
      <c r="K1334" s="567"/>
      <c r="L1334" s="570"/>
      <c r="M1334" s="571"/>
      <c r="N1334" s="582" t="s">
        <v>16</v>
      </c>
      <c r="O1334" s="583"/>
      <c r="P1334" s="566"/>
      <c r="Q1334" s="567"/>
      <c r="R1334" s="570"/>
      <c r="S1334" s="571"/>
      <c r="T1334" s="582" t="s">
        <v>16</v>
      </c>
      <c r="U1334" s="583"/>
      <c r="V1334" s="585"/>
      <c r="W1334" s="577"/>
      <c r="X1334" s="566"/>
      <c r="Y1334" s="577"/>
      <c r="Z1334" s="566"/>
      <c r="AA1334" s="577"/>
      <c r="AB1334" s="566"/>
      <c r="AC1334" s="567"/>
      <c r="AD1334" s="570"/>
      <c r="AE1334" s="571"/>
      <c r="AF1334" s="598"/>
      <c r="AG1334" s="599"/>
      <c r="AH1334" s="566"/>
      <c r="AI1334" s="567"/>
      <c r="AJ1334" s="570"/>
      <c r="AK1334" s="571"/>
      <c r="AL1334" s="598"/>
      <c r="AM1334" s="599"/>
      <c r="AN1334" s="566"/>
      <c r="AO1334" s="567"/>
      <c r="AP1334" s="570"/>
      <c r="AQ1334" s="571"/>
      <c r="AR1334" s="598"/>
      <c r="AS1334" s="599"/>
      <c r="AT1334" s="603"/>
      <c r="AU1334" s="604"/>
      <c r="AV1334" s="596"/>
      <c r="AW1334" s="597"/>
      <c r="AX1334" s="598"/>
      <c r="AY1334" s="599"/>
      <c r="AZ1334" s="566"/>
      <c r="BA1334" s="567"/>
      <c r="BB1334" s="570"/>
      <c r="BC1334" s="571"/>
      <c r="BD1334" s="598"/>
      <c r="BE1334" s="599"/>
      <c r="BF1334" s="603"/>
      <c r="BG1334" s="604"/>
      <c r="BH1334" s="596"/>
      <c r="BI1334" s="597"/>
      <c r="BJ1334" s="598"/>
      <c r="BK1334" s="599"/>
      <c r="BL1334" s="600"/>
      <c r="BM1334" s="601"/>
      <c r="BN1334" s="602"/>
      <c r="BO1334" s="561"/>
      <c r="BP1334" s="561"/>
      <c r="BQ1334" s="62"/>
      <c r="BR1334" s="62"/>
      <c r="BS1334" s="62"/>
    </row>
    <row r="1335" spans="1:71" ht="21.75" customHeight="1">
      <c r="A1335" s="62"/>
      <c r="B1335" s="586" t="str">
        <f>IF(ROSTER!B34="","",ROSTER!B34)</f>
        <v/>
      </c>
      <c r="C1335" s="588" t="str">
        <f>IF(ROSTER!C$34="","",ROSTER!C$34)</f>
        <v/>
      </c>
      <c r="D1335" s="589"/>
      <c r="E1335" s="590"/>
      <c r="F1335" s="592">
        <f>IF(E1335="y",1,IF(E1335="S",1,0))</f>
        <v>0</v>
      </c>
      <c r="G1335" s="594">
        <f>IF(E1335="S",1,0)</f>
        <v>0</v>
      </c>
      <c r="H1335" s="584"/>
      <c r="I1335" s="576"/>
      <c r="J1335" s="564"/>
      <c r="K1335" s="565"/>
      <c r="L1335" s="568"/>
      <c r="M1335" s="569"/>
      <c r="N1335" s="578">
        <f>L1335+J1335</f>
        <v>0</v>
      </c>
      <c r="O1335" s="579"/>
      <c r="P1335" s="564"/>
      <c r="Q1335" s="565"/>
      <c r="R1335" s="568"/>
      <c r="S1335" s="569"/>
      <c r="T1335" s="578">
        <f>R1335-P1335</f>
        <v>0</v>
      </c>
      <c r="U1335" s="579"/>
      <c r="V1335" s="584"/>
      <c r="W1335" s="576"/>
      <c r="X1335" s="564"/>
      <c r="Y1335" s="576"/>
      <c r="Z1335" s="564"/>
      <c r="AA1335" s="576"/>
      <c r="AB1335" s="564"/>
      <c r="AC1335" s="565"/>
      <c r="AD1335" s="568"/>
      <c r="AE1335" s="569"/>
      <c r="AF1335" s="548">
        <f>IF(AB1335=0,0,(AD1335/AB1335)*100)</f>
        <v>0</v>
      </c>
      <c r="AG1335" s="549"/>
      <c r="AH1335" s="564"/>
      <c r="AI1335" s="565"/>
      <c r="AJ1335" s="568"/>
      <c r="AK1335" s="569"/>
      <c r="AL1335" s="548">
        <f>IF(AH1335=0,0,(AJ1335/AH1335)*100)</f>
        <v>0</v>
      </c>
      <c r="AM1335" s="549"/>
      <c r="AN1335" s="564"/>
      <c r="AO1335" s="565"/>
      <c r="AP1335" s="568"/>
      <c r="AQ1335" s="569"/>
      <c r="AR1335" s="548">
        <f>IF(AN1335=0,0,(AP1335/AN1335)*100)</f>
        <v>0</v>
      </c>
      <c r="AS1335" s="549"/>
      <c r="AT1335" s="572">
        <f>AB1335+AH1335+AN1335</f>
        <v>0</v>
      </c>
      <c r="AU1335" s="573"/>
      <c r="AV1335" s="544">
        <f>AD1335+AJ1335+AP1335</f>
        <v>0</v>
      </c>
      <c r="AW1335" s="545"/>
      <c r="AX1335" s="548">
        <f>IF(AT1335=0,0,(AV1335/AT1335)*100)</f>
        <v>0</v>
      </c>
      <c r="AY1335" s="549"/>
      <c r="AZ1335" s="564"/>
      <c r="BA1335" s="565"/>
      <c r="BB1335" s="568"/>
      <c r="BC1335" s="569"/>
      <c r="BD1335" s="548">
        <f>IF(AZ1335=0,0,(BB1335/AZ1335)*100)</f>
        <v>0</v>
      </c>
      <c r="BE1335" s="549"/>
      <c r="BF1335" s="572">
        <f>AT1335+AZ1335</f>
        <v>0</v>
      </c>
      <c r="BG1335" s="573"/>
      <c r="BH1335" s="544">
        <f>AV1335+BB1335</f>
        <v>0</v>
      </c>
      <c r="BI1335" s="545"/>
      <c r="BJ1335" s="548">
        <f>IF(BF1335=0,0,(BH1335/BF1335)*100)</f>
        <v>0</v>
      </c>
      <c r="BK1335" s="549"/>
      <c r="BL1335" s="552">
        <f>(AD1335*2)+(AJ1335*2)+(AP1335*3)+BB1335</f>
        <v>0</v>
      </c>
      <c r="BM1335" s="553"/>
      <c r="BN1335" s="554"/>
      <c r="BO1335" s="560" t="e">
        <f>(BL1335*BR$1309)+(N1335*BR$1310)+(X1335*BR$1311)+(R1335*BR$1312)+(V1335*BR$1313)+(Z1335*BR$1314)</f>
        <v>#REF!</v>
      </c>
      <c r="BP1335" s="560" t="e">
        <f>((AZ1335-BB1335)*BR$1316)+((AT1335-AV1335)*BR$1315)+(H1335*BR$1317)+(P1335*BR$1318)</f>
        <v>#REF!</v>
      </c>
      <c r="BQ1335" s="62"/>
      <c r="BR1335" s="62"/>
      <c r="BS1335" s="62"/>
    </row>
    <row r="1336" spans="1:71" ht="21.75" customHeight="1">
      <c r="A1336" s="62"/>
      <c r="B1336" s="587"/>
      <c r="C1336" s="562" t="str">
        <f>IF(ROSTER!D$34="","",ROSTER!D$34)</f>
        <v/>
      </c>
      <c r="D1336" s="563"/>
      <c r="E1336" s="591"/>
      <c r="F1336" s="593"/>
      <c r="G1336" s="595"/>
      <c r="H1336" s="585"/>
      <c r="I1336" s="577"/>
      <c r="J1336" s="566"/>
      <c r="K1336" s="567"/>
      <c r="L1336" s="570"/>
      <c r="M1336" s="571"/>
      <c r="N1336" s="582" t="s">
        <v>16</v>
      </c>
      <c r="O1336" s="583"/>
      <c r="P1336" s="566"/>
      <c r="Q1336" s="567"/>
      <c r="R1336" s="570"/>
      <c r="S1336" s="571"/>
      <c r="T1336" s="582" t="s">
        <v>16</v>
      </c>
      <c r="U1336" s="583"/>
      <c r="V1336" s="585"/>
      <c r="W1336" s="577"/>
      <c r="X1336" s="566"/>
      <c r="Y1336" s="577"/>
      <c r="Z1336" s="566"/>
      <c r="AA1336" s="577"/>
      <c r="AB1336" s="566"/>
      <c r="AC1336" s="567"/>
      <c r="AD1336" s="570"/>
      <c r="AE1336" s="571"/>
      <c r="AF1336" s="598"/>
      <c r="AG1336" s="599"/>
      <c r="AH1336" s="566"/>
      <c r="AI1336" s="567"/>
      <c r="AJ1336" s="570"/>
      <c r="AK1336" s="571"/>
      <c r="AL1336" s="598"/>
      <c r="AM1336" s="599"/>
      <c r="AN1336" s="566"/>
      <c r="AO1336" s="567"/>
      <c r="AP1336" s="570"/>
      <c r="AQ1336" s="571"/>
      <c r="AR1336" s="598"/>
      <c r="AS1336" s="599"/>
      <c r="AT1336" s="603"/>
      <c r="AU1336" s="604"/>
      <c r="AV1336" s="596"/>
      <c r="AW1336" s="597"/>
      <c r="AX1336" s="598"/>
      <c r="AY1336" s="599"/>
      <c r="AZ1336" s="566"/>
      <c r="BA1336" s="567"/>
      <c r="BB1336" s="570"/>
      <c r="BC1336" s="571"/>
      <c r="BD1336" s="598"/>
      <c r="BE1336" s="599"/>
      <c r="BF1336" s="603"/>
      <c r="BG1336" s="604"/>
      <c r="BH1336" s="596"/>
      <c r="BI1336" s="597"/>
      <c r="BJ1336" s="598"/>
      <c r="BK1336" s="599"/>
      <c r="BL1336" s="600"/>
      <c r="BM1336" s="601"/>
      <c r="BN1336" s="602"/>
      <c r="BO1336" s="561"/>
      <c r="BP1336" s="561"/>
      <c r="BQ1336" s="62"/>
      <c r="BR1336" s="62"/>
      <c r="BS1336" s="62"/>
    </row>
    <row r="1337" spans="1:71" ht="21.75" customHeight="1">
      <c r="A1337" s="62"/>
      <c r="B1337" s="586" t="str">
        <f>IF(ROSTER!B36="","",ROSTER!B36)</f>
        <v/>
      </c>
      <c r="C1337" s="588" t="str">
        <f>IF(ROSTER!C$36="","",ROSTER!C$36)</f>
        <v/>
      </c>
      <c r="D1337" s="589"/>
      <c r="E1337" s="590"/>
      <c r="F1337" s="592">
        <f>IF(E1337="y",1,IF(E1337="S",1,0))</f>
        <v>0</v>
      </c>
      <c r="G1337" s="594">
        <f>IF(E1337="S",1,0)</f>
        <v>0</v>
      </c>
      <c r="H1337" s="584"/>
      <c r="I1337" s="576"/>
      <c r="J1337" s="564"/>
      <c r="K1337" s="565"/>
      <c r="L1337" s="568"/>
      <c r="M1337" s="569"/>
      <c r="N1337" s="578">
        <f>L1337+J1337</f>
        <v>0</v>
      </c>
      <c r="O1337" s="579"/>
      <c r="P1337" s="564"/>
      <c r="Q1337" s="565"/>
      <c r="R1337" s="568"/>
      <c r="S1337" s="569"/>
      <c r="T1337" s="578">
        <f>R1337-P1337</f>
        <v>0</v>
      </c>
      <c r="U1337" s="579"/>
      <c r="V1337" s="584"/>
      <c r="W1337" s="576"/>
      <c r="X1337" s="564"/>
      <c r="Y1337" s="576"/>
      <c r="Z1337" s="564"/>
      <c r="AA1337" s="576"/>
      <c r="AB1337" s="564"/>
      <c r="AC1337" s="565"/>
      <c r="AD1337" s="568"/>
      <c r="AE1337" s="569"/>
      <c r="AF1337" s="548">
        <f>IF(AB1337=0,0,(AD1337/AB1337)*100)</f>
        <v>0</v>
      </c>
      <c r="AG1337" s="549"/>
      <c r="AH1337" s="564"/>
      <c r="AI1337" s="565"/>
      <c r="AJ1337" s="568"/>
      <c r="AK1337" s="569"/>
      <c r="AL1337" s="548">
        <f>IF(AH1337=0,0,(AJ1337/AH1337)*100)</f>
        <v>0</v>
      </c>
      <c r="AM1337" s="549"/>
      <c r="AN1337" s="564"/>
      <c r="AO1337" s="565"/>
      <c r="AP1337" s="568"/>
      <c r="AQ1337" s="569"/>
      <c r="AR1337" s="548">
        <f>IF(AN1337=0,0,(AP1337/AN1337)*100)</f>
        <v>0</v>
      </c>
      <c r="AS1337" s="549"/>
      <c r="AT1337" s="572">
        <f>AB1337+AH1337+AN1337</f>
        <v>0</v>
      </c>
      <c r="AU1337" s="573"/>
      <c r="AV1337" s="544">
        <f>AD1337+AJ1337+AP1337</f>
        <v>0</v>
      </c>
      <c r="AW1337" s="545"/>
      <c r="AX1337" s="548">
        <f>IF(AT1337=0,0,(AV1337/AT1337)*100)</f>
        <v>0</v>
      </c>
      <c r="AY1337" s="549"/>
      <c r="AZ1337" s="564"/>
      <c r="BA1337" s="565"/>
      <c r="BB1337" s="568"/>
      <c r="BC1337" s="569"/>
      <c r="BD1337" s="548">
        <f>IF(AZ1337=0,0,(BB1337/AZ1337)*100)</f>
        <v>0</v>
      </c>
      <c r="BE1337" s="549"/>
      <c r="BF1337" s="572">
        <f>AT1337+AZ1337</f>
        <v>0</v>
      </c>
      <c r="BG1337" s="573"/>
      <c r="BH1337" s="544">
        <f>AV1337+BB1337</f>
        <v>0</v>
      </c>
      <c r="BI1337" s="545"/>
      <c r="BJ1337" s="548">
        <f>IF(BF1337=0,0,(BH1337/BF1337)*100)</f>
        <v>0</v>
      </c>
      <c r="BK1337" s="549"/>
      <c r="BL1337" s="552">
        <f>(AD1337*2)+(AJ1337*2)+(AP1337*3)+BB1337</f>
        <v>0</v>
      </c>
      <c r="BM1337" s="553"/>
      <c r="BN1337" s="554"/>
      <c r="BO1337" s="560" t="e">
        <f>(BL1337*BR$1309)+(N1337*BR$1310)+(X1337*BR$1311)+(R1337*BR$1312)+(V1337*BR$1313)+(Z1337*BR$1314)</f>
        <v>#REF!</v>
      </c>
      <c r="BP1337" s="560" t="e">
        <f>((AZ1337-BB1337)*BR$1316)+((AT1337-AV1337)*BR$1315)+(H1337*BR$1317)+(P1337*BR$1318)</f>
        <v>#REF!</v>
      </c>
      <c r="BQ1337" s="62"/>
      <c r="BR1337" s="62"/>
      <c r="BS1337" s="62"/>
    </row>
    <row r="1338" spans="1:71" ht="21.75" customHeight="1">
      <c r="A1338" s="62"/>
      <c r="B1338" s="587"/>
      <c r="C1338" s="562" t="str">
        <f>IF(ROSTER!D$36="","",ROSTER!D$36)</f>
        <v/>
      </c>
      <c r="D1338" s="563"/>
      <c r="E1338" s="591"/>
      <c r="F1338" s="593"/>
      <c r="G1338" s="595"/>
      <c r="H1338" s="585"/>
      <c r="I1338" s="577"/>
      <c r="J1338" s="566"/>
      <c r="K1338" s="567"/>
      <c r="L1338" s="570"/>
      <c r="M1338" s="571"/>
      <c r="N1338" s="582" t="s">
        <v>16</v>
      </c>
      <c r="O1338" s="583"/>
      <c r="P1338" s="566"/>
      <c r="Q1338" s="567"/>
      <c r="R1338" s="570"/>
      <c r="S1338" s="571"/>
      <c r="T1338" s="582" t="s">
        <v>16</v>
      </c>
      <c r="U1338" s="583"/>
      <c r="V1338" s="585"/>
      <c r="W1338" s="577"/>
      <c r="X1338" s="566"/>
      <c r="Y1338" s="577"/>
      <c r="Z1338" s="566"/>
      <c r="AA1338" s="577"/>
      <c r="AB1338" s="566"/>
      <c r="AC1338" s="567"/>
      <c r="AD1338" s="570"/>
      <c r="AE1338" s="571"/>
      <c r="AF1338" s="598"/>
      <c r="AG1338" s="599"/>
      <c r="AH1338" s="566"/>
      <c r="AI1338" s="567"/>
      <c r="AJ1338" s="570"/>
      <c r="AK1338" s="571"/>
      <c r="AL1338" s="598"/>
      <c r="AM1338" s="599"/>
      <c r="AN1338" s="566"/>
      <c r="AO1338" s="567"/>
      <c r="AP1338" s="570"/>
      <c r="AQ1338" s="571"/>
      <c r="AR1338" s="598"/>
      <c r="AS1338" s="599"/>
      <c r="AT1338" s="603"/>
      <c r="AU1338" s="604"/>
      <c r="AV1338" s="596"/>
      <c r="AW1338" s="597"/>
      <c r="AX1338" s="598"/>
      <c r="AY1338" s="599"/>
      <c r="AZ1338" s="566"/>
      <c r="BA1338" s="567"/>
      <c r="BB1338" s="570"/>
      <c r="BC1338" s="571"/>
      <c r="BD1338" s="598"/>
      <c r="BE1338" s="599"/>
      <c r="BF1338" s="603"/>
      <c r="BG1338" s="604"/>
      <c r="BH1338" s="596"/>
      <c r="BI1338" s="597"/>
      <c r="BJ1338" s="598"/>
      <c r="BK1338" s="599"/>
      <c r="BL1338" s="600"/>
      <c r="BM1338" s="601"/>
      <c r="BN1338" s="602"/>
      <c r="BO1338" s="561"/>
      <c r="BP1338" s="561"/>
      <c r="BQ1338" s="62"/>
      <c r="BR1338" s="62"/>
      <c r="BS1338" s="62"/>
    </row>
    <row r="1339" spans="1:71" ht="21.75" customHeight="1">
      <c r="A1339" s="62"/>
      <c r="B1339" s="586" t="str">
        <f>IF(ROSTER!B38="","",ROSTER!B38)</f>
        <v/>
      </c>
      <c r="C1339" s="588" t="str">
        <f>IF(ROSTER!C$38="","",ROSTER!C$38)</f>
        <v/>
      </c>
      <c r="D1339" s="589"/>
      <c r="E1339" s="590"/>
      <c r="F1339" s="592">
        <f>IF(E1339="y",1,IF(E1339="S",1,0))</f>
        <v>0</v>
      </c>
      <c r="G1339" s="594">
        <f>IF(E1339="S",1,0)</f>
        <v>0</v>
      </c>
      <c r="H1339" s="584"/>
      <c r="I1339" s="576"/>
      <c r="J1339" s="564"/>
      <c r="K1339" s="565"/>
      <c r="L1339" s="568"/>
      <c r="M1339" s="569"/>
      <c r="N1339" s="578">
        <f>L1339+J1339</f>
        <v>0</v>
      </c>
      <c r="O1339" s="579"/>
      <c r="P1339" s="564"/>
      <c r="Q1339" s="565"/>
      <c r="R1339" s="568"/>
      <c r="S1339" s="569"/>
      <c r="T1339" s="578">
        <f>R1339-P1339</f>
        <v>0</v>
      </c>
      <c r="U1339" s="579"/>
      <c r="V1339" s="584"/>
      <c r="W1339" s="576"/>
      <c r="X1339" s="564"/>
      <c r="Y1339" s="576"/>
      <c r="Z1339" s="564"/>
      <c r="AA1339" s="576"/>
      <c r="AB1339" s="564"/>
      <c r="AC1339" s="565"/>
      <c r="AD1339" s="568"/>
      <c r="AE1339" s="569"/>
      <c r="AF1339" s="548">
        <f>IF(AB1339=0,0,(AD1339/AB1339)*100)</f>
        <v>0</v>
      </c>
      <c r="AG1339" s="549"/>
      <c r="AH1339" s="564"/>
      <c r="AI1339" s="565"/>
      <c r="AJ1339" s="568"/>
      <c r="AK1339" s="569"/>
      <c r="AL1339" s="548">
        <f>IF(AH1339=0,0,(AJ1339/AH1339)*100)</f>
        <v>0</v>
      </c>
      <c r="AM1339" s="549"/>
      <c r="AN1339" s="564"/>
      <c r="AO1339" s="565"/>
      <c r="AP1339" s="568"/>
      <c r="AQ1339" s="569"/>
      <c r="AR1339" s="548">
        <f>IF(AN1339=0,0,(AP1339/AN1339)*100)</f>
        <v>0</v>
      </c>
      <c r="AS1339" s="549"/>
      <c r="AT1339" s="572">
        <f>AB1339+AH1339+AN1339</f>
        <v>0</v>
      </c>
      <c r="AU1339" s="573"/>
      <c r="AV1339" s="544">
        <f>AD1339+AJ1339+AP1339</f>
        <v>0</v>
      </c>
      <c r="AW1339" s="545"/>
      <c r="AX1339" s="548">
        <f>IF(AT1339=0,0,(AV1339/AT1339)*100)</f>
        <v>0</v>
      </c>
      <c r="AY1339" s="549"/>
      <c r="AZ1339" s="564"/>
      <c r="BA1339" s="565"/>
      <c r="BB1339" s="568"/>
      <c r="BC1339" s="569"/>
      <c r="BD1339" s="548">
        <f>IF(AZ1339=0,0,(BB1339/AZ1339)*100)</f>
        <v>0</v>
      </c>
      <c r="BE1339" s="549"/>
      <c r="BF1339" s="572">
        <f>AT1339+AZ1339</f>
        <v>0</v>
      </c>
      <c r="BG1339" s="573"/>
      <c r="BH1339" s="544">
        <f>AV1339+BB1339</f>
        <v>0</v>
      </c>
      <c r="BI1339" s="545"/>
      <c r="BJ1339" s="548">
        <f>IF(BF1339=0,0,(BH1339/BF1339)*100)</f>
        <v>0</v>
      </c>
      <c r="BK1339" s="549"/>
      <c r="BL1339" s="552">
        <f>(AD1339*2)+(AJ1339*2)+(AP1339*3)+BB1339</f>
        <v>0</v>
      </c>
      <c r="BM1339" s="553"/>
      <c r="BN1339" s="554"/>
      <c r="BO1339" s="560" t="e">
        <f>(BL1339*BR$1309)+(N1339*BR$1310)+(X1339*BR$1311)+(R1339*BR$1312)+(V1339*BR$1313)+(Z1339*BR$1314)</f>
        <v>#REF!</v>
      </c>
      <c r="BP1339" s="560" t="e">
        <f>((AZ1339-BB1339)*BR$1316)+((AT1339-AV1339)*BR$1315)+(H1339*BR$1317)+(P1339*BR$1318)</f>
        <v>#REF!</v>
      </c>
      <c r="BQ1339" s="62"/>
      <c r="BR1339" s="62"/>
      <c r="BS1339" s="62"/>
    </row>
    <row r="1340" spans="1:71" ht="21.75" customHeight="1">
      <c r="A1340" s="62"/>
      <c r="B1340" s="587"/>
      <c r="C1340" s="562" t="str">
        <f>IF(ROSTER!D$38="","",ROSTER!D$38)</f>
        <v/>
      </c>
      <c r="D1340" s="563"/>
      <c r="E1340" s="591"/>
      <c r="F1340" s="593"/>
      <c r="G1340" s="595"/>
      <c r="H1340" s="585"/>
      <c r="I1340" s="577"/>
      <c r="J1340" s="566"/>
      <c r="K1340" s="567"/>
      <c r="L1340" s="570"/>
      <c r="M1340" s="571"/>
      <c r="N1340" s="582" t="s">
        <v>16</v>
      </c>
      <c r="O1340" s="583"/>
      <c r="P1340" s="566"/>
      <c r="Q1340" s="567"/>
      <c r="R1340" s="570"/>
      <c r="S1340" s="571"/>
      <c r="T1340" s="582" t="s">
        <v>16</v>
      </c>
      <c r="U1340" s="583"/>
      <c r="V1340" s="585"/>
      <c r="W1340" s="577"/>
      <c r="X1340" s="566"/>
      <c r="Y1340" s="577"/>
      <c r="Z1340" s="566"/>
      <c r="AA1340" s="577"/>
      <c r="AB1340" s="566"/>
      <c r="AC1340" s="567"/>
      <c r="AD1340" s="570"/>
      <c r="AE1340" s="571"/>
      <c r="AF1340" s="598"/>
      <c r="AG1340" s="599"/>
      <c r="AH1340" s="566"/>
      <c r="AI1340" s="567"/>
      <c r="AJ1340" s="570"/>
      <c r="AK1340" s="571"/>
      <c r="AL1340" s="598"/>
      <c r="AM1340" s="599"/>
      <c r="AN1340" s="566"/>
      <c r="AO1340" s="567"/>
      <c r="AP1340" s="570"/>
      <c r="AQ1340" s="571"/>
      <c r="AR1340" s="598"/>
      <c r="AS1340" s="599"/>
      <c r="AT1340" s="603"/>
      <c r="AU1340" s="604"/>
      <c r="AV1340" s="596"/>
      <c r="AW1340" s="597"/>
      <c r="AX1340" s="598"/>
      <c r="AY1340" s="599"/>
      <c r="AZ1340" s="566"/>
      <c r="BA1340" s="567"/>
      <c r="BB1340" s="570"/>
      <c r="BC1340" s="571"/>
      <c r="BD1340" s="598"/>
      <c r="BE1340" s="599"/>
      <c r="BF1340" s="603"/>
      <c r="BG1340" s="604"/>
      <c r="BH1340" s="596"/>
      <c r="BI1340" s="597"/>
      <c r="BJ1340" s="598"/>
      <c r="BK1340" s="599"/>
      <c r="BL1340" s="600"/>
      <c r="BM1340" s="601"/>
      <c r="BN1340" s="602"/>
      <c r="BO1340" s="561"/>
      <c r="BP1340" s="561"/>
      <c r="BQ1340" s="62"/>
      <c r="BR1340" s="62"/>
      <c r="BS1340" s="62"/>
    </row>
    <row r="1341" spans="1:71" ht="21.75" customHeight="1">
      <c r="A1341" s="62"/>
      <c r="B1341" s="586" t="str">
        <f>IF(ROSTER!B40="","",ROSTER!B40)</f>
        <v/>
      </c>
      <c r="C1341" s="588" t="str">
        <f>IF(ROSTER!C$40="","",ROSTER!C$40)</f>
        <v/>
      </c>
      <c r="D1341" s="589"/>
      <c r="E1341" s="590"/>
      <c r="F1341" s="592">
        <f>IF(E1341="y",1,IF(E1341="S",1,0))</f>
        <v>0</v>
      </c>
      <c r="G1341" s="594">
        <f>IF(E1341="S",1,0)</f>
        <v>0</v>
      </c>
      <c r="H1341" s="584"/>
      <c r="I1341" s="576"/>
      <c r="J1341" s="564"/>
      <c r="K1341" s="565"/>
      <c r="L1341" s="568"/>
      <c r="M1341" s="569"/>
      <c r="N1341" s="578">
        <f>L1341+J1341</f>
        <v>0</v>
      </c>
      <c r="O1341" s="579"/>
      <c r="P1341" s="564"/>
      <c r="Q1341" s="565"/>
      <c r="R1341" s="568"/>
      <c r="S1341" s="569"/>
      <c r="T1341" s="578">
        <f>R1341-P1341</f>
        <v>0</v>
      </c>
      <c r="U1341" s="579"/>
      <c r="V1341" s="584"/>
      <c r="W1341" s="576"/>
      <c r="X1341" s="564"/>
      <c r="Y1341" s="576"/>
      <c r="Z1341" s="564"/>
      <c r="AA1341" s="576"/>
      <c r="AB1341" s="564"/>
      <c r="AC1341" s="565"/>
      <c r="AD1341" s="568"/>
      <c r="AE1341" s="569"/>
      <c r="AF1341" s="548">
        <f>IF(AB1341=0,0,(AD1341/AB1341)*100)</f>
        <v>0</v>
      </c>
      <c r="AG1341" s="549"/>
      <c r="AH1341" s="564"/>
      <c r="AI1341" s="565"/>
      <c r="AJ1341" s="568"/>
      <c r="AK1341" s="569"/>
      <c r="AL1341" s="548">
        <f>IF(AH1341=0,0,(AJ1341/AH1341)*100)</f>
        <v>0</v>
      </c>
      <c r="AM1341" s="549"/>
      <c r="AN1341" s="564"/>
      <c r="AO1341" s="565"/>
      <c r="AP1341" s="568"/>
      <c r="AQ1341" s="569"/>
      <c r="AR1341" s="548">
        <f>IF(AN1341=0,0,(AP1341/AN1341)*100)</f>
        <v>0</v>
      </c>
      <c r="AS1341" s="549"/>
      <c r="AT1341" s="572">
        <f>AB1341+AH1341+AN1341</f>
        <v>0</v>
      </c>
      <c r="AU1341" s="573"/>
      <c r="AV1341" s="544">
        <f>AD1341+AJ1341+AP1341</f>
        <v>0</v>
      </c>
      <c r="AW1341" s="545"/>
      <c r="AX1341" s="548">
        <f>IF(AT1341=0,0,(AV1341/AT1341)*100)</f>
        <v>0</v>
      </c>
      <c r="AY1341" s="549"/>
      <c r="AZ1341" s="564"/>
      <c r="BA1341" s="565"/>
      <c r="BB1341" s="568"/>
      <c r="BC1341" s="569"/>
      <c r="BD1341" s="548">
        <f>IF(AZ1341=0,0,(BB1341/AZ1341)*100)</f>
        <v>0</v>
      </c>
      <c r="BE1341" s="549"/>
      <c r="BF1341" s="572">
        <f>AT1341+AZ1341</f>
        <v>0</v>
      </c>
      <c r="BG1341" s="573"/>
      <c r="BH1341" s="544">
        <f>AV1341+BB1341</f>
        <v>0</v>
      </c>
      <c r="BI1341" s="545"/>
      <c r="BJ1341" s="548">
        <f>IF(BF1341=0,0,(BH1341/BF1341)*100)</f>
        <v>0</v>
      </c>
      <c r="BK1341" s="549"/>
      <c r="BL1341" s="552">
        <f>(AD1341*2)+(AJ1341*2)+(AP1341*3)+BB1341</f>
        <v>0</v>
      </c>
      <c r="BM1341" s="553"/>
      <c r="BN1341" s="554"/>
      <c r="BO1341" s="560" t="e">
        <f>(BL1341*BR$1309)+(N1341*BR$1310)+(X1341*BR$1311)+(R1341*BR$1312)+(V1341*BR$1313)+(Z1341*BR$1314)</f>
        <v>#REF!</v>
      </c>
      <c r="BP1341" s="560" t="e">
        <f>((AZ1341-BB1341)*BR$1316)+((AT1341-AV1341)*BR$1315)+(H1341*BR$1317)+(P1341*BR$1318)</f>
        <v>#REF!</v>
      </c>
      <c r="BQ1341" s="62"/>
      <c r="BR1341" s="62"/>
      <c r="BS1341" s="62"/>
    </row>
    <row r="1342" spans="1:71" ht="21.75" customHeight="1">
      <c r="A1342" s="62"/>
      <c r="B1342" s="587"/>
      <c r="C1342" s="562" t="str">
        <f>IF(ROSTER!D$40="","",ROSTER!D$40)</f>
        <v/>
      </c>
      <c r="D1342" s="563"/>
      <c r="E1342" s="591"/>
      <c r="F1342" s="593"/>
      <c r="G1342" s="595"/>
      <c r="H1342" s="585"/>
      <c r="I1342" s="577"/>
      <c r="J1342" s="566"/>
      <c r="K1342" s="567"/>
      <c r="L1342" s="570"/>
      <c r="M1342" s="571"/>
      <c r="N1342" s="582" t="s">
        <v>16</v>
      </c>
      <c r="O1342" s="583"/>
      <c r="P1342" s="566"/>
      <c r="Q1342" s="567"/>
      <c r="R1342" s="570"/>
      <c r="S1342" s="571"/>
      <c r="T1342" s="582" t="s">
        <v>16</v>
      </c>
      <c r="U1342" s="583"/>
      <c r="V1342" s="585"/>
      <c r="W1342" s="577"/>
      <c r="X1342" s="566"/>
      <c r="Y1342" s="577"/>
      <c r="Z1342" s="566"/>
      <c r="AA1342" s="577"/>
      <c r="AB1342" s="566"/>
      <c r="AC1342" s="567"/>
      <c r="AD1342" s="570"/>
      <c r="AE1342" s="571"/>
      <c r="AF1342" s="598"/>
      <c r="AG1342" s="599"/>
      <c r="AH1342" s="566"/>
      <c r="AI1342" s="567"/>
      <c r="AJ1342" s="570"/>
      <c r="AK1342" s="571"/>
      <c r="AL1342" s="598"/>
      <c r="AM1342" s="599"/>
      <c r="AN1342" s="566"/>
      <c r="AO1342" s="567"/>
      <c r="AP1342" s="570"/>
      <c r="AQ1342" s="571"/>
      <c r="AR1342" s="598"/>
      <c r="AS1342" s="599"/>
      <c r="AT1342" s="603"/>
      <c r="AU1342" s="604"/>
      <c r="AV1342" s="596"/>
      <c r="AW1342" s="597"/>
      <c r="AX1342" s="598"/>
      <c r="AY1342" s="599"/>
      <c r="AZ1342" s="566"/>
      <c r="BA1342" s="567"/>
      <c r="BB1342" s="570"/>
      <c r="BC1342" s="571"/>
      <c r="BD1342" s="598"/>
      <c r="BE1342" s="599"/>
      <c r="BF1342" s="603"/>
      <c r="BG1342" s="604"/>
      <c r="BH1342" s="596"/>
      <c r="BI1342" s="597"/>
      <c r="BJ1342" s="598"/>
      <c r="BK1342" s="599"/>
      <c r="BL1342" s="600"/>
      <c r="BM1342" s="601"/>
      <c r="BN1342" s="602"/>
      <c r="BO1342" s="561"/>
      <c r="BP1342" s="561"/>
      <c r="BQ1342" s="62"/>
      <c r="BR1342" s="62"/>
      <c r="BS1342" s="62"/>
    </row>
    <row r="1343" spans="1:71" ht="21.75" customHeight="1">
      <c r="A1343" s="62"/>
      <c r="B1343" s="586" t="str">
        <f>IF(ROSTER!B42="","",ROSTER!B42)</f>
        <v/>
      </c>
      <c r="C1343" s="588" t="str">
        <f>IF(ROSTER!C$42="","",ROSTER!C$42)</f>
        <v/>
      </c>
      <c r="D1343" s="589"/>
      <c r="E1343" s="590"/>
      <c r="F1343" s="592">
        <f>IF(E1343="y",1,IF(E1343="S",1,0))</f>
        <v>0</v>
      </c>
      <c r="G1343" s="594">
        <f>IF(E1343="S",1,0)</f>
        <v>0</v>
      </c>
      <c r="H1343" s="584"/>
      <c r="I1343" s="576"/>
      <c r="J1343" s="564"/>
      <c r="K1343" s="565"/>
      <c r="L1343" s="568"/>
      <c r="M1343" s="569"/>
      <c r="N1343" s="578">
        <f>L1343+J1343</f>
        <v>0</v>
      </c>
      <c r="O1343" s="579"/>
      <c r="P1343" s="564"/>
      <c r="Q1343" s="565"/>
      <c r="R1343" s="568"/>
      <c r="S1343" s="569"/>
      <c r="T1343" s="578">
        <f>R1343-P1343</f>
        <v>0</v>
      </c>
      <c r="U1343" s="579"/>
      <c r="V1343" s="584"/>
      <c r="W1343" s="576"/>
      <c r="X1343" s="564"/>
      <c r="Y1343" s="576"/>
      <c r="Z1343" s="564"/>
      <c r="AA1343" s="576"/>
      <c r="AB1343" s="564"/>
      <c r="AC1343" s="565"/>
      <c r="AD1343" s="568"/>
      <c r="AE1343" s="569"/>
      <c r="AF1343" s="548">
        <f>IF(AB1343=0,0,(AD1343/AB1343)*100)</f>
        <v>0</v>
      </c>
      <c r="AG1343" s="549"/>
      <c r="AH1343" s="564"/>
      <c r="AI1343" s="565"/>
      <c r="AJ1343" s="568"/>
      <c r="AK1343" s="569"/>
      <c r="AL1343" s="548">
        <f>IF(AH1343=0,0,(AJ1343/AH1343)*100)</f>
        <v>0</v>
      </c>
      <c r="AM1343" s="549"/>
      <c r="AN1343" s="564"/>
      <c r="AO1343" s="565"/>
      <c r="AP1343" s="568"/>
      <c r="AQ1343" s="569"/>
      <c r="AR1343" s="548">
        <f>IF(AN1343=0,0,(AP1343/AN1343)*100)</f>
        <v>0</v>
      </c>
      <c r="AS1343" s="549"/>
      <c r="AT1343" s="572">
        <f>AB1343+AH1343+AN1343</f>
        <v>0</v>
      </c>
      <c r="AU1343" s="573"/>
      <c r="AV1343" s="544">
        <f>AD1343+AJ1343+AP1343</f>
        <v>0</v>
      </c>
      <c r="AW1343" s="545"/>
      <c r="AX1343" s="548">
        <f>IF(AT1343=0,0,(AV1343/AT1343)*100)</f>
        <v>0</v>
      </c>
      <c r="AY1343" s="549"/>
      <c r="AZ1343" s="564"/>
      <c r="BA1343" s="565"/>
      <c r="BB1343" s="568"/>
      <c r="BC1343" s="569"/>
      <c r="BD1343" s="548">
        <f>IF(AZ1343=0,0,(BB1343/AZ1343)*100)</f>
        <v>0</v>
      </c>
      <c r="BE1343" s="549"/>
      <c r="BF1343" s="572">
        <f>AT1343+AZ1343</f>
        <v>0</v>
      </c>
      <c r="BG1343" s="573"/>
      <c r="BH1343" s="544">
        <f>AV1343+BB1343</f>
        <v>0</v>
      </c>
      <c r="BI1343" s="545"/>
      <c r="BJ1343" s="548">
        <f>IF(BF1343=0,0,(BH1343/BF1343)*100)</f>
        <v>0</v>
      </c>
      <c r="BK1343" s="549"/>
      <c r="BL1343" s="552">
        <f>(AD1343*2)+(AJ1343*2)+(AP1343*3)+BB1343</f>
        <v>0</v>
      </c>
      <c r="BM1343" s="553"/>
      <c r="BN1343" s="554"/>
      <c r="BO1343" s="560" t="e">
        <f>(BL1343*BR$1309)+(N1343*BR$1310)+(X1343*BR$1311)+(R1343*BR$1312)+(V1343*BR$1313)+(Z1343*BR$1314)</f>
        <v>#REF!</v>
      </c>
      <c r="BP1343" s="560" t="e">
        <f>((AZ1343-BB1343)*BR$1316)+((AT1343-AV1343)*BR$1315)+(H1343*BR$1317)+(P1343*BR$1318)</f>
        <v>#REF!</v>
      </c>
      <c r="BQ1343" s="62"/>
      <c r="BR1343" s="62"/>
      <c r="BS1343" s="62"/>
    </row>
    <row r="1344" spans="1:71" ht="21.75" customHeight="1">
      <c r="A1344" s="62"/>
      <c r="B1344" s="587"/>
      <c r="C1344" s="562" t="str">
        <f>IF(ROSTER!D$42="","",ROSTER!D$42)</f>
        <v/>
      </c>
      <c r="D1344" s="563"/>
      <c r="E1344" s="591"/>
      <c r="F1344" s="593"/>
      <c r="G1344" s="595"/>
      <c r="H1344" s="585"/>
      <c r="I1344" s="577"/>
      <c r="J1344" s="566"/>
      <c r="K1344" s="567"/>
      <c r="L1344" s="570"/>
      <c r="M1344" s="571"/>
      <c r="N1344" s="582" t="s">
        <v>16</v>
      </c>
      <c r="O1344" s="583"/>
      <c r="P1344" s="566"/>
      <c r="Q1344" s="567"/>
      <c r="R1344" s="570"/>
      <c r="S1344" s="571"/>
      <c r="T1344" s="582" t="s">
        <v>16</v>
      </c>
      <c r="U1344" s="583"/>
      <c r="V1344" s="585"/>
      <c r="W1344" s="577"/>
      <c r="X1344" s="566"/>
      <c r="Y1344" s="577"/>
      <c r="Z1344" s="566"/>
      <c r="AA1344" s="577"/>
      <c r="AB1344" s="566"/>
      <c r="AC1344" s="567"/>
      <c r="AD1344" s="570"/>
      <c r="AE1344" s="571"/>
      <c r="AF1344" s="598"/>
      <c r="AG1344" s="599"/>
      <c r="AH1344" s="566"/>
      <c r="AI1344" s="567"/>
      <c r="AJ1344" s="570"/>
      <c r="AK1344" s="571"/>
      <c r="AL1344" s="598"/>
      <c r="AM1344" s="599"/>
      <c r="AN1344" s="566"/>
      <c r="AO1344" s="567"/>
      <c r="AP1344" s="570"/>
      <c r="AQ1344" s="571"/>
      <c r="AR1344" s="598"/>
      <c r="AS1344" s="599"/>
      <c r="AT1344" s="603"/>
      <c r="AU1344" s="604"/>
      <c r="AV1344" s="596"/>
      <c r="AW1344" s="597"/>
      <c r="AX1344" s="598"/>
      <c r="AY1344" s="599"/>
      <c r="AZ1344" s="566"/>
      <c r="BA1344" s="567"/>
      <c r="BB1344" s="570"/>
      <c r="BC1344" s="571"/>
      <c r="BD1344" s="598"/>
      <c r="BE1344" s="599"/>
      <c r="BF1344" s="603"/>
      <c r="BG1344" s="604"/>
      <c r="BH1344" s="596"/>
      <c r="BI1344" s="597"/>
      <c r="BJ1344" s="598"/>
      <c r="BK1344" s="599"/>
      <c r="BL1344" s="600"/>
      <c r="BM1344" s="601"/>
      <c r="BN1344" s="602"/>
      <c r="BO1344" s="561"/>
      <c r="BP1344" s="561"/>
      <c r="BQ1344" s="62"/>
      <c r="BR1344" s="62"/>
      <c r="BS1344" s="62"/>
    </row>
    <row r="1345" spans="1:73" ht="21.75" customHeight="1">
      <c r="A1345" s="62"/>
      <c r="B1345" s="586" t="str">
        <f>IF(ROSTER!B44="","",ROSTER!B44)</f>
        <v/>
      </c>
      <c r="C1345" s="588" t="str">
        <f>IF(ROSTER!C$44="","",ROSTER!C$44)</f>
        <v/>
      </c>
      <c r="D1345" s="589"/>
      <c r="E1345" s="590"/>
      <c r="F1345" s="592">
        <f>IF(E1345="y",1,IF(E1345="S",1,0))</f>
        <v>0</v>
      </c>
      <c r="G1345" s="594">
        <f>IF(E1345="S",1,0)</f>
        <v>0</v>
      </c>
      <c r="H1345" s="584"/>
      <c r="I1345" s="576"/>
      <c r="J1345" s="564"/>
      <c r="K1345" s="565"/>
      <c r="L1345" s="568"/>
      <c r="M1345" s="569"/>
      <c r="N1345" s="578">
        <f>L1345+J1345</f>
        <v>0</v>
      </c>
      <c r="O1345" s="579"/>
      <c r="P1345" s="564"/>
      <c r="Q1345" s="565"/>
      <c r="R1345" s="568"/>
      <c r="S1345" s="569"/>
      <c r="T1345" s="578">
        <f>R1345-P1345</f>
        <v>0</v>
      </c>
      <c r="U1345" s="579"/>
      <c r="V1345" s="584"/>
      <c r="W1345" s="576"/>
      <c r="X1345" s="564"/>
      <c r="Y1345" s="576"/>
      <c r="Z1345" s="564"/>
      <c r="AA1345" s="576"/>
      <c r="AB1345" s="564"/>
      <c r="AC1345" s="565"/>
      <c r="AD1345" s="568"/>
      <c r="AE1345" s="569"/>
      <c r="AF1345" s="548">
        <f>IF(AB1345=0,0,(AD1345/AB1345)*100)</f>
        <v>0</v>
      </c>
      <c r="AG1345" s="549"/>
      <c r="AH1345" s="564"/>
      <c r="AI1345" s="565"/>
      <c r="AJ1345" s="568"/>
      <c r="AK1345" s="569"/>
      <c r="AL1345" s="548">
        <f>IF(AH1345=0,0,(AJ1345/AH1345)*100)</f>
        <v>0</v>
      </c>
      <c r="AM1345" s="549"/>
      <c r="AN1345" s="564"/>
      <c r="AO1345" s="565"/>
      <c r="AP1345" s="568"/>
      <c r="AQ1345" s="569"/>
      <c r="AR1345" s="548">
        <f>IF(AN1345=0,0,(AP1345/AN1345)*100)</f>
        <v>0</v>
      </c>
      <c r="AS1345" s="549"/>
      <c r="AT1345" s="572">
        <f>AB1345+AH1345+AN1345</f>
        <v>0</v>
      </c>
      <c r="AU1345" s="573"/>
      <c r="AV1345" s="544">
        <f>AD1345+AJ1345+AP1345</f>
        <v>0</v>
      </c>
      <c r="AW1345" s="545"/>
      <c r="AX1345" s="548">
        <f>IF(AT1345=0,0,(AV1345/AT1345)*100)</f>
        <v>0</v>
      </c>
      <c r="AY1345" s="549"/>
      <c r="AZ1345" s="564"/>
      <c r="BA1345" s="565"/>
      <c r="BB1345" s="568"/>
      <c r="BC1345" s="569"/>
      <c r="BD1345" s="548">
        <f>IF(AZ1345=0,0,(BB1345/AZ1345)*100)</f>
        <v>0</v>
      </c>
      <c r="BE1345" s="549"/>
      <c r="BF1345" s="572">
        <f>AT1345+AZ1345</f>
        <v>0</v>
      </c>
      <c r="BG1345" s="573"/>
      <c r="BH1345" s="544">
        <f>AV1345+BB1345</f>
        <v>0</v>
      </c>
      <c r="BI1345" s="545"/>
      <c r="BJ1345" s="548">
        <f>IF(BF1345=0,0,(BH1345/BF1345)*100)</f>
        <v>0</v>
      </c>
      <c r="BK1345" s="549"/>
      <c r="BL1345" s="552">
        <f>(AD1345*2)+(AJ1345*2)+(AP1345*3)+BB1345</f>
        <v>0</v>
      </c>
      <c r="BM1345" s="553"/>
      <c r="BN1345" s="554"/>
      <c r="BO1345" s="560" t="e">
        <f>(BL1345*BR$1309)+(N1345*BR$1310)+(X1345*BR$1311)+(R1345*BR$1312)+(V1345*BR$1313)+(Z1345*BR$1314)</f>
        <v>#REF!</v>
      </c>
      <c r="BP1345" s="560" t="e">
        <f>((AZ1345-BB1345)*BR$1316)+((AT1345-AV1345)*BR$1315)+(H1345*BR$1317)+(P1345*BR$1318)</f>
        <v>#REF!</v>
      </c>
      <c r="BQ1345" s="62"/>
      <c r="BR1345" s="62"/>
      <c r="BS1345" s="62"/>
    </row>
    <row r="1346" spans="1:73" ht="21.75" customHeight="1">
      <c r="A1346" s="62"/>
      <c r="B1346" s="587"/>
      <c r="C1346" s="562" t="str">
        <f>IF(ROSTER!D$44="","",ROSTER!D$44)</f>
        <v/>
      </c>
      <c r="D1346" s="563"/>
      <c r="E1346" s="591"/>
      <c r="F1346" s="593"/>
      <c r="G1346" s="595"/>
      <c r="H1346" s="585"/>
      <c r="I1346" s="577"/>
      <c r="J1346" s="566"/>
      <c r="K1346" s="567"/>
      <c r="L1346" s="570"/>
      <c r="M1346" s="571"/>
      <c r="N1346" s="582" t="s">
        <v>16</v>
      </c>
      <c r="O1346" s="583"/>
      <c r="P1346" s="566"/>
      <c r="Q1346" s="567"/>
      <c r="R1346" s="570"/>
      <c r="S1346" s="571"/>
      <c r="T1346" s="582" t="s">
        <v>16</v>
      </c>
      <c r="U1346" s="583"/>
      <c r="V1346" s="585"/>
      <c r="W1346" s="577"/>
      <c r="X1346" s="566"/>
      <c r="Y1346" s="577"/>
      <c r="Z1346" s="566"/>
      <c r="AA1346" s="577"/>
      <c r="AB1346" s="566"/>
      <c r="AC1346" s="567"/>
      <c r="AD1346" s="570"/>
      <c r="AE1346" s="571"/>
      <c r="AF1346" s="598"/>
      <c r="AG1346" s="599"/>
      <c r="AH1346" s="566"/>
      <c r="AI1346" s="567"/>
      <c r="AJ1346" s="570"/>
      <c r="AK1346" s="571"/>
      <c r="AL1346" s="598"/>
      <c r="AM1346" s="599"/>
      <c r="AN1346" s="566"/>
      <c r="AO1346" s="567"/>
      <c r="AP1346" s="570"/>
      <c r="AQ1346" s="571"/>
      <c r="AR1346" s="598"/>
      <c r="AS1346" s="599"/>
      <c r="AT1346" s="603"/>
      <c r="AU1346" s="604"/>
      <c r="AV1346" s="596"/>
      <c r="AW1346" s="597"/>
      <c r="AX1346" s="598"/>
      <c r="AY1346" s="599"/>
      <c r="AZ1346" s="566"/>
      <c r="BA1346" s="567"/>
      <c r="BB1346" s="570"/>
      <c r="BC1346" s="571"/>
      <c r="BD1346" s="598"/>
      <c r="BE1346" s="599"/>
      <c r="BF1346" s="603"/>
      <c r="BG1346" s="604"/>
      <c r="BH1346" s="596"/>
      <c r="BI1346" s="597"/>
      <c r="BJ1346" s="598"/>
      <c r="BK1346" s="599"/>
      <c r="BL1346" s="600"/>
      <c r="BM1346" s="601"/>
      <c r="BN1346" s="602"/>
      <c r="BO1346" s="561"/>
      <c r="BP1346" s="561"/>
      <c r="BQ1346" s="62"/>
      <c r="BR1346" s="62"/>
      <c r="BS1346" s="62"/>
    </row>
    <row r="1347" spans="1:73" ht="21.75" customHeight="1">
      <c r="A1347" s="62"/>
      <c r="B1347" s="586" t="str">
        <f>IF(ROSTER!B46="","",ROSTER!B46)</f>
        <v/>
      </c>
      <c r="C1347" s="588" t="str">
        <f>IF(ROSTER!C$46="","",ROSTER!C$46)</f>
        <v/>
      </c>
      <c r="D1347" s="589"/>
      <c r="E1347" s="590"/>
      <c r="F1347" s="592">
        <f>IF(E1347="y",1,IF(E1347="S",1,0))</f>
        <v>0</v>
      </c>
      <c r="G1347" s="594">
        <f>IF(E1347="S",1,0)</f>
        <v>0</v>
      </c>
      <c r="H1347" s="584"/>
      <c r="I1347" s="576"/>
      <c r="J1347" s="564"/>
      <c r="K1347" s="565"/>
      <c r="L1347" s="568"/>
      <c r="M1347" s="569"/>
      <c r="N1347" s="578">
        <f>L1347+J1347</f>
        <v>0</v>
      </c>
      <c r="O1347" s="579"/>
      <c r="P1347" s="564"/>
      <c r="Q1347" s="565"/>
      <c r="R1347" s="568"/>
      <c r="S1347" s="569"/>
      <c r="T1347" s="578">
        <f>R1347-P1347</f>
        <v>0</v>
      </c>
      <c r="U1347" s="579"/>
      <c r="V1347" s="584"/>
      <c r="W1347" s="576"/>
      <c r="X1347" s="564"/>
      <c r="Y1347" s="576"/>
      <c r="Z1347" s="564"/>
      <c r="AA1347" s="576"/>
      <c r="AB1347" s="564"/>
      <c r="AC1347" s="565"/>
      <c r="AD1347" s="568"/>
      <c r="AE1347" s="569"/>
      <c r="AF1347" s="548">
        <f>IF(AB1347=0,0,(AD1347/AB1347)*100)</f>
        <v>0</v>
      </c>
      <c r="AG1347" s="549"/>
      <c r="AH1347" s="564"/>
      <c r="AI1347" s="565"/>
      <c r="AJ1347" s="568"/>
      <c r="AK1347" s="569"/>
      <c r="AL1347" s="548">
        <f>IF(AH1347=0,0,(AJ1347/AH1347)*100)</f>
        <v>0</v>
      </c>
      <c r="AM1347" s="549"/>
      <c r="AN1347" s="564"/>
      <c r="AO1347" s="565"/>
      <c r="AP1347" s="568"/>
      <c r="AQ1347" s="569"/>
      <c r="AR1347" s="548">
        <f>IF(AN1347=0,0,(AP1347/AN1347)*100)</f>
        <v>0</v>
      </c>
      <c r="AS1347" s="549"/>
      <c r="AT1347" s="572">
        <f>AB1347+AH1347+AN1347</f>
        <v>0</v>
      </c>
      <c r="AU1347" s="573"/>
      <c r="AV1347" s="544">
        <f>AD1347+AJ1347+AP1347</f>
        <v>0</v>
      </c>
      <c r="AW1347" s="545"/>
      <c r="AX1347" s="548">
        <f>IF(AT1347=0,0,(AV1347/AT1347)*100)</f>
        <v>0</v>
      </c>
      <c r="AY1347" s="549"/>
      <c r="AZ1347" s="564"/>
      <c r="BA1347" s="565"/>
      <c r="BB1347" s="568"/>
      <c r="BC1347" s="569"/>
      <c r="BD1347" s="548">
        <f>IF(AZ1347=0,0,(BB1347/AZ1347)*100)</f>
        <v>0</v>
      </c>
      <c r="BE1347" s="549"/>
      <c r="BF1347" s="572">
        <f>AT1347+AZ1347</f>
        <v>0</v>
      </c>
      <c r="BG1347" s="573"/>
      <c r="BH1347" s="544">
        <f>AV1347+BB1347</f>
        <v>0</v>
      </c>
      <c r="BI1347" s="545"/>
      <c r="BJ1347" s="548">
        <f>IF(BF1347=0,0,(BH1347/BF1347)*100)</f>
        <v>0</v>
      </c>
      <c r="BK1347" s="549"/>
      <c r="BL1347" s="552">
        <f>(AD1347*2)+(AJ1347*2)+(AP1347*3)+BB1347</f>
        <v>0</v>
      </c>
      <c r="BM1347" s="553"/>
      <c r="BN1347" s="554"/>
      <c r="BO1347" s="558" t="e">
        <f>(BL1347*BR$1309)+(N1347*BR$1310)+(X1347*BR$1311)+(R1347*BR$1312)+(V1347*BR$1313)+(Z1347*BR$1314)</f>
        <v>#REF!</v>
      </c>
      <c r="BP1347" s="560" t="e">
        <f>((AZ1347-BB1347)*BR$1316)+((AT1347-AV1347)*BR$1315)+(H1347*BR$1317)+(P1347*BR$1318)</f>
        <v>#REF!</v>
      </c>
      <c r="BQ1347" s="62"/>
      <c r="BR1347" s="62"/>
      <c r="BS1347" s="62"/>
      <c r="BU1347" s="82"/>
    </row>
    <row r="1348" spans="1:73" ht="22.5" customHeight="1" thickBot="1">
      <c r="A1348" s="62"/>
      <c r="B1348" s="587"/>
      <c r="C1348" s="562" t="str">
        <f>IF(ROSTER!D$46="","",ROSTER!D$46)</f>
        <v/>
      </c>
      <c r="D1348" s="563"/>
      <c r="E1348" s="591"/>
      <c r="F1348" s="593"/>
      <c r="G1348" s="595"/>
      <c r="H1348" s="585"/>
      <c r="I1348" s="577"/>
      <c r="J1348" s="566"/>
      <c r="K1348" s="567"/>
      <c r="L1348" s="570"/>
      <c r="M1348" s="571"/>
      <c r="N1348" s="580" t="s">
        <v>16</v>
      </c>
      <c r="O1348" s="581"/>
      <c r="P1348" s="566"/>
      <c r="Q1348" s="567"/>
      <c r="R1348" s="570"/>
      <c r="S1348" s="571"/>
      <c r="T1348" s="582" t="s">
        <v>16</v>
      </c>
      <c r="U1348" s="583"/>
      <c r="V1348" s="585"/>
      <c r="W1348" s="577"/>
      <c r="X1348" s="566"/>
      <c r="Y1348" s="577"/>
      <c r="Z1348" s="566"/>
      <c r="AA1348" s="577"/>
      <c r="AB1348" s="566"/>
      <c r="AC1348" s="567"/>
      <c r="AD1348" s="570"/>
      <c r="AE1348" s="571"/>
      <c r="AF1348" s="550"/>
      <c r="AG1348" s="551"/>
      <c r="AH1348" s="566"/>
      <c r="AI1348" s="567"/>
      <c r="AJ1348" s="570"/>
      <c r="AK1348" s="571"/>
      <c r="AL1348" s="550"/>
      <c r="AM1348" s="551"/>
      <c r="AN1348" s="566"/>
      <c r="AO1348" s="567"/>
      <c r="AP1348" s="570"/>
      <c r="AQ1348" s="571"/>
      <c r="AR1348" s="550"/>
      <c r="AS1348" s="551"/>
      <c r="AT1348" s="574"/>
      <c r="AU1348" s="575"/>
      <c r="AV1348" s="546"/>
      <c r="AW1348" s="547"/>
      <c r="AX1348" s="550"/>
      <c r="AY1348" s="551"/>
      <c r="AZ1348" s="566"/>
      <c r="BA1348" s="567"/>
      <c r="BB1348" s="570"/>
      <c r="BC1348" s="571"/>
      <c r="BD1348" s="550"/>
      <c r="BE1348" s="551"/>
      <c r="BF1348" s="574"/>
      <c r="BG1348" s="575"/>
      <c r="BH1348" s="546"/>
      <c r="BI1348" s="547"/>
      <c r="BJ1348" s="550"/>
      <c r="BK1348" s="551"/>
      <c r="BL1348" s="555"/>
      <c r="BM1348" s="556"/>
      <c r="BN1348" s="557"/>
      <c r="BO1348" s="559"/>
      <c r="BP1348" s="561"/>
      <c r="BQ1348" s="62"/>
      <c r="BR1348" s="62"/>
      <c r="BS1348" s="62"/>
    </row>
    <row r="1349" spans="1:73" s="82" customFormat="1" ht="33.4" customHeight="1">
      <c r="A1349" s="80"/>
      <c r="B1349" s="538"/>
      <c r="C1349" s="539"/>
      <c r="D1349" s="539" t="s">
        <v>10</v>
      </c>
      <c r="E1349" s="542"/>
      <c r="F1349" s="81"/>
      <c r="G1349" s="81"/>
      <c r="H1349" s="532">
        <f>SUM(H1309:I1348)</f>
        <v>0</v>
      </c>
      <c r="I1349" s="525"/>
      <c r="J1349" s="532">
        <f>SUM(J1309:K1348)</f>
        <v>0</v>
      </c>
      <c r="K1349" s="525"/>
      <c r="L1349" s="524">
        <f>SUM(L1309:M1348)</f>
        <v>0</v>
      </c>
      <c r="M1349" s="528"/>
      <c r="N1349" s="495">
        <f>L1349+J1349</f>
        <v>0</v>
      </c>
      <c r="O1349" s="496"/>
      <c r="P1349" s="524">
        <f>SUM(P1309:Q1348)</f>
        <v>0</v>
      </c>
      <c r="Q1349" s="525"/>
      <c r="R1349" s="524">
        <f>SUM(R1309:S1348)</f>
        <v>0</v>
      </c>
      <c r="S1349" s="528"/>
      <c r="T1349" s="495">
        <f>R1349-P1349</f>
        <v>0</v>
      </c>
      <c r="U1349" s="496"/>
      <c r="V1349" s="524">
        <f>SUM(V1309:W1348)</f>
        <v>0</v>
      </c>
      <c r="W1349" s="528"/>
      <c r="X1349" s="532">
        <f>SUM(X1309:Y1348)</f>
        <v>0</v>
      </c>
      <c r="Y1349" s="496"/>
      <c r="Z1349" s="532">
        <f>SUM(Z1309:AA1348)</f>
        <v>0</v>
      </c>
      <c r="AA1349" s="496"/>
      <c r="AB1349" s="528">
        <f>SUM(AB1309:AC1348)</f>
        <v>0</v>
      </c>
      <c r="AC1349" s="525"/>
      <c r="AD1349" s="524">
        <f>SUM(AD1309:AE1348)</f>
        <v>0</v>
      </c>
      <c r="AE1349" s="528"/>
      <c r="AF1349" s="495">
        <f>IF(AB1349=0,0,(AD1349/AB1349)*100)</f>
        <v>0</v>
      </c>
      <c r="AG1349" s="496"/>
      <c r="AH1349" s="524">
        <f>SUM(AH1309:AI1348)</f>
        <v>0</v>
      </c>
      <c r="AI1349" s="525"/>
      <c r="AJ1349" s="524">
        <f>SUM(AJ1309:AK1348)</f>
        <v>0</v>
      </c>
      <c r="AK1349" s="528"/>
      <c r="AL1349" s="495">
        <f>IF(AH1349=0,0,(AJ1349/AH1349)*100)</f>
        <v>0</v>
      </c>
      <c r="AM1349" s="496"/>
      <c r="AN1349" s="524">
        <f>SUM(AN1309:AO1348)</f>
        <v>0</v>
      </c>
      <c r="AO1349" s="525"/>
      <c r="AP1349" s="524">
        <f>SUM(AP1309:AQ1348)</f>
        <v>0</v>
      </c>
      <c r="AQ1349" s="528"/>
      <c r="AR1349" s="495">
        <f>IF(AN1349=0,0,(AP1349/AN1349)*100)</f>
        <v>0</v>
      </c>
      <c r="AS1349" s="496"/>
      <c r="AT1349" s="532">
        <f>AB1349+AH1349+AN1349</f>
        <v>0</v>
      </c>
      <c r="AU1349" s="525"/>
      <c r="AV1349" s="524">
        <f>AD1349+AJ1349+AP1349</f>
        <v>0</v>
      </c>
      <c r="AW1349" s="534"/>
      <c r="AX1349" s="495">
        <f>IF(AT1349=0,0,(AV1349/AT1349)*100)</f>
        <v>0</v>
      </c>
      <c r="AY1349" s="496"/>
      <c r="AZ1349" s="524">
        <f>SUM(AZ1309:BA1348)</f>
        <v>0</v>
      </c>
      <c r="BA1349" s="525"/>
      <c r="BB1349" s="524">
        <f>SUM(BB1309:BC1348)</f>
        <v>0</v>
      </c>
      <c r="BC1349" s="528"/>
      <c r="BD1349" s="495">
        <f>IF(AZ1349=0,0,(BB1349/AZ1349)*100)</f>
        <v>0</v>
      </c>
      <c r="BE1349" s="496"/>
      <c r="BF1349" s="532">
        <f>AT1349+AZ1349</f>
        <v>0</v>
      </c>
      <c r="BG1349" s="525"/>
      <c r="BH1349" s="524">
        <f>AV1349+BB1349</f>
        <v>0</v>
      </c>
      <c r="BI1349" s="534"/>
      <c r="BJ1349" s="495">
        <f>IF(BF1349=0,0,(BH1349/BF1349)*100)</f>
        <v>0</v>
      </c>
      <c r="BK1349" s="536"/>
      <c r="BL1349" s="511">
        <f>SUM(BL1309:BN1348)</f>
        <v>0</v>
      </c>
      <c r="BM1349" s="512"/>
      <c r="BN1349" s="513"/>
      <c r="BO1349" s="517" t="e">
        <f>(BL1349*BR$1309)+(N1349*BR$1310)+(X1349*BR$1311)+(R1349*BR$1312)+(V1349*BR$1313)+(Z1349*BR$1314)</f>
        <v>#REF!</v>
      </c>
      <c r="BP1349" s="519" t="e">
        <f>((AZ1349-BB1349)*BR$1316)+((AT1349-AV1349)*BR$1315)+(H1349*BR$1317)+(P1349*BR$1318)</f>
        <v>#REF!</v>
      </c>
      <c r="BQ1349" s="80"/>
      <c r="BR1349" s="80"/>
      <c r="BS1349" s="80"/>
    </row>
    <row r="1350" spans="1:73" s="82" customFormat="1" ht="33.950000000000003" customHeight="1" thickBot="1">
      <c r="A1350" s="80"/>
      <c r="B1350" s="540"/>
      <c r="C1350" s="541"/>
      <c r="D1350" s="541"/>
      <c r="E1350" s="543"/>
      <c r="F1350" s="83"/>
      <c r="G1350" s="83"/>
      <c r="H1350" s="533"/>
      <c r="I1350" s="527"/>
      <c r="J1350" s="533"/>
      <c r="K1350" s="527"/>
      <c r="L1350" s="526"/>
      <c r="M1350" s="529"/>
      <c r="N1350" s="530" t="s">
        <v>16</v>
      </c>
      <c r="O1350" s="531"/>
      <c r="P1350" s="526"/>
      <c r="Q1350" s="527"/>
      <c r="R1350" s="526"/>
      <c r="S1350" s="529"/>
      <c r="T1350" s="530" t="s">
        <v>16</v>
      </c>
      <c r="U1350" s="531"/>
      <c r="V1350" s="526"/>
      <c r="W1350" s="529"/>
      <c r="X1350" s="533"/>
      <c r="Y1350" s="531"/>
      <c r="Z1350" s="533"/>
      <c r="AA1350" s="531"/>
      <c r="AB1350" s="529"/>
      <c r="AC1350" s="527"/>
      <c r="AD1350" s="526"/>
      <c r="AE1350" s="529"/>
      <c r="AF1350" s="530"/>
      <c r="AG1350" s="531"/>
      <c r="AH1350" s="526"/>
      <c r="AI1350" s="527"/>
      <c r="AJ1350" s="526"/>
      <c r="AK1350" s="529"/>
      <c r="AL1350" s="530"/>
      <c r="AM1350" s="531"/>
      <c r="AN1350" s="526"/>
      <c r="AO1350" s="527"/>
      <c r="AP1350" s="526"/>
      <c r="AQ1350" s="529"/>
      <c r="AR1350" s="530"/>
      <c r="AS1350" s="531"/>
      <c r="AT1350" s="533"/>
      <c r="AU1350" s="527"/>
      <c r="AV1350" s="526"/>
      <c r="AW1350" s="535"/>
      <c r="AX1350" s="530"/>
      <c r="AY1350" s="531"/>
      <c r="AZ1350" s="526"/>
      <c r="BA1350" s="527"/>
      <c r="BB1350" s="526"/>
      <c r="BC1350" s="529"/>
      <c r="BD1350" s="530"/>
      <c r="BE1350" s="531"/>
      <c r="BF1350" s="533"/>
      <c r="BG1350" s="527"/>
      <c r="BH1350" s="526"/>
      <c r="BI1350" s="535"/>
      <c r="BJ1350" s="530"/>
      <c r="BK1350" s="537"/>
      <c r="BL1350" s="514"/>
      <c r="BM1350" s="515"/>
      <c r="BN1350" s="516"/>
      <c r="BO1350" s="518"/>
      <c r="BP1350" s="520"/>
      <c r="BQ1350" s="80"/>
      <c r="BR1350" s="80"/>
      <c r="BS1350" s="80"/>
    </row>
    <row r="1351" spans="1:73" s="88" customFormat="1" ht="48.2" customHeight="1" thickBot="1">
      <c r="A1351" s="84"/>
      <c r="B1351" s="521"/>
      <c r="C1351" s="522"/>
      <c r="D1351" s="522" t="s">
        <v>13</v>
      </c>
      <c r="E1351" s="523"/>
      <c r="F1351" s="85"/>
      <c r="G1351" s="128"/>
      <c r="H1351" s="509"/>
      <c r="I1351" s="510"/>
      <c r="J1351" s="504"/>
      <c r="K1351" s="505"/>
      <c r="L1351" s="493"/>
      <c r="M1351" s="494"/>
      <c r="N1351" s="506">
        <f>J1351+L1351</f>
        <v>0</v>
      </c>
      <c r="O1351" s="507"/>
      <c r="P1351" s="497">
        <f>R1349</f>
        <v>0</v>
      </c>
      <c r="Q1351" s="498"/>
      <c r="R1351" s="499">
        <f>P1349</f>
        <v>0</v>
      </c>
      <c r="S1351" s="500"/>
      <c r="T1351" s="506">
        <f>R1351-P1351</f>
        <v>0</v>
      </c>
      <c r="U1351" s="507"/>
      <c r="V1351" s="504"/>
      <c r="W1351" s="508"/>
      <c r="X1351" s="509"/>
      <c r="Y1351" s="510"/>
      <c r="Z1351" s="504"/>
      <c r="AA1351" s="508"/>
      <c r="AB1351" s="504"/>
      <c r="AC1351" s="505"/>
      <c r="AD1351" s="493"/>
      <c r="AE1351" s="494"/>
      <c r="AF1351" s="495">
        <f>IF(AB1351=0,0,(AD1351/AB1351)*100)</f>
        <v>0</v>
      </c>
      <c r="AG1351" s="496"/>
      <c r="AH1351" s="504"/>
      <c r="AI1351" s="505"/>
      <c r="AJ1351" s="493"/>
      <c r="AK1351" s="494"/>
      <c r="AL1351" s="495">
        <f>IF(AH1351=0,0,(AJ1351/AH1351)*100)</f>
        <v>0</v>
      </c>
      <c r="AM1351" s="496"/>
      <c r="AN1351" s="504"/>
      <c r="AO1351" s="505"/>
      <c r="AP1351" s="493"/>
      <c r="AQ1351" s="494"/>
      <c r="AR1351" s="495">
        <f>IF(AN1351=0,0,(AP1351/AN1351)*100)</f>
        <v>0</v>
      </c>
      <c r="AS1351" s="496"/>
      <c r="AT1351" s="497">
        <f>AB1351+AH1351+AN1351</f>
        <v>0</v>
      </c>
      <c r="AU1351" s="498"/>
      <c r="AV1351" s="499">
        <f>AD1351+AJ1351+AP1351</f>
        <v>0</v>
      </c>
      <c r="AW1351" s="500"/>
      <c r="AX1351" s="495">
        <f>IF(AT1351=0,0,(AV1351/AT1351)*100)</f>
        <v>0</v>
      </c>
      <c r="AY1351" s="496"/>
      <c r="AZ1351" s="504"/>
      <c r="BA1351" s="505"/>
      <c r="BB1351" s="493"/>
      <c r="BC1351" s="494"/>
      <c r="BD1351" s="495">
        <f>IF(AZ1351=0,0,(BB1351/AZ1351)*100)</f>
        <v>0</v>
      </c>
      <c r="BE1351" s="496"/>
      <c r="BF1351" s="497">
        <f>AT1351+AZ1351</f>
        <v>0</v>
      </c>
      <c r="BG1351" s="498"/>
      <c r="BH1351" s="499">
        <f>AV1351+BB1351</f>
        <v>0</v>
      </c>
      <c r="BI1351" s="500"/>
      <c r="BJ1351" s="495">
        <f>IF(BF1351=0,0,(BH1351/BF1351)*100)</f>
        <v>0</v>
      </c>
      <c r="BK1351" s="496"/>
      <c r="BL1351" s="501"/>
      <c r="BM1351" s="502"/>
      <c r="BN1351" s="503"/>
      <c r="BO1351" s="86"/>
      <c r="BP1351" s="87"/>
      <c r="BQ1351" s="84"/>
      <c r="BR1351" s="84"/>
      <c r="BS1351" s="84"/>
    </row>
    <row r="1352" spans="1:73" s="88" customFormat="1" ht="48.95" customHeight="1" thickBot="1">
      <c r="A1352" s="84"/>
      <c r="B1352" s="247"/>
      <c r="C1352" s="249"/>
      <c r="D1352" s="488" t="s">
        <v>52</v>
      </c>
      <c r="E1352" s="489"/>
      <c r="F1352" s="89"/>
      <c r="G1352" s="89"/>
      <c r="H1352" s="249"/>
      <c r="I1352" s="249"/>
      <c r="J1352" s="490">
        <f>IF((J1349+L1351)=0,0,J1349/(J1349+L1351)*100)</f>
        <v>0</v>
      </c>
      <c r="K1352" s="491"/>
      <c r="L1352" s="490">
        <f>IF((L1349+J1351)=0,0,L1349/(L1349+J1351)*100)</f>
        <v>0</v>
      </c>
      <c r="M1352" s="491"/>
      <c r="N1352" s="490">
        <f>IF((N1349+N1351)=0,0,N1349/(N1349+N1351)*100)</f>
        <v>0</v>
      </c>
      <c r="O1352" s="492"/>
      <c r="P1352" s="654"/>
      <c r="Q1352" s="484"/>
      <c r="R1352" s="484"/>
      <c r="S1352" s="484"/>
      <c r="T1352" s="655"/>
      <c r="U1352" s="655"/>
      <c r="V1352" s="484"/>
      <c r="W1352" s="484"/>
      <c r="X1352" s="484"/>
      <c r="Y1352" s="484"/>
      <c r="Z1352" s="484"/>
      <c r="AA1352" s="484"/>
      <c r="AB1352" s="484"/>
      <c r="AC1352" s="484"/>
      <c r="AD1352" s="484"/>
      <c r="AE1352" s="484"/>
      <c r="AF1352" s="484"/>
      <c r="AG1352" s="484"/>
      <c r="AH1352" s="484"/>
      <c r="AI1352" s="484"/>
      <c r="AJ1352" s="484"/>
      <c r="AK1352" s="484"/>
      <c r="AL1352" s="484"/>
      <c r="AM1352" s="484"/>
      <c r="AN1352" s="484"/>
      <c r="AO1352" s="484"/>
      <c r="AP1352" s="484"/>
      <c r="AQ1352" s="484"/>
      <c r="AR1352" s="484"/>
      <c r="AS1352" s="484"/>
      <c r="AT1352" s="484"/>
      <c r="AU1352" s="484"/>
      <c r="AV1352" s="484"/>
      <c r="AW1352" s="484"/>
      <c r="AX1352" s="484"/>
      <c r="AY1352" s="484"/>
      <c r="AZ1352" s="484"/>
      <c r="BA1352" s="484"/>
      <c r="BB1352" s="484"/>
      <c r="BC1352" s="484"/>
      <c r="BD1352" s="484"/>
      <c r="BE1352" s="484"/>
      <c r="BF1352" s="484"/>
      <c r="BG1352" s="484"/>
      <c r="BH1352" s="484"/>
      <c r="BI1352" s="484"/>
      <c r="BJ1352" s="484"/>
      <c r="BK1352" s="484"/>
      <c r="BL1352" s="484"/>
      <c r="BM1352" s="484"/>
      <c r="BN1352" s="485"/>
      <c r="BO1352" s="90"/>
      <c r="BP1352" s="90"/>
      <c r="BQ1352" s="84"/>
      <c r="BR1352" s="84"/>
      <c r="BS1352" s="84"/>
    </row>
    <row r="1353" spans="1:73" ht="27.75" thickTop="1" thickBot="1">
      <c r="A1353" s="62"/>
      <c r="B1353" s="250"/>
      <c r="C1353" s="251"/>
      <c r="D1353" s="251"/>
      <c r="E1353" s="251"/>
      <c r="F1353" s="91"/>
      <c r="G1353" s="91"/>
      <c r="H1353" s="251"/>
      <c r="I1353" s="251"/>
      <c r="J1353" s="251"/>
      <c r="K1353" s="251"/>
      <c r="L1353" s="251"/>
      <c r="M1353" s="251"/>
      <c r="N1353" s="251"/>
      <c r="O1353" s="251"/>
      <c r="P1353" s="251"/>
      <c r="Q1353" s="251"/>
      <c r="R1353" s="251"/>
      <c r="S1353" s="251"/>
      <c r="T1353" s="251"/>
      <c r="U1353" s="251"/>
      <c r="V1353" s="251"/>
      <c r="W1353" s="251"/>
      <c r="X1353" s="251"/>
      <c r="Y1353" s="251"/>
      <c r="Z1353" s="251"/>
      <c r="AA1353" s="251"/>
      <c r="AB1353" s="251"/>
      <c r="AC1353" s="251"/>
      <c r="AD1353" s="251"/>
      <c r="AE1353" s="251"/>
      <c r="AF1353" s="256"/>
      <c r="AG1353" s="256"/>
      <c r="AH1353" s="251"/>
      <c r="AI1353" s="251"/>
      <c r="AJ1353" s="251"/>
      <c r="AK1353" s="251"/>
      <c r="AL1353" s="251"/>
      <c r="AM1353" s="251"/>
      <c r="AN1353" s="251"/>
      <c r="AO1353" s="251"/>
      <c r="AP1353" s="251"/>
      <c r="AQ1353" s="251"/>
      <c r="AR1353" s="251"/>
      <c r="AS1353" s="251"/>
      <c r="AT1353" s="251"/>
      <c r="AU1353" s="251"/>
      <c r="AV1353" s="251"/>
      <c r="AW1353" s="251"/>
      <c r="AX1353" s="251"/>
      <c r="AY1353" s="251"/>
      <c r="AZ1353" s="251"/>
      <c r="BA1353" s="251"/>
      <c r="BB1353" s="251"/>
      <c r="BC1353" s="251"/>
      <c r="BD1353" s="251"/>
      <c r="BE1353" s="251"/>
      <c r="BF1353" s="251"/>
      <c r="BG1353" s="251"/>
      <c r="BH1353" s="251"/>
      <c r="BI1353" s="251"/>
      <c r="BJ1353" s="251"/>
      <c r="BK1353" s="251"/>
      <c r="BL1353" s="251"/>
      <c r="BM1353" s="251"/>
      <c r="BN1353" s="257"/>
      <c r="BO1353" s="92"/>
      <c r="BP1353" s="92"/>
      <c r="BQ1353" s="62"/>
      <c r="BR1353" s="62"/>
      <c r="BS1353" s="62"/>
    </row>
    <row r="1354" spans="1:73" s="88" customFormat="1" ht="73.349999999999994" customHeight="1" thickTop="1" thickBot="1">
      <c r="A1354" s="84"/>
      <c r="B1354" s="486" t="s">
        <v>70</v>
      </c>
      <c r="C1354" s="487"/>
      <c r="D1354" s="483" t="s">
        <v>60</v>
      </c>
      <c r="E1354" s="483"/>
      <c r="F1354" s="93"/>
      <c r="G1354" s="93"/>
      <c r="H1354" s="479"/>
      <c r="I1354" s="480"/>
      <c r="J1354" s="481"/>
      <c r="K1354" s="259"/>
      <c r="L1354" s="479"/>
      <c r="M1354" s="480"/>
      <c r="N1354" s="481"/>
      <c r="O1354" s="476" t="s">
        <v>53</v>
      </c>
      <c r="P1354" s="477"/>
      <c r="Q1354" s="477"/>
      <c r="R1354" s="477"/>
      <c r="S1354" s="479"/>
      <c r="T1354" s="480"/>
      <c r="U1354" s="481"/>
      <c r="V1354" s="259"/>
      <c r="W1354" s="479"/>
      <c r="X1354" s="480"/>
      <c r="Y1354" s="481"/>
      <c r="Z1354" s="476" t="s">
        <v>55</v>
      </c>
      <c r="AA1354" s="477"/>
      <c r="AB1354" s="477"/>
      <c r="AC1354" s="478"/>
      <c r="AD1354" s="479"/>
      <c r="AE1354" s="480"/>
      <c r="AF1354" s="481"/>
      <c r="AG1354" s="259"/>
      <c r="AH1354" s="479"/>
      <c r="AI1354" s="480"/>
      <c r="AJ1354" s="481"/>
      <c r="AK1354" s="476" t="s">
        <v>59</v>
      </c>
      <c r="AL1354" s="477"/>
      <c r="AM1354" s="477"/>
      <c r="AN1354" s="478"/>
      <c r="AO1354" s="479"/>
      <c r="AP1354" s="480"/>
      <c r="AQ1354" s="481"/>
      <c r="AR1354" s="263"/>
      <c r="AS1354" s="479"/>
      <c r="AT1354" s="480"/>
      <c r="AU1354" s="481"/>
      <c r="AV1354" s="264"/>
      <c r="AW1354" s="264"/>
      <c r="AX1354" s="264"/>
      <c r="AY1354" s="264"/>
      <c r="AZ1354" s="472" t="s">
        <v>20</v>
      </c>
      <c r="BA1354" s="472"/>
      <c r="BB1354" s="472"/>
      <c r="BC1354" s="472"/>
      <c r="BD1354" s="473"/>
      <c r="BE1354" s="469">
        <f>BL1349</f>
        <v>0</v>
      </c>
      <c r="BF1354" s="470"/>
      <c r="BG1354" s="471"/>
      <c r="BH1354" s="265"/>
      <c r="BI1354" s="469">
        <f>BL1351</f>
        <v>0</v>
      </c>
      <c r="BJ1354" s="470"/>
      <c r="BK1354" s="471"/>
      <c r="BL1354" s="266"/>
      <c r="BM1354" s="266"/>
      <c r="BN1354" s="267"/>
      <c r="BO1354" s="94"/>
      <c r="BP1354" s="94"/>
      <c r="BQ1354" s="84"/>
      <c r="BR1354" s="84"/>
      <c r="BS1354" s="84"/>
    </row>
    <row r="1355" spans="1:73" ht="15.6" customHeight="1" thickTop="1" thickBot="1">
      <c r="A1355" s="62"/>
      <c r="B1355" s="252"/>
      <c r="C1355" s="241"/>
      <c r="D1355" s="253"/>
      <c r="E1355" s="253"/>
      <c r="F1355" s="95"/>
      <c r="G1355" s="95"/>
      <c r="H1355" s="261"/>
      <c r="I1355" s="261"/>
      <c r="J1355" s="261"/>
      <c r="K1355" s="261"/>
      <c r="L1355" s="261"/>
      <c r="M1355" s="261"/>
      <c r="N1355" s="261"/>
      <c r="O1355" s="258"/>
      <c r="P1355" s="258"/>
      <c r="Q1355" s="258"/>
      <c r="R1355" s="258"/>
      <c r="S1355" s="261"/>
      <c r="T1355" s="261"/>
      <c r="U1355" s="261"/>
      <c r="V1355" s="260"/>
      <c r="W1355" s="261"/>
      <c r="X1355" s="261"/>
      <c r="Y1355" s="261"/>
      <c r="Z1355" s="258"/>
      <c r="AA1355" s="258"/>
      <c r="AB1355" s="258"/>
      <c r="AC1355" s="258"/>
      <c r="AD1355" s="261"/>
      <c r="AE1355" s="261"/>
      <c r="AF1355" s="261"/>
      <c r="AG1355" s="261"/>
      <c r="AH1355" s="260"/>
      <c r="AI1355" s="260"/>
      <c r="AJ1355" s="261"/>
      <c r="AK1355" s="258"/>
      <c r="AL1355" s="258"/>
      <c r="AM1355" s="258"/>
      <c r="AN1355" s="258"/>
      <c r="AO1355" s="261"/>
      <c r="AP1355" s="261"/>
      <c r="AQ1355" s="261"/>
      <c r="AR1355" s="261"/>
      <c r="AS1355" s="261"/>
      <c r="AT1355" s="263"/>
      <c r="AU1355" s="263"/>
      <c r="AV1355" s="268"/>
      <c r="AW1355" s="268"/>
      <c r="AX1355" s="268"/>
      <c r="AY1355" s="268"/>
      <c r="AZ1355" s="258"/>
      <c r="BA1355" s="269"/>
      <c r="BB1355" s="269"/>
      <c r="BC1355" s="270"/>
      <c r="BD1355" s="271"/>
      <c r="BE1355" s="272"/>
      <c r="BF1355" s="272"/>
      <c r="BG1355" s="263"/>
      <c r="BH1355" s="273"/>
      <c r="BI1355" s="274"/>
      <c r="BJ1355" s="274"/>
      <c r="BK1355" s="263"/>
      <c r="BL1355" s="268"/>
      <c r="BM1355" s="268"/>
      <c r="BN1355" s="275"/>
      <c r="BO1355" s="96"/>
      <c r="BP1355" s="96"/>
      <c r="BQ1355" s="62"/>
      <c r="BR1355" s="62"/>
      <c r="BS1355" s="62"/>
    </row>
    <row r="1356" spans="1:73" s="88" customFormat="1" ht="74.849999999999994" customHeight="1" thickTop="1" thickBot="1">
      <c r="A1356" s="84"/>
      <c r="B1356" s="482" t="s">
        <v>51</v>
      </c>
      <c r="C1356" s="472"/>
      <c r="D1356" s="483" t="s">
        <v>61</v>
      </c>
      <c r="E1356" s="483"/>
      <c r="F1356" s="93"/>
      <c r="G1356" s="93"/>
      <c r="H1356" s="469">
        <f>H1354</f>
        <v>0</v>
      </c>
      <c r="I1356" s="470"/>
      <c r="J1356" s="471"/>
      <c r="K1356" s="259"/>
      <c r="L1356" s="469">
        <f>L1354</f>
        <v>0</v>
      </c>
      <c r="M1356" s="470"/>
      <c r="N1356" s="471"/>
      <c r="O1356" s="476" t="s">
        <v>57</v>
      </c>
      <c r="P1356" s="477"/>
      <c r="Q1356" s="477"/>
      <c r="R1356" s="477"/>
      <c r="S1356" s="469">
        <f>S1354-H1354</f>
        <v>0</v>
      </c>
      <c r="T1356" s="470"/>
      <c r="U1356" s="471"/>
      <c r="V1356" s="259"/>
      <c r="W1356" s="469">
        <f>W1354-L1354</f>
        <v>0</v>
      </c>
      <c r="X1356" s="470"/>
      <c r="Y1356" s="471"/>
      <c r="Z1356" s="476" t="s">
        <v>56</v>
      </c>
      <c r="AA1356" s="477"/>
      <c r="AB1356" s="477"/>
      <c r="AC1356" s="478"/>
      <c r="AD1356" s="469">
        <f>AD1354-S1354</f>
        <v>0</v>
      </c>
      <c r="AE1356" s="470"/>
      <c r="AF1356" s="471"/>
      <c r="AG1356" s="259"/>
      <c r="AH1356" s="469">
        <f>AH1354-W1354</f>
        <v>0</v>
      </c>
      <c r="AI1356" s="470"/>
      <c r="AJ1356" s="471"/>
      <c r="AK1356" s="476" t="s">
        <v>58</v>
      </c>
      <c r="AL1356" s="477"/>
      <c r="AM1356" s="477"/>
      <c r="AN1356" s="478"/>
      <c r="AO1356" s="469">
        <f>AO1354-AD1354</f>
        <v>0</v>
      </c>
      <c r="AP1356" s="470"/>
      <c r="AQ1356" s="471"/>
      <c r="AR1356" s="263"/>
      <c r="AS1356" s="469">
        <f>AS1354-AH1354</f>
        <v>0</v>
      </c>
      <c r="AT1356" s="470"/>
      <c r="AU1356" s="471"/>
      <c r="AV1356" s="264"/>
      <c r="AW1356" s="264"/>
      <c r="AX1356" s="264"/>
      <c r="AY1356" s="264"/>
      <c r="AZ1356" s="472" t="s">
        <v>50</v>
      </c>
      <c r="BA1356" s="472"/>
      <c r="BB1356" s="472"/>
      <c r="BC1356" s="472"/>
      <c r="BD1356" s="473"/>
      <c r="BE1356" s="469">
        <f>BE1354-AO1354</f>
        <v>0</v>
      </c>
      <c r="BF1356" s="470"/>
      <c r="BG1356" s="471"/>
      <c r="BH1356" s="276"/>
      <c r="BI1356" s="469">
        <f>BI1354-AS1354</f>
        <v>0</v>
      </c>
      <c r="BJ1356" s="470"/>
      <c r="BK1356" s="471"/>
      <c r="BL1356" s="266"/>
      <c r="BM1356" s="266"/>
      <c r="BN1356" s="267"/>
      <c r="BO1356" s="94"/>
      <c r="BP1356" s="94"/>
      <c r="BQ1356" s="84"/>
      <c r="BR1356" s="84"/>
      <c r="BS1356" s="84"/>
    </row>
    <row r="1357" spans="1:73" ht="27.75" thickTop="1" thickBot="1">
      <c r="A1357" s="62"/>
      <c r="B1357" s="254"/>
      <c r="C1357" s="255"/>
      <c r="D1357" s="255"/>
      <c r="E1357" s="255"/>
      <c r="F1357" s="97"/>
      <c r="G1357" s="97"/>
      <c r="H1357" s="255"/>
      <c r="I1357" s="255"/>
      <c r="J1357" s="255"/>
      <c r="K1357" s="255"/>
      <c r="L1357" s="255"/>
      <c r="M1357" s="255"/>
      <c r="N1357" s="255"/>
      <c r="O1357" s="255"/>
      <c r="P1357" s="255"/>
      <c r="Q1357" s="255"/>
      <c r="R1357" s="255"/>
      <c r="S1357" s="255"/>
      <c r="T1357" s="255"/>
      <c r="U1357" s="255"/>
      <c r="V1357" s="255"/>
      <c r="W1357" s="255"/>
      <c r="X1357" s="255"/>
      <c r="Y1357" s="255"/>
      <c r="Z1357" s="255"/>
      <c r="AA1357" s="255"/>
      <c r="AB1357" s="255"/>
      <c r="AC1357" s="255"/>
      <c r="AD1357" s="255"/>
      <c r="AE1357" s="255"/>
      <c r="AF1357" s="262"/>
      <c r="AG1357" s="262"/>
      <c r="AH1357" s="255"/>
      <c r="AI1357" s="255"/>
      <c r="AJ1357" s="255"/>
      <c r="AK1357" s="255"/>
      <c r="AL1357" s="255"/>
      <c r="AM1357" s="255"/>
      <c r="AN1357" s="255"/>
      <c r="AO1357" s="255"/>
      <c r="AP1357" s="255"/>
      <c r="AQ1357" s="255"/>
      <c r="AR1357" s="255"/>
      <c r="AS1357" s="255"/>
      <c r="AT1357" s="255"/>
      <c r="AU1357" s="255"/>
      <c r="AV1357" s="255"/>
      <c r="AW1357" s="255"/>
      <c r="AX1357" s="255"/>
      <c r="AY1357" s="255"/>
      <c r="AZ1357" s="255"/>
      <c r="BA1357" s="474" t="s">
        <v>104</v>
      </c>
      <c r="BB1357" s="474"/>
      <c r="BC1357" s="474"/>
      <c r="BD1357" s="474"/>
      <c r="BE1357" s="474"/>
      <c r="BF1357" s="474"/>
      <c r="BG1357" s="474"/>
      <c r="BH1357" s="474"/>
      <c r="BI1357" s="474"/>
      <c r="BJ1357" s="474"/>
      <c r="BK1357" s="474"/>
      <c r="BL1357" s="474"/>
      <c r="BM1357" s="474"/>
      <c r="BN1357" s="475"/>
      <c r="BO1357" s="98"/>
      <c r="BP1357" s="98"/>
      <c r="BQ1357" s="62"/>
      <c r="BR1357" s="62"/>
      <c r="BS1357" s="62"/>
    </row>
    <row r="1358" spans="1:73" ht="10.9" customHeight="1" thickTop="1">
      <c r="A1358" s="62"/>
      <c r="B1358" s="63"/>
      <c r="C1358" s="62"/>
      <c r="D1358" s="62"/>
      <c r="E1358" s="62"/>
      <c r="F1358" s="64"/>
      <c r="G1358" s="64"/>
      <c r="H1358" s="62"/>
      <c r="I1358" s="62"/>
      <c r="J1358" s="62"/>
      <c r="K1358" s="62"/>
      <c r="L1358" s="62"/>
      <c r="M1358" s="62"/>
      <c r="N1358" s="62"/>
      <c r="O1358" s="62"/>
      <c r="P1358" s="62"/>
      <c r="Q1358" s="62"/>
      <c r="R1358" s="62"/>
      <c r="S1358" s="62"/>
      <c r="T1358" s="62"/>
      <c r="U1358" s="62"/>
      <c r="V1358" s="62"/>
      <c r="W1358" s="62"/>
      <c r="X1358" s="62"/>
      <c r="Y1358" s="62"/>
      <c r="Z1358" s="62"/>
      <c r="AA1358" s="62"/>
      <c r="AB1358" s="62"/>
      <c r="AC1358" s="62"/>
      <c r="AD1358" s="62"/>
      <c r="AE1358" s="62"/>
      <c r="AF1358" s="65"/>
      <c r="AG1358" s="65"/>
      <c r="AH1358" s="62"/>
      <c r="AI1358" s="62"/>
      <c r="AJ1358" s="62"/>
      <c r="AK1358" s="62"/>
      <c r="AL1358" s="62"/>
      <c r="AM1358" s="62"/>
      <c r="AN1358" s="62"/>
      <c r="AO1358" s="62"/>
      <c r="AP1358" s="62"/>
      <c r="AQ1358" s="62"/>
      <c r="AR1358" s="62"/>
      <c r="AS1358" s="62"/>
      <c r="AT1358" s="62"/>
      <c r="AU1358" s="62"/>
      <c r="AV1358" s="62"/>
      <c r="AW1358" s="62"/>
      <c r="AX1358" s="62"/>
      <c r="AY1358" s="62"/>
      <c r="AZ1358" s="62"/>
      <c r="BA1358" s="62"/>
      <c r="BB1358" s="62"/>
      <c r="BC1358" s="62"/>
      <c r="BD1358" s="62"/>
      <c r="BE1358" s="62"/>
      <c r="BF1358" s="62"/>
      <c r="BG1358" s="62"/>
      <c r="BH1358" s="62"/>
      <c r="BI1358" s="62"/>
      <c r="BJ1358" s="62"/>
      <c r="BK1358" s="62"/>
      <c r="BL1358" s="62"/>
      <c r="BM1358" s="62"/>
      <c r="BN1358" s="62"/>
      <c r="BO1358" s="66"/>
      <c r="BP1358" s="66"/>
      <c r="BQ1358" s="62"/>
      <c r="BR1358" s="62"/>
      <c r="BS1358" s="62"/>
    </row>
    <row r="1359" spans="1:73" s="69" customFormat="1" ht="33.75">
      <c r="A1359" s="68"/>
      <c r="B1359" s="651" t="s">
        <v>9</v>
      </c>
      <c r="C1359" s="651"/>
      <c r="D1359" s="651"/>
      <c r="E1359" s="651"/>
      <c r="F1359" s="651"/>
      <c r="G1359" s="651"/>
      <c r="H1359" s="651"/>
      <c r="I1359" s="651"/>
      <c r="J1359" s="651"/>
      <c r="K1359" s="651"/>
      <c r="L1359" s="651"/>
      <c r="M1359" s="651"/>
      <c r="N1359" s="651"/>
      <c r="O1359" s="651"/>
      <c r="P1359" s="651"/>
      <c r="Q1359" s="651"/>
      <c r="R1359" s="651"/>
      <c r="S1359" s="651"/>
      <c r="T1359" s="651"/>
      <c r="U1359" s="651"/>
      <c r="V1359" s="651"/>
      <c r="W1359" s="651"/>
      <c r="X1359" s="651"/>
      <c r="Y1359" s="651"/>
      <c r="Z1359" s="651"/>
      <c r="AA1359" s="651"/>
      <c r="AB1359" s="651"/>
      <c r="AC1359" s="651"/>
      <c r="AD1359" s="651"/>
      <c r="AE1359" s="651"/>
      <c r="AF1359" s="651"/>
      <c r="AG1359" s="651"/>
      <c r="AH1359" s="651"/>
      <c r="AI1359" s="651"/>
      <c r="AJ1359" s="651"/>
      <c r="AK1359" s="651"/>
      <c r="AL1359" s="651"/>
      <c r="AM1359" s="651"/>
      <c r="AN1359" s="651"/>
      <c r="AO1359" s="651"/>
      <c r="AP1359" s="651"/>
      <c r="AQ1359" s="651"/>
      <c r="AR1359" s="651"/>
      <c r="AS1359" s="651"/>
      <c r="AT1359" s="651"/>
      <c r="AU1359" s="651"/>
      <c r="AV1359" s="651"/>
      <c r="AW1359" s="651"/>
      <c r="AX1359" s="651"/>
      <c r="AY1359" s="651"/>
      <c r="AZ1359" s="651"/>
      <c r="BA1359" s="651"/>
      <c r="BB1359" s="651"/>
      <c r="BC1359" s="651"/>
      <c r="BD1359" s="651"/>
      <c r="BE1359" s="651"/>
      <c r="BF1359" s="651"/>
      <c r="BG1359" s="651"/>
      <c r="BH1359" s="651"/>
      <c r="BI1359" s="651"/>
      <c r="BJ1359" s="651"/>
      <c r="BK1359" s="651"/>
      <c r="BL1359" s="651"/>
      <c r="BM1359" s="651"/>
      <c r="BN1359" s="651"/>
      <c r="BO1359" s="223"/>
      <c r="BP1359" s="223"/>
      <c r="BQ1359" s="68"/>
      <c r="BR1359" s="68"/>
      <c r="BS1359" s="68"/>
    </row>
    <row r="1360" spans="1:73" ht="10.9" customHeight="1">
      <c r="A1360" s="62"/>
      <c r="B1360" s="224"/>
      <c r="C1360" s="225"/>
      <c r="D1360" s="225"/>
      <c r="E1360" s="225"/>
      <c r="F1360" s="226"/>
      <c r="G1360" s="226"/>
      <c r="H1360" s="225"/>
      <c r="I1360" s="225"/>
      <c r="J1360" s="225"/>
      <c r="K1360" s="225"/>
      <c r="L1360" s="225"/>
      <c r="M1360" s="225"/>
      <c r="N1360" s="225"/>
      <c r="O1360" s="225"/>
      <c r="P1360" s="225"/>
      <c r="Q1360" s="225"/>
      <c r="R1360" s="225"/>
      <c r="S1360" s="225"/>
      <c r="T1360" s="225"/>
      <c r="U1360" s="225"/>
      <c r="V1360" s="225"/>
      <c r="W1360" s="225"/>
      <c r="X1360" s="225"/>
      <c r="Y1360" s="225"/>
      <c r="Z1360" s="225"/>
      <c r="AA1360" s="225"/>
      <c r="AB1360" s="225"/>
      <c r="AC1360" s="225"/>
      <c r="AD1360" s="225"/>
      <c r="AE1360" s="225"/>
      <c r="AF1360" s="227"/>
      <c r="AG1360" s="227"/>
      <c r="AH1360" s="225"/>
      <c r="AI1360" s="225"/>
      <c r="AJ1360" s="225"/>
      <c r="AK1360" s="225"/>
      <c r="AL1360" s="225"/>
      <c r="AM1360" s="225"/>
      <c r="AN1360" s="225"/>
      <c r="AO1360" s="225"/>
      <c r="AP1360" s="225"/>
      <c r="AQ1360" s="225"/>
      <c r="AR1360" s="225"/>
      <c r="AS1360" s="225"/>
      <c r="AT1360" s="225"/>
      <c r="AU1360" s="225"/>
      <c r="AV1360" s="225"/>
      <c r="AW1360" s="225"/>
      <c r="AX1360" s="225"/>
      <c r="AY1360" s="225"/>
      <c r="AZ1360" s="225"/>
      <c r="BA1360" s="225"/>
      <c r="BB1360" s="225"/>
      <c r="BC1360" s="225"/>
      <c r="BD1360" s="225"/>
      <c r="BE1360" s="225"/>
      <c r="BF1360" s="225"/>
      <c r="BG1360" s="225"/>
      <c r="BH1360" s="225"/>
      <c r="BI1360" s="225"/>
      <c r="BJ1360" s="225"/>
      <c r="BK1360" s="225"/>
      <c r="BL1360" s="225"/>
      <c r="BM1360" s="225"/>
      <c r="BN1360" s="652"/>
      <c r="BO1360" s="652"/>
      <c r="BP1360" s="652"/>
      <c r="BQ1360" s="62"/>
      <c r="BR1360" s="62"/>
      <c r="BS1360" s="62"/>
    </row>
    <row r="1361" spans="1:71" s="70" customFormat="1" ht="36.75" customHeight="1">
      <c r="A1361" s="63"/>
      <c r="B1361" s="224"/>
      <c r="C1361" s="224"/>
      <c r="D1361" s="228" t="s">
        <v>10</v>
      </c>
      <c r="E1361" s="653" t="str">
        <f>IF(ROSTER!D$3="","",ROSTER!D$3)</f>
        <v/>
      </c>
      <c r="F1361" s="653"/>
      <c r="G1361" s="653"/>
      <c r="H1361" s="653"/>
      <c r="I1361" s="653"/>
      <c r="J1361" s="653"/>
      <c r="K1361" s="653"/>
      <c r="L1361" s="653"/>
      <c r="M1361" s="653"/>
      <c r="N1361" s="653"/>
      <c r="O1361" s="653"/>
      <c r="P1361" s="653"/>
      <c r="Q1361" s="653"/>
      <c r="R1361" s="653"/>
      <c r="S1361" s="653"/>
      <c r="T1361" s="653"/>
      <c r="U1361" s="653"/>
      <c r="V1361" s="653"/>
      <c r="W1361" s="653"/>
      <c r="X1361" s="653"/>
      <c r="Y1361" s="653"/>
      <c r="Z1361" s="653"/>
      <c r="AA1361" s="653"/>
      <c r="AB1361" s="653"/>
      <c r="AC1361" s="653"/>
      <c r="AD1361" s="229"/>
      <c r="AE1361" s="649" t="s">
        <v>11</v>
      </c>
      <c r="AF1361" s="649"/>
      <c r="AG1361" s="649"/>
      <c r="AH1361" s="649"/>
      <c r="AI1361" s="649"/>
      <c r="AJ1361" s="649"/>
      <c r="AK1361" s="649"/>
      <c r="AL1361" s="647"/>
      <c r="AM1361" s="647"/>
      <c r="AN1361" s="647"/>
      <c r="AO1361" s="647"/>
      <c r="AP1361" s="647"/>
      <c r="AQ1361" s="647"/>
      <c r="AR1361" s="647"/>
      <c r="AS1361" s="647"/>
      <c r="AT1361" s="647"/>
      <c r="AU1361" s="647"/>
      <c r="AV1361" s="647"/>
      <c r="AW1361" s="647"/>
      <c r="AX1361" s="647"/>
      <c r="AY1361" s="647"/>
      <c r="AZ1361" s="647"/>
      <c r="BA1361" s="647"/>
      <c r="BB1361" s="647"/>
      <c r="BC1361" s="647"/>
      <c r="BD1361" s="647"/>
      <c r="BE1361" s="647"/>
      <c r="BF1361" s="647"/>
      <c r="BG1361" s="647"/>
      <c r="BH1361" s="647"/>
      <c r="BI1361" s="647"/>
      <c r="BJ1361" s="647"/>
      <c r="BK1361" s="647"/>
      <c r="BL1361" s="647"/>
      <c r="BM1361" s="647"/>
      <c r="BN1361" s="652"/>
      <c r="BO1361" s="652"/>
      <c r="BP1361" s="652"/>
      <c r="BQ1361" s="63"/>
      <c r="BR1361" s="63"/>
      <c r="BS1361" s="63"/>
    </row>
    <row r="1362" spans="1:71" ht="8.85" customHeight="1">
      <c r="A1362" s="71"/>
      <c r="B1362" s="224"/>
      <c r="C1362" s="227" t="s">
        <v>39</v>
      </c>
      <c r="D1362" s="227"/>
      <c r="E1362" s="227"/>
      <c r="F1362" s="230"/>
      <c r="G1362" s="230"/>
      <c r="H1362" s="227"/>
      <c r="I1362" s="227"/>
      <c r="J1362" s="231"/>
      <c r="K1362" s="231"/>
      <c r="L1362" s="231"/>
      <c r="M1362" s="231"/>
      <c r="N1362" s="231"/>
      <c r="O1362" s="231"/>
      <c r="P1362" s="231"/>
      <c r="Q1362" s="231"/>
      <c r="R1362" s="231"/>
      <c r="S1362" s="231"/>
      <c r="T1362" s="231"/>
      <c r="U1362" s="231"/>
      <c r="V1362" s="231"/>
      <c r="W1362" s="231"/>
      <c r="X1362" s="231"/>
      <c r="Y1362" s="231"/>
      <c r="Z1362" s="231"/>
      <c r="AA1362" s="231"/>
      <c r="AB1362" s="231"/>
      <c r="AC1362" s="231"/>
      <c r="AD1362" s="231"/>
      <c r="AE1362" s="231"/>
      <c r="AF1362" s="231"/>
      <c r="AG1362" s="227"/>
      <c r="AH1362" s="232"/>
      <c r="AI1362" s="233"/>
      <c r="AJ1362" s="233"/>
      <c r="AK1362" s="233"/>
      <c r="AL1362" s="233"/>
      <c r="AM1362" s="233"/>
      <c r="AN1362" s="233"/>
      <c r="AO1362" s="234"/>
      <c r="AP1362" s="235"/>
      <c r="AQ1362" s="235"/>
      <c r="AR1362" s="235"/>
      <c r="AS1362" s="235"/>
      <c r="AT1362" s="235"/>
      <c r="AU1362" s="235"/>
      <c r="AV1362" s="235"/>
      <c r="AW1362" s="235"/>
      <c r="AX1362" s="235"/>
      <c r="AY1362" s="235"/>
      <c r="AZ1362" s="235"/>
      <c r="BA1362" s="235"/>
      <c r="BB1362" s="235"/>
      <c r="BC1362" s="235"/>
      <c r="BD1362" s="235"/>
      <c r="BE1362" s="235"/>
      <c r="BF1362" s="235"/>
      <c r="BG1362" s="235"/>
      <c r="BH1362" s="235"/>
      <c r="BI1362" s="235"/>
      <c r="BJ1362" s="235"/>
      <c r="BK1362" s="235"/>
      <c r="BL1362" s="235"/>
      <c r="BM1362" s="235"/>
      <c r="BN1362" s="235"/>
      <c r="BO1362" s="236"/>
      <c r="BP1362" s="236"/>
      <c r="BQ1362" s="71"/>
      <c r="BR1362" s="71"/>
      <c r="BS1362" s="71"/>
    </row>
    <row r="1363" spans="1:71" s="70" customFormat="1" ht="37.5">
      <c r="A1363" s="63"/>
      <c r="B1363" s="224"/>
      <c r="C1363" s="646" t="s">
        <v>38</v>
      </c>
      <c r="D1363" s="646"/>
      <c r="E1363" s="647"/>
      <c r="F1363" s="647"/>
      <c r="G1363" s="647"/>
      <c r="H1363" s="647"/>
      <c r="I1363" s="647"/>
      <c r="J1363" s="647"/>
      <c r="K1363" s="647"/>
      <c r="L1363" s="647"/>
      <c r="M1363" s="647"/>
      <c r="N1363" s="647"/>
      <c r="O1363" s="647"/>
      <c r="P1363" s="647"/>
      <c r="Q1363" s="647"/>
      <c r="R1363" s="647"/>
      <c r="S1363" s="647"/>
      <c r="T1363" s="647"/>
      <c r="U1363" s="647"/>
      <c r="V1363" s="647"/>
      <c r="W1363" s="647"/>
      <c r="X1363" s="647"/>
      <c r="Y1363" s="647"/>
      <c r="Z1363" s="647"/>
      <c r="AA1363" s="647"/>
      <c r="AB1363" s="647"/>
      <c r="AC1363" s="647"/>
      <c r="AD1363" s="229"/>
      <c r="AE1363" s="648" t="s">
        <v>21</v>
      </c>
      <c r="AF1363" s="648"/>
      <c r="AG1363" s="648"/>
      <c r="AH1363" s="648"/>
      <c r="AI1363" s="647"/>
      <c r="AJ1363" s="647"/>
      <c r="AK1363" s="647"/>
      <c r="AL1363" s="647"/>
      <c r="AM1363" s="647"/>
      <c r="AN1363" s="647"/>
      <c r="AO1363" s="647"/>
      <c r="AP1363" s="647"/>
      <c r="AQ1363" s="647"/>
      <c r="AR1363" s="647"/>
      <c r="AS1363" s="647"/>
      <c r="AT1363" s="647"/>
      <c r="AU1363" s="647"/>
      <c r="AV1363" s="647"/>
      <c r="AW1363" s="647"/>
      <c r="AX1363" s="647"/>
      <c r="AY1363" s="647"/>
      <c r="AZ1363" s="647"/>
      <c r="BA1363" s="649" t="s">
        <v>12</v>
      </c>
      <c r="BB1363" s="649"/>
      <c r="BC1363" s="649"/>
      <c r="BD1363" s="650"/>
      <c r="BE1363" s="650"/>
      <c r="BF1363" s="650"/>
      <c r="BG1363" s="650"/>
      <c r="BH1363" s="650"/>
      <c r="BI1363" s="650"/>
      <c r="BJ1363" s="650"/>
      <c r="BK1363" s="650"/>
      <c r="BL1363" s="650"/>
      <c r="BM1363" s="650"/>
      <c r="BN1363" s="237"/>
      <c r="BO1363" s="238"/>
      <c r="BP1363" s="238"/>
      <c r="BQ1363" s="72">
        <f>IF(BD1363=0,0,1)</f>
        <v>0</v>
      </c>
      <c r="BR1363" s="73">
        <f>IF((BE1413+BI1413)&gt;(AO1413+AS1413),1,0)</f>
        <v>0</v>
      </c>
      <c r="BS1363" s="74"/>
    </row>
    <row r="1364" spans="1:71" ht="9.6" customHeight="1">
      <c r="A1364" s="62"/>
      <c r="B1364" s="224"/>
      <c r="C1364" s="225"/>
      <c r="D1364" s="225"/>
      <c r="E1364" s="225"/>
      <c r="F1364" s="226"/>
      <c r="G1364" s="226"/>
      <c r="H1364" s="225"/>
      <c r="I1364" s="225"/>
      <c r="J1364" s="225"/>
      <c r="K1364" s="225"/>
      <c r="L1364" s="225"/>
      <c r="M1364" s="225"/>
      <c r="N1364" s="225"/>
      <c r="O1364" s="225"/>
      <c r="P1364" s="225"/>
      <c r="Q1364" s="225"/>
      <c r="R1364" s="225"/>
      <c r="S1364" s="225"/>
      <c r="T1364" s="225"/>
      <c r="U1364" s="225"/>
      <c r="V1364" s="225"/>
      <c r="W1364" s="225"/>
      <c r="X1364" s="225"/>
      <c r="Y1364" s="225"/>
      <c r="Z1364" s="225"/>
      <c r="AA1364" s="225"/>
      <c r="AB1364" s="225"/>
      <c r="AC1364" s="225"/>
      <c r="AD1364" s="225"/>
      <c r="AE1364" s="225"/>
      <c r="AF1364" s="227"/>
      <c r="AG1364" s="227"/>
      <c r="AH1364" s="225"/>
      <c r="AI1364" s="225"/>
      <c r="AJ1364" s="225"/>
      <c r="AK1364" s="225"/>
      <c r="AL1364" s="225"/>
      <c r="AM1364" s="225"/>
      <c r="AN1364" s="225"/>
      <c r="AO1364" s="225"/>
      <c r="AP1364" s="225"/>
      <c r="AQ1364" s="225"/>
      <c r="AR1364" s="225"/>
      <c r="AS1364" s="225"/>
      <c r="AT1364" s="225"/>
      <c r="AU1364" s="225"/>
      <c r="AV1364" s="225"/>
      <c r="AW1364" s="225"/>
      <c r="AX1364" s="225"/>
      <c r="AY1364" s="225"/>
      <c r="AZ1364" s="225"/>
      <c r="BA1364" s="225"/>
      <c r="BB1364" s="225"/>
      <c r="BC1364" s="225"/>
      <c r="BD1364" s="225"/>
      <c r="BE1364" s="225"/>
      <c r="BF1364" s="225"/>
      <c r="BG1364" s="225"/>
      <c r="BH1364" s="225"/>
      <c r="BI1364" s="225"/>
      <c r="BJ1364" s="225"/>
      <c r="BK1364" s="225"/>
      <c r="BL1364" s="225"/>
      <c r="BM1364" s="225"/>
      <c r="BN1364" s="225"/>
      <c r="BO1364" s="239"/>
      <c r="BP1364" s="239"/>
      <c r="BQ1364" s="62"/>
      <c r="BR1364" s="62"/>
      <c r="BS1364" s="62"/>
    </row>
    <row r="1365" spans="1:71" ht="8.85" customHeight="1" thickBot="1">
      <c r="A1365" s="62"/>
      <c r="B1365" s="240"/>
      <c r="C1365" s="241"/>
      <c r="D1365" s="241"/>
      <c r="E1365" s="241"/>
      <c r="F1365" s="242"/>
      <c r="G1365" s="242"/>
      <c r="H1365" s="241"/>
      <c r="I1365" s="241"/>
      <c r="J1365" s="241"/>
      <c r="K1365" s="241"/>
      <c r="L1365" s="241"/>
      <c r="M1365" s="241"/>
      <c r="N1365" s="241"/>
      <c r="O1365" s="241"/>
      <c r="P1365" s="241"/>
      <c r="Q1365" s="241"/>
      <c r="R1365" s="241"/>
      <c r="S1365" s="241"/>
      <c r="T1365" s="241"/>
      <c r="U1365" s="241"/>
      <c r="V1365" s="241"/>
      <c r="W1365" s="241"/>
      <c r="X1365" s="241"/>
      <c r="Y1365" s="241"/>
      <c r="Z1365" s="241"/>
      <c r="AA1365" s="241"/>
      <c r="AB1365" s="241"/>
      <c r="AC1365" s="241"/>
      <c r="AD1365" s="241"/>
      <c r="AE1365" s="241"/>
      <c r="AF1365" s="243"/>
      <c r="AG1365" s="243"/>
      <c r="AH1365" s="241"/>
      <c r="AI1365" s="241"/>
      <c r="AJ1365" s="241"/>
      <c r="AK1365" s="241"/>
      <c r="AL1365" s="241"/>
      <c r="AM1365" s="241"/>
      <c r="AN1365" s="241"/>
      <c r="AO1365" s="241"/>
      <c r="AP1365" s="241"/>
      <c r="AQ1365" s="241"/>
      <c r="AR1365" s="241"/>
      <c r="AS1365" s="241"/>
      <c r="AT1365" s="241"/>
      <c r="AU1365" s="241"/>
      <c r="AV1365" s="241"/>
      <c r="AW1365" s="241"/>
      <c r="AX1365" s="241"/>
      <c r="AY1365" s="241"/>
      <c r="AZ1365" s="241"/>
      <c r="BA1365" s="241"/>
      <c r="BB1365" s="241"/>
      <c r="BC1365" s="241"/>
      <c r="BD1365" s="241"/>
      <c r="BE1365" s="241"/>
      <c r="BF1365" s="241"/>
      <c r="BG1365" s="241"/>
      <c r="BH1365" s="241"/>
      <c r="BI1365" s="241"/>
      <c r="BJ1365" s="241"/>
      <c r="BK1365" s="241"/>
      <c r="BL1365" s="241"/>
      <c r="BM1365" s="241"/>
      <c r="BN1365" s="241"/>
      <c r="BO1365" s="244"/>
      <c r="BP1365" s="244"/>
      <c r="BQ1365" s="62"/>
      <c r="BR1365" s="62"/>
      <c r="BS1365" s="62"/>
    </row>
    <row r="1366" spans="1:71" s="70" customFormat="1" ht="33.4" customHeight="1" thickTop="1">
      <c r="A1366" s="74"/>
      <c r="B1366" s="634" t="s">
        <v>0</v>
      </c>
      <c r="C1366" s="636" t="s">
        <v>1</v>
      </c>
      <c r="D1366" s="637"/>
      <c r="E1366" s="245" t="s">
        <v>28</v>
      </c>
      <c r="F1366" s="644" t="s">
        <v>115</v>
      </c>
      <c r="G1366" s="644" t="s">
        <v>116</v>
      </c>
      <c r="H1366" s="640" t="s">
        <v>41</v>
      </c>
      <c r="I1366" s="641"/>
      <c r="J1366" s="619" t="s">
        <v>7</v>
      </c>
      <c r="K1366" s="619"/>
      <c r="L1366" s="619"/>
      <c r="M1366" s="619"/>
      <c r="N1366" s="619"/>
      <c r="O1366" s="619"/>
      <c r="P1366" s="619" t="s">
        <v>2</v>
      </c>
      <c r="Q1366" s="619"/>
      <c r="R1366" s="619"/>
      <c r="S1366" s="619"/>
      <c r="T1366" s="619"/>
      <c r="U1366" s="619"/>
      <c r="V1366" s="630" t="s">
        <v>35</v>
      </c>
      <c r="W1366" s="631"/>
      <c r="X1366" s="630" t="s">
        <v>36</v>
      </c>
      <c r="Y1366" s="631"/>
      <c r="Z1366" s="630" t="s">
        <v>44</v>
      </c>
      <c r="AA1366" s="631"/>
      <c r="AB1366" s="619" t="s">
        <v>6</v>
      </c>
      <c r="AC1366" s="619"/>
      <c r="AD1366" s="619"/>
      <c r="AE1366" s="619"/>
      <c r="AF1366" s="619"/>
      <c r="AG1366" s="619"/>
      <c r="AH1366" s="619" t="s">
        <v>74</v>
      </c>
      <c r="AI1366" s="619"/>
      <c r="AJ1366" s="619"/>
      <c r="AK1366" s="619"/>
      <c r="AL1366" s="619"/>
      <c r="AM1366" s="619"/>
      <c r="AN1366" s="619" t="s">
        <v>75</v>
      </c>
      <c r="AO1366" s="619"/>
      <c r="AP1366" s="619"/>
      <c r="AQ1366" s="619"/>
      <c r="AR1366" s="619"/>
      <c r="AS1366" s="619"/>
      <c r="AT1366" s="619" t="s">
        <v>76</v>
      </c>
      <c r="AU1366" s="619"/>
      <c r="AV1366" s="619"/>
      <c r="AW1366" s="619"/>
      <c r="AX1366" s="619"/>
      <c r="AY1366" s="621"/>
      <c r="AZ1366" s="619" t="s">
        <v>4</v>
      </c>
      <c r="BA1366" s="619"/>
      <c r="BB1366" s="619"/>
      <c r="BC1366" s="619"/>
      <c r="BD1366" s="619"/>
      <c r="BE1366" s="620"/>
      <c r="BF1366" s="619" t="s">
        <v>77</v>
      </c>
      <c r="BG1366" s="619"/>
      <c r="BH1366" s="619"/>
      <c r="BI1366" s="619"/>
      <c r="BJ1366" s="619"/>
      <c r="BK1366" s="621"/>
      <c r="BL1366" s="622" t="s">
        <v>25</v>
      </c>
      <c r="BM1366" s="623"/>
      <c r="BN1366" s="624"/>
      <c r="BO1366" s="615" t="s">
        <v>92</v>
      </c>
      <c r="BP1366" s="615" t="s">
        <v>93</v>
      </c>
      <c r="BQ1366" s="74"/>
      <c r="BR1366" s="74"/>
      <c r="BS1366" s="74"/>
    </row>
    <row r="1367" spans="1:71" s="76" customFormat="1" ht="31.9" customHeight="1">
      <c r="A1367" s="75"/>
      <c r="B1367" s="635"/>
      <c r="C1367" s="638"/>
      <c r="D1367" s="639"/>
      <c r="E1367" s="246" t="s">
        <v>117</v>
      </c>
      <c r="F1367" s="645"/>
      <c r="G1367" s="645"/>
      <c r="H1367" s="642"/>
      <c r="I1367" s="643"/>
      <c r="J1367" s="607" t="s">
        <v>17</v>
      </c>
      <c r="K1367" s="608"/>
      <c r="L1367" s="609" t="s">
        <v>18</v>
      </c>
      <c r="M1367" s="610"/>
      <c r="N1367" s="617" t="s">
        <v>19</v>
      </c>
      <c r="O1367" s="618" t="s">
        <v>8</v>
      </c>
      <c r="P1367" s="607" t="s">
        <v>26</v>
      </c>
      <c r="Q1367" s="608"/>
      <c r="R1367" s="609" t="s">
        <v>24</v>
      </c>
      <c r="S1367" s="610"/>
      <c r="T1367" s="617" t="s">
        <v>19</v>
      </c>
      <c r="U1367" s="618"/>
      <c r="V1367" s="632"/>
      <c r="W1367" s="633"/>
      <c r="X1367" s="632"/>
      <c r="Y1367" s="633"/>
      <c r="Z1367" s="632"/>
      <c r="AA1367" s="633"/>
      <c r="AB1367" s="607" t="s">
        <v>54</v>
      </c>
      <c r="AC1367" s="608"/>
      <c r="AD1367" s="609" t="s">
        <v>23</v>
      </c>
      <c r="AE1367" s="610" t="s">
        <v>3</v>
      </c>
      <c r="AF1367" s="611" t="s">
        <v>5</v>
      </c>
      <c r="AG1367" s="612"/>
      <c r="AH1367" s="607" t="s">
        <v>54</v>
      </c>
      <c r="AI1367" s="608"/>
      <c r="AJ1367" s="609" t="s">
        <v>23</v>
      </c>
      <c r="AK1367" s="610" t="s">
        <v>3</v>
      </c>
      <c r="AL1367" s="611" t="s">
        <v>5</v>
      </c>
      <c r="AM1367" s="612"/>
      <c r="AN1367" s="607" t="s">
        <v>54</v>
      </c>
      <c r="AO1367" s="608"/>
      <c r="AP1367" s="609" t="s">
        <v>23</v>
      </c>
      <c r="AQ1367" s="610" t="s">
        <v>3</v>
      </c>
      <c r="AR1367" s="611" t="s">
        <v>5</v>
      </c>
      <c r="AS1367" s="612"/>
      <c r="AT1367" s="613" t="s">
        <v>54</v>
      </c>
      <c r="AU1367" s="614"/>
      <c r="AV1367" s="628" t="s">
        <v>23</v>
      </c>
      <c r="AW1367" s="629" t="s">
        <v>3</v>
      </c>
      <c r="AX1367" s="611" t="s">
        <v>5</v>
      </c>
      <c r="AY1367" s="612"/>
      <c r="AZ1367" s="607" t="s">
        <v>54</v>
      </c>
      <c r="BA1367" s="608"/>
      <c r="BB1367" s="609" t="s">
        <v>23</v>
      </c>
      <c r="BC1367" s="610" t="s">
        <v>3</v>
      </c>
      <c r="BD1367" s="611" t="s">
        <v>5</v>
      </c>
      <c r="BE1367" s="612"/>
      <c r="BF1367" s="613" t="s">
        <v>54</v>
      </c>
      <c r="BG1367" s="614"/>
      <c r="BH1367" s="628" t="s">
        <v>23</v>
      </c>
      <c r="BI1367" s="629" t="s">
        <v>3</v>
      </c>
      <c r="BJ1367" s="611" t="s">
        <v>5</v>
      </c>
      <c r="BK1367" s="612"/>
      <c r="BL1367" s="625"/>
      <c r="BM1367" s="626"/>
      <c r="BN1367" s="627"/>
      <c r="BO1367" s="616"/>
      <c r="BP1367" s="616"/>
      <c r="BQ1367" s="75"/>
      <c r="BR1367" s="75"/>
      <c r="BS1367" s="75"/>
    </row>
    <row r="1368" spans="1:71" ht="23.85" customHeight="1">
      <c r="A1368" s="77"/>
      <c r="B1368" s="605" t="str">
        <f>IF(ROSTER!B8="","",ROSTER!B8)</f>
        <v/>
      </c>
      <c r="C1368" s="588" t="str">
        <f>IF(ROSTER!C$8="","",ROSTER!C$8)</f>
        <v/>
      </c>
      <c r="D1368" s="589"/>
      <c r="E1368" s="590"/>
      <c r="F1368" s="592">
        <f>IF(E1368="y",1,IF(E1368="S",1,0))</f>
        <v>0</v>
      </c>
      <c r="G1368" s="594">
        <f>IF(E1368="S",1,0)</f>
        <v>0</v>
      </c>
      <c r="H1368" s="584"/>
      <c r="I1368" s="576"/>
      <c r="J1368" s="564"/>
      <c r="K1368" s="565"/>
      <c r="L1368" s="568"/>
      <c r="M1368" s="569"/>
      <c r="N1368" s="578">
        <f>L1368+J1368</f>
        <v>0</v>
      </c>
      <c r="O1368" s="579"/>
      <c r="P1368" s="564"/>
      <c r="Q1368" s="565"/>
      <c r="R1368" s="568"/>
      <c r="S1368" s="569"/>
      <c r="T1368" s="578">
        <f>R1368-P1368</f>
        <v>0</v>
      </c>
      <c r="U1368" s="579"/>
      <c r="V1368" s="584"/>
      <c r="W1368" s="576"/>
      <c r="X1368" s="564"/>
      <c r="Y1368" s="576"/>
      <c r="Z1368" s="564"/>
      <c r="AA1368" s="576"/>
      <c r="AB1368" s="564"/>
      <c r="AC1368" s="565"/>
      <c r="AD1368" s="568"/>
      <c r="AE1368" s="569"/>
      <c r="AF1368" s="548">
        <f>IF(AB1368=0,0,(AD1368/AB1368)*100)</f>
        <v>0</v>
      </c>
      <c r="AG1368" s="549"/>
      <c r="AH1368" s="564"/>
      <c r="AI1368" s="565"/>
      <c r="AJ1368" s="568"/>
      <c r="AK1368" s="569"/>
      <c r="AL1368" s="548">
        <f>IF(AH1368=0,0,(AJ1368/AH1368)*100)</f>
        <v>0</v>
      </c>
      <c r="AM1368" s="549"/>
      <c r="AN1368" s="564"/>
      <c r="AO1368" s="565"/>
      <c r="AP1368" s="568"/>
      <c r="AQ1368" s="569"/>
      <c r="AR1368" s="548">
        <f>IF(AN1368=0,0,(AP1368/AN1368)*100)</f>
        <v>0</v>
      </c>
      <c r="AS1368" s="549"/>
      <c r="AT1368" s="572">
        <f>AB1368+AH1368+AN1368</f>
        <v>0</v>
      </c>
      <c r="AU1368" s="573"/>
      <c r="AV1368" s="544">
        <f>AD1368+AJ1368+AP1368</f>
        <v>0</v>
      </c>
      <c r="AW1368" s="545"/>
      <c r="AX1368" s="548">
        <f>IF(AT1368=0,0,(AV1368/AT1368)*100)</f>
        <v>0</v>
      </c>
      <c r="AY1368" s="549"/>
      <c r="AZ1368" s="564"/>
      <c r="BA1368" s="565"/>
      <c r="BB1368" s="568"/>
      <c r="BC1368" s="569"/>
      <c r="BD1368" s="548">
        <f>IF(AZ1368=0,0,(BB1368/AZ1368)*100)</f>
        <v>0</v>
      </c>
      <c r="BE1368" s="549"/>
      <c r="BF1368" s="572">
        <f>AT1368+AZ1368</f>
        <v>0</v>
      </c>
      <c r="BG1368" s="573"/>
      <c r="BH1368" s="544">
        <f>AV1368+BB1368</f>
        <v>0</v>
      </c>
      <c r="BI1368" s="545"/>
      <c r="BJ1368" s="548">
        <f>IF(BF1368=0,0,(BH1368/BF1368)*100)</f>
        <v>0</v>
      </c>
      <c r="BK1368" s="549"/>
      <c r="BL1368" s="552">
        <f>(AD1368*2)+(AJ1368*2)+(AP1368*3)+BB1368</f>
        <v>0</v>
      </c>
      <c r="BM1368" s="553"/>
      <c r="BN1368" s="554"/>
      <c r="BO1368" s="560" t="e">
        <f>(BL1368*BR$1368)+(N1368*BR$1369)+(X1368*BR$1370)+(R1368*BR$1371)+(V1368*BR$1372)+(Z1368*BR$1373)</f>
        <v>#REF!</v>
      </c>
      <c r="BP1368" s="560" t="e">
        <f>((AZ1368-BB1368)*BR$1375)+((AT1368-AV1368)*BR$1374)+(H1368*BR$1376)+(P1368*BR$1377)</f>
        <v>#REF!</v>
      </c>
      <c r="BQ1368" s="78" t="s">
        <v>81</v>
      </c>
      <c r="BR1368" s="79" t="e">
        <f>IF(#REF!="B",#REF!,IF(#REF!="C",#REF!,#REF!))</f>
        <v>#REF!</v>
      </c>
      <c r="BS1368" s="75"/>
    </row>
    <row r="1369" spans="1:71" ht="23.85" customHeight="1">
      <c r="A1369" s="77"/>
      <c r="B1369" s="606"/>
      <c r="C1369" s="562" t="str">
        <f>IF(ROSTER!D$8="","",ROSTER!D$8)</f>
        <v/>
      </c>
      <c r="D1369" s="563"/>
      <c r="E1369" s="591"/>
      <c r="F1369" s="593"/>
      <c r="G1369" s="595"/>
      <c r="H1369" s="585"/>
      <c r="I1369" s="577"/>
      <c r="J1369" s="566"/>
      <c r="K1369" s="567"/>
      <c r="L1369" s="570"/>
      <c r="M1369" s="571"/>
      <c r="N1369" s="582" t="s">
        <v>16</v>
      </c>
      <c r="O1369" s="583"/>
      <c r="P1369" s="566"/>
      <c r="Q1369" s="567"/>
      <c r="R1369" s="570"/>
      <c r="S1369" s="571"/>
      <c r="T1369" s="582" t="s">
        <v>16</v>
      </c>
      <c r="U1369" s="583"/>
      <c r="V1369" s="585"/>
      <c r="W1369" s="577"/>
      <c r="X1369" s="566"/>
      <c r="Y1369" s="577"/>
      <c r="Z1369" s="566"/>
      <c r="AA1369" s="577"/>
      <c r="AB1369" s="566"/>
      <c r="AC1369" s="567"/>
      <c r="AD1369" s="570"/>
      <c r="AE1369" s="571"/>
      <c r="AF1369" s="598"/>
      <c r="AG1369" s="599"/>
      <c r="AH1369" s="566"/>
      <c r="AI1369" s="567"/>
      <c r="AJ1369" s="570"/>
      <c r="AK1369" s="571"/>
      <c r="AL1369" s="598"/>
      <c r="AM1369" s="599"/>
      <c r="AN1369" s="566"/>
      <c r="AO1369" s="567"/>
      <c r="AP1369" s="570"/>
      <c r="AQ1369" s="571"/>
      <c r="AR1369" s="598"/>
      <c r="AS1369" s="599"/>
      <c r="AT1369" s="603"/>
      <c r="AU1369" s="604"/>
      <c r="AV1369" s="596"/>
      <c r="AW1369" s="597"/>
      <c r="AX1369" s="598"/>
      <c r="AY1369" s="599"/>
      <c r="AZ1369" s="566"/>
      <c r="BA1369" s="567"/>
      <c r="BB1369" s="570"/>
      <c r="BC1369" s="571"/>
      <c r="BD1369" s="598"/>
      <c r="BE1369" s="599"/>
      <c r="BF1369" s="603"/>
      <c r="BG1369" s="604"/>
      <c r="BH1369" s="596"/>
      <c r="BI1369" s="597"/>
      <c r="BJ1369" s="598"/>
      <c r="BK1369" s="599"/>
      <c r="BL1369" s="600"/>
      <c r="BM1369" s="601"/>
      <c r="BN1369" s="602"/>
      <c r="BO1369" s="561"/>
      <c r="BP1369" s="561"/>
      <c r="BQ1369" s="78" t="s">
        <v>82</v>
      </c>
      <c r="BR1369" s="79" t="e">
        <f>IF(#REF!="B",#REF!,IF(#REF!="C",#REF!,#REF!))</f>
        <v>#REF!</v>
      </c>
      <c r="BS1369" s="75"/>
    </row>
    <row r="1370" spans="1:71" ht="21.75" customHeight="1">
      <c r="A1370" s="62"/>
      <c r="B1370" s="605" t="str">
        <f>IF(ROSTER!B10="","",ROSTER!B10)</f>
        <v/>
      </c>
      <c r="C1370" s="588" t="str">
        <f>IF(ROSTER!C$10="","",ROSTER!C$10)</f>
        <v/>
      </c>
      <c r="D1370" s="589"/>
      <c r="E1370" s="590"/>
      <c r="F1370" s="592">
        <f>IF(E1370="y",1,IF(E1370="S",1,0))</f>
        <v>0</v>
      </c>
      <c r="G1370" s="594">
        <f>IF(E1370="S",1,0)</f>
        <v>0</v>
      </c>
      <c r="H1370" s="584"/>
      <c r="I1370" s="576"/>
      <c r="J1370" s="564"/>
      <c r="K1370" s="565"/>
      <c r="L1370" s="568"/>
      <c r="M1370" s="569"/>
      <c r="N1370" s="578">
        <f>L1370+J1370</f>
        <v>0</v>
      </c>
      <c r="O1370" s="579"/>
      <c r="P1370" s="564"/>
      <c r="Q1370" s="565"/>
      <c r="R1370" s="568"/>
      <c r="S1370" s="569"/>
      <c r="T1370" s="578">
        <f>R1370-P1370</f>
        <v>0</v>
      </c>
      <c r="U1370" s="579"/>
      <c r="V1370" s="584"/>
      <c r="W1370" s="576"/>
      <c r="X1370" s="564"/>
      <c r="Y1370" s="576"/>
      <c r="Z1370" s="564"/>
      <c r="AA1370" s="576"/>
      <c r="AB1370" s="564"/>
      <c r="AC1370" s="565"/>
      <c r="AD1370" s="568"/>
      <c r="AE1370" s="569"/>
      <c r="AF1370" s="548">
        <f>IF(AB1370=0,0,(AD1370/AB1370)*100)</f>
        <v>0</v>
      </c>
      <c r="AG1370" s="549"/>
      <c r="AH1370" s="564"/>
      <c r="AI1370" s="565"/>
      <c r="AJ1370" s="568"/>
      <c r="AK1370" s="569"/>
      <c r="AL1370" s="548">
        <f>IF(AH1370=0,0,(AJ1370/AH1370)*100)</f>
        <v>0</v>
      </c>
      <c r="AM1370" s="549"/>
      <c r="AN1370" s="564"/>
      <c r="AO1370" s="565"/>
      <c r="AP1370" s="568"/>
      <c r="AQ1370" s="569"/>
      <c r="AR1370" s="548">
        <f>IF(AN1370=0,0,(AP1370/AN1370)*100)</f>
        <v>0</v>
      </c>
      <c r="AS1370" s="549"/>
      <c r="AT1370" s="572">
        <f>AB1370+AH1370+AN1370</f>
        <v>0</v>
      </c>
      <c r="AU1370" s="573"/>
      <c r="AV1370" s="544">
        <f>AD1370+AJ1370+AP1370</f>
        <v>0</v>
      </c>
      <c r="AW1370" s="545"/>
      <c r="AX1370" s="548">
        <f>IF(AT1370=0,0,(AV1370/AT1370)*100)</f>
        <v>0</v>
      </c>
      <c r="AY1370" s="549"/>
      <c r="AZ1370" s="564"/>
      <c r="BA1370" s="565"/>
      <c r="BB1370" s="568"/>
      <c r="BC1370" s="569"/>
      <c r="BD1370" s="548">
        <f>IF(AZ1370=0,0,(BB1370/AZ1370)*100)</f>
        <v>0</v>
      </c>
      <c r="BE1370" s="549"/>
      <c r="BF1370" s="572">
        <f>AT1370+AZ1370</f>
        <v>0</v>
      </c>
      <c r="BG1370" s="573"/>
      <c r="BH1370" s="544">
        <f>AV1370+BB1370</f>
        <v>0</v>
      </c>
      <c r="BI1370" s="545"/>
      <c r="BJ1370" s="548">
        <f>IF(BF1370=0,0,(BH1370/BF1370)*100)</f>
        <v>0</v>
      </c>
      <c r="BK1370" s="549"/>
      <c r="BL1370" s="552">
        <f>(AD1370*2)+(AJ1370*2)+(AP1370*3)+BB1370</f>
        <v>0</v>
      </c>
      <c r="BM1370" s="553"/>
      <c r="BN1370" s="554"/>
      <c r="BO1370" s="560" t="e">
        <f>(BL1370*BR$1368)+(N1370*BR$1369)+(X1370*BR$1370)+(R1370*BR$1371)+(V1370*BR$1372)+(Z1370*BR$1373)</f>
        <v>#REF!</v>
      </c>
      <c r="BP1370" s="560" t="e">
        <f>((AZ1370-BB1370)*BR$1375)+((AT1370-AV1370)*BR$1374)+(H1370*BR$1376)+(P1370*BR$1377)</f>
        <v>#REF!</v>
      </c>
      <c r="BQ1370" s="78" t="s">
        <v>83</v>
      </c>
      <c r="BR1370" s="79" t="e">
        <f>IF(#REF!="B",#REF!,IF(#REF!="C",#REF!,#REF!))</f>
        <v>#REF!</v>
      </c>
      <c r="BS1370" s="75"/>
    </row>
    <row r="1371" spans="1:71" ht="21.75" customHeight="1">
      <c r="A1371" s="62"/>
      <c r="B1371" s="606"/>
      <c r="C1371" s="562" t="str">
        <f>IF(ROSTER!D$10="","",ROSTER!D$10)</f>
        <v/>
      </c>
      <c r="D1371" s="563"/>
      <c r="E1371" s="591"/>
      <c r="F1371" s="593"/>
      <c r="G1371" s="595"/>
      <c r="H1371" s="585"/>
      <c r="I1371" s="577"/>
      <c r="J1371" s="566"/>
      <c r="K1371" s="567"/>
      <c r="L1371" s="570"/>
      <c r="M1371" s="571"/>
      <c r="N1371" s="582" t="s">
        <v>16</v>
      </c>
      <c r="O1371" s="583"/>
      <c r="P1371" s="566"/>
      <c r="Q1371" s="567"/>
      <c r="R1371" s="570"/>
      <c r="S1371" s="571"/>
      <c r="T1371" s="582" t="s">
        <v>16</v>
      </c>
      <c r="U1371" s="583"/>
      <c r="V1371" s="585"/>
      <c r="W1371" s="577"/>
      <c r="X1371" s="566"/>
      <c r="Y1371" s="577"/>
      <c r="Z1371" s="566"/>
      <c r="AA1371" s="577"/>
      <c r="AB1371" s="566"/>
      <c r="AC1371" s="567"/>
      <c r="AD1371" s="570"/>
      <c r="AE1371" s="571"/>
      <c r="AF1371" s="598"/>
      <c r="AG1371" s="599"/>
      <c r="AH1371" s="566"/>
      <c r="AI1371" s="567"/>
      <c r="AJ1371" s="570"/>
      <c r="AK1371" s="571"/>
      <c r="AL1371" s="598"/>
      <c r="AM1371" s="599"/>
      <c r="AN1371" s="566"/>
      <c r="AO1371" s="567"/>
      <c r="AP1371" s="570"/>
      <c r="AQ1371" s="571"/>
      <c r="AR1371" s="598"/>
      <c r="AS1371" s="599"/>
      <c r="AT1371" s="603"/>
      <c r="AU1371" s="604"/>
      <c r="AV1371" s="596"/>
      <c r="AW1371" s="597"/>
      <c r="AX1371" s="598"/>
      <c r="AY1371" s="599"/>
      <c r="AZ1371" s="566"/>
      <c r="BA1371" s="567"/>
      <c r="BB1371" s="570"/>
      <c r="BC1371" s="571"/>
      <c r="BD1371" s="598"/>
      <c r="BE1371" s="599"/>
      <c r="BF1371" s="603"/>
      <c r="BG1371" s="604"/>
      <c r="BH1371" s="596"/>
      <c r="BI1371" s="597"/>
      <c r="BJ1371" s="598"/>
      <c r="BK1371" s="599"/>
      <c r="BL1371" s="600"/>
      <c r="BM1371" s="601"/>
      <c r="BN1371" s="602"/>
      <c r="BO1371" s="561"/>
      <c r="BP1371" s="561"/>
      <c r="BQ1371" s="78" t="s">
        <v>84</v>
      </c>
      <c r="BR1371" s="79" t="e">
        <f>IF(#REF!="B",#REF!,IF(#REF!="C",#REF!,#REF!))</f>
        <v>#REF!</v>
      </c>
      <c r="BS1371" s="75"/>
    </row>
    <row r="1372" spans="1:71" ht="21.75" customHeight="1">
      <c r="A1372" s="62"/>
      <c r="B1372" s="586" t="str">
        <f>IF(ROSTER!B12="","",ROSTER!B12)</f>
        <v/>
      </c>
      <c r="C1372" s="588" t="str">
        <f>IF(ROSTER!C$12="","",ROSTER!C$12)</f>
        <v/>
      </c>
      <c r="D1372" s="589"/>
      <c r="E1372" s="590"/>
      <c r="F1372" s="592">
        <f>IF(E1372="y",1,IF(E1372="S",1,0))</f>
        <v>0</v>
      </c>
      <c r="G1372" s="594">
        <f>IF(E1372="S",1,0)</f>
        <v>0</v>
      </c>
      <c r="H1372" s="584"/>
      <c r="I1372" s="576"/>
      <c r="J1372" s="564"/>
      <c r="K1372" s="565"/>
      <c r="L1372" s="568"/>
      <c r="M1372" s="569"/>
      <c r="N1372" s="578">
        <f>L1372+J1372</f>
        <v>0</v>
      </c>
      <c r="O1372" s="579"/>
      <c r="P1372" s="564"/>
      <c r="Q1372" s="565"/>
      <c r="R1372" s="568"/>
      <c r="S1372" s="569"/>
      <c r="T1372" s="578">
        <f>R1372-P1372</f>
        <v>0</v>
      </c>
      <c r="U1372" s="579"/>
      <c r="V1372" s="584"/>
      <c r="W1372" s="576"/>
      <c r="X1372" s="564"/>
      <c r="Y1372" s="576"/>
      <c r="Z1372" s="564"/>
      <c r="AA1372" s="576"/>
      <c r="AB1372" s="564"/>
      <c r="AC1372" s="565"/>
      <c r="AD1372" s="568"/>
      <c r="AE1372" s="569"/>
      <c r="AF1372" s="548">
        <f>IF(AB1372=0,0,(AD1372/AB1372)*100)</f>
        <v>0</v>
      </c>
      <c r="AG1372" s="549"/>
      <c r="AH1372" s="564"/>
      <c r="AI1372" s="565"/>
      <c r="AJ1372" s="568"/>
      <c r="AK1372" s="569"/>
      <c r="AL1372" s="548">
        <f>IF(AH1372=0,0,(AJ1372/AH1372)*100)</f>
        <v>0</v>
      </c>
      <c r="AM1372" s="549"/>
      <c r="AN1372" s="564"/>
      <c r="AO1372" s="565"/>
      <c r="AP1372" s="568"/>
      <c r="AQ1372" s="569"/>
      <c r="AR1372" s="548">
        <f>IF(AN1372=0,0,(AP1372/AN1372)*100)</f>
        <v>0</v>
      </c>
      <c r="AS1372" s="549"/>
      <c r="AT1372" s="572">
        <f>AB1372+AH1372+AN1372</f>
        <v>0</v>
      </c>
      <c r="AU1372" s="573"/>
      <c r="AV1372" s="544">
        <f>AD1372+AJ1372+AP1372</f>
        <v>0</v>
      </c>
      <c r="AW1372" s="545"/>
      <c r="AX1372" s="548">
        <f>IF(AT1372=0,0,(AV1372/AT1372)*100)</f>
        <v>0</v>
      </c>
      <c r="AY1372" s="549"/>
      <c r="AZ1372" s="564"/>
      <c r="BA1372" s="565"/>
      <c r="BB1372" s="568"/>
      <c r="BC1372" s="569"/>
      <c r="BD1372" s="548">
        <f>IF(AZ1372=0,0,(BB1372/AZ1372)*100)</f>
        <v>0</v>
      </c>
      <c r="BE1372" s="549"/>
      <c r="BF1372" s="572">
        <f>AT1372+AZ1372</f>
        <v>0</v>
      </c>
      <c r="BG1372" s="573"/>
      <c r="BH1372" s="544">
        <f>AV1372+BB1372</f>
        <v>0</v>
      </c>
      <c r="BI1372" s="545"/>
      <c r="BJ1372" s="548">
        <f>IF(BF1372=0,0,(BH1372/BF1372)*100)</f>
        <v>0</v>
      </c>
      <c r="BK1372" s="549"/>
      <c r="BL1372" s="552">
        <f>(AD1372*2)+(AJ1372*2)+(AP1372*3)+BB1372</f>
        <v>0</v>
      </c>
      <c r="BM1372" s="553"/>
      <c r="BN1372" s="554"/>
      <c r="BO1372" s="560" t="e">
        <f>(BL1372*BR$1368)+(N1372*BR$1369)+(X1372*BR$1370)+(R1372*BR$1371)+(V1372*BR$1372)+(Z1372*BR$1373)</f>
        <v>#REF!</v>
      </c>
      <c r="BP1372" s="560" t="e">
        <f>((AZ1372-BB1372)*BR$1375)+((AT1372-AV1372)*BR$1374)+(H1372*BR$1376)+(P1372*BR$1377)</f>
        <v>#REF!</v>
      </c>
      <c r="BQ1372" s="78" t="s">
        <v>85</v>
      </c>
      <c r="BR1372" s="79" t="e">
        <f>IF(#REF!="B",#REF!,IF(#REF!="C",#REF!,#REF!))</f>
        <v>#REF!</v>
      </c>
      <c r="BS1372" s="75"/>
    </row>
    <row r="1373" spans="1:71" ht="21.75" customHeight="1">
      <c r="A1373" s="62"/>
      <c r="B1373" s="587"/>
      <c r="C1373" s="562" t="str">
        <f>IF(ROSTER!D$12="","",ROSTER!D$12)</f>
        <v/>
      </c>
      <c r="D1373" s="563"/>
      <c r="E1373" s="591"/>
      <c r="F1373" s="593"/>
      <c r="G1373" s="595"/>
      <c r="H1373" s="585"/>
      <c r="I1373" s="577"/>
      <c r="J1373" s="566"/>
      <c r="K1373" s="567"/>
      <c r="L1373" s="570"/>
      <c r="M1373" s="571"/>
      <c r="N1373" s="582" t="s">
        <v>16</v>
      </c>
      <c r="O1373" s="583"/>
      <c r="P1373" s="566"/>
      <c r="Q1373" s="567"/>
      <c r="R1373" s="570"/>
      <c r="S1373" s="571"/>
      <c r="T1373" s="582" t="s">
        <v>16</v>
      </c>
      <c r="U1373" s="583"/>
      <c r="V1373" s="585"/>
      <c r="W1373" s="577"/>
      <c r="X1373" s="566"/>
      <c r="Y1373" s="577"/>
      <c r="Z1373" s="566"/>
      <c r="AA1373" s="577"/>
      <c r="AB1373" s="566"/>
      <c r="AC1373" s="567"/>
      <c r="AD1373" s="570"/>
      <c r="AE1373" s="571"/>
      <c r="AF1373" s="598"/>
      <c r="AG1373" s="599"/>
      <c r="AH1373" s="566"/>
      <c r="AI1373" s="567"/>
      <c r="AJ1373" s="570"/>
      <c r="AK1373" s="571"/>
      <c r="AL1373" s="598"/>
      <c r="AM1373" s="599"/>
      <c r="AN1373" s="566"/>
      <c r="AO1373" s="567"/>
      <c r="AP1373" s="570"/>
      <c r="AQ1373" s="571"/>
      <c r="AR1373" s="598"/>
      <c r="AS1373" s="599"/>
      <c r="AT1373" s="603"/>
      <c r="AU1373" s="604"/>
      <c r="AV1373" s="596"/>
      <c r="AW1373" s="597"/>
      <c r="AX1373" s="598"/>
      <c r="AY1373" s="599"/>
      <c r="AZ1373" s="566"/>
      <c r="BA1373" s="567"/>
      <c r="BB1373" s="570"/>
      <c r="BC1373" s="571"/>
      <c r="BD1373" s="598"/>
      <c r="BE1373" s="599"/>
      <c r="BF1373" s="603"/>
      <c r="BG1373" s="604"/>
      <c r="BH1373" s="596"/>
      <c r="BI1373" s="597"/>
      <c r="BJ1373" s="598"/>
      <c r="BK1373" s="599"/>
      <c r="BL1373" s="600"/>
      <c r="BM1373" s="601"/>
      <c r="BN1373" s="602"/>
      <c r="BO1373" s="561"/>
      <c r="BP1373" s="561"/>
      <c r="BQ1373" s="78" t="s">
        <v>86</v>
      </c>
      <c r="BR1373" s="79" t="e">
        <f>IF(#REF!="B",#REF!,IF(#REF!="C",#REF!,#REF!))</f>
        <v>#REF!</v>
      </c>
      <c r="BS1373" s="75"/>
    </row>
    <row r="1374" spans="1:71" ht="21.75" customHeight="1">
      <c r="A1374" s="62"/>
      <c r="B1374" s="586" t="str">
        <f>IF(ROSTER!B14="","",ROSTER!B14)</f>
        <v/>
      </c>
      <c r="C1374" s="588" t="str">
        <f>IF(ROSTER!C$14="","",ROSTER!C$14)</f>
        <v/>
      </c>
      <c r="D1374" s="589"/>
      <c r="E1374" s="590"/>
      <c r="F1374" s="592">
        <f>IF(E1374="y",1,IF(E1374="S",1,0))</f>
        <v>0</v>
      </c>
      <c r="G1374" s="594">
        <f>IF(E1374="S",1,0)</f>
        <v>0</v>
      </c>
      <c r="H1374" s="584"/>
      <c r="I1374" s="576"/>
      <c r="J1374" s="564"/>
      <c r="K1374" s="565"/>
      <c r="L1374" s="568"/>
      <c r="M1374" s="569"/>
      <c r="N1374" s="578">
        <f>L1374+J1374</f>
        <v>0</v>
      </c>
      <c r="O1374" s="579"/>
      <c r="P1374" s="564"/>
      <c r="Q1374" s="565"/>
      <c r="R1374" s="568"/>
      <c r="S1374" s="569"/>
      <c r="T1374" s="578">
        <f>R1374-P1374</f>
        <v>0</v>
      </c>
      <c r="U1374" s="579"/>
      <c r="V1374" s="584"/>
      <c r="W1374" s="576"/>
      <c r="X1374" s="564"/>
      <c r="Y1374" s="576"/>
      <c r="Z1374" s="564"/>
      <c r="AA1374" s="576"/>
      <c r="AB1374" s="564"/>
      <c r="AC1374" s="565"/>
      <c r="AD1374" s="568"/>
      <c r="AE1374" s="569"/>
      <c r="AF1374" s="548">
        <f>IF(AB1374=0,0,(AD1374/AB1374)*100)</f>
        <v>0</v>
      </c>
      <c r="AG1374" s="549"/>
      <c r="AH1374" s="564"/>
      <c r="AI1374" s="565"/>
      <c r="AJ1374" s="568"/>
      <c r="AK1374" s="569"/>
      <c r="AL1374" s="548">
        <f>IF(AH1374=0,0,(AJ1374/AH1374)*100)</f>
        <v>0</v>
      </c>
      <c r="AM1374" s="549"/>
      <c r="AN1374" s="564"/>
      <c r="AO1374" s="565"/>
      <c r="AP1374" s="568"/>
      <c r="AQ1374" s="569"/>
      <c r="AR1374" s="548">
        <f>IF(AN1374=0,0,(AP1374/AN1374)*100)</f>
        <v>0</v>
      </c>
      <c r="AS1374" s="549"/>
      <c r="AT1374" s="572">
        <f>AB1374+AH1374+AN1374</f>
        <v>0</v>
      </c>
      <c r="AU1374" s="573"/>
      <c r="AV1374" s="544">
        <f>AD1374+AJ1374+AP1374</f>
        <v>0</v>
      </c>
      <c r="AW1374" s="545"/>
      <c r="AX1374" s="548">
        <f>IF(AT1374=0,0,(AV1374/AT1374)*100)</f>
        <v>0</v>
      </c>
      <c r="AY1374" s="549"/>
      <c r="AZ1374" s="564"/>
      <c r="BA1374" s="565"/>
      <c r="BB1374" s="568"/>
      <c r="BC1374" s="569"/>
      <c r="BD1374" s="548">
        <f>IF(AZ1374=0,0,(BB1374/AZ1374)*100)</f>
        <v>0</v>
      </c>
      <c r="BE1374" s="549"/>
      <c r="BF1374" s="572">
        <f>AT1374+AZ1374</f>
        <v>0</v>
      </c>
      <c r="BG1374" s="573"/>
      <c r="BH1374" s="544">
        <f>AV1374+BB1374</f>
        <v>0</v>
      </c>
      <c r="BI1374" s="545"/>
      <c r="BJ1374" s="548">
        <f>IF(BF1374=0,0,(BH1374/BF1374)*100)</f>
        <v>0</v>
      </c>
      <c r="BK1374" s="549"/>
      <c r="BL1374" s="552">
        <f>(AD1374*2)+(AJ1374*2)+(AP1374*3)+BB1374</f>
        <v>0</v>
      </c>
      <c r="BM1374" s="553"/>
      <c r="BN1374" s="554"/>
      <c r="BO1374" s="560" t="e">
        <f>(BL1374*BR$1368)+(N1374*BR$1369)+(X1374*BR$1370)+(R1374*BR$1371)+(V1374*BR$1372)+(Z1374*BR$1373)</f>
        <v>#REF!</v>
      </c>
      <c r="BP1374" s="560" t="e">
        <f>((AZ1374-BB1374)*BR$1375)+((AT1374-AV1374)*BR$1374)+(H1374*BR$1376)+(P1374*BR$1377)</f>
        <v>#REF!</v>
      </c>
      <c r="BQ1374" s="78" t="s">
        <v>87</v>
      </c>
      <c r="BR1374" s="79" t="e">
        <f>IF(#REF!="B",#REF!,IF(#REF!="C",#REF!,#REF!))</f>
        <v>#REF!</v>
      </c>
      <c r="BS1374" s="75"/>
    </row>
    <row r="1375" spans="1:71" ht="21.75" customHeight="1">
      <c r="A1375" s="62"/>
      <c r="B1375" s="587"/>
      <c r="C1375" s="562" t="str">
        <f>IF(ROSTER!D$14="","",ROSTER!D$14)</f>
        <v/>
      </c>
      <c r="D1375" s="563"/>
      <c r="E1375" s="591"/>
      <c r="F1375" s="593"/>
      <c r="G1375" s="595"/>
      <c r="H1375" s="585"/>
      <c r="I1375" s="577"/>
      <c r="J1375" s="566"/>
      <c r="K1375" s="567"/>
      <c r="L1375" s="570"/>
      <c r="M1375" s="571"/>
      <c r="N1375" s="582" t="s">
        <v>16</v>
      </c>
      <c r="O1375" s="583"/>
      <c r="P1375" s="566"/>
      <c r="Q1375" s="567"/>
      <c r="R1375" s="570"/>
      <c r="S1375" s="571"/>
      <c r="T1375" s="582" t="s">
        <v>16</v>
      </c>
      <c r="U1375" s="583"/>
      <c r="V1375" s="585"/>
      <c r="W1375" s="577"/>
      <c r="X1375" s="566"/>
      <c r="Y1375" s="577"/>
      <c r="Z1375" s="566"/>
      <c r="AA1375" s="577"/>
      <c r="AB1375" s="566"/>
      <c r="AC1375" s="567"/>
      <c r="AD1375" s="570"/>
      <c r="AE1375" s="571"/>
      <c r="AF1375" s="598"/>
      <c r="AG1375" s="599"/>
      <c r="AH1375" s="566"/>
      <c r="AI1375" s="567"/>
      <c r="AJ1375" s="570"/>
      <c r="AK1375" s="571"/>
      <c r="AL1375" s="598"/>
      <c r="AM1375" s="599"/>
      <c r="AN1375" s="566"/>
      <c r="AO1375" s="567"/>
      <c r="AP1375" s="570"/>
      <c r="AQ1375" s="571"/>
      <c r="AR1375" s="598"/>
      <c r="AS1375" s="599"/>
      <c r="AT1375" s="603"/>
      <c r="AU1375" s="604"/>
      <c r="AV1375" s="596"/>
      <c r="AW1375" s="597"/>
      <c r="AX1375" s="598"/>
      <c r="AY1375" s="599"/>
      <c r="AZ1375" s="566"/>
      <c r="BA1375" s="567"/>
      <c r="BB1375" s="570"/>
      <c r="BC1375" s="571"/>
      <c r="BD1375" s="598"/>
      <c r="BE1375" s="599"/>
      <c r="BF1375" s="603"/>
      <c r="BG1375" s="604"/>
      <c r="BH1375" s="596"/>
      <c r="BI1375" s="597"/>
      <c r="BJ1375" s="598"/>
      <c r="BK1375" s="599"/>
      <c r="BL1375" s="600"/>
      <c r="BM1375" s="601"/>
      <c r="BN1375" s="602"/>
      <c r="BO1375" s="561"/>
      <c r="BP1375" s="561"/>
      <c r="BQ1375" s="78" t="s">
        <v>88</v>
      </c>
      <c r="BR1375" s="79" t="e">
        <f>IF(#REF!="B",#REF!,IF(#REF!="C",#REF!,#REF!))</f>
        <v>#REF!</v>
      </c>
      <c r="BS1375" s="75"/>
    </row>
    <row r="1376" spans="1:71" ht="21.75" customHeight="1">
      <c r="A1376" s="62"/>
      <c r="B1376" s="586" t="str">
        <f>IF(ROSTER!B16="","",ROSTER!B16)</f>
        <v/>
      </c>
      <c r="C1376" s="588" t="str">
        <f>IF(ROSTER!C$16="","",ROSTER!C$16)</f>
        <v/>
      </c>
      <c r="D1376" s="589"/>
      <c r="E1376" s="590"/>
      <c r="F1376" s="592">
        <f>IF(E1376="y",1,IF(E1376="S",1,0))</f>
        <v>0</v>
      </c>
      <c r="G1376" s="594">
        <f>IF(E1376="S",1,0)</f>
        <v>0</v>
      </c>
      <c r="H1376" s="584"/>
      <c r="I1376" s="576"/>
      <c r="J1376" s="564"/>
      <c r="K1376" s="565"/>
      <c r="L1376" s="568"/>
      <c r="M1376" s="569"/>
      <c r="N1376" s="578">
        <f>L1376+J1376</f>
        <v>0</v>
      </c>
      <c r="O1376" s="579"/>
      <c r="P1376" s="564"/>
      <c r="Q1376" s="565"/>
      <c r="R1376" s="568"/>
      <c r="S1376" s="569"/>
      <c r="T1376" s="578">
        <f>R1376-P1376</f>
        <v>0</v>
      </c>
      <c r="U1376" s="579"/>
      <c r="V1376" s="584"/>
      <c r="W1376" s="576"/>
      <c r="X1376" s="564"/>
      <c r="Y1376" s="576"/>
      <c r="Z1376" s="564"/>
      <c r="AA1376" s="576"/>
      <c r="AB1376" s="564"/>
      <c r="AC1376" s="565"/>
      <c r="AD1376" s="568"/>
      <c r="AE1376" s="569"/>
      <c r="AF1376" s="548">
        <f>IF(AB1376=0,0,(AD1376/AB1376)*100)</f>
        <v>0</v>
      </c>
      <c r="AG1376" s="549"/>
      <c r="AH1376" s="564"/>
      <c r="AI1376" s="565"/>
      <c r="AJ1376" s="568"/>
      <c r="AK1376" s="569"/>
      <c r="AL1376" s="548">
        <f>IF(AH1376=0,0,(AJ1376/AH1376)*100)</f>
        <v>0</v>
      </c>
      <c r="AM1376" s="549"/>
      <c r="AN1376" s="564"/>
      <c r="AO1376" s="565"/>
      <c r="AP1376" s="568"/>
      <c r="AQ1376" s="569"/>
      <c r="AR1376" s="548">
        <f>IF(AN1376=0,0,(AP1376/AN1376)*100)</f>
        <v>0</v>
      </c>
      <c r="AS1376" s="549"/>
      <c r="AT1376" s="572">
        <f>AB1376+AH1376+AN1376</f>
        <v>0</v>
      </c>
      <c r="AU1376" s="573"/>
      <c r="AV1376" s="544">
        <f>AD1376+AJ1376+AP1376</f>
        <v>0</v>
      </c>
      <c r="AW1376" s="545"/>
      <c r="AX1376" s="548">
        <f>IF(AT1376=0,0,(AV1376/AT1376)*100)</f>
        <v>0</v>
      </c>
      <c r="AY1376" s="549"/>
      <c r="AZ1376" s="564"/>
      <c r="BA1376" s="565"/>
      <c r="BB1376" s="568"/>
      <c r="BC1376" s="569"/>
      <c r="BD1376" s="548">
        <f>IF(AZ1376=0,0,(BB1376/AZ1376)*100)</f>
        <v>0</v>
      </c>
      <c r="BE1376" s="549"/>
      <c r="BF1376" s="572">
        <f>AT1376+AZ1376</f>
        <v>0</v>
      </c>
      <c r="BG1376" s="573"/>
      <c r="BH1376" s="544">
        <f>AV1376+BB1376</f>
        <v>0</v>
      </c>
      <c r="BI1376" s="545"/>
      <c r="BJ1376" s="548">
        <f>IF(BF1376=0,0,(BH1376/BF1376)*100)</f>
        <v>0</v>
      </c>
      <c r="BK1376" s="549"/>
      <c r="BL1376" s="552">
        <f>(AD1376*2)+(AJ1376*2)+(AP1376*3)+BB1376</f>
        <v>0</v>
      </c>
      <c r="BM1376" s="553"/>
      <c r="BN1376" s="554"/>
      <c r="BO1376" s="560" t="e">
        <f>(BL1376*BR$1368)+(N1376*BR$1369)+(X1376*BR$1370)+(R1376*BR$1371)+(V1376*BR$1372)+(Z1376*BR$1373)</f>
        <v>#REF!</v>
      </c>
      <c r="BP1376" s="560" t="e">
        <f>((AZ1376-BB1376)*BR$1375)+((AT1376-AV1376)*BR$1374)+(H1376*BR$1376)+(P1376*BR$1377)</f>
        <v>#REF!</v>
      </c>
      <c r="BQ1376" s="78" t="s">
        <v>89</v>
      </c>
      <c r="BR1376" s="79" t="e">
        <f>IF(#REF!="B",#REF!,IF(#REF!="C",#REF!,#REF!))</f>
        <v>#REF!</v>
      </c>
      <c r="BS1376" s="75"/>
    </row>
    <row r="1377" spans="1:76" ht="21.75" customHeight="1">
      <c r="A1377" s="62"/>
      <c r="B1377" s="587"/>
      <c r="C1377" s="562" t="str">
        <f>IF(ROSTER!D$16="","",ROSTER!D$16)</f>
        <v/>
      </c>
      <c r="D1377" s="563"/>
      <c r="E1377" s="591"/>
      <c r="F1377" s="593"/>
      <c r="G1377" s="595"/>
      <c r="H1377" s="585"/>
      <c r="I1377" s="577"/>
      <c r="J1377" s="566"/>
      <c r="K1377" s="567"/>
      <c r="L1377" s="570"/>
      <c r="M1377" s="571"/>
      <c r="N1377" s="582" t="s">
        <v>16</v>
      </c>
      <c r="O1377" s="583"/>
      <c r="P1377" s="566"/>
      <c r="Q1377" s="567"/>
      <c r="R1377" s="570"/>
      <c r="S1377" s="571"/>
      <c r="T1377" s="582" t="s">
        <v>16</v>
      </c>
      <c r="U1377" s="583"/>
      <c r="V1377" s="585"/>
      <c r="W1377" s="577"/>
      <c r="X1377" s="566"/>
      <c r="Y1377" s="577"/>
      <c r="Z1377" s="566"/>
      <c r="AA1377" s="577"/>
      <c r="AB1377" s="566"/>
      <c r="AC1377" s="567"/>
      <c r="AD1377" s="570"/>
      <c r="AE1377" s="571"/>
      <c r="AF1377" s="598"/>
      <c r="AG1377" s="599"/>
      <c r="AH1377" s="566"/>
      <c r="AI1377" s="567"/>
      <c r="AJ1377" s="570"/>
      <c r="AK1377" s="571"/>
      <c r="AL1377" s="598"/>
      <c r="AM1377" s="599"/>
      <c r="AN1377" s="566"/>
      <c r="AO1377" s="567"/>
      <c r="AP1377" s="570"/>
      <c r="AQ1377" s="571"/>
      <c r="AR1377" s="598"/>
      <c r="AS1377" s="599"/>
      <c r="AT1377" s="603"/>
      <c r="AU1377" s="604"/>
      <c r="AV1377" s="596"/>
      <c r="AW1377" s="597"/>
      <c r="AX1377" s="598"/>
      <c r="AY1377" s="599"/>
      <c r="AZ1377" s="566"/>
      <c r="BA1377" s="567"/>
      <c r="BB1377" s="570"/>
      <c r="BC1377" s="571"/>
      <c r="BD1377" s="598"/>
      <c r="BE1377" s="599"/>
      <c r="BF1377" s="603"/>
      <c r="BG1377" s="604"/>
      <c r="BH1377" s="596"/>
      <c r="BI1377" s="597"/>
      <c r="BJ1377" s="598"/>
      <c r="BK1377" s="599"/>
      <c r="BL1377" s="600"/>
      <c r="BM1377" s="601"/>
      <c r="BN1377" s="602"/>
      <c r="BO1377" s="561"/>
      <c r="BP1377" s="561"/>
      <c r="BQ1377" s="78" t="s">
        <v>90</v>
      </c>
      <c r="BR1377" s="79" t="e">
        <f>IF(#REF!="B",#REF!,IF(#REF!="C",#REF!,#REF!))</f>
        <v>#REF!</v>
      </c>
      <c r="BS1377" s="75"/>
    </row>
    <row r="1378" spans="1:76" ht="21.75" customHeight="1">
      <c r="A1378" s="62"/>
      <c r="B1378" s="586" t="str">
        <f>IF(ROSTER!B18="","",ROSTER!B18)</f>
        <v/>
      </c>
      <c r="C1378" s="588" t="str">
        <f>IF(ROSTER!C$18="","",ROSTER!C$18)</f>
        <v/>
      </c>
      <c r="D1378" s="589"/>
      <c r="E1378" s="590"/>
      <c r="F1378" s="592">
        <f>IF(E1378="y",1,IF(E1378="S",1,0))</f>
        <v>0</v>
      </c>
      <c r="G1378" s="594">
        <f>IF(E1378="S",1,0)</f>
        <v>0</v>
      </c>
      <c r="H1378" s="584"/>
      <c r="I1378" s="576"/>
      <c r="J1378" s="564"/>
      <c r="K1378" s="565"/>
      <c r="L1378" s="568"/>
      <c r="M1378" s="569"/>
      <c r="N1378" s="578">
        <f>L1378+J1378</f>
        <v>0</v>
      </c>
      <c r="O1378" s="579"/>
      <c r="P1378" s="564"/>
      <c r="Q1378" s="565"/>
      <c r="R1378" s="568"/>
      <c r="S1378" s="569"/>
      <c r="T1378" s="578">
        <f>R1378-P1378</f>
        <v>0</v>
      </c>
      <c r="U1378" s="579"/>
      <c r="V1378" s="584"/>
      <c r="W1378" s="576"/>
      <c r="X1378" s="564"/>
      <c r="Y1378" s="576"/>
      <c r="Z1378" s="564"/>
      <c r="AA1378" s="576"/>
      <c r="AB1378" s="564"/>
      <c r="AC1378" s="565"/>
      <c r="AD1378" s="568"/>
      <c r="AE1378" s="569"/>
      <c r="AF1378" s="548">
        <f>IF(AB1378=0,0,(AD1378/AB1378)*100)</f>
        <v>0</v>
      </c>
      <c r="AG1378" s="549"/>
      <c r="AH1378" s="564"/>
      <c r="AI1378" s="565"/>
      <c r="AJ1378" s="568"/>
      <c r="AK1378" s="569"/>
      <c r="AL1378" s="548">
        <f>IF(AH1378=0,0,(AJ1378/AH1378)*100)</f>
        <v>0</v>
      </c>
      <c r="AM1378" s="549"/>
      <c r="AN1378" s="564"/>
      <c r="AO1378" s="565"/>
      <c r="AP1378" s="568"/>
      <c r="AQ1378" s="569"/>
      <c r="AR1378" s="548">
        <f>IF(AN1378=0,0,(AP1378/AN1378)*100)</f>
        <v>0</v>
      </c>
      <c r="AS1378" s="549"/>
      <c r="AT1378" s="572">
        <f>AB1378+AH1378+AN1378</f>
        <v>0</v>
      </c>
      <c r="AU1378" s="573"/>
      <c r="AV1378" s="544">
        <f>AD1378+AJ1378+AP1378</f>
        <v>0</v>
      </c>
      <c r="AW1378" s="545"/>
      <c r="AX1378" s="548">
        <f>IF(AT1378=0,0,(AV1378/AT1378)*100)</f>
        <v>0</v>
      </c>
      <c r="AY1378" s="549"/>
      <c r="AZ1378" s="564"/>
      <c r="BA1378" s="565"/>
      <c r="BB1378" s="568"/>
      <c r="BC1378" s="569"/>
      <c r="BD1378" s="548">
        <f>IF(AZ1378=0,0,(BB1378/AZ1378)*100)</f>
        <v>0</v>
      </c>
      <c r="BE1378" s="549"/>
      <c r="BF1378" s="572">
        <f>AT1378+AZ1378</f>
        <v>0</v>
      </c>
      <c r="BG1378" s="573"/>
      <c r="BH1378" s="544">
        <f>AV1378+BB1378</f>
        <v>0</v>
      </c>
      <c r="BI1378" s="545"/>
      <c r="BJ1378" s="548">
        <f>IF(BF1378=0,0,(BH1378/BF1378)*100)</f>
        <v>0</v>
      </c>
      <c r="BK1378" s="549"/>
      <c r="BL1378" s="552">
        <f>(AD1378*2)+(AJ1378*2)+(AP1378*3)+BB1378</f>
        <v>0</v>
      </c>
      <c r="BM1378" s="553"/>
      <c r="BN1378" s="554"/>
      <c r="BO1378" s="560" t="e">
        <f>(BL1378*BR$1368)+(N1378*BR$1369)+(X1378*BR$1370)+(R1378*BR$1371)+(V1378*BR$1372)+(Z1378*BR$1373)</f>
        <v>#REF!</v>
      </c>
      <c r="BP1378" s="560" t="e">
        <f>((AZ1378-BB1378)*BR$1375)+((AT1378-AV1378)*BR$1374)+(H1378*BR$1376)+(P1378*BR$1377)</f>
        <v>#REF!</v>
      </c>
      <c r="BQ1378" s="62"/>
      <c r="BR1378" s="62"/>
      <c r="BS1378" s="75"/>
    </row>
    <row r="1379" spans="1:76" ht="21.75" customHeight="1">
      <c r="A1379" s="62"/>
      <c r="B1379" s="587"/>
      <c r="C1379" s="562" t="str">
        <f>IF(ROSTER!D$18="","",ROSTER!D$18)</f>
        <v/>
      </c>
      <c r="D1379" s="563"/>
      <c r="E1379" s="591"/>
      <c r="F1379" s="593"/>
      <c r="G1379" s="595"/>
      <c r="H1379" s="585"/>
      <c r="I1379" s="577"/>
      <c r="J1379" s="566"/>
      <c r="K1379" s="567"/>
      <c r="L1379" s="570"/>
      <c r="M1379" s="571"/>
      <c r="N1379" s="582" t="s">
        <v>16</v>
      </c>
      <c r="O1379" s="583"/>
      <c r="P1379" s="566"/>
      <c r="Q1379" s="567"/>
      <c r="R1379" s="570"/>
      <c r="S1379" s="571"/>
      <c r="T1379" s="582" t="s">
        <v>16</v>
      </c>
      <c r="U1379" s="583"/>
      <c r="V1379" s="585"/>
      <c r="W1379" s="577"/>
      <c r="X1379" s="566"/>
      <c r="Y1379" s="577"/>
      <c r="Z1379" s="566"/>
      <c r="AA1379" s="577"/>
      <c r="AB1379" s="566"/>
      <c r="AC1379" s="567"/>
      <c r="AD1379" s="570"/>
      <c r="AE1379" s="571"/>
      <c r="AF1379" s="598"/>
      <c r="AG1379" s="599"/>
      <c r="AH1379" s="566"/>
      <c r="AI1379" s="567"/>
      <c r="AJ1379" s="570"/>
      <c r="AK1379" s="571"/>
      <c r="AL1379" s="598"/>
      <c r="AM1379" s="599"/>
      <c r="AN1379" s="566"/>
      <c r="AO1379" s="567"/>
      <c r="AP1379" s="570"/>
      <c r="AQ1379" s="571"/>
      <c r="AR1379" s="598"/>
      <c r="AS1379" s="599"/>
      <c r="AT1379" s="603"/>
      <c r="AU1379" s="604"/>
      <c r="AV1379" s="596"/>
      <c r="AW1379" s="597"/>
      <c r="AX1379" s="598"/>
      <c r="AY1379" s="599"/>
      <c r="AZ1379" s="566"/>
      <c r="BA1379" s="567"/>
      <c r="BB1379" s="570"/>
      <c r="BC1379" s="571"/>
      <c r="BD1379" s="598"/>
      <c r="BE1379" s="599"/>
      <c r="BF1379" s="603"/>
      <c r="BG1379" s="604"/>
      <c r="BH1379" s="596"/>
      <c r="BI1379" s="597"/>
      <c r="BJ1379" s="598"/>
      <c r="BK1379" s="599"/>
      <c r="BL1379" s="600"/>
      <c r="BM1379" s="601"/>
      <c r="BN1379" s="602"/>
      <c r="BO1379" s="561"/>
      <c r="BP1379" s="561"/>
      <c r="BQ1379" s="62"/>
      <c r="BR1379" s="62"/>
      <c r="BS1379" s="62"/>
    </row>
    <row r="1380" spans="1:76" ht="21.75" customHeight="1">
      <c r="A1380" s="62"/>
      <c r="B1380" s="586" t="str">
        <f>IF(ROSTER!B20="","",ROSTER!B20)</f>
        <v/>
      </c>
      <c r="C1380" s="588" t="str">
        <f>IF(ROSTER!C$20="","",ROSTER!C$20)</f>
        <v/>
      </c>
      <c r="D1380" s="589"/>
      <c r="E1380" s="590"/>
      <c r="F1380" s="592">
        <f>IF(E1380="y",1,IF(E1380="S",1,0))</f>
        <v>0</v>
      </c>
      <c r="G1380" s="594">
        <f>IF(E1380="S",1,0)</f>
        <v>0</v>
      </c>
      <c r="H1380" s="584"/>
      <c r="I1380" s="576"/>
      <c r="J1380" s="564"/>
      <c r="K1380" s="565"/>
      <c r="L1380" s="568"/>
      <c r="M1380" s="569"/>
      <c r="N1380" s="578">
        <f>L1380+J1380</f>
        <v>0</v>
      </c>
      <c r="O1380" s="579"/>
      <c r="P1380" s="564"/>
      <c r="Q1380" s="565"/>
      <c r="R1380" s="568"/>
      <c r="S1380" s="569"/>
      <c r="T1380" s="578">
        <f>R1380-P1380</f>
        <v>0</v>
      </c>
      <c r="U1380" s="579"/>
      <c r="V1380" s="584"/>
      <c r="W1380" s="576"/>
      <c r="X1380" s="564"/>
      <c r="Y1380" s="576"/>
      <c r="Z1380" s="564"/>
      <c r="AA1380" s="576"/>
      <c r="AB1380" s="564"/>
      <c r="AC1380" s="565"/>
      <c r="AD1380" s="568"/>
      <c r="AE1380" s="569"/>
      <c r="AF1380" s="548">
        <f>IF(AB1380=0,0,(AD1380/AB1380)*100)</f>
        <v>0</v>
      </c>
      <c r="AG1380" s="549"/>
      <c r="AH1380" s="564"/>
      <c r="AI1380" s="565"/>
      <c r="AJ1380" s="568"/>
      <c r="AK1380" s="569"/>
      <c r="AL1380" s="548">
        <f>IF(AH1380=0,0,(AJ1380/AH1380)*100)</f>
        <v>0</v>
      </c>
      <c r="AM1380" s="549"/>
      <c r="AN1380" s="564"/>
      <c r="AO1380" s="565"/>
      <c r="AP1380" s="568"/>
      <c r="AQ1380" s="569"/>
      <c r="AR1380" s="548">
        <f>IF(AN1380=0,0,(AP1380/AN1380)*100)</f>
        <v>0</v>
      </c>
      <c r="AS1380" s="549"/>
      <c r="AT1380" s="572">
        <f>AB1380+AH1380+AN1380</f>
        <v>0</v>
      </c>
      <c r="AU1380" s="573"/>
      <c r="AV1380" s="544">
        <f>AD1380+AJ1380+AP1380</f>
        <v>0</v>
      </c>
      <c r="AW1380" s="545"/>
      <c r="AX1380" s="548">
        <f>IF(AT1380=0,0,(AV1380/AT1380)*100)</f>
        <v>0</v>
      </c>
      <c r="AY1380" s="549"/>
      <c r="AZ1380" s="564"/>
      <c r="BA1380" s="565"/>
      <c r="BB1380" s="568"/>
      <c r="BC1380" s="569"/>
      <c r="BD1380" s="548">
        <f>IF(AZ1380=0,0,(BB1380/AZ1380)*100)</f>
        <v>0</v>
      </c>
      <c r="BE1380" s="549"/>
      <c r="BF1380" s="572">
        <f>AT1380+AZ1380</f>
        <v>0</v>
      </c>
      <c r="BG1380" s="573"/>
      <c r="BH1380" s="544">
        <f>AV1380+BB1380</f>
        <v>0</v>
      </c>
      <c r="BI1380" s="545"/>
      <c r="BJ1380" s="548">
        <f>IF(BF1380=0,0,(BH1380/BF1380)*100)</f>
        <v>0</v>
      </c>
      <c r="BK1380" s="549"/>
      <c r="BL1380" s="552">
        <f>(AD1380*2)+(AJ1380*2)+(AP1380*3)+BB1380</f>
        <v>0</v>
      </c>
      <c r="BM1380" s="553"/>
      <c r="BN1380" s="554"/>
      <c r="BO1380" s="560" t="e">
        <f>(BL1380*BR$1368)+(N1380*BR$1369)+(X1380*BR$1370)+(R1380*BR$1371)+(V1380*BR$1372)+(Z1380*BR$1373)</f>
        <v>#REF!</v>
      </c>
      <c r="BP1380" s="560" t="e">
        <f>((AZ1380-BB1380)*BR$1375)+((AT1380-AV1380)*BR$1374)+(H1380*BR$1376)+(P1380*BR$1377)</f>
        <v>#REF!</v>
      </c>
      <c r="BQ1380" s="62"/>
      <c r="BR1380" s="62"/>
      <c r="BS1380" s="62"/>
    </row>
    <row r="1381" spans="1:76" ht="21.75" customHeight="1">
      <c r="A1381" s="62"/>
      <c r="B1381" s="587"/>
      <c r="C1381" s="562" t="str">
        <f>IF(ROSTER!D$20="","",ROSTER!D$20)</f>
        <v/>
      </c>
      <c r="D1381" s="563"/>
      <c r="E1381" s="591"/>
      <c r="F1381" s="593"/>
      <c r="G1381" s="595"/>
      <c r="H1381" s="585"/>
      <c r="I1381" s="577"/>
      <c r="J1381" s="566"/>
      <c r="K1381" s="567"/>
      <c r="L1381" s="570"/>
      <c r="M1381" s="571"/>
      <c r="N1381" s="582" t="s">
        <v>16</v>
      </c>
      <c r="O1381" s="583"/>
      <c r="P1381" s="566"/>
      <c r="Q1381" s="567"/>
      <c r="R1381" s="570"/>
      <c r="S1381" s="571"/>
      <c r="T1381" s="582" t="s">
        <v>16</v>
      </c>
      <c r="U1381" s="583"/>
      <c r="V1381" s="585"/>
      <c r="W1381" s="577"/>
      <c r="X1381" s="566"/>
      <c r="Y1381" s="577"/>
      <c r="Z1381" s="566"/>
      <c r="AA1381" s="577"/>
      <c r="AB1381" s="566"/>
      <c r="AC1381" s="567"/>
      <c r="AD1381" s="570"/>
      <c r="AE1381" s="571"/>
      <c r="AF1381" s="598"/>
      <c r="AG1381" s="599"/>
      <c r="AH1381" s="566"/>
      <c r="AI1381" s="567"/>
      <c r="AJ1381" s="570"/>
      <c r="AK1381" s="571"/>
      <c r="AL1381" s="598"/>
      <c r="AM1381" s="599"/>
      <c r="AN1381" s="566"/>
      <c r="AO1381" s="567"/>
      <c r="AP1381" s="570"/>
      <c r="AQ1381" s="571"/>
      <c r="AR1381" s="598"/>
      <c r="AS1381" s="599"/>
      <c r="AT1381" s="603"/>
      <c r="AU1381" s="604"/>
      <c r="AV1381" s="596"/>
      <c r="AW1381" s="597"/>
      <c r="AX1381" s="598"/>
      <c r="AY1381" s="599"/>
      <c r="AZ1381" s="566"/>
      <c r="BA1381" s="567"/>
      <c r="BB1381" s="570"/>
      <c r="BC1381" s="571"/>
      <c r="BD1381" s="598"/>
      <c r="BE1381" s="599"/>
      <c r="BF1381" s="603"/>
      <c r="BG1381" s="604"/>
      <c r="BH1381" s="596"/>
      <c r="BI1381" s="597"/>
      <c r="BJ1381" s="598"/>
      <c r="BK1381" s="599"/>
      <c r="BL1381" s="600"/>
      <c r="BM1381" s="601"/>
      <c r="BN1381" s="602"/>
      <c r="BO1381" s="561"/>
      <c r="BP1381" s="561"/>
      <c r="BQ1381" s="62"/>
      <c r="BR1381" s="62"/>
      <c r="BS1381" s="62"/>
    </row>
    <row r="1382" spans="1:76" ht="21.75" customHeight="1">
      <c r="A1382" s="62"/>
      <c r="B1382" s="586" t="str">
        <f>IF(ROSTER!B22="","",ROSTER!B22)</f>
        <v/>
      </c>
      <c r="C1382" s="588" t="str">
        <f>IF(ROSTER!C$22="","",ROSTER!C$22)</f>
        <v/>
      </c>
      <c r="D1382" s="589"/>
      <c r="E1382" s="590"/>
      <c r="F1382" s="592">
        <f>IF(E1382="y",1,IF(E1382="S",1,0))</f>
        <v>0</v>
      </c>
      <c r="G1382" s="594">
        <f>IF(E1382="S",1,0)</f>
        <v>0</v>
      </c>
      <c r="H1382" s="584"/>
      <c r="I1382" s="576"/>
      <c r="J1382" s="564"/>
      <c r="K1382" s="565"/>
      <c r="L1382" s="568"/>
      <c r="M1382" s="569"/>
      <c r="N1382" s="578">
        <f>L1382+J1382</f>
        <v>0</v>
      </c>
      <c r="O1382" s="579"/>
      <c r="P1382" s="564"/>
      <c r="Q1382" s="565"/>
      <c r="R1382" s="568"/>
      <c r="S1382" s="569"/>
      <c r="T1382" s="578">
        <f>R1382-P1382</f>
        <v>0</v>
      </c>
      <c r="U1382" s="579"/>
      <c r="V1382" s="584"/>
      <c r="W1382" s="576"/>
      <c r="X1382" s="564"/>
      <c r="Y1382" s="576"/>
      <c r="Z1382" s="564"/>
      <c r="AA1382" s="576"/>
      <c r="AB1382" s="564"/>
      <c r="AC1382" s="565"/>
      <c r="AD1382" s="568"/>
      <c r="AE1382" s="569"/>
      <c r="AF1382" s="548">
        <f>IF(AB1382=0,0,(AD1382/AB1382)*100)</f>
        <v>0</v>
      </c>
      <c r="AG1382" s="549"/>
      <c r="AH1382" s="564"/>
      <c r="AI1382" s="565"/>
      <c r="AJ1382" s="568"/>
      <c r="AK1382" s="569"/>
      <c r="AL1382" s="548">
        <f>IF(AH1382=0,0,(AJ1382/AH1382)*100)</f>
        <v>0</v>
      </c>
      <c r="AM1382" s="549"/>
      <c r="AN1382" s="564"/>
      <c r="AO1382" s="565"/>
      <c r="AP1382" s="568"/>
      <c r="AQ1382" s="569"/>
      <c r="AR1382" s="548">
        <f>IF(AN1382=0,0,(AP1382/AN1382)*100)</f>
        <v>0</v>
      </c>
      <c r="AS1382" s="549"/>
      <c r="AT1382" s="572">
        <f>AB1382+AH1382+AN1382</f>
        <v>0</v>
      </c>
      <c r="AU1382" s="573"/>
      <c r="AV1382" s="544">
        <f>AD1382+AJ1382+AP1382</f>
        <v>0</v>
      </c>
      <c r="AW1382" s="545"/>
      <c r="AX1382" s="548">
        <f>IF(AT1382=0,0,(AV1382/AT1382)*100)</f>
        <v>0</v>
      </c>
      <c r="AY1382" s="549"/>
      <c r="AZ1382" s="564"/>
      <c r="BA1382" s="565"/>
      <c r="BB1382" s="568"/>
      <c r="BC1382" s="569"/>
      <c r="BD1382" s="548">
        <f>IF(AZ1382=0,0,(BB1382/AZ1382)*100)</f>
        <v>0</v>
      </c>
      <c r="BE1382" s="549"/>
      <c r="BF1382" s="572">
        <f>AT1382+AZ1382</f>
        <v>0</v>
      </c>
      <c r="BG1382" s="573"/>
      <c r="BH1382" s="544">
        <f>AV1382+BB1382</f>
        <v>0</v>
      </c>
      <c r="BI1382" s="545"/>
      <c r="BJ1382" s="548">
        <f>IF(BF1382=0,0,(BH1382/BF1382)*100)</f>
        <v>0</v>
      </c>
      <c r="BK1382" s="549"/>
      <c r="BL1382" s="552">
        <f>(AD1382*2)+(AJ1382*2)+(AP1382*3)+BB1382</f>
        <v>0</v>
      </c>
      <c r="BM1382" s="553"/>
      <c r="BN1382" s="554"/>
      <c r="BO1382" s="560" t="e">
        <f>(BL1382*BR$1368)+(N1382*BR$1369)+(X1382*BR$1370)+(R1382*BR$1371)+(V1382*BR$1372)+(Z1382*BR$1373)</f>
        <v>#REF!</v>
      </c>
      <c r="BP1382" s="560" t="e">
        <f>((AZ1382-BB1382)*BR$1375)+((AT1382-AV1382)*BR$1374)+(H1382*BR$1376)+(P1382*BR$1377)</f>
        <v>#REF!</v>
      </c>
      <c r="BQ1382" s="62"/>
      <c r="BR1382" s="62"/>
      <c r="BS1382" s="62"/>
    </row>
    <row r="1383" spans="1:76" ht="21.75" customHeight="1">
      <c r="A1383" s="62"/>
      <c r="B1383" s="587"/>
      <c r="C1383" s="562" t="str">
        <f>IF(ROSTER!D$22="","",ROSTER!D$22)</f>
        <v/>
      </c>
      <c r="D1383" s="563"/>
      <c r="E1383" s="591"/>
      <c r="F1383" s="593"/>
      <c r="G1383" s="595"/>
      <c r="H1383" s="585"/>
      <c r="I1383" s="577"/>
      <c r="J1383" s="566"/>
      <c r="K1383" s="567"/>
      <c r="L1383" s="570"/>
      <c r="M1383" s="571"/>
      <c r="N1383" s="582" t="s">
        <v>16</v>
      </c>
      <c r="O1383" s="583"/>
      <c r="P1383" s="566"/>
      <c r="Q1383" s="567"/>
      <c r="R1383" s="570"/>
      <c r="S1383" s="571"/>
      <c r="T1383" s="582" t="s">
        <v>16</v>
      </c>
      <c r="U1383" s="583"/>
      <c r="V1383" s="585"/>
      <c r="W1383" s="577"/>
      <c r="X1383" s="566"/>
      <c r="Y1383" s="577"/>
      <c r="Z1383" s="566"/>
      <c r="AA1383" s="577"/>
      <c r="AB1383" s="566"/>
      <c r="AC1383" s="567"/>
      <c r="AD1383" s="570"/>
      <c r="AE1383" s="571"/>
      <c r="AF1383" s="598"/>
      <c r="AG1383" s="599"/>
      <c r="AH1383" s="566"/>
      <c r="AI1383" s="567"/>
      <c r="AJ1383" s="570"/>
      <c r="AK1383" s="571"/>
      <c r="AL1383" s="598"/>
      <c r="AM1383" s="599"/>
      <c r="AN1383" s="566"/>
      <c r="AO1383" s="567"/>
      <c r="AP1383" s="570"/>
      <c r="AQ1383" s="571"/>
      <c r="AR1383" s="598"/>
      <c r="AS1383" s="599"/>
      <c r="AT1383" s="603"/>
      <c r="AU1383" s="604"/>
      <c r="AV1383" s="596"/>
      <c r="AW1383" s="597"/>
      <c r="AX1383" s="598"/>
      <c r="AY1383" s="599"/>
      <c r="AZ1383" s="566"/>
      <c r="BA1383" s="567"/>
      <c r="BB1383" s="570"/>
      <c r="BC1383" s="571"/>
      <c r="BD1383" s="598"/>
      <c r="BE1383" s="599"/>
      <c r="BF1383" s="603"/>
      <c r="BG1383" s="604"/>
      <c r="BH1383" s="596"/>
      <c r="BI1383" s="597"/>
      <c r="BJ1383" s="598"/>
      <c r="BK1383" s="599"/>
      <c r="BL1383" s="600"/>
      <c r="BM1383" s="601"/>
      <c r="BN1383" s="602"/>
      <c r="BO1383" s="561"/>
      <c r="BP1383" s="561"/>
      <c r="BQ1383" s="62"/>
      <c r="BR1383" s="62"/>
      <c r="BS1383" s="62"/>
    </row>
    <row r="1384" spans="1:76" ht="21.75" customHeight="1">
      <c r="A1384" s="62"/>
      <c r="B1384" s="586" t="str">
        <f>IF(ROSTER!B24="","",ROSTER!B24)</f>
        <v/>
      </c>
      <c r="C1384" s="588" t="str">
        <f>IF(ROSTER!C$24="","",ROSTER!C$24)</f>
        <v/>
      </c>
      <c r="D1384" s="589"/>
      <c r="E1384" s="590"/>
      <c r="F1384" s="592">
        <f>IF(E1384="y",1,IF(E1384="S",1,0))</f>
        <v>0</v>
      </c>
      <c r="G1384" s="594">
        <f>IF(E1384="S",1,0)</f>
        <v>0</v>
      </c>
      <c r="H1384" s="584"/>
      <c r="I1384" s="576"/>
      <c r="J1384" s="564"/>
      <c r="K1384" s="565"/>
      <c r="L1384" s="568"/>
      <c r="M1384" s="569"/>
      <c r="N1384" s="578">
        <f>L1384+J1384</f>
        <v>0</v>
      </c>
      <c r="O1384" s="579"/>
      <c r="P1384" s="564"/>
      <c r="Q1384" s="565"/>
      <c r="R1384" s="568"/>
      <c r="S1384" s="569"/>
      <c r="T1384" s="578">
        <f>R1384-P1384</f>
        <v>0</v>
      </c>
      <c r="U1384" s="579"/>
      <c r="V1384" s="584"/>
      <c r="W1384" s="576"/>
      <c r="X1384" s="564"/>
      <c r="Y1384" s="576"/>
      <c r="Z1384" s="564"/>
      <c r="AA1384" s="576"/>
      <c r="AB1384" s="564"/>
      <c r="AC1384" s="565"/>
      <c r="AD1384" s="568"/>
      <c r="AE1384" s="569"/>
      <c r="AF1384" s="548">
        <f>IF(AB1384=0,0,(AD1384/AB1384)*100)</f>
        <v>0</v>
      </c>
      <c r="AG1384" s="549"/>
      <c r="AH1384" s="564"/>
      <c r="AI1384" s="565"/>
      <c r="AJ1384" s="568"/>
      <c r="AK1384" s="569"/>
      <c r="AL1384" s="548">
        <f>IF(AH1384=0,0,(AJ1384/AH1384)*100)</f>
        <v>0</v>
      </c>
      <c r="AM1384" s="549"/>
      <c r="AN1384" s="564"/>
      <c r="AO1384" s="565"/>
      <c r="AP1384" s="568"/>
      <c r="AQ1384" s="569"/>
      <c r="AR1384" s="548">
        <f>IF(AN1384=0,0,(AP1384/AN1384)*100)</f>
        <v>0</v>
      </c>
      <c r="AS1384" s="549"/>
      <c r="AT1384" s="572">
        <f>AB1384+AH1384+AN1384</f>
        <v>0</v>
      </c>
      <c r="AU1384" s="573"/>
      <c r="AV1384" s="544">
        <f>AD1384+AJ1384+AP1384</f>
        <v>0</v>
      </c>
      <c r="AW1384" s="545"/>
      <c r="AX1384" s="548">
        <f>IF(AT1384=0,0,(AV1384/AT1384)*100)</f>
        <v>0</v>
      </c>
      <c r="AY1384" s="549"/>
      <c r="AZ1384" s="564"/>
      <c r="BA1384" s="565"/>
      <c r="BB1384" s="568"/>
      <c r="BC1384" s="569"/>
      <c r="BD1384" s="548">
        <f>IF(AZ1384=0,0,(BB1384/AZ1384)*100)</f>
        <v>0</v>
      </c>
      <c r="BE1384" s="549"/>
      <c r="BF1384" s="572">
        <f>AT1384+AZ1384</f>
        <v>0</v>
      </c>
      <c r="BG1384" s="573"/>
      <c r="BH1384" s="544">
        <f>AV1384+BB1384</f>
        <v>0</v>
      </c>
      <c r="BI1384" s="545"/>
      <c r="BJ1384" s="548">
        <f>IF(BF1384=0,0,(BH1384/BF1384)*100)</f>
        <v>0</v>
      </c>
      <c r="BK1384" s="549"/>
      <c r="BL1384" s="552">
        <f>(AD1384*2)+(AJ1384*2)+(AP1384*3)+BB1384</f>
        <v>0</v>
      </c>
      <c r="BM1384" s="553"/>
      <c r="BN1384" s="554"/>
      <c r="BO1384" s="560" t="e">
        <f>(BL1384*BR$1368)+(N1384*BR$1369)+(X1384*BR$1370)+(R1384*BR$1371)+(V1384*BR$1372)+(Z1384*BR$1373)</f>
        <v>#REF!</v>
      </c>
      <c r="BP1384" s="560" t="e">
        <f>((AZ1384-BB1384)*BR$1375)+((AT1384-AV1384)*BR$1374)+(H1384*BR$1376)+(P1384*BR$1377)</f>
        <v>#REF!</v>
      </c>
      <c r="BQ1384" s="62"/>
      <c r="BR1384" s="62"/>
      <c r="BS1384" s="62"/>
    </row>
    <row r="1385" spans="1:76" ht="21.75" customHeight="1">
      <c r="A1385" s="62"/>
      <c r="B1385" s="587"/>
      <c r="C1385" s="562" t="str">
        <f>IF(ROSTER!D$24="","",ROSTER!D$24)</f>
        <v/>
      </c>
      <c r="D1385" s="563"/>
      <c r="E1385" s="591"/>
      <c r="F1385" s="593"/>
      <c r="G1385" s="595"/>
      <c r="H1385" s="585"/>
      <c r="I1385" s="577"/>
      <c r="J1385" s="566"/>
      <c r="K1385" s="567"/>
      <c r="L1385" s="570"/>
      <c r="M1385" s="571"/>
      <c r="N1385" s="582" t="s">
        <v>16</v>
      </c>
      <c r="O1385" s="583"/>
      <c r="P1385" s="566"/>
      <c r="Q1385" s="567"/>
      <c r="R1385" s="570"/>
      <c r="S1385" s="571"/>
      <c r="T1385" s="582" t="s">
        <v>16</v>
      </c>
      <c r="U1385" s="583"/>
      <c r="V1385" s="585"/>
      <c r="W1385" s="577"/>
      <c r="X1385" s="566"/>
      <c r="Y1385" s="577"/>
      <c r="Z1385" s="566"/>
      <c r="AA1385" s="577"/>
      <c r="AB1385" s="566"/>
      <c r="AC1385" s="567"/>
      <c r="AD1385" s="570"/>
      <c r="AE1385" s="571"/>
      <c r="AF1385" s="598"/>
      <c r="AG1385" s="599"/>
      <c r="AH1385" s="566"/>
      <c r="AI1385" s="567"/>
      <c r="AJ1385" s="570"/>
      <c r="AK1385" s="571"/>
      <c r="AL1385" s="598"/>
      <c r="AM1385" s="599"/>
      <c r="AN1385" s="566"/>
      <c r="AO1385" s="567"/>
      <c r="AP1385" s="570"/>
      <c r="AQ1385" s="571"/>
      <c r="AR1385" s="598"/>
      <c r="AS1385" s="599"/>
      <c r="AT1385" s="603"/>
      <c r="AU1385" s="604"/>
      <c r="AV1385" s="596"/>
      <c r="AW1385" s="597"/>
      <c r="AX1385" s="598"/>
      <c r="AY1385" s="599"/>
      <c r="AZ1385" s="566"/>
      <c r="BA1385" s="567"/>
      <c r="BB1385" s="570"/>
      <c r="BC1385" s="571"/>
      <c r="BD1385" s="598"/>
      <c r="BE1385" s="599"/>
      <c r="BF1385" s="603"/>
      <c r="BG1385" s="604"/>
      <c r="BH1385" s="596"/>
      <c r="BI1385" s="597"/>
      <c r="BJ1385" s="598"/>
      <c r="BK1385" s="599"/>
      <c r="BL1385" s="600"/>
      <c r="BM1385" s="601"/>
      <c r="BN1385" s="602"/>
      <c r="BO1385" s="561"/>
      <c r="BP1385" s="561"/>
      <c r="BQ1385" s="62"/>
      <c r="BR1385" s="62"/>
      <c r="BS1385" s="62"/>
      <c r="BX1385" s="82"/>
    </row>
    <row r="1386" spans="1:76" ht="21.75" customHeight="1">
      <c r="A1386" s="62"/>
      <c r="B1386" s="586" t="str">
        <f>IF(ROSTER!B26="","",ROSTER!B26)</f>
        <v/>
      </c>
      <c r="C1386" s="588" t="str">
        <f>IF(ROSTER!C$26="","",ROSTER!C$26)</f>
        <v/>
      </c>
      <c r="D1386" s="589"/>
      <c r="E1386" s="590"/>
      <c r="F1386" s="592">
        <f>IF(E1386="y",1,IF(E1386="S",1,0))</f>
        <v>0</v>
      </c>
      <c r="G1386" s="594">
        <f>IF(E1386="S",1,0)</f>
        <v>0</v>
      </c>
      <c r="H1386" s="584"/>
      <c r="I1386" s="576"/>
      <c r="J1386" s="564"/>
      <c r="K1386" s="565"/>
      <c r="L1386" s="568"/>
      <c r="M1386" s="569"/>
      <c r="N1386" s="578">
        <f>L1386+J1386</f>
        <v>0</v>
      </c>
      <c r="O1386" s="579"/>
      <c r="P1386" s="564"/>
      <c r="Q1386" s="565"/>
      <c r="R1386" s="568"/>
      <c r="S1386" s="569"/>
      <c r="T1386" s="578">
        <f>R1386-P1386</f>
        <v>0</v>
      </c>
      <c r="U1386" s="579"/>
      <c r="V1386" s="584"/>
      <c r="W1386" s="576"/>
      <c r="X1386" s="564"/>
      <c r="Y1386" s="576"/>
      <c r="Z1386" s="564"/>
      <c r="AA1386" s="576"/>
      <c r="AB1386" s="564"/>
      <c r="AC1386" s="565"/>
      <c r="AD1386" s="568"/>
      <c r="AE1386" s="569"/>
      <c r="AF1386" s="548">
        <f>IF(AB1386=0,0,(AD1386/AB1386)*100)</f>
        <v>0</v>
      </c>
      <c r="AG1386" s="549"/>
      <c r="AH1386" s="564"/>
      <c r="AI1386" s="565"/>
      <c r="AJ1386" s="568"/>
      <c r="AK1386" s="569"/>
      <c r="AL1386" s="548">
        <f>IF(AH1386=0,0,(AJ1386/AH1386)*100)</f>
        <v>0</v>
      </c>
      <c r="AM1386" s="549"/>
      <c r="AN1386" s="564"/>
      <c r="AO1386" s="565"/>
      <c r="AP1386" s="568"/>
      <c r="AQ1386" s="569"/>
      <c r="AR1386" s="548">
        <f>IF(AN1386=0,0,(AP1386/AN1386)*100)</f>
        <v>0</v>
      </c>
      <c r="AS1386" s="549"/>
      <c r="AT1386" s="572">
        <f>AB1386+AH1386+AN1386</f>
        <v>0</v>
      </c>
      <c r="AU1386" s="573"/>
      <c r="AV1386" s="544">
        <f>AD1386+AJ1386+AP1386</f>
        <v>0</v>
      </c>
      <c r="AW1386" s="545"/>
      <c r="AX1386" s="548">
        <f>IF(AT1386=0,0,(AV1386/AT1386)*100)</f>
        <v>0</v>
      </c>
      <c r="AY1386" s="549"/>
      <c r="AZ1386" s="564"/>
      <c r="BA1386" s="565"/>
      <c r="BB1386" s="568"/>
      <c r="BC1386" s="569"/>
      <c r="BD1386" s="548">
        <f>IF(AZ1386=0,0,(BB1386/AZ1386)*100)</f>
        <v>0</v>
      </c>
      <c r="BE1386" s="549"/>
      <c r="BF1386" s="572">
        <f>AT1386+AZ1386</f>
        <v>0</v>
      </c>
      <c r="BG1386" s="573"/>
      <c r="BH1386" s="544">
        <f>AV1386+BB1386</f>
        <v>0</v>
      </c>
      <c r="BI1386" s="545"/>
      <c r="BJ1386" s="548">
        <f>IF(BF1386=0,0,(BH1386/BF1386)*100)</f>
        <v>0</v>
      </c>
      <c r="BK1386" s="549"/>
      <c r="BL1386" s="552">
        <f>(AD1386*2)+(AJ1386*2)+(AP1386*3)+BB1386</f>
        <v>0</v>
      </c>
      <c r="BM1386" s="553"/>
      <c r="BN1386" s="554"/>
      <c r="BO1386" s="560" t="e">
        <f>(BL1386*BR$1368)+(N1386*BR$1369)+(X1386*BR$1370)+(R1386*BR$1371)+(V1386*BR$1372)+(Z1386*BR$1373)</f>
        <v>#REF!</v>
      </c>
      <c r="BP1386" s="560" t="e">
        <f>((AZ1386-BB1386)*BR$1375)+((AT1386-AV1386)*BR$1374)+(H1386*BR$1376)+(P1386*BR$1377)</f>
        <v>#REF!</v>
      </c>
      <c r="BQ1386" s="62"/>
      <c r="BR1386" s="62"/>
      <c r="BS1386" s="62"/>
    </row>
    <row r="1387" spans="1:76" ht="21.75" customHeight="1">
      <c r="A1387" s="62"/>
      <c r="B1387" s="587"/>
      <c r="C1387" s="562" t="str">
        <f>IF(ROSTER!D$26="","",ROSTER!D$26)</f>
        <v/>
      </c>
      <c r="D1387" s="563"/>
      <c r="E1387" s="591"/>
      <c r="F1387" s="593"/>
      <c r="G1387" s="595"/>
      <c r="H1387" s="585"/>
      <c r="I1387" s="577"/>
      <c r="J1387" s="566"/>
      <c r="K1387" s="567"/>
      <c r="L1387" s="570"/>
      <c r="M1387" s="571"/>
      <c r="N1387" s="582" t="s">
        <v>16</v>
      </c>
      <c r="O1387" s="583"/>
      <c r="P1387" s="566"/>
      <c r="Q1387" s="567"/>
      <c r="R1387" s="570"/>
      <c r="S1387" s="571"/>
      <c r="T1387" s="582" t="s">
        <v>16</v>
      </c>
      <c r="U1387" s="583"/>
      <c r="V1387" s="585"/>
      <c r="W1387" s="577"/>
      <c r="X1387" s="566"/>
      <c r="Y1387" s="577"/>
      <c r="Z1387" s="566"/>
      <c r="AA1387" s="577"/>
      <c r="AB1387" s="566"/>
      <c r="AC1387" s="567"/>
      <c r="AD1387" s="570"/>
      <c r="AE1387" s="571"/>
      <c r="AF1387" s="598"/>
      <c r="AG1387" s="599"/>
      <c r="AH1387" s="566"/>
      <c r="AI1387" s="567"/>
      <c r="AJ1387" s="570"/>
      <c r="AK1387" s="571"/>
      <c r="AL1387" s="598"/>
      <c r="AM1387" s="599"/>
      <c r="AN1387" s="566"/>
      <c r="AO1387" s="567"/>
      <c r="AP1387" s="570"/>
      <c r="AQ1387" s="571"/>
      <c r="AR1387" s="598"/>
      <c r="AS1387" s="599"/>
      <c r="AT1387" s="603"/>
      <c r="AU1387" s="604"/>
      <c r="AV1387" s="596"/>
      <c r="AW1387" s="597"/>
      <c r="AX1387" s="598"/>
      <c r="AY1387" s="599"/>
      <c r="AZ1387" s="566"/>
      <c r="BA1387" s="567"/>
      <c r="BB1387" s="570"/>
      <c r="BC1387" s="571"/>
      <c r="BD1387" s="598"/>
      <c r="BE1387" s="599"/>
      <c r="BF1387" s="603"/>
      <c r="BG1387" s="604"/>
      <c r="BH1387" s="596"/>
      <c r="BI1387" s="597"/>
      <c r="BJ1387" s="598"/>
      <c r="BK1387" s="599"/>
      <c r="BL1387" s="600"/>
      <c r="BM1387" s="601"/>
      <c r="BN1387" s="602"/>
      <c r="BO1387" s="561"/>
      <c r="BP1387" s="561"/>
      <c r="BQ1387" s="62"/>
      <c r="BR1387" s="62"/>
      <c r="BS1387" s="62"/>
    </row>
    <row r="1388" spans="1:76" ht="21.75" customHeight="1">
      <c r="A1388" s="62"/>
      <c r="B1388" s="586" t="str">
        <f>IF(ROSTER!B28="","",ROSTER!B28)</f>
        <v/>
      </c>
      <c r="C1388" s="588" t="str">
        <f>IF(ROSTER!C$28="","",ROSTER!C$28)</f>
        <v/>
      </c>
      <c r="D1388" s="589"/>
      <c r="E1388" s="590"/>
      <c r="F1388" s="592">
        <f>IF(E1388="y",1,IF(E1388="S",1,0))</f>
        <v>0</v>
      </c>
      <c r="G1388" s="594">
        <f>IF(E1388="S",1,0)</f>
        <v>0</v>
      </c>
      <c r="H1388" s="584"/>
      <c r="I1388" s="576"/>
      <c r="J1388" s="564"/>
      <c r="K1388" s="565"/>
      <c r="L1388" s="568"/>
      <c r="M1388" s="569"/>
      <c r="N1388" s="578">
        <f>L1388+J1388</f>
        <v>0</v>
      </c>
      <c r="O1388" s="579"/>
      <c r="P1388" s="564"/>
      <c r="Q1388" s="565"/>
      <c r="R1388" s="568"/>
      <c r="S1388" s="569"/>
      <c r="T1388" s="578">
        <f>R1388-P1388</f>
        <v>0</v>
      </c>
      <c r="U1388" s="579"/>
      <c r="V1388" s="584"/>
      <c r="W1388" s="576"/>
      <c r="X1388" s="564"/>
      <c r="Y1388" s="576"/>
      <c r="Z1388" s="564"/>
      <c r="AA1388" s="576"/>
      <c r="AB1388" s="564"/>
      <c r="AC1388" s="565"/>
      <c r="AD1388" s="568"/>
      <c r="AE1388" s="569"/>
      <c r="AF1388" s="548">
        <f>IF(AB1388=0,0,(AD1388/AB1388)*100)</f>
        <v>0</v>
      </c>
      <c r="AG1388" s="549"/>
      <c r="AH1388" s="564"/>
      <c r="AI1388" s="565"/>
      <c r="AJ1388" s="568"/>
      <c r="AK1388" s="569"/>
      <c r="AL1388" s="548">
        <f>IF(AH1388=0,0,(AJ1388/AH1388)*100)</f>
        <v>0</v>
      </c>
      <c r="AM1388" s="549"/>
      <c r="AN1388" s="564"/>
      <c r="AO1388" s="565"/>
      <c r="AP1388" s="568"/>
      <c r="AQ1388" s="569"/>
      <c r="AR1388" s="548">
        <f>IF(AN1388=0,0,(AP1388/AN1388)*100)</f>
        <v>0</v>
      </c>
      <c r="AS1388" s="549"/>
      <c r="AT1388" s="572">
        <f>AB1388+AH1388+AN1388</f>
        <v>0</v>
      </c>
      <c r="AU1388" s="573"/>
      <c r="AV1388" s="544">
        <f>AD1388+AJ1388+AP1388</f>
        <v>0</v>
      </c>
      <c r="AW1388" s="545"/>
      <c r="AX1388" s="548">
        <f>IF(AT1388=0,0,(AV1388/AT1388)*100)</f>
        <v>0</v>
      </c>
      <c r="AY1388" s="549"/>
      <c r="AZ1388" s="564"/>
      <c r="BA1388" s="565"/>
      <c r="BB1388" s="568"/>
      <c r="BC1388" s="569"/>
      <c r="BD1388" s="548">
        <f>IF(AZ1388=0,0,(BB1388/AZ1388)*100)</f>
        <v>0</v>
      </c>
      <c r="BE1388" s="549"/>
      <c r="BF1388" s="572">
        <f>AT1388+AZ1388</f>
        <v>0</v>
      </c>
      <c r="BG1388" s="573"/>
      <c r="BH1388" s="544">
        <f>AV1388+BB1388</f>
        <v>0</v>
      </c>
      <c r="BI1388" s="545"/>
      <c r="BJ1388" s="548">
        <f>IF(BF1388=0,0,(BH1388/BF1388)*100)</f>
        <v>0</v>
      </c>
      <c r="BK1388" s="549"/>
      <c r="BL1388" s="552">
        <f>(AD1388*2)+(AJ1388*2)+(AP1388*3)+BB1388</f>
        <v>0</v>
      </c>
      <c r="BM1388" s="553"/>
      <c r="BN1388" s="554"/>
      <c r="BO1388" s="560" t="e">
        <f>(BL1388*BR$1368)+(N1388*BR$1369)+(X1388*BR$1370)+(R1388*BR$1371)+(V1388*BR$1372)+(Z1388*BR$1373)</f>
        <v>#REF!</v>
      </c>
      <c r="BP1388" s="560" t="e">
        <f>((AZ1388-BB1388)*BR$1375)+((AT1388-AV1388)*BR$1374)+(H1388*BR$1376)+(P1388*BR$1377)</f>
        <v>#REF!</v>
      </c>
      <c r="BQ1388" s="62"/>
      <c r="BR1388" s="62"/>
      <c r="BS1388" s="62"/>
    </row>
    <row r="1389" spans="1:76" ht="21.75" customHeight="1">
      <c r="A1389" s="62"/>
      <c r="B1389" s="587"/>
      <c r="C1389" s="562" t="str">
        <f>IF(ROSTER!D$28="","",ROSTER!D$28)</f>
        <v/>
      </c>
      <c r="D1389" s="563"/>
      <c r="E1389" s="591"/>
      <c r="F1389" s="593"/>
      <c r="G1389" s="595"/>
      <c r="H1389" s="585"/>
      <c r="I1389" s="577"/>
      <c r="J1389" s="566"/>
      <c r="K1389" s="567"/>
      <c r="L1389" s="570"/>
      <c r="M1389" s="571"/>
      <c r="N1389" s="582" t="s">
        <v>16</v>
      </c>
      <c r="O1389" s="583"/>
      <c r="P1389" s="566"/>
      <c r="Q1389" s="567"/>
      <c r="R1389" s="570"/>
      <c r="S1389" s="571"/>
      <c r="T1389" s="582" t="s">
        <v>16</v>
      </c>
      <c r="U1389" s="583"/>
      <c r="V1389" s="585"/>
      <c r="W1389" s="577"/>
      <c r="X1389" s="566"/>
      <c r="Y1389" s="577"/>
      <c r="Z1389" s="566"/>
      <c r="AA1389" s="577"/>
      <c r="AB1389" s="566"/>
      <c r="AC1389" s="567"/>
      <c r="AD1389" s="570"/>
      <c r="AE1389" s="571"/>
      <c r="AF1389" s="598"/>
      <c r="AG1389" s="599"/>
      <c r="AH1389" s="566"/>
      <c r="AI1389" s="567"/>
      <c r="AJ1389" s="570"/>
      <c r="AK1389" s="571"/>
      <c r="AL1389" s="598"/>
      <c r="AM1389" s="599"/>
      <c r="AN1389" s="566"/>
      <c r="AO1389" s="567"/>
      <c r="AP1389" s="570"/>
      <c r="AQ1389" s="571"/>
      <c r="AR1389" s="598"/>
      <c r="AS1389" s="599"/>
      <c r="AT1389" s="603"/>
      <c r="AU1389" s="604"/>
      <c r="AV1389" s="596"/>
      <c r="AW1389" s="597"/>
      <c r="AX1389" s="598"/>
      <c r="AY1389" s="599"/>
      <c r="AZ1389" s="566"/>
      <c r="BA1389" s="567"/>
      <c r="BB1389" s="570"/>
      <c r="BC1389" s="571"/>
      <c r="BD1389" s="598"/>
      <c r="BE1389" s="599"/>
      <c r="BF1389" s="603"/>
      <c r="BG1389" s="604"/>
      <c r="BH1389" s="596"/>
      <c r="BI1389" s="597"/>
      <c r="BJ1389" s="598"/>
      <c r="BK1389" s="599"/>
      <c r="BL1389" s="600"/>
      <c r="BM1389" s="601"/>
      <c r="BN1389" s="602"/>
      <c r="BO1389" s="561"/>
      <c r="BP1389" s="561"/>
      <c r="BQ1389" s="62"/>
      <c r="BR1389" s="62"/>
      <c r="BS1389" s="62"/>
    </row>
    <row r="1390" spans="1:76" ht="21.75" customHeight="1">
      <c r="A1390" s="62"/>
      <c r="B1390" s="586" t="str">
        <f>IF(ROSTER!B30="","",ROSTER!B30)</f>
        <v/>
      </c>
      <c r="C1390" s="588" t="str">
        <f>IF(ROSTER!C$30="","",ROSTER!C$30)</f>
        <v/>
      </c>
      <c r="D1390" s="589"/>
      <c r="E1390" s="590"/>
      <c r="F1390" s="592">
        <f>IF(E1390="y",1,IF(E1390="S",1,0))</f>
        <v>0</v>
      </c>
      <c r="G1390" s="594">
        <f>IF(E1390="S",1,0)</f>
        <v>0</v>
      </c>
      <c r="H1390" s="584"/>
      <c r="I1390" s="576"/>
      <c r="J1390" s="564"/>
      <c r="K1390" s="565"/>
      <c r="L1390" s="568"/>
      <c r="M1390" s="569"/>
      <c r="N1390" s="578">
        <f>L1390+J1390</f>
        <v>0</v>
      </c>
      <c r="O1390" s="579"/>
      <c r="P1390" s="564"/>
      <c r="Q1390" s="565"/>
      <c r="R1390" s="568"/>
      <c r="S1390" s="569"/>
      <c r="T1390" s="578">
        <f>R1390-P1390</f>
        <v>0</v>
      </c>
      <c r="U1390" s="579"/>
      <c r="V1390" s="584"/>
      <c r="W1390" s="576"/>
      <c r="X1390" s="564"/>
      <c r="Y1390" s="576"/>
      <c r="Z1390" s="564"/>
      <c r="AA1390" s="576"/>
      <c r="AB1390" s="564"/>
      <c r="AC1390" s="565"/>
      <c r="AD1390" s="568"/>
      <c r="AE1390" s="569"/>
      <c r="AF1390" s="548">
        <f>IF(AB1390=0,0,(AD1390/AB1390)*100)</f>
        <v>0</v>
      </c>
      <c r="AG1390" s="549"/>
      <c r="AH1390" s="564"/>
      <c r="AI1390" s="565"/>
      <c r="AJ1390" s="568"/>
      <c r="AK1390" s="569"/>
      <c r="AL1390" s="548">
        <f>IF(AH1390=0,0,(AJ1390/AH1390)*100)</f>
        <v>0</v>
      </c>
      <c r="AM1390" s="549"/>
      <c r="AN1390" s="564"/>
      <c r="AO1390" s="565"/>
      <c r="AP1390" s="568"/>
      <c r="AQ1390" s="569"/>
      <c r="AR1390" s="548">
        <f>IF(AN1390=0,0,(AP1390/AN1390)*100)</f>
        <v>0</v>
      </c>
      <c r="AS1390" s="549"/>
      <c r="AT1390" s="572">
        <f>AB1390+AH1390+AN1390</f>
        <v>0</v>
      </c>
      <c r="AU1390" s="573"/>
      <c r="AV1390" s="544">
        <f>AD1390+AJ1390+AP1390</f>
        <v>0</v>
      </c>
      <c r="AW1390" s="545"/>
      <c r="AX1390" s="548">
        <f>IF(AT1390=0,0,(AV1390/AT1390)*100)</f>
        <v>0</v>
      </c>
      <c r="AY1390" s="549"/>
      <c r="AZ1390" s="564"/>
      <c r="BA1390" s="565"/>
      <c r="BB1390" s="568"/>
      <c r="BC1390" s="569"/>
      <c r="BD1390" s="548">
        <f>IF(AZ1390=0,0,(BB1390/AZ1390)*100)</f>
        <v>0</v>
      </c>
      <c r="BE1390" s="549"/>
      <c r="BF1390" s="572">
        <f>AT1390+AZ1390</f>
        <v>0</v>
      </c>
      <c r="BG1390" s="573"/>
      <c r="BH1390" s="544">
        <f>AV1390+BB1390</f>
        <v>0</v>
      </c>
      <c r="BI1390" s="545"/>
      <c r="BJ1390" s="548">
        <f>IF(BF1390=0,0,(BH1390/BF1390)*100)</f>
        <v>0</v>
      </c>
      <c r="BK1390" s="549"/>
      <c r="BL1390" s="552">
        <f>(AD1390*2)+(AJ1390*2)+(AP1390*3)+BB1390</f>
        <v>0</v>
      </c>
      <c r="BM1390" s="553"/>
      <c r="BN1390" s="554"/>
      <c r="BO1390" s="560" t="e">
        <f>(BL1390*BR$1368)+(N1390*BR$1369)+(X1390*BR$1370)+(R1390*BR$1371)+(V1390*BR$1372)+(Z1390*BR$1373)</f>
        <v>#REF!</v>
      </c>
      <c r="BP1390" s="560" t="e">
        <f>((AZ1390-BB1390)*BR$1375)+((AT1390-AV1390)*BR$1374)+(H1390*BR$1376)+(P1390*BR$1377)</f>
        <v>#REF!</v>
      </c>
      <c r="BQ1390" s="62"/>
      <c r="BR1390" s="62"/>
      <c r="BS1390" s="62"/>
    </row>
    <row r="1391" spans="1:76" ht="21.75" customHeight="1">
      <c r="A1391" s="62"/>
      <c r="B1391" s="587"/>
      <c r="C1391" s="562" t="str">
        <f>IF(ROSTER!D$30="","",ROSTER!D$30)</f>
        <v/>
      </c>
      <c r="D1391" s="563"/>
      <c r="E1391" s="591"/>
      <c r="F1391" s="593"/>
      <c r="G1391" s="595"/>
      <c r="H1391" s="585"/>
      <c r="I1391" s="577"/>
      <c r="J1391" s="566"/>
      <c r="K1391" s="567"/>
      <c r="L1391" s="570"/>
      <c r="M1391" s="571"/>
      <c r="N1391" s="582" t="s">
        <v>16</v>
      </c>
      <c r="O1391" s="583"/>
      <c r="P1391" s="566"/>
      <c r="Q1391" s="567"/>
      <c r="R1391" s="570"/>
      <c r="S1391" s="571"/>
      <c r="T1391" s="582" t="s">
        <v>16</v>
      </c>
      <c r="U1391" s="583"/>
      <c r="V1391" s="585"/>
      <c r="W1391" s="577"/>
      <c r="X1391" s="566"/>
      <c r="Y1391" s="577"/>
      <c r="Z1391" s="566"/>
      <c r="AA1391" s="577"/>
      <c r="AB1391" s="566"/>
      <c r="AC1391" s="567"/>
      <c r="AD1391" s="570"/>
      <c r="AE1391" s="571"/>
      <c r="AF1391" s="598"/>
      <c r="AG1391" s="599"/>
      <c r="AH1391" s="566"/>
      <c r="AI1391" s="567"/>
      <c r="AJ1391" s="570"/>
      <c r="AK1391" s="571"/>
      <c r="AL1391" s="598"/>
      <c r="AM1391" s="599"/>
      <c r="AN1391" s="566"/>
      <c r="AO1391" s="567"/>
      <c r="AP1391" s="570"/>
      <c r="AQ1391" s="571"/>
      <c r="AR1391" s="598"/>
      <c r="AS1391" s="599"/>
      <c r="AT1391" s="603"/>
      <c r="AU1391" s="604"/>
      <c r="AV1391" s="596"/>
      <c r="AW1391" s="597"/>
      <c r="AX1391" s="598"/>
      <c r="AY1391" s="599"/>
      <c r="AZ1391" s="566"/>
      <c r="BA1391" s="567"/>
      <c r="BB1391" s="570"/>
      <c r="BC1391" s="571"/>
      <c r="BD1391" s="598"/>
      <c r="BE1391" s="599"/>
      <c r="BF1391" s="603"/>
      <c r="BG1391" s="604"/>
      <c r="BH1391" s="596"/>
      <c r="BI1391" s="597"/>
      <c r="BJ1391" s="598"/>
      <c r="BK1391" s="599"/>
      <c r="BL1391" s="600"/>
      <c r="BM1391" s="601"/>
      <c r="BN1391" s="602"/>
      <c r="BO1391" s="561"/>
      <c r="BP1391" s="561"/>
      <c r="BQ1391" s="62"/>
      <c r="BR1391" s="62"/>
      <c r="BS1391" s="62"/>
    </row>
    <row r="1392" spans="1:76" ht="21.75" customHeight="1">
      <c r="A1392" s="62"/>
      <c r="B1392" s="586" t="str">
        <f>IF(ROSTER!B32="","",ROSTER!B32)</f>
        <v/>
      </c>
      <c r="C1392" s="588" t="str">
        <f>IF(ROSTER!C$32="","",ROSTER!C$32)</f>
        <v/>
      </c>
      <c r="D1392" s="589"/>
      <c r="E1392" s="590"/>
      <c r="F1392" s="592">
        <f>IF(E1392="y",1,IF(E1392="S",1,0))</f>
        <v>0</v>
      </c>
      <c r="G1392" s="594">
        <f>IF(E1392="S",1,0)</f>
        <v>0</v>
      </c>
      <c r="H1392" s="584"/>
      <c r="I1392" s="576"/>
      <c r="J1392" s="564"/>
      <c r="K1392" s="565"/>
      <c r="L1392" s="568"/>
      <c r="M1392" s="569"/>
      <c r="N1392" s="578">
        <f>L1392+J1392</f>
        <v>0</v>
      </c>
      <c r="O1392" s="579"/>
      <c r="P1392" s="564"/>
      <c r="Q1392" s="565"/>
      <c r="R1392" s="568"/>
      <c r="S1392" s="569"/>
      <c r="T1392" s="578">
        <f>R1392-P1392</f>
        <v>0</v>
      </c>
      <c r="U1392" s="579"/>
      <c r="V1392" s="584"/>
      <c r="W1392" s="576"/>
      <c r="X1392" s="564"/>
      <c r="Y1392" s="576"/>
      <c r="Z1392" s="564"/>
      <c r="AA1392" s="576"/>
      <c r="AB1392" s="564"/>
      <c r="AC1392" s="565"/>
      <c r="AD1392" s="568"/>
      <c r="AE1392" s="569"/>
      <c r="AF1392" s="548">
        <f>IF(AB1392=0,0,(AD1392/AB1392)*100)</f>
        <v>0</v>
      </c>
      <c r="AG1392" s="549"/>
      <c r="AH1392" s="564"/>
      <c r="AI1392" s="565"/>
      <c r="AJ1392" s="568"/>
      <c r="AK1392" s="569"/>
      <c r="AL1392" s="548">
        <f>IF(AH1392=0,0,(AJ1392/AH1392)*100)</f>
        <v>0</v>
      </c>
      <c r="AM1392" s="549"/>
      <c r="AN1392" s="564"/>
      <c r="AO1392" s="565"/>
      <c r="AP1392" s="568"/>
      <c r="AQ1392" s="569"/>
      <c r="AR1392" s="548">
        <f>IF(AN1392=0,0,(AP1392/AN1392)*100)</f>
        <v>0</v>
      </c>
      <c r="AS1392" s="549"/>
      <c r="AT1392" s="572">
        <f>AB1392+AH1392+AN1392</f>
        <v>0</v>
      </c>
      <c r="AU1392" s="573"/>
      <c r="AV1392" s="544">
        <f>AD1392+AJ1392+AP1392</f>
        <v>0</v>
      </c>
      <c r="AW1392" s="545"/>
      <c r="AX1392" s="548">
        <f>IF(AT1392=0,0,(AV1392/AT1392)*100)</f>
        <v>0</v>
      </c>
      <c r="AY1392" s="549"/>
      <c r="AZ1392" s="564"/>
      <c r="BA1392" s="565"/>
      <c r="BB1392" s="568"/>
      <c r="BC1392" s="569"/>
      <c r="BD1392" s="548">
        <f>IF(AZ1392=0,0,(BB1392/AZ1392)*100)</f>
        <v>0</v>
      </c>
      <c r="BE1392" s="549"/>
      <c r="BF1392" s="572">
        <f>AT1392+AZ1392</f>
        <v>0</v>
      </c>
      <c r="BG1392" s="573"/>
      <c r="BH1392" s="544">
        <f>AV1392+BB1392</f>
        <v>0</v>
      </c>
      <c r="BI1392" s="545"/>
      <c r="BJ1392" s="548">
        <f>IF(BF1392=0,0,(BH1392/BF1392)*100)</f>
        <v>0</v>
      </c>
      <c r="BK1392" s="549"/>
      <c r="BL1392" s="552">
        <f>(AD1392*2)+(AJ1392*2)+(AP1392*3)+BB1392</f>
        <v>0</v>
      </c>
      <c r="BM1392" s="553"/>
      <c r="BN1392" s="554"/>
      <c r="BO1392" s="560" t="e">
        <f>(BL1392*BR$1368)+(N1392*BR$1369)+(X1392*BR$1370)+(R1392*BR$1371)+(V1392*BR$1372)+(Z1392*BR$1373)</f>
        <v>#REF!</v>
      </c>
      <c r="BP1392" s="560" t="e">
        <f>((AZ1392-BB1392)*BR$1375)+((AT1392-AV1392)*BR$1374)+(H1392*BR$1376)+(P1392*BR$1377)</f>
        <v>#REF!</v>
      </c>
      <c r="BQ1392" s="62"/>
      <c r="BR1392" s="62"/>
      <c r="BS1392" s="62"/>
    </row>
    <row r="1393" spans="1:73" ht="21.75" customHeight="1">
      <c r="A1393" s="62"/>
      <c r="B1393" s="587"/>
      <c r="C1393" s="562" t="str">
        <f>IF(ROSTER!D$32="","",ROSTER!D$32)</f>
        <v/>
      </c>
      <c r="D1393" s="563"/>
      <c r="E1393" s="591"/>
      <c r="F1393" s="593"/>
      <c r="G1393" s="595"/>
      <c r="H1393" s="585"/>
      <c r="I1393" s="577"/>
      <c r="J1393" s="566"/>
      <c r="K1393" s="567"/>
      <c r="L1393" s="570"/>
      <c r="M1393" s="571"/>
      <c r="N1393" s="582" t="s">
        <v>16</v>
      </c>
      <c r="O1393" s="583"/>
      <c r="P1393" s="566"/>
      <c r="Q1393" s="567"/>
      <c r="R1393" s="570"/>
      <c r="S1393" s="571"/>
      <c r="T1393" s="582" t="s">
        <v>16</v>
      </c>
      <c r="U1393" s="583"/>
      <c r="V1393" s="585"/>
      <c r="W1393" s="577"/>
      <c r="X1393" s="566"/>
      <c r="Y1393" s="577"/>
      <c r="Z1393" s="566"/>
      <c r="AA1393" s="577"/>
      <c r="AB1393" s="566"/>
      <c r="AC1393" s="567"/>
      <c r="AD1393" s="570"/>
      <c r="AE1393" s="571"/>
      <c r="AF1393" s="598"/>
      <c r="AG1393" s="599"/>
      <c r="AH1393" s="566"/>
      <c r="AI1393" s="567"/>
      <c r="AJ1393" s="570"/>
      <c r="AK1393" s="571"/>
      <c r="AL1393" s="598"/>
      <c r="AM1393" s="599"/>
      <c r="AN1393" s="566"/>
      <c r="AO1393" s="567"/>
      <c r="AP1393" s="570"/>
      <c r="AQ1393" s="571"/>
      <c r="AR1393" s="598"/>
      <c r="AS1393" s="599"/>
      <c r="AT1393" s="603"/>
      <c r="AU1393" s="604"/>
      <c r="AV1393" s="596"/>
      <c r="AW1393" s="597"/>
      <c r="AX1393" s="598"/>
      <c r="AY1393" s="599"/>
      <c r="AZ1393" s="566"/>
      <c r="BA1393" s="567"/>
      <c r="BB1393" s="570"/>
      <c r="BC1393" s="571"/>
      <c r="BD1393" s="598"/>
      <c r="BE1393" s="599"/>
      <c r="BF1393" s="603"/>
      <c r="BG1393" s="604"/>
      <c r="BH1393" s="596"/>
      <c r="BI1393" s="597"/>
      <c r="BJ1393" s="598"/>
      <c r="BK1393" s="599"/>
      <c r="BL1393" s="600"/>
      <c r="BM1393" s="601"/>
      <c r="BN1393" s="602"/>
      <c r="BO1393" s="561"/>
      <c r="BP1393" s="561"/>
      <c r="BQ1393" s="62"/>
      <c r="BR1393" s="62"/>
      <c r="BS1393" s="62"/>
    </row>
    <row r="1394" spans="1:73" ht="21.75" customHeight="1">
      <c r="A1394" s="62"/>
      <c r="B1394" s="586" t="str">
        <f>IF(ROSTER!B34="","",ROSTER!B34)</f>
        <v/>
      </c>
      <c r="C1394" s="588" t="str">
        <f>IF(ROSTER!C$34="","",ROSTER!C$34)</f>
        <v/>
      </c>
      <c r="D1394" s="589"/>
      <c r="E1394" s="590"/>
      <c r="F1394" s="592">
        <f>IF(E1394="y",1,IF(E1394="S",1,0))</f>
        <v>0</v>
      </c>
      <c r="G1394" s="594">
        <f>IF(E1394="S",1,0)</f>
        <v>0</v>
      </c>
      <c r="H1394" s="584"/>
      <c r="I1394" s="576"/>
      <c r="J1394" s="564"/>
      <c r="K1394" s="565"/>
      <c r="L1394" s="568"/>
      <c r="M1394" s="569"/>
      <c r="N1394" s="578">
        <f>L1394+J1394</f>
        <v>0</v>
      </c>
      <c r="O1394" s="579"/>
      <c r="P1394" s="564"/>
      <c r="Q1394" s="565"/>
      <c r="R1394" s="568"/>
      <c r="S1394" s="569"/>
      <c r="T1394" s="578">
        <f>R1394-P1394</f>
        <v>0</v>
      </c>
      <c r="U1394" s="579"/>
      <c r="V1394" s="584"/>
      <c r="W1394" s="576"/>
      <c r="X1394" s="564"/>
      <c r="Y1394" s="576"/>
      <c r="Z1394" s="564"/>
      <c r="AA1394" s="576"/>
      <c r="AB1394" s="564"/>
      <c r="AC1394" s="565"/>
      <c r="AD1394" s="568"/>
      <c r="AE1394" s="569"/>
      <c r="AF1394" s="548">
        <f>IF(AB1394=0,0,(AD1394/AB1394)*100)</f>
        <v>0</v>
      </c>
      <c r="AG1394" s="549"/>
      <c r="AH1394" s="564"/>
      <c r="AI1394" s="565"/>
      <c r="AJ1394" s="568"/>
      <c r="AK1394" s="569"/>
      <c r="AL1394" s="548">
        <f>IF(AH1394=0,0,(AJ1394/AH1394)*100)</f>
        <v>0</v>
      </c>
      <c r="AM1394" s="549"/>
      <c r="AN1394" s="564"/>
      <c r="AO1394" s="565"/>
      <c r="AP1394" s="568"/>
      <c r="AQ1394" s="569"/>
      <c r="AR1394" s="548">
        <f>IF(AN1394=0,0,(AP1394/AN1394)*100)</f>
        <v>0</v>
      </c>
      <c r="AS1394" s="549"/>
      <c r="AT1394" s="572">
        <f>AB1394+AH1394+AN1394</f>
        <v>0</v>
      </c>
      <c r="AU1394" s="573"/>
      <c r="AV1394" s="544">
        <f>AD1394+AJ1394+AP1394</f>
        <v>0</v>
      </c>
      <c r="AW1394" s="545"/>
      <c r="AX1394" s="548">
        <f>IF(AT1394=0,0,(AV1394/AT1394)*100)</f>
        <v>0</v>
      </c>
      <c r="AY1394" s="549"/>
      <c r="AZ1394" s="564"/>
      <c r="BA1394" s="565"/>
      <c r="BB1394" s="568"/>
      <c r="BC1394" s="569"/>
      <c r="BD1394" s="548">
        <f>IF(AZ1394=0,0,(BB1394/AZ1394)*100)</f>
        <v>0</v>
      </c>
      <c r="BE1394" s="549"/>
      <c r="BF1394" s="572">
        <f>AT1394+AZ1394</f>
        <v>0</v>
      </c>
      <c r="BG1394" s="573"/>
      <c r="BH1394" s="544">
        <f>AV1394+BB1394</f>
        <v>0</v>
      </c>
      <c r="BI1394" s="545"/>
      <c r="BJ1394" s="548">
        <f>IF(BF1394=0,0,(BH1394/BF1394)*100)</f>
        <v>0</v>
      </c>
      <c r="BK1394" s="549"/>
      <c r="BL1394" s="552">
        <f>(AD1394*2)+(AJ1394*2)+(AP1394*3)+BB1394</f>
        <v>0</v>
      </c>
      <c r="BM1394" s="553"/>
      <c r="BN1394" s="554"/>
      <c r="BO1394" s="560" t="e">
        <f>(BL1394*BR$1368)+(N1394*BR$1369)+(X1394*BR$1370)+(R1394*BR$1371)+(V1394*BR$1372)+(Z1394*BR$1373)</f>
        <v>#REF!</v>
      </c>
      <c r="BP1394" s="560" t="e">
        <f>((AZ1394-BB1394)*BR$1375)+((AT1394-AV1394)*BR$1374)+(H1394*BR$1376)+(P1394*BR$1377)</f>
        <v>#REF!</v>
      </c>
      <c r="BQ1394" s="62"/>
      <c r="BR1394" s="62"/>
      <c r="BS1394" s="62"/>
    </row>
    <row r="1395" spans="1:73" ht="21.75" customHeight="1">
      <c r="A1395" s="62"/>
      <c r="B1395" s="587"/>
      <c r="C1395" s="562" t="str">
        <f>IF(ROSTER!D$34="","",ROSTER!D$34)</f>
        <v/>
      </c>
      <c r="D1395" s="563"/>
      <c r="E1395" s="591"/>
      <c r="F1395" s="593"/>
      <c r="G1395" s="595"/>
      <c r="H1395" s="585"/>
      <c r="I1395" s="577"/>
      <c r="J1395" s="566"/>
      <c r="K1395" s="567"/>
      <c r="L1395" s="570"/>
      <c r="M1395" s="571"/>
      <c r="N1395" s="582" t="s">
        <v>16</v>
      </c>
      <c r="O1395" s="583"/>
      <c r="P1395" s="566"/>
      <c r="Q1395" s="567"/>
      <c r="R1395" s="570"/>
      <c r="S1395" s="571"/>
      <c r="T1395" s="582" t="s">
        <v>16</v>
      </c>
      <c r="U1395" s="583"/>
      <c r="V1395" s="585"/>
      <c r="W1395" s="577"/>
      <c r="X1395" s="566"/>
      <c r="Y1395" s="577"/>
      <c r="Z1395" s="566"/>
      <c r="AA1395" s="577"/>
      <c r="AB1395" s="566"/>
      <c r="AC1395" s="567"/>
      <c r="AD1395" s="570"/>
      <c r="AE1395" s="571"/>
      <c r="AF1395" s="598"/>
      <c r="AG1395" s="599"/>
      <c r="AH1395" s="566"/>
      <c r="AI1395" s="567"/>
      <c r="AJ1395" s="570"/>
      <c r="AK1395" s="571"/>
      <c r="AL1395" s="598"/>
      <c r="AM1395" s="599"/>
      <c r="AN1395" s="566"/>
      <c r="AO1395" s="567"/>
      <c r="AP1395" s="570"/>
      <c r="AQ1395" s="571"/>
      <c r="AR1395" s="598"/>
      <c r="AS1395" s="599"/>
      <c r="AT1395" s="603"/>
      <c r="AU1395" s="604"/>
      <c r="AV1395" s="596"/>
      <c r="AW1395" s="597"/>
      <c r="AX1395" s="598"/>
      <c r="AY1395" s="599"/>
      <c r="AZ1395" s="566"/>
      <c r="BA1395" s="567"/>
      <c r="BB1395" s="570"/>
      <c r="BC1395" s="571"/>
      <c r="BD1395" s="598"/>
      <c r="BE1395" s="599"/>
      <c r="BF1395" s="603"/>
      <c r="BG1395" s="604"/>
      <c r="BH1395" s="596"/>
      <c r="BI1395" s="597"/>
      <c r="BJ1395" s="598"/>
      <c r="BK1395" s="599"/>
      <c r="BL1395" s="600"/>
      <c r="BM1395" s="601"/>
      <c r="BN1395" s="602"/>
      <c r="BO1395" s="561"/>
      <c r="BP1395" s="561"/>
      <c r="BQ1395" s="62"/>
      <c r="BR1395" s="62"/>
      <c r="BS1395" s="62"/>
    </row>
    <row r="1396" spans="1:73" ht="21.75" customHeight="1">
      <c r="A1396" s="62"/>
      <c r="B1396" s="586" t="str">
        <f>IF(ROSTER!B36="","",ROSTER!B36)</f>
        <v/>
      </c>
      <c r="C1396" s="588" t="str">
        <f>IF(ROSTER!C$36="","",ROSTER!C$36)</f>
        <v/>
      </c>
      <c r="D1396" s="589"/>
      <c r="E1396" s="590"/>
      <c r="F1396" s="592">
        <f>IF(E1396="y",1,IF(E1396="S",1,0))</f>
        <v>0</v>
      </c>
      <c r="G1396" s="594">
        <f>IF(E1396="S",1,0)</f>
        <v>0</v>
      </c>
      <c r="H1396" s="584"/>
      <c r="I1396" s="576"/>
      <c r="J1396" s="564"/>
      <c r="K1396" s="565"/>
      <c r="L1396" s="568"/>
      <c r="M1396" s="569"/>
      <c r="N1396" s="578">
        <f>L1396+J1396</f>
        <v>0</v>
      </c>
      <c r="O1396" s="579"/>
      <c r="P1396" s="564"/>
      <c r="Q1396" s="565"/>
      <c r="R1396" s="568"/>
      <c r="S1396" s="569"/>
      <c r="T1396" s="578">
        <f>R1396-P1396</f>
        <v>0</v>
      </c>
      <c r="U1396" s="579"/>
      <c r="V1396" s="584"/>
      <c r="W1396" s="576"/>
      <c r="X1396" s="564"/>
      <c r="Y1396" s="576"/>
      <c r="Z1396" s="564"/>
      <c r="AA1396" s="576"/>
      <c r="AB1396" s="564"/>
      <c r="AC1396" s="565"/>
      <c r="AD1396" s="568"/>
      <c r="AE1396" s="569"/>
      <c r="AF1396" s="548">
        <f>IF(AB1396=0,0,(AD1396/AB1396)*100)</f>
        <v>0</v>
      </c>
      <c r="AG1396" s="549"/>
      <c r="AH1396" s="564"/>
      <c r="AI1396" s="565"/>
      <c r="AJ1396" s="568"/>
      <c r="AK1396" s="569"/>
      <c r="AL1396" s="548">
        <f>IF(AH1396=0,0,(AJ1396/AH1396)*100)</f>
        <v>0</v>
      </c>
      <c r="AM1396" s="549"/>
      <c r="AN1396" s="564"/>
      <c r="AO1396" s="565"/>
      <c r="AP1396" s="568"/>
      <c r="AQ1396" s="569"/>
      <c r="AR1396" s="548">
        <f>IF(AN1396=0,0,(AP1396/AN1396)*100)</f>
        <v>0</v>
      </c>
      <c r="AS1396" s="549"/>
      <c r="AT1396" s="572">
        <f>AB1396+AH1396+AN1396</f>
        <v>0</v>
      </c>
      <c r="AU1396" s="573"/>
      <c r="AV1396" s="544">
        <f>AD1396+AJ1396+AP1396</f>
        <v>0</v>
      </c>
      <c r="AW1396" s="545"/>
      <c r="AX1396" s="548">
        <f>IF(AT1396=0,0,(AV1396/AT1396)*100)</f>
        <v>0</v>
      </c>
      <c r="AY1396" s="549"/>
      <c r="AZ1396" s="564"/>
      <c r="BA1396" s="565"/>
      <c r="BB1396" s="568"/>
      <c r="BC1396" s="569"/>
      <c r="BD1396" s="548">
        <f>IF(AZ1396=0,0,(BB1396/AZ1396)*100)</f>
        <v>0</v>
      </c>
      <c r="BE1396" s="549"/>
      <c r="BF1396" s="572">
        <f>AT1396+AZ1396</f>
        <v>0</v>
      </c>
      <c r="BG1396" s="573"/>
      <c r="BH1396" s="544">
        <f>AV1396+BB1396</f>
        <v>0</v>
      </c>
      <c r="BI1396" s="545"/>
      <c r="BJ1396" s="548">
        <f>IF(BF1396=0,0,(BH1396/BF1396)*100)</f>
        <v>0</v>
      </c>
      <c r="BK1396" s="549"/>
      <c r="BL1396" s="552">
        <f>(AD1396*2)+(AJ1396*2)+(AP1396*3)+BB1396</f>
        <v>0</v>
      </c>
      <c r="BM1396" s="553"/>
      <c r="BN1396" s="554"/>
      <c r="BO1396" s="560" t="e">
        <f>(BL1396*BR$1368)+(N1396*BR$1369)+(X1396*BR$1370)+(R1396*BR$1371)+(V1396*BR$1372)+(Z1396*BR$1373)</f>
        <v>#REF!</v>
      </c>
      <c r="BP1396" s="560" t="e">
        <f>((AZ1396-BB1396)*BR$1375)+((AT1396-AV1396)*BR$1374)+(H1396*BR$1376)+(P1396*BR$1377)</f>
        <v>#REF!</v>
      </c>
      <c r="BQ1396" s="62"/>
      <c r="BR1396" s="62"/>
      <c r="BS1396" s="62"/>
    </row>
    <row r="1397" spans="1:73" ht="21.75" customHeight="1">
      <c r="A1397" s="62"/>
      <c r="B1397" s="587"/>
      <c r="C1397" s="562" t="str">
        <f>IF(ROSTER!D$36="","",ROSTER!D$36)</f>
        <v/>
      </c>
      <c r="D1397" s="563"/>
      <c r="E1397" s="591"/>
      <c r="F1397" s="593"/>
      <c r="G1397" s="595"/>
      <c r="H1397" s="585"/>
      <c r="I1397" s="577"/>
      <c r="J1397" s="566"/>
      <c r="K1397" s="567"/>
      <c r="L1397" s="570"/>
      <c r="M1397" s="571"/>
      <c r="N1397" s="582" t="s">
        <v>16</v>
      </c>
      <c r="O1397" s="583"/>
      <c r="P1397" s="566"/>
      <c r="Q1397" s="567"/>
      <c r="R1397" s="570"/>
      <c r="S1397" s="571"/>
      <c r="T1397" s="582" t="s">
        <v>16</v>
      </c>
      <c r="U1397" s="583"/>
      <c r="V1397" s="585"/>
      <c r="W1397" s="577"/>
      <c r="X1397" s="566"/>
      <c r="Y1397" s="577"/>
      <c r="Z1397" s="566"/>
      <c r="AA1397" s="577"/>
      <c r="AB1397" s="566"/>
      <c r="AC1397" s="567"/>
      <c r="AD1397" s="570"/>
      <c r="AE1397" s="571"/>
      <c r="AF1397" s="598"/>
      <c r="AG1397" s="599"/>
      <c r="AH1397" s="566"/>
      <c r="AI1397" s="567"/>
      <c r="AJ1397" s="570"/>
      <c r="AK1397" s="571"/>
      <c r="AL1397" s="598"/>
      <c r="AM1397" s="599"/>
      <c r="AN1397" s="566"/>
      <c r="AO1397" s="567"/>
      <c r="AP1397" s="570"/>
      <c r="AQ1397" s="571"/>
      <c r="AR1397" s="598"/>
      <c r="AS1397" s="599"/>
      <c r="AT1397" s="603"/>
      <c r="AU1397" s="604"/>
      <c r="AV1397" s="596"/>
      <c r="AW1397" s="597"/>
      <c r="AX1397" s="598"/>
      <c r="AY1397" s="599"/>
      <c r="AZ1397" s="566"/>
      <c r="BA1397" s="567"/>
      <c r="BB1397" s="570"/>
      <c r="BC1397" s="571"/>
      <c r="BD1397" s="598"/>
      <c r="BE1397" s="599"/>
      <c r="BF1397" s="603"/>
      <c r="BG1397" s="604"/>
      <c r="BH1397" s="596"/>
      <c r="BI1397" s="597"/>
      <c r="BJ1397" s="598"/>
      <c r="BK1397" s="599"/>
      <c r="BL1397" s="600"/>
      <c r="BM1397" s="601"/>
      <c r="BN1397" s="602"/>
      <c r="BO1397" s="561"/>
      <c r="BP1397" s="561"/>
      <c r="BQ1397" s="62"/>
      <c r="BR1397" s="62"/>
      <c r="BS1397" s="62"/>
    </row>
    <row r="1398" spans="1:73" ht="21.75" customHeight="1">
      <c r="A1398" s="62"/>
      <c r="B1398" s="586" t="str">
        <f>IF(ROSTER!B38="","",ROSTER!B38)</f>
        <v/>
      </c>
      <c r="C1398" s="588" t="str">
        <f>IF(ROSTER!C$38="","",ROSTER!C$38)</f>
        <v/>
      </c>
      <c r="D1398" s="589"/>
      <c r="E1398" s="590"/>
      <c r="F1398" s="592">
        <f>IF(E1398="y",1,IF(E1398="S",1,0))</f>
        <v>0</v>
      </c>
      <c r="G1398" s="594">
        <f>IF(E1398="S",1,0)</f>
        <v>0</v>
      </c>
      <c r="H1398" s="584"/>
      <c r="I1398" s="576"/>
      <c r="J1398" s="564"/>
      <c r="K1398" s="565"/>
      <c r="L1398" s="568"/>
      <c r="M1398" s="569"/>
      <c r="N1398" s="578">
        <f>L1398+J1398</f>
        <v>0</v>
      </c>
      <c r="O1398" s="579"/>
      <c r="P1398" s="564"/>
      <c r="Q1398" s="565"/>
      <c r="R1398" s="568"/>
      <c r="S1398" s="569"/>
      <c r="T1398" s="578">
        <f>R1398-P1398</f>
        <v>0</v>
      </c>
      <c r="U1398" s="579"/>
      <c r="V1398" s="584"/>
      <c r="W1398" s="576"/>
      <c r="X1398" s="564"/>
      <c r="Y1398" s="576"/>
      <c r="Z1398" s="564"/>
      <c r="AA1398" s="576"/>
      <c r="AB1398" s="564"/>
      <c r="AC1398" s="565"/>
      <c r="AD1398" s="568"/>
      <c r="AE1398" s="569"/>
      <c r="AF1398" s="548">
        <f>IF(AB1398=0,0,(AD1398/AB1398)*100)</f>
        <v>0</v>
      </c>
      <c r="AG1398" s="549"/>
      <c r="AH1398" s="564"/>
      <c r="AI1398" s="565"/>
      <c r="AJ1398" s="568"/>
      <c r="AK1398" s="569"/>
      <c r="AL1398" s="548">
        <f>IF(AH1398=0,0,(AJ1398/AH1398)*100)</f>
        <v>0</v>
      </c>
      <c r="AM1398" s="549"/>
      <c r="AN1398" s="564"/>
      <c r="AO1398" s="565"/>
      <c r="AP1398" s="568"/>
      <c r="AQ1398" s="569"/>
      <c r="AR1398" s="548">
        <f>IF(AN1398=0,0,(AP1398/AN1398)*100)</f>
        <v>0</v>
      </c>
      <c r="AS1398" s="549"/>
      <c r="AT1398" s="572">
        <f>AB1398+AH1398+AN1398</f>
        <v>0</v>
      </c>
      <c r="AU1398" s="573"/>
      <c r="AV1398" s="544">
        <f>AD1398+AJ1398+AP1398</f>
        <v>0</v>
      </c>
      <c r="AW1398" s="545"/>
      <c r="AX1398" s="548">
        <f>IF(AT1398=0,0,(AV1398/AT1398)*100)</f>
        <v>0</v>
      </c>
      <c r="AY1398" s="549"/>
      <c r="AZ1398" s="564"/>
      <c r="BA1398" s="565"/>
      <c r="BB1398" s="568"/>
      <c r="BC1398" s="569"/>
      <c r="BD1398" s="548">
        <f>IF(AZ1398=0,0,(BB1398/AZ1398)*100)</f>
        <v>0</v>
      </c>
      <c r="BE1398" s="549"/>
      <c r="BF1398" s="572">
        <f>AT1398+AZ1398</f>
        <v>0</v>
      </c>
      <c r="BG1398" s="573"/>
      <c r="BH1398" s="544">
        <f>AV1398+BB1398</f>
        <v>0</v>
      </c>
      <c r="BI1398" s="545"/>
      <c r="BJ1398" s="548">
        <f>IF(BF1398=0,0,(BH1398/BF1398)*100)</f>
        <v>0</v>
      </c>
      <c r="BK1398" s="549"/>
      <c r="BL1398" s="552">
        <f>(AD1398*2)+(AJ1398*2)+(AP1398*3)+BB1398</f>
        <v>0</v>
      </c>
      <c r="BM1398" s="553"/>
      <c r="BN1398" s="554"/>
      <c r="BO1398" s="560" t="e">
        <f>(BL1398*BR$1368)+(N1398*BR$1369)+(X1398*BR$1370)+(R1398*BR$1371)+(V1398*BR$1372)+(Z1398*BR$1373)</f>
        <v>#REF!</v>
      </c>
      <c r="BP1398" s="560" t="e">
        <f>((AZ1398-BB1398)*BR$1375)+((AT1398-AV1398)*BR$1374)+(H1398*BR$1376)+(P1398*BR$1377)</f>
        <v>#REF!</v>
      </c>
      <c r="BQ1398" s="62"/>
      <c r="BR1398" s="62"/>
      <c r="BS1398" s="62"/>
    </row>
    <row r="1399" spans="1:73" ht="21.75" customHeight="1">
      <c r="A1399" s="62"/>
      <c r="B1399" s="587"/>
      <c r="C1399" s="562" t="str">
        <f>IF(ROSTER!D$38="","",ROSTER!D$38)</f>
        <v/>
      </c>
      <c r="D1399" s="563"/>
      <c r="E1399" s="591"/>
      <c r="F1399" s="593"/>
      <c r="G1399" s="595"/>
      <c r="H1399" s="585"/>
      <c r="I1399" s="577"/>
      <c r="J1399" s="566"/>
      <c r="K1399" s="567"/>
      <c r="L1399" s="570"/>
      <c r="M1399" s="571"/>
      <c r="N1399" s="582" t="s">
        <v>16</v>
      </c>
      <c r="O1399" s="583"/>
      <c r="P1399" s="566"/>
      <c r="Q1399" s="567"/>
      <c r="R1399" s="570"/>
      <c r="S1399" s="571"/>
      <c r="T1399" s="582" t="s">
        <v>16</v>
      </c>
      <c r="U1399" s="583"/>
      <c r="V1399" s="585"/>
      <c r="W1399" s="577"/>
      <c r="X1399" s="566"/>
      <c r="Y1399" s="577"/>
      <c r="Z1399" s="566"/>
      <c r="AA1399" s="577"/>
      <c r="AB1399" s="566"/>
      <c r="AC1399" s="567"/>
      <c r="AD1399" s="570"/>
      <c r="AE1399" s="571"/>
      <c r="AF1399" s="598"/>
      <c r="AG1399" s="599"/>
      <c r="AH1399" s="566"/>
      <c r="AI1399" s="567"/>
      <c r="AJ1399" s="570"/>
      <c r="AK1399" s="571"/>
      <c r="AL1399" s="598"/>
      <c r="AM1399" s="599"/>
      <c r="AN1399" s="566"/>
      <c r="AO1399" s="567"/>
      <c r="AP1399" s="570"/>
      <c r="AQ1399" s="571"/>
      <c r="AR1399" s="598"/>
      <c r="AS1399" s="599"/>
      <c r="AT1399" s="603"/>
      <c r="AU1399" s="604"/>
      <c r="AV1399" s="596"/>
      <c r="AW1399" s="597"/>
      <c r="AX1399" s="598"/>
      <c r="AY1399" s="599"/>
      <c r="AZ1399" s="566"/>
      <c r="BA1399" s="567"/>
      <c r="BB1399" s="570"/>
      <c r="BC1399" s="571"/>
      <c r="BD1399" s="598"/>
      <c r="BE1399" s="599"/>
      <c r="BF1399" s="603"/>
      <c r="BG1399" s="604"/>
      <c r="BH1399" s="596"/>
      <c r="BI1399" s="597"/>
      <c r="BJ1399" s="598"/>
      <c r="BK1399" s="599"/>
      <c r="BL1399" s="600"/>
      <c r="BM1399" s="601"/>
      <c r="BN1399" s="602"/>
      <c r="BO1399" s="561"/>
      <c r="BP1399" s="561"/>
      <c r="BQ1399" s="62"/>
      <c r="BR1399" s="62"/>
      <c r="BS1399" s="62"/>
    </row>
    <row r="1400" spans="1:73" ht="21.75" customHeight="1">
      <c r="A1400" s="62"/>
      <c r="B1400" s="586" t="str">
        <f>IF(ROSTER!B40="","",ROSTER!B40)</f>
        <v/>
      </c>
      <c r="C1400" s="588" t="str">
        <f>IF(ROSTER!C$40="","",ROSTER!C$40)</f>
        <v/>
      </c>
      <c r="D1400" s="589"/>
      <c r="E1400" s="590"/>
      <c r="F1400" s="592">
        <f>IF(E1400="y",1,IF(E1400="S",1,0))</f>
        <v>0</v>
      </c>
      <c r="G1400" s="594">
        <f>IF(E1400="S",1,0)</f>
        <v>0</v>
      </c>
      <c r="H1400" s="584"/>
      <c r="I1400" s="576"/>
      <c r="J1400" s="564"/>
      <c r="K1400" s="565"/>
      <c r="L1400" s="568"/>
      <c r="M1400" s="569"/>
      <c r="N1400" s="578">
        <f>L1400+J1400</f>
        <v>0</v>
      </c>
      <c r="O1400" s="579"/>
      <c r="P1400" s="564"/>
      <c r="Q1400" s="565"/>
      <c r="R1400" s="568"/>
      <c r="S1400" s="569"/>
      <c r="T1400" s="578">
        <f>R1400-P1400</f>
        <v>0</v>
      </c>
      <c r="U1400" s="579"/>
      <c r="V1400" s="584"/>
      <c r="W1400" s="576"/>
      <c r="X1400" s="564"/>
      <c r="Y1400" s="576"/>
      <c r="Z1400" s="564"/>
      <c r="AA1400" s="576"/>
      <c r="AB1400" s="564"/>
      <c r="AC1400" s="565"/>
      <c r="AD1400" s="568"/>
      <c r="AE1400" s="569"/>
      <c r="AF1400" s="548">
        <f>IF(AB1400=0,0,(AD1400/AB1400)*100)</f>
        <v>0</v>
      </c>
      <c r="AG1400" s="549"/>
      <c r="AH1400" s="564"/>
      <c r="AI1400" s="565"/>
      <c r="AJ1400" s="568"/>
      <c r="AK1400" s="569"/>
      <c r="AL1400" s="548">
        <f>IF(AH1400=0,0,(AJ1400/AH1400)*100)</f>
        <v>0</v>
      </c>
      <c r="AM1400" s="549"/>
      <c r="AN1400" s="564"/>
      <c r="AO1400" s="565"/>
      <c r="AP1400" s="568"/>
      <c r="AQ1400" s="569"/>
      <c r="AR1400" s="548">
        <f>IF(AN1400=0,0,(AP1400/AN1400)*100)</f>
        <v>0</v>
      </c>
      <c r="AS1400" s="549"/>
      <c r="AT1400" s="572">
        <f>AB1400+AH1400+AN1400</f>
        <v>0</v>
      </c>
      <c r="AU1400" s="573"/>
      <c r="AV1400" s="544">
        <f>AD1400+AJ1400+AP1400</f>
        <v>0</v>
      </c>
      <c r="AW1400" s="545"/>
      <c r="AX1400" s="548">
        <f>IF(AT1400=0,0,(AV1400/AT1400)*100)</f>
        <v>0</v>
      </c>
      <c r="AY1400" s="549"/>
      <c r="AZ1400" s="564"/>
      <c r="BA1400" s="565"/>
      <c r="BB1400" s="568"/>
      <c r="BC1400" s="569"/>
      <c r="BD1400" s="548">
        <f>IF(AZ1400=0,0,(BB1400/AZ1400)*100)</f>
        <v>0</v>
      </c>
      <c r="BE1400" s="549"/>
      <c r="BF1400" s="572">
        <f>AT1400+AZ1400</f>
        <v>0</v>
      </c>
      <c r="BG1400" s="573"/>
      <c r="BH1400" s="544">
        <f>AV1400+BB1400</f>
        <v>0</v>
      </c>
      <c r="BI1400" s="545"/>
      <c r="BJ1400" s="548">
        <f>IF(BF1400=0,0,(BH1400/BF1400)*100)</f>
        <v>0</v>
      </c>
      <c r="BK1400" s="549"/>
      <c r="BL1400" s="552">
        <f>(AD1400*2)+(AJ1400*2)+(AP1400*3)+BB1400</f>
        <v>0</v>
      </c>
      <c r="BM1400" s="553"/>
      <c r="BN1400" s="554"/>
      <c r="BO1400" s="560" t="e">
        <f>(BL1400*BR$1368)+(N1400*BR$1369)+(X1400*BR$1370)+(R1400*BR$1371)+(V1400*BR$1372)+(Z1400*BR$1373)</f>
        <v>#REF!</v>
      </c>
      <c r="BP1400" s="560" t="e">
        <f>((AZ1400-BB1400)*BR$1375)+((AT1400-AV1400)*BR$1374)+(H1400*BR$1376)+(P1400*BR$1377)</f>
        <v>#REF!</v>
      </c>
      <c r="BQ1400" s="62"/>
      <c r="BR1400" s="62"/>
      <c r="BS1400" s="62"/>
    </row>
    <row r="1401" spans="1:73" ht="21.75" customHeight="1">
      <c r="A1401" s="62"/>
      <c r="B1401" s="587"/>
      <c r="C1401" s="562" t="str">
        <f>IF(ROSTER!D$40="","",ROSTER!D$40)</f>
        <v/>
      </c>
      <c r="D1401" s="563"/>
      <c r="E1401" s="591"/>
      <c r="F1401" s="593"/>
      <c r="G1401" s="595"/>
      <c r="H1401" s="585"/>
      <c r="I1401" s="577"/>
      <c r="J1401" s="566"/>
      <c r="K1401" s="567"/>
      <c r="L1401" s="570"/>
      <c r="M1401" s="571"/>
      <c r="N1401" s="582" t="s">
        <v>16</v>
      </c>
      <c r="O1401" s="583"/>
      <c r="P1401" s="566"/>
      <c r="Q1401" s="567"/>
      <c r="R1401" s="570"/>
      <c r="S1401" s="571"/>
      <c r="T1401" s="582" t="s">
        <v>16</v>
      </c>
      <c r="U1401" s="583"/>
      <c r="V1401" s="585"/>
      <c r="W1401" s="577"/>
      <c r="X1401" s="566"/>
      <c r="Y1401" s="577"/>
      <c r="Z1401" s="566"/>
      <c r="AA1401" s="577"/>
      <c r="AB1401" s="566"/>
      <c r="AC1401" s="567"/>
      <c r="AD1401" s="570"/>
      <c r="AE1401" s="571"/>
      <c r="AF1401" s="598"/>
      <c r="AG1401" s="599"/>
      <c r="AH1401" s="566"/>
      <c r="AI1401" s="567"/>
      <c r="AJ1401" s="570"/>
      <c r="AK1401" s="571"/>
      <c r="AL1401" s="598"/>
      <c r="AM1401" s="599"/>
      <c r="AN1401" s="566"/>
      <c r="AO1401" s="567"/>
      <c r="AP1401" s="570"/>
      <c r="AQ1401" s="571"/>
      <c r="AR1401" s="598"/>
      <c r="AS1401" s="599"/>
      <c r="AT1401" s="603"/>
      <c r="AU1401" s="604"/>
      <c r="AV1401" s="596"/>
      <c r="AW1401" s="597"/>
      <c r="AX1401" s="598"/>
      <c r="AY1401" s="599"/>
      <c r="AZ1401" s="566"/>
      <c r="BA1401" s="567"/>
      <c r="BB1401" s="570"/>
      <c r="BC1401" s="571"/>
      <c r="BD1401" s="598"/>
      <c r="BE1401" s="599"/>
      <c r="BF1401" s="603"/>
      <c r="BG1401" s="604"/>
      <c r="BH1401" s="596"/>
      <c r="BI1401" s="597"/>
      <c r="BJ1401" s="598"/>
      <c r="BK1401" s="599"/>
      <c r="BL1401" s="600"/>
      <c r="BM1401" s="601"/>
      <c r="BN1401" s="602"/>
      <c r="BO1401" s="561"/>
      <c r="BP1401" s="561"/>
      <c r="BQ1401" s="62"/>
      <c r="BR1401" s="62"/>
      <c r="BS1401" s="62"/>
    </row>
    <row r="1402" spans="1:73" ht="21.75" customHeight="1">
      <c r="A1402" s="62"/>
      <c r="B1402" s="586" t="str">
        <f>IF(ROSTER!B42="","",ROSTER!B42)</f>
        <v/>
      </c>
      <c r="C1402" s="588" t="str">
        <f>IF(ROSTER!C$42="","",ROSTER!C$42)</f>
        <v/>
      </c>
      <c r="D1402" s="589"/>
      <c r="E1402" s="590"/>
      <c r="F1402" s="592">
        <f>IF(E1402="y",1,IF(E1402="S",1,0))</f>
        <v>0</v>
      </c>
      <c r="G1402" s="594">
        <f>IF(E1402="S",1,0)</f>
        <v>0</v>
      </c>
      <c r="H1402" s="584"/>
      <c r="I1402" s="576"/>
      <c r="J1402" s="564"/>
      <c r="K1402" s="565"/>
      <c r="L1402" s="568"/>
      <c r="M1402" s="569"/>
      <c r="N1402" s="578">
        <f>L1402+J1402</f>
        <v>0</v>
      </c>
      <c r="O1402" s="579"/>
      <c r="P1402" s="564"/>
      <c r="Q1402" s="565"/>
      <c r="R1402" s="568"/>
      <c r="S1402" s="569"/>
      <c r="T1402" s="578">
        <f>R1402-P1402</f>
        <v>0</v>
      </c>
      <c r="U1402" s="579"/>
      <c r="V1402" s="584"/>
      <c r="W1402" s="576"/>
      <c r="X1402" s="564"/>
      <c r="Y1402" s="576"/>
      <c r="Z1402" s="564"/>
      <c r="AA1402" s="576"/>
      <c r="AB1402" s="564"/>
      <c r="AC1402" s="565"/>
      <c r="AD1402" s="568"/>
      <c r="AE1402" s="569"/>
      <c r="AF1402" s="548">
        <f>IF(AB1402=0,0,(AD1402/AB1402)*100)</f>
        <v>0</v>
      </c>
      <c r="AG1402" s="549"/>
      <c r="AH1402" s="564"/>
      <c r="AI1402" s="565"/>
      <c r="AJ1402" s="568"/>
      <c r="AK1402" s="569"/>
      <c r="AL1402" s="548">
        <f>IF(AH1402=0,0,(AJ1402/AH1402)*100)</f>
        <v>0</v>
      </c>
      <c r="AM1402" s="549"/>
      <c r="AN1402" s="564"/>
      <c r="AO1402" s="565"/>
      <c r="AP1402" s="568"/>
      <c r="AQ1402" s="569"/>
      <c r="AR1402" s="548">
        <f>IF(AN1402=0,0,(AP1402/AN1402)*100)</f>
        <v>0</v>
      </c>
      <c r="AS1402" s="549"/>
      <c r="AT1402" s="572">
        <f>AB1402+AH1402+AN1402</f>
        <v>0</v>
      </c>
      <c r="AU1402" s="573"/>
      <c r="AV1402" s="544">
        <f>AD1402+AJ1402+AP1402</f>
        <v>0</v>
      </c>
      <c r="AW1402" s="545"/>
      <c r="AX1402" s="548">
        <f>IF(AT1402=0,0,(AV1402/AT1402)*100)</f>
        <v>0</v>
      </c>
      <c r="AY1402" s="549"/>
      <c r="AZ1402" s="564"/>
      <c r="BA1402" s="565"/>
      <c r="BB1402" s="568"/>
      <c r="BC1402" s="569"/>
      <c r="BD1402" s="548">
        <f>IF(AZ1402=0,0,(BB1402/AZ1402)*100)</f>
        <v>0</v>
      </c>
      <c r="BE1402" s="549"/>
      <c r="BF1402" s="572">
        <f>AT1402+AZ1402</f>
        <v>0</v>
      </c>
      <c r="BG1402" s="573"/>
      <c r="BH1402" s="544">
        <f>AV1402+BB1402</f>
        <v>0</v>
      </c>
      <c r="BI1402" s="545"/>
      <c r="BJ1402" s="548">
        <f>IF(BF1402=0,0,(BH1402/BF1402)*100)</f>
        <v>0</v>
      </c>
      <c r="BK1402" s="549"/>
      <c r="BL1402" s="552">
        <f>(AD1402*2)+(AJ1402*2)+(AP1402*3)+BB1402</f>
        <v>0</v>
      </c>
      <c r="BM1402" s="553"/>
      <c r="BN1402" s="554"/>
      <c r="BO1402" s="560" t="e">
        <f>(BL1402*BR$1368)+(N1402*BR$1369)+(X1402*BR$1370)+(R1402*BR$1371)+(V1402*BR$1372)+(Z1402*BR$1373)</f>
        <v>#REF!</v>
      </c>
      <c r="BP1402" s="560" t="e">
        <f>((AZ1402-BB1402)*BR$1375)+((AT1402-AV1402)*BR$1374)+(H1402*BR$1376)+(P1402*BR$1377)</f>
        <v>#REF!</v>
      </c>
      <c r="BQ1402" s="62"/>
      <c r="BR1402" s="62"/>
      <c r="BS1402" s="62"/>
    </row>
    <row r="1403" spans="1:73" ht="21.75" customHeight="1">
      <c r="A1403" s="62"/>
      <c r="B1403" s="587"/>
      <c r="C1403" s="562" t="str">
        <f>IF(ROSTER!D$42="","",ROSTER!D$42)</f>
        <v/>
      </c>
      <c r="D1403" s="563"/>
      <c r="E1403" s="591"/>
      <c r="F1403" s="593"/>
      <c r="G1403" s="595"/>
      <c r="H1403" s="585"/>
      <c r="I1403" s="577"/>
      <c r="J1403" s="566"/>
      <c r="K1403" s="567"/>
      <c r="L1403" s="570"/>
      <c r="M1403" s="571"/>
      <c r="N1403" s="582" t="s">
        <v>16</v>
      </c>
      <c r="O1403" s="583"/>
      <c r="P1403" s="566"/>
      <c r="Q1403" s="567"/>
      <c r="R1403" s="570"/>
      <c r="S1403" s="571"/>
      <c r="T1403" s="582" t="s">
        <v>16</v>
      </c>
      <c r="U1403" s="583"/>
      <c r="V1403" s="585"/>
      <c r="W1403" s="577"/>
      <c r="X1403" s="566"/>
      <c r="Y1403" s="577"/>
      <c r="Z1403" s="566"/>
      <c r="AA1403" s="577"/>
      <c r="AB1403" s="566"/>
      <c r="AC1403" s="567"/>
      <c r="AD1403" s="570"/>
      <c r="AE1403" s="571"/>
      <c r="AF1403" s="598"/>
      <c r="AG1403" s="599"/>
      <c r="AH1403" s="566"/>
      <c r="AI1403" s="567"/>
      <c r="AJ1403" s="570"/>
      <c r="AK1403" s="571"/>
      <c r="AL1403" s="598"/>
      <c r="AM1403" s="599"/>
      <c r="AN1403" s="566"/>
      <c r="AO1403" s="567"/>
      <c r="AP1403" s="570"/>
      <c r="AQ1403" s="571"/>
      <c r="AR1403" s="598"/>
      <c r="AS1403" s="599"/>
      <c r="AT1403" s="603"/>
      <c r="AU1403" s="604"/>
      <c r="AV1403" s="596"/>
      <c r="AW1403" s="597"/>
      <c r="AX1403" s="598"/>
      <c r="AY1403" s="599"/>
      <c r="AZ1403" s="566"/>
      <c r="BA1403" s="567"/>
      <c r="BB1403" s="570"/>
      <c r="BC1403" s="571"/>
      <c r="BD1403" s="598"/>
      <c r="BE1403" s="599"/>
      <c r="BF1403" s="603"/>
      <c r="BG1403" s="604"/>
      <c r="BH1403" s="596"/>
      <c r="BI1403" s="597"/>
      <c r="BJ1403" s="598"/>
      <c r="BK1403" s="599"/>
      <c r="BL1403" s="600"/>
      <c r="BM1403" s="601"/>
      <c r="BN1403" s="602"/>
      <c r="BO1403" s="561"/>
      <c r="BP1403" s="561"/>
      <c r="BQ1403" s="62"/>
      <c r="BR1403" s="62"/>
      <c r="BS1403" s="62"/>
    </row>
    <row r="1404" spans="1:73" ht="21.75" customHeight="1">
      <c r="A1404" s="62"/>
      <c r="B1404" s="586" t="str">
        <f>IF(ROSTER!B44="","",ROSTER!B44)</f>
        <v/>
      </c>
      <c r="C1404" s="588" t="str">
        <f>IF(ROSTER!C$44="","",ROSTER!C$44)</f>
        <v/>
      </c>
      <c r="D1404" s="589"/>
      <c r="E1404" s="590"/>
      <c r="F1404" s="592">
        <f>IF(E1404="y",1,IF(E1404="S",1,0))</f>
        <v>0</v>
      </c>
      <c r="G1404" s="594">
        <f>IF(E1404="S",1,0)</f>
        <v>0</v>
      </c>
      <c r="H1404" s="584"/>
      <c r="I1404" s="576"/>
      <c r="J1404" s="564"/>
      <c r="K1404" s="565"/>
      <c r="L1404" s="568"/>
      <c r="M1404" s="569"/>
      <c r="N1404" s="578">
        <f>L1404+J1404</f>
        <v>0</v>
      </c>
      <c r="O1404" s="579"/>
      <c r="P1404" s="564"/>
      <c r="Q1404" s="565"/>
      <c r="R1404" s="568"/>
      <c r="S1404" s="569"/>
      <c r="T1404" s="578">
        <f>R1404-P1404</f>
        <v>0</v>
      </c>
      <c r="U1404" s="579"/>
      <c r="V1404" s="584"/>
      <c r="W1404" s="576"/>
      <c r="X1404" s="564"/>
      <c r="Y1404" s="576"/>
      <c r="Z1404" s="564"/>
      <c r="AA1404" s="576"/>
      <c r="AB1404" s="564"/>
      <c r="AC1404" s="565"/>
      <c r="AD1404" s="568"/>
      <c r="AE1404" s="569"/>
      <c r="AF1404" s="548">
        <f>IF(AB1404=0,0,(AD1404/AB1404)*100)</f>
        <v>0</v>
      </c>
      <c r="AG1404" s="549"/>
      <c r="AH1404" s="564"/>
      <c r="AI1404" s="565"/>
      <c r="AJ1404" s="568"/>
      <c r="AK1404" s="569"/>
      <c r="AL1404" s="548">
        <f>IF(AH1404=0,0,(AJ1404/AH1404)*100)</f>
        <v>0</v>
      </c>
      <c r="AM1404" s="549"/>
      <c r="AN1404" s="564"/>
      <c r="AO1404" s="565"/>
      <c r="AP1404" s="568"/>
      <c r="AQ1404" s="569"/>
      <c r="AR1404" s="548">
        <f>IF(AN1404=0,0,(AP1404/AN1404)*100)</f>
        <v>0</v>
      </c>
      <c r="AS1404" s="549"/>
      <c r="AT1404" s="572">
        <f>AB1404+AH1404+AN1404</f>
        <v>0</v>
      </c>
      <c r="AU1404" s="573"/>
      <c r="AV1404" s="544">
        <f>AD1404+AJ1404+AP1404</f>
        <v>0</v>
      </c>
      <c r="AW1404" s="545"/>
      <c r="AX1404" s="548">
        <f>IF(AT1404=0,0,(AV1404/AT1404)*100)</f>
        <v>0</v>
      </c>
      <c r="AY1404" s="549"/>
      <c r="AZ1404" s="564"/>
      <c r="BA1404" s="565"/>
      <c r="BB1404" s="568"/>
      <c r="BC1404" s="569"/>
      <c r="BD1404" s="548">
        <f>IF(AZ1404=0,0,(BB1404/AZ1404)*100)</f>
        <v>0</v>
      </c>
      <c r="BE1404" s="549"/>
      <c r="BF1404" s="572">
        <f>AT1404+AZ1404</f>
        <v>0</v>
      </c>
      <c r="BG1404" s="573"/>
      <c r="BH1404" s="544">
        <f>AV1404+BB1404</f>
        <v>0</v>
      </c>
      <c r="BI1404" s="545"/>
      <c r="BJ1404" s="548">
        <f>IF(BF1404=0,0,(BH1404/BF1404)*100)</f>
        <v>0</v>
      </c>
      <c r="BK1404" s="549"/>
      <c r="BL1404" s="552">
        <f>(AD1404*2)+(AJ1404*2)+(AP1404*3)+BB1404</f>
        <v>0</v>
      </c>
      <c r="BM1404" s="553"/>
      <c r="BN1404" s="554"/>
      <c r="BO1404" s="560" t="e">
        <f>(BL1404*BR$1368)+(N1404*BR$1369)+(X1404*BR$1370)+(R1404*BR$1371)+(V1404*BR$1372)+(Z1404*BR$1373)</f>
        <v>#REF!</v>
      </c>
      <c r="BP1404" s="560" t="e">
        <f>((AZ1404-BB1404)*BR$1375)+((AT1404-AV1404)*BR$1374)+(H1404*BR$1376)+(P1404*BR$1377)</f>
        <v>#REF!</v>
      </c>
      <c r="BQ1404" s="62"/>
      <c r="BR1404" s="62"/>
      <c r="BS1404" s="62"/>
    </row>
    <row r="1405" spans="1:73" ht="21.75" customHeight="1">
      <c r="A1405" s="62"/>
      <c r="B1405" s="587"/>
      <c r="C1405" s="562" t="str">
        <f>IF(ROSTER!D$44="","",ROSTER!D$44)</f>
        <v/>
      </c>
      <c r="D1405" s="563"/>
      <c r="E1405" s="591"/>
      <c r="F1405" s="593"/>
      <c r="G1405" s="595"/>
      <c r="H1405" s="585"/>
      <c r="I1405" s="577"/>
      <c r="J1405" s="566"/>
      <c r="K1405" s="567"/>
      <c r="L1405" s="570"/>
      <c r="M1405" s="571"/>
      <c r="N1405" s="582" t="s">
        <v>16</v>
      </c>
      <c r="O1405" s="583"/>
      <c r="P1405" s="566"/>
      <c r="Q1405" s="567"/>
      <c r="R1405" s="570"/>
      <c r="S1405" s="571"/>
      <c r="T1405" s="582" t="s">
        <v>16</v>
      </c>
      <c r="U1405" s="583"/>
      <c r="V1405" s="585"/>
      <c r="W1405" s="577"/>
      <c r="X1405" s="566"/>
      <c r="Y1405" s="577"/>
      <c r="Z1405" s="566"/>
      <c r="AA1405" s="577"/>
      <c r="AB1405" s="566"/>
      <c r="AC1405" s="567"/>
      <c r="AD1405" s="570"/>
      <c r="AE1405" s="571"/>
      <c r="AF1405" s="598"/>
      <c r="AG1405" s="599"/>
      <c r="AH1405" s="566"/>
      <c r="AI1405" s="567"/>
      <c r="AJ1405" s="570"/>
      <c r="AK1405" s="571"/>
      <c r="AL1405" s="598"/>
      <c r="AM1405" s="599"/>
      <c r="AN1405" s="566"/>
      <c r="AO1405" s="567"/>
      <c r="AP1405" s="570"/>
      <c r="AQ1405" s="571"/>
      <c r="AR1405" s="598"/>
      <c r="AS1405" s="599"/>
      <c r="AT1405" s="603"/>
      <c r="AU1405" s="604"/>
      <c r="AV1405" s="596"/>
      <c r="AW1405" s="597"/>
      <c r="AX1405" s="598"/>
      <c r="AY1405" s="599"/>
      <c r="AZ1405" s="566"/>
      <c r="BA1405" s="567"/>
      <c r="BB1405" s="570"/>
      <c r="BC1405" s="571"/>
      <c r="BD1405" s="598"/>
      <c r="BE1405" s="599"/>
      <c r="BF1405" s="603"/>
      <c r="BG1405" s="604"/>
      <c r="BH1405" s="596"/>
      <c r="BI1405" s="597"/>
      <c r="BJ1405" s="598"/>
      <c r="BK1405" s="599"/>
      <c r="BL1405" s="600"/>
      <c r="BM1405" s="601"/>
      <c r="BN1405" s="602"/>
      <c r="BO1405" s="561"/>
      <c r="BP1405" s="561"/>
      <c r="BQ1405" s="62"/>
      <c r="BR1405" s="62"/>
      <c r="BS1405" s="62"/>
    </row>
    <row r="1406" spans="1:73" ht="21.75" customHeight="1">
      <c r="A1406" s="62"/>
      <c r="B1406" s="586" t="str">
        <f>IF(ROSTER!B46="","",ROSTER!B46)</f>
        <v/>
      </c>
      <c r="C1406" s="588" t="str">
        <f>IF(ROSTER!C$46="","",ROSTER!C$46)</f>
        <v/>
      </c>
      <c r="D1406" s="589"/>
      <c r="E1406" s="590"/>
      <c r="F1406" s="592">
        <f>IF(E1406="y",1,IF(E1406="S",1,0))</f>
        <v>0</v>
      </c>
      <c r="G1406" s="594">
        <f>IF(E1406="S",1,0)</f>
        <v>0</v>
      </c>
      <c r="H1406" s="584"/>
      <c r="I1406" s="576"/>
      <c r="J1406" s="564"/>
      <c r="K1406" s="565"/>
      <c r="L1406" s="568"/>
      <c r="M1406" s="569"/>
      <c r="N1406" s="578">
        <f>L1406+J1406</f>
        <v>0</v>
      </c>
      <c r="O1406" s="579"/>
      <c r="P1406" s="564"/>
      <c r="Q1406" s="565"/>
      <c r="R1406" s="568"/>
      <c r="S1406" s="569"/>
      <c r="T1406" s="578">
        <f>R1406-P1406</f>
        <v>0</v>
      </c>
      <c r="U1406" s="579"/>
      <c r="V1406" s="584"/>
      <c r="W1406" s="576"/>
      <c r="X1406" s="564"/>
      <c r="Y1406" s="576"/>
      <c r="Z1406" s="564"/>
      <c r="AA1406" s="576"/>
      <c r="AB1406" s="564"/>
      <c r="AC1406" s="565"/>
      <c r="AD1406" s="568"/>
      <c r="AE1406" s="569"/>
      <c r="AF1406" s="548">
        <f>IF(AB1406=0,0,(AD1406/AB1406)*100)</f>
        <v>0</v>
      </c>
      <c r="AG1406" s="549"/>
      <c r="AH1406" s="564"/>
      <c r="AI1406" s="565"/>
      <c r="AJ1406" s="568"/>
      <c r="AK1406" s="569"/>
      <c r="AL1406" s="548">
        <f>IF(AH1406=0,0,(AJ1406/AH1406)*100)</f>
        <v>0</v>
      </c>
      <c r="AM1406" s="549"/>
      <c r="AN1406" s="564"/>
      <c r="AO1406" s="565"/>
      <c r="AP1406" s="568"/>
      <c r="AQ1406" s="569"/>
      <c r="AR1406" s="548">
        <f>IF(AN1406=0,0,(AP1406/AN1406)*100)</f>
        <v>0</v>
      </c>
      <c r="AS1406" s="549"/>
      <c r="AT1406" s="572">
        <f>AB1406+AH1406+AN1406</f>
        <v>0</v>
      </c>
      <c r="AU1406" s="573"/>
      <c r="AV1406" s="544">
        <f>AD1406+AJ1406+AP1406</f>
        <v>0</v>
      </c>
      <c r="AW1406" s="545"/>
      <c r="AX1406" s="548">
        <f>IF(AT1406=0,0,(AV1406/AT1406)*100)</f>
        <v>0</v>
      </c>
      <c r="AY1406" s="549"/>
      <c r="AZ1406" s="564"/>
      <c r="BA1406" s="565"/>
      <c r="BB1406" s="568"/>
      <c r="BC1406" s="569"/>
      <c r="BD1406" s="548">
        <f>IF(AZ1406=0,0,(BB1406/AZ1406)*100)</f>
        <v>0</v>
      </c>
      <c r="BE1406" s="549"/>
      <c r="BF1406" s="572">
        <f>AT1406+AZ1406</f>
        <v>0</v>
      </c>
      <c r="BG1406" s="573"/>
      <c r="BH1406" s="544">
        <f>AV1406+BB1406</f>
        <v>0</v>
      </c>
      <c r="BI1406" s="545"/>
      <c r="BJ1406" s="548">
        <f>IF(BF1406=0,0,(BH1406/BF1406)*100)</f>
        <v>0</v>
      </c>
      <c r="BK1406" s="549"/>
      <c r="BL1406" s="552">
        <f>(AD1406*2)+(AJ1406*2)+(AP1406*3)+BB1406</f>
        <v>0</v>
      </c>
      <c r="BM1406" s="553"/>
      <c r="BN1406" s="554"/>
      <c r="BO1406" s="558" t="e">
        <f>(BL1406*BR$1368)+(N1406*BR$1369)+(X1406*BR$1370)+(R1406*BR$1371)+(V1406*BR$1372)+(Z1406*BR$1373)</f>
        <v>#REF!</v>
      </c>
      <c r="BP1406" s="560" t="e">
        <f>((AZ1406-BB1406)*BR$1375)+((AT1406-AV1406)*BR$1374)+(H1406*BR$1376)+(P1406*BR$1377)</f>
        <v>#REF!</v>
      </c>
      <c r="BQ1406" s="62"/>
      <c r="BR1406" s="62"/>
      <c r="BS1406" s="62"/>
      <c r="BU1406" s="82"/>
    </row>
    <row r="1407" spans="1:73" ht="22.5" customHeight="1" thickBot="1">
      <c r="A1407" s="62"/>
      <c r="B1407" s="587"/>
      <c r="C1407" s="562" t="str">
        <f>IF(ROSTER!D$46="","",ROSTER!D$46)</f>
        <v/>
      </c>
      <c r="D1407" s="563"/>
      <c r="E1407" s="591"/>
      <c r="F1407" s="593"/>
      <c r="G1407" s="595"/>
      <c r="H1407" s="585"/>
      <c r="I1407" s="577"/>
      <c r="J1407" s="566"/>
      <c r="K1407" s="567"/>
      <c r="L1407" s="570"/>
      <c r="M1407" s="571"/>
      <c r="N1407" s="580" t="s">
        <v>16</v>
      </c>
      <c r="O1407" s="581"/>
      <c r="P1407" s="566"/>
      <c r="Q1407" s="567"/>
      <c r="R1407" s="570"/>
      <c r="S1407" s="571"/>
      <c r="T1407" s="582" t="s">
        <v>16</v>
      </c>
      <c r="U1407" s="583"/>
      <c r="V1407" s="585"/>
      <c r="W1407" s="577"/>
      <c r="X1407" s="566"/>
      <c r="Y1407" s="577"/>
      <c r="Z1407" s="566"/>
      <c r="AA1407" s="577"/>
      <c r="AB1407" s="566"/>
      <c r="AC1407" s="567"/>
      <c r="AD1407" s="570"/>
      <c r="AE1407" s="571"/>
      <c r="AF1407" s="550"/>
      <c r="AG1407" s="551"/>
      <c r="AH1407" s="566"/>
      <c r="AI1407" s="567"/>
      <c r="AJ1407" s="570"/>
      <c r="AK1407" s="571"/>
      <c r="AL1407" s="550"/>
      <c r="AM1407" s="551"/>
      <c r="AN1407" s="566"/>
      <c r="AO1407" s="567"/>
      <c r="AP1407" s="570"/>
      <c r="AQ1407" s="571"/>
      <c r="AR1407" s="550"/>
      <c r="AS1407" s="551"/>
      <c r="AT1407" s="574"/>
      <c r="AU1407" s="575"/>
      <c r="AV1407" s="546"/>
      <c r="AW1407" s="547"/>
      <c r="AX1407" s="550"/>
      <c r="AY1407" s="551"/>
      <c r="AZ1407" s="566"/>
      <c r="BA1407" s="567"/>
      <c r="BB1407" s="570"/>
      <c r="BC1407" s="571"/>
      <c r="BD1407" s="550"/>
      <c r="BE1407" s="551"/>
      <c r="BF1407" s="574"/>
      <c r="BG1407" s="575"/>
      <c r="BH1407" s="546"/>
      <c r="BI1407" s="547"/>
      <c r="BJ1407" s="550"/>
      <c r="BK1407" s="551"/>
      <c r="BL1407" s="555"/>
      <c r="BM1407" s="556"/>
      <c r="BN1407" s="557"/>
      <c r="BO1407" s="559"/>
      <c r="BP1407" s="561"/>
      <c r="BQ1407" s="62"/>
      <c r="BR1407" s="62"/>
      <c r="BS1407" s="62"/>
    </row>
    <row r="1408" spans="1:73" s="82" customFormat="1" ht="33.4" customHeight="1">
      <c r="A1408" s="80"/>
      <c r="B1408" s="538"/>
      <c r="C1408" s="539"/>
      <c r="D1408" s="539" t="s">
        <v>10</v>
      </c>
      <c r="E1408" s="542"/>
      <c r="F1408" s="81"/>
      <c r="G1408" s="81"/>
      <c r="H1408" s="532">
        <f>SUM(H1368:I1407)</f>
        <v>0</v>
      </c>
      <c r="I1408" s="525"/>
      <c r="J1408" s="532">
        <f>SUM(J1368:K1407)</f>
        <v>0</v>
      </c>
      <c r="K1408" s="525"/>
      <c r="L1408" s="524">
        <f>SUM(L1368:M1407)</f>
        <v>0</v>
      </c>
      <c r="M1408" s="528"/>
      <c r="N1408" s="495">
        <f>L1408+J1408</f>
        <v>0</v>
      </c>
      <c r="O1408" s="496"/>
      <c r="P1408" s="524">
        <f>SUM(P1368:Q1407)</f>
        <v>0</v>
      </c>
      <c r="Q1408" s="525"/>
      <c r="R1408" s="524">
        <f>SUM(R1368:S1407)</f>
        <v>0</v>
      </c>
      <c r="S1408" s="528"/>
      <c r="T1408" s="495">
        <f>R1408-P1408</f>
        <v>0</v>
      </c>
      <c r="U1408" s="496"/>
      <c r="V1408" s="524">
        <f>SUM(V1368:W1407)</f>
        <v>0</v>
      </c>
      <c r="W1408" s="528"/>
      <c r="X1408" s="532">
        <f>SUM(X1368:Y1407)</f>
        <v>0</v>
      </c>
      <c r="Y1408" s="496"/>
      <c r="Z1408" s="532">
        <f>SUM(Z1368:AA1407)</f>
        <v>0</v>
      </c>
      <c r="AA1408" s="496"/>
      <c r="AB1408" s="528">
        <f>SUM(AB1368:AC1407)</f>
        <v>0</v>
      </c>
      <c r="AC1408" s="525"/>
      <c r="AD1408" s="524">
        <f>SUM(AD1368:AE1407)</f>
        <v>0</v>
      </c>
      <c r="AE1408" s="528"/>
      <c r="AF1408" s="495">
        <f>IF(AB1408=0,0,(AD1408/AB1408)*100)</f>
        <v>0</v>
      </c>
      <c r="AG1408" s="496"/>
      <c r="AH1408" s="524">
        <f>SUM(AH1368:AI1407)</f>
        <v>0</v>
      </c>
      <c r="AI1408" s="525"/>
      <c r="AJ1408" s="524">
        <f>SUM(AJ1368:AK1407)</f>
        <v>0</v>
      </c>
      <c r="AK1408" s="528"/>
      <c r="AL1408" s="495">
        <f>IF(AH1408=0,0,(AJ1408/AH1408)*100)</f>
        <v>0</v>
      </c>
      <c r="AM1408" s="496"/>
      <c r="AN1408" s="524">
        <f>SUM(AN1368:AO1407)</f>
        <v>0</v>
      </c>
      <c r="AO1408" s="525"/>
      <c r="AP1408" s="524">
        <f>SUM(AP1368:AQ1407)</f>
        <v>0</v>
      </c>
      <c r="AQ1408" s="528"/>
      <c r="AR1408" s="495">
        <f>IF(AN1408=0,0,(AP1408/AN1408)*100)</f>
        <v>0</v>
      </c>
      <c r="AS1408" s="496"/>
      <c r="AT1408" s="532">
        <f>AB1408+AH1408+AN1408</f>
        <v>0</v>
      </c>
      <c r="AU1408" s="525"/>
      <c r="AV1408" s="524">
        <f>AD1408+AJ1408+AP1408</f>
        <v>0</v>
      </c>
      <c r="AW1408" s="534"/>
      <c r="AX1408" s="495">
        <f>IF(AT1408=0,0,(AV1408/AT1408)*100)</f>
        <v>0</v>
      </c>
      <c r="AY1408" s="496"/>
      <c r="AZ1408" s="524">
        <f>SUM(AZ1368:BA1407)</f>
        <v>0</v>
      </c>
      <c r="BA1408" s="525"/>
      <c r="BB1408" s="524">
        <f>SUM(BB1368:BC1407)</f>
        <v>0</v>
      </c>
      <c r="BC1408" s="528"/>
      <c r="BD1408" s="495">
        <f>IF(AZ1408=0,0,(BB1408/AZ1408)*100)</f>
        <v>0</v>
      </c>
      <c r="BE1408" s="496"/>
      <c r="BF1408" s="532">
        <f>AT1408+AZ1408</f>
        <v>0</v>
      </c>
      <c r="BG1408" s="525"/>
      <c r="BH1408" s="524">
        <f>AV1408+BB1408</f>
        <v>0</v>
      </c>
      <c r="BI1408" s="534"/>
      <c r="BJ1408" s="495">
        <f>IF(BF1408=0,0,(BH1408/BF1408)*100)</f>
        <v>0</v>
      </c>
      <c r="BK1408" s="536"/>
      <c r="BL1408" s="511">
        <f>SUM(BL1368:BN1407)</f>
        <v>0</v>
      </c>
      <c r="BM1408" s="512"/>
      <c r="BN1408" s="513"/>
      <c r="BO1408" s="517" t="e">
        <f>(BL1408*BR$1368)+(N1408*BR$1369)+(X1408*BR$1370)+(R1408*BR$1371)+(V1408*BR$1372)+(Z1408*BR$1373)</f>
        <v>#REF!</v>
      </c>
      <c r="BP1408" s="519" t="e">
        <f>((AZ1408-BB1408)*BR$1375)+((AT1408-AV1408)*BR$1374)+(H1408*BR$1376)+(P1408*BR$1377)</f>
        <v>#REF!</v>
      </c>
      <c r="BQ1408" s="80"/>
      <c r="BR1408" s="80"/>
      <c r="BS1408" s="80"/>
    </row>
    <row r="1409" spans="1:71" s="82" customFormat="1" ht="33.950000000000003" customHeight="1" thickBot="1">
      <c r="A1409" s="80"/>
      <c r="B1409" s="540"/>
      <c r="C1409" s="541"/>
      <c r="D1409" s="541"/>
      <c r="E1409" s="543"/>
      <c r="F1409" s="83"/>
      <c r="G1409" s="83"/>
      <c r="H1409" s="533"/>
      <c r="I1409" s="527"/>
      <c r="J1409" s="533"/>
      <c r="K1409" s="527"/>
      <c r="L1409" s="526"/>
      <c r="M1409" s="529"/>
      <c r="N1409" s="530" t="s">
        <v>16</v>
      </c>
      <c r="O1409" s="531"/>
      <c r="P1409" s="526"/>
      <c r="Q1409" s="527"/>
      <c r="R1409" s="526"/>
      <c r="S1409" s="529"/>
      <c r="T1409" s="530" t="s">
        <v>16</v>
      </c>
      <c r="U1409" s="531"/>
      <c r="V1409" s="526"/>
      <c r="W1409" s="529"/>
      <c r="X1409" s="533"/>
      <c r="Y1409" s="531"/>
      <c r="Z1409" s="533"/>
      <c r="AA1409" s="531"/>
      <c r="AB1409" s="529"/>
      <c r="AC1409" s="527"/>
      <c r="AD1409" s="526"/>
      <c r="AE1409" s="529"/>
      <c r="AF1409" s="530"/>
      <c r="AG1409" s="531"/>
      <c r="AH1409" s="526"/>
      <c r="AI1409" s="527"/>
      <c r="AJ1409" s="526"/>
      <c r="AK1409" s="529"/>
      <c r="AL1409" s="530"/>
      <c r="AM1409" s="531"/>
      <c r="AN1409" s="526"/>
      <c r="AO1409" s="527"/>
      <c r="AP1409" s="526"/>
      <c r="AQ1409" s="529"/>
      <c r="AR1409" s="530"/>
      <c r="AS1409" s="531"/>
      <c r="AT1409" s="533"/>
      <c r="AU1409" s="527"/>
      <c r="AV1409" s="526"/>
      <c r="AW1409" s="535"/>
      <c r="AX1409" s="530"/>
      <c r="AY1409" s="531"/>
      <c r="AZ1409" s="526"/>
      <c r="BA1409" s="527"/>
      <c r="BB1409" s="526"/>
      <c r="BC1409" s="529"/>
      <c r="BD1409" s="530"/>
      <c r="BE1409" s="531"/>
      <c r="BF1409" s="533"/>
      <c r="BG1409" s="527"/>
      <c r="BH1409" s="526"/>
      <c r="BI1409" s="535"/>
      <c r="BJ1409" s="530"/>
      <c r="BK1409" s="537"/>
      <c r="BL1409" s="514"/>
      <c r="BM1409" s="515"/>
      <c r="BN1409" s="516"/>
      <c r="BO1409" s="518"/>
      <c r="BP1409" s="520"/>
      <c r="BQ1409" s="80"/>
      <c r="BR1409" s="80"/>
      <c r="BS1409" s="80"/>
    </row>
    <row r="1410" spans="1:71" s="88" customFormat="1" ht="48.2" customHeight="1" thickBot="1">
      <c r="A1410" s="84"/>
      <c r="B1410" s="521"/>
      <c r="C1410" s="522"/>
      <c r="D1410" s="522" t="s">
        <v>13</v>
      </c>
      <c r="E1410" s="523"/>
      <c r="F1410" s="85"/>
      <c r="G1410" s="128"/>
      <c r="H1410" s="509"/>
      <c r="I1410" s="510"/>
      <c r="J1410" s="504"/>
      <c r="K1410" s="505"/>
      <c r="L1410" s="493"/>
      <c r="M1410" s="494"/>
      <c r="N1410" s="506">
        <f>J1410+L1410</f>
        <v>0</v>
      </c>
      <c r="O1410" s="507"/>
      <c r="P1410" s="497">
        <f>R1408</f>
        <v>0</v>
      </c>
      <c r="Q1410" s="498"/>
      <c r="R1410" s="499">
        <f>P1408</f>
        <v>0</v>
      </c>
      <c r="S1410" s="500"/>
      <c r="T1410" s="506">
        <f>R1410-P1410</f>
        <v>0</v>
      </c>
      <c r="U1410" s="507"/>
      <c r="V1410" s="504"/>
      <c r="W1410" s="508"/>
      <c r="X1410" s="509"/>
      <c r="Y1410" s="510"/>
      <c r="Z1410" s="504"/>
      <c r="AA1410" s="508"/>
      <c r="AB1410" s="504"/>
      <c r="AC1410" s="505"/>
      <c r="AD1410" s="493"/>
      <c r="AE1410" s="494"/>
      <c r="AF1410" s="495">
        <f>IF(AB1410=0,0,(AD1410/AB1410)*100)</f>
        <v>0</v>
      </c>
      <c r="AG1410" s="496"/>
      <c r="AH1410" s="504"/>
      <c r="AI1410" s="505"/>
      <c r="AJ1410" s="493"/>
      <c r="AK1410" s="494"/>
      <c r="AL1410" s="495">
        <f>IF(AH1410=0,0,(AJ1410/AH1410)*100)</f>
        <v>0</v>
      </c>
      <c r="AM1410" s="496"/>
      <c r="AN1410" s="504"/>
      <c r="AO1410" s="505"/>
      <c r="AP1410" s="493"/>
      <c r="AQ1410" s="494"/>
      <c r="AR1410" s="495">
        <f>IF(AN1410=0,0,(AP1410/AN1410)*100)</f>
        <v>0</v>
      </c>
      <c r="AS1410" s="496"/>
      <c r="AT1410" s="497">
        <f>AB1410+AH1410+AN1410</f>
        <v>0</v>
      </c>
      <c r="AU1410" s="498"/>
      <c r="AV1410" s="499">
        <f>AD1410+AJ1410+AP1410</f>
        <v>0</v>
      </c>
      <c r="AW1410" s="500"/>
      <c r="AX1410" s="495">
        <f>IF(AT1410=0,0,(AV1410/AT1410)*100)</f>
        <v>0</v>
      </c>
      <c r="AY1410" s="496"/>
      <c r="AZ1410" s="504"/>
      <c r="BA1410" s="505"/>
      <c r="BB1410" s="493"/>
      <c r="BC1410" s="494"/>
      <c r="BD1410" s="495">
        <f>IF(AZ1410=0,0,(BB1410/AZ1410)*100)</f>
        <v>0</v>
      </c>
      <c r="BE1410" s="496"/>
      <c r="BF1410" s="497">
        <f>AT1410+AZ1410</f>
        <v>0</v>
      </c>
      <c r="BG1410" s="498"/>
      <c r="BH1410" s="499">
        <f>AV1410+BB1410</f>
        <v>0</v>
      </c>
      <c r="BI1410" s="500"/>
      <c r="BJ1410" s="495">
        <f>IF(BF1410=0,0,(BH1410/BF1410)*100)</f>
        <v>0</v>
      </c>
      <c r="BK1410" s="496"/>
      <c r="BL1410" s="501"/>
      <c r="BM1410" s="502"/>
      <c r="BN1410" s="503"/>
      <c r="BO1410" s="86"/>
      <c r="BP1410" s="87"/>
      <c r="BQ1410" s="84"/>
      <c r="BR1410" s="84"/>
      <c r="BS1410" s="84"/>
    </row>
    <row r="1411" spans="1:71" s="88" customFormat="1" ht="48.95" customHeight="1" thickBot="1">
      <c r="A1411" s="84"/>
      <c r="B1411" s="247"/>
      <c r="C1411" s="249"/>
      <c r="D1411" s="488" t="s">
        <v>52</v>
      </c>
      <c r="E1411" s="489"/>
      <c r="F1411" s="89"/>
      <c r="G1411" s="89"/>
      <c r="H1411" s="249"/>
      <c r="I1411" s="249"/>
      <c r="J1411" s="490">
        <f>IF((J1408+L1410)=0,0,J1408/(J1408+L1410)*100)</f>
        <v>0</v>
      </c>
      <c r="K1411" s="491"/>
      <c r="L1411" s="490">
        <f>IF((L1408+J1410)=0,0,L1408/(L1408+J1410)*100)</f>
        <v>0</v>
      </c>
      <c r="M1411" s="491"/>
      <c r="N1411" s="490">
        <f>IF((N1408+N1410)=0,0,N1408/(N1408+N1410)*100)</f>
        <v>0</v>
      </c>
      <c r="O1411" s="492"/>
      <c r="P1411" s="654"/>
      <c r="Q1411" s="484"/>
      <c r="R1411" s="484"/>
      <c r="S1411" s="484"/>
      <c r="T1411" s="655"/>
      <c r="U1411" s="655"/>
      <c r="V1411" s="484"/>
      <c r="W1411" s="484"/>
      <c r="X1411" s="484"/>
      <c r="Y1411" s="484"/>
      <c r="Z1411" s="484"/>
      <c r="AA1411" s="484"/>
      <c r="AB1411" s="484"/>
      <c r="AC1411" s="484"/>
      <c r="AD1411" s="484"/>
      <c r="AE1411" s="484"/>
      <c r="AF1411" s="484"/>
      <c r="AG1411" s="484"/>
      <c r="AH1411" s="484"/>
      <c r="AI1411" s="484"/>
      <c r="AJ1411" s="484"/>
      <c r="AK1411" s="484"/>
      <c r="AL1411" s="484"/>
      <c r="AM1411" s="484"/>
      <c r="AN1411" s="484"/>
      <c r="AO1411" s="484"/>
      <c r="AP1411" s="484"/>
      <c r="AQ1411" s="484"/>
      <c r="AR1411" s="484"/>
      <c r="AS1411" s="484"/>
      <c r="AT1411" s="484"/>
      <c r="AU1411" s="484"/>
      <c r="AV1411" s="484"/>
      <c r="AW1411" s="484"/>
      <c r="AX1411" s="484"/>
      <c r="AY1411" s="484"/>
      <c r="AZ1411" s="484"/>
      <c r="BA1411" s="484"/>
      <c r="BB1411" s="484"/>
      <c r="BC1411" s="484"/>
      <c r="BD1411" s="484"/>
      <c r="BE1411" s="484"/>
      <c r="BF1411" s="484"/>
      <c r="BG1411" s="484"/>
      <c r="BH1411" s="484"/>
      <c r="BI1411" s="484"/>
      <c r="BJ1411" s="484"/>
      <c r="BK1411" s="484"/>
      <c r="BL1411" s="484"/>
      <c r="BM1411" s="484"/>
      <c r="BN1411" s="485"/>
      <c r="BO1411" s="90"/>
      <c r="BP1411" s="90"/>
      <c r="BQ1411" s="84"/>
      <c r="BR1411" s="84"/>
      <c r="BS1411" s="84"/>
    </row>
    <row r="1412" spans="1:71" ht="27.75" thickTop="1" thickBot="1">
      <c r="A1412" s="62"/>
      <c r="B1412" s="250"/>
      <c r="C1412" s="251"/>
      <c r="D1412" s="251"/>
      <c r="E1412" s="251"/>
      <c r="F1412" s="91"/>
      <c r="G1412" s="91"/>
      <c r="H1412" s="251"/>
      <c r="I1412" s="251"/>
      <c r="J1412" s="251"/>
      <c r="K1412" s="251"/>
      <c r="L1412" s="251"/>
      <c r="M1412" s="251"/>
      <c r="N1412" s="251"/>
      <c r="O1412" s="251"/>
      <c r="P1412" s="251"/>
      <c r="Q1412" s="251"/>
      <c r="R1412" s="251"/>
      <c r="S1412" s="251"/>
      <c r="T1412" s="251"/>
      <c r="U1412" s="251"/>
      <c r="V1412" s="251"/>
      <c r="W1412" s="251"/>
      <c r="X1412" s="251"/>
      <c r="Y1412" s="251"/>
      <c r="Z1412" s="251"/>
      <c r="AA1412" s="251"/>
      <c r="AB1412" s="251"/>
      <c r="AC1412" s="251"/>
      <c r="AD1412" s="251"/>
      <c r="AE1412" s="251"/>
      <c r="AF1412" s="256"/>
      <c r="AG1412" s="256"/>
      <c r="AH1412" s="251"/>
      <c r="AI1412" s="251"/>
      <c r="AJ1412" s="251"/>
      <c r="AK1412" s="251"/>
      <c r="AL1412" s="251"/>
      <c r="AM1412" s="251"/>
      <c r="AN1412" s="251"/>
      <c r="AO1412" s="251"/>
      <c r="AP1412" s="251"/>
      <c r="AQ1412" s="251"/>
      <c r="AR1412" s="251"/>
      <c r="AS1412" s="251"/>
      <c r="AT1412" s="251"/>
      <c r="AU1412" s="251"/>
      <c r="AV1412" s="251"/>
      <c r="AW1412" s="251"/>
      <c r="AX1412" s="251"/>
      <c r="AY1412" s="251"/>
      <c r="AZ1412" s="251"/>
      <c r="BA1412" s="251"/>
      <c r="BB1412" s="251"/>
      <c r="BC1412" s="251"/>
      <c r="BD1412" s="251"/>
      <c r="BE1412" s="251"/>
      <c r="BF1412" s="251"/>
      <c r="BG1412" s="251"/>
      <c r="BH1412" s="251"/>
      <c r="BI1412" s="251"/>
      <c r="BJ1412" s="251"/>
      <c r="BK1412" s="251"/>
      <c r="BL1412" s="251"/>
      <c r="BM1412" s="251"/>
      <c r="BN1412" s="257"/>
      <c r="BO1412" s="92"/>
      <c r="BP1412" s="92"/>
      <c r="BQ1412" s="62"/>
      <c r="BR1412" s="62"/>
      <c r="BS1412" s="62"/>
    </row>
    <row r="1413" spans="1:71" s="88" customFormat="1" ht="73.349999999999994" customHeight="1" thickTop="1" thickBot="1">
      <c r="A1413" s="84"/>
      <c r="B1413" s="486" t="s">
        <v>70</v>
      </c>
      <c r="C1413" s="487"/>
      <c r="D1413" s="483" t="s">
        <v>60</v>
      </c>
      <c r="E1413" s="483"/>
      <c r="F1413" s="93"/>
      <c r="G1413" s="93"/>
      <c r="H1413" s="479"/>
      <c r="I1413" s="480"/>
      <c r="J1413" s="481"/>
      <c r="K1413" s="259"/>
      <c r="L1413" s="479"/>
      <c r="M1413" s="480"/>
      <c r="N1413" s="481"/>
      <c r="O1413" s="476" t="s">
        <v>53</v>
      </c>
      <c r="P1413" s="477"/>
      <c r="Q1413" s="477"/>
      <c r="R1413" s="477"/>
      <c r="S1413" s="479"/>
      <c r="T1413" s="480"/>
      <c r="U1413" s="481"/>
      <c r="V1413" s="259"/>
      <c r="W1413" s="479"/>
      <c r="X1413" s="480"/>
      <c r="Y1413" s="481"/>
      <c r="Z1413" s="476" t="s">
        <v>55</v>
      </c>
      <c r="AA1413" s="477"/>
      <c r="AB1413" s="477"/>
      <c r="AC1413" s="478"/>
      <c r="AD1413" s="479"/>
      <c r="AE1413" s="480"/>
      <c r="AF1413" s="481"/>
      <c r="AG1413" s="259"/>
      <c r="AH1413" s="479"/>
      <c r="AI1413" s="480"/>
      <c r="AJ1413" s="481"/>
      <c r="AK1413" s="476" t="s">
        <v>59</v>
      </c>
      <c r="AL1413" s="477"/>
      <c r="AM1413" s="477"/>
      <c r="AN1413" s="478"/>
      <c r="AO1413" s="479"/>
      <c r="AP1413" s="480"/>
      <c r="AQ1413" s="481"/>
      <c r="AR1413" s="263"/>
      <c r="AS1413" s="479"/>
      <c r="AT1413" s="480"/>
      <c r="AU1413" s="481"/>
      <c r="AV1413" s="264"/>
      <c r="AW1413" s="264"/>
      <c r="AX1413" s="264"/>
      <c r="AY1413" s="264"/>
      <c r="AZ1413" s="472" t="s">
        <v>20</v>
      </c>
      <c r="BA1413" s="472"/>
      <c r="BB1413" s="472"/>
      <c r="BC1413" s="472"/>
      <c r="BD1413" s="473"/>
      <c r="BE1413" s="469">
        <f>BL1408</f>
        <v>0</v>
      </c>
      <c r="BF1413" s="470"/>
      <c r="BG1413" s="471"/>
      <c r="BH1413" s="265"/>
      <c r="BI1413" s="469">
        <f>BL1410</f>
        <v>0</v>
      </c>
      <c r="BJ1413" s="470"/>
      <c r="BK1413" s="471"/>
      <c r="BL1413" s="266"/>
      <c r="BM1413" s="266"/>
      <c r="BN1413" s="267"/>
      <c r="BO1413" s="94"/>
      <c r="BP1413" s="94"/>
      <c r="BQ1413" s="84"/>
      <c r="BR1413" s="84"/>
      <c r="BS1413" s="84"/>
    </row>
    <row r="1414" spans="1:71" ht="15.6" customHeight="1" thickTop="1" thickBot="1">
      <c r="A1414" s="62"/>
      <c r="B1414" s="252"/>
      <c r="C1414" s="241"/>
      <c r="D1414" s="253"/>
      <c r="E1414" s="253"/>
      <c r="F1414" s="95"/>
      <c r="G1414" s="95"/>
      <c r="H1414" s="261"/>
      <c r="I1414" s="261"/>
      <c r="J1414" s="261"/>
      <c r="K1414" s="261"/>
      <c r="L1414" s="261"/>
      <c r="M1414" s="261"/>
      <c r="N1414" s="261"/>
      <c r="O1414" s="258"/>
      <c r="P1414" s="258"/>
      <c r="Q1414" s="258"/>
      <c r="R1414" s="258"/>
      <c r="S1414" s="261"/>
      <c r="T1414" s="261"/>
      <c r="U1414" s="261"/>
      <c r="V1414" s="260"/>
      <c r="W1414" s="261"/>
      <c r="X1414" s="261"/>
      <c r="Y1414" s="261"/>
      <c r="Z1414" s="258"/>
      <c r="AA1414" s="258"/>
      <c r="AB1414" s="258"/>
      <c r="AC1414" s="258"/>
      <c r="AD1414" s="261"/>
      <c r="AE1414" s="261"/>
      <c r="AF1414" s="261"/>
      <c r="AG1414" s="261"/>
      <c r="AH1414" s="260"/>
      <c r="AI1414" s="260"/>
      <c r="AJ1414" s="261"/>
      <c r="AK1414" s="258"/>
      <c r="AL1414" s="258"/>
      <c r="AM1414" s="258"/>
      <c r="AN1414" s="258"/>
      <c r="AO1414" s="261"/>
      <c r="AP1414" s="261"/>
      <c r="AQ1414" s="261"/>
      <c r="AR1414" s="261"/>
      <c r="AS1414" s="261"/>
      <c r="AT1414" s="263"/>
      <c r="AU1414" s="263"/>
      <c r="AV1414" s="268"/>
      <c r="AW1414" s="268"/>
      <c r="AX1414" s="268"/>
      <c r="AY1414" s="268"/>
      <c r="AZ1414" s="258"/>
      <c r="BA1414" s="269"/>
      <c r="BB1414" s="269"/>
      <c r="BC1414" s="270"/>
      <c r="BD1414" s="271"/>
      <c r="BE1414" s="272"/>
      <c r="BF1414" s="272"/>
      <c r="BG1414" s="263"/>
      <c r="BH1414" s="273"/>
      <c r="BI1414" s="274"/>
      <c r="BJ1414" s="274"/>
      <c r="BK1414" s="263"/>
      <c r="BL1414" s="268"/>
      <c r="BM1414" s="268"/>
      <c r="BN1414" s="275"/>
      <c r="BO1414" s="96"/>
      <c r="BP1414" s="96"/>
      <c r="BQ1414" s="62"/>
      <c r="BR1414" s="62"/>
      <c r="BS1414" s="62"/>
    </row>
    <row r="1415" spans="1:71" s="88" customFormat="1" ht="74.849999999999994" customHeight="1" thickTop="1" thickBot="1">
      <c r="A1415" s="84"/>
      <c r="B1415" s="482" t="s">
        <v>51</v>
      </c>
      <c r="C1415" s="472"/>
      <c r="D1415" s="483" t="s">
        <v>61</v>
      </c>
      <c r="E1415" s="483"/>
      <c r="F1415" s="93"/>
      <c r="G1415" s="93"/>
      <c r="H1415" s="469">
        <f>H1413</f>
        <v>0</v>
      </c>
      <c r="I1415" s="470"/>
      <c r="J1415" s="471"/>
      <c r="K1415" s="259"/>
      <c r="L1415" s="469">
        <f>L1413</f>
        <v>0</v>
      </c>
      <c r="M1415" s="470"/>
      <c r="N1415" s="471"/>
      <c r="O1415" s="476" t="s">
        <v>57</v>
      </c>
      <c r="P1415" s="477"/>
      <c r="Q1415" s="477"/>
      <c r="R1415" s="477"/>
      <c r="S1415" s="469">
        <f>S1413-H1413</f>
        <v>0</v>
      </c>
      <c r="T1415" s="470"/>
      <c r="U1415" s="471"/>
      <c r="V1415" s="259"/>
      <c r="W1415" s="469">
        <f>W1413-L1413</f>
        <v>0</v>
      </c>
      <c r="X1415" s="470"/>
      <c r="Y1415" s="471"/>
      <c r="Z1415" s="476" t="s">
        <v>56</v>
      </c>
      <c r="AA1415" s="477"/>
      <c r="AB1415" s="477"/>
      <c r="AC1415" s="478"/>
      <c r="AD1415" s="469">
        <f>AD1413-S1413</f>
        <v>0</v>
      </c>
      <c r="AE1415" s="470"/>
      <c r="AF1415" s="471"/>
      <c r="AG1415" s="259"/>
      <c r="AH1415" s="469">
        <f>AH1413-W1413</f>
        <v>0</v>
      </c>
      <c r="AI1415" s="470"/>
      <c r="AJ1415" s="471"/>
      <c r="AK1415" s="476" t="s">
        <v>58</v>
      </c>
      <c r="AL1415" s="477"/>
      <c r="AM1415" s="477"/>
      <c r="AN1415" s="478"/>
      <c r="AO1415" s="469">
        <f>AO1413-AD1413</f>
        <v>0</v>
      </c>
      <c r="AP1415" s="470"/>
      <c r="AQ1415" s="471"/>
      <c r="AR1415" s="263"/>
      <c r="AS1415" s="469">
        <f>AS1413-AH1413</f>
        <v>0</v>
      </c>
      <c r="AT1415" s="470"/>
      <c r="AU1415" s="471"/>
      <c r="AV1415" s="264"/>
      <c r="AW1415" s="264"/>
      <c r="AX1415" s="264"/>
      <c r="AY1415" s="264"/>
      <c r="AZ1415" s="472" t="s">
        <v>50</v>
      </c>
      <c r="BA1415" s="472"/>
      <c r="BB1415" s="472"/>
      <c r="BC1415" s="472"/>
      <c r="BD1415" s="473"/>
      <c r="BE1415" s="469">
        <f>BE1413-AO1413</f>
        <v>0</v>
      </c>
      <c r="BF1415" s="470"/>
      <c r="BG1415" s="471"/>
      <c r="BH1415" s="276"/>
      <c r="BI1415" s="469">
        <f>BI1413-AS1413</f>
        <v>0</v>
      </c>
      <c r="BJ1415" s="470"/>
      <c r="BK1415" s="471"/>
      <c r="BL1415" s="266"/>
      <c r="BM1415" s="266"/>
      <c r="BN1415" s="267"/>
      <c r="BO1415" s="94"/>
      <c r="BP1415" s="94"/>
      <c r="BQ1415" s="84"/>
      <c r="BR1415" s="84"/>
      <c r="BS1415" s="84"/>
    </row>
    <row r="1416" spans="1:71" ht="27.75" thickTop="1" thickBot="1">
      <c r="A1416" s="62"/>
      <c r="B1416" s="254"/>
      <c r="C1416" s="255"/>
      <c r="D1416" s="255"/>
      <c r="E1416" s="255"/>
      <c r="F1416" s="97"/>
      <c r="G1416" s="97"/>
      <c r="H1416" s="255"/>
      <c r="I1416" s="255"/>
      <c r="J1416" s="255"/>
      <c r="K1416" s="255"/>
      <c r="L1416" s="255"/>
      <c r="M1416" s="255"/>
      <c r="N1416" s="255"/>
      <c r="O1416" s="255"/>
      <c r="P1416" s="255"/>
      <c r="Q1416" s="255"/>
      <c r="R1416" s="255"/>
      <c r="S1416" s="255"/>
      <c r="T1416" s="255"/>
      <c r="U1416" s="255"/>
      <c r="V1416" s="255"/>
      <c r="W1416" s="255"/>
      <c r="X1416" s="255"/>
      <c r="Y1416" s="255"/>
      <c r="Z1416" s="255"/>
      <c r="AA1416" s="255"/>
      <c r="AB1416" s="255"/>
      <c r="AC1416" s="255"/>
      <c r="AD1416" s="255"/>
      <c r="AE1416" s="255"/>
      <c r="AF1416" s="262"/>
      <c r="AG1416" s="262"/>
      <c r="AH1416" s="255"/>
      <c r="AI1416" s="255"/>
      <c r="AJ1416" s="255"/>
      <c r="AK1416" s="255"/>
      <c r="AL1416" s="255"/>
      <c r="AM1416" s="255"/>
      <c r="AN1416" s="255"/>
      <c r="AO1416" s="255"/>
      <c r="AP1416" s="255"/>
      <c r="AQ1416" s="255"/>
      <c r="AR1416" s="255"/>
      <c r="AS1416" s="255"/>
      <c r="AT1416" s="255"/>
      <c r="AU1416" s="255"/>
      <c r="AV1416" s="255"/>
      <c r="AW1416" s="255"/>
      <c r="AX1416" s="255"/>
      <c r="AY1416" s="255"/>
      <c r="AZ1416" s="255"/>
      <c r="BA1416" s="474" t="s">
        <v>104</v>
      </c>
      <c r="BB1416" s="474"/>
      <c r="BC1416" s="474"/>
      <c r="BD1416" s="474"/>
      <c r="BE1416" s="474"/>
      <c r="BF1416" s="474"/>
      <c r="BG1416" s="474"/>
      <c r="BH1416" s="474"/>
      <c r="BI1416" s="474"/>
      <c r="BJ1416" s="474"/>
      <c r="BK1416" s="474"/>
      <c r="BL1416" s="474"/>
      <c r="BM1416" s="474"/>
      <c r="BN1416" s="475"/>
      <c r="BO1416" s="98"/>
      <c r="BP1416" s="98"/>
      <c r="BQ1416" s="62"/>
      <c r="BR1416" s="62"/>
      <c r="BS1416" s="62"/>
    </row>
    <row r="1417" spans="1:71" ht="10.9" customHeight="1" thickTop="1">
      <c r="A1417" s="62"/>
      <c r="B1417" s="63"/>
      <c r="C1417" s="62"/>
      <c r="D1417" s="62"/>
      <c r="E1417" s="62"/>
      <c r="F1417" s="64"/>
      <c r="G1417" s="64"/>
      <c r="H1417" s="62"/>
      <c r="I1417" s="62"/>
      <c r="J1417" s="62"/>
      <c r="K1417" s="62"/>
      <c r="L1417" s="62"/>
      <c r="M1417" s="62"/>
      <c r="N1417" s="62"/>
      <c r="O1417" s="62"/>
      <c r="P1417" s="62"/>
      <c r="Q1417" s="62"/>
      <c r="R1417" s="62"/>
      <c r="S1417" s="62"/>
      <c r="T1417" s="62"/>
      <c r="U1417" s="62"/>
      <c r="V1417" s="62"/>
      <c r="W1417" s="62"/>
      <c r="X1417" s="62"/>
      <c r="Y1417" s="62"/>
      <c r="Z1417" s="62"/>
      <c r="AA1417" s="62"/>
      <c r="AB1417" s="62"/>
      <c r="AC1417" s="62"/>
      <c r="AD1417" s="62"/>
      <c r="AE1417" s="62"/>
      <c r="AF1417" s="65"/>
      <c r="AG1417" s="65"/>
      <c r="AH1417" s="62"/>
      <c r="AI1417" s="62"/>
      <c r="AJ1417" s="62"/>
      <c r="AK1417" s="62"/>
      <c r="AL1417" s="62"/>
      <c r="AM1417" s="62"/>
      <c r="AN1417" s="62"/>
      <c r="AO1417" s="62"/>
      <c r="AP1417" s="62"/>
      <c r="AQ1417" s="62"/>
      <c r="AR1417" s="62"/>
      <c r="AS1417" s="62"/>
      <c r="AT1417" s="62"/>
      <c r="AU1417" s="62"/>
      <c r="AV1417" s="62"/>
      <c r="AW1417" s="62"/>
      <c r="AX1417" s="62"/>
      <c r="AY1417" s="62"/>
      <c r="AZ1417" s="62"/>
      <c r="BA1417" s="62"/>
      <c r="BB1417" s="62"/>
      <c r="BC1417" s="62"/>
      <c r="BD1417" s="62"/>
      <c r="BE1417" s="62"/>
      <c r="BF1417" s="62"/>
      <c r="BG1417" s="62"/>
      <c r="BH1417" s="62"/>
      <c r="BI1417" s="62"/>
      <c r="BJ1417" s="62"/>
      <c r="BK1417" s="62"/>
      <c r="BL1417" s="62"/>
      <c r="BM1417" s="62"/>
      <c r="BN1417" s="62"/>
      <c r="BO1417" s="66"/>
      <c r="BP1417" s="66"/>
      <c r="BQ1417" s="62"/>
      <c r="BR1417" s="62"/>
      <c r="BS1417" s="62"/>
    </row>
    <row r="1418" spans="1:71" s="69" customFormat="1" ht="33.75">
      <c r="A1418" s="68"/>
      <c r="B1418" s="651" t="s">
        <v>9</v>
      </c>
      <c r="C1418" s="651"/>
      <c r="D1418" s="651"/>
      <c r="E1418" s="651"/>
      <c r="F1418" s="651"/>
      <c r="G1418" s="651"/>
      <c r="H1418" s="651"/>
      <c r="I1418" s="651"/>
      <c r="J1418" s="651"/>
      <c r="K1418" s="651"/>
      <c r="L1418" s="651"/>
      <c r="M1418" s="651"/>
      <c r="N1418" s="651"/>
      <c r="O1418" s="651"/>
      <c r="P1418" s="651"/>
      <c r="Q1418" s="651"/>
      <c r="R1418" s="651"/>
      <c r="S1418" s="651"/>
      <c r="T1418" s="651"/>
      <c r="U1418" s="651"/>
      <c r="V1418" s="651"/>
      <c r="W1418" s="651"/>
      <c r="X1418" s="651"/>
      <c r="Y1418" s="651"/>
      <c r="Z1418" s="651"/>
      <c r="AA1418" s="651"/>
      <c r="AB1418" s="651"/>
      <c r="AC1418" s="651"/>
      <c r="AD1418" s="651"/>
      <c r="AE1418" s="651"/>
      <c r="AF1418" s="651"/>
      <c r="AG1418" s="651"/>
      <c r="AH1418" s="651"/>
      <c r="AI1418" s="651"/>
      <c r="AJ1418" s="651"/>
      <c r="AK1418" s="651"/>
      <c r="AL1418" s="651"/>
      <c r="AM1418" s="651"/>
      <c r="AN1418" s="651"/>
      <c r="AO1418" s="651"/>
      <c r="AP1418" s="651"/>
      <c r="AQ1418" s="651"/>
      <c r="AR1418" s="651"/>
      <c r="AS1418" s="651"/>
      <c r="AT1418" s="651"/>
      <c r="AU1418" s="651"/>
      <c r="AV1418" s="651"/>
      <c r="AW1418" s="651"/>
      <c r="AX1418" s="651"/>
      <c r="AY1418" s="651"/>
      <c r="AZ1418" s="651"/>
      <c r="BA1418" s="651"/>
      <c r="BB1418" s="651"/>
      <c r="BC1418" s="651"/>
      <c r="BD1418" s="651"/>
      <c r="BE1418" s="651"/>
      <c r="BF1418" s="651"/>
      <c r="BG1418" s="651"/>
      <c r="BH1418" s="651"/>
      <c r="BI1418" s="651"/>
      <c r="BJ1418" s="651"/>
      <c r="BK1418" s="651"/>
      <c r="BL1418" s="651"/>
      <c r="BM1418" s="651"/>
      <c r="BN1418" s="651"/>
      <c r="BO1418" s="223"/>
      <c r="BP1418" s="223"/>
      <c r="BQ1418" s="68"/>
      <c r="BR1418" s="68"/>
      <c r="BS1418" s="68"/>
    </row>
    <row r="1419" spans="1:71" ht="10.9" customHeight="1">
      <c r="A1419" s="62"/>
      <c r="B1419" s="224"/>
      <c r="C1419" s="225"/>
      <c r="D1419" s="225"/>
      <c r="E1419" s="225"/>
      <c r="F1419" s="226"/>
      <c r="G1419" s="226"/>
      <c r="H1419" s="225"/>
      <c r="I1419" s="225"/>
      <c r="J1419" s="225"/>
      <c r="K1419" s="225"/>
      <c r="L1419" s="225"/>
      <c r="M1419" s="225"/>
      <c r="N1419" s="225"/>
      <c r="O1419" s="225"/>
      <c r="P1419" s="225"/>
      <c r="Q1419" s="225"/>
      <c r="R1419" s="225"/>
      <c r="S1419" s="225"/>
      <c r="T1419" s="225"/>
      <c r="U1419" s="225"/>
      <c r="V1419" s="225"/>
      <c r="W1419" s="225"/>
      <c r="X1419" s="225"/>
      <c r="Y1419" s="225"/>
      <c r="Z1419" s="225"/>
      <c r="AA1419" s="225"/>
      <c r="AB1419" s="225"/>
      <c r="AC1419" s="225"/>
      <c r="AD1419" s="225"/>
      <c r="AE1419" s="225"/>
      <c r="AF1419" s="227"/>
      <c r="AG1419" s="227"/>
      <c r="AH1419" s="225"/>
      <c r="AI1419" s="225"/>
      <c r="AJ1419" s="225"/>
      <c r="AK1419" s="225"/>
      <c r="AL1419" s="225"/>
      <c r="AM1419" s="225"/>
      <c r="AN1419" s="225"/>
      <c r="AO1419" s="225"/>
      <c r="AP1419" s="225"/>
      <c r="AQ1419" s="225"/>
      <c r="AR1419" s="225"/>
      <c r="AS1419" s="225"/>
      <c r="AT1419" s="225"/>
      <c r="AU1419" s="225"/>
      <c r="AV1419" s="225"/>
      <c r="AW1419" s="225"/>
      <c r="AX1419" s="225"/>
      <c r="AY1419" s="225"/>
      <c r="AZ1419" s="225"/>
      <c r="BA1419" s="225"/>
      <c r="BB1419" s="225"/>
      <c r="BC1419" s="225"/>
      <c r="BD1419" s="225"/>
      <c r="BE1419" s="225"/>
      <c r="BF1419" s="225"/>
      <c r="BG1419" s="225"/>
      <c r="BH1419" s="225"/>
      <c r="BI1419" s="225"/>
      <c r="BJ1419" s="225"/>
      <c r="BK1419" s="225"/>
      <c r="BL1419" s="225"/>
      <c r="BM1419" s="225"/>
      <c r="BN1419" s="652"/>
      <c r="BO1419" s="652"/>
      <c r="BP1419" s="652"/>
      <c r="BQ1419" s="62"/>
      <c r="BR1419" s="62"/>
      <c r="BS1419" s="62"/>
    </row>
    <row r="1420" spans="1:71" s="70" customFormat="1" ht="36.75" customHeight="1">
      <c r="A1420" s="63"/>
      <c r="B1420" s="224"/>
      <c r="C1420" s="224"/>
      <c r="D1420" s="228" t="s">
        <v>10</v>
      </c>
      <c r="E1420" s="653" t="str">
        <f>IF(ROSTER!D$3="","",ROSTER!D$3)</f>
        <v/>
      </c>
      <c r="F1420" s="653"/>
      <c r="G1420" s="653"/>
      <c r="H1420" s="653"/>
      <c r="I1420" s="653"/>
      <c r="J1420" s="653"/>
      <c r="K1420" s="653"/>
      <c r="L1420" s="653"/>
      <c r="M1420" s="653"/>
      <c r="N1420" s="653"/>
      <c r="O1420" s="653"/>
      <c r="P1420" s="653"/>
      <c r="Q1420" s="653"/>
      <c r="R1420" s="653"/>
      <c r="S1420" s="653"/>
      <c r="T1420" s="653"/>
      <c r="U1420" s="653"/>
      <c r="V1420" s="653"/>
      <c r="W1420" s="653"/>
      <c r="X1420" s="653"/>
      <c r="Y1420" s="653"/>
      <c r="Z1420" s="653"/>
      <c r="AA1420" s="653"/>
      <c r="AB1420" s="653"/>
      <c r="AC1420" s="653"/>
      <c r="AD1420" s="229"/>
      <c r="AE1420" s="649" t="s">
        <v>11</v>
      </c>
      <c r="AF1420" s="649"/>
      <c r="AG1420" s="649"/>
      <c r="AH1420" s="649"/>
      <c r="AI1420" s="649"/>
      <c r="AJ1420" s="649"/>
      <c r="AK1420" s="649"/>
      <c r="AL1420" s="647"/>
      <c r="AM1420" s="647"/>
      <c r="AN1420" s="647"/>
      <c r="AO1420" s="647"/>
      <c r="AP1420" s="647"/>
      <c r="AQ1420" s="647"/>
      <c r="AR1420" s="647"/>
      <c r="AS1420" s="647"/>
      <c r="AT1420" s="647"/>
      <c r="AU1420" s="647"/>
      <c r="AV1420" s="647"/>
      <c r="AW1420" s="647"/>
      <c r="AX1420" s="647"/>
      <c r="AY1420" s="647"/>
      <c r="AZ1420" s="647"/>
      <c r="BA1420" s="647"/>
      <c r="BB1420" s="647"/>
      <c r="BC1420" s="647"/>
      <c r="BD1420" s="647"/>
      <c r="BE1420" s="647"/>
      <c r="BF1420" s="647"/>
      <c r="BG1420" s="647"/>
      <c r="BH1420" s="647"/>
      <c r="BI1420" s="647"/>
      <c r="BJ1420" s="647"/>
      <c r="BK1420" s="647"/>
      <c r="BL1420" s="647"/>
      <c r="BM1420" s="647"/>
      <c r="BN1420" s="652"/>
      <c r="BO1420" s="652"/>
      <c r="BP1420" s="652"/>
      <c r="BQ1420" s="63"/>
      <c r="BR1420" s="63"/>
      <c r="BS1420" s="63"/>
    </row>
    <row r="1421" spans="1:71" ht="8.85" customHeight="1">
      <c r="A1421" s="71"/>
      <c r="B1421" s="224"/>
      <c r="C1421" s="227" t="s">
        <v>39</v>
      </c>
      <c r="D1421" s="227"/>
      <c r="E1421" s="227"/>
      <c r="F1421" s="230"/>
      <c r="G1421" s="230"/>
      <c r="H1421" s="227"/>
      <c r="I1421" s="227"/>
      <c r="J1421" s="231"/>
      <c r="K1421" s="231"/>
      <c r="L1421" s="231"/>
      <c r="M1421" s="231"/>
      <c r="N1421" s="231"/>
      <c r="O1421" s="231"/>
      <c r="P1421" s="231"/>
      <c r="Q1421" s="231"/>
      <c r="R1421" s="231"/>
      <c r="S1421" s="231"/>
      <c r="T1421" s="231"/>
      <c r="U1421" s="231"/>
      <c r="V1421" s="231"/>
      <c r="W1421" s="231"/>
      <c r="X1421" s="231"/>
      <c r="Y1421" s="231"/>
      <c r="Z1421" s="231"/>
      <c r="AA1421" s="231"/>
      <c r="AB1421" s="231"/>
      <c r="AC1421" s="231"/>
      <c r="AD1421" s="231"/>
      <c r="AE1421" s="231"/>
      <c r="AF1421" s="231"/>
      <c r="AG1421" s="227"/>
      <c r="AH1421" s="232"/>
      <c r="AI1421" s="233"/>
      <c r="AJ1421" s="233"/>
      <c r="AK1421" s="233"/>
      <c r="AL1421" s="233"/>
      <c r="AM1421" s="233"/>
      <c r="AN1421" s="233"/>
      <c r="AO1421" s="234"/>
      <c r="AP1421" s="235"/>
      <c r="AQ1421" s="235"/>
      <c r="AR1421" s="235"/>
      <c r="AS1421" s="235"/>
      <c r="AT1421" s="235"/>
      <c r="AU1421" s="235"/>
      <c r="AV1421" s="235"/>
      <c r="AW1421" s="235"/>
      <c r="AX1421" s="235"/>
      <c r="AY1421" s="235"/>
      <c r="AZ1421" s="235"/>
      <c r="BA1421" s="235"/>
      <c r="BB1421" s="235"/>
      <c r="BC1421" s="235"/>
      <c r="BD1421" s="235"/>
      <c r="BE1421" s="235"/>
      <c r="BF1421" s="235"/>
      <c r="BG1421" s="235"/>
      <c r="BH1421" s="235"/>
      <c r="BI1421" s="235"/>
      <c r="BJ1421" s="235"/>
      <c r="BK1421" s="235"/>
      <c r="BL1421" s="235"/>
      <c r="BM1421" s="235"/>
      <c r="BN1421" s="235"/>
      <c r="BO1421" s="236"/>
      <c r="BP1421" s="236"/>
      <c r="BQ1421" s="71"/>
      <c r="BR1421" s="71"/>
      <c r="BS1421" s="71"/>
    </row>
    <row r="1422" spans="1:71" s="70" customFormat="1" ht="37.5">
      <c r="A1422" s="63"/>
      <c r="B1422" s="224"/>
      <c r="C1422" s="646" t="s">
        <v>38</v>
      </c>
      <c r="D1422" s="646"/>
      <c r="E1422" s="647"/>
      <c r="F1422" s="647"/>
      <c r="G1422" s="647"/>
      <c r="H1422" s="647"/>
      <c r="I1422" s="647"/>
      <c r="J1422" s="647"/>
      <c r="K1422" s="647"/>
      <c r="L1422" s="647"/>
      <c r="M1422" s="647"/>
      <c r="N1422" s="647"/>
      <c r="O1422" s="647"/>
      <c r="P1422" s="647"/>
      <c r="Q1422" s="647"/>
      <c r="R1422" s="647"/>
      <c r="S1422" s="647"/>
      <c r="T1422" s="647"/>
      <c r="U1422" s="647"/>
      <c r="V1422" s="647"/>
      <c r="W1422" s="647"/>
      <c r="X1422" s="647"/>
      <c r="Y1422" s="647"/>
      <c r="Z1422" s="647"/>
      <c r="AA1422" s="647"/>
      <c r="AB1422" s="647"/>
      <c r="AC1422" s="647"/>
      <c r="AD1422" s="229"/>
      <c r="AE1422" s="648" t="s">
        <v>21</v>
      </c>
      <c r="AF1422" s="648"/>
      <c r="AG1422" s="648"/>
      <c r="AH1422" s="648"/>
      <c r="AI1422" s="647"/>
      <c r="AJ1422" s="647"/>
      <c r="AK1422" s="647"/>
      <c r="AL1422" s="647"/>
      <c r="AM1422" s="647"/>
      <c r="AN1422" s="647"/>
      <c r="AO1422" s="647"/>
      <c r="AP1422" s="647"/>
      <c r="AQ1422" s="647"/>
      <c r="AR1422" s="647"/>
      <c r="AS1422" s="647"/>
      <c r="AT1422" s="647"/>
      <c r="AU1422" s="647"/>
      <c r="AV1422" s="647"/>
      <c r="AW1422" s="647"/>
      <c r="AX1422" s="647"/>
      <c r="AY1422" s="647"/>
      <c r="AZ1422" s="647"/>
      <c r="BA1422" s="649" t="s">
        <v>12</v>
      </c>
      <c r="BB1422" s="649"/>
      <c r="BC1422" s="649"/>
      <c r="BD1422" s="650"/>
      <c r="BE1422" s="650"/>
      <c r="BF1422" s="650"/>
      <c r="BG1422" s="650"/>
      <c r="BH1422" s="650"/>
      <c r="BI1422" s="650"/>
      <c r="BJ1422" s="650"/>
      <c r="BK1422" s="650"/>
      <c r="BL1422" s="650"/>
      <c r="BM1422" s="650"/>
      <c r="BN1422" s="237"/>
      <c r="BO1422" s="238"/>
      <c r="BP1422" s="238"/>
      <c r="BQ1422" s="72">
        <f>IF(BD1422=0,0,1)</f>
        <v>0</v>
      </c>
      <c r="BR1422" s="73">
        <f>IF((BE1472+BI1472)&gt;(AO1472+AS1472),1,0)</f>
        <v>0</v>
      </c>
      <c r="BS1422" s="74"/>
    </row>
    <row r="1423" spans="1:71" ht="9.6" customHeight="1">
      <c r="A1423" s="62"/>
      <c r="B1423" s="224"/>
      <c r="C1423" s="225"/>
      <c r="D1423" s="225"/>
      <c r="E1423" s="225"/>
      <c r="F1423" s="226"/>
      <c r="G1423" s="226"/>
      <c r="H1423" s="225"/>
      <c r="I1423" s="225"/>
      <c r="J1423" s="225"/>
      <c r="K1423" s="225"/>
      <c r="L1423" s="225"/>
      <c r="M1423" s="225"/>
      <c r="N1423" s="225"/>
      <c r="O1423" s="225"/>
      <c r="P1423" s="225"/>
      <c r="Q1423" s="225"/>
      <c r="R1423" s="225"/>
      <c r="S1423" s="225"/>
      <c r="T1423" s="225"/>
      <c r="U1423" s="225"/>
      <c r="V1423" s="225"/>
      <c r="W1423" s="225"/>
      <c r="X1423" s="225"/>
      <c r="Y1423" s="225"/>
      <c r="Z1423" s="225"/>
      <c r="AA1423" s="225"/>
      <c r="AB1423" s="225"/>
      <c r="AC1423" s="225"/>
      <c r="AD1423" s="225"/>
      <c r="AE1423" s="225"/>
      <c r="AF1423" s="227"/>
      <c r="AG1423" s="227"/>
      <c r="AH1423" s="225"/>
      <c r="AI1423" s="225"/>
      <c r="AJ1423" s="225"/>
      <c r="AK1423" s="225"/>
      <c r="AL1423" s="225"/>
      <c r="AM1423" s="225"/>
      <c r="AN1423" s="225"/>
      <c r="AO1423" s="225"/>
      <c r="AP1423" s="225"/>
      <c r="AQ1423" s="225"/>
      <c r="AR1423" s="225"/>
      <c r="AS1423" s="225"/>
      <c r="AT1423" s="225"/>
      <c r="AU1423" s="225"/>
      <c r="AV1423" s="225"/>
      <c r="AW1423" s="225"/>
      <c r="AX1423" s="225"/>
      <c r="AY1423" s="225"/>
      <c r="AZ1423" s="225"/>
      <c r="BA1423" s="225"/>
      <c r="BB1423" s="225"/>
      <c r="BC1423" s="225"/>
      <c r="BD1423" s="225"/>
      <c r="BE1423" s="225"/>
      <c r="BF1423" s="225"/>
      <c r="BG1423" s="225"/>
      <c r="BH1423" s="225"/>
      <c r="BI1423" s="225"/>
      <c r="BJ1423" s="225"/>
      <c r="BK1423" s="225"/>
      <c r="BL1423" s="225"/>
      <c r="BM1423" s="225"/>
      <c r="BN1423" s="225"/>
      <c r="BO1423" s="239"/>
      <c r="BP1423" s="239"/>
      <c r="BQ1423" s="62"/>
      <c r="BR1423" s="62"/>
      <c r="BS1423" s="62"/>
    </row>
    <row r="1424" spans="1:71" ht="8.85" customHeight="1" thickBot="1">
      <c r="A1424" s="62"/>
      <c r="B1424" s="240"/>
      <c r="C1424" s="241"/>
      <c r="D1424" s="241"/>
      <c r="E1424" s="241"/>
      <c r="F1424" s="242"/>
      <c r="G1424" s="242"/>
      <c r="H1424" s="241"/>
      <c r="I1424" s="241"/>
      <c r="J1424" s="241"/>
      <c r="K1424" s="241"/>
      <c r="L1424" s="241"/>
      <c r="M1424" s="241"/>
      <c r="N1424" s="241"/>
      <c r="O1424" s="241"/>
      <c r="P1424" s="241"/>
      <c r="Q1424" s="241"/>
      <c r="R1424" s="241"/>
      <c r="S1424" s="241"/>
      <c r="T1424" s="241"/>
      <c r="U1424" s="241"/>
      <c r="V1424" s="241"/>
      <c r="W1424" s="241"/>
      <c r="X1424" s="241"/>
      <c r="Y1424" s="241"/>
      <c r="Z1424" s="241"/>
      <c r="AA1424" s="241"/>
      <c r="AB1424" s="241"/>
      <c r="AC1424" s="241"/>
      <c r="AD1424" s="241"/>
      <c r="AE1424" s="241"/>
      <c r="AF1424" s="243"/>
      <c r="AG1424" s="243"/>
      <c r="AH1424" s="241"/>
      <c r="AI1424" s="241"/>
      <c r="AJ1424" s="241"/>
      <c r="AK1424" s="241"/>
      <c r="AL1424" s="241"/>
      <c r="AM1424" s="241"/>
      <c r="AN1424" s="241"/>
      <c r="AO1424" s="241"/>
      <c r="AP1424" s="241"/>
      <c r="AQ1424" s="241"/>
      <c r="AR1424" s="241"/>
      <c r="AS1424" s="241"/>
      <c r="AT1424" s="241"/>
      <c r="AU1424" s="241"/>
      <c r="AV1424" s="241"/>
      <c r="AW1424" s="241"/>
      <c r="AX1424" s="241"/>
      <c r="AY1424" s="241"/>
      <c r="AZ1424" s="241"/>
      <c r="BA1424" s="241"/>
      <c r="BB1424" s="241"/>
      <c r="BC1424" s="241"/>
      <c r="BD1424" s="241"/>
      <c r="BE1424" s="241"/>
      <c r="BF1424" s="241"/>
      <c r="BG1424" s="241"/>
      <c r="BH1424" s="241"/>
      <c r="BI1424" s="241"/>
      <c r="BJ1424" s="241"/>
      <c r="BK1424" s="241"/>
      <c r="BL1424" s="241"/>
      <c r="BM1424" s="241"/>
      <c r="BN1424" s="241"/>
      <c r="BO1424" s="244"/>
      <c r="BP1424" s="244"/>
      <c r="BQ1424" s="62"/>
      <c r="BR1424" s="62"/>
      <c r="BS1424" s="62"/>
    </row>
    <row r="1425" spans="1:71" s="70" customFormat="1" ht="33.4" customHeight="1" thickTop="1">
      <c r="A1425" s="74"/>
      <c r="B1425" s="634" t="s">
        <v>0</v>
      </c>
      <c r="C1425" s="636" t="s">
        <v>1</v>
      </c>
      <c r="D1425" s="637"/>
      <c r="E1425" s="245" t="s">
        <v>28</v>
      </c>
      <c r="F1425" s="644" t="s">
        <v>115</v>
      </c>
      <c r="G1425" s="644" t="s">
        <v>116</v>
      </c>
      <c r="H1425" s="640" t="s">
        <v>41</v>
      </c>
      <c r="I1425" s="641"/>
      <c r="J1425" s="619" t="s">
        <v>7</v>
      </c>
      <c r="K1425" s="619"/>
      <c r="L1425" s="619"/>
      <c r="M1425" s="619"/>
      <c r="N1425" s="619"/>
      <c r="O1425" s="619"/>
      <c r="P1425" s="619" t="s">
        <v>2</v>
      </c>
      <c r="Q1425" s="619"/>
      <c r="R1425" s="619"/>
      <c r="S1425" s="619"/>
      <c r="T1425" s="619"/>
      <c r="U1425" s="619"/>
      <c r="V1425" s="630" t="s">
        <v>35</v>
      </c>
      <c r="W1425" s="631"/>
      <c r="X1425" s="630" t="s">
        <v>36</v>
      </c>
      <c r="Y1425" s="631"/>
      <c r="Z1425" s="630" t="s">
        <v>44</v>
      </c>
      <c r="AA1425" s="631"/>
      <c r="AB1425" s="619" t="s">
        <v>6</v>
      </c>
      <c r="AC1425" s="619"/>
      <c r="AD1425" s="619"/>
      <c r="AE1425" s="619"/>
      <c r="AF1425" s="619"/>
      <c r="AG1425" s="619"/>
      <c r="AH1425" s="619" t="s">
        <v>74</v>
      </c>
      <c r="AI1425" s="619"/>
      <c r="AJ1425" s="619"/>
      <c r="AK1425" s="619"/>
      <c r="AL1425" s="619"/>
      <c r="AM1425" s="619"/>
      <c r="AN1425" s="619" t="s">
        <v>75</v>
      </c>
      <c r="AO1425" s="619"/>
      <c r="AP1425" s="619"/>
      <c r="AQ1425" s="619"/>
      <c r="AR1425" s="619"/>
      <c r="AS1425" s="619"/>
      <c r="AT1425" s="619" t="s">
        <v>76</v>
      </c>
      <c r="AU1425" s="619"/>
      <c r="AV1425" s="619"/>
      <c r="AW1425" s="619"/>
      <c r="AX1425" s="619"/>
      <c r="AY1425" s="621"/>
      <c r="AZ1425" s="619" t="s">
        <v>4</v>
      </c>
      <c r="BA1425" s="619"/>
      <c r="BB1425" s="619"/>
      <c r="BC1425" s="619"/>
      <c r="BD1425" s="619"/>
      <c r="BE1425" s="620"/>
      <c r="BF1425" s="619" t="s">
        <v>77</v>
      </c>
      <c r="BG1425" s="619"/>
      <c r="BH1425" s="619"/>
      <c r="BI1425" s="619"/>
      <c r="BJ1425" s="619"/>
      <c r="BK1425" s="621"/>
      <c r="BL1425" s="622" t="s">
        <v>25</v>
      </c>
      <c r="BM1425" s="623"/>
      <c r="BN1425" s="624"/>
      <c r="BO1425" s="615" t="s">
        <v>92</v>
      </c>
      <c r="BP1425" s="615" t="s">
        <v>93</v>
      </c>
      <c r="BQ1425" s="74"/>
      <c r="BR1425" s="74"/>
      <c r="BS1425" s="74"/>
    </row>
    <row r="1426" spans="1:71" s="76" customFormat="1" ht="31.9" customHeight="1">
      <c r="A1426" s="75"/>
      <c r="B1426" s="635"/>
      <c r="C1426" s="638"/>
      <c r="D1426" s="639"/>
      <c r="E1426" s="246" t="s">
        <v>117</v>
      </c>
      <c r="F1426" s="645"/>
      <c r="G1426" s="645"/>
      <c r="H1426" s="642"/>
      <c r="I1426" s="643"/>
      <c r="J1426" s="607" t="s">
        <v>17</v>
      </c>
      <c r="K1426" s="608"/>
      <c r="L1426" s="609" t="s">
        <v>18</v>
      </c>
      <c r="M1426" s="610"/>
      <c r="N1426" s="617" t="s">
        <v>19</v>
      </c>
      <c r="O1426" s="618" t="s">
        <v>8</v>
      </c>
      <c r="P1426" s="607" t="s">
        <v>26</v>
      </c>
      <c r="Q1426" s="608"/>
      <c r="R1426" s="609" t="s">
        <v>24</v>
      </c>
      <c r="S1426" s="610"/>
      <c r="T1426" s="617" t="s">
        <v>19</v>
      </c>
      <c r="U1426" s="618"/>
      <c r="V1426" s="632"/>
      <c r="W1426" s="633"/>
      <c r="X1426" s="632"/>
      <c r="Y1426" s="633"/>
      <c r="Z1426" s="632"/>
      <c r="AA1426" s="633"/>
      <c r="AB1426" s="607" t="s">
        <v>54</v>
      </c>
      <c r="AC1426" s="608"/>
      <c r="AD1426" s="609" t="s">
        <v>23</v>
      </c>
      <c r="AE1426" s="610" t="s">
        <v>3</v>
      </c>
      <c r="AF1426" s="611" t="s">
        <v>5</v>
      </c>
      <c r="AG1426" s="612"/>
      <c r="AH1426" s="607" t="s">
        <v>54</v>
      </c>
      <c r="AI1426" s="608"/>
      <c r="AJ1426" s="609" t="s">
        <v>23</v>
      </c>
      <c r="AK1426" s="610" t="s">
        <v>3</v>
      </c>
      <c r="AL1426" s="611" t="s">
        <v>5</v>
      </c>
      <c r="AM1426" s="612"/>
      <c r="AN1426" s="607" t="s">
        <v>54</v>
      </c>
      <c r="AO1426" s="608"/>
      <c r="AP1426" s="609" t="s">
        <v>23</v>
      </c>
      <c r="AQ1426" s="610" t="s">
        <v>3</v>
      </c>
      <c r="AR1426" s="611" t="s">
        <v>5</v>
      </c>
      <c r="AS1426" s="612"/>
      <c r="AT1426" s="613" t="s">
        <v>54</v>
      </c>
      <c r="AU1426" s="614"/>
      <c r="AV1426" s="628" t="s">
        <v>23</v>
      </c>
      <c r="AW1426" s="629" t="s">
        <v>3</v>
      </c>
      <c r="AX1426" s="611" t="s">
        <v>5</v>
      </c>
      <c r="AY1426" s="612"/>
      <c r="AZ1426" s="607" t="s">
        <v>54</v>
      </c>
      <c r="BA1426" s="608"/>
      <c r="BB1426" s="609" t="s">
        <v>23</v>
      </c>
      <c r="BC1426" s="610" t="s">
        <v>3</v>
      </c>
      <c r="BD1426" s="611" t="s">
        <v>5</v>
      </c>
      <c r="BE1426" s="612"/>
      <c r="BF1426" s="613" t="s">
        <v>54</v>
      </c>
      <c r="BG1426" s="614"/>
      <c r="BH1426" s="628" t="s">
        <v>23</v>
      </c>
      <c r="BI1426" s="629" t="s">
        <v>3</v>
      </c>
      <c r="BJ1426" s="611" t="s">
        <v>5</v>
      </c>
      <c r="BK1426" s="612"/>
      <c r="BL1426" s="625"/>
      <c r="BM1426" s="626"/>
      <c r="BN1426" s="627"/>
      <c r="BO1426" s="616"/>
      <c r="BP1426" s="616"/>
      <c r="BQ1426" s="75"/>
      <c r="BR1426" s="75"/>
      <c r="BS1426" s="75"/>
    </row>
    <row r="1427" spans="1:71" ht="23.85" customHeight="1">
      <c r="A1427" s="77"/>
      <c r="B1427" s="605" t="str">
        <f>IF(ROSTER!B8="","",ROSTER!B8)</f>
        <v/>
      </c>
      <c r="C1427" s="588" t="str">
        <f>IF(ROSTER!C$8="","",ROSTER!C$8)</f>
        <v/>
      </c>
      <c r="D1427" s="589"/>
      <c r="E1427" s="590"/>
      <c r="F1427" s="592">
        <f>IF(E1427="y",1,IF(E1427="S",1,0))</f>
        <v>0</v>
      </c>
      <c r="G1427" s="594">
        <f>IF(E1427="S",1,0)</f>
        <v>0</v>
      </c>
      <c r="H1427" s="584"/>
      <c r="I1427" s="576"/>
      <c r="J1427" s="564"/>
      <c r="K1427" s="565"/>
      <c r="L1427" s="568"/>
      <c r="M1427" s="569"/>
      <c r="N1427" s="578">
        <f>L1427+J1427</f>
        <v>0</v>
      </c>
      <c r="O1427" s="579"/>
      <c r="P1427" s="564"/>
      <c r="Q1427" s="565"/>
      <c r="R1427" s="568"/>
      <c r="S1427" s="569"/>
      <c r="T1427" s="578">
        <f>R1427-P1427</f>
        <v>0</v>
      </c>
      <c r="U1427" s="579"/>
      <c r="V1427" s="584"/>
      <c r="W1427" s="576"/>
      <c r="X1427" s="564"/>
      <c r="Y1427" s="576"/>
      <c r="Z1427" s="564"/>
      <c r="AA1427" s="576"/>
      <c r="AB1427" s="564"/>
      <c r="AC1427" s="565"/>
      <c r="AD1427" s="568"/>
      <c r="AE1427" s="569"/>
      <c r="AF1427" s="548">
        <f>IF(AB1427=0,0,(AD1427/AB1427)*100)</f>
        <v>0</v>
      </c>
      <c r="AG1427" s="549"/>
      <c r="AH1427" s="564"/>
      <c r="AI1427" s="565"/>
      <c r="AJ1427" s="568"/>
      <c r="AK1427" s="569"/>
      <c r="AL1427" s="548">
        <f>IF(AH1427=0,0,(AJ1427/AH1427)*100)</f>
        <v>0</v>
      </c>
      <c r="AM1427" s="549"/>
      <c r="AN1427" s="564"/>
      <c r="AO1427" s="565"/>
      <c r="AP1427" s="568"/>
      <c r="AQ1427" s="569"/>
      <c r="AR1427" s="548">
        <f>IF(AN1427=0,0,(AP1427/AN1427)*100)</f>
        <v>0</v>
      </c>
      <c r="AS1427" s="549"/>
      <c r="AT1427" s="572">
        <f>AB1427+AH1427+AN1427</f>
        <v>0</v>
      </c>
      <c r="AU1427" s="573"/>
      <c r="AV1427" s="544">
        <f>AD1427+AJ1427+AP1427</f>
        <v>0</v>
      </c>
      <c r="AW1427" s="545"/>
      <c r="AX1427" s="548">
        <f>IF(AT1427=0,0,(AV1427/AT1427)*100)</f>
        <v>0</v>
      </c>
      <c r="AY1427" s="549"/>
      <c r="AZ1427" s="564"/>
      <c r="BA1427" s="565"/>
      <c r="BB1427" s="568"/>
      <c r="BC1427" s="569"/>
      <c r="BD1427" s="548">
        <f>IF(AZ1427=0,0,(BB1427/AZ1427)*100)</f>
        <v>0</v>
      </c>
      <c r="BE1427" s="549"/>
      <c r="BF1427" s="572">
        <f>AT1427+AZ1427</f>
        <v>0</v>
      </c>
      <c r="BG1427" s="573"/>
      <c r="BH1427" s="544">
        <f>AV1427+BB1427</f>
        <v>0</v>
      </c>
      <c r="BI1427" s="545"/>
      <c r="BJ1427" s="548">
        <f>IF(BF1427=0,0,(BH1427/BF1427)*100)</f>
        <v>0</v>
      </c>
      <c r="BK1427" s="549"/>
      <c r="BL1427" s="552">
        <f>(AD1427*2)+(AJ1427*2)+(AP1427*3)+BB1427</f>
        <v>0</v>
      </c>
      <c r="BM1427" s="553"/>
      <c r="BN1427" s="554"/>
      <c r="BO1427" s="560" t="e">
        <f>(BL1427*BR$1427)+(N1427*BR$1428)+(X1427*BR$1429)+(R1427*BR$1430)+(V1427*BR$1431)+(Z1427*BR$1432)</f>
        <v>#REF!</v>
      </c>
      <c r="BP1427" s="560" t="e">
        <f>((AZ1427-BB1427)*BR$1434)+((AT1427-AV1427)*BR$1433)+(H1427*BR$1435)+(P1427*BR$1436)</f>
        <v>#REF!</v>
      </c>
      <c r="BQ1427" s="78" t="s">
        <v>81</v>
      </c>
      <c r="BR1427" s="79" t="e">
        <f>IF(#REF!="B",#REF!,IF(#REF!="C",#REF!,#REF!))</f>
        <v>#REF!</v>
      </c>
      <c r="BS1427" s="75"/>
    </row>
    <row r="1428" spans="1:71" ht="23.85" customHeight="1">
      <c r="A1428" s="77"/>
      <c r="B1428" s="606"/>
      <c r="C1428" s="562" t="str">
        <f>IF(ROSTER!D$8="","",ROSTER!D$8)</f>
        <v/>
      </c>
      <c r="D1428" s="563"/>
      <c r="E1428" s="591"/>
      <c r="F1428" s="593"/>
      <c r="G1428" s="595"/>
      <c r="H1428" s="585"/>
      <c r="I1428" s="577"/>
      <c r="J1428" s="566"/>
      <c r="K1428" s="567"/>
      <c r="L1428" s="570"/>
      <c r="M1428" s="571"/>
      <c r="N1428" s="582" t="s">
        <v>16</v>
      </c>
      <c r="O1428" s="583"/>
      <c r="P1428" s="566"/>
      <c r="Q1428" s="567"/>
      <c r="R1428" s="570"/>
      <c r="S1428" s="571"/>
      <c r="T1428" s="582" t="s">
        <v>16</v>
      </c>
      <c r="U1428" s="583"/>
      <c r="V1428" s="585"/>
      <c r="W1428" s="577"/>
      <c r="X1428" s="566"/>
      <c r="Y1428" s="577"/>
      <c r="Z1428" s="566"/>
      <c r="AA1428" s="577"/>
      <c r="AB1428" s="566"/>
      <c r="AC1428" s="567"/>
      <c r="AD1428" s="570"/>
      <c r="AE1428" s="571"/>
      <c r="AF1428" s="598"/>
      <c r="AG1428" s="599"/>
      <c r="AH1428" s="566"/>
      <c r="AI1428" s="567"/>
      <c r="AJ1428" s="570"/>
      <c r="AK1428" s="571"/>
      <c r="AL1428" s="598"/>
      <c r="AM1428" s="599"/>
      <c r="AN1428" s="566"/>
      <c r="AO1428" s="567"/>
      <c r="AP1428" s="570"/>
      <c r="AQ1428" s="571"/>
      <c r="AR1428" s="598"/>
      <c r="AS1428" s="599"/>
      <c r="AT1428" s="603"/>
      <c r="AU1428" s="604"/>
      <c r="AV1428" s="596"/>
      <c r="AW1428" s="597"/>
      <c r="AX1428" s="598"/>
      <c r="AY1428" s="599"/>
      <c r="AZ1428" s="566"/>
      <c r="BA1428" s="567"/>
      <c r="BB1428" s="570"/>
      <c r="BC1428" s="571"/>
      <c r="BD1428" s="598"/>
      <c r="BE1428" s="599"/>
      <c r="BF1428" s="603"/>
      <c r="BG1428" s="604"/>
      <c r="BH1428" s="596"/>
      <c r="BI1428" s="597"/>
      <c r="BJ1428" s="598"/>
      <c r="BK1428" s="599"/>
      <c r="BL1428" s="600"/>
      <c r="BM1428" s="601"/>
      <c r="BN1428" s="602"/>
      <c r="BO1428" s="561"/>
      <c r="BP1428" s="561"/>
      <c r="BQ1428" s="78" t="s">
        <v>82</v>
      </c>
      <c r="BR1428" s="79" t="e">
        <f>IF(#REF!="B",#REF!,IF(#REF!="C",#REF!,#REF!))</f>
        <v>#REF!</v>
      </c>
      <c r="BS1428" s="75"/>
    </row>
    <row r="1429" spans="1:71" ht="21.75" customHeight="1">
      <c r="A1429" s="62"/>
      <c r="B1429" s="605" t="str">
        <f>IF(ROSTER!B10="","",ROSTER!B10)</f>
        <v/>
      </c>
      <c r="C1429" s="588" t="str">
        <f>IF(ROSTER!C$10="","",ROSTER!C$10)</f>
        <v/>
      </c>
      <c r="D1429" s="589"/>
      <c r="E1429" s="590"/>
      <c r="F1429" s="592">
        <f>IF(E1429="y",1,IF(E1429="S",1,0))</f>
        <v>0</v>
      </c>
      <c r="G1429" s="594">
        <f>IF(E1429="S",1,0)</f>
        <v>0</v>
      </c>
      <c r="H1429" s="584"/>
      <c r="I1429" s="576"/>
      <c r="J1429" s="564"/>
      <c r="K1429" s="565"/>
      <c r="L1429" s="568"/>
      <c r="M1429" s="569"/>
      <c r="N1429" s="578">
        <f>L1429+J1429</f>
        <v>0</v>
      </c>
      <c r="O1429" s="579"/>
      <c r="P1429" s="564"/>
      <c r="Q1429" s="565"/>
      <c r="R1429" s="568"/>
      <c r="S1429" s="569"/>
      <c r="T1429" s="578">
        <f>R1429-P1429</f>
        <v>0</v>
      </c>
      <c r="U1429" s="579"/>
      <c r="V1429" s="584"/>
      <c r="W1429" s="576"/>
      <c r="X1429" s="564"/>
      <c r="Y1429" s="576"/>
      <c r="Z1429" s="564"/>
      <c r="AA1429" s="576"/>
      <c r="AB1429" s="564"/>
      <c r="AC1429" s="565"/>
      <c r="AD1429" s="568"/>
      <c r="AE1429" s="569"/>
      <c r="AF1429" s="548">
        <f>IF(AB1429=0,0,(AD1429/AB1429)*100)</f>
        <v>0</v>
      </c>
      <c r="AG1429" s="549"/>
      <c r="AH1429" s="564"/>
      <c r="AI1429" s="565"/>
      <c r="AJ1429" s="568"/>
      <c r="AK1429" s="569"/>
      <c r="AL1429" s="548">
        <f>IF(AH1429=0,0,(AJ1429/AH1429)*100)</f>
        <v>0</v>
      </c>
      <c r="AM1429" s="549"/>
      <c r="AN1429" s="564"/>
      <c r="AO1429" s="565"/>
      <c r="AP1429" s="568"/>
      <c r="AQ1429" s="569"/>
      <c r="AR1429" s="548">
        <f>IF(AN1429=0,0,(AP1429/AN1429)*100)</f>
        <v>0</v>
      </c>
      <c r="AS1429" s="549"/>
      <c r="AT1429" s="572">
        <f>AB1429+AH1429+AN1429</f>
        <v>0</v>
      </c>
      <c r="AU1429" s="573"/>
      <c r="AV1429" s="544">
        <f>AD1429+AJ1429+AP1429</f>
        <v>0</v>
      </c>
      <c r="AW1429" s="545"/>
      <c r="AX1429" s="548">
        <f>IF(AT1429=0,0,(AV1429/AT1429)*100)</f>
        <v>0</v>
      </c>
      <c r="AY1429" s="549"/>
      <c r="AZ1429" s="564"/>
      <c r="BA1429" s="565"/>
      <c r="BB1429" s="568"/>
      <c r="BC1429" s="569"/>
      <c r="BD1429" s="548">
        <f>IF(AZ1429=0,0,(BB1429/AZ1429)*100)</f>
        <v>0</v>
      </c>
      <c r="BE1429" s="549"/>
      <c r="BF1429" s="572">
        <f>AT1429+AZ1429</f>
        <v>0</v>
      </c>
      <c r="BG1429" s="573"/>
      <c r="BH1429" s="544">
        <f>AV1429+BB1429</f>
        <v>0</v>
      </c>
      <c r="BI1429" s="545"/>
      <c r="BJ1429" s="548">
        <f>IF(BF1429=0,0,(BH1429/BF1429)*100)</f>
        <v>0</v>
      </c>
      <c r="BK1429" s="549"/>
      <c r="BL1429" s="552">
        <f>(AD1429*2)+(AJ1429*2)+(AP1429*3)+BB1429</f>
        <v>0</v>
      </c>
      <c r="BM1429" s="553"/>
      <c r="BN1429" s="554"/>
      <c r="BO1429" s="560" t="e">
        <f>(BL1429*BR$1427)+(N1429*BR$1428)+(X1429*BR$1429)+(R1429*BR$1430)+(V1429*BR$1431)+(Z1429*BR$1432)</f>
        <v>#REF!</v>
      </c>
      <c r="BP1429" s="560" t="e">
        <f>((AZ1429-BB1429)*BR$1434)+((AT1429-AV1429)*BR$1433)+(H1429*BR$1435)+(P1429*BR$1436)</f>
        <v>#REF!</v>
      </c>
      <c r="BQ1429" s="78" t="s">
        <v>83</v>
      </c>
      <c r="BR1429" s="79" t="e">
        <f>IF(#REF!="B",#REF!,IF(#REF!="C",#REF!,#REF!))</f>
        <v>#REF!</v>
      </c>
      <c r="BS1429" s="75"/>
    </row>
    <row r="1430" spans="1:71" ht="21.75" customHeight="1">
      <c r="A1430" s="62"/>
      <c r="B1430" s="606"/>
      <c r="C1430" s="562" t="str">
        <f>IF(ROSTER!D$10="","",ROSTER!D$10)</f>
        <v/>
      </c>
      <c r="D1430" s="563"/>
      <c r="E1430" s="591"/>
      <c r="F1430" s="593"/>
      <c r="G1430" s="595"/>
      <c r="H1430" s="585"/>
      <c r="I1430" s="577"/>
      <c r="J1430" s="566"/>
      <c r="K1430" s="567"/>
      <c r="L1430" s="570"/>
      <c r="M1430" s="571"/>
      <c r="N1430" s="582" t="s">
        <v>16</v>
      </c>
      <c r="O1430" s="583"/>
      <c r="P1430" s="566"/>
      <c r="Q1430" s="567"/>
      <c r="R1430" s="570"/>
      <c r="S1430" s="571"/>
      <c r="T1430" s="582" t="s">
        <v>16</v>
      </c>
      <c r="U1430" s="583"/>
      <c r="V1430" s="585"/>
      <c r="W1430" s="577"/>
      <c r="X1430" s="566"/>
      <c r="Y1430" s="577"/>
      <c r="Z1430" s="566"/>
      <c r="AA1430" s="577"/>
      <c r="AB1430" s="566"/>
      <c r="AC1430" s="567"/>
      <c r="AD1430" s="570"/>
      <c r="AE1430" s="571"/>
      <c r="AF1430" s="598"/>
      <c r="AG1430" s="599"/>
      <c r="AH1430" s="566"/>
      <c r="AI1430" s="567"/>
      <c r="AJ1430" s="570"/>
      <c r="AK1430" s="571"/>
      <c r="AL1430" s="598"/>
      <c r="AM1430" s="599"/>
      <c r="AN1430" s="566"/>
      <c r="AO1430" s="567"/>
      <c r="AP1430" s="570"/>
      <c r="AQ1430" s="571"/>
      <c r="AR1430" s="598"/>
      <c r="AS1430" s="599"/>
      <c r="AT1430" s="603"/>
      <c r="AU1430" s="604"/>
      <c r="AV1430" s="596"/>
      <c r="AW1430" s="597"/>
      <c r="AX1430" s="598"/>
      <c r="AY1430" s="599"/>
      <c r="AZ1430" s="566"/>
      <c r="BA1430" s="567"/>
      <c r="BB1430" s="570"/>
      <c r="BC1430" s="571"/>
      <c r="BD1430" s="598"/>
      <c r="BE1430" s="599"/>
      <c r="BF1430" s="603"/>
      <c r="BG1430" s="604"/>
      <c r="BH1430" s="596"/>
      <c r="BI1430" s="597"/>
      <c r="BJ1430" s="598"/>
      <c r="BK1430" s="599"/>
      <c r="BL1430" s="600"/>
      <c r="BM1430" s="601"/>
      <c r="BN1430" s="602"/>
      <c r="BO1430" s="561"/>
      <c r="BP1430" s="561"/>
      <c r="BQ1430" s="78" t="s">
        <v>84</v>
      </c>
      <c r="BR1430" s="79" t="e">
        <f>IF(#REF!="B",#REF!,IF(#REF!="C",#REF!,#REF!))</f>
        <v>#REF!</v>
      </c>
      <c r="BS1430" s="75"/>
    </row>
    <row r="1431" spans="1:71" ht="21.75" customHeight="1">
      <c r="A1431" s="62"/>
      <c r="B1431" s="586" t="str">
        <f>IF(ROSTER!B12="","",ROSTER!B12)</f>
        <v/>
      </c>
      <c r="C1431" s="588" t="str">
        <f>IF(ROSTER!C$12="","",ROSTER!C$12)</f>
        <v/>
      </c>
      <c r="D1431" s="589"/>
      <c r="E1431" s="590"/>
      <c r="F1431" s="592">
        <f>IF(E1431="y",1,IF(E1431="S",1,0))</f>
        <v>0</v>
      </c>
      <c r="G1431" s="594">
        <f>IF(E1431="S",1,0)</f>
        <v>0</v>
      </c>
      <c r="H1431" s="584"/>
      <c r="I1431" s="576"/>
      <c r="J1431" s="564"/>
      <c r="K1431" s="565"/>
      <c r="L1431" s="568"/>
      <c r="M1431" s="569"/>
      <c r="N1431" s="578">
        <f>L1431+J1431</f>
        <v>0</v>
      </c>
      <c r="O1431" s="579"/>
      <c r="P1431" s="564"/>
      <c r="Q1431" s="565"/>
      <c r="R1431" s="568"/>
      <c r="S1431" s="569"/>
      <c r="T1431" s="578">
        <f>R1431-P1431</f>
        <v>0</v>
      </c>
      <c r="U1431" s="579"/>
      <c r="V1431" s="584"/>
      <c r="W1431" s="576"/>
      <c r="X1431" s="564"/>
      <c r="Y1431" s="576"/>
      <c r="Z1431" s="564"/>
      <c r="AA1431" s="576"/>
      <c r="AB1431" s="564"/>
      <c r="AC1431" s="565"/>
      <c r="AD1431" s="568"/>
      <c r="AE1431" s="569"/>
      <c r="AF1431" s="548">
        <f>IF(AB1431=0,0,(AD1431/AB1431)*100)</f>
        <v>0</v>
      </c>
      <c r="AG1431" s="549"/>
      <c r="AH1431" s="564"/>
      <c r="AI1431" s="565"/>
      <c r="AJ1431" s="568"/>
      <c r="AK1431" s="569"/>
      <c r="AL1431" s="548">
        <f>IF(AH1431=0,0,(AJ1431/AH1431)*100)</f>
        <v>0</v>
      </c>
      <c r="AM1431" s="549"/>
      <c r="AN1431" s="564"/>
      <c r="AO1431" s="565"/>
      <c r="AP1431" s="568"/>
      <c r="AQ1431" s="569"/>
      <c r="AR1431" s="548">
        <f>IF(AN1431=0,0,(AP1431/AN1431)*100)</f>
        <v>0</v>
      </c>
      <c r="AS1431" s="549"/>
      <c r="AT1431" s="572">
        <f>AB1431+AH1431+AN1431</f>
        <v>0</v>
      </c>
      <c r="AU1431" s="573"/>
      <c r="AV1431" s="544">
        <f>AD1431+AJ1431+AP1431</f>
        <v>0</v>
      </c>
      <c r="AW1431" s="545"/>
      <c r="AX1431" s="548">
        <f>IF(AT1431=0,0,(AV1431/AT1431)*100)</f>
        <v>0</v>
      </c>
      <c r="AY1431" s="549"/>
      <c r="AZ1431" s="564"/>
      <c r="BA1431" s="565"/>
      <c r="BB1431" s="568"/>
      <c r="BC1431" s="569"/>
      <c r="BD1431" s="548">
        <f>IF(AZ1431=0,0,(BB1431/AZ1431)*100)</f>
        <v>0</v>
      </c>
      <c r="BE1431" s="549"/>
      <c r="BF1431" s="572">
        <f>AT1431+AZ1431</f>
        <v>0</v>
      </c>
      <c r="BG1431" s="573"/>
      <c r="BH1431" s="544">
        <f>AV1431+BB1431</f>
        <v>0</v>
      </c>
      <c r="BI1431" s="545"/>
      <c r="BJ1431" s="548">
        <f>IF(BF1431=0,0,(BH1431/BF1431)*100)</f>
        <v>0</v>
      </c>
      <c r="BK1431" s="549"/>
      <c r="BL1431" s="552">
        <f>(AD1431*2)+(AJ1431*2)+(AP1431*3)+BB1431</f>
        <v>0</v>
      </c>
      <c r="BM1431" s="553"/>
      <c r="BN1431" s="554"/>
      <c r="BO1431" s="560" t="e">
        <f>(BL1431*BR$1427)+(N1431*BR$1428)+(X1431*BR$1429)+(R1431*BR$1430)+(V1431*BR$1431)+(Z1431*BR$1432)</f>
        <v>#REF!</v>
      </c>
      <c r="BP1431" s="560" t="e">
        <f>((AZ1431-BB1431)*BR$1434)+((AT1431-AV1431)*BR$1433)+(H1431*BR$1435)+(P1431*BR$1436)</f>
        <v>#REF!</v>
      </c>
      <c r="BQ1431" s="78" t="s">
        <v>85</v>
      </c>
      <c r="BR1431" s="79" t="e">
        <f>IF(#REF!="B",#REF!,IF(#REF!="C",#REF!,#REF!))</f>
        <v>#REF!</v>
      </c>
      <c r="BS1431" s="75"/>
    </row>
    <row r="1432" spans="1:71" ht="21.75" customHeight="1">
      <c r="A1432" s="62"/>
      <c r="B1432" s="587"/>
      <c r="C1432" s="562" t="str">
        <f>IF(ROSTER!D$12="","",ROSTER!D$12)</f>
        <v/>
      </c>
      <c r="D1432" s="563"/>
      <c r="E1432" s="591"/>
      <c r="F1432" s="593"/>
      <c r="G1432" s="595"/>
      <c r="H1432" s="585"/>
      <c r="I1432" s="577"/>
      <c r="J1432" s="566"/>
      <c r="K1432" s="567"/>
      <c r="L1432" s="570"/>
      <c r="M1432" s="571"/>
      <c r="N1432" s="582" t="s">
        <v>16</v>
      </c>
      <c r="O1432" s="583"/>
      <c r="P1432" s="566"/>
      <c r="Q1432" s="567"/>
      <c r="R1432" s="570"/>
      <c r="S1432" s="571"/>
      <c r="T1432" s="582" t="s">
        <v>16</v>
      </c>
      <c r="U1432" s="583"/>
      <c r="V1432" s="585"/>
      <c r="W1432" s="577"/>
      <c r="X1432" s="566"/>
      <c r="Y1432" s="577"/>
      <c r="Z1432" s="566"/>
      <c r="AA1432" s="577"/>
      <c r="AB1432" s="566"/>
      <c r="AC1432" s="567"/>
      <c r="AD1432" s="570"/>
      <c r="AE1432" s="571"/>
      <c r="AF1432" s="598"/>
      <c r="AG1432" s="599"/>
      <c r="AH1432" s="566"/>
      <c r="AI1432" s="567"/>
      <c r="AJ1432" s="570"/>
      <c r="AK1432" s="571"/>
      <c r="AL1432" s="598"/>
      <c r="AM1432" s="599"/>
      <c r="AN1432" s="566"/>
      <c r="AO1432" s="567"/>
      <c r="AP1432" s="570"/>
      <c r="AQ1432" s="571"/>
      <c r="AR1432" s="598"/>
      <c r="AS1432" s="599"/>
      <c r="AT1432" s="603"/>
      <c r="AU1432" s="604"/>
      <c r="AV1432" s="596"/>
      <c r="AW1432" s="597"/>
      <c r="AX1432" s="598"/>
      <c r="AY1432" s="599"/>
      <c r="AZ1432" s="566"/>
      <c r="BA1432" s="567"/>
      <c r="BB1432" s="570"/>
      <c r="BC1432" s="571"/>
      <c r="BD1432" s="598"/>
      <c r="BE1432" s="599"/>
      <c r="BF1432" s="603"/>
      <c r="BG1432" s="604"/>
      <c r="BH1432" s="596"/>
      <c r="BI1432" s="597"/>
      <c r="BJ1432" s="598"/>
      <c r="BK1432" s="599"/>
      <c r="BL1432" s="600"/>
      <c r="BM1432" s="601"/>
      <c r="BN1432" s="602"/>
      <c r="BO1432" s="561"/>
      <c r="BP1432" s="561"/>
      <c r="BQ1432" s="78" t="s">
        <v>86</v>
      </c>
      <c r="BR1432" s="79" t="e">
        <f>IF(#REF!="B",#REF!,IF(#REF!="C",#REF!,#REF!))</f>
        <v>#REF!</v>
      </c>
      <c r="BS1432" s="75"/>
    </row>
    <row r="1433" spans="1:71" ht="21.75" customHeight="1">
      <c r="A1433" s="62"/>
      <c r="B1433" s="586" t="str">
        <f>IF(ROSTER!B14="","",ROSTER!B14)</f>
        <v/>
      </c>
      <c r="C1433" s="588" t="str">
        <f>IF(ROSTER!C$14="","",ROSTER!C$14)</f>
        <v/>
      </c>
      <c r="D1433" s="589"/>
      <c r="E1433" s="590"/>
      <c r="F1433" s="592">
        <f>IF(E1433="y",1,IF(E1433="S",1,0))</f>
        <v>0</v>
      </c>
      <c r="G1433" s="594">
        <f>IF(E1433="S",1,0)</f>
        <v>0</v>
      </c>
      <c r="H1433" s="584"/>
      <c r="I1433" s="576"/>
      <c r="J1433" s="564"/>
      <c r="K1433" s="565"/>
      <c r="L1433" s="568"/>
      <c r="M1433" s="569"/>
      <c r="N1433" s="578">
        <f>L1433+J1433</f>
        <v>0</v>
      </c>
      <c r="O1433" s="579"/>
      <c r="P1433" s="564"/>
      <c r="Q1433" s="565"/>
      <c r="R1433" s="568"/>
      <c r="S1433" s="569"/>
      <c r="T1433" s="578">
        <f>R1433-P1433</f>
        <v>0</v>
      </c>
      <c r="U1433" s="579"/>
      <c r="V1433" s="584"/>
      <c r="W1433" s="576"/>
      <c r="X1433" s="564"/>
      <c r="Y1433" s="576"/>
      <c r="Z1433" s="564"/>
      <c r="AA1433" s="576"/>
      <c r="AB1433" s="564"/>
      <c r="AC1433" s="565"/>
      <c r="AD1433" s="568"/>
      <c r="AE1433" s="569"/>
      <c r="AF1433" s="548">
        <f>IF(AB1433=0,0,(AD1433/AB1433)*100)</f>
        <v>0</v>
      </c>
      <c r="AG1433" s="549"/>
      <c r="AH1433" s="564"/>
      <c r="AI1433" s="565"/>
      <c r="AJ1433" s="568"/>
      <c r="AK1433" s="569"/>
      <c r="AL1433" s="548">
        <f>IF(AH1433=0,0,(AJ1433/AH1433)*100)</f>
        <v>0</v>
      </c>
      <c r="AM1433" s="549"/>
      <c r="AN1433" s="564"/>
      <c r="AO1433" s="565"/>
      <c r="AP1433" s="568"/>
      <c r="AQ1433" s="569"/>
      <c r="AR1433" s="548">
        <f>IF(AN1433=0,0,(AP1433/AN1433)*100)</f>
        <v>0</v>
      </c>
      <c r="AS1433" s="549"/>
      <c r="AT1433" s="572">
        <f>AB1433+AH1433+AN1433</f>
        <v>0</v>
      </c>
      <c r="AU1433" s="573"/>
      <c r="AV1433" s="544">
        <f>AD1433+AJ1433+AP1433</f>
        <v>0</v>
      </c>
      <c r="AW1433" s="545"/>
      <c r="AX1433" s="548">
        <f>IF(AT1433=0,0,(AV1433/AT1433)*100)</f>
        <v>0</v>
      </c>
      <c r="AY1433" s="549"/>
      <c r="AZ1433" s="564"/>
      <c r="BA1433" s="565"/>
      <c r="BB1433" s="568"/>
      <c r="BC1433" s="569"/>
      <c r="BD1433" s="548">
        <f>IF(AZ1433=0,0,(BB1433/AZ1433)*100)</f>
        <v>0</v>
      </c>
      <c r="BE1433" s="549"/>
      <c r="BF1433" s="572">
        <f>AT1433+AZ1433</f>
        <v>0</v>
      </c>
      <c r="BG1433" s="573"/>
      <c r="BH1433" s="544">
        <f>AV1433+BB1433</f>
        <v>0</v>
      </c>
      <c r="BI1433" s="545"/>
      <c r="BJ1433" s="548">
        <f>IF(BF1433=0,0,(BH1433/BF1433)*100)</f>
        <v>0</v>
      </c>
      <c r="BK1433" s="549"/>
      <c r="BL1433" s="552">
        <f>(AD1433*2)+(AJ1433*2)+(AP1433*3)+BB1433</f>
        <v>0</v>
      </c>
      <c r="BM1433" s="553"/>
      <c r="BN1433" s="554"/>
      <c r="BO1433" s="560" t="e">
        <f>(BL1433*BR$1427)+(N1433*BR$1428)+(X1433*BR$1429)+(R1433*BR$1430)+(V1433*BR$1431)+(Z1433*BR$1432)</f>
        <v>#REF!</v>
      </c>
      <c r="BP1433" s="560" t="e">
        <f>((AZ1433-BB1433)*BR$1434)+((AT1433-AV1433)*BR$1433)+(H1433*BR$1435)+(P1433*BR$1436)</f>
        <v>#REF!</v>
      </c>
      <c r="BQ1433" s="78" t="s">
        <v>87</v>
      </c>
      <c r="BR1433" s="79" t="e">
        <f>IF(#REF!="B",#REF!,IF(#REF!="C",#REF!,#REF!))</f>
        <v>#REF!</v>
      </c>
      <c r="BS1433" s="75"/>
    </row>
    <row r="1434" spans="1:71" ht="21.75" customHeight="1">
      <c r="A1434" s="62"/>
      <c r="B1434" s="587"/>
      <c r="C1434" s="562" t="str">
        <f>IF(ROSTER!D$14="","",ROSTER!D$14)</f>
        <v/>
      </c>
      <c r="D1434" s="563"/>
      <c r="E1434" s="591"/>
      <c r="F1434" s="593"/>
      <c r="G1434" s="595"/>
      <c r="H1434" s="585"/>
      <c r="I1434" s="577"/>
      <c r="J1434" s="566"/>
      <c r="K1434" s="567"/>
      <c r="L1434" s="570"/>
      <c r="M1434" s="571"/>
      <c r="N1434" s="582" t="s">
        <v>16</v>
      </c>
      <c r="O1434" s="583"/>
      <c r="P1434" s="566"/>
      <c r="Q1434" s="567"/>
      <c r="R1434" s="570"/>
      <c r="S1434" s="571"/>
      <c r="T1434" s="582" t="s">
        <v>16</v>
      </c>
      <c r="U1434" s="583"/>
      <c r="V1434" s="585"/>
      <c r="W1434" s="577"/>
      <c r="X1434" s="566"/>
      <c r="Y1434" s="577"/>
      <c r="Z1434" s="566"/>
      <c r="AA1434" s="577"/>
      <c r="AB1434" s="566"/>
      <c r="AC1434" s="567"/>
      <c r="AD1434" s="570"/>
      <c r="AE1434" s="571"/>
      <c r="AF1434" s="598"/>
      <c r="AG1434" s="599"/>
      <c r="AH1434" s="566"/>
      <c r="AI1434" s="567"/>
      <c r="AJ1434" s="570"/>
      <c r="AK1434" s="571"/>
      <c r="AL1434" s="598"/>
      <c r="AM1434" s="599"/>
      <c r="AN1434" s="566"/>
      <c r="AO1434" s="567"/>
      <c r="AP1434" s="570"/>
      <c r="AQ1434" s="571"/>
      <c r="AR1434" s="598"/>
      <c r="AS1434" s="599"/>
      <c r="AT1434" s="603"/>
      <c r="AU1434" s="604"/>
      <c r="AV1434" s="596"/>
      <c r="AW1434" s="597"/>
      <c r="AX1434" s="598"/>
      <c r="AY1434" s="599"/>
      <c r="AZ1434" s="566"/>
      <c r="BA1434" s="567"/>
      <c r="BB1434" s="570"/>
      <c r="BC1434" s="571"/>
      <c r="BD1434" s="598"/>
      <c r="BE1434" s="599"/>
      <c r="BF1434" s="603"/>
      <c r="BG1434" s="604"/>
      <c r="BH1434" s="596"/>
      <c r="BI1434" s="597"/>
      <c r="BJ1434" s="598"/>
      <c r="BK1434" s="599"/>
      <c r="BL1434" s="600"/>
      <c r="BM1434" s="601"/>
      <c r="BN1434" s="602"/>
      <c r="BO1434" s="561"/>
      <c r="BP1434" s="561"/>
      <c r="BQ1434" s="78" t="s">
        <v>88</v>
      </c>
      <c r="BR1434" s="79" t="e">
        <f>IF(#REF!="B",#REF!,IF(#REF!="C",#REF!,#REF!))</f>
        <v>#REF!</v>
      </c>
      <c r="BS1434" s="75"/>
    </row>
    <row r="1435" spans="1:71" ht="21.75" customHeight="1">
      <c r="A1435" s="62"/>
      <c r="B1435" s="586" t="str">
        <f>IF(ROSTER!B16="","",ROSTER!B16)</f>
        <v/>
      </c>
      <c r="C1435" s="588" t="str">
        <f>IF(ROSTER!C$16="","",ROSTER!C$16)</f>
        <v/>
      </c>
      <c r="D1435" s="589"/>
      <c r="E1435" s="590"/>
      <c r="F1435" s="592">
        <f>IF(E1435="y",1,IF(E1435="S",1,0))</f>
        <v>0</v>
      </c>
      <c r="G1435" s="594">
        <f>IF(E1435="S",1,0)</f>
        <v>0</v>
      </c>
      <c r="H1435" s="584"/>
      <c r="I1435" s="576"/>
      <c r="J1435" s="564"/>
      <c r="K1435" s="565"/>
      <c r="L1435" s="568"/>
      <c r="M1435" s="569"/>
      <c r="N1435" s="578">
        <f>L1435+J1435</f>
        <v>0</v>
      </c>
      <c r="O1435" s="579"/>
      <c r="P1435" s="564"/>
      <c r="Q1435" s="565"/>
      <c r="R1435" s="568"/>
      <c r="S1435" s="569"/>
      <c r="T1435" s="578">
        <f>R1435-P1435</f>
        <v>0</v>
      </c>
      <c r="U1435" s="579"/>
      <c r="V1435" s="584"/>
      <c r="W1435" s="576"/>
      <c r="X1435" s="564"/>
      <c r="Y1435" s="576"/>
      <c r="Z1435" s="564"/>
      <c r="AA1435" s="576"/>
      <c r="AB1435" s="564"/>
      <c r="AC1435" s="565"/>
      <c r="AD1435" s="568"/>
      <c r="AE1435" s="569"/>
      <c r="AF1435" s="548">
        <f>IF(AB1435=0,0,(AD1435/AB1435)*100)</f>
        <v>0</v>
      </c>
      <c r="AG1435" s="549"/>
      <c r="AH1435" s="564"/>
      <c r="AI1435" s="565"/>
      <c r="AJ1435" s="568"/>
      <c r="AK1435" s="569"/>
      <c r="AL1435" s="548">
        <f>IF(AH1435=0,0,(AJ1435/AH1435)*100)</f>
        <v>0</v>
      </c>
      <c r="AM1435" s="549"/>
      <c r="AN1435" s="564"/>
      <c r="AO1435" s="565"/>
      <c r="AP1435" s="568"/>
      <c r="AQ1435" s="569"/>
      <c r="AR1435" s="548">
        <f>IF(AN1435=0,0,(AP1435/AN1435)*100)</f>
        <v>0</v>
      </c>
      <c r="AS1435" s="549"/>
      <c r="AT1435" s="572">
        <f>AB1435+AH1435+AN1435</f>
        <v>0</v>
      </c>
      <c r="AU1435" s="573"/>
      <c r="AV1435" s="544">
        <f>AD1435+AJ1435+AP1435</f>
        <v>0</v>
      </c>
      <c r="AW1435" s="545"/>
      <c r="AX1435" s="548">
        <f>IF(AT1435=0,0,(AV1435/AT1435)*100)</f>
        <v>0</v>
      </c>
      <c r="AY1435" s="549"/>
      <c r="AZ1435" s="564"/>
      <c r="BA1435" s="565"/>
      <c r="BB1435" s="568"/>
      <c r="BC1435" s="569"/>
      <c r="BD1435" s="548">
        <f>IF(AZ1435=0,0,(BB1435/AZ1435)*100)</f>
        <v>0</v>
      </c>
      <c r="BE1435" s="549"/>
      <c r="BF1435" s="572">
        <f>AT1435+AZ1435</f>
        <v>0</v>
      </c>
      <c r="BG1435" s="573"/>
      <c r="BH1435" s="544">
        <f>AV1435+BB1435</f>
        <v>0</v>
      </c>
      <c r="BI1435" s="545"/>
      <c r="BJ1435" s="548">
        <f>IF(BF1435=0,0,(BH1435/BF1435)*100)</f>
        <v>0</v>
      </c>
      <c r="BK1435" s="549"/>
      <c r="BL1435" s="552">
        <f>(AD1435*2)+(AJ1435*2)+(AP1435*3)+BB1435</f>
        <v>0</v>
      </c>
      <c r="BM1435" s="553"/>
      <c r="BN1435" s="554"/>
      <c r="BO1435" s="560" t="e">
        <f>(BL1435*BR$1427)+(N1435*BR$1428)+(X1435*BR$1429)+(R1435*BR$1430)+(V1435*BR$1431)+(Z1435*BR$1432)</f>
        <v>#REF!</v>
      </c>
      <c r="BP1435" s="560" t="e">
        <f>((AZ1435-BB1435)*BR$1434)+((AT1435-AV1435)*BR$1433)+(H1435*BR$1435)+(P1435*BR$1436)</f>
        <v>#REF!</v>
      </c>
      <c r="BQ1435" s="78" t="s">
        <v>89</v>
      </c>
      <c r="BR1435" s="79" t="e">
        <f>IF(#REF!="B",#REF!,IF(#REF!="C",#REF!,#REF!))</f>
        <v>#REF!</v>
      </c>
      <c r="BS1435" s="75"/>
    </row>
    <row r="1436" spans="1:71" ht="21.75" customHeight="1">
      <c r="A1436" s="62"/>
      <c r="B1436" s="587"/>
      <c r="C1436" s="562" t="str">
        <f>IF(ROSTER!D$16="","",ROSTER!D$16)</f>
        <v/>
      </c>
      <c r="D1436" s="563"/>
      <c r="E1436" s="591"/>
      <c r="F1436" s="593"/>
      <c r="G1436" s="595"/>
      <c r="H1436" s="585"/>
      <c r="I1436" s="577"/>
      <c r="J1436" s="566"/>
      <c r="K1436" s="567"/>
      <c r="L1436" s="570"/>
      <c r="M1436" s="571"/>
      <c r="N1436" s="582" t="s">
        <v>16</v>
      </c>
      <c r="O1436" s="583"/>
      <c r="P1436" s="566"/>
      <c r="Q1436" s="567"/>
      <c r="R1436" s="570"/>
      <c r="S1436" s="571"/>
      <c r="T1436" s="582" t="s">
        <v>16</v>
      </c>
      <c r="U1436" s="583"/>
      <c r="V1436" s="585"/>
      <c r="W1436" s="577"/>
      <c r="X1436" s="566"/>
      <c r="Y1436" s="577"/>
      <c r="Z1436" s="566"/>
      <c r="AA1436" s="577"/>
      <c r="AB1436" s="566"/>
      <c r="AC1436" s="567"/>
      <c r="AD1436" s="570"/>
      <c r="AE1436" s="571"/>
      <c r="AF1436" s="598"/>
      <c r="AG1436" s="599"/>
      <c r="AH1436" s="566"/>
      <c r="AI1436" s="567"/>
      <c r="AJ1436" s="570"/>
      <c r="AK1436" s="571"/>
      <c r="AL1436" s="598"/>
      <c r="AM1436" s="599"/>
      <c r="AN1436" s="566"/>
      <c r="AO1436" s="567"/>
      <c r="AP1436" s="570"/>
      <c r="AQ1436" s="571"/>
      <c r="AR1436" s="598"/>
      <c r="AS1436" s="599"/>
      <c r="AT1436" s="603"/>
      <c r="AU1436" s="604"/>
      <c r="AV1436" s="596"/>
      <c r="AW1436" s="597"/>
      <c r="AX1436" s="598"/>
      <c r="AY1436" s="599"/>
      <c r="AZ1436" s="566"/>
      <c r="BA1436" s="567"/>
      <c r="BB1436" s="570"/>
      <c r="BC1436" s="571"/>
      <c r="BD1436" s="598"/>
      <c r="BE1436" s="599"/>
      <c r="BF1436" s="603"/>
      <c r="BG1436" s="604"/>
      <c r="BH1436" s="596"/>
      <c r="BI1436" s="597"/>
      <c r="BJ1436" s="598"/>
      <c r="BK1436" s="599"/>
      <c r="BL1436" s="600"/>
      <c r="BM1436" s="601"/>
      <c r="BN1436" s="602"/>
      <c r="BO1436" s="561"/>
      <c r="BP1436" s="561"/>
      <c r="BQ1436" s="78" t="s">
        <v>90</v>
      </c>
      <c r="BR1436" s="79" t="e">
        <f>IF(#REF!="B",#REF!,IF(#REF!="C",#REF!,#REF!))</f>
        <v>#REF!</v>
      </c>
      <c r="BS1436" s="75"/>
    </row>
    <row r="1437" spans="1:71" ht="21.75" customHeight="1">
      <c r="A1437" s="62"/>
      <c r="B1437" s="586" t="str">
        <f>IF(ROSTER!B18="","",ROSTER!B18)</f>
        <v/>
      </c>
      <c r="C1437" s="588" t="str">
        <f>IF(ROSTER!C$18="","",ROSTER!C$18)</f>
        <v/>
      </c>
      <c r="D1437" s="589"/>
      <c r="E1437" s="590"/>
      <c r="F1437" s="592">
        <f>IF(E1437="y",1,IF(E1437="S",1,0))</f>
        <v>0</v>
      </c>
      <c r="G1437" s="594">
        <f>IF(E1437="S",1,0)</f>
        <v>0</v>
      </c>
      <c r="H1437" s="584"/>
      <c r="I1437" s="576"/>
      <c r="J1437" s="564"/>
      <c r="K1437" s="565"/>
      <c r="L1437" s="568"/>
      <c r="M1437" s="569"/>
      <c r="N1437" s="578">
        <f>L1437+J1437</f>
        <v>0</v>
      </c>
      <c r="O1437" s="579"/>
      <c r="P1437" s="564"/>
      <c r="Q1437" s="565"/>
      <c r="R1437" s="568"/>
      <c r="S1437" s="569"/>
      <c r="T1437" s="578">
        <f>R1437-P1437</f>
        <v>0</v>
      </c>
      <c r="U1437" s="579"/>
      <c r="V1437" s="584"/>
      <c r="W1437" s="576"/>
      <c r="X1437" s="564"/>
      <c r="Y1437" s="576"/>
      <c r="Z1437" s="564"/>
      <c r="AA1437" s="576"/>
      <c r="AB1437" s="564"/>
      <c r="AC1437" s="565"/>
      <c r="AD1437" s="568"/>
      <c r="AE1437" s="569"/>
      <c r="AF1437" s="548">
        <f>IF(AB1437=0,0,(AD1437/AB1437)*100)</f>
        <v>0</v>
      </c>
      <c r="AG1437" s="549"/>
      <c r="AH1437" s="564"/>
      <c r="AI1437" s="565"/>
      <c r="AJ1437" s="568"/>
      <c r="AK1437" s="569"/>
      <c r="AL1437" s="548">
        <f>IF(AH1437=0,0,(AJ1437/AH1437)*100)</f>
        <v>0</v>
      </c>
      <c r="AM1437" s="549"/>
      <c r="AN1437" s="564"/>
      <c r="AO1437" s="565"/>
      <c r="AP1437" s="568"/>
      <c r="AQ1437" s="569"/>
      <c r="AR1437" s="548">
        <f>IF(AN1437=0,0,(AP1437/AN1437)*100)</f>
        <v>0</v>
      </c>
      <c r="AS1437" s="549"/>
      <c r="AT1437" s="572">
        <f>AB1437+AH1437+AN1437</f>
        <v>0</v>
      </c>
      <c r="AU1437" s="573"/>
      <c r="AV1437" s="544">
        <f>AD1437+AJ1437+AP1437</f>
        <v>0</v>
      </c>
      <c r="AW1437" s="545"/>
      <c r="AX1437" s="548">
        <f>IF(AT1437=0,0,(AV1437/AT1437)*100)</f>
        <v>0</v>
      </c>
      <c r="AY1437" s="549"/>
      <c r="AZ1437" s="564"/>
      <c r="BA1437" s="565"/>
      <c r="BB1437" s="568"/>
      <c r="BC1437" s="569"/>
      <c r="BD1437" s="548">
        <f>IF(AZ1437=0,0,(BB1437/AZ1437)*100)</f>
        <v>0</v>
      </c>
      <c r="BE1437" s="549"/>
      <c r="BF1437" s="572">
        <f>AT1437+AZ1437</f>
        <v>0</v>
      </c>
      <c r="BG1437" s="573"/>
      <c r="BH1437" s="544">
        <f>AV1437+BB1437</f>
        <v>0</v>
      </c>
      <c r="BI1437" s="545"/>
      <c r="BJ1437" s="548">
        <f>IF(BF1437=0,0,(BH1437/BF1437)*100)</f>
        <v>0</v>
      </c>
      <c r="BK1437" s="549"/>
      <c r="BL1437" s="552">
        <f>(AD1437*2)+(AJ1437*2)+(AP1437*3)+BB1437</f>
        <v>0</v>
      </c>
      <c r="BM1437" s="553"/>
      <c r="BN1437" s="554"/>
      <c r="BO1437" s="560" t="e">
        <f>(BL1437*BR$1427)+(N1437*BR$1428)+(X1437*BR$1429)+(R1437*BR$1430)+(V1437*BR$1431)+(Z1437*BR$1432)</f>
        <v>#REF!</v>
      </c>
      <c r="BP1437" s="560" t="e">
        <f>((AZ1437-BB1437)*BR$1434)+((AT1437-AV1437)*BR$1433)+(H1437*BR$1435)+(P1437*BR$1436)</f>
        <v>#REF!</v>
      </c>
      <c r="BQ1437" s="62"/>
      <c r="BR1437" s="62"/>
      <c r="BS1437" s="75"/>
    </row>
    <row r="1438" spans="1:71" ht="21.75" customHeight="1">
      <c r="A1438" s="62"/>
      <c r="B1438" s="587"/>
      <c r="C1438" s="562" t="str">
        <f>IF(ROSTER!D$18="","",ROSTER!D$18)</f>
        <v/>
      </c>
      <c r="D1438" s="563"/>
      <c r="E1438" s="591"/>
      <c r="F1438" s="593"/>
      <c r="G1438" s="595"/>
      <c r="H1438" s="585"/>
      <c r="I1438" s="577"/>
      <c r="J1438" s="566"/>
      <c r="K1438" s="567"/>
      <c r="L1438" s="570"/>
      <c r="M1438" s="571"/>
      <c r="N1438" s="582" t="s">
        <v>16</v>
      </c>
      <c r="O1438" s="583"/>
      <c r="P1438" s="566"/>
      <c r="Q1438" s="567"/>
      <c r="R1438" s="570"/>
      <c r="S1438" s="571"/>
      <c r="T1438" s="582" t="s">
        <v>16</v>
      </c>
      <c r="U1438" s="583"/>
      <c r="V1438" s="585"/>
      <c r="W1438" s="577"/>
      <c r="X1438" s="566"/>
      <c r="Y1438" s="577"/>
      <c r="Z1438" s="566"/>
      <c r="AA1438" s="577"/>
      <c r="AB1438" s="566"/>
      <c r="AC1438" s="567"/>
      <c r="AD1438" s="570"/>
      <c r="AE1438" s="571"/>
      <c r="AF1438" s="598"/>
      <c r="AG1438" s="599"/>
      <c r="AH1438" s="566"/>
      <c r="AI1438" s="567"/>
      <c r="AJ1438" s="570"/>
      <c r="AK1438" s="571"/>
      <c r="AL1438" s="598"/>
      <c r="AM1438" s="599"/>
      <c r="AN1438" s="566"/>
      <c r="AO1438" s="567"/>
      <c r="AP1438" s="570"/>
      <c r="AQ1438" s="571"/>
      <c r="AR1438" s="598"/>
      <c r="AS1438" s="599"/>
      <c r="AT1438" s="603"/>
      <c r="AU1438" s="604"/>
      <c r="AV1438" s="596"/>
      <c r="AW1438" s="597"/>
      <c r="AX1438" s="598"/>
      <c r="AY1438" s="599"/>
      <c r="AZ1438" s="566"/>
      <c r="BA1438" s="567"/>
      <c r="BB1438" s="570"/>
      <c r="BC1438" s="571"/>
      <c r="BD1438" s="598"/>
      <c r="BE1438" s="599"/>
      <c r="BF1438" s="603"/>
      <c r="BG1438" s="604"/>
      <c r="BH1438" s="596"/>
      <c r="BI1438" s="597"/>
      <c r="BJ1438" s="598"/>
      <c r="BK1438" s="599"/>
      <c r="BL1438" s="600"/>
      <c r="BM1438" s="601"/>
      <c r="BN1438" s="602"/>
      <c r="BO1438" s="561"/>
      <c r="BP1438" s="561"/>
      <c r="BQ1438" s="62"/>
      <c r="BR1438" s="62"/>
      <c r="BS1438" s="62"/>
    </row>
    <row r="1439" spans="1:71" ht="21.75" customHeight="1">
      <c r="A1439" s="62"/>
      <c r="B1439" s="586" t="str">
        <f>IF(ROSTER!B20="","",ROSTER!B20)</f>
        <v/>
      </c>
      <c r="C1439" s="588" t="str">
        <f>IF(ROSTER!C$20="","",ROSTER!C$20)</f>
        <v/>
      </c>
      <c r="D1439" s="589"/>
      <c r="E1439" s="590"/>
      <c r="F1439" s="592">
        <f>IF(E1439="y",1,IF(E1439="S",1,0))</f>
        <v>0</v>
      </c>
      <c r="G1439" s="594">
        <f>IF(E1439="S",1,0)</f>
        <v>0</v>
      </c>
      <c r="H1439" s="584"/>
      <c r="I1439" s="576"/>
      <c r="J1439" s="564"/>
      <c r="K1439" s="565"/>
      <c r="L1439" s="568"/>
      <c r="M1439" s="569"/>
      <c r="N1439" s="578">
        <f>L1439+J1439</f>
        <v>0</v>
      </c>
      <c r="O1439" s="579"/>
      <c r="P1439" s="564"/>
      <c r="Q1439" s="565"/>
      <c r="R1439" s="568"/>
      <c r="S1439" s="569"/>
      <c r="T1439" s="578">
        <f>R1439-P1439</f>
        <v>0</v>
      </c>
      <c r="U1439" s="579"/>
      <c r="V1439" s="584"/>
      <c r="W1439" s="576"/>
      <c r="X1439" s="564"/>
      <c r="Y1439" s="576"/>
      <c r="Z1439" s="564"/>
      <c r="AA1439" s="576"/>
      <c r="AB1439" s="564"/>
      <c r="AC1439" s="565"/>
      <c r="AD1439" s="568"/>
      <c r="AE1439" s="569"/>
      <c r="AF1439" s="548">
        <f>IF(AB1439=0,0,(AD1439/AB1439)*100)</f>
        <v>0</v>
      </c>
      <c r="AG1439" s="549"/>
      <c r="AH1439" s="564"/>
      <c r="AI1439" s="565"/>
      <c r="AJ1439" s="568"/>
      <c r="AK1439" s="569"/>
      <c r="AL1439" s="548">
        <f>IF(AH1439=0,0,(AJ1439/AH1439)*100)</f>
        <v>0</v>
      </c>
      <c r="AM1439" s="549"/>
      <c r="AN1439" s="564"/>
      <c r="AO1439" s="565"/>
      <c r="AP1439" s="568"/>
      <c r="AQ1439" s="569"/>
      <c r="AR1439" s="548">
        <f>IF(AN1439=0,0,(AP1439/AN1439)*100)</f>
        <v>0</v>
      </c>
      <c r="AS1439" s="549"/>
      <c r="AT1439" s="572">
        <f>AB1439+AH1439+AN1439</f>
        <v>0</v>
      </c>
      <c r="AU1439" s="573"/>
      <c r="AV1439" s="544">
        <f>AD1439+AJ1439+AP1439</f>
        <v>0</v>
      </c>
      <c r="AW1439" s="545"/>
      <c r="AX1439" s="548">
        <f>IF(AT1439=0,0,(AV1439/AT1439)*100)</f>
        <v>0</v>
      </c>
      <c r="AY1439" s="549"/>
      <c r="AZ1439" s="564"/>
      <c r="BA1439" s="565"/>
      <c r="BB1439" s="568"/>
      <c r="BC1439" s="569"/>
      <c r="BD1439" s="548">
        <f>IF(AZ1439=0,0,(BB1439/AZ1439)*100)</f>
        <v>0</v>
      </c>
      <c r="BE1439" s="549"/>
      <c r="BF1439" s="572">
        <f>AT1439+AZ1439</f>
        <v>0</v>
      </c>
      <c r="BG1439" s="573"/>
      <c r="BH1439" s="544">
        <f>AV1439+BB1439</f>
        <v>0</v>
      </c>
      <c r="BI1439" s="545"/>
      <c r="BJ1439" s="548">
        <f>IF(BF1439=0,0,(BH1439/BF1439)*100)</f>
        <v>0</v>
      </c>
      <c r="BK1439" s="549"/>
      <c r="BL1439" s="552">
        <f>(AD1439*2)+(AJ1439*2)+(AP1439*3)+BB1439</f>
        <v>0</v>
      </c>
      <c r="BM1439" s="553"/>
      <c r="BN1439" s="554"/>
      <c r="BO1439" s="560" t="e">
        <f>(BL1439*BR$1427)+(N1439*BR$1428)+(X1439*BR$1429)+(R1439*BR$1430)+(V1439*BR$1431)+(Z1439*BR$1432)</f>
        <v>#REF!</v>
      </c>
      <c r="BP1439" s="560" t="e">
        <f>((AZ1439-BB1439)*BR$1434)+((AT1439-AV1439)*BR$1433)+(H1439*BR$1435)+(P1439*BR$1436)</f>
        <v>#REF!</v>
      </c>
      <c r="BQ1439" s="62"/>
      <c r="BR1439" s="62"/>
      <c r="BS1439" s="62"/>
    </row>
    <row r="1440" spans="1:71" ht="21.75" customHeight="1">
      <c r="A1440" s="62"/>
      <c r="B1440" s="587"/>
      <c r="C1440" s="562" t="str">
        <f>IF(ROSTER!D$20="","",ROSTER!D$20)</f>
        <v/>
      </c>
      <c r="D1440" s="563"/>
      <c r="E1440" s="591"/>
      <c r="F1440" s="593"/>
      <c r="G1440" s="595"/>
      <c r="H1440" s="585"/>
      <c r="I1440" s="577"/>
      <c r="J1440" s="566"/>
      <c r="K1440" s="567"/>
      <c r="L1440" s="570"/>
      <c r="M1440" s="571"/>
      <c r="N1440" s="582" t="s">
        <v>16</v>
      </c>
      <c r="O1440" s="583"/>
      <c r="P1440" s="566"/>
      <c r="Q1440" s="567"/>
      <c r="R1440" s="570"/>
      <c r="S1440" s="571"/>
      <c r="T1440" s="582" t="s">
        <v>16</v>
      </c>
      <c r="U1440" s="583"/>
      <c r="V1440" s="585"/>
      <c r="W1440" s="577"/>
      <c r="X1440" s="566"/>
      <c r="Y1440" s="577"/>
      <c r="Z1440" s="566"/>
      <c r="AA1440" s="577"/>
      <c r="AB1440" s="566"/>
      <c r="AC1440" s="567"/>
      <c r="AD1440" s="570"/>
      <c r="AE1440" s="571"/>
      <c r="AF1440" s="598"/>
      <c r="AG1440" s="599"/>
      <c r="AH1440" s="566"/>
      <c r="AI1440" s="567"/>
      <c r="AJ1440" s="570"/>
      <c r="AK1440" s="571"/>
      <c r="AL1440" s="598"/>
      <c r="AM1440" s="599"/>
      <c r="AN1440" s="566"/>
      <c r="AO1440" s="567"/>
      <c r="AP1440" s="570"/>
      <c r="AQ1440" s="571"/>
      <c r="AR1440" s="598"/>
      <c r="AS1440" s="599"/>
      <c r="AT1440" s="603"/>
      <c r="AU1440" s="604"/>
      <c r="AV1440" s="596"/>
      <c r="AW1440" s="597"/>
      <c r="AX1440" s="598"/>
      <c r="AY1440" s="599"/>
      <c r="AZ1440" s="566"/>
      <c r="BA1440" s="567"/>
      <c r="BB1440" s="570"/>
      <c r="BC1440" s="571"/>
      <c r="BD1440" s="598"/>
      <c r="BE1440" s="599"/>
      <c r="BF1440" s="603"/>
      <c r="BG1440" s="604"/>
      <c r="BH1440" s="596"/>
      <c r="BI1440" s="597"/>
      <c r="BJ1440" s="598"/>
      <c r="BK1440" s="599"/>
      <c r="BL1440" s="600"/>
      <c r="BM1440" s="601"/>
      <c r="BN1440" s="602"/>
      <c r="BO1440" s="561"/>
      <c r="BP1440" s="561"/>
      <c r="BQ1440" s="62"/>
      <c r="BR1440" s="62"/>
      <c r="BS1440" s="62"/>
    </row>
    <row r="1441" spans="1:76" ht="21.75" customHeight="1">
      <c r="A1441" s="62"/>
      <c r="B1441" s="586" t="str">
        <f>IF(ROSTER!B22="","",ROSTER!B22)</f>
        <v/>
      </c>
      <c r="C1441" s="588" t="str">
        <f>IF(ROSTER!C$22="","",ROSTER!C$22)</f>
        <v/>
      </c>
      <c r="D1441" s="589"/>
      <c r="E1441" s="590"/>
      <c r="F1441" s="592">
        <f>IF(E1441="y",1,IF(E1441="S",1,0))</f>
        <v>0</v>
      </c>
      <c r="G1441" s="594">
        <f>IF(E1441="S",1,0)</f>
        <v>0</v>
      </c>
      <c r="H1441" s="584"/>
      <c r="I1441" s="576"/>
      <c r="J1441" s="564"/>
      <c r="K1441" s="565"/>
      <c r="L1441" s="568"/>
      <c r="M1441" s="569"/>
      <c r="N1441" s="578">
        <f>L1441+J1441</f>
        <v>0</v>
      </c>
      <c r="O1441" s="579"/>
      <c r="P1441" s="564"/>
      <c r="Q1441" s="565"/>
      <c r="R1441" s="568"/>
      <c r="S1441" s="569"/>
      <c r="T1441" s="578">
        <f>R1441-P1441</f>
        <v>0</v>
      </c>
      <c r="U1441" s="579"/>
      <c r="V1441" s="584"/>
      <c r="W1441" s="576"/>
      <c r="X1441" s="564"/>
      <c r="Y1441" s="576"/>
      <c r="Z1441" s="564"/>
      <c r="AA1441" s="576"/>
      <c r="AB1441" s="564"/>
      <c r="AC1441" s="565"/>
      <c r="AD1441" s="568"/>
      <c r="AE1441" s="569"/>
      <c r="AF1441" s="548">
        <f>IF(AB1441=0,0,(AD1441/AB1441)*100)</f>
        <v>0</v>
      </c>
      <c r="AG1441" s="549"/>
      <c r="AH1441" s="564"/>
      <c r="AI1441" s="565"/>
      <c r="AJ1441" s="568"/>
      <c r="AK1441" s="569"/>
      <c r="AL1441" s="548">
        <f>IF(AH1441=0,0,(AJ1441/AH1441)*100)</f>
        <v>0</v>
      </c>
      <c r="AM1441" s="549"/>
      <c r="AN1441" s="564"/>
      <c r="AO1441" s="565"/>
      <c r="AP1441" s="568"/>
      <c r="AQ1441" s="569"/>
      <c r="AR1441" s="548">
        <f>IF(AN1441=0,0,(AP1441/AN1441)*100)</f>
        <v>0</v>
      </c>
      <c r="AS1441" s="549"/>
      <c r="AT1441" s="572">
        <f>AB1441+AH1441+AN1441</f>
        <v>0</v>
      </c>
      <c r="AU1441" s="573"/>
      <c r="AV1441" s="544">
        <f>AD1441+AJ1441+AP1441</f>
        <v>0</v>
      </c>
      <c r="AW1441" s="545"/>
      <c r="AX1441" s="548">
        <f>IF(AT1441=0,0,(AV1441/AT1441)*100)</f>
        <v>0</v>
      </c>
      <c r="AY1441" s="549"/>
      <c r="AZ1441" s="564"/>
      <c r="BA1441" s="565"/>
      <c r="BB1441" s="568"/>
      <c r="BC1441" s="569"/>
      <c r="BD1441" s="548">
        <f>IF(AZ1441=0,0,(BB1441/AZ1441)*100)</f>
        <v>0</v>
      </c>
      <c r="BE1441" s="549"/>
      <c r="BF1441" s="572">
        <f>AT1441+AZ1441</f>
        <v>0</v>
      </c>
      <c r="BG1441" s="573"/>
      <c r="BH1441" s="544">
        <f>AV1441+BB1441</f>
        <v>0</v>
      </c>
      <c r="BI1441" s="545"/>
      <c r="BJ1441" s="548">
        <f>IF(BF1441=0,0,(BH1441/BF1441)*100)</f>
        <v>0</v>
      </c>
      <c r="BK1441" s="549"/>
      <c r="BL1441" s="552">
        <f>(AD1441*2)+(AJ1441*2)+(AP1441*3)+BB1441</f>
        <v>0</v>
      </c>
      <c r="BM1441" s="553"/>
      <c r="BN1441" s="554"/>
      <c r="BO1441" s="560" t="e">
        <f>(BL1441*BR$1427)+(N1441*BR$1428)+(X1441*BR$1429)+(R1441*BR$1430)+(V1441*BR$1431)+(Z1441*BR$1432)</f>
        <v>#REF!</v>
      </c>
      <c r="BP1441" s="560" t="e">
        <f>((AZ1441-BB1441)*BR$1434)+((AT1441-AV1441)*BR$1433)+(H1441*BR$1435)+(P1441*BR$1436)</f>
        <v>#REF!</v>
      </c>
      <c r="BQ1441" s="62"/>
      <c r="BR1441" s="62"/>
      <c r="BS1441" s="62"/>
    </row>
    <row r="1442" spans="1:76" ht="21.75" customHeight="1">
      <c r="A1442" s="62"/>
      <c r="B1442" s="587"/>
      <c r="C1442" s="562" t="str">
        <f>IF(ROSTER!D$22="","",ROSTER!D$22)</f>
        <v/>
      </c>
      <c r="D1442" s="563"/>
      <c r="E1442" s="591"/>
      <c r="F1442" s="593"/>
      <c r="G1442" s="595"/>
      <c r="H1442" s="585"/>
      <c r="I1442" s="577"/>
      <c r="J1442" s="566"/>
      <c r="K1442" s="567"/>
      <c r="L1442" s="570"/>
      <c r="M1442" s="571"/>
      <c r="N1442" s="582" t="s">
        <v>16</v>
      </c>
      <c r="O1442" s="583"/>
      <c r="P1442" s="566"/>
      <c r="Q1442" s="567"/>
      <c r="R1442" s="570"/>
      <c r="S1442" s="571"/>
      <c r="T1442" s="582" t="s">
        <v>16</v>
      </c>
      <c r="U1442" s="583"/>
      <c r="V1442" s="585"/>
      <c r="W1442" s="577"/>
      <c r="X1442" s="566"/>
      <c r="Y1442" s="577"/>
      <c r="Z1442" s="566"/>
      <c r="AA1442" s="577"/>
      <c r="AB1442" s="566"/>
      <c r="AC1442" s="567"/>
      <c r="AD1442" s="570"/>
      <c r="AE1442" s="571"/>
      <c r="AF1442" s="598"/>
      <c r="AG1442" s="599"/>
      <c r="AH1442" s="566"/>
      <c r="AI1442" s="567"/>
      <c r="AJ1442" s="570"/>
      <c r="AK1442" s="571"/>
      <c r="AL1442" s="598"/>
      <c r="AM1442" s="599"/>
      <c r="AN1442" s="566"/>
      <c r="AO1442" s="567"/>
      <c r="AP1442" s="570"/>
      <c r="AQ1442" s="571"/>
      <c r="AR1442" s="598"/>
      <c r="AS1442" s="599"/>
      <c r="AT1442" s="603"/>
      <c r="AU1442" s="604"/>
      <c r="AV1442" s="596"/>
      <c r="AW1442" s="597"/>
      <c r="AX1442" s="598"/>
      <c r="AY1442" s="599"/>
      <c r="AZ1442" s="566"/>
      <c r="BA1442" s="567"/>
      <c r="BB1442" s="570"/>
      <c r="BC1442" s="571"/>
      <c r="BD1442" s="598"/>
      <c r="BE1442" s="599"/>
      <c r="BF1442" s="603"/>
      <c r="BG1442" s="604"/>
      <c r="BH1442" s="596"/>
      <c r="BI1442" s="597"/>
      <c r="BJ1442" s="598"/>
      <c r="BK1442" s="599"/>
      <c r="BL1442" s="600"/>
      <c r="BM1442" s="601"/>
      <c r="BN1442" s="602"/>
      <c r="BO1442" s="561"/>
      <c r="BP1442" s="561"/>
      <c r="BQ1442" s="62"/>
      <c r="BR1442" s="62"/>
      <c r="BS1442" s="62"/>
    </row>
    <row r="1443" spans="1:76" ht="21.75" customHeight="1">
      <c r="A1443" s="62"/>
      <c r="B1443" s="586" t="str">
        <f>IF(ROSTER!B24="","",ROSTER!B24)</f>
        <v/>
      </c>
      <c r="C1443" s="588" t="str">
        <f>IF(ROSTER!C$24="","",ROSTER!C$24)</f>
        <v/>
      </c>
      <c r="D1443" s="589"/>
      <c r="E1443" s="590"/>
      <c r="F1443" s="592">
        <f>IF(E1443="y",1,IF(E1443="S",1,0))</f>
        <v>0</v>
      </c>
      <c r="G1443" s="594">
        <f>IF(E1443="S",1,0)</f>
        <v>0</v>
      </c>
      <c r="H1443" s="584"/>
      <c r="I1443" s="576"/>
      <c r="J1443" s="564"/>
      <c r="K1443" s="565"/>
      <c r="L1443" s="568"/>
      <c r="M1443" s="569"/>
      <c r="N1443" s="578">
        <f>L1443+J1443</f>
        <v>0</v>
      </c>
      <c r="O1443" s="579"/>
      <c r="P1443" s="564"/>
      <c r="Q1443" s="565"/>
      <c r="R1443" s="568"/>
      <c r="S1443" s="569"/>
      <c r="T1443" s="578">
        <f>R1443-P1443</f>
        <v>0</v>
      </c>
      <c r="U1443" s="579"/>
      <c r="V1443" s="584"/>
      <c r="W1443" s="576"/>
      <c r="X1443" s="564"/>
      <c r="Y1443" s="576"/>
      <c r="Z1443" s="564"/>
      <c r="AA1443" s="576"/>
      <c r="AB1443" s="564"/>
      <c r="AC1443" s="565"/>
      <c r="AD1443" s="568"/>
      <c r="AE1443" s="569"/>
      <c r="AF1443" s="548">
        <f>IF(AB1443=0,0,(AD1443/AB1443)*100)</f>
        <v>0</v>
      </c>
      <c r="AG1443" s="549"/>
      <c r="AH1443" s="564"/>
      <c r="AI1443" s="565"/>
      <c r="AJ1443" s="568"/>
      <c r="AK1443" s="569"/>
      <c r="AL1443" s="548">
        <f>IF(AH1443=0,0,(AJ1443/AH1443)*100)</f>
        <v>0</v>
      </c>
      <c r="AM1443" s="549"/>
      <c r="AN1443" s="564"/>
      <c r="AO1443" s="565"/>
      <c r="AP1443" s="568"/>
      <c r="AQ1443" s="569"/>
      <c r="AR1443" s="548">
        <f>IF(AN1443=0,0,(AP1443/AN1443)*100)</f>
        <v>0</v>
      </c>
      <c r="AS1443" s="549"/>
      <c r="AT1443" s="572">
        <f>AB1443+AH1443+AN1443</f>
        <v>0</v>
      </c>
      <c r="AU1443" s="573"/>
      <c r="AV1443" s="544">
        <f>AD1443+AJ1443+AP1443</f>
        <v>0</v>
      </c>
      <c r="AW1443" s="545"/>
      <c r="AX1443" s="548">
        <f>IF(AT1443=0,0,(AV1443/AT1443)*100)</f>
        <v>0</v>
      </c>
      <c r="AY1443" s="549"/>
      <c r="AZ1443" s="564"/>
      <c r="BA1443" s="565"/>
      <c r="BB1443" s="568"/>
      <c r="BC1443" s="569"/>
      <c r="BD1443" s="548">
        <f>IF(AZ1443=0,0,(BB1443/AZ1443)*100)</f>
        <v>0</v>
      </c>
      <c r="BE1443" s="549"/>
      <c r="BF1443" s="572">
        <f>AT1443+AZ1443</f>
        <v>0</v>
      </c>
      <c r="BG1443" s="573"/>
      <c r="BH1443" s="544">
        <f>AV1443+BB1443</f>
        <v>0</v>
      </c>
      <c r="BI1443" s="545"/>
      <c r="BJ1443" s="548">
        <f>IF(BF1443=0,0,(BH1443/BF1443)*100)</f>
        <v>0</v>
      </c>
      <c r="BK1443" s="549"/>
      <c r="BL1443" s="552">
        <f>(AD1443*2)+(AJ1443*2)+(AP1443*3)+BB1443</f>
        <v>0</v>
      </c>
      <c r="BM1443" s="553"/>
      <c r="BN1443" s="554"/>
      <c r="BO1443" s="560" t="e">
        <f>(BL1443*BR$1427)+(N1443*BR$1428)+(X1443*BR$1429)+(R1443*BR$1430)+(V1443*BR$1431)+(Z1443*BR$1432)</f>
        <v>#REF!</v>
      </c>
      <c r="BP1443" s="560" t="e">
        <f>((AZ1443-BB1443)*BR$1434)+((AT1443-AV1443)*BR$1433)+(H1443*BR$1435)+(P1443*BR$1436)</f>
        <v>#REF!</v>
      </c>
      <c r="BQ1443" s="62"/>
      <c r="BR1443" s="62"/>
      <c r="BS1443" s="62"/>
    </row>
    <row r="1444" spans="1:76" ht="21.75" customHeight="1">
      <c r="A1444" s="62"/>
      <c r="B1444" s="587"/>
      <c r="C1444" s="562" t="str">
        <f>IF(ROSTER!D$24="","",ROSTER!D$24)</f>
        <v/>
      </c>
      <c r="D1444" s="563"/>
      <c r="E1444" s="591"/>
      <c r="F1444" s="593"/>
      <c r="G1444" s="595"/>
      <c r="H1444" s="585"/>
      <c r="I1444" s="577"/>
      <c r="J1444" s="566"/>
      <c r="K1444" s="567"/>
      <c r="L1444" s="570"/>
      <c r="M1444" s="571"/>
      <c r="N1444" s="582" t="s">
        <v>16</v>
      </c>
      <c r="O1444" s="583"/>
      <c r="P1444" s="566"/>
      <c r="Q1444" s="567"/>
      <c r="R1444" s="570"/>
      <c r="S1444" s="571"/>
      <c r="T1444" s="582" t="s">
        <v>16</v>
      </c>
      <c r="U1444" s="583"/>
      <c r="V1444" s="585"/>
      <c r="W1444" s="577"/>
      <c r="X1444" s="566"/>
      <c r="Y1444" s="577"/>
      <c r="Z1444" s="566"/>
      <c r="AA1444" s="577"/>
      <c r="AB1444" s="566"/>
      <c r="AC1444" s="567"/>
      <c r="AD1444" s="570"/>
      <c r="AE1444" s="571"/>
      <c r="AF1444" s="598"/>
      <c r="AG1444" s="599"/>
      <c r="AH1444" s="566"/>
      <c r="AI1444" s="567"/>
      <c r="AJ1444" s="570"/>
      <c r="AK1444" s="571"/>
      <c r="AL1444" s="598"/>
      <c r="AM1444" s="599"/>
      <c r="AN1444" s="566"/>
      <c r="AO1444" s="567"/>
      <c r="AP1444" s="570"/>
      <c r="AQ1444" s="571"/>
      <c r="AR1444" s="598"/>
      <c r="AS1444" s="599"/>
      <c r="AT1444" s="603"/>
      <c r="AU1444" s="604"/>
      <c r="AV1444" s="596"/>
      <c r="AW1444" s="597"/>
      <c r="AX1444" s="598"/>
      <c r="AY1444" s="599"/>
      <c r="AZ1444" s="566"/>
      <c r="BA1444" s="567"/>
      <c r="BB1444" s="570"/>
      <c r="BC1444" s="571"/>
      <c r="BD1444" s="598"/>
      <c r="BE1444" s="599"/>
      <c r="BF1444" s="603"/>
      <c r="BG1444" s="604"/>
      <c r="BH1444" s="596"/>
      <c r="BI1444" s="597"/>
      <c r="BJ1444" s="598"/>
      <c r="BK1444" s="599"/>
      <c r="BL1444" s="600"/>
      <c r="BM1444" s="601"/>
      <c r="BN1444" s="602"/>
      <c r="BO1444" s="561"/>
      <c r="BP1444" s="561"/>
      <c r="BQ1444" s="62"/>
      <c r="BR1444" s="62"/>
      <c r="BS1444" s="62"/>
      <c r="BX1444" s="82"/>
    </row>
    <row r="1445" spans="1:76" ht="21.75" customHeight="1">
      <c r="A1445" s="62"/>
      <c r="B1445" s="586" t="str">
        <f>IF(ROSTER!B26="","",ROSTER!B26)</f>
        <v/>
      </c>
      <c r="C1445" s="588" t="str">
        <f>IF(ROSTER!C$26="","",ROSTER!C$26)</f>
        <v/>
      </c>
      <c r="D1445" s="589"/>
      <c r="E1445" s="590"/>
      <c r="F1445" s="592">
        <f>IF(E1445="y",1,IF(E1445="S",1,0))</f>
        <v>0</v>
      </c>
      <c r="G1445" s="594">
        <f>IF(E1445="S",1,0)</f>
        <v>0</v>
      </c>
      <c r="H1445" s="584"/>
      <c r="I1445" s="576"/>
      <c r="J1445" s="564"/>
      <c r="K1445" s="565"/>
      <c r="L1445" s="568"/>
      <c r="M1445" s="569"/>
      <c r="N1445" s="578">
        <f>L1445+J1445</f>
        <v>0</v>
      </c>
      <c r="O1445" s="579"/>
      <c r="P1445" s="564"/>
      <c r="Q1445" s="565"/>
      <c r="R1445" s="568"/>
      <c r="S1445" s="569"/>
      <c r="T1445" s="578">
        <f>R1445-P1445</f>
        <v>0</v>
      </c>
      <c r="U1445" s="579"/>
      <c r="V1445" s="584"/>
      <c r="W1445" s="576"/>
      <c r="X1445" s="564"/>
      <c r="Y1445" s="576"/>
      <c r="Z1445" s="564"/>
      <c r="AA1445" s="576"/>
      <c r="AB1445" s="564"/>
      <c r="AC1445" s="565"/>
      <c r="AD1445" s="568"/>
      <c r="AE1445" s="569"/>
      <c r="AF1445" s="548">
        <f>IF(AB1445=0,0,(AD1445/AB1445)*100)</f>
        <v>0</v>
      </c>
      <c r="AG1445" s="549"/>
      <c r="AH1445" s="564"/>
      <c r="AI1445" s="565"/>
      <c r="AJ1445" s="568"/>
      <c r="AK1445" s="569"/>
      <c r="AL1445" s="548">
        <f>IF(AH1445=0,0,(AJ1445/AH1445)*100)</f>
        <v>0</v>
      </c>
      <c r="AM1445" s="549"/>
      <c r="AN1445" s="564"/>
      <c r="AO1445" s="565"/>
      <c r="AP1445" s="568"/>
      <c r="AQ1445" s="569"/>
      <c r="AR1445" s="548">
        <f>IF(AN1445=0,0,(AP1445/AN1445)*100)</f>
        <v>0</v>
      </c>
      <c r="AS1445" s="549"/>
      <c r="AT1445" s="572">
        <f>AB1445+AH1445+AN1445</f>
        <v>0</v>
      </c>
      <c r="AU1445" s="573"/>
      <c r="AV1445" s="544">
        <f>AD1445+AJ1445+AP1445</f>
        <v>0</v>
      </c>
      <c r="AW1445" s="545"/>
      <c r="AX1445" s="548">
        <f>IF(AT1445=0,0,(AV1445/AT1445)*100)</f>
        <v>0</v>
      </c>
      <c r="AY1445" s="549"/>
      <c r="AZ1445" s="564"/>
      <c r="BA1445" s="565"/>
      <c r="BB1445" s="568"/>
      <c r="BC1445" s="569"/>
      <c r="BD1445" s="548">
        <f>IF(AZ1445=0,0,(BB1445/AZ1445)*100)</f>
        <v>0</v>
      </c>
      <c r="BE1445" s="549"/>
      <c r="BF1445" s="572">
        <f>AT1445+AZ1445</f>
        <v>0</v>
      </c>
      <c r="BG1445" s="573"/>
      <c r="BH1445" s="544">
        <f>AV1445+BB1445</f>
        <v>0</v>
      </c>
      <c r="BI1445" s="545"/>
      <c r="BJ1445" s="548">
        <f>IF(BF1445=0,0,(BH1445/BF1445)*100)</f>
        <v>0</v>
      </c>
      <c r="BK1445" s="549"/>
      <c r="BL1445" s="552">
        <f>(AD1445*2)+(AJ1445*2)+(AP1445*3)+BB1445</f>
        <v>0</v>
      </c>
      <c r="BM1445" s="553"/>
      <c r="BN1445" s="554"/>
      <c r="BO1445" s="560" t="e">
        <f>(BL1445*BR$1427)+(N1445*BR$1428)+(X1445*BR$1429)+(R1445*BR$1430)+(V1445*BR$1431)+(Z1445*BR$1432)</f>
        <v>#REF!</v>
      </c>
      <c r="BP1445" s="560" t="e">
        <f>((AZ1445-BB1445)*BR$1434)+((AT1445-AV1445)*BR$1433)+(H1445*BR$1435)+(P1445*BR$1436)</f>
        <v>#REF!</v>
      </c>
      <c r="BQ1445" s="62"/>
      <c r="BR1445" s="62"/>
      <c r="BS1445" s="62"/>
    </row>
    <row r="1446" spans="1:76" ht="21.75" customHeight="1">
      <c r="A1446" s="62"/>
      <c r="B1446" s="587"/>
      <c r="C1446" s="562" t="str">
        <f>IF(ROSTER!D$26="","",ROSTER!D$26)</f>
        <v/>
      </c>
      <c r="D1446" s="563"/>
      <c r="E1446" s="591"/>
      <c r="F1446" s="593"/>
      <c r="G1446" s="595"/>
      <c r="H1446" s="585"/>
      <c r="I1446" s="577"/>
      <c r="J1446" s="566"/>
      <c r="K1446" s="567"/>
      <c r="L1446" s="570"/>
      <c r="M1446" s="571"/>
      <c r="N1446" s="582" t="s">
        <v>16</v>
      </c>
      <c r="O1446" s="583"/>
      <c r="P1446" s="566"/>
      <c r="Q1446" s="567"/>
      <c r="R1446" s="570"/>
      <c r="S1446" s="571"/>
      <c r="T1446" s="582" t="s">
        <v>16</v>
      </c>
      <c r="U1446" s="583"/>
      <c r="V1446" s="585"/>
      <c r="W1446" s="577"/>
      <c r="X1446" s="566"/>
      <c r="Y1446" s="577"/>
      <c r="Z1446" s="566"/>
      <c r="AA1446" s="577"/>
      <c r="AB1446" s="566"/>
      <c r="AC1446" s="567"/>
      <c r="AD1446" s="570"/>
      <c r="AE1446" s="571"/>
      <c r="AF1446" s="598"/>
      <c r="AG1446" s="599"/>
      <c r="AH1446" s="566"/>
      <c r="AI1446" s="567"/>
      <c r="AJ1446" s="570"/>
      <c r="AK1446" s="571"/>
      <c r="AL1446" s="598"/>
      <c r="AM1446" s="599"/>
      <c r="AN1446" s="566"/>
      <c r="AO1446" s="567"/>
      <c r="AP1446" s="570"/>
      <c r="AQ1446" s="571"/>
      <c r="AR1446" s="598"/>
      <c r="AS1446" s="599"/>
      <c r="AT1446" s="603"/>
      <c r="AU1446" s="604"/>
      <c r="AV1446" s="596"/>
      <c r="AW1446" s="597"/>
      <c r="AX1446" s="598"/>
      <c r="AY1446" s="599"/>
      <c r="AZ1446" s="566"/>
      <c r="BA1446" s="567"/>
      <c r="BB1446" s="570"/>
      <c r="BC1446" s="571"/>
      <c r="BD1446" s="598"/>
      <c r="BE1446" s="599"/>
      <c r="BF1446" s="603"/>
      <c r="BG1446" s="604"/>
      <c r="BH1446" s="596"/>
      <c r="BI1446" s="597"/>
      <c r="BJ1446" s="598"/>
      <c r="BK1446" s="599"/>
      <c r="BL1446" s="600"/>
      <c r="BM1446" s="601"/>
      <c r="BN1446" s="602"/>
      <c r="BO1446" s="561"/>
      <c r="BP1446" s="561"/>
      <c r="BQ1446" s="62"/>
      <c r="BR1446" s="62"/>
      <c r="BS1446" s="62"/>
    </row>
    <row r="1447" spans="1:76" ht="21.75" customHeight="1">
      <c r="A1447" s="62"/>
      <c r="B1447" s="586" t="str">
        <f>IF(ROSTER!B28="","",ROSTER!B28)</f>
        <v/>
      </c>
      <c r="C1447" s="588" t="str">
        <f>IF(ROSTER!C$28="","",ROSTER!C$28)</f>
        <v/>
      </c>
      <c r="D1447" s="589"/>
      <c r="E1447" s="590"/>
      <c r="F1447" s="592">
        <f>IF(E1447="y",1,IF(E1447="S",1,0))</f>
        <v>0</v>
      </c>
      <c r="G1447" s="594">
        <f>IF(E1447="S",1,0)</f>
        <v>0</v>
      </c>
      <c r="H1447" s="584"/>
      <c r="I1447" s="576"/>
      <c r="J1447" s="564"/>
      <c r="K1447" s="565"/>
      <c r="L1447" s="568"/>
      <c r="M1447" s="569"/>
      <c r="N1447" s="578">
        <f>L1447+J1447</f>
        <v>0</v>
      </c>
      <c r="O1447" s="579"/>
      <c r="P1447" s="564"/>
      <c r="Q1447" s="565"/>
      <c r="R1447" s="568"/>
      <c r="S1447" s="569"/>
      <c r="T1447" s="578">
        <f>R1447-P1447</f>
        <v>0</v>
      </c>
      <c r="U1447" s="579"/>
      <c r="V1447" s="584"/>
      <c r="W1447" s="576"/>
      <c r="X1447" s="564"/>
      <c r="Y1447" s="576"/>
      <c r="Z1447" s="564"/>
      <c r="AA1447" s="576"/>
      <c r="AB1447" s="564"/>
      <c r="AC1447" s="565"/>
      <c r="AD1447" s="568"/>
      <c r="AE1447" s="569"/>
      <c r="AF1447" s="548">
        <f>IF(AB1447=0,0,(AD1447/AB1447)*100)</f>
        <v>0</v>
      </c>
      <c r="AG1447" s="549"/>
      <c r="AH1447" s="564"/>
      <c r="AI1447" s="565"/>
      <c r="AJ1447" s="568"/>
      <c r="AK1447" s="569"/>
      <c r="AL1447" s="548">
        <f>IF(AH1447=0,0,(AJ1447/AH1447)*100)</f>
        <v>0</v>
      </c>
      <c r="AM1447" s="549"/>
      <c r="AN1447" s="564"/>
      <c r="AO1447" s="565"/>
      <c r="AP1447" s="568"/>
      <c r="AQ1447" s="569"/>
      <c r="AR1447" s="548">
        <f>IF(AN1447=0,0,(AP1447/AN1447)*100)</f>
        <v>0</v>
      </c>
      <c r="AS1447" s="549"/>
      <c r="AT1447" s="572">
        <f>AB1447+AH1447+AN1447</f>
        <v>0</v>
      </c>
      <c r="AU1447" s="573"/>
      <c r="AV1447" s="544">
        <f>AD1447+AJ1447+AP1447</f>
        <v>0</v>
      </c>
      <c r="AW1447" s="545"/>
      <c r="AX1447" s="548">
        <f>IF(AT1447=0,0,(AV1447/AT1447)*100)</f>
        <v>0</v>
      </c>
      <c r="AY1447" s="549"/>
      <c r="AZ1447" s="564"/>
      <c r="BA1447" s="565"/>
      <c r="BB1447" s="568"/>
      <c r="BC1447" s="569"/>
      <c r="BD1447" s="548">
        <f>IF(AZ1447=0,0,(BB1447/AZ1447)*100)</f>
        <v>0</v>
      </c>
      <c r="BE1447" s="549"/>
      <c r="BF1447" s="572">
        <f>AT1447+AZ1447</f>
        <v>0</v>
      </c>
      <c r="BG1447" s="573"/>
      <c r="BH1447" s="544">
        <f>AV1447+BB1447</f>
        <v>0</v>
      </c>
      <c r="BI1447" s="545"/>
      <c r="BJ1447" s="548">
        <f>IF(BF1447=0,0,(BH1447/BF1447)*100)</f>
        <v>0</v>
      </c>
      <c r="BK1447" s="549"/>
      <c r="BL1447" s="552">
        <f>(AD1447*2)+(AJ1447*2)+(AP1447*3)+BB1447</f>
        <v>0</v>
      </c>
      <c r="BM1447" s="553"/>
      <c r="BN1447" s="554"/>
      <c r="BO1447" s="560" t="e">
        <f>(BL1447*BR$1427)+(N1447*BR$1428)+(X1447*BR$1429)+(R1447*BR$1430)+(V1447*BR$1431)+(Z1447*BR$1432)</f>
        <v>#REF!</v>
      </c>
      <c r="BP1447" s="560" t="e">
        <f>((AZ1447-BB1447)*BR$1434)+((AT1447-AV1447)*BR$1433)+(H1447*BR$1435)+(P1447*BR$1436)</f>
        <v>#REF!</v>
      </c>
      <c r="BQ1447" s="62"/>
      <c r="BR1447" s="62"/>
      <c r="BS1447" s="62"/>
    </row>
    <row r="1448" spans="1:76" ht="21.75" customHeight="1">
      <c r="A1448" s="62"/>
      <c r="B1448" s="587"/>
      <c r="C1448" s="562" t="str">
        <f>IF(ROSTER!D$28="","",ROSTER!D$28)</f>
        <v/>
      </c>
      <c r="D1448" s="563"/>
      <c r="E1448" s="591"/>
      <c r="F1448" s="593"/>
      <c r="G1448" s="595"/>
      <c r="H1448" s="585"/>
      <c r="I1448" s="577"/>
      <c r="J1448" s="566"/>
      <c r="K1448" s="567"/>
      <c r="L1448" s="570"/>
      <c r="M1448" s="571"/>
      <c r="N1448" s="582" t="s">
        <v>16</v>
      </c>
      <c r="O1448" s="583"/>
      <c r="P1448" s="566"/>
      <c r="Q1448" s="567"/>
      <c r="R1448" s="570"/>
      <c r="S1448" s="571"/>
      <c r="T1448" s="582" t="s">
        <v>16</v>
      </c>
      <c r="U1448" s="583"/>
      <c r="V1448" s="585"/>
      <c r="W1448" s="577"/>
      <c r="X1448" s="566"/>
      <c r="Y1448" s="577"/>
      <c r="Z1448" s="566"/>
      <c r="AA1448" s="577"/>
      <c r="AB1448" s="566"/>
      <c r="AC1448" s="567"/>
      <c r="AD1448" s="570"/>
      <c r="AE1448" s="571"/>
      <c r="AF1448" s="598"/>
      <c r="AG1448" s="599"/>
      <c r="AH1448" s="566"/>
      <c r="AI1448" s="567"/>
      <c r="AJ1448" s="570"/>
      <c r="AK1448" s="571"/>
      <c r="AL1448" s="598"/>
      <c r="AM1448" s="599"/>
      <c r="AN1448" s="566"/>
      <c r="AO1448" s="567"/>
      <c r="AP1448" s="570"/>
      <c r="AQ1448" s="571"/>
      <c r="AR1448" s="598"/>
      <c r="AS1448" s="599"/>
      <c r="AT1448" s="603"/>
      <c r="AU1448" s="604"/>
      <c r="AV1448" s="596"/>
      <c r="AW1448" s="597"/>
      <c r="AX1448" s="598"/>
      <c r="AY1448" s="599"/>
      <c r="AZ1448" s="566"/>
      <c r="BA1448" s="567"/>
      <c r="BB1448" s="570"/>
      <c r="BC1448" s="571"/>
      <c r="BD1448" s="598"/>
      <c r="BE1448" s="599"/>
      <c r="BF1448" s="603"/>
      <c r="BG1448" s="604"/>
      <c r="BH1448" s="596"/>
      <c r="BI1448" s="597"/>
      <c r="BJ1448" s="598"/>
      <c r="BK1448" s="599"/>
      <c r="BL1448" s="600"/>
      <c r="BM1448" s="601"/>
      <c r="BN1448" s="602"/>
      <c r="BO1448" s="561"/>
      <c r="BP1448" s="561"/>
      <c r="BQ1448" s="62"/>
      <c r="BR1448" s="62"/>
      <c r="BS1448" s="62"/>
    </row>
    <row r="1449" spans="1:76" ht="21.75" customHeight="1">
      <c r="A1449" s="62"/>
      <c r="B1449" s="586" t="str">
        <f>IF(ROSTER!B30="","",ROSTER!B30)</f>
        <v/>
      </c>
      <c r="C1449" s="588" t="str">
        <f>IF(ROSTER!C$30="","",ROSTER!C$30)</f>
        <v/>
      </c>
      <c r="D1449" s="589"/>
      <c r="E1449" s="590"/>
      <c r="F1449" s="592">
        <f>IF(E1449="y",1,IF(E1449="S",1,0))</f>
        <v>0</v>
      </c>
      <c r="G1449" s="594">
        <f>IF(E1449="S",1,0)</f>
        <v>0</v>
      </c>
      <c r="H1449" s="584"/>
      <c r="I1449" s="576"/>
      <c r="J1449" s="564"/>
      <c r="K1449" s="565"/>
      <c r="L1449" s="568"/>
      <c r="M1449" s="569"/>
      <c r="N1449" s="578">
        <f>L1449+J1449</f>
        <v>0</v>
      </c>
      <c r="O1449" s="579"/>
      <c r="P1449" s="564"/>
      <c r="Q1449" s="565"/>
      <c r="R1449" s="568"/>
      <c r="S1449" s="569"/>
      <c r="T1449" s="578">
        <f>R1449-P1449</f>
        <v>0</v>
      </c>
      <c r="U1449" s="579"/>
      <c r="V1449" s="584"/>
      <c r="W1449" s="576"/>
      <c r="X1449" s="564"/>
      <c r="Y1449" s="576"/>
      <c r="Z1449" s="564"/>
      <c r="AA1449" s="576"/>
      <c r="AB1449" s="564"/>
      <c r="AC1449" s="565"/>
      <c r="AD1449" s="568"/>
      <c r="AE1449" s="569"/>
      <c r="AF1449" s="548">
        <f>IF(AB1449=0,0,(AD1449/AB1449)*100)</f>
        <v>0</v>
      </c>
      <c r="AG1449" s="549"/>
      <c r="AH1449" s="564"/>
      <c r="AI1449" s="565"/>
      <c r="AJ1449" s="568"/>
      <c r="AK1449" s="569"/>
      <c r="AL1449" s="548">
        <f>IF(AH1449=0,0,(AJ1449/AH1449)*100)</f>
        <v>0</v>
      </c>
      <c r="AM1449" s="549"/>
      <c r="AN1449" s="564"/>
      <c r="AO1449" s="565"/>
      <c r="AP1449" s="568"/>
      <c r="AQ1449" s="569"/>
      <c r="AR1449" s="548">
        <f>IF(AN1449=0,0,(AP1449/AN1449)*100)</f>
        <v>0</v>
      </c>
      <c r="AS1449" s="549"/>
      <c r="AT1449" s="572">
        <f>AB1449+AH1449+AN1449</f>
        <v>0</v>
      </c>
      <c r="AU1449" s="573"/>
      <c r="AV1449" s="544">
        <f>AD1449+AJ1449+AP1449</f>
        <v>0</v>
      </c>
      <c r="AW1449" s="545"/>
      <c r="AX1449" s="548">
        <f>IF(AT1449=0,0,(AV1449/AT1449)*100)</f>
        <v>0</v>
      </c>
      <c r="AY1449" s="549"/>
      <c r="AZ1449" s="564"/>
      <c r="BA1449" s="565"/>
      <c r="BB1449" s="568"/>
      <c r="BC1449" s="569"/>
      <c r="BD1449" s="548">
        <f>IF(AZ1449=0,0,(BB1449/AZ1449)*100)</f>
        <v>0</v>
      </c>
      <c r="BE1449" s="549"/>
      <c r="BF1449" s="572">
        <f>AT1449+AZ1449</f>
        <v>0</v>
      </c>
      <c r="BG1449" s="573"/>
      <c r="BH1449" s="544">
        <f>AV1449+BB1449</f>
        <v>0</v>
      </c>
      <c r="BI1449" s="545"/>
      <c r="BJ1449" s="548">
        <f>IF(BF1449=0,0,(BH1449/BF1449)*100)</f>
        <v>0</v>
      </c>
      <c r="BK1449" s="549"/>
      <c r="BL1449" s="552">
        <f>(AD1449*2)+(AJ1449*2)+(AP1449*3)+BB1449</f>
        <v>0</v>
      </c>
      <c r="BM1449" s="553"/>
      <c r="BN1449" s="554"/>
      <c r="BO1449" s="560" t="e">
        <f>(BL1449*BR$1427)+(N1449*BR$1428)+(X1449*BR$1429)+(R1449*BR$1430)+(V1449*BR$1431)+(Z1449*BR$1432)</f>
        <v>#REF!</v>
      </c>
      <c r="BP1449" s="560" t="e">
        <f>((AZ1449-BB1449)*BR$1434)+((AT1449-AV1449)*BR$1433)+(H1449*BR$1435)+(P1449*BR$1436)</f>
        <v>#REF!</v>
      </c>
      <c r="BQ1449" s="62"/>
      <c r="BR1449" s="62"/>
      <c r="BS1449" s="62"/>
    </row>
    <row r="1450" spans="1:76" ht="21.75" customHeight="1">
      <c r="A1450" s="62"/>
      <c r="B1450" s="587"/>
      <c r="C1450" s="562" t="str">
        <f>IF(ROSTER!D$30="","",ROSTER!D$30)</f>
        <v/>
      </c>
      <c r="D1450" s="563"/>
      <c r="E1450" s="591"/>
      <c r="F1450" s="593"/>
      <c r="G1450" s="595"/>
      <c r="H1450" s="585"/>
      <c r="I1450" s="577"/>
      <c r="J1450" s="566"/>
      <c r="K1450" s="567"/>
      <c r="L1450" s="570"/>
      <c r="M1450" s="571"/>
      <c r="N1450" s="582" t="s">
        <v>16</v>
      </c>
      <c r="O1450" s="583"/>
      <c r="P1450" s="566"/>
      <c r="Q1450" s="567"/>
      <c r="R1450" s="570"/>
      <c r="S1450" s="571"/>
      <c r="T1450" s="582" t="s">
        <v>16</v>
      </c>
      <c r="U1450" s="583"/>
      <c r="V1450" s="585"/>
      <c r="W1450" s="577"/>
      <c r="X1450" s="566"/>
      <c r="Y1450" s="577"/>
      <c r="Z1450" s="566"/>
      <c r="AA1450" s="577"/>
      <c r="AB1450" s="566"/>
      <c r="AC1450" s="567"/>
      <c r="AD1450" s="570"/>
      <c r="AE1450" s="571"/>
      <c r="AF1450" s="598"/>
      <c r="AG1450" s="599"/>
      <c r="AH1450" s="566"/>
      <c r="AI1450" s="567"/>
      <c r="AJ1450" s="570"/>
      <c r="AK1450" s="571"/>
      <c r="AL1450" s="598"/>
      <c r="AM1450" s="599"/>
      <c r="AN1450" s="566"/>
      <c r="AO1450" s="567"/>
      <c r="AP1450" s="570"/>
      <c r="AQ1450" s="571"/>
      <c r="AR1450" s="598"/>
      <c r="AS1450" s="599"/>
      <c r="AT1450" s="603"/>
      <c r="AU1450" s="604"/>
      <c r="AV1450" s="596"/>
      <c r="AW1450" s="597"/>
      <c r="AX1450" s="598"/>
      <c r="AY1450" s="599"/>
      <c r="AZ1450" s="566"/>
      <c r="BA1450" s="567"/>
      <c r="BB1450" s="570"/>
      <c r="BC1450" s="571"/>
      <c r="BD1450" s="598"/>
      <c r="BE1450" s="599"/>
      <c r="BF1450" s="603"/>
      <c r="BG1450" s="604"/>
      <c r="BH1450" s="596"/>
      <c r="BI1450" s="597"/>
      <c r="BJ1450" s="598"/>
      <c r="BK1450" s="599"/>
      <c r="BL1450" s="600"/>
      <c r="BM1450" s="601"/>
      <c r="BN1450" s="602"/>
      <c r="BO1450" s="561"/>
      <c r="BP1450" s="561"/>
      <c r="BQ1450" s="62"/>
      <c r="BR1450" s="62"/>
      <c r="BS1450" s="62"/>
    </row>
    <row r="1451" spans="1:76" ht="21.75" customHeight="1">
      <c r="A1451" s="62"/>
      <c r="B1451" s="586" t="str">
        <f>IF(ROSTER!B32="","",ROSTER!B32)</f>
        <v/>
      </c>
      <c r="C1451" s="588" t="str">
        <f>IF(ROSTER!C$32="","",ROSTER!C$32)</f>
        <v/>
      </c>
      <c r="D1451" s="589"/>
      <c r="E1451" s="590"/>
      <c r="F1451" s="592">
        <f>IF(E1451="y",1,IF(E1451="S",1,0))</f>
        <v>0</v>
      </c>
      <c r="G1451" s="594">
        <f>IF(E1451="S",1,0)</f>
        <v>0</v>
      </c>
      <c r="H1451" s="584"/>
      <c r="I1451" s="576"/>
      <c r="J1451" s="564"/>
      <c r="K1451" s="565"/>
      <c r="L1451" s="568"/>
      <c r="M1451" s="569"/>
      <c r="N1451" s="578">
        <f>L1451+J1451</f>
        <v>0</v>
      </c>
      <c r="O1451" s="579"/>
      <c r="P1451" s="564"/>
      <c r="Q1451" s="565"/>
      <c r="R1451" s="568"/>
      <c r="S1451" s="569"/>
      <c r="T1451" s="578">
        <f>R1451-P1451</f>
        <v>0</v>
      </c>
      <c r="U1451" s="579"/>
      <c r="V1451" s="584"/>
      <c r="W1451" s="576"/>
      <c r="X1451" s="564"/>
      <c r="Y1451" s="576"/>
      <c r="Z1451" s="564"/>
      <c r="AA1451" s="576"/>
      <c r="AB1451" s="564"/>
      <c r="AC1451" s="565"/>
      <c r="AD1451" s="568"/>
      <c r="AE1451" s="569"/>
      <c r="AF1451" s="548">
        <f>IF(AB1451=0,0,(AD1451/AB1451)*100)</f>
        <v>0</v>
      </c>
      <c r="AG1451" s="549"/>
      <c r="AH1451" s="564"/>
      <c r="AI1451" s="565"/>
      <c r="AJ1451" s="568"/>
      <c r="AK1451" s="569"/>
      <c r="AL1451" s="548">
        <f>IF(AH1451=0,0,(AJ1451/AH1451)*100)</f>
        <v>0</v>
      </c>
      <c r="AM1451" s="549"/>
      <c r="AN1451" s="564"/>
      <c r="AO1451" s="565"/>
      <c r="AP1451" s="568"/>
      <c r="AQ1451" s="569"/>
      <c r="AR1451" s="548">
        <f>IF(AN1451=0,0,(AP1451/AN1451)*100)</f>
        <v>0</v>
      </c>
      <c r="AS1451" s="549"/>
      <c r="AT1451" s="572">
        <f>AB1451+AH1451+AN1451</f>
        <v>0</v>
      </c>
      <c r="AU1451" s="573"/>
      <c r="AV1451" s="544">
        <f>AD1451+AJ1451+AP1451</f>
        <v>0</v>
      </c>
      <c r="AW1451" s="545"/>
      <c r="AX1451" s="548">
        <f>IF(AT1451=0,0,(AV1451/AT1451)*100)</f>
        <v>0</v>
      </c>
      <c r="AY1451" s="549"/>
      <c r="AZ1451" s="564"/>
      <c r="BA1451" s="565"/>
      <c r="BB1451" s="568"/>
      <c r="BC1451" s="569"/>
      <c r="BD1451" s="548">
        <f>IF(AZ1451=0,0,(BB1451/AZ1451)*100)</f>
        <v>0</v>
      </c>
      <c r="BE1451" s="549"/>
      <c r="BF1451" s="572">
        <f>AT1451+AZ1451</f>
        <v>0</v>
      </c>
      <c r="BG1451" s="573"/>
      <c r="BH1451" s="544">
        <f>AV1451+BB1451</f>
        <v>0</v>
      </c>
      <c r="BI1451" s="545"/>
      <c r="BJ1451" s="548">
        <f>IF(BF1451=0,0,(BH1451/BF1451)*100)</f>
        <v>0</v>
      </c>
      <c r="BK1451" s="549"/>
      <c r="BL1451" s="552">
        <f>(AD1451*2)+(AJ1451*2)+(AP1451*3)+BB1451</f>
        <v>0</v>
      </c>
      <c r="BM1451" s="553"/>
      <c r="BN1451" s="554"/>
      <c r="BO1451" s="560" t="e">
        <f>(BL1451*BR$1427)+(N1451*BR$1428)+(X1451*BR$1429)+(R1451*BR$1430)+(V1451*BR$1431)+(Z1451*BR$1432)</f>
        <v>#REF!</v>
      </c>
      <c r="BP1451" s="560" t="e">
        <f>((AZ1451-BB1451)*BR$1434)+((AT1451-AV1451)*BR$1433)+(H1451*BR$1435)+(P1451*BR$1436)</f>
        <v>#REF!</v>
      </c>
      <c r="BQ1451" s="62"/>
      <c r="BR1451" s="62"/>
      <c r="BS1451" s="62"/>
    </row>
    <row r="1452" spans="1:76" ht="21.75" customHeight="1">
      <c r="A1452" s="62"/>
      <c r="B1452" s="587"/>
      <c r="C1452" s="562" t="str">
        <f>IF(ROSTER!D$32="","",ROSTER!D$32)</f>
        <v/>
      </c>
      <c r="D1452" s="563"/>
      <c r="E1452" s="591"/>
      <c r="F1452" s="593"/>
      <c r="G1452" s="595"/>
      <c r="H1452" s="585"/>
      <c r="I1452" s="577"/>
      <c r="J1452" s="566"/>
      <c r="K1452" s="567"/>
      <c r="L1452" s="570"/>
      <c r="M1452" s="571"/>
      <c r="N1452" s="582" t="s">
        <v>16</v>
      </c>
      <c r="O1452" s="583"/>
      <c r="P1452" s="566"/>
      <c r="Q1452" s="567"/>
      <c r="R1452" s="570"/>
      <c r="S1452" s="571"/>
      <c r="T1452" s="582" t="s">
        <v>16</v>
      </c>
      <c r="U1452" s="583"/>
      <c r="V1452" s="585"/>
      <c r="W1452" s="577"/>
      <c r="X1452" s="566"/>
      <c r="Y1452" s="577"/>
      <c r="Z1452" s="566"/>
      <c r="AA1452" s="577"/>
      <c r="AB1452" s="566"/>
      <c r="AC1452" s="567"/>
      <c r="AD1452" s="570"/>
      <c r="AE1452" s="571"/>
      <c r="AF1452" s="598"/>
      <c r="AG1452" s="599"/>
      <c r="AH1452" s="566"/>
      <c r="AI1452" s="567"/>
      <c r="AJ1452" s="570"/>
      <c r="AK1452" s="571"/>
      <c r="AL1452" s="598"/>
      <c r="AM1452" s="599"/>
      <c r="AN1452" s="566"/>
      <c r="AO1452" s="567"/>
      <c r="AP1452" s="570"/>
      <c r="AQ1452" s="571"/>
      <c r="AR1452" s="598"/>
      <c r="AS1452" s="599"/>
      <c r="AT1452" s="603"/>
      <c r="AU1452" s="604"/>
      <c r="AV1452" s="596"/>
      <c r="AW1452" s="597"/>
      <c r="AX1452" s="598"/>
      <c r="AY1452" s="599"/>
      <c r="AZ1452" s="566"/>
      <c r="BA1452" s="567"/>
      <c r="BB1452" s="570"/>
      <c r="BC1452" s="571"/>
      <c r="BD1452" s="598"/>
      <c r="BE1452" s="599"/>
      <c r="BF1452" s="603"/>
      <c r="BG1452" s="604"/>
      <c r="BH1452" s="596"/>
      <c r="BI1452" s="597"/>
      <c r="BJ1452" s="598"/>
      <c r="BK1452" s="599"/>
      <c r="BL1452" s="600"/>
      <c r="BM1452" s="601"/>
      <c r="BN1452" s="602"/>
      <c r="BO1452" s="561"/>
      <c r="BP1452" s="561"/>
      <c r="BQ1452" s="62"/>
      <c r="BR1452" s="62"/>
      <c r="BS1452" s="62"/>
    </row>
    <row r="1453" spans="1:76" ht="21.75" customHeight="1">
      <c r="A1453" s="62"/>
      <c r="B1453" s="586" t="str">
        <f>IF(ROSTER!B34="","",ROSTER!B34)</f>
        <v/>
      </c>
      <c r="C1453" s="588" t="str">
        <f>IF(ROSTER!C$34="","",ROSTER!C$34)</f>
        <v/>
      </c>
      <c r="D1453" s="589"/>
      <c r="E1453" s="590"/>
      <c r="F1453" s="592">
        <f>IF(E1453="y",1,IF(E1453="S",1,0))</f>
        <v>0</v>
      </c>
      <c r="G1453" s="594">
        <f>IF(E1453="S",1,0)</f>
        <v>0</v>
      </c>
      <c r="H1453" s="584"/>
      <c r="I1453" s="576"/>
      <c r="J1453" s="564"/>
      <c r="K1453" s="565"/>
      <c r="L1453" s="568"/>
      <c r="M1453" s="569"/>
      <c r="N1453" s="578">
        <f>L1453+J1453</f>
        <v>0</v>
      </c>
      <c r="O1453" s="579"/>
      <c r="P1453" s="564"/>
      <c r="Q1453" s="565"/>
      <c r="R1453" s="568"/>
      <c r="S1453" s="569"/>
      <c r="T1453" s="578">
        <f>R1453-P1453</f>
        <v>0</v>
      </c>
      <c r="U1453" s="579"/>
      <c r="V1453" s="584"/>
      <c r="W1453" s="576"/>
      <c r="X1453" s="564"/>
      <c r="Y1453" s="576"/>
      <c r="Z1453" s="564"/>
      <c r="AA1453" s="576"/>
      <c r="AB1453" s="564"/>
      <c r="AC1453" s="565"/>
      <c r="AD1453" s="568"/>
      <c r="AE1453" s="569"/>
      <c r="AF1453" s="548">
        <f>IF(AB1453=0,0,(AD1453/AB1453)*100)</f>
        <v>0</v>
      </c>
      <c r="AG1453" s="549"/>
      <c r="AH1453" s="564"/>
      <c r="AI1453" s="565"/>
      <c r="AJ1453" s="568"/>
      <c r="AK1453" s="569"/>
      <c r="AL1453" s="548">
        <f>IF(AH1453=0,0,(AJ1453/AH1453)*100)</f>
        <v>0</v>
      </c>
      <c r="AM1453" s="549"/>
      <c r="AN1453" s="564"/>
      <c r="AO1453" s="565"/>
      <c r="AP1453" s="568"/>
      <c r="AQ1453" s="569"/>
      <c r="AR1453" s="548">
        <f>IF(AN1453=0,0,(AP1453/AN1453)*100)</f>
        <v>0</v>
      </c>
      <c r="AS1453" s="549"/>
      <c r="AT1453" s="572">
        <f>AB1453+AH1453+AN1453</f>
        <v>0</v>
      </c>
      <c r="AU1453" s="573"/>
      <c r="AV1453" s="544">
        <f>AD1453+AJ1453+AP1453</f>
        <v>0</v>
      </c>
      <c r="AW1453" s="545"/>
      <c r="AX1453" s="548">
        <f>IF(AT1453=0,0,(AV1453/AT1453)*100)</f>
        <v>0</v>
      </c>
      <c r="AY1453" s="549"/>
      <c r="AZ1453" s="564"/>
      <c r="BA1453" s="565"/>
      <c r="BB1453" s="568"/>
      <c r="BC1453" s="569"/>
      <c r="BD1453" s="548">
        <f>IF(AZ1453=0,0,(BB1453/AZ1453)*100)</f>
        <v>0</v>
      </c>
      <c r="BE1453" s="549"/>
      <c r="BF1453" s="572">
        <f>AT1453+AZ1453</f>
        <v>0</v>
      </c>
      <c r="BG1453" s="573"/>
      <c r="BH1453" s="544">
        <f>AV1453+BB1453</f>
        <v>0</v>
      </c>
      <c r="BI1453" s="545"/>
      <c r="BJ1453" s="548">
        <f>IF(BF1453=0,0,(BH1453/BF1453)*100)</f>
        <v>0</v>
      </c>
      <c r="BK1453" s="549"/>
      <c r="BL1453" s="552">
        <f>(AD1453*2)+(AJ1453*2)+(AP1453*3)+BB1453</f>
        <v>0</v>
      </c>
      <c r="BM1453" s="553"/>
      <c r="BN1453" s="554"/>
      <c r="BO1453" s="560" t="e">
        <f>(BL1453*BR$1427)+(N1453*BR$1428)+(X1453*BR$1429)+(R1453*BR$1430)+(V1453*BR$1431)+(Z1453*BR$1432)</f>
        <v>#REF!</v>
      </c>
      <c r="BP1453" s="560" t="e">
        <f>((AZ1453-BB1453)*BR$1434)+((AT1453-AV1453)*BR$1433)+(H1453*BR$1435)+(P1453*BR$1436)</f>
        <v>#REF!</v>
      </c>
      <c r="BQ1453" s="62"/>
      <c r="BR1453" s="62"/>
      <c r="BS1453" s="62"/>
    </row>
    <row r="1454" spans="1:76" ht="21.75" customHeight="1">
      <c r="A1454" s="62"/>
      <c r="B1454" s="587"/>
      <c r="C1454" s="562" t="str">
        <f>IF(ROSTER!D$34="","",ROSTER!D$34)</f>
        <v/>
      </c>
      <c r="D1454" s="563"/>
      <c r="E1454" s="591"/>
      <c r="F1454" s="593"/>
      <c r="G1454" s="595"/>
      <c r="H1454" s="585"/>
      <c r="I1454" s="577"/>
      <c r="J1454" s="566"/>
      <c r="K1454" s="567"/>
      <c r="L1454" s="570"/>
      <c r="M1454" s="571"/>
      <c r="N1454" s="582" t="s">
        <v>16</v>
      </c>
      <c r="O1454" s="583"/>
      <c r="P1454" s="566"/>
      <c r="Q1454" s="567"/>
      <c r="R1454" s="570"/>
      <c r="S1454" s="571"/>
      <c r="T1454" s="582" t="s">
        <v>16</v>
      </c>
      <c r="U1454" s="583"/>
      <c r="V1454" s="585"/>
      <c r="W1454" s="577"/>
      <c r="X1454" s="566"/>
      <c r="Y1454" s="577"/>
      <c r="Z1454" s="566"/>
      <c r="AA1454" s="577"/>
      <c r="AB1454" s="566"/>
      <c r="AC1454" s="567"/>
      <c r="AD1454" s="570"/>
      <c r="AE1454" s="571"/>
      <c r="AF1454" s="598"/>
      <c r="AG1454" s="599"/>
      <c r="AH1454" s="566"/>
      <c r="AI1454" s="567"/>
      <c r="AJ1454" s="570"/>
      <c r="AK1454" s="571"/>
      <c r="AL1454" s="598"/>
      <c r="AM1454" s="599"/>
      <c r="AN1454" s="566"/>
      <c r="AO1454" s="567"/>
      <c r="AP1454" s="570"/>
      <c r="AQ1454" s="571"/>
      <c r="AR1454" s="598"/>
      <c r="AS1454" s="599"/>
      <c r="AT1454" s="603"/>
      <c r="AU1454" s="604"/>
      <c r="AV1454" s="596"/>
      <c r="AW1454" s="597"/>
      <c r="AX1454" s="598"/>
      <c r="AY1454" s="599"/>
      <c r="AZ1454" s="566"/>
      <c r="BA1454" s="567"/>
      <c r="BB1454" s="570"/>
      <c r="BC1454" s="571"/>
      <c r="BD1454" s="598"/>
      <c r="BE1454" s="599"/>
      <c r="BF1454" s="603"/>
      <c r="BG1454" s="604"/>
      <c r="BH1454" s="596"/>
      <c r="BI1454" s="597"/>
      <c r="BJ1454" s="598"/>
      <c r="BK1454" s="599"/>
      <c r="BL1454" s="600"/>
      <c r="BM1454" s="601"/>
      <c r="BN1454" s="602"/>
      <c r="BO1454" s="561"/>
      <c r="BP1454" s="561"/>
      <c r="BQ1454" s="62"/>
      <c r="BR1454" s="62"/>
      <c r="BS1454" s="62"/>
    </row>
    <row r="1455" spans="1:76" ht="21.75" customHeight="1">
      <c r="A1455" s="62"/>
      <c r="B1455" s="586" t="str">
        <f>IF(ROSTER!B36="","",ROSTER!B36)</f>
        <v/>
      </c>
      <c r="C1455" s="588" t="str">
        <f>IF(ROSTER!C$36="","",ROSTER!C$36)</f>
        <v/>
      </c>
      <c r="D1455" s="589"/>
      <c r="E1455" s="590"/>
      <c r="F1455" s="592">
        <f>IF(E1455="y",1,IF(E1455="S",1,0))</f>
        <v>0</v>
      </c>
      <c r="G1455" s="594">
        <f>IF(E1455="S",1,0)</f>
        <v>0</v>
      </c>
      <c r="H1455" s="584"/>
      <c r="I1455" s="576"/>
      <c r="J1455" s="564"/>
      <c r="K1455" s="565"/>
      <c r="L1455" s="568"/>
      <c r="M1455" s="569"/>
      <c r="N1455" s="578">
        <f>L1455+J1455</f>
        <v>0</v>
      </c>
      <c r="O1455" s="579"/>
      <c r="P1455" s="564"/>
      <c r="Q1455" s="565"/>
      <c r="R1455" s="568"/>
      <c r="S1455" s="569"/>
      <c r="T1455" s="578">
        <f>R1455-P1455</f>
        <v>0</v>
      </c>
      <c r="U1455" s="579"/>
      <c r="V1455" s="584"/>
      <c r="W1455" s="576"/>
      <c r="X1455" s="564"/>
      <c r="Y1455" s="576"/>
      <c r="Z1455" s="564"/>
      <c r="AA1455" s="576"/>
      <c r="AB1455" s="564"/>
      <c r="AC1455" s="565"/>
      <c r="AD1455" s="568"/>
      <c r="AE1455" s="569"/>
      <c r="AF1455" s="548">
        <f>IF(AB1455=0,0,(AD1455/AB1455)*100)</f>
        <v>0</v>
      </c>
      <c r="AG1455" s="549"/>
      <c r="AH1455" s="564"/>
      <c r="AI1455" s="565"/>
      <c r="AJ1455" s="568"/>
      <c r="AK1455" s="569"/>
      <c r="AL1455" s="548">
        <f>IF(AH1455=0,0,(AJ1455/AH1455)*100)</f>
        <v>0</v>
      </c>
      <c r="AM1455" s="549"/>
      <c r="AN1455" s="564"/>
      <c r="AO1455" s="565"/>
      <c r="AP1455" s="568"/>
      <c r="AQ1455" s="569"/>
      <c r="AR1455" s="548">
        <f>IF(AN1455=0,0,(AP1455/AN1455)*100)</f>
        <v>0</v>
      </c>
      <c r="AS1455" s="549"/>
      <c r="AT1455" s="572">
        <f>AB1455+AH1455+AN1455</f>
        <v>0</v>
      </c>
      <c r="AU1455" s="573"/>
      <c r="AV1455" s="544">
        <f>AD1455+AJ1455+AP1455</f>
        <v>0</v>
      </c>
      <c r="AW1455" s="545"/>
      <c r="AX1455" s="548">
        <f>IF(AT1455=0,0,(AV1455/AT1455)*100)</f>
        <v>0</v>
      </c>
      <c r="AY1455" s="549"/>
      <c r="AZ1455" s="564"/>
      <c r="BA1455" s="565"/>
      <c r="BB1455" s="568"/>
      <c r="BC1455" s="569"/>
      <c r="BD1455" s="548">
        <f>IF(AZ1455=0,0,(BB1455/AZ1455)*100)</f>
        <v>0</v>
      </c>
      <c r="BE1455" s="549"/>
      <c r="BF1455" s="572">
        <f>AT1455+AZ1455</f>
        <v>0</v>
      </c>
      <c r="BG1455" s="573"/>
      <c r="BH1455" s="544">
        <f>AV1455+BB1455</f>
        <v>0</v>
      </c>
      <c r="BI1455" s="545"/>
      <c r="BJ1455" s="548">
        <f>IF(BF1455=0,0,(BH1455/BF1455)*100)</f>
        <v>0</v>
      </c>
      <c r="BK1455" s="549"/>
      <c r="BL1455" s="552">
        <f>(AD1455*2)+(AJ1455*2)+(AP1455*3)+BB1455</f>
        <v>0</v>
      </c>
      <c r="BM1455" s="553"/>
      <c r="BN1455" s="554"/>
      <c r="BO1455" s="560" t="e">
        <f>(BL1455*BR$1427)+(N1455*BR$1428)+(X1455*BR$1429)+(R1455*BR$1430)+(V1455*BR$1431)+(Z1455*BR$1432)</f>
        <v>#REF!</v>
      </c>
      <c r="BP1455" s="560" t="e">
        <f>((AZ1455-BB1455)*BR$1434)+((AT1455-AV1455)*BR$1433)+(H1455*BR$1435)+(P1455*BR$1436)</f>
        <v>#REF!</v>
      </c>
      <c r="BQ1455" s="62"/>
      <c r="BR1455" s="62"/>
      <c r="BS1455" s="62"/>
    </row>
    <row r="1456" spans="1:76" ht="21.75" customHeight="1">
      <c r="A1456" s="62"/>
      <c r="B1456" s="587"/>
      <c r="C1456" s="562" t="str">
        <f>IF(ROSTER!D$36="","",ROSTER!D$36)</f>
        <v/>
      </c>
      <c r="D1456" s="563"/>
      <c r="E1456" s="591"/>
      <c r="F1456" s="593"/>
      <c r="G1456" s="595"/>
      <c r="H1456" s="585"/>
      <c r="I1456" s="577"/>
      <c r="J1456" s="566"/>
      <c r="K1456" s="567"/>
      <c r="L1456" s="570"/>
      <c r="M1456" s="571"/>
      <c r="N1456" s="582" t="s">
        <v>16</v>
      </c>
      <c r="O1456" s="583"/>
      <c r="P1456" s="566"/>
      <c r="Q1456" s="567"/>
      <c r="R1456" s="570"/>
      <c r="S1456" s="571"/>
      <c r="T1456" s="582" t="s">
        <v>16</v>
      </c>
      <c r="U1456" s="583"/>
      <c r="V1456" s="585"/>
      <c r="W1456" s="577"/>
      <c r="X1456" s="566"/>
      <c r="Y1456" s="577"/>
      <c r="Z1456" s="566"/>
      <c r="AA1456" s="577"/>
      <c r="AB1456" s="566"/>
      <c r="AC1456" s="567"/>
      <c r="AD1456" s="570"/>
      <c r="AE1456" s="571"/>
      <c r="AF1456" s="598"/>
      <c r="AG1456" s="599"/>
      <c r="AH1456" s="566"/>
      <c r="AI1456" s="567"/>
      <c r="AJ1456" s="570"/>
      <c r="AK1456" s="571"/>
      <c r="AL1456" s="598"/>
      <c r="AM1456" s="599"/>
      <c r="AN1456" s="566"/>
      <c r="AO1456" s="567"/>
      <c r="AP1456" s="570"/>
      <c r="AQ1456" s="571"/>
      <c r="AR1456" s="598"/>
      <c r="AS1456" s="599"/>
      <c r="AT1456" s="603"/>
      <c r="AU1456" s="604"/>
      <c r="AV1456" s="596"/>
      <c r="AW1456" s="597"/>
      <c r="AX1456" s="598"/>
      <c r="AY1456" s="599"/>
      <c r="AZ1456" s="566"/>
      <c r="BA1456" s="567"/>
      <c r="BB1456" s="570"/>
      <c r="BC1456" s="571"/>
      <c r="BD1456" s="598"/>
      <c r="BE1456" s="599"/>
      <c r="BF1456" s="603"/>
      <c r="BG1456" s="604"/>
      <c r="BH1456" s="596"/>
      <c r="BI1456" s="597"/>
      <c r="BJ1456" s="598"/>
      <c r="BK1456" s="599"/>
      <c r="BL1456" s="600"/>
      <c r="BM1456" s="601"/>
      <c r="BN1456" s="602"/>
      <c r="BO1456" s="561"/>
      <c r="BP1456" s="561"/>
      <c r="BQ1456" s="62"/>
      <c r="BR1456" s="62"/>
      <c r="BS1456" s="62"/>
    </row>
    <row r="1457" spans="1:73" ht="21.75" customHeight="1">
      <c r="A1457" s="62"/>
      <c r="B1457" s="586" t="str">
        <f>IF(ROSTER!B38="","",ROSTER!B38)</f>
        <v/>
      </c>
      <c r="C1457" s="588" t="str">
        <f>IF(ROSTER!C$38="","",ROSTER!C$38)</f>
        <v/>
      </c>
      <c r="D1457" s="589"/>
      <c r="E1457" s="590"/>
      <c r="F1457" s="592">
        <f>IF(E1457="y",1,IF(E1457="S",1,0))</f>
        <v>0</v>
      </c>
      <c r="G1457" s="594">
        <f>IF(E1457="S",1,0)</f>
        <v>0</v>
      </c>
      <c r="H1457" s="584"/>
      <c r="I1457" s="576"/>
      <c r="J1457" s="564"/>
      <c r="K1457" s="565"/>
      <c r="L1457" s="568"/>
      <c r="M1457" s="569"/>
      <c r="N1457" s="578">
        <f>L1457+J1457</f>
        <v>0</v>
      </c>
      <c r="O1457" s="579"/>
      <c r="P1457" s="564"/>
      <c r="Q1457" s="565"/>
      <c r="R1457" s="568"/>
      <c r="S1457" s="569"/>
      <c r="T1457" s="578">
        <f>R1457-P1457</f>
        <v>0</v>
      </c>
      <c r="U1457" s="579"/>
      <c r="V1457" s="584"/>
      <c r="W1457" s="576"/>
      <c r="X1457" s="564"/>
      <c r="Y1457" s="576"/>
      <c r="Z1457" s="564"/>
      <c r="AA1457" s="576"/>
      <c r="AB1457" s="564"/>
      <c r="AC1457" s="565"/>
      <c r="AD1457" s="568"/>
      <c r="AE1457" s="569"/>
      <c r="AF1457" s="548">
        <f>IF(AB1457=0,0,(AD1457/AB1457)*100)</f>
        <v>0</v>
      </c>
      <c r="AG1457" s="549"/>
      <c r="AH1457" s="564"/>
      <c r="AI1457" s="565"/>
      <c r="AJ1457" s="568"/>
      <c r="AK1457" s="569"/>
      <c r="AL1457" s="548">
        <f>IF(AH1457=0,0,(AJ1457/AH1457)*100)</f>
        <v>0</v>
      </c>
      <c r="AM1457" s="549"/>
      <c r="AN1457" s="564"/>
      <c r="AO1457" s="565"/>
      <c r="AP1457" s="568"/>
      <c r="AQ1457" s="569"/>
      <c r="AR1457" s="548">
        <f>IF(AN1457=0,0,(AP1457/AN1457)*100)</f>
        <v>0</v>
      </c>
      <c r="AS1457" s="549"/>
      <c r="AT1457" s="572">
        <f>AB1457+AH1457+AN1457</f>
        <v>0</v>
      </c>
      <c r="AU1457" s="573"/>
      <c r="AV1457" s="544">
        <f>AD1457+AJ1457+AP1457</f>
        <v>0</v>
      </c>
      <c r="AW1457" s="545"/>
      <c r="AX1457" s="548">
        <f>IF(AT1457=0,0,(AV1457/AT1457)*100)</f>
        <v>0</v>
      </c>
      <c r="AY1457" s="549"/>
      <c r="AZ1457" s="564"/>
      <c r="BA1457" s="565"/>
      <c r="BB1457" s="568"/>
      <c r="BC1457" s="569"/>
      <c r="BD1457" s="548">
        <f>IF(AZ1457=0,0,(BB1457/AZ1457)*100)</f>
        <v>0</v>
      </c>
      <c r="BE1457" s="549"/>
      <c r="BF1457" s="572">
        <f>AT1457+AZ1457</f>
        <v>0</v>
      </c>
      <c r="BG1457" s="573"/>
      <c r="BH1457" s="544">
        <f>AV1457+BB1457</f>
        <v>0</v>
      </c>
      <c r="BI1457" s="545"/>
      <c r="BJ1457" s="548">
        <f>IF(BF1457=0,0,(BH1457/BF1457)*100)</f>
        <v>0</v>
      </c>
      <c r="BK1457" s="549"/>
      <c r="BL1457" s="552">
        <f>(AD1457*2)+(AJ1457*2)+(AP1457*3)+BB1457</f>
        <v>0</v>
      </c>
      <c r="BM1457" s="553"/>
      <c r="BN1457" s="554"/>
      <c r="BO1457" s="560" t="e">
        <f>(BL1457*BR$1427)+(N1457*BR$1428)+(X1457*BR$1429)+(R1457*BR$1430)+(V1457*BR$1431)+(Z1457*BR$1432)</f>
        <v>#REF!</v>
      </c>
      <c r="BP1457" s="560" t="e">
        <f>((AZ1457-BB1457)*BR$1434)+((AT1457-AV1457)*BR$1433)+(H1457*BR$1435)+(P1457*BR$1436)</f>
        <v>#REF!</v>
      </c>
      <c r="BQ1457" s="62"/>
      <c r="BR1457" s="62"/>
      <c r="BS1457" s="62"/>
    </row>
    <row r="1458" spans="1:73" ht="21.75" customHeight="1">
      <c r="A1458" s="62"/>
      <c r="B1458" s="587"/>
      <c r="C1458" s="562" t="str">
        <f>IF(ROSTER!D$38="","",ROSTER!D$38)</f>
        <v/>
      </c>
      <c r="D1458" s="563"/>
      <c r="E1458" s="591"/>
      <c r="F1458" s="593"/>
      <c r="G1458" s="595"/>
      <c r="H1458" s="585"/>
      <c r="I1458" s="577"/>
      <c r="J1458" s="566"/>
      <c r="K1458" s="567"/>
      <c r="L1458" s="570"/>
      <c r="M1458" s="571"/>
      <c r="N1458" s="582" t="s">
        <v>16</v>
      </c>
      <c r="O1458" s="583"/>
      <c r="P1458" s="566"/>
      <c r="Q1458" s="567"/>
      <c r="R1458" s="570"/>
      <c r="S1458" s="571"/>
      <c r="T1458" s="582" t="s">
        <v>16</v>
      </c>
      <c r="U1458" s="583"/>
      <c r="V1458" s="585"/>
      <c r="W1458" s="577"/>
      <c r="X1458" s="566"/>
      <c r="Y1458" s="577"/>
      <c r="Z1458" s="566"/>
      <c r="AA1458" s="577"/>
      <c r="AB1458" s="566"/>
      <c r="AC1458" s="567"/>
      <c r="AD1458" s="570"/>
      <c r="AE1458" s="571"/>
      <c r="AF1458" s="598"/>
      <c r="AG1458" s="599"/>
      <c r="AH1458" s="566"/>
      <c r="AI1458" s="567"/>
      <c r="AJ1458" s="570"/>
      <c r="AK1458" s="571"/>
      <c r="AL1458" s="598"/>
      <c r="AM1458" s="599"/>
      <c r="AN1458" s="566"/>
      <c r="AO1458" s="567"/>
      <c r="AP1458" s="570"/>
      <c r="AQ1458" s="571"/>
      <c r="AR1458" s="598"/>
      <c r="AS1458" s="599"/>
      <c r="AT1458" s="603"/>
      <c r="AU1458" s="604"/>
      <c r="AV1458" s="596"/>
      <c r="AW1458" s="597"/>
      <c r="AX1458" s="598"/>
      <c r="AY1458" s="599"/>
      <c r="AZ1458" s="566"/>
      <c r="BA1458" s="567"/>
      <c r="BB1458" s="570"/>
      <c r="BC1458" s="571"/>
      <c r="BD1458" s="598"/>
      <c r="BE1458" s="599"/>
      <c r="BF1458" s="603"/>
      <c r="BG1458" s="604"/>
      <c r="BH1458" s="596"/>
      <c r="BI1458" s="597"/>
      <c r="BJ1458" s="598"/>
      <c r="BK1458" s="599"/>
      <c r="BL1458" s="600"/>
      <c r="BM1458" s="601"/>
      <c r="BN1458" s="602"/>
      <c r="BO1458" s="561"/>
      <c r="BP1458" s="561"/>
      <c r="BQ1458" s="62"/>
      <c r="BR1458" s="62"/>
      <c r="BS1458" s="62"/>
    </row>
    <row r="1459" spans="1:73" ht="21.75" customHeight="1">
      <c r="A1459" s="62"/>
      <c r="B1459" s="586" t="str">
        <f>IF(ROSTER!B40="","",ROSTER!B40)</f>
        <v/>
      </c>
      <c r="C1459" s="588" t="str">
        <f>IF(ROSTER!C$40="","",ROSTER!C$40)</f>
        <v/>
      </c>
      <c r="D1459" s="589"/>
      <c r="E1459" s="590"/>
      <c r="F1459" s="592">
        <f>IF(E1459="y",1,IF(E1459="S",1,0))</f>
        <v>0</v>
      </c>
      <c r="G1459" s="594">
        <f>IF(E1459="S",1,0)</f>
        <v>0</v>
      </c>
      <c r="H1459" s="584"/>
      <c r="I1459" s="576"/>
      <c r="J1459" s="564"/>
      <c r="K1459" s="565"/>
      <c r="L1459" s="568"/>
      <c r="M1459" s="569"/>
      <c r="N1459" s="578">
        <f>L1459+J1459</f>
        <v>0</v>
      </c>
      <c r="O1459" s="579"/>
      <c r="P1459" s="564"/>
      <c r="Q1459" s="565"/>
      <c r="R1459" s="568"/>
      <c r="S1459" s="569"/>
      <c r="T1459" s="578">
        <f>R1459-P1459</f>
        <v>0</v>
      </c>
      <c r="U1459" s="579"/>
      <c r="V1459" s="584"/>
      <c r="W1459" s="576"/>
      <c r="X1459" s="564"/>
      <c r="Y1459" s="576"/>
      <c r="Z1459" s="564"/>
      <c r="AA1459" s="576"/>
      <c r="AB1459" s="564"/>
      <c r="AC1459" s="565"/>
      <c r="AD1459" s="568"/>
      <c r="AE1459" s="569"/>
      <c r="AF1459" s="548">
        <f>IF(AB1459=0,0,(AD1459/AB1459)*100)</f>
        <v>0</v>
      </c>
      <c r="AG1459" s="549"/>
      <c r="AH1459" s="564"/>
      <c r="AI1459" s="565"/>
      <c r="AJ1459" s="568"/>
      <c r="AK1459" s="569"/>
      <c r="AL1459" s="548">
        <f>IF(AH1459=0,0,(AJ1459/AH1459)*100)</f>
        <v>0</v>
      </c>
      <c r="AM1459" s="549"/>
      <c r="AN1459" s="564"/>
      <c r="AO1459" s="565"/>
      <c r="AP1459" s="568"/>
      <c r="AQ1459" s="569"/>
      <c r="AR1459" s="548">
        <f>IF(AN1459=0,0,(AP1459/AN1459)*100)</f>
        <v>0</v>
      </c>
      <c r="AS1459" s="549"/>
      <c r="AT1459" s="572">
        <f>AB1459+AH1459+AN1459</f>
        <v>0</v>
      </c>
      <c r="AU1459" s="573"/>
      <c r="AV1459" s="544">
        <f>AD1459+AJ1459+AP1459</f>
        <v>0</v>
      </c>
      <c r="AW1459" s="545"/>
      <c r="AX1459" s="548">
        <f>IF(AT1459=0,0,(AV1459/AT1459)*100)</f>
        <v>0</v>
      </c>
      <c r="AY1459" s="549"/>
      <c r="AZ1459" s="564"/>
      <c r="BA1459" s="565"/>
      <c r="BB1459" s="568"/>
      <c r="BC1459" s="569"/>
      <c r="BD1459" s="548">
        <f>IF(AZ1459=0,0,(BB1459/AZ1459)*100)</f>
        <v>0</v>
      </c>
      <c r="BE1459" s="549"/>
      <c r="BF1459" s="572">
        <f>AT1459+AZ1459</f>
        <v>0</v>
      </c>
      <c r="BG1459" s="573"/>
      <c r="BH1459" s="544">
        <f>AV1459+BB1459</f>
        <v>0</v>
      </c>
      <c r="BI1459" s="545"/>
      <c r="BJ1459" s="548">
        <f>IF(BF1459=0,0,(BH1459/BF1459)*100)</f>
        <v>0</v>
      </c>
      <c r="BK1459" s="549"/>
      <c r="BL1459" s="552">
        <f>(AD1459*2)+(AJ1459*2)+(AP1459*3)+BB1459</f>
        <v>0</v>
      </c>
      <c r="BM1459" s="553"/>
      <c r="BN1459" s="554"/>
      <c r="BO1459" s="560" t="e">
        <f>(BL1459*BR$1427)+(N1459*BR$1428)+(X1459*BR$1429)+(R1459*BR$1430)+(V1459*BR$1431)+(Z1459*BR$1432)</f>
        <v>#REF!</v>
      </c>
      <c r="BP1459" s="560" t="e">
        <f>((AZ1459-BB1459)*BR$1434)+((AT1459-AV1459)*BR$1433)+(H1459*BR$1435)+(P1459*BR$1436)</f>
        <v>#REF!</v>
      </c>
      <c r="BQ1459" s="62"/>
      <c r="BR1459" s="62"/>
      <c r="BS1459" s="62"/>
    </row>
    <row r="1460" spans="1:73" ht="21.75" customHeight="1">
      <c r="A1460" s="62"/>
      <c r="B1460" s="587"/>
      <c r="C1460" s="562" t="str">
        <f>IF(ROSTER!D$40="","",ROSTER!D$40)</f>
        <v/>
      </c>
      <c r="D1460" s="563"/>
      <c r="E1460" s="591"/>
      <c r="F1460" s="593"/>
      <c r="G1460" s="595"/>
      <c r="H1460" s="585"/>
      <c r="I1460" s="577"/>
      <c r="J1460" s="566"/>
      <c r="K1460" s="567"/>
      <c r="L1460" s="570"/>
      <c r="M1460" s="571"/>
      <c r="N1460" s="582" t="s">
        <v>16</v>
      </c>
      <c r="O1460" s="583"/>
      <c r="P1460" s="566"/>
      <c r="Q1460" s="567"/>
      <c r="R1460" s="570"/>
      <c r="S1460" s="571"/>
      <c r="T1460" s="582" t="s">
        <v>16</v>
      </c>
      <c r="U1460" s="583"/>
      <c r="V1460" s="585"/>
      <c r="W1460" s="577"/>
      <c r="X1460" s="566"/>
      <c r="Y1460" s="577"/>
      <c r="Z1460" s="566"/>
      <c r="AA1460" s="577"/>
      <c r="AB1460" s="566"/>
      <c r="AC1460" s="567"/>
      <c r="AD1460" s="570"/>
      <c r="AE1460" s="571"/>
      <c r="AF1460" s="598"/>
      <c r="AG1460" s="599"/>
      <c r="AH1460" s="566"/>
      <c r="AI1460" s="567"/>
      <c r="AJ1460" s="570"/>
      <c r="AK1460" s="571"/>
      <c r="AL1460" s="598"/>
      <c r="AM1460" s="599"/>
      <c r="AN1460" s="566"/>
      <c r="AO1460" s="567"/>
      <c r="AP1460" s="570"/>
      <c r="AQ1460" s="571"/>
      <c r="AR1460" s="598"/>
      <c r="AS1460" s="599"/>
      <c r="AT1460" s="603"/>
      <c r="AU1460" s="604"/>
      <c r="AV1460" s="596"/>
      <c r="AW1460" s="597"/>
      <c r="AX1460" s="598"/>
      <c r="AY1460" s="599"/>
      <c r="AZ1460" s="566"/>
      <c r="BA1460" s="567"/>
      <c r="BB1460" s="570"/>
      <c r="BC1460" s="571"/>
      <c r="BD1460" s="598"/>
      <c r="BE1460" s="599"/>
      <c r="BF1460" s="603"/>
      <c r="BG1460" s="604"/>
      <c r="BH1460" s="596"/>
      <c r="BI1460" s="597"/>
      <c r="BJ1460" s="598"/>
      <c r="BK1460" s="599"/>
      <c r="BL1460" s="600"/>
      <c r="BM1460" s="601"/>
      <c r="BN1460" s="602"/>
      <c r="BO1460" s="561"/>
      <c r="BP1460" s="561"/>
      <c r="BQ1460" s="62"/>
      <c r="BR1460" s="62"/>
      <c r="BS1460" s="62"/>
    </row>
    <row r="1461" spans="1:73" ht="21.75" customHeight="1">
      <c r="A1461" s="62"/>
      <c r="B1461" s="586" t="str">
        <f>IF(ROSTER!B42="","",ROSTER!B42)</f>
        <v/>
      </c>
      <c r="C1461" s="588" t="str">
        <f>IF(ROSTER!C$42="","",ROSTER!C$42)</f>
        <v/>
      </c>
      <c r="D1461" s="589"/>
      <c r="E1461" s="590"/>
      <c r="F1461" s="592">
        <f>IF(E1461="y",1,IF(E1461="S",1,0))</f>
        <v>0</v>
      </c>
      <c r="G1461" s="594">
        <f>IF(E1461="S",1,0)</f>
        <v>0</v>
      </c>
      <c r="H1461" s="584"/>
      <c r="I1461" s="576"/>
      <c r="J1461" s="564"/>
      <c r="K1461" s="565"/>
      <c r="L1461" s="568"/>
      <c r="M1461" s="569"/>
      <c r="N1461" s="578">
        <f>L1461+J1461</f>
        <v>0</v>
      </c>
      <c r="O1461" s="579"/>
      <c r="P1461" s="564"/>
      <c r="Q1461" s="565"/>
      <c r="R1461" s="568"/>
      <c r="S1461" s="569"/>
      <c r="T1461" s="578">
        <f>R1461-P1461</f>
        <v>0</v>
      </c>
      <c r="U1461" s="579"/>
      <c r="V1461" s="584"/>
      <c r="W1461" s="576"/>
      <c r="X1461" s="564"/>
      <c r="Y1461" s="576"/>
      <c r="Z1461" s="564"/>
      <c r="AA1461" s="576"/>
      <c r="AB1461" s="564"/>
      <c r="AC1461" s="565"/>
      <c r="AD1461" s="568"/>
      <c r="AE1461" s="569"/>
      <c r="AF1461" s="548">
        <f>IF(AB1461=0,0,(AD1461/AB1461)*100)</f>
        <v>0</v>
      </c>
      <c r="AG1461" s="549"/>
      <c r="AH1461" s="564"/>
      <c r="AI1461" s="565"/>
      <c r="AJ1461" s="568"/>
      <c r="AK1461" s="569"/>
      <c r="AL1461" s="548">
        <f>IF(AH1461=0,0,(AJ1461/AH1461)*100)</f>
        <v>0</v>
      </c>
      <c r="AM1461" s="549"/>
      <c r="AN1461" s="564"/>
      <c r="AO1461" s="565"/>
      <c r="AP1461" s="568"/>
      <c r="AQ1461" s="569"/>
      <c r="AR1461" s="548">
        <f>IF(AN1461=0,0,(AP1461/AN1461)*100)</f>
        <v>0</v>
      </c>
      <c r="AS1461" s="549"/>
      <c r="AT1461" s="572">
        <f>AB1461+AH1461+AN1461</f>
        <v>0</v>
      </c>
      <c r="AU1461" s="573"/>
      <c r="AV1461" s="544">
        <f>AD1461+AJ1461+AP1461</f>
        <v>0</v>
      </c>
      <c r="AW1461" s="545"/>
      <c r="AX1461" s="548">
        <f>IF(AT1461=0,0,(AV1461/AT1461)*100)</f>
        <v>0</v>
      </c>
      <c r="AY1461" s="549"/>
      <c r="AZ1461" s="564"/>
      <c r="BA1461" s="565"/>
      <c r="BB1461" s="568"/>
      <c r="BC1461" s="569"/>
      <c r="BD1461" s="548">
        <f>IF(AZ1461=0,0,(BB1461/AZ1461)*100)</f>
        <v>0</v>
      </c>
      <c r="BE1461" s="549"/>
      <c r="BF1461" s="572">
        <f>AT1461+AZ1461</f>
        <v>0</v>
      </c>
      <c r="BG1461" s="573"/>
      <c r="BH1461" s="544">
        <f>AV1461+BB1461</f>
        <v>0</v>
      </c>
      <c r="BI1461" s="545"/>
      <c r="BJ1461" s="548">
        <f>IF(BF1461=0,0,(BH1461/BF1461)*100)</f>
        <v>0</v>
      </c>
      <c r="BK1461" s="549"/>
      <c r="BL1461" s="552">
        <f>(AD1461*2)+(AJ1461*2)+(AP1461*3)+BB1461</f>
        <v>0</v>
      </c>
      <c r="BM1461" s="553"/>
      <c r="BN1461" s="554"/>
      <c r="BO1461" s="560" t="e">
        <f>(BL1461*BR$1427)+(N1461*BR$1428)+(X1461*BR$1429)+(R1461*BR$1430)+(V1461*BR$1431)+(Z1461*BR$1432)</f>
        <v>#REF!</v>
      </c>
      <c r="BP1461" s="560" t="e">
        <f>((AZ1461-BB1461)*BR$1434)+((AT1461-AV1461)*BR$1433)+(H1461*BR$1435)+(P1461*BR$1436)</f>
        <v>#REF!</v>
      </c>
      <c r="BQ1461" s="62"/>
      <c r="BR1461" s="62"/>
      <c r="BS1461" s="62"/>
    </row>
    <row r="1462" spans="1:73" ht="21.75" customHeight="1">
      <c r="A1462" s="62"/>
      <c r="B1462" s="587"/>
      <c r="C1462" s="562" t="str">
        <f>IF(ROSTER!D$42="","",ROSTER!D$42)</f>
        <v/>
      </c>
      <c r="D1462" s="563"/>
      <c r="E1462" s="591"/>
      <c r="F1462" s="593"/>
      <c r="G1462" s="595"/>
      <c r="H1462" s="585"/>
      <c r="I1462" s="577"/>
      <c r="J1462" s="566"/>
      <c r="K1462" s="567"/>
      <c r="L1462" s="570"/>
      <c r="M1462" s="571"/>
      <c r="N1462" s="582" t="s">
        <v>16</v>
      </c>
      <c r="O1462" s="583"/>
      <c r="P1462" s="566"/>
      <c r="Q1462" s="567"/>
      <c r="R1462" s="570"/>
      <c r="S1462" s="571"/>
      <c r="T1462" s="582" t="s">
        <v>16</v>
      </c>
      <c r="U1462" s="583"/>
      <c r="V1462" s="585"/>
      <c r="W1462" s="577"/>
      <c r="X1462" s="566"/>
      <c r="Y1462" s="577"/>
      <c r="Z1462" s="566"/>
      <c r="AA1462" s="577"/>
      <c r="AB1462" s="566"/>
      <c r="AC1462" s="567"/>
      <c r="AD1462" s="570"/>
      <c r="AE1462" s="571"/>
      <c r="AF1462" s="598"/>
      <c r="AG1462" s="599"/>
      <c r="AH1462" s="566"/>
      <c r="AI1462" s="567"/>
      <c r="AJ1462" s="570"/>
      <c r="AK1462" s="571"/>
      <c r="AL1462" s="598"/>
      <c r="AM1462" s="599"/>
      <c r="AN1462" s="566"/>
      <c r="AO1462" s="567"/>
      <c r="AP1462" s="570"/>
      <c r="AQ1462" s="571"/>
      <c r="AR1462" s="598"/>
      <c r="AS1462" s="599"/>
      <c r="AT1462" s="603"/>
      <c r="AU1462" s="604"/>
      <c r="AV1462" s="596"/>
      <c r="AW1462" s="597"/>
      <c r="AX1462" s="598"/>
      <c r="AY1462" s="599"/>
      <c r="AZ1462" s="566"/>
      <c r="BA1462" s="567"/>
      <c r="BB1462" s="570"/>
      <c r="BC1462" s="571"/>
      <c r="BD1462" s="598"/>
      <c r="BE1462" s="599"/>
      <c r="BF1462" s="603"/>
      <c r="BG1462" s="604"/>
      <c r="BH1462" s="596"/>
      <c r="BI1462" s="597"/>
      <c r="BJ1462" s="598"/>
      <c r="BK1462" s="599"/>
      <c r="BL1462" s="600"/>
      <c r="BM1462" s="601"/>
      <c r="BN1462" s="602"/>
      <c r="BO1462" s="561"/>
      <c r="BP1462" s="561"/>
      <c r="BQ1462" s="62"/>
      <c r="BR1462" s="62"/>
      <c r="BS1462" s="62"/>
    </row>
    <row r="1463" spans="1:73" ht="21.75" customHeight="1">
      <c r="A1463" s="62"/>
      <c r="B1463" s="586" t="str">
        <f>IF(ROSTER!B44="","",ROSTER!B44)</f>
        <v/>
      </c>
      <c r="C1463" s="588" t="str">
        <f>IF(ROSTER!C$44="","",ROSTER!C$44)</f>
        <v/>
      </c>
      <c r="D1463" s="589"/>
      <c r="E1463" s="590"/>
      <c r="F1463" s="592">
        <f>IF(E1463="y",1,IF(E1463="S",1,0))</f>
        <v>0</v>
      </c>
      <c r="G1463" s="594">
        <f>IF(E1463="S",1,0)</f>
        <v>0</v>
      </c>
      <c r="H1463" s="584"/>
      <c r="I1463" s="576"/>
      <c r="J1463" s="564"/>
      <c r="K1463" s="565"/>
      <c r="L1463" s="568"/>
      <c r="M1463" s="569"/>
      <c r="N1463" s="578">
        <f>L1463+J1463</f>
        <v>0</v>
      </c>
      <c r="O1463" s="579"/>
      <c r="P1463" s="564"/>
      <c r="Q1463" s="565"/>
      <c r="R1463" s="568"/>
      <c r="S1463" s="569"/>
      <c r="T1463" s="578">
        <f>R1463-P1463</f>
        <v>0</v>
      </c>
      <c r="U1463" s="579"/>
      <c r="V1463" s="584"/>
      <c r="W1463" s="576"/>
      <c r="X1463" s="564"/>
      <c r="Y1463" s="576"/>
      <c r="Z1463" s="564"/>
      <c r="AA1463" s="576"/>
      <c r="AB1463" s="564"/>
      <c r="AC1463" s="565"/>
      <c r="AD1463" s="568"/>
      <c r="AE1463" s="569"/>
      <c r="AF1463" s="548">
        <f>IF(AB1463=0,0,(AD1463/AB1463)*100)</f>
        <v>0</v>
      </c>
      <c r="AG1463" s="549"/>
      <c r="AH1463" s="564"/>
      <c r="AI1463" s="565"/>
      <c r="AJ1463" s="568"/>
      <c r="AK1463" s="569"/>
      <c r="AL1463" s="548">
        <f>IF(AH1463=0,0,(AJ1463/AH1463)*100)</f>
        <v>0</v>
      </c>
      <c r="AM1463" s="549"/>
      <c r="AN1463" s="564"/>
      <c r="AO1463" s="565"/>
      <c r="AP1463" s="568"/>
      <c r="AQ1463" s="569"/>
      <c r="AR1463" s="548">
        <f>IF(AN1463=0,0,(AP1463/AN1463)*100)</f>
        <v>0</v>
      </c>
      <c r="AS1463" s="549"/>
      <c r="AT1463" s="572">
        <f>AB1463+AH1463+AN1463</f>
        <v>0</v>
      </c>
      <c r="AU1463" s="573"/>
      <c r="AV1463" s="544">
        <f>AD1463+AJ1463+AP1463</f>
        <v>0</v>
      </c>
      <c r="AW1463" s="545"/>
      <c r="AX1463" s="548">
        <f>IF(AT1463=0,0,(AV1463/AT1463)*100)</f>
        <v>0</v>
      </c>
      <c r="AY1463" s="549"/>
      <c r="AZ1463" s="564"/>
      <c r="BA1463" s="565"/>
      <c r="BB1463" s="568"/>
      <c r="BC1463" s="569"/>
      <c r="BD1463" s="548">
        <f>IF(AZ1463=0,0,(BB1463/AZ1463)*100)</f>
        <v>0</v>
      </c>
      <c r="BE1463" s="549"/>
      <c r="BF1463" s="572">
        <f>AT1463+AZ1463</f>
        <v>0</v>
      </c>
      <c r="BG1463" s="573"/>
      <c r="BH1463" s="544">
        <f>AV1463+BB1463</f>
        <v>0</v>
      </c>
      <c r="BI1463" s="545"/>
      <c r="BJ1463" s="548">
        <f>IF(BF1463=0,0,(BH1463/BF1463)*100)</f>
        <v>0</v>
      </c>
      <c r="BK1463" s="549"/>
      <c r="BL1463" s="552">
        <f>(AD1463*2)+(AJ1463*2)+(AP1463*3)+BB1463</f>
        <v>0</v>
      </c>
      <c r="BM1463" s="553"/>
      <c r="BN1463" s="554"/>
      <c r="BO1463" s="560" t="e">
        <f>(BL1463*BR$1427)+(N1463*BR$1428)+(X1463*BR$1429)+(R1463*BR$1430)+(V1463*BR$1431)+(Z1463*BR$1432)</f>
        <v>#REF!</v>
      </c>
      <c r="BP1463" s="560" t="e">
        <f>((AZ1463-BB1463)*BR$1434)+((AT1463-AV1463)*BR$1433)+(H1463*BR$1435)+(P1463*BR$1436)</f>
        <v>#REF!</v>
      </c>
      <c r="BQ1463" s="62"/>
      <c r="BR1463" s="62"/>
      <c r="BS1463" s="62"/>
    </row>
    <row r="1464" spans="1:73" ht="21.75" customHeight="1">
      <c r="A1464" s="62"/>
      <c r="B1464" s="587"/>
      <c r="C1464" s="562" t="str">
        <f>IF(ROSTER!D$44="","",ROSTER!D$44)</f>
        <v/>
      </c>
      <c r="D1464" s="563"/>
      <c r="E1464" s="591"/>
      <c r="F1464" s="593"/>
      <c r="G1464" s="595"/>
      <c r="H1464" s="585"/>
      <c r="I1464" s="577"/>
      <c r="J1464" s="566"/>
      <c r="K1464" s="567"/>
      <c r="L1464" s="570"/>
      <c r="M1464" s="571"/>
      <c r="N1464" s="582" t="s">
        <v>16</v>
      </c>
      <c r="O1464" s="583"/>
      <c r="P1464" s="566"/>
      <c r="Q1464" s="567"/>
      <c r="R1464" s="570"/>
      <c r="S1464" s="571"/>
      <c r="T1464" s="582" t="s">
        <v>16</v>
      </c>
      <c r="U1464" s="583"/>
      <c r="V1464" s="585"/>
      <c r="W1464" s="577"/>
      <c r="X1464" s="566"/>
      <c r="Y1464" s="577"/>
      <c r="Z1464" s="566"/>
      <c r="AA1464" s="577"/>
      <c r="AB1464" s="566"/>
      <c r="AC1464" s="567"/>
      <c r="AD1464" s="570"/>
      <c r="AE1464" s="571"/>
      <c r="AF1464" s="598"/>
      <c r="AG1464" s="599"/>
      <c r="AH1464" s="566"/>
      <c r="AI1464" s="567"/>
      <c r="AJ1464" s="570"/>
      <c r="AK1464" s="571"/>
      <c r="AL1464" s="598"/>
      <c r="AM1464" s="599"/>
      <c r="AN1464" s="566"/>
      <c r="AO1464" s="567"/>
      <c r="AP1464" s="570"/>
      <c r="AQ1464" s="571"/>
      <c r="AR1464" s="598"/>
      <c r="AS1464" s="599"/>
      <c r="AT1464" s="603"/>
      <c r="AU1464" s="604"/>
      <c r="AV1464" s="596"/>
      <c r="AW1464" s="597"/>
      <c r="AX1464" s="598"/>
      <c r="AY1464" s="599"/>
      <c r="AZ1464" s="566"/>
      <c r="BA1464" s="567"/>
      <c r="BB1464" s="570"/>
      <c r="BC1464" s="571"/>
      <c r="BD1464" s="598"/>
      <c r="BE1464" s="599"/>
      <c r="BF1464" s="603"/>
      <c r="BG1464" s="604"/>
      <c r="BH1464" s="596"/>
      <c r="BI1464" s="597"/>
      <c r="BJ1464" s="598"/>
      <c r="BK1464" s="599"/>
      <c r="BL1464" s="600"/>
      <c r="BM1464" s="601"/>
      <c r="BN1464" s="602"/>
      <c r="BO1464" s="561"/>
      <c r="BP1464" s="561"/>
      <c r="BQ1464" s="62"/>
      <c r="BR1464" s="62"/>
      <c r="BS1464" s="62"/>
    </row>
    <row r="1465" spans="1:73" ht="21.75" customHeight="1">
      <c r="A1465" s="62"/>
      <c r="B1465" s="586" t="str">
        <f>IF(ROSTER!B46="","",ROSTER!B46)</f>
        <v/>
      </c>
      <c r="C1465" s="588" t="str">
        <f>IF(ROSTER!C$46="","",ROSTER!C$46)</f>
        <v/>
      </c>
      <c r="D1465" s="589"/>
      <c r="E1465" s="590"/>
      <c r="F1465" s="592">
        <f>IF(E1465="y",1,IF(E1465="S",1,0))</f>
        <v>0</v>
      </c>
      <c r="G1465" s="594">
        <f>IF(E1465="S",1,0)</f>
        <v>0</v>
      </c>
      <c r="H1465" s="584"/>
      <c r="I1465" s="576"/>
      <c r="J1465" s="564"/>
      <c r="K1465" s="565"/>
      <c r="L1465" s="568"/>
      <c r="M1465" s="569"/>
      <c r="N1465" s="578">
        <f>L1465+J1465</f>
        <v>0</v>
      </c>
      <c r="O1465" s="579"/>
      <c r="P1465" s="564"/>
      <c r="Q1465" s="565"/>
      <c r="R1465" s="568"/>
      <c r="S1465" s="569"/>
      <c r="T1465" s="578">
        <f>R1465-P1465</f>
        <v>0</v>
      </c>
      <c r="U1465" s="579"/>
      <c r="V1465" s="584"/>
      <c r="W1465" s="576"/>
      <c r="X1465" s="564"/>
      <c r="Y1465" s="576"/>
      <c r="Z1465" s="564"/>
      <c r="AA1465" s="576"/>
      <c r="AB1465" s="564"/>
      <c r="AC1465" s="565"/>
      <c r="AD1465" s="568"/>
      <c r="AE1465" s="569"/>
      <c r="AF1465" s="548">
        <f>IF(AB1465=0,0,(AD1465/AB1465)*100)</f>
        <v>0</v>
      </c>
      <c r="AG1465" s="549"/>
      <c r="AH1465" s="564"/>
      <c r="AI1465" s="565"/>
      <c r="AJ1465" s="568"/>
      <c r="AK1465" s="569"/>
      <c r="AL1465" s="548">
        <f>IF(AH1465=0,0,(AJ1465/AH1465)*100)</f>
        <v>0</v>
      </c>
      <c r="AM1465" s="549"/>
      <c r="AN1465" s="564"/>
      <c r="AO1465" s="565"/>
      <c r="AP1465" s="568"/>
      <c r="AQ1465" s="569"/>
      <c r="AR1465" s="548">
        <f>IF(AN1465=0,0,(AP1465/AN1465)*100)</f>
        <v>0</v>
      </c>
      <c r="AS1465" s="549"/>
      <c r="AT1465" s="572">
        <f>AB1465+AH1465+AN1465</f>
        <v>0</v>
      </c>
      <c r="AU1465" s="573"/>
      <c r="AV1465" s="544">
        <f>AD1465+AJ1465+AP1465</f>
        <v>0</v>
      </c>
      <c r="AW1465" s="545"/>
      <c r="AX1465" s="548">
        <f>IF(AT1465=0,0,(AV1465/AT1465)*100)</f>
        <v>0</v>
      </c>
      <c r="AY1465" s="549"/>
      <c r="AZ1465" s="564"/>
      <c r="BA1465" s="565"/>
      <c r="BB1465" s="568"/>
      <c r="BC1465" s="569"/>
      <c r="BD1465" s="548">
        <f>IF(AZ1465=0,0,(BB1465/AZ1465)*100)</f>
        <v>0</v>
      </c>
      <c r="BE1465" s="549"/>
      <c r="BF1465" s="572">
        <f>AT1465+AZ1465</f>
        <v>0</v>
      </c>
      <c r="BG1465" s="573"/>
      <c r="BH1465" s="544">
        <f>AV1465+BB1465</f>
        <v>0</v>
      </c>
      <c r="BI1465" s="545"/>
      <c r="BJ1465" s="548">
        <f>IF(BF1465=0,0,(BH1465/BF1465)*100)</f>
        <v>0</v>
      </c>
      <c r="BK1465" s="549"/>
      <c r="BL1465" s="552">
        <f>(AD1465*2)+(AJ1465*2)+(AP1465*3)+BB1465</f>
        <v>0</v>
      </c>
      <c r="BM1465" s="553"/>
      <c r="BN1465" s="554"/>
      <c r="BO1465" s="558" t="e">
        <f>(BL1465*BR$1427)+(N1465*BR$1428)+(X1465*BR$1429)+(R1465*BR$1430)+(V1465*BR$1431)+(Z1465*BR$1432)</f>
        <v>#REF!</v>
      </c>
      <c r="BP1465" s="560" t="e">
        <f>((AZ1465-BB1465)*BR$1434)+((AT1465-AV1465)*BR$1433)+(H1465*BR$1435)+(P1465*BR$1436)</f>
        <v>#REF!</v>
      </c>
      <c r="BQ1465" s="62"/>
      <c r="BR1465" s="62"/>
      <c r="BS1465" s="62"/>
      <c r="BU1465" s="82"/>
    </row>
    <row r="1466" spans="1:73" ht="22.5" customHeight="1" thickBot="1">
      <c r="A1466" s="62"/>
      <c r="B1466" s="587"/>
      <c r="C1466" s="562" t="str">
        <f>IF(ROSTER!D$46="","",ROSTER!D$46)</f>
        <v/>
      </c>
      <c r="D1466" s="563"/>
      <c r="E1466" s="591"/>
      <c r="F1466" s="593"/>
      <c r="G1466" s="595"/>
      <c r="H1466" s="585"/>
      <c r="I1466" s="577"/>
      <c r="J1466" s="566"/>
      <c r="K1466" s="567"/>
      <c r="L1466" s="570"/>
      <c r="M1466" s="571"/>
      <c r="N1466" s="580" t="s">
        <v>16</v>
      </c>
      <c r="O1466" s="581"/>
      <c r="P1466" s="566"/>
      <c r="Q1466" s="567"/>
      <c r="R1466" s="570"/>
      <c r="S1466" s="571"/>
      <c r="T1466" s="582" t="s">
        <v>16</v>
      </c>
      <c r="U1466" s="583"/>
      <c r="V1466" s="585"/>
      <c r="W1466" s="577"/>
      <c r="X1466" s="566"/>
      <c r="Y1466" s="577"/>
      <c r="Z1466" s="566"/>
      <c r="AA1466" s="577"/>
      <c r="AB1466" s="566"/>
      <c r="AC1466" s="567"/>
      <c r="AD1466" s="570"/>
      <c r="AE1466" s="571"/>
      <c r="AF1466" s="550"/>
      <c r="AG1466" s="551"/>
      <c r="AH1466" s="566"/>
      <c r="AI1466" s="567"/>
      <c r="AJ1466" s="570"/>
      <c r="AK1466" s="571"/>
      <c r="AL1466" s="550"/>
      <c r="AM1466" s="551"/>
      <c r="AN1466" s="566"/>
      <c r="AO1466" s="567"/>
      <c r="AP1466" s="570"/>
      <c r="AQ1466" s="571"/>
      <c r="AR1466" s="550"/>
      <c r="AS1466" s="551"/>
      <c r="AT1466" s="574"/>
      <c r="AU1466" s="575"/>
      <c r="AV1466" s="546"/>
      <c r="AW1466" s="547"/>
      <c r="AX1466" s="550"/>
      <c r="AY1466" s="551"/>
      <c r="AZ1466" s="566"/>
      <c r="BA1466" s="567"/>
      <c r="BB1466" s="570"/>
      <c r="BC1466" s="571"/>
      <c r="BD1466" s="550"/>
      <c r="BE1466" s="551"/>
      <c r="BF1466" s="574"/>
      <c r="BG1466" s="575"/>
      <c r="BH1466" s="546"/>
      <c r="BI1466" s="547"/>
      <c r="BJ1466" s="550"/>
      <c r="BK1466" s="551"/>
      <c r="BL1466" s="555"/>
      <c r="BM1466" s="556"/>
      <c r="BN1466" s="557"/>
      <c r="BO1466" s="559"/>
      <c r="BP1466" s="561"/>
      <c r="BQ1466" s="62"/>
      <c r="BR1466" s="62"/>
      <c r="BS1466" s="62"/>
    </row>
    <row r="1467" spans="1:73" s="82" customFormat="1" ht="33.4" customHeight="1">
      <c r="A1467" s="80"/>
      <c r="B1467" s="538"/>
      <c r="C1467" s="539"/>
      <c r="D1467" s="539" t="s">
        <v>10</v>
      </c>
      <c r="E1467" s="542"/>
      <c r="F1467" s="81"/>
      <c r="G1467" s="81"/>
      <c r="H1467" s="532">
        <f>SUM(H1427:I1466)</f>
        <v>0</v>
      </c>
      <c r="I1467" s="525"/>
      <c r="J1467" s="532">
        <f>SUM(J1427:K1466)</f>
        <v>0</v>
      </c>
      <c r="K1467" s="525"/>
      <c r="L1467" s="524">
        <f>SUM(L1427:M1466)</f>
        <v>0</v>
      </c>
      <c r="M1467" s="528"/>
      <c r="N1467" s="495">
        <f>L1467+J1467</f>
        <v>0</v>
      </c>
      <c r="O1467" s="496"/>
      <c r="P1467" s="524">
        <f>SUM(P1427:Q1466)</f>
        <v>0</v>
      </c>
      <c r="Q1467" s="525"/>
      <c r="R1467" s="524">
        <f>SUM(R1427:S1466)</f>
        <v>0</v>
      </c>
      <c r="S1467" s="528"/>
      <c r="T1467" s="495">
        <f>R1467-P1467</f>
        <v>0</v>
      </c>
      <c r="U1467" s="496"/>
      <c r="V1467" s="524">
        <f>SUM(V1427:W1466)</f>
        <v>0</v>
      </c>
      <c r="W1467" s="528"/>
      <c r="X1467" s="532">
        <f>SUM(X1427:Y1466)</f>
        <v>0</v>
      </c>
      <c r="Y1467" s="496"/>
      <c r="Z1467" s="532">
        <f>SUM(Z1427:AA1466)</f>
        <v>0</v>
      </c>
      <c r="AA1467" s="496"/>
      <c r="AB1467" s="528">
        <f>SUM(AB1427:AC1466)</f>
        <v>0</v>
      </c>
      <c r="AC1467" s="525"/>
      <c r="AD1467" s="524">
        <f>SUM(AD1427:AE1466)</f>
        <v>0</v>
      </c>
      <c r="AE1467" s="528"/>
      <c r="AF1467" s="495">
        <f>IF(AB1467=0,0,(AD1467/AB1467)*100)</f>
        <v>0</v>
      </c>
      <c r="AG1467" s="496"/>
      <c r="AH1467" s="524">
        <f>SUM(AH1427:AI1466)</f>
        <v>0</v>
      </c>
      <c r="AI1467" s="525"/>
      <c r="AJ1467" s="524">
        <f>SUM(AJ1427:AK1466)</f>
        <v>0</v>
      </c>
      <c r="AK1467" s="528"/>
      <c r="AL1467" s="495">
        <f>IF(AH1467=0,0,(AJ1467/AH1467)*100)</f>
        <v>0</v>
      </c>
      <c r="AM1467" s="496"/>
      <c r="AN1467" s="524">
        <f>SUM(AN1427:AO1466)</f>
        <v>0</v>
      </c>
      <c r="AO1467" s="525"/>
      <c r="AP1467" s="524">
        <f>SUM(AP1427:AQ1466)</f>
        <v>0</v>
      </c>
      <c r="AQ1467" s="528"/>
      <c r="AR1467" s="495">
        <f>IF(AN1467=0,0,(AP1467/AN1467)*100)</f>
        <v>0</v>
      </c>
      <c r="AS1467" s="496"/>
      <c r="AT1467" s="532">
        <f>AB1467+AH1467+AN1467</f>
        <v>0</v>
      </c>
      <c r="AU1467" s="525"/>
      <c r="AV1467" s="524">
        <f>AD1467+AJ1467+AP1467</f>
        <v>0</v>
      </c>
      <c r="AW1467" s="534"/>
      <c r="AX1467" s="495">
        <f>IF(AT1467=0,0,(AV1467/AT1467)*100)</f>
        <v>0</v>
      </c>
      <c r="AY1467" s="496"/>
      <c r="AZ1467" s="524">
        <f>SUM(AZ1427:BA1466)</f>
        <v>0</v>
      </c>
      <c r="BA1467" s="525"/>
      <c r="BB1467" s="524">
        <f>SUM(BB1427:BC1466)</f>
        <v>0</v>
      </c>
      <c r="BC1467" s="528"/>
      <c r="BD1467" s="495">
        <f>IF(AZ1467=0,0,(BB1467/AZ1467)*100)</f>
        <v>0</v>
      </c>
      <c r="BE1467" s="496"/>
      <c r="BF1467" s="532">
        <f>AT1467+AZ1467</f>
        <v>0</v>
      </c>
      <c r="BG1467" s="525"/>
      <c r="BH1467" s="524">
        <f>AV1467+BB1467</f>
        <v>0</v>
      </c>
      <c r="BI1467" s="534"/>
      <c r="BJ1467" s="495">
        <f>IF(BF1467=0,0,(BH1467/BF1467)*100)</f>
        <v>0</v>
      </c>
      <c r="BK1467" s="536"/>
      <c r="BL1467" s="511">
        <f>SUM(BL1427:BN1466)</f>
        <v>0</v>
      </c>
      <c r="BM1467" s="512"/>
      <c r="BN1467" s="513"/>
      <c r="BO1467" s="517" t="e">
        <f>(BL1467*BR$1427)+(N1467*BR$1428)+(X1467*BR$1429)+(R1467*BR$1430)+(V1467*BR$1431)+(Z1467*BR$1432)</f>
        <v>#REF!</v>
      </c>
      <c r="BP1467" s="519" t="e">
        <f>((AZ1467-BB1467)*BR$1434)+((AT1467-AV1467)*BR$1433)+(H1467*BR$1435)+(P1467*BR$1436)</f>
        <v>#REF!</v>
      </c>
      <c r="BQ1467" s="80"/>
      <c r="BR1467" s="80"/>
      <c r="BS1467" s="80"/>
    </row>
    <row r="1468" spans="1:73" s="82" customFormat="1" ht="33.950000000000003" customHeight="1" thickBot="1">
      <c r="A1468" s="80"/>
      <c r="B1468" s="540"/>
      <c r="C1468" s="541"/>
      <c r="D1468" s="541"/>
      <c r="E1468" s="543"/>
      <c r="F1468" s="83"/>
      <c r="G1468" s="83"/>
      <c r="H1468" s="533"/>
      <c r="I1468" s="527"/>
      <c r="J1468" s="533"/>
      <c r="K1468" s="527"/>
      <c r="L1468" s="526"/>
      <c r="M1468" s="529"/>
      <c r="N1468" s="530" t="s">
        <v>16</v>
      </c>
      <c r="O1468" s="531"/>
      <c r="P1468" s="526"/>
      <c r="Q1468" s="527"/>
      <c r="R1468" s="526"/>
      <c r="S1468" s="529"/>
      <c r="T1468" s="530" t="s">
        <v>16</v>
      </c>
      <c r="U1468" s="531"/>
      <c r="V1468" s="526"/>
      <c r="W1468" s="529"/>
      <c r="X1468" s="533"/>
      <c r="Y1468" s="531"/>
      <c r="Z1468" s="533"/>
      <c r="AA1468" s="531"/>
      <c r="AB1468" s="529"/>
      <c r="AC1468" s="527"/>
      <c r="AD1468" s="526"/>
      <c r="AE1468" s="529"/>
      <c r="AF1468" s="530"/>
      <c r="AG1468" s="531"/>
      <c r="AH1468" s="526"/>
      <c r="AI1468" s="527"/>
      <c r="AJ1468" s="526"/>
      <c r="AK1468" s="529"/>
      <c r="AL1468" s="530"/>
      <c r="AM1468" s="531"/>
      <c r="AN1468" s="526"/>
      <c r="AO1468" s="527"/>
      <c r="AP1468" s="526"/>
      <c r="AQ1468" s="529"/>
      <c r="AR1468" s="530"/>
      <c r="AS1468" s="531"/>
      <c r="AT1468" s="533"/>
      <c r="AU1468" s="527"/>
      <c r="AV1468" s="526"/>
      <c r="AW1468" s="535"/>
      <c r="AX1468" s="530"/>
      <c r="AY1468" s="531"/>
      <c r="AZ1468" s="526"/>
      <c r="BA1468" s="527"/>
      <c r="BB1468" s="526"/>
      <c r="BC1468" s="529"/>
      <c r="BD1468" s="530"/>
      <c r="BE1468" s="531"/>
      <c r="BF1468" s="533"/>
      <c r="BG1468" s="527"/>
      <c r="BH1468" s="526"/>
      <c r="BI1468" s="535"/>
      <c r="BJ1468" s="530"/>
      <c r="BK1468" s="537"/>
      <c r="BL1468" s="514"/>
      <c r="BM1468" s="515"/>
      <c r="BN1468" s="516"/>
      <c r="BO1468" s="518"/>
      <c r="BP1468" s="520"/>
      <c r="BQ1468" s="80"/>
      <c r="BR1468" s="80"/>
      <c r="BS1468" s="80"/>
    </row>
    <row r="1469" spans="1:73" s="88" customFormat="1" ht="48.2" customHeight="1" thickBot="1">
      <c r="A1469" s="84"/>
      <c r="B1469" s="521"/>
      <c r="C1469" s="522"/>
      <c r="D1469" s="522" t="s">
        <v>13</v>
      </c>
      <c r="E1469" s="523"/>
      <c r="F1469" s="85"/>
      <c r="G1469" s="128"/>
      <c r="H1469" s="509"/>
      <c r="I1469" s="510"/>
      <c r="J1469" s="504"/>
      <c r="K1469" s="505"/>
      <c r="L1469" s="493"/>
      <c r="M1469" s="494"/>
      <c r="N1469" s="506">
        <f>J1469+L1469</f>
        <v>0</v>
      </c>
      <c r="O1469" s="507"/>
      <c r="P1469" s="497">
        <f>R1467</f>
        <v>0</v>
      </c>
      <c r="Q1469" s="498"/>
      <c r="R1469" s="499">
        <f>P1467</f>
        <v>0</v>
      </c>
      <c r="S1469" s="500"/>
      <c r="T1469" s="506">
        <f>R1469-P1469</f>
        <v>0</v>
      </c>
      <c r="U1469" s="507"/>
      <c r="V1469" s="504"/>
      <c r="W1469" s="508"/>
      <c r="X1469" s="509"/>
      <c r="Y1469" s="510"/>
      <c r="Z1469" s="504"/>
      <c r="AA1469" s="508"/>
      <c r="AB1469" s="504"/>
      <c r="AC1469" s="505"/>
      <c r="AD1469" s="493"/>
      <c r="AE1469" s="494"/>
      <c r="AF1469" s="495">
        <f>IF(AB1469=0,0,(AD1469/AB1469)*100)</f>
        <v>0</v>
      </c>
      <c r="AG1469" s="496"/>
      <c r="AH1469" s="504"/>
      <c r="AI1469" s="505"/>
      <c r="AJ1469" s="493"/>
      <c r="AK1469" s="494"/>
      <c r="AL1469" s="495">
        <f>IF(AH1469=0,0,(AJ1469/AH1469)*100)</f>
        <v>0</v>
      </c>
      <c r="AM1469" s="496"/>
      <c r="AN1469" s="504"/>
      <c r="AO1469" s="505"/>
      <c r="AP1469" s="493"/>
      <c r="AQ1469" s="494"/>
      <c r="AR1469" s="495">
        <f>IF(AN1469=0,0,(AP1469/AN1469)*100)</f>
        <v>0</v>
      </c>
      <c r="AS1469" s="496"/>
      <c r="AT1469" s="497">
        <f>AB1469+AH1469+AN1469</f>
        <v>0</v>
      </c>
      <c r="AU1469" s="498"/>
      <c r="AV1469" s="499">
        <f>AD1469+AJ1469+AP1469</f>
        <v>0</v>
      </c>
      <c r="AW1469" s="500"/>
      <c r="AX1469" s="495">
        <f>IF(AT1469=0,0,(AV1469/AT1469)*100)</f>
        <v>0</v>
      </c>
      <c r="AY1469" s="496"/>
      <c r="AZ1469" s="504"/>
      <c r="BA1469" s="505"/>
      <c r="BB1469" s="493"/>
      <c r="BC1469" s="494"/>
      <c r="BD1469" s="495">
        <f>IF(AZ1469=0,0,(BB1469/AZ1469)*100)</f>
        <v>0</v>
      </c>
      <c r="BE1469" s="496"/>
      <c r="BF1469" s="497">
        <f>AT1469+AZ1469</f>
        <v>0</v>
      </c>
      <c r="BG1469" s="498"/>
      <c r="BH1469" s="499">
        <f>AV1469+BB1469</f>
        <v>0</v>
      </c>
      <c r="BI1469" s="500"/>
      <c r="BJ1469" s="495">
        <f>IF(BF1469=0,0,(BH1469/BF1469)*100)</f>
        <v>0</v>
      </c>
      <c r="BK1469" s="496"/>
      <c r="BL1469" s="501"/>
      <c r="BM1469" s="502"/>
      <c r="BN1469" s="503"/>
      <c r="BO1469" s="86"/>
      <c r="BP1469" s="87"/>
      <c r="BQ1469" s="84"/>
      <c r="BR1469" s="84"/>
      <c r="BS1469" s="84"/>
    </row>
    <row r="1470" spans="1:73" s="88" customFormat="1" ht="48.95" customHeight="1" thickBot="1">
      <c r="A1470" s="84"/>
      <c r="B1470" s="247"/>
      <c r="C1470" s="249"/>
      <c r="D1470" s="488" t="s">
        <v>52</v>
      </c>
      <c r="E1470" s="489"/>
      <c r="F1470" s="89"/>
      <c r="G1470" s="89"/>
      <c r="H1470" s="249"/>
      <c r="I1470" s="249"/>
      <c r="J1470" s="490">
        <f>IF((J1467+L1469)=0,0,J1467/(J1467+L1469)*100)</f>
        <v>0</v>
      </c>
      <c r="K1470" s="491"/>
      <c r="L1470" s="490">
        <f>IF((L1467+J1469)=0,0,L1467/(L1467+J1469)*100)</f>
        <v>0</v>
      </c>
      <c r="M1470" s="491"/>
      <c r="N1470" s="490">
        <f>IF((N1467+N1469)=0,0,N1467/(N1467+N1469)*100)</f>
        <v>0</v>
      </c>
      <c r="O1470" s="492"/>
      <c r="P1470" s="654"/>
      <c r="Q1470" s="484"/>
      <c r="R1470" s="484"/>
      <c r="S1470" s="484"/>
      <c r="T1470" s="655"/>
      <c r="U1470" s="655"/>
      <c r="V1470" s="484"/>
      <c r="W1470" s="484"/>
      <c r="X1470" s="484"/>
      <c r="Y1470" s="484"/>
      <c r="Z1470" s="484"/>
      <c r="AA1470" s="484"/>
      <c r="AB1470" s="484"/>
      <c r="AC1470" s="484"/>
      <c r="AD1470" s="484"/>
      <c r="AE1470" s="484"/>
      <c r="AF1470" s="484"/>
      <c r="AG1470" s="484"/>
      <c r="AH1470" s="484"/>
      <c r="AI1470" s="484"/>
      <c r="AJ1470" s="484"/>
      <c r="AK1470" s="484"/>
      <c r="AL1470" s="484"/>
      <c r="AM1470" s="484"/>
      <c r="AN1470" s="484"/>
      <c r="AO1470" s="484"/>
      <c r="AP1470" s="484"/>
      <c r="AQ1470" s="484"/>
      <c r="AR1470" s="484"/>
      <c r="AS1470" s="484"/>
      <c r="AT1470" s="484"/>
      <c r="AU1470" s="484"/>
      <c r="AV1470" s="484"/>
      <c r="AW1470" s="484"/>
      <c r="AX1470" s="484"/>
      <c r="AY1470" s="484"/>
      <c r="AZ1470" s="484"/>
      <c r="BA1470" s="484"/>
      <c r="BB1470" s="484"/>
      <c r="BC1470" s="484"/>
      <c r="BD1470" s="484"/>
      <c r="BE1470" s="484"/>
      <c r="BF1470" s="484"/>
      <c r="BG1470" s="484"/>
      <c r="BH1470" s="484"/>
      <c r="BI1470" s="484"/>
      <c r="BJ1470" s="484"/>
      <c r="BK1470" s="484"/>
      <c r="BL1470" s="484"/>
      <c r="BM1470" s="484"/>
      <c r="BN1470" s="485"/>
      <c r="BO1470" s="90"/>
      <c r="BP1470" s="90"/>
      <c r="BQ1470" s="84"/>
      <c r="BR1470" s="84"/>
      <c r="BS1470" s="84"/>
    </row>
    <row r="1471" spans="1:73" ht="27.75" thickTop="1" thickBot="1">
      <c r="A1471" s="62"/>
      <c r="B1471" s="250"/>
      <c r="C1471" s="251"/>
      <c r="D1471" s="251"/>
      <c r="E1471" s="251"/>
      <c r="F1471" s="91"/>
      <c r="G1471" s="91"/>
      <c r="H1471" s="251"/>
      <c r="I1471" s="251"/>
      <c r="J1471" s="251"/>
      <c r="K1471" s="251"/>
      <c r="L1471" s="251"/>
      <c r="M1471" s="251"/>
      <c r="N1471" s="251"/>
      <c r="O1471" s="251"/>
      <c r="P1471" s="251"/>
      <c r="Q1471" s="251"/>
      <c r="R1471" s="251"/>
      <c r="S1471" s="251"/>
      <c r="T1471" s="251"/>
      <c r="U1471" s="251"/>
      <c r="V1471" s="251"/>
      <c r="W1471" s="251"/>
      <c r="X1471" s="251"/>
      <c r="Y1471" s="251"/>
      <c r="Z1471" s="251"/>
      <c r="AA1471" s="251"/>
      <c r="AB1471" s="251"/>
      <c r="AC1471" s="251"/>
      <c r="AD1471" s="251"/>
      <c r="AE1471" s="251"/>
      <c r="AF1471" s="256"/>
      <c r="AG1471" s="256"/>
      <c r="AH1471" s="251"/>
      <c r="AI1471" s="251"/>
      <c r="AJ1471" s="251"/>
      <c r="AK1471" s="251"/>
      <c r="AL1471" s="251"/>
      <c r="AM1471" s="251"/>
      <c r="AN1471" s="251"/>
      <c r="AO1471" s="251"/>
      <c r="AP1471" s="251"/>
      <c r="AQ1471" s="251"/>
      <c r="AR1471" s="251"/>
      <c r="AS1471" s="251"/>
      <c r="AT1471" s="251"/>
      <c r="AU1471" s="251"/>
      <c r="AV1471" s="251"/>
      <c r="AW1471" s="251"/>
      <c r="AX1471" s="251"/>
      <c r="AY1471" s="251"/>
      <c r="AZ1471" s="251"/>
      <c r="BA1471" s="251"/>
      <c r="BB1471" s="251"/>
      <c r="BC1471" s="251"/>
      <c r="BD1471" s="251"/>
      <c r="BE1471" s="251"/>
      <c r="BF1471" s="251"/>
      <c r="BG1471" s="251"/>
      <c r="BH1471" s="251"/>
      <c r="BI1471" s="251"/>
      <c r="BJ1471" s="251"/>
      <c r="BK1471" s="251"/>
      <c r="BL1471" s="251"/>
      <c r="BM1471" s="251"/>
      <c r="BN1471" s="257"/>
      <c r="BO1471" s="92"/>
      <c r="BP1471" s="92"/>
      <c r="BQ1471" s="62"/>
      <c r="BR1471" s="62"/>
      <c r="BS1471" s="62"/>
    </row>
    <row r="1472" spans="1:73" s="88" customFormat="1" ht="73.349999999999994" customHeight="1" thickTop="1" thickBot="1">
      <c r="A1472" s="84"/>
      <c r="B1472" s="486" t="s">
        <v>70</v>
      </c>
      <c r="C1472" s="487"/>
      <c r="D1472" s="483" t="s">
        <v>60</v>
      </c>
      <c r="E1472" s="483"/>
      <c r="F1472" s="93"/>
      <c r="G1472" s="93"/>
      <c r="H1472" s="479"/>
      <c r="I1472" s="480"/>
      <c r="J1472" s="481"/>
      <c r="K1472" s="259"/>
      <c r="L1472" s="479"/>
      <c r="M1472" s="480"/>
      <c r="N1472" s="481"/>
      <c r="O1472" s="476" t="s">
        <v>53</v>
      </c>
      <c r="P1472" s="477"/>
      <c r="Q1472" s="477"/>
      <c r="R1472" s="477"/>
      <c r="S1472" s="479"/>
      <c r="T1472" s="480"/>
      <c r="U1472" s="481"/>
      <c r="V1472" s="259"/>
      <c r="W1472" s="479"/>
      <c r="X1472" s="480"/>
      <c r="Y1472" s="481"/>
      <c r="Z1472" s="476" t="s">
        <v>55</v>
      </c>
      <c r="AA1472" s="477"/>
      <c r="AB1472" s="477"/>
      <c r="AC1472" s="478"/>
      <c r="AD1472" s="479"/>
      <c r="AE1472" s="480"/>
      <c r="AF1472" s="481"/>
      <c r="AG1472" s="259"/>
      <c r="AH1472" s="479"/>
      <c r="AI1472" s="480"/>
      <c r="AJ1472" s="481"/>
      <c r="AK1472" s="476" t="s">
        <v>59</v>
      </c>
      <c r="AL1472" s="477"/>
      <c r="AM1472" s="477"/>
      <c r="AN1472" s="478"/>
      <c r="AO1472" s="479"/>
      <c r="AP1472" s="480"/>
      <c r="AQ1472" s="481"/>
      <c r="AR1472" s="263"/>
      <c r="AS1472" s="479"/>
      <c r="AT1472" s="480"/>
      <c r="AU1472" s="481"/>
      <c r="AV1472" s="264"/>
      <c r="AW1472" s="264"/>
      <c r="AX1472" s="264"/>
      <c r="AY1472" s="264"/>
      <c r="AZ1472" s="472" t="s">
        <v>20</v>
      </c>
      <c r="BA1472" s="472"/>
      <c r="BB1472" s="472"/>
      <c r="BC1472" s="472"/>
      <c r="BD1472" s="473"/>
      <c r="BE1472" s="469">
        <f>BL1467</f>
        <v>0</v>
      </c>
      <c r="BF1472" s="470"/>
      <c r="BG1472" s="471"/>
      <c r="BH1472" s="265"/>
      <c r="BI1472" s="469">
        <f>BL1469</f>
        <v>0</v>
      </c>
      <c r="BJ1472" s="470"/>
      <c r="BK1472" s="471"/>
      <c r="BL1472" s="266"/>
      <c r="BM1472" s="266"/>
      <c r="BN1472" s="267"/>
      <c r="BO1472" s="94"/>
      <c r="BP1472" s="94"/>
      <c r="BQ1472" s="84"/>
      <c r="BR1472" s="84"/>
      <c r="BS1472" s="84"/>
    </row>
    <row r="1473" spans="1:71" ht="15.6" customHeight="1" thickTop="1" thickBot="1">
      <c r="A1473" s="62"/>
      <c r="B1473" s="252"/>
      <c r="C1473" s="241"/>
      <c r="D1473" s="253"/>
      <c r="E1473" s="253"/>
      <c r="F1473" s="95"/>
      <c r="G1473" s="95"/>
      <c r="H1473" s="261"/>
      <c r="I1473" s="261"/>
      <c r="J1473" s="261"/>
      <c r="K1473" s="261"/>
      <c r="L1473" s="261"/>
      <c r="M1473" s="261"/>
      <c r="N1473" s="261"/>
      <c r="O1473" s="258"/>
      <c r="P1473" s="258"/>
      <c r="Q1473" s="258"/>
      <c r="R1473" s="258"/>
      <c r="S1473" s="261"/>
      <c r="T1473" s="261"/>
      <c r="U1473" s="261"/>
      <c r="V1473" s="260"/>
      <c r="W1473" s="261"/>
      <c r="X1473" s="261"/>
      <c r="Y1473" s="261"/>
      <c r="Z1473" s="258"/>
      <c r="AA1473" s="258"/>
      <c r="AB1473" s="258"/>
      <c r="AC1473" s="258"/>
      <c r="AD1473" s="261"/>
      <c r="AE1473" s="261"/>
      <c r="AF1473" s="261"/>
      <c r="AG1473" s="261"/>
      <c r="AH1473" s="260"/>
      <c r="AI1473" s="260"/>
      <c r="AJ1473" s="261"/>
      <c r="AK1473" s="258"/>
      <c r="AL1473" s="258"/>
      <c r="AM1473" s="258"/>
      <c r="AN1473" s="258"/>
      <c r="AO1473" s="261"/>
      <c r="AP1473" s="261"/>
      <c r="AQ1473" s="261"/>
      <c r="AR1473" s="261"/>
      <c r="AS1473" s="261"/>
      <c r="AT1473" s="263"/>
      <c r="AU1473" s="263"/>
      <c r="AV1473" s="268"/>
      <c r="AW1473" s="268"/>
      <c r="AX1473" s="268"/>
      <c r="AY1473" s="268"/>
      <c r="AZ1473" s="258"/>
      <c r="BA1473" s="269"/>
      <c r="BB1473" s="269"/>
      <c r="BC1473" s="270"/>
      <c r="BD1473" s="271"/>
      <c r="BE1473" s="272"/>
      <c r="BF1473" s="272"/>
      <c r="BG1473" s="263"/>
      <c r="BH1473" s="273"/>
      <c r="BI1473" s="274"/>
      <c r="BJ1473" s="274"/>
      <c r="BK1473" s="263"/>
      <c r="BL1473" s="268"/>
      <c r="BM1473" s="268"/>
      <c r="BN1473" s="275"/>
      <c r="BO1473" s="96"/>
      <c r="BP1473" s="96"/>
      <c r="BQ1473" s="62"/>
      <c r="BR1473" s="62"/>
      <c r="BS1473" s="62"/>
    </row>
    <row r="1474" spans="1:71" s="88" customFormat="1" ht="74.849999999999994" customHeight="1" thickTop="1" thickBot="1">
      <c r="A1474" s="84"/>
      <c r="B1474" s="482" t="s">
        <v>51</v>
      </c>
      <c r="C1474" s="472"/>
      <c r="D1474" s="483" t="s">
        <v>61</v>
      </c>
      <c r="E1474" s="483"/>
      <c r="F1474" s="93"/>
      <c r="G1474" s="93"/>
      <c r="H1474" s="469">
        <f>H1472</f>
        <v>0</v>
      </c>
      <c r="I1474" s="470"/>
      <c r="J1474" s="471"/>
      <c r="K1474" s="259"/>
      <c r="L1474" s="469">
        <f>L1472</f>
        <v>0</v>
      </c>
      <c r="M1474" s="470"/>
      <c r="N1474" s="471"/>
      <c r="O1474" s="476" t="s">
        <v>57</v>
      </c>
      <c r="P1474" s="477"/>
      <c r="Q1474" s="477"/>
      <c r="R1474" s="477"/>
      <c r="S1474" s="469">
        <f>S1472-H1472</f>
        <v>0</v>
      </c>
      <c r="T1474" s="470"/>
      <c r="U1474" s="471"/>
      <c r="V1474" s="259"/>
      <c r="W1474" s="469">
        <f>W1472-L1472</f>
        <v>0</v>
      </c>
      <c r="X1474" s="470"/>
      <c r="Y1474" s="471"/>
      <c r="Z1474" s="476" t="s">
        <v>56</v>
      </c>
      <c r="AA1474" s="477"/>
      <c r="AB1474" s="477"/>
      <c r="AC1474" s="478"/>
      <c r="AD1474" s="469">
        <f>AD1472-S1472</f>
        <v>0</v>
      </c>
      <c r="AE1474" s="470"/>
      <c r="AF1474" s="471"/>
      <c r="AG1474" s="259"/>
      <c r="AH1474" s="469">
        <f>AH1472-W1472</f>
        <v>0</v>
      </c>
      <c r="AI1474" s="470"/>
      <c r="AJ1474" s="471"/>
      <c r="AK1474" s="476" t="s">
        <v>58</v>
      </c>
      <c r="AL1474" s="477"/>
      <c r="AM1474" s="477"/>
      <c r="AN1474" s="478"/>
      <c r="AO1474" s="469">
        <f>AO1472-AD1472</f>
        <v>0</v>
      </c>
      <c r="AP1474" s="470"/>
      <c r="AQ1474" s="471"/>
      <c r="AR1474" s="263"/>
      <c r="AS1474" s="469">
        <f>AS1472-AH1472</f>
        <v>0</v>
      </c>
      <c r="AT1474" s="470"/>
      <c r="AU1474" s="471"/>
      <c r="AV1474" s="264"/>
      <c r="AW1474" s="264"/>
      <c r="AX1474" s="264"/>
      <c r="AY1474" s="264"/>
      <c r="AZ1474" s="472" t="s">
        <v>50</v>
      </c>
      <c r="BA1474" s="472"/>
      <c r="BB1474" s="472"/>
      <c r="BC1474" s="472"/>
      <c r="BD1474" s="473"/>
      <c r="BE1474" s="469">
        <f>BE1472-AO1472</f>
        <v>0</v>
      </c>
      <c r="BF1474" s="470"/>
      <c r="BG1474" s="471"/>
      <c r="BH1474" s="276"/>
      <c r="BI1474" s="469">
        <f>BI1472-AS1472</f>
        <v>0</v>
      </c>
      <c r="BJ1474" s="470"/>
      <c r="BK1474" s="471"/>
      <c r="BL1474" s="266"/>
      <c r="BM1474" s="266"/>
      <c r="BN1474" s="267"/>
      <c r="BO1474" s="94"/>
      <c r="BP1474" s="94"/>
      <c r="BQ1474" s="84"/>
      <c r="BR1474" s="84"/>
      <c r="BS1474" s="84"/>
    </row>
    <row r="1475" spans="1:71" ht="27.75" thickTop="1" thickBot="1">
      <c r="A1475" s="62"/>
      <c r="B1475" s="254"/>
      <c r="C1475" s="255"/>
      <c r="D1475" s="255"/>
      <c r="E1475" s="255"/>
      <c r="F1475" s="97"/>
      <c r="G1475" s="97"/>
      <c r="H1475" s="255"/>
      <c r="I1475" s="255"/>
      <c r="J1475" s="255"/>
      <c r="K1475" s="255"/>
      <c r="L1475" s="255"/>
      <c r="M1475" s="255"/>
      <c r="N1475" s="255"/>
      <c r="O1475" s="255"/>
      <c r="P1475" s="255"/>
      <c r="Q1475" s="255"/>
      <c r="R1475" s="255"/>
      <c r="S1475" s="255"/>
      <c r="T1475" s="255"/>
      <c r="U1475" s="255"/>
      <c r="V1475" s="255"/>
      <c r="W1475" s="255"/>
      <c r="X1475" s="255"/>
      <c r="Y1475" s="255"/>
      <c r="Z1475" s="255"/>
      <c r="AA1475" s="255"/>
      <c r="AB1475" s="255"/>
      <c r="AC1475" s="255"/>
      <c r="AD1475" s="255"/>
      <c r="AE1475" s="255"/>
      <c r="AF1475" s="262"/>
      <c r="AG1475" s="262"/>
      <c r="AH1475" s="255"/>
      <c r="AI1475" s="255"/>
      <c r="AJ1475" s="255"/>
      <c r="AK1475" s="255"/>
      <c r="AL1475" s="255"/>
      <c r="AM1475" s="255"/>
      <c r="AN1475" s="255"/>
      <c r="AO1475" s="255"/>
      <c r="AP1475" s="255"/>
      <c r="AQ1475" s="255"/>
      <c r="AR1475" s="255"/>
      <c r="AS1475" s="255"/>
      <c r="AT1475" s="255"/>
      <c r="AU1475" s="255"/>
      <c r="AV1475" s="255"/>
      <c r="AW1475" s="255"/>
      <c r="AX1475" s="255"/>
      <c r="AY1475" s="255"/>
      <c r="AZ1475" s="255"/>
      <c r="BA1475" s="474" t="s">
        <v>104</v>
      </c>
      <c r="BB1475" s="474"/>
      <c r="BC1475" s="474"/>
      <c r="BD1475" s="474"/>
      <c r="BE1475" s="474"/>
      <c r="BF1475" s="474"/>
      <c r="BG1475" s="474"/>
      <c r="BH1475" s="474"/>
      <c r="BI1475" s="474"/>
      <c r="BJ1475" s="474"/>
      <c r="BK1475" s="474"/>
      <c r="BL1475" s="474"/>
      <c r="BM1475" s="474"/>
      <c r="BN1475" s="475"/>
      <c r="BO1475" s="98"/>
      <c r="BP1475" s="98"/>
      <c r="BQ1475" s="62"/>
      <c r="BR1475" s="62"/>
      <c r="BS1475" s="62"/>
    </row>
    <row r="1476" spans="1:71" ht="10.9" customHeight="1" thickTop="1">
      <c r="A1476" s="62"/>
      <c r="B1476" s="63"/>
      <c r="C1476" s="62"/>
      <c r="D1476" s="62"/>
      <c r="E1476" s="62"/>
      <c r="F1476" s="64"/>
      <c r="G1476" s="64"/>
      <c r="H1476" s="62"/>
      <c r="I1476" s="62"/>
      <c r="J1476" s="62"/>
      <c r="K1476" s="62"/>
      <c r="L1476" s="62"/>
      <c r="M1476" s="62"/>
      <c r="N1476" s="62"/>
      <c r="O1476" s="62"/>
      <c r="P1476" s="62"/>
      <c r="Q1476" s="62"/>
      <c r="R1476" s="62"/>
      <c r="S1476" s="62"/>
      <c r="T1476" s="62"/>
      <c r="U1476" s="62"/>
      <c r="V1476" s="62"/>
      <c r="W1476" s="62"/>
      <c r="X1476" s="62"/>
      <c r="Y1476" s="62"/>
      <c r="Z1476" s="62"/>
      <c r="AA1476" s="62"/>
      <c r="AB1476" s="62"/>
      <c r="AC1476" s="62"/>
      <c r="AD1476" s="62"/>
      <c r="AE1476" s="62"/>
      <c r="AF1476" s="65"/>
      <c r="AG1476" s="65"/>
      <c r="AH1476" s="62"/>
      <c r="AI1476" s="62"/>
      <c r="AJ1476" s="62"/>
      <c r="AK1476" s="62"/>
      <c r="AL1476" s="62"/>
      <c r="AM1476" s="62"/>
      <c r="AN1476" s="62"/>
      <c r="AO1476" s="62"/>
      <c r="AP1476" s="62"/>
      <c r="AQ1476" s="62"/>
      <c r="AR1476" s="62"/>
      <c r="AS1476" s="62"/>
      <c r="AT1476" s="62"/>
      <c r="AU1476" s="62"/>
      <c r="AV1476" s="62"/>
      <c r="AW1476" s="62"/>
      <c r="AX1476" s="62"/>
      <c r="AY1476" s="62"/>
      <c r="AZ1476" s="62"/>
      <c r="BA1476" s="62"/>
      <c r="BB1476" s="62"/>
      <c r="BC1476" s="62"/>
      <c r="BD1476" s="62"/>
      <c r="BE1476" s="62"/>
      <c r="BF1476" s="62"/>
      <c r="BG1476" s="62"/>
      <c r="BH1476" s="62"/>
      <c r="BI1476" s="62"/>
      <c r="BJ1476" s="62"/>
      <c r="BK1476" s="62"/>
      <c r="BL1476" s="62"/>
      <c r="BM1476" s="62"/>
      <c r="BN1476" s="62"/>
      <c r="BO1476" s="66"/>
      <c r="BP1476" s="66"/>
      <c r="BQ1476" s="62"/>
      <c r="BR1476" s="62"/>
      <c r="BS1476" s="62"/>
    </row>
    <row r="1477" spans="1:71" s="69" customFormat="1" ht="33.75">
      <c r="A1477" s="68"/>
      <c r="B1477" s="651" t="s">
        <v>9</v>
      </c>
      <c r="C1477" s="651"/>
      <c r="D1477" s="651"/>
      <c r="E1477" s="651"/>
      <c r="F1477" s="651"/>
      <c r="G1477" s="651"/>
      <c r="H1477" s="651"/>
      <c r="I1477" s="651"/>
      <c r="J1477" s="651"/>
      <c r="K1477" s="651"/>
      <c r="L1477" s="651"/>
      <c r="M1477" s="651"/>
      <c r="N1477" s="651"/>
      <c r="O1477" s="651"/>
      <c r="P1477" s="651"/>
      <c r="Q1477" s="651"/>
      <c r="R1477" s="651"/>
      <c r="S1477" s="651"/>
      <c r="T1477" s="651"/>
      <c r="U1477" s="651"/>
      <c r="V1477" s="651"/>
      <c r="W1477" s="651"/>
      <c r="X1477" s="651"/>
      <c r="Y1477" s="651"/>
      <c r="Z1477" s="651"/>
      <c r="AA1477" s="651"/>
      <c r="AB1477" s="651"/>
      <c r="AC1477" s="651"/>
      <c r="AD1477" s="651"/>
      <c r="AE1477" s="651"/>
      <c r="AF1477" s="651"/>
      <c r="AG1477" s="651"/>
      <c r="AH1477" s="651"/>
      <c r="AI1477" s="651"/>
      <c r="AJ1477" s="651"/>
      <c r="AK1477" s="651"/>
      <c r="AL1477" s="651"/>
      <c r="AM1477" s="651"/>
      <c r="AN1477" s="651"/>
      <c r="AO1477" s="651"/>
      <c r="AP1477" s="651"/>
      <c r="AQ1477" s="651"/>
      <c r="AR1477" s="651"/>
      <c r="AS1477" s="651"/>
      <c r="AT1477" s="651"/>
      <c r="AU1477" s="651"/>
      <c r="AV1477" s="651"/>
      <c r="AW1477" s="651"/>
      <c r="AX1477" s="651"/>
      <c r="AY1477" s="651"/>
      <c r="AZ1477" s="651"/>
      <c r="BA1477" s="651"/>
      <c r="BB1477" s="651"/>
      <c r="BC1477" s="651"/>
      <c r="BD1477" s="651"/>
      <c r="BE1477" s="651"/>
      <c r="BF1477" s="651"/>
      <c r="BG1477" s="651"/>
      <c r="BH1477" s="651"/>
      <c r="BI1477" s="651"/>
      <c r="BJ1477" s="651"/>
      <c r="BK1477" s="651"/>
      <c r="BL1477" s="651"/>
      <c r="BM1477" s="651"/>
      <c r="BN1477" s="651"/>
      <c r="BO1477" s="223"/>
      <c r="BP1477" s="223"/>
      <c r="BQ1477" s="68"/>
      <c r="BR1477" s="68"/>
      <c r="BS1477" s="68"/>
    </row>
    <row r="1478" spans="1:71" ht="10.9" customHeight="1">
      <c r="A1478" s="62"/>
      <c r="B1478" s="224"/>
      <c r="C1478" s="225"/>
      <c r="D1478" s="225"/>
      <c r="E1478" s="225"/>
      <c r="F1478" s="226"/>
      <c r="G1478" s="226"/>
      <c r="H1478" s="225"/>
      <c r="I1478" s="225"/>
      <c r="J1478" s="225"/>
      <c r="K1478" s="225"/>
      <c r="L1478" s="225"/>
      <c r="M1478" s="225"/>
      <c r="N1478" s="225"/>
      <c r="O1478" s="225"/>
      <c r="P1478" s="225"/>
      <c r="Q1478" s="225"/>
      <c r="R1478" s="225"/>
      <c r="S1478" s="225"/>
      <c r="T1478" s="225"/>
      <c r="U1478" s="225"/>
      <c r="V1478" s="225"/>
      <c r="W1478" s="225"/>
      <c r="X1478" s="225"/>
      <c r="Y1478" s="225"/>
      <c r="Z1478" s="225"/>
      <c r="AA1478" s="225"/>
      <c r="AB1478" s="225"/>
      <c r="AC1478" s="225"/>
      <c r="AD1478" s="225"/>
      <c r="AE1478" s="225"/>
      <c r="AF1478" s="227"/>
      <c r="AG1478" s="227"/>
      <c r="AH1478" s="225"/>
      <c r="AI1478" s="225"/>
      <c r="AJ1478" s="225"/>
      <c r="AK1478" s="225"/>
      <c r="AL1478" s="225"/>
      <c r="AM1478" s="225"/>
      <c r="AN1478" s="225"/>
      <c r="AO1478" s="225"/>
      <c r="AP1478" s="225"/>
      <c r="AQ1478" s="225"/>
      <c r="AR1478" s="225"/>
      <c r="AS1478" s="225"/>
      <c r="AT1478" s="225"/>
      <c r="AU1478" s="225"/>
      <c r="AV1478" s="225"/>
      <c r="AW1478" s="225"/>
      <c r="AX1478" s="225"/>
      <c r="AY1478" s="225"/>
      <c r="AZ1478" s="225"/>
      <c r="BA1478" s="225"/>
      <c r="BB1478" s="225"/>
      <c r="BC1478" s="225"/>
      <c r="BD1478" s="225"/>
      <c r="BE1478" s="225"/>
      <c r="BF1478" s="225"/>
      <c r="BG1478" s="225"/>
      <c r="BH1478" s="225"/>
      <c r="BI1478" s="225"/>
      <c r="BJ1478" s="225"/>
      <c r="BK1478" s="225"/>
      <c r="BL1478" s="225"/>
      <c r="BM1478" s="225"/>
      <c r="BN1478" s="652"/>
      <c r="BO1478" s="652"/>
      <c r="BP1478" s="652"/>
      <c r="BQ1478" s="62"/>
      <c r="BR1478" s="62"/>
      <c r="BS1478" s="62"/>
    </row>
    <row r="1479" spans="1:71" s="70" customFormat="1" ht="36.75" customHeight="1">
      <c r="A1479" s="63"/>
      <c r="B1479" s="224"/>
      <c r="C1479" s="224"/>
      <c r="D1479" s="228" t="s">
        <v>10</v>
      </c>
      <c r="E1479" s="653" t="str">
        <f>IF(ROSTER!D$3="","",ROSTER!D$3)</f>
        <v/>
      </c>
      <c r="F1479" s="653"/>
      <c r="G1479" s="653"/>
      <c r="H1479" s="653"/>
      <c r="I1479" s="653"/>
      <c r="J1479" s="653"/>
      <c r="K1479" s="653"/>
      <c r="L1479" s="653"/>
      <c r="M1479" s="653"/>
      <c r="N1479" s="653"/>
      <c r="O1479" s="653"/>
      <c r="P1479" s="653"/>
      <c r="Q1479" s="653"/>
      <c r="R1479" s="653"/>
      <c r="S1479" s="653"/>
      <c r="T1479" s="653"/>
      <c r="U1479" s="653"/>
      <c r="V1479" s="653"/>
      <c r="W1479" s="653"/>
      <c r="X1479" s="653"/>
      <c r="Y1479" s="653"/>
      <c r="Z1479" s="653"/>
      <c r="AA1479" s="653"/>
      <c r="AB1479" s="653"/>
      <c r="AC1479" s="653"/>
      <c r="AD1479" s="229"/>
      <c r="AE1479" s="649" t="s">
        <v>11</v>
      </c>
      <c r="AF1479" s="649"/>
      <c r="AG1479" s="649"/>
      <c r="AH1479" s="649"/>
      <c r="AI1479" s="649"/>
      <c r="AJ1479" s="649"/>
      <c r="AK1479" s="649"/>
      <c r="AL1479" s="647"/>
      <c r="AM1479" s="647"/>
      <c r="AN1479" s="647"/>
      <c r="AO1479" s="647"/>
      <c r="AP1479" s="647"/>
      <c r="AQ1479" s="647"/>
      <c r="AR1479" s="647"/>
      <c r="AS1479" s="647"/>
      <c r="AT1479" s="647"/>
      <c r="AU1479" s="647"/>
      <c r="AV1479" s="647"/>
      <c r="AW1479" s="647"/>
      <c r="AX1479" s="647"/>
      <c r="AY1479" s="647"/>
      <c r="AZ1479" s="647"/>
      <c r="BA1479" s="647"/>
      <c r="BB1479" s="647"/>
      <c r="BC1479" s="647"/>
      <c r="BD1479" s="647"/>
      <c r="BE1479" s="647"/>
      <c r="BF1479" s="647"/>
      <c r="BG1479" s="647"/>
      <c r="BH1479" s="647"/>
      <c r="BI1479" s="647"/>
      <c r="BJ1479" s="647"/>
      <c r="BK1479" s="647"/>
      <c r="BL1479" s="647"/>
      <c r="BM1479" s="647"/>
      <c r="BN1479" s="652"/>
      <c r="BO1479" s="652"/>
      <c r="BP1479" s="652"/>
      <c r="BQ1479" s="63"/>
      <c r="BR1479" s="63"/>
      <c r="BS1479" s="63"/>
    </row>
    <row r="1480" spans="1:71" ht="8.85" customHeight="1">
      <c r="A1480" s="71"/>
      <c r="B1480" s="224"/>
      <c r="C1480" s="227" t="s">
        <v>39</v>
      </c>
      <c r="D1480" s="227"/>
      <c r="E1480" s="227"/>
      <c r="F1480" s="230"/>
      <c r="G1480" s="230"/>
      <c r="H1480" s="227"/>
      <c r="I1480" s="227"/>
      <c r="J1480" s="231"/>
      <c r="K1480" s="231"/>
      <c r="L1480" s="231"/>
      <c r="M1480" s="231"/>
      <c r="N1480" s="231"/>
      <c r="O1480" s="231"/>
      <c r="P1480" s="231"/>
      <c r="Q1480" s="231"/>
      <c r="R1480" s="231"/>
      <c r="S1480" s="231"/>
      <c r="T1480" s="231"/>
      <c r="U1480" s="231"/>
      <c r="V1480" s="231"/>
      <c r="W1480" s="231"/>
      <c r="X1480" s="231"/>
      <c r="Y1480" s="231"/>
      <c r="Z1480" s="231"/>
      <c r="AA1480" s="231"/>
      <c r="AB1480" s="231"/>
      <c r="AC1480" s="231"/>
      <c r="AD1480" s="231"/>
      <c r="AE1480" s="231"/>
      <c r="AF1480" s="231"/>
      <c r="AG1480" s="227"/>
      <c r="AH1480" s="232"/>
      <c r="AI1480" s="233"/>
      <c r="AJ1480" s="233"/>
      <c r="AK1480" s="233"/>
      <c r="AL1480" s="233"/>
      <c r="AM1480" s="233"/>
      <c r="AN1480" s="233"/>
      <c r="AO1480" s="234"/>
      <c r="AP1480" s="235"/>
      <c r="AQ1480" s="235"/>
      <c r="AR1480" s="235"/>
      <c r="AS1480" s="235"/>
      <c r="AT1480" s="235"/>
      <c r="AU1480" s="235"/>
      <c r="AV1480" s="235"/>
      <c r="AW1480" s="235"/>
      <c r="AX1480" s="235"/>
      <c r="AY1480" s="235"/>
      <c r="AZ1480" s="235"/>
      <c r="BA1480" s="235"/>
      <c r="BB1480" s="235"/>
      <c r="BC1480" s="235"/>
      <c r="BD1480" s="235"/>
      <c r="BE1480" s="235"/>
      <c r="BF1480" s="235"/>
      <c r="BG1480" s="235"/>
      <c r="BH1480" s="235"/>
      <c r="BI1480" s="235"/>
      <c r="BJ1480" s="235"/>
      <c r="BK1480" s="235"/>
      <c r="BL1480" s="235"/>
      <c r="BM1480" s="235"/>
      <c r="BN1480" s="235"/>
      <c r="BO1480" s="236"/>
      <c r="BP1480" s="236"/>
      <c r="BQ1480" s="71"/>
      <c r="BR1480" s="71"/>
      <c r="BS1480" s="71"/>
    </row>
    <row r="1481" spans="1:71" s="70" customFormat="1" ht="37.5">
      <c r="A1481" s="63"/>
      <c r="B1481" s="224"/>
      <c r="C1481" s="646" t="s">
        <v>38</v>
      </c>
      <c r="D1481" s="646"/>
      <c r="E1481" s="647"/>
      <c r="F1481" s="647"/>
      <c r="G1481" s="647"/>
      <c r="H1481" s="647"/>
      <c r="I1481" s="647"/>
      <c r="J1481" s="647"/>
      <c r="K1481" s="647"/>
      <c r="L1481" s="647"/>
      <c r="M1481" s="647"/>
      <c r="N1481" s="647"/>
      <c r="O1481" s="647"/>
      <c r="P1481" s="647"/>
      <c r="Q1481" s="647"/>
      <c r="R1481" s="647"/>
      <c r="S1481" s="647"/>
      <c r="T1481" s="647"/>
      <c r="U1481" s="647"/>
      <c r="V1481" s="647"/>
      <c r="W1481" s="647"/>
      <c r="X1481" s="647"/>
      <c r="Y1481" s="647"/>
      <c r="Z1481" s="647"/>
      <c r="AA1481" s="647"/>
      <c r="AB1481" s="647"/>
      <c r="AC1481" s="647"/>
      <c r="AD1481" s="229"/>
      <c r="AE1481" s="648" t="s">
        <v>21</v>
      </c>
      <c r="AF1481" s="648"/>
      <c r="AG1481" s="648"/>
      <c r="AH1481" s="648"/>
      <c r="AI1481" s="647"/>
      <c r="AJ1481" s="647"/>
      <c r="AK1481" s="647"/>
      <c r="AL1481" s="647"/>
      <c r="AM1481" s="647"/>
      <c r="AN1481" s="647"/>
      <c r="AO1481" s="647"/>
      <c r="AP1481" s="647"/>
      <c r="AQ1481" s="647"/>
      <c r="AR1481" s="647"/>
      <c r="AS1481" s="647"/>
      <c r="AT1481" s="647"/>
      <c r="AU1481" s="647"/>
      <c r="AV1481" s="647"/>
      <c r="AW1481" s="647"/>
      <c r="AX1481" s="647"/>
      <c r="AY1481" s="647"/>
      <c r="AZ1481" s="647"/>
      <c r="BA1481" s="649" t="s">
        <v>12</v>
      </c>
      <c r="BB1481" s="649"/>
      <c r="BC1481" s="649"/>
      <c r="BD1481" s="650"/>
      <c r="BE1481" s="650"/>
      <c r="BF1481" s="650"/>
      <c r="BG1481" s="650"/>
      <c r="BH1481" s="650"/>
      <c r="BI1481" s="650"/>
      <c r="BJ1481" s="650"/>
      <c r="BK1481" s="650"/>
      <c r="BL1481" s="650"/>
      <c r="BM1481" s="650"/>
      <c r="BN1481" s="237"/>
      <c r="BO1481" s="238"/>
      <c r="BP1481" s="238"/>
      <c r="BQ1481" s="72">
        <f>IF(BD1481=0,0,1)</f>
        <v>0</v>
      </c>
      <c r="BR1481" s="73">
        <f>IF((BE1531+BI1531)&gt;(AO1531+AS1531),1,0)</f>
        <v>0</v>
      </c>
      <c r="BS1481" s="74"/>
    </row>
    <row r="1482" spans="1:71" ht="9.6" customHeight="1">
      <c r="A1482" s="62"/>
      <c r="B1482" s="224"/>
      <c r="C1482" s="225"/>
      <c r="D1482" s="225"/>
      <c r="E1482" s="225"/>
      <c r="F1482" s="226"/>
      <c r="G1482" s="226"/>
      <c r="H1482" s="225"/>
      <c r="I1482" s="225"/>
      <c r="J1482" s="225"/>
      <c r="K1482" s="225"/>
      <c r="L1482" s="225"/>
      <c r="M1482" s="225"/>
      <c r="N1482" s="225"/>
      <c r="O1482" s="225"/>
      <c r="P1482" s="225"/>
      <c r="Q1482" s="225"/>
      <c r="R1482" s="225"/>
      <c r="S1482" s="225"/>
      <c r="T1482" s="225"/>
      <c r="U1482" s="225"/>
      <c r="V1482" s="225"/>
      <c r="W1482" s="225"/>
      <c r="X1482" s="225"/>
      <c r="Y1482" s="225"/>
      <c r="Z1482" s="225"/>
      <c r="AA1482" s="225"/>
      <c r="AB1482" s="225"/>
      <c r="AC1482" s="225"/>
      <c r="AD1482" s="225"/>
      <c r="AE1482" s="225"/>
      <c r="AF1482" s="227"/>
      <c r="AG1482" s="227"/>
      <c r="AH1482" s="225"/>
      <c r="AI1482" s="225"/>
      <c r="AJ1482" s="225"/>
      <c r="AK1482" s="225"/>
      <c r="AL1482" s="225"/>
      <c r="AM1482" s="225"/>
      <c r="AN1482" s="225"/>
      <c r="AO1482" s="225"/>
      <c r="AP1482" s="225"/>
      <c r="AQ1482" s="225"/>
      <c r="AR1482" s="225"/>
      <c r="AS1482" s="225"/>
      <c r="AT1482" s="225"/>
      <c r="AU1482" s="225"/>
      <c r="AV1482" s="225"/>
      <c r="AW1482" s="225"/>
      <c r="AX1482" s="225"/>
      <c r="AY1482" s="225"/>
      <c r="AZ1482" s="225"/>
      <c r="BA1482" s="225"/>
      <c r="BB1482" s="225"/>
      <c r="BC1482" s="225"/>
      <c r="BD1482" s="225"/>
      <c r="BE1482" s="225"/>
      <c r="BF1482" s="225"/>
      <c r="BG1482" s="225"/>
      <c r="BH1482" s="225"/>
      <c r="BI1482" s="225"/>
      <c r="BJ1482" s="225"/>
      <c r="BK1482" s="225"/>
      <c r="BL1482" s="225"/>
      <c r="BM1482" s="225"/>
      <c r="BN1482" s="225"/>
      <c r="BO1482" s="239"/>
      <c r="BP1482" s="239"/>
      <c r="BQ1482" s="62"/>
      <c r="BR1482" s="62"/>
      <c r="BS1482" s="62"/>
    </row>
    <row r="1483" spans="1:71" ht="8.85" customHeight="1" thickBot="1">
      <c r="A1483" s="62"/>
      <c r="B1483" s="240"/>
      <c r="C1483" s="241"/>
      <c r="D1483" s="241"/>
      <c r="E1483" s="241"/>
      <c r="F1483" s="242"/>
      <c r="G1483" s="242"/>
      <c r="H1483" s="241"/>
      <c r="I1483" s="241"/>
      <c r="J1483" s="241"/>
      <c r="K1483" s="241"/>
      <c r="L1483" s="241"/>
      <c r="M1483" s="241"/>
      <c r="N1483" s="241"/>
      <c r="O1483" s="241"/>
      <c r="P1483" s="241"/>
      <c r="Q1483" s="241"/>
      <c r="R1483" s="241"/>
      <c r="S1483" s="241"/>
      <c r="T1483" s="241"/>
      <c r="U1483" s="241"/>
      <c r="V1483" s="241"/>
      <c r="W1483" s="241"/>
      <c r="X1483" s="241"/>
      <c r="Y1483" s="241"/>
      <c r="Z1483" s="241"/>
      <c r="AA1483" s="241"/>
      <c r="AB1483" s="241"/>
      <c r="AC1483" s="241"/>
      <c r="AD1483" s="241"/>
      <c r="AE1483" s="241"/>
      <c r="AF1483" s="243"/>
      <c r="AG1483" s="243"/>
      <c r="AH1483" s="241"/>
      <c r="AI1483" s="241"/>
      <c r="AJ1483" s="241"/>
      <c r="AK1483" s="241"/>
      <c r="AL1483" s="241"/>
      <c r="AM1483" s="241"/>
      <c r="AN1483" s="241"/>
      <c r="AO1483" s="241"/>
      <c r="AP1483" s="241"/>
      <c r="AQ1483" s="241"/>
      <c r="AR1483" s="241"/>
      <c r="AS1483" s="241"/>
      <c r="AT1483" s="241"/>
      <c r="AU1483" s="241"/>
      <c r="AV1483" s="241"/>
      <c r="AW1483" s="241"/>
      <c r="AX1483" s="241"/>
      <c r="AY1483" s="241"/>
      <c r="AZ1483" s="241"/>
      <c r="BA1483" s="241"/>
      <c r="BB1483" s="241"/>
      <c r="BC1483" s="241"/>
      <c r="BD1483" s="241"/>
      <c r="BE1483" s="241"/>
      <c r="BF1483" s="241"/>
      <c r="BG1483" s="241"/>
      <c r="BH1483" s="241"/>
      <c r="BI1483" s="241"/>
      <c r="BJ1483" s="241"/>
      <c r="BK1483" s="241"/>
      <c r="BL1483" s="241"/>
      <c r="BM1483" s="241"/>
      <c r="BN1483" s="241"/>
      <c r="BO1483" s="244"/>
      <c r="BP1483" s="244"/>
      <c r="BQ1483" s="62"/>
      <c r="BR1483" s="62"/>
      <c r="BS1483" s="62"/>
    </row>
    <row r="1484" spans="1:71" s="70" customFormat="1" ht="33.4" customHeight="1" thickTop="1">
      <c r="A1484" s="74"/>
      <c r="B1484" s="634" t="s">
        <v>0</v>
      </c>
      <c r="C1484" s="636" t="s">
        <v>1</v>
      </c>
      <c r="D1484" s="637"/>
      <c r="E1484" s="245" t="s">
        <v>28</v>
      </c>
      <c r="F1484" s="644" t="s">
        <v>115</v>
      </c>
      <c r="G1484" s="644" t="s">
        <v>116</v>
      </c>
      <c r="H1484" s="640" t="s">
        <v>41</v>
      </c>
      <c r="I1484" s="641"/>
      <c r="J1484" s="619" t="s">
        <v>7</v>
      </c>
      <c r="K1484" s="619"/>
      <c r="L1484" s="619"/>
      <c r="M1484" s="619"/>
      <c r="N1484" s="619"/>
      <c r="O1484" s="619"/>
      <c r="P1484" s="619" t="s">
        <v>2</v>
      </c>
      <c r="Q1484" s="619"/>
      <c r="R1484" s="619"/>
      <c r="S1484" s="619"/>
      <c r="T1484" s="619"/>
      <c r="U1484" s="619"/>
      <c r="V1484" s="630" t="s">
        <v>35</v>
      </c>
      <c r="W1484" s="631"/>
      <c r="X1484" s="630" t="s">
        <v>36</v>
      </c>
      <c r="Y1484" s="631"/>
      <c r="Z1484" s="630" t="s">
        <v>44</v>
      </c>
      <c r="AA1484" s="631"/>
      <c r="AB1484" s="619" t="s">
        <v>6</v>
      </c>
      <c r="AC1484" s="619"/>
      <c r="AD1484" s="619"/>
      <c r="AE1484" s="619"/>
      <c r="AF1484" s="619"/>
      <c r="AG1484" s="619"/>
      <c r="AH1484" s="619" t="s">
        <v>74</v>
      </c>
      <c r="AI1484" s="619"/>
      <c r="AJ1484" s="619"/>
      <c r="AK1484" s="619"/>
      <c r="AL1484" s="619"/>
      <c r="AM1484" s="619"/>
      <c r="AN1484" s="619" t="s">
        <v>75</v>
      </c>
      <c r="AO1484" s="619"/>
      <c r="AP1484" s="619"/>
      <c r="AQ1484" s="619"/>
      <c r="AR1484" s="619"/>
      <c r="AS1484" s="619"/>
      <c r="AT1484" s="619" t="s">
        <v>76</v>
      </c>
      <c r="AU1484" s="619"/>
      <c r="AV1484" s="619"/>
      <c r="AW1484" s="619"/>
      <c r="AX1484" s="619"/>
      <c r="AY1484" s="621"/>
      <c r="AZ1484" s="619" t="s">
        <v>4</v>
      </c>
      <c r="BA1484" s="619"/>
      <c r="BB1484" s="619"/>
      <c r="BC1484" s="619"/>
      <c r="BD1484" s="619"/>
      <c r="BE1484" s="620"/>
      <c r="BF1484" s="619" t="s">
        <v>77</v>
      </c>
      <c r="BG1484" s="619"/>
      <c r="BH1484" s="619"/>
      <c r="BI1484" s="619"/>
      <c r="BJ1484" s="619"/>
      <c r="BK1484" s="621"/>
      <c r="BL1484" s="622" t="s">
        <v>25</v>
      </c>
      <c r="BM1484" s="623"/>
      <c r="BN1484" s="624"/>
      <c r="BO1484" s="615" t="s">
        <v>92</v>
      </c>
      <c r="BP1484" s="615" t="s">
        <v>93</v>
      </c>
      <c r="BQ1484" s="74"/>
      <c r="BR1484" s="74"/>
      <c r="BS1484" s="74"/>
    </row>
    <row r="1485" spans="1:71" s="76" customFormat="1" ht="31.9" customHeight="1">
      <c r="A1485" s="75"/>
      <c r="B1485" s="635"/>
      <c r="C1485" s="638"/>
      <c r="D1485" s="639"/>
      <c r="E1485" s="246" t="s">
        <v>117</v>
      </c>
      <c r="F1485" s="645"/>
      <c r="G1485" s="645"/>
      <c r="H1485" s="642"/>
      <c r="I1485" s="643"/>
      <c r="J1485" s="607" t="s">
        <v>17</v>
      </c>
      <c r="K1485" s="608"/>
      <c r="L1485" s="609" t="s">
        <v>18</v>
      </c>
      <c r="M1485" s="610"/>
      <c r="N1485" s="617" t="s">
        <v>19</v>
      </c>
      <c r="O1485" s="618" t="s">
        <v>8</v>
      </c>
      <c r="P1485" s="607" t="s">
        <v>26</v>
      </c>
      <c r="Q1485" s="608"/>
      <c r="R1485" s="609" t="s">
        <v>24</v>
      </c>
      <c r="S1485" s="610"/>
      <c r="T1485" s="617" t="s">
        <v>19</v>
      </c>
      <c r="U1485" s="618"/>
      <c r="V1485" s="632"/>
      <c r="W1485" s="633"/>
      <c r="X1485" s="632"/>
      <c r="Y1485" s="633"/>
      <c r="Z1485" s="632"/>
      <c r="AA1485" s="633"/>
      <c r="AB1485" s="607" t="s">
        <v>54</v>
      </c>
      <c r="AC1485" s="608"/>
      <c r="AD1485" s="609" t="s">
        <v>23</v>
      </c>
      <c r="AE1485" s="610" t="s">
        <v>3</v>
      </c>
      <c r="AF1485" s="611" t="s">
        <v>5</v>
      </c>
      <c r="AG1485" s="612"/>
      <c r="AH1485" s="607" t="s">
        <v>54</v>
      </c>
      <c r="AI1485" s="608"/>
      <c r="AJ1485" s="609" t="s">
        <v>23</v>
      </c>
      <c r="AK1485" s="610" t="s">
        <v>3</v>
      </c>
      <c r="AL1485" s="611" t="s">
        <v>5</v>
      </c>
      <c r="AM1485" s="612"/>
      <c r="AN1485" s="607" t="s">
        <v>54</v>
      </c>
      <c r="AO1485" s="608"/>
      <c r="AP1485" s="609" t="s">
        <v>23</v>
      </c>
      <c r="AQ1485" s="610" t="s">
        <v>3</v>
      </c>
      <c r="AR1485" s="611" t="s">
        <v>5</v>
      </c>
      <c r="AS1485" s="612"/>
      <c r="AT1485" s="613" t="s">
        <v>54</v>
      </c>
      <c r="AU1485" s="614"/>
      <c r="AV1485" s="628" t="s">
        <v>23</v>
      </c>
      <c r="AW1485" s="629" t="s">
        <v>3</v>
      </c>
      <c r="AX1485" s="611" t="s">
        <v>5</v>
      </c>
      <c r="AY1485" s="612"/>
      <c r="AZ1485" s="607" t="s">
        <v>54</v>
      </c>
      <c r="BA1485" s="608"/>
      <c r="BB1485" s="609" t="s">
        <v>23</v>
      </c>
      <c r="BC1485" s="610" t="s">
        <v>3</v>
      </c>
      <c r="BD1485" s="611" t="s">
        <v>5</v>
      </c>
      <c r="BE1485" s="612"/>
      <c r="BF1485" s="613" t="s">
        <v>54</v>
      </c>
      <c r="BG1485" s="614"/>
      <c r="BH1485" s="628" t="s">
        <v>23</v>
      </c>
      <c r="BI1485" s="629" t="s">
        <v>3</v>
      </c>
      <c r="BJ1485" s="611" t="s">
        <v>5</v>
      </c>
      <c r="BK1485" s="612"/>
      <c r="BL1485" s="625"/>
      <c r="BM1485" s="626"/>
      <c r="BN1485" s="627"/>
      <c r="BO1485" s="616"/>
      <c r="BP1485" s="616"/>
      <c r="BQ1485" s="75"/>
      <c r="BR1485" s="75"/>
      <c r="BS1485" s="75"/>
    </row>
    <row r="1486" spans="1:71" ht="23.85" customHeight="1">
      <c r="A1486" s="77"/>
      <c r="B1486" s="605" t="str">
        <f>IF(ROSTER!B8="","",ROSTER!B8)</f>
        <v/>
      </c>
      <c r="C1486" s="588" t="str">
        <f>IF(ROSTER!C$8="","",ROSTER!C$8)</f>
        <v/>
      </c>
      <c r="D1486" s="589"/>
      <c r="E1486" s="590"/>
      <c r="F1486" s="592">
        <f>IF(E1486="y",1,IF(E1486="S",1,0))</f>
        <v>0</v>
      </c>
      <c r="G1486" s="594">
        <f>IF(E1486="S",1,0)</f>
        <v>0</v>
      </c>
      <c r="H1486" s="584"/>
      <c r="I1486" s="576"/>
      <c r="J1486" s="564"/>
      <c r="K1486" s="565"/>
      <c r="L1486" s="568"/>
      <c r="M1486" s="569"/>
      <c r="N1486" s="578">
        <f>L1486+J1486</f>
        <v>0</v>
      </c>
      <c r="O1486" s="579"/>
      <c r="P1486" s="564"/>
      <c r="Q1486" s="565"/>
      <c r="R1486" s="568"/>
      <c r="S1486" s="569"/>
      <c r="T1486" s="578">
        <f>R1486-P1486</f>
        <v>0</v>
      </c>
      <c r="U1486" s="579"/>
      <c r="V1486" s="584"/>
      <c r="W1486" s="576"/>
      <c r="X1486" s="564"/>
      <c r="Y1486" s="576"/>
      <c r="Z1486" s="564"/>
      <c r="AA1486" s="576"/>
      <c r="AB1486" s="564"/>
      <c r="AC1486" s="565"/>
      <c r="AD1486" s="568"/>
      <c r="AE1486" s="569"/>
      <c r="AF1486" s="548">
        <f>IF(AB1486=0,0,(AD1486/AB1486)*100)</f>
        <v>0</v>
      </c>
      <c r="AG1486" s="549"/>
      <c r="AH1486" s="564"/>
      <c r="AI1486" s="565"/>
      <c r="AJ1486" s="568"/>
      <c r="AK1486" s="569"/>
      <c r="AL1486" s="548">
        <f>IF(AH1486=0,0,(AJ1486/AH1486)*100)</f>
        <v>0</v>
      </c>
      <c r="AM1486" s="549"/>
      <c r="AN1486" s="564"/>
      <c r="AO1486" s="565"/>
      <c r="AP1486" s="568"/>
      <c r="AQ1486" s="569"/>
      <c r="AR1486" s="548">
        <f>IF(AN1486=0,0,(AP1486/AN1486)*100)</f>
        <v>0</v>
      </c>
      <c r="AS1486" s="549"/>
      <c r="AT1486" s="572">
        <f>AB1486+AH1486+AN1486</f>
        <v>0</v>
      </c>
      <c r="AU1486" s="573"/>
      <c r="AV1486" s="544">
        <f>AD1486+AJ1486+AP1486</f>
        <v>0</v>
      </c>
      <c r="AW1486" s="545"/>
      <c r="AX1486" s="548">
        <f>IF(AT1486=0,0,(AV1486/AT1486)*100)</f>
        <v>0</v>
      </c>
      <c r="AY1486" s="549"/>
      <c r="AZ1486" s="564"/>
      <c r="BA1486" s="565"/>
      <c r="BB1486" s="568"/>
      <c r="BC1486" s="569"/>
      <c r="BD1486" s="548">
        <f>IF(AZ1486=0,0,(BB1486/AZ1486)*100)</f>
        <v>0</v>
      </c>
      <c r="BE1486" s="549"/>
      <c r="BF1486" s="572">
        <f>AT1486+AZ1486</f>
        <v>0</v>
      </c>
      <c r="BG1486" s="573"/>
      <c r="BH1486" s="544">
        <f>AV1486+BB1486</f>
        <v>0</v>
      </c>
      <c r="BI1486" s="545"/>
      <c r="BJ1486" s="548">
        <f>IF(BF1486=0,0,(BH1486/BF1486)*100)</f>
        <v>0</v>
      </c>
      <c r="BK1486" s="549"/>
      <c r="BL1486" s="552">
        <f>(AD1486*2)+(AJ1486*2)+(AP1486*3)+BB1486</f>
        <v>0</v>
      </c>
      <c r="BM1486" s="553"/>
      <c r="BN1486" s="554"/>
      <c r="BO1486" s="560" t="e">
        <f>(BL1486*BR$1486)+(N1486*BR$1487)+(X1486*BR$1488)+(R1486*BR$1489)+(V1486*BR$1490)+(Z1486*BR$1491)</f>
        <v>#REF!</v>
      </c>
      <c r="BP1486" s="560" t="e">
        <f>((AZ1486-BB1486)*BR$1493)+((AT1486-AV1486)*BR$1492)+(H1486*BR$1494)+(P1486*BR$1495)</f>
        <v>#REF!</v>
      </c>
      <c r="BQ1486" s="78" t="s">
        <v>81</v>
      </c>
      <c r="BR1486" s="79" t="e">
        <f>IF(#REF!="B",#REF!,IF(#REF!="C",#REF!,#REF!))</f>
        <v>#REF!</v>
      </c>
      <c r="BS1486" s="75"/>
    </row>
    <row r="1487" spans="1:71" ht="23.85" customHeight="1">
      <c r="A1487" s="77"/>
      <c r="B1487" s="606"/>
      <c r="C1487" s="562" t="str">
        <f>IF(ROSTER!D$8="","",ROSTER!D$8)</f>
        <v/>
      </c>
      <c r="D1487" s="563"/>
      <c r="E1487" s="591"/>
      <c r="F1487" s="593"/>
      <c r="G1487" s="595"/>
      <c r="H1487" s="585"/>
      <c r="I1487" s="577"/>
      <c r="J1487" s="566"/>
      <c r="K1487" s="567"/>
      <c r="L1487" s="570"/>
      <c r="M1487" s="571"/>
      <c r="N1487" s="582" t="s">
        <v>16</v>
      </c>
      <c r="O1487" s="583"/>
      <c r="P1487" s="566"/>
      <c r="Q1487" s="567"/>
      <c r="R1487" s="570"/>
      <c r="S1487" s="571"/>
      <c r="T1487" s="582" t="s">
        <v>16</v>
      </c>
      <c r="U1487" s="583"/>
      <c r="V1487" s="585"/>
      <c r="W1487" s="577"/>
      <c r="X1487" s="566"/>
      <c r="Y1487" s="577"/>
      <c r="Z1487" s="566"/>
      <c r="AA1487" s="577"/>
      <c r="AB1487" s="566"/>
      <c r="AC1487" s="567"/>
      <c r="AD1487" s="570"/>
      <c r="AE1487" s="571"/>
      <c r="AF1487" s="598"/>
      <c r="AG1487" s="599"/>
      <c r="AH1487" s="566"/>
      <c r="AI1487" s="567"/>
      <c r="AJ1487" s="570"/>
      <c r="AK1487" s="571"/>
      <c r="AL1487" s="598"/>
      <c r="AM1487" s="599"/>
      <c r="AN1487" s="566"/>
      <c r="AO1487" s="567"/>
      <c r="AP1487" s="570"/>
      <c r="AQ1487" s="571"/>
      <c r="AR1487" s="598"/>
      <c r="AS1487" s="599"/>
      <c r="AT1487" s="603"/>
      <c r="AU1487" s="604"/>
      <c r="AV1487" s="596"/>
      <c r="AW1487" s="597"/>
      <c r="AX1487" s="598"/>
      <c r="AY1487" s="599"/>
      <c r="AZ1487" s="566"/>
      <c r="BA1487" s="567"/>
      <c r="BB1487" s="570"/>
      <c r="BC1487" s="571"/>
      <c r="BD1487" s="598"/>
      <c r="BE1487" s="599"/>
      <c r="BF1487" s="603"/>
      <c r="BG1487" s="604"/>
      <c r="BH1487" s="596"/>
      <c r="BI1487" s="597"/>
      <c r="BJ1487" s="598"/>
      <c r="BK1487" s="599"/>
      <c r="BL1487" s="600"/>
      <c r="BM1487" s="601"/>
      <c r="BN1487" s="602"/>
      <c r="BO1487" s="561"/>
      <c r="BP1487" s="561"/>
      <c r="BQ1487" s="78" t="s">
        <v>82</v>
      </c>
      <c r="BR1487" s="79" t="e">
        <f>IF(#REF!="B",#REF!,IF(#REF!="C",#REF!,#REF!))</f>
        <v>#REF!</v>
      </c>
      <c r="BS1487" s="75"/>
    </row>
    <row r="1488" spans="1:71" ht="21.75" customHeight="1">
      <c r="A1488" s="62"/>
      <c r="B1488" s="605" t="str">
        <f>IF(ROSTER!B10="","",ROSTER!B10)</f>
        <v/>
      </c>
      <c r="C1488" s="588" t="str">
        <f>IF(ROSTER!C$10="","",ROSTER!C$10)</f>
        <v/>
      </c>
      <c r="D1488" s="589"/>
      <c r="E1488" s="590"/>
      <c r="F1488" s="592">
        <f>IF(E1488="y",1,IF(E1488="S",1,0))</f>
        <v>0</v>
      </c>
      <c r="G1488" s="594">
        <f>IF(E1488="S",1,0)</f>
        <v>0</v>
      </c>
      <c r="H1488" s="584"/>
      <c r="I1488" s="576"/>
      <c r="J1488" s="564"/>
      <c r="K1488" s="565"/>
      <c r="L1488" s="568"/>
      <c r="M1488" s="569"/>
      <c r="N1488" s="578">
        <f>L1488+J1488</f>
        <v>0</v>
      </c>
      <c r="O1488" s="579"/>
      <c r="P1488" s="564"/>
      <c r="Q1488" s="565"/>
      <c r="R1488" s="568"/>
      <c r="S1488" s="569"/>
      <c r="T1488" s="578">
        <f>R1488-P1488</f>
        <v>0</v>
      </c>
      <c r="U1488" s="579"/>
      <c r="V1488" s="584"/>
      <c r="W1488" s="576"/>
      <c r="X1488" s="564"/>
      <c r="Y1488" s="576"/>
      <c r="Z1488" s="564"/>
      <c r="AA1488" s="576"/>
      <c r="AB1488" s="564"/>
      <c r="AC1488" s="565"/>
      <c r="AD1488" s="568"/>
      <c r="AE1488" s="569"/>
      <c r="AF1488" s="548">
        <f>IF(AB1488=0,0,(AD1488/AB1488)*100)</f>
        <v>0</v>
      </c>
      <c r="AG1488" s="549"/>
      <c r="AH1488" s="564"/>
      <c r="AI1488" s="565"/>
      <c r="AJ1488" s="568"/>
      <c r="AK1488" s="569"/>
      <c r="AL1488" s="548">
        <f>IF(AH1488=0,0,(AJ1488/AH1488)*100)</f>
        <v>0</v>
      </c>
      <c r="AM1488" s="549"/>
      <c r="AN1488" s="564"/>
      <c r="AO1488" s="565"/>
      <c r="AP1488" s="568"/>
      <c r="AQ1488" s="569"/>
      <c r="AR1488" s="548">
        <f>IF(AN1488=0,0,(AP1488/AN1488)*100)</f>
        <v>0</v>
      </c>
      <c r="AS1488" s="549"/>
      <c r="AT1488" s="572">
        <f>AB1488+AH1488+AN1488</f>
        <v>0</v>
      </c>
      <c r="AU1488" s="573"/>
      <c r="AV1488" s="544">
        <f>AD1488+AJ1488+AP1488</f>
        <v>0</v>
      </c>
      <c r="AW1488" s="545"/>
      <c r="AX1488" s="548">
        <f>IF(AT1488=0,0,(AV1488/AT1488)*100)</f>
        <v>0</v>
      </c>
      <c r="AY1488" s="549"/>
      <c r="AZ1488" s="564"/>
      <c r="BA1488" s="565"/>
      <c r="BB1488" s="568"/>
      <c r="BC1488" s="569"/>
      <c r="BD1488" s="548">
        <f>IF(AZ1488=0,0,(BB1488/AZ1488)*100)</f>
        <v>0</v>
      </c>
      <c r="BE1488" s="549"/>
      <c r="BF1488" s="572">
        <f>AT1488+AZ1488</f>
        <v>0</v>
      </c>
      <c r="BG1488" s="573"/>
      <c r="BH1488" s="544">
        <f>AV1488+BB1488</f>
        <v>0</v>
      </c>
      <c r="BI1488" s="545"/>
      <c r="BJ1488" s="548">
        <f>IF(BF1488=0,0,(BH1488/BF1488)*100)</f>
        <v>0</v>
      </c>
      <c r="BK1488" s="549"/>
      <c r="BL1488" s="552">
        <f>(AD1488*2)+(AJ1488*2)+(AP1488*3)+BB1488</f>
        <v>0</v>
      </c>
      <c r="BM1488" s="553"/>
      <c r="BN1488" s="554"/>
      <c r="BO1488" s="560" t="e">
        <f>(BL1488*BR$1486)+(N1488*BR$1487)+(X1488*BR$1488)+(R1488*BR$1489)+(V1488*BR$1490)+(Z1488*BR$1491)</f>
        <v>#REF!</v>
      </c>
      <c r="BP1488" s="560" t="e">
        <f>((AZ1488-BB1488)*BR$1493)+((AT1488-AV1488)*BR$1492)+(H1488*BR$1494)+(P1488*BR$1495)</f>
        <v>#REF!</v>
      </c>
      <c r="BQ1488" s="78" t="s">
        <v>83</v>
      </c>
      <c r="BR1488" s="79" t="e">
        <f>IF(#REF!="B",#REF!,IF(#REF!="C",#REF!,#REF!))</f>
        <v>#REF!</v>
      </c>
      <c r="BS1488" s="75"/>
    </row>
    <row r="1489" spans="1:76" ht="21.75" customHeight="1">
      <c r="A1489" s="62"/>
      <c r="B1489" s="606"/>
      <c r="C1489" s="562" t="str">
        <f>IF(ROSTER!D$10="","",ROSTER!D$10)</f>
        <v/>
      </c>
      <c r="D1489" s="563"/>
      <c r="E1489" s="591"/>
      <c r="F1489" s="593"/>
      <c r="G1489" s="595"/>
      <c r="H1489" s="585"/>
      <c r="I1489" s="577"/>
      <c r="J1489" s="566"/>
      <c r="K1489" s="567"/>
      <c r="L1489" s="570"/>
      <c r="M1489" s="571"/>
      <c r="N1489" s="582" t="s">
        <v>16</v>
      </c>
      <c r="O1489" s="583"/>
      <c r="P1489" s="566"/>
      <c r="Q1489" s="567"/>
      <c r="R1489" s="570"/>
      <c r="S1489" s="571"/>
      <c r="T1489" s="582" t="s">
        <v>16</v>
      </c>
      <c r="U1489" s="583"/>
      <c r="V1489" s="585"/>
      <c r="W1489" s="577"/>
      <c r="X1489" s="566"/>
      <c r="Y1489" s="577"/>
      <c r="Z1489" s="566"/>
      <c r="AA1489" s="577"/>
      <c r="AB1489" s="566"/>
      <c r="AC1489" s="567"/>
      <c r="AD1489" s="570"/>
      <c r="AE1489" s="571"/>
      <c r="AF1489" s="598"/>
      <c r="AG1489" s="599"/>
      <c r="AH1489" s="566"/>
      <c r="AI1489" s="567"/>
      <c r="AJ1489" s="570"/>
      <c r="AK1489" s="571"/>
      <c r="AL1489" s="598"/>
      <c r="AM1489" s="599"/>
      <c r="AN1489" s="566"/>
      <c r="AO1489" s="567"/>
      <c r="AP1489" s="570"/>
      <c r="AQ1489" s="571"/>
      <c r="AR1489" s="598"/>
      <c r="AS1489" s="599"/>
      <c r="AT1489" s="603"/>
      <c r="AU1489" s="604"/>
      <c r="AV1489" s="596"/>
      <c r="AW1489" s="597"/>
      <c r="AX1489" s="598"/>
      <c r="AY1489" s="599"/>
      <c r="AZ1489" s="566"/>
      <c r="BA1489" s="567"/>
      <c r="BB1489" s="570"/>
      <c r="BC1489" s="571"/>
      <c r="BD1489" s="598"/>
      <c r="BE1489" s="599"/>
      <c r="BF1489" s="603"/>
      <c r="BG1489" s="604"/>
      <c r="BH1489" s="596"/>
      <c r="BI1489" s="597"/>
      <c r="BJ1489" s="598"/>
      <c r="BK1489" s="599"/>
      <c r="BL1489" s="600"/>
      <c r="BM1489" s="601"/>
      <c r="BN1489" s="602"/>
      <c r="BO1489" s="561"/>
      <c r="BP1489" s="561"/>
      <c r="BQ1489" s="78" t="s">
        <v>84</v>
      </c>
      <c r="BR1489" s="79" t="e">
        <f>IF(#REF!="B",#REF!,IF(#REF!="C",#REF!,#REF!))</f>
        <v>#REF!</v>
      </c>
      <c r="BS1489" s="75"/>
    </row>
    <row r="1490" spans="1:76" ht="21.75" customHeight="1">
      <c r="A1490" s="62"/>
      <c r="B1490" s="586" t="str">
        <f>IF(ROSTER!B12="","",ROSTER!B12)</f>
        <v/>
      </c>
      <c r="C1490" s="588" t="str">
        <f>IF(ROSTER!C$12="","",ROSTER!C$12)</f>
        <v/>
      </c>
      <c r="D1490" s="589"/>
      <c r="E1490" s="590"/>
      <c r="F1490" s="592">
        <f>IF(E1490="y",1,IF(E1490="S",1,0))</f>
        <v>0</v>
      </c>
      <c r="G1490" s="594">
        <f>IF(E1490="S",1,0)</f>
        <v>0</v>
      </c>
      <c r="H1490" s="584"/>
      <c r="I1490" s="576"/>
      <c r="J1490" s="564"/>
      <c r="K1490" s="565"/>
      <c r="L1490" s="568"/>
      <c r="M1490" s="569"/>
      <c r="N1490" s="578">
        <f>L1490+J1490</f>
        <v>0</v>
      </c>
      <c r="O1490" s="579"/>
      <c r="P1490" s="564"/>
      <c r="Q1490" s="565"/>
      <c r="R1490" s="568"/>
      <c r="S1490" s="569"/>
      <c r="T1490" s="578">
        <f>R1490-P1490</f>
        <v>0</v>
      </c>
      <c r="U1490" s="579"/>
      <c r="V1490" s="584"/>
      <c r="W1490" s="576"/>
      <c r="X1490" s="564"/>
      <c r="Y1490" s="576"/>
      <c r="Z1490" s="564"/>
      <c r="AA1490" s="576"/>
      <c r="AB1490" s="564"/>
      <c r="AC1490" s="565"/>
      <c r="AD1490" s="568"/>
      <c r="AE1490" s="569"/>
      <c r="AF1490" s="548">
        <f>IF(AB1490=0,0,(AD1490/AB1490)*100)</f>
        <v>0</v>
      </c>
      <c r="AG1490" s="549"/>
      <c r="AH1490" s="564"/>
      <c r="AI1490" s="565"/>
      <c r="AJ1490" s="568"/>
      <c r="AK1490" s="569"/>
      <c r="AL1490" s="548">
        <f>IF(AH1490=0,0,(AJ1490/AH1490)*100)</f>
        <v>0</v>
      </c>
      <c r="AM1490" s="549"/>
      <c r="AN1490" s="564"/>
      <c r="AO1490" s="565"/>
      <c r="AP1490" s="568"/>
      <c r="AQ1490" s="569"/>
      <c r="AR1490" s="548">
        <f>IF(AN1490=0,0,(AP1490/AN1490)*100)</f>
        <v>0</v>
      </c>
      <c r="AS1490" s="549"/>
      <c r="AT1490" s="572">
        <f>AB1490+AH1490+AN1490</f>
        <v>0</v>
      </c>
      <c r="AU1490" s="573"/>
      <c r="AV1490" s="544">
        <f>AD1490+AJ1490+AP1490</f>
        <v>0</v>
      </c>
      <c r="AW1490" s="545"/>
      <c r="AX1490" s="548">
        <f>IF(AT1490=0,0,(AV1490/AT1490)*100)</f>
        <v>0</v>
      </c>
      <c r="AY1490" s="549"/>
      <c r="AZ1490" s="564"/>
      <c r="BA1490" s="565"/>
      <c r="BB1490" s="568"/>
      <c r="BC1490" s="569"/>
      <c r="BD1490" s="548">
        <f>IF(AZ1490=0,0,(BB1490/AZ1490)*100)</f>
        <v>0</v>
      </c>
      <c r="BE1490" s="549"/>
      <c r="BF1490" s="572">
        <f>AT1490+AZ1490</f>
        <v>0</v>
      </c>
      <c r="BG1490" s="573"/>
      <c r="BH1490" s="544">
        <f>AV1490+BB1490</f>
        <v>0</v>
      </c>
      <c r="BI1490" s="545"/>
      <c r="BJ1490" s="548">
        <f>IF(BF1490=0,0,(BH1490/BF1490)*100)</f>
        <v>0</v>
      </c>
      <c r="BK1490" s="549"/>
      <c r="BL1490" s="552">
        <f>(AD1490*2)+(AJ1490*2)+(AP1490*3)+BB1490</f>
        <v>0</v>
      </c>
      <c r="BM1490" s="553"/>
      <c r="BN1490" s="554"/>
      <c r="BO1490" s="560" t="e">
        <f>(BL1490*BR$1486)+(N1490*BR$1487)+(X1490*BR$1488)+(R1490*BR$1489)+(V1490*BR$1490)+(Z1490*BR$1491)</f>
        <v>#REF!</v>
      </c>
      <c r="BP1490" s="560" t="e">
        <f>((AZ1490-BB1490)*BR$1493)+((AT1490-AV1490)*BR$1492)+(H1490*BR$1494)+(P1490*BR$1495)</f>
        <v>#REF!</v>
      </c>
      <c r="BQ1490" s="78" t="s">
        <v>85</v>
      </c>
      <c r="BR1490" s="79" t="e">
        <f>IF(#REF!="B",#REF!,IF(#REF!="C",#REF!,#REF!))</f>
        <v>#REF!</v>
      </c>
      <c r="BS1490" s="75"/>
    </row>
    <row r="1491" spans="1:76" ht="21.75" customHeight="1">
      <c r="A1491" s="62"/>
      <c r="B1491" s="587"/>
      <c r="C1491" s="562" t="str">
        <f>IF(ROSTER!D$12="","",ROSTER!D$12)</f>
        <v/>
      </c>
      <c r="D1491" s="563"/>
      <c r="E1491" s="591"/>
      <c r="F1491" s="593"/>
      <c r="G1491" s="595"/>
      <c r="H1491" s="585"/>
      <c r="I1491" s="577"/>
      <c r="J1491" s="566"/>
      <c r="K1491" s="567"/>
      <c r="L1491" s="570"/>
      <c r="M1491" s="571"/>
      <c r="N1491" s="582" t="s">
        <v>16</v>
      </c>
      <c r="O1491" s="583"/>
      <c r="P1491" s="566"/>
      <c r="Q1491" s="567"/>
      <c r="R1491" s="570"/>
      <c r="S1491" s="571"/>
      <c r="T1491" s="582" t="s">
        <v>16</v>
      </c>
      <c r="U1491" s="583"/>
      <c r="V1491" s="585"/>
      <c r="W1491" s="577"/>
      <c r="X1491" s="566"/>
      <c r="Y1491" s="577"/>
      <c r="Z1491" s="566"/>
      <c r="AA1491" s="577"/>
      <c r="AB1491" s="566"/>
      <c r="AC1491" s="567"/>
      <c r="AD1491" s="570"/>
      <c r="AE1491" s="571"/>
      <c r="AF1491" s="598"/>
      <c r="AG1491" s="599"/>
      <c r="AH1491" s="566"/>
      <c r="AI1491" s="567"/>
      <c r="AJ1491" s="570"/>
      <c r="AK1491" s="571"/>
      <c r="AL1491" s="598"/>
      <c r="AM1491" s="599"/>
      <c r="AN1491" s="566"/>
      <c r="AO1491" s="567"/>
      <c r="AP1491" s="570"/>
      <c r="AQ1491" s="571"/>
      <c r="AR1491" s="598"/>
      <c r="AS1491" s="599"/>
      <c r="AT1491" s="603"/>
      <c r="AU1491" s="604"/>
      <c r="AV1491" s="596"/>
      <c r="AW1491" s="597"/>
      <c r="AX1491" s="598"/>
      <c r="AY1491" s="599"/>
      <c r="AZ1491" s="566"/>
      <c r="BA1491" s="567"/>
      <c r="BB1491" s="570"/>
      <c r="BC1491" s="571"/>
      <c r="BD1491" s="598"/>
      <c r="BE1491" s="599"/>
      <c r="BF1491" s="603"/>
      <c r="BG1491" s="604"/>
      <c r="BH1491" s="596"/>
      <c r="BI1491" s="597"/>
      <c r="BJ1491" s="598"/>
      <c r="BK1491" s="599"/>
      <c r="BL1491" s="600"/>
      <c r="BM1491" s="601"/>
      <c r="BN1491" s="602"/>
      <c r="BO1491" s="561"/>
      <c r="BP1491" s="561"/>
      <c r="BQ1491" s="78" t="s">
        <v>86</v>
      </c>
      <c r="BR1491" s="79" t="e">
        <f>IF(#REF!="B",#REF!,IF(#REF!="C",#REF!,#REF!))</f>
        <v>#REF!</v>
      </c>
      <c r="BS1491" s="75"/>
    </row>
    <row r="1492" spans="1:76" ht="21.75" customHeight="1">
      <c r="A1492" s="62"/>
      <c r="B1492" s="586" t="str">
        <f>IF(ROSTER!B14="","",ROSTER!B14)</f>
        <v/>
      </c>
      <c r="C1492" s="588" t="str">
        <f>IF(ROSTER!C$14="","",ROSTER!C$14)</f>
        <v/>
      </c>
      <c r="D1492" s="589"/>
      <c r="E1492" s="590"/>
      <c r="F1492" s="592">
        <f>IF(E1492="y",1,IF(E1492="S",1,0))</f>
        <v>0</v>
      </c>
      <c r="G1492" s="594">
        <f>IF(E1492="S",1,0)</f>
        <v>0</v>
      </c>
      <c r="H1492" s="584"/>
      <c r="I1492" s="576"/>
      <c r="J1492" s="564"/>
      <c r="K1492" s="565"/>
      <c r="L1492" s="568"/>
      <c r="M1492" s="569"/>
      <c r="N1492" s="578">
        <f>L1492+J1492</f>
        <v>0</v>
      </c>
      <c r="O1492" s="579"/>
      <c r="P1492" s="564"/>
      <c r="Q1492" s="565"/>
      <c r="R1492" s="568"/>
      <c r="S1492" s="569"/>
      <c r="T1492" s="578">
        <f>R1492-P1492</f>
        <v>0</v>
      </c>
      <c r="U1492" s="579"/>
      <c r="V1492" s="584"/>
      <c r="W1492" s="576"/>
      <c r="X1492" s="564"/>
      <c r="Y1492" s="576"/>
      <c r="Z1492" s="564"/>
      <c r="AA1492" s="576"/>
      <c r="AB1492" s="564"/>
      <c r="AC1492" s="565"/>
      <c r="AD1492" s="568"/>
      <c r="AE1492" s="569"/>
      <c r="AF1492" s="548">
        <f>IF(AB1492=0,0,(AD1492/AB1492)*100)</f>
        <v>0</v>
      </c>
      <c r="AG1492" s="549"/>
      <c r="AH1492" s="564"/>
      <c r="AI1492" s="565"/>
      <c r="AJ1492" s="568"/>
      <c r="AK1492" s="569"/>
      <c r="AL1492" s="548">
        <f>IF(AH1492=0,0,(AJ1492/AH1492)*100)</f>
        <v>0</v>
      </c>
      <c r="AM1492" s="549"/>
      <c r="AN1492" s="564"/>
      <c r="AO1492" s="565"/>
      <c r="AP1492" s="568"/>
      <c r="AQ1492" s="569"/>
      <c r="AR1492" s="548">
        <f>IF(AN1492=0,0,(AP1492/AN1492)*100)</f>
        <v>0</v>
      </c>
      <c r="AS1492" s="549"/>
      <c r="AT1492" s="572">
        <f>AB1492+AH1492+AN1492</f>
        <v>0</v>
      </c>
      <c r="AU1492" s="573"/>
      <c r="AV1492" s="544">
        <f>AD1492+AJ1492+AP1492</f>
        <v>0</v>
      </c>
      <c r="AW1492" s="545"/>
      <c r="AX1492" s="548">
        <f>IF(AT1492=0,0,(AV1492/AT1492)*100)</f>
        <v>0</v>
      </c>
      <c r="AY1492" s="549"/>
      <c r="AZ1492" s="564"/>
      <c r="BA1492" s="565"/>
      <c r="BB1492" s="568"/>
      <c r="BC1492" s="569"/>
      <c r="BD1492" s="548">
        <f>IF(AZ1492=0,0,(BB1492/AZ1492)*100)</f>
        <v>0</v>
      </c>
      <c r="BE1492" s="549"/>
      <c r="BF1492" s="572">
        <f>AT1492+AZ1492</f>
        <v>0</v>
      </c>
      <c r="BG1492" s="573"/>
      <c r="BH1492" s="544">
        <f>AV1492+BB1492</f>
        <v>0</v>
      </c>
      <c r="BI1492" s="545"/>
      <c r="BJ1492" s="548">
        <f>IF(BF1492=0,0,(BH1492/BF1492)*100)</f>
        <v>0</v>
      </c>
      <c r="BK1492" s="549"/>
      <c r="BL1492" s="552">
        <f>(AD1492*2)+(AJ1492*2)+(AP1492*3)+BB1492</f>
        <v>0</v>
      </c>
      <c r="BM1492" s="553"/>
      <c r="BN1492" s="554"/>
      <c r="BO1492" s="560" t="e">
        <f>(BL1492*BR$1486)+(N1492*BR$1487)+(X1492*BR$1488)+(R1492*BR$1489)+(V1492*BR$1490)+(Z1492*BR$1491)</f>
        <v>#REF!</v>
      </c>
      <c r="BP1492" s="560" t="e">
        <f>((AZ1492-BB1492)*BR$1493)+((AT1492-AV1492)*BR$1492)+(H1492*BR$1494)+(P1492*BR$1495)</f>
        <v>#REF!</v>
      </c>
      <c r="BQ1492" s="78" t="s">
        <v>87</v>
      </c>
      <c r="BR1492" s="79" t="e">
        <f>IF(#REF!="B",#REF!,IF(#REF!="C",#REF!,#REF!))</f>
        <v>#REF!</v>
      </c>
      <c r="BS1492" s="75"/>
    </row>
    <row r="1493" spans="1:76" ht="21.75" customHeight="1">
      <c r="A1493" s="62"/>
      <c r="B1493" s="587"/>
      <c r="C1493" s="562" t="str">
        <f>IF(ROSTER!D$14="","",ROSTER!D$14)</f>
        <v/>
      </c>
      <c r="D1493" s="563"/>
      <c r="E1493" s="591"/>
      <c r="F1493" s="593"/>
      <c r="G1493" s="595"/>
      <c r="H1493" s="585"/>
      <c r="I1493" s="577"/>
      <c r="J1493" s="566"/>
      <c r="K1493" s="567"/>
      <c r="L1493" s="570"/>
      <c r="M1493" s="571"/>
      <c r="N1493" s="582" t="s">
        <v>16</v>
      </c>
      <c r="O1493" s="583"/>
      <c r="P1493" s="566"/>
      <c r="Q1493" s="567"/>
      <c r="R1493" s="570"/>
      <c r="S1493" s="571"/>
      <c r="T1493" s="582" t="s">
        <v>16</v>
      </c>
      <c r="U1493" s="583"/>
      <c r="V1493" s="585"/>
      <c r="W1493" s="577"/>
      <c r="X1493" s="566"/>
      <c r="Y1493" s="577"/>
      <c r="Z1493" s="566"/>
      <c r="AA1493" s="577"/>
      <c r="AB1493" s="566"/>
      <c r="AC1493" s="567"/>
      <c r="AD1493" s="570"/>
      <c r="AE1493" s="571"/>
      <c r="AF1493" s="598"/>
      <c r="AG1493" s="599"/>
      <c r="AH1493" s="566"/>
      <c r="AI1493" s="567"/>
      <c r="AJ1493" s="570"/>
      <c r="AK1493" s="571"/>
      <c r="AL1493" s="598"/>
      <c r="AM1493" s="599"/>
      <c r="AN1493" s="566"/>
      <c r="AO1493" s="567"/>
      <c r="AP1493" s="570"/>
      <c r="AQ1493" s="571"/>
      <c r="AR1493" s="598"/>
      <c r="AS1493" s="599"/>
      <c r="AT1493" s="603"/>
      <c r="AU1493" s="604"/>
      <c r="AV1493" s="596"/>
      <c r="AW1493" s="597"/>
      <c r="AX1493" s="598"/>
      <c r="AY1493" s="599"/>
      <c r="AZ1493" s="566"/>
      <c r="BA1493" s="567"/>
      <c r="BB1493" s="570"/>
      <c r="BC1493" s="571"/>
      <c r="BD1493" s="598"/>
      <c r="BE1493" s="599"/>
      <c r="BF1493" s="603"/>
      <c r="BG1493" s="604"/>
      <c r="BH1493" s="596"/>
      <c r="BI1493" s="597"/>
      <c r="BJ1493" s="598"/>
      <c r="BK1493" s="599"/>
      <c r="BL1493" s="600"/>
      <c r="BM1493" s="601"/>
      <c r="BN1493" s="602"/>
      <c r="BO1493" s="561"/>
      <c r="BP1493" s="561"/>
      <c r="BQ1493" s="78" t="s">
        <v>88</v>
      </c>
      <c r="BR1493" s="79" t="e">
        <f>IF(#REF!="B",#REF!,IF(#REF!="C",#REF!,#REF!))</f>
        <v>#REF!</v>
      </c>
      <c r="BS1493" s="75"/>
    </row>
    <row r="1494" spans="1:76" ht="21.75" customHeight="1">
      <c r="A1494" s="62"/>
      <c r="B1494" s="586" t="str">
        <f>IF(ROSTER!B16="","",ROSTER!B16)</f>
        <v/>
      </c>
      <c r="C1494" s="588" t="str">
        <f>IF(ROSTER!C$16="","",ROSTER!C$16)</f>
        <v/>
      </c>
      <c r="D1494" s="589"/>
      <c r="E1494" s="590"/>
      <c r="F1494" s="592">
        <f>IF(E1494="y",1,IF(E1494="S",1,0))</f>
        <v>0</v>
      </c>
      <c r="G1494" s="594">
        <f>IF(E1494="S",1,0)</f>
        <v>0</v>
      </c>
      <c r="H1494" s="584"/>
      <c r="I1494" s="576"/>
      <c r="J1494" s="564"/>
      <c r="K1494" s="565"/>
      <c r="L1494" s="568"/>
      <c r="M1494" s="569"/>
      <c r="N1494" s="578">
        <f>L1494+J1494</f>
        <v>0</v>
      </c>
      <c r="O1494" s="579"/>
      <c r="P1494" s="564"/>
      <c r="Q1494" s="565"/>
      <c r="R1494" s="568"/>
      <c r="S1494" s="569"/>
      <c r="T1494" s="578">
        <f>R1494-P1494</f>
        <v>0</v>
      </c>
      <c r="U1494" s="579"/>
      <c r="V1494" s="584"/>
      <c r="W1494" s="576"/>
      <c r="X1494" s="564"/>
      <c r="Y1494" s="576"/>
      <c r="Z1494" s="564"/>
      <c r="AA1494" s="576"/>
      <c r="AB1494" s="564"/>
      <c r="AC1494" s="565"/>
      <c r="AD1494" s="568"/>
      <c r="AE1494" s="569"/>
      <c r="AF1494" s="548">
        <f>IF(AB1494=0,0,(AD1494/AB1494)*100)</f>
        <v>0</v>
      </c>
      <c r="AG1494" s="549"/>
      <c r="AH1494" s="564"/>
      <c r="AI1494" s="565"/>
      <c r="AJ1494" s="568"/>
      <c r="AK1494" s="569"/>
      <c r="AL1494" s="548">
        <f>IF(AH1494=0,0,(AJ1494/AH1494)*100)</f>
        <v>0</v>
      </c>
      <c r="AM1494" s="549"/>
      <c r="AN1494" s="564"/>
      <c r="AO1494" s="565"/>
      <c r="AP1494" s="568"/>
      <c r="AQ1494" s="569"/>
      <c r="AR1494" s="548">
        <f>IF(AN1494=0,0,(AP1494/AN1494)*100)</f>
        <v>0</v>
      </c>
      <c r="AS1494" s="549"/>
      <c r="AT1494" s="572">
        <f>AB1494+AH1494+AN1494</f>
        <v>0</v>
      </c>
      <c r="AU1494" s="573"/>
      <c r="AV1494" s="544">
        <f>AD1494+AJ1494+AP1494</f>
        <v>0</v>
      </c>
      <c r="AW1494" s="545"/>
      <c r="AX1494" s="548">
        <f>IF(AT1494=0,0,(AV1494/AT1494)*100)</f>
        <v>0</v>
      </c>
      <c r="AY1494" s="549"/>
      <c r="AZ1494" s="564"/>
      <c r="BA1494" s="565"/>
      <c r="BB1494" s="568"/>
      <c r="BC1494" s="569"/>
      <c r="BD1494" s="548">
        <f>IF(AZ1494=0,0,(BB1494/AZ1494)*100)</f>
        <v>0</v>
      </c>
      <c r="BE1494" s="549"/>
      <c r="BF1494" s="572">
        <f>AT1494+AZ1494</f>
        <v>0</v>
      </c>
      <c r="BG1494" s="573"/>
      <c r="BH1494" s="544">
        <f>AV1494+BB1494</f>
        <v>0</v>
      </c>
      <c r="BI1494" s="545"/>
      <c r="BJ1494" s="548">
        <f>IF(BF1494=0,0,(BH1494/BF1494)*100)</f>
        <v>0</v>
      </c>
      <c r="BK1494" s="549"/>
      <c r="BL1494" s="552">
        <f>(AD1494*2)+(AJ1494*2)+(AP1494*3)+BB1494</f>
        <v>0</v>
      </c>
      <c r="BM1494" s="553"/>
      <c r="BN1494" s="554"/>
      <c r="BO1494" s="560" t="e">
        <f>(BL1494*BR$1486)+(N1494*BR$1487)+(X1494*BR$1488)+(R1494*BR$1489)+(V1494*BR$1490)+(Z1494*BR$1491)</f>
        <v>#REF!</v>
      </c>
      <c r="BP1494" s="560" t="e">
        <f>((AZ1494-BB1494)*BR$1493)+((AT1494-AV1494)*BR$1492)+(H1494*BR$1494)+(P1494*BR$1495)</f>
        <v>#REF!</v>
      </c>
      <c r="BQ1494" s="78" t="s">
        <v>89</v>
      </c>
      <c r="BR1494" s="79" t="e">
        <f>IF(#REF!="B",#REF!,IF(#REF!="C",#REF!,#REF!))</f>
        <v>#REF!</v>
      </c>
      <c r="BS1494" s="75"/>
    </row>
    <row r="1495" spans="1:76" ht="21.75" customHeight="1">
      <c r="A1495" s="62"/>
      <c r="B1495" s="587"/>
      <c r="C1495" s="562" t="str">
        <f>IF(ROSTER!D$16="","",ROSTER!D$16)</f>
        <v/>
      </c>
      <c r="D1495" s="563"/>
      <c r="E1495" s="591"/>
      <c r="F1495" s="593"/>
      <c r="G1495" s="595"/>
      <c r="H1495" s="585"/>
      <c r="I1495" s="577"/>
      <c r="J1495" s="566"/>
      <c r="K1495" s="567"/>
      <c r="L1495" s="570"/>
      <c r="M1495" s="571"/>
      <c r="N1495" s="582" t="s">
        <v>16</v>
      </c>
      <c r="O1495" s="583"/>
      <c r="P1495" s="566"/>
      <c r="Q1495" s="567"/>
      <c r="R1495" s="570"/>
      <c r="S1495" s="571"/>
      <c r="T1495" s="582" t="s">
        <v>16</v>
      </c>
      <c r="U1495" s="583"/>
      <c r="V1495" s="585"/>
      <c r="W1495" s="577"/>
      <c r="X1495" s="566"/>
      <c r="Y1495" s="577"/>
      <c r="Z1495" s="566"/>
      <c r="AA1495" s="577"/>
      <c r="AB1495" s="566"/>
      <c r="AC1495" s="567"/>
      <c r="AD1495" s="570"/>
      <c r="AE1495" s="571"/>
      <c r="AF1495" s="598"/>
      <c r="AG1495" s="599"/>
      <c r="AH1495" s="566"/>
      <c r="AI1495" s="567"/>
      <c r="AJ1495" s="570"/>
      <c r="AK1495" s="571"/>
      <c r="AL1495" s="598"/>
      <c r="AM1495" s="599"/>
      <c r="AN1495" s="566"/>
      <c r="AO1495" s="567"/>
      <c r="AP1495" s="570"/>
      <c r="AQ1495" s="571"/>
      <c r="AR1495" s="598"/>
      <c r="AS1495" s="599"/>
      <c r="AT1495" s="603"/>
      <c r="AU1495" s="604"/>
      <c r="AV1495" s="596"/>
      <c r="AW1495" s="597"/>
      <c r="AX1495" s="598"/>
      <c r="AY1495" s="599"/>
      <c r="AZ1495" s="566"/>
      <c r="BA1495" s="567"/>
      <c r="BB1495" s="570"/>
      <c r="BC1495" s="571"/>
      <c r="BD1495" s="598"/>
      <c r="BE1495" s="599"/>
      <c r="BF1495" s="603"/>
      <c r="BG1495" s="604"/>
      <c r="BH1495" s="596"/>
      <c r="BI1495" s="597"/>
      <c r="BJ1495" s="598"/>
      <c r="BK1495" s="599"/>
      <c r="BL1495" s="600"/>
      <c r="BM1495" s="601"/>
      <c r="BN1495" s="602"/>
      <c r="BO1495" s="561"/>
      <c r="BP1495" s="561"/>
      <c r="BQ1495" s="78" t="s">
        <v>90</v>
      </c>
      <c r="BR1495" s="79" t="e">
        <f>IF(#REF!="B",#REF!,IF(#REF!="C",#REF!,#REF!))</f>
        <v>#REF!</v>
      </c>
      <c r="BS1495" s="75"/>
    </row>
    <row r="1496" spans="1:76" ht="21.75" customHeight="1">
      <c r="A1496" s="62"/>
      <c r="B1496" s="586" t="str">
        <f>IF(ROSTER!B18="","",ROSTER!B18)</f>
        <v/>
      </c>
      <c r="C1496" s="588" t="str">
        <f>IF(ROSTER!C$18="","",ROSTER!C$18)</f>
        <v/>
      </c>
      <c r="D1496" s="589"/>
      <c r="E1496" s="590"/>
      <c r="F1496" s="592">
        <f>IF(E1496="y",1,IF(E1496="S",1,0))</f>
        <v>0</v>
      </c>
      <c r="G1496" s="594">
        <f>IF(E1496="S",1,0)</f>
        <v>0</v>
      </c>
      <c r="H1496" s="584"/>
      <c r="I1496" s="576"/>
      <c r="J1496" s="564"/>
      <c r="K1496" s="565"/>
      <c r="L1496" s="568"/>
      <c r="M1496" s="569"/>
      <c r="N1496" s="578">
        <f>L1496+J1496</f>
        <v>0</v>
      </c>
      <c r="O1496" s="579"/>
      <c r="P1496" s="564"/>
      <c r="Q1496" s="565"/>
      <c r="R1496" s="568"/>
      <c r="S1496" s="569"/>
      <c r="T1496" s="578">
        <f>R1496-P1496</f>
        <v>0</v>
      </c>
      <c r="U1496" s="579"/>
      <c r="V1496" s="584"/>
      <c r="W1496" s="576"/>
      <c r="X1496" s="564"/>
      <c r="Y1496" s="576"/>
      <c r="Z1496" s="564"/>
      <c r="AA1496" s="576"/>
      <c r="AB1496" s="564"/>
      <c r="AC1496" s="565"/>
      <c r="AD1496" s="568"/>
      <c r="AE1496" s="569"/>
      <c r="AF1496" s="548">
        <f>IF(AB1496=0,0,(AD1496/AB1496)*100)</f>
        <v>0</v>
      </c>
      <c r="AG1496" s="549"/>
      <c r="AH1496" s="564"/>
      <c r="AI1496" s="565"/>
      <c r="AJ1496" s="568"/>
      <c r="AK1496" s="569"/>
      <c r="AL1496" s="548">
        <f>IF(AH1496=0,0,(AJ1496/AH1496)*100)</f>
        <v>0</v>
      </c>
      <c r="AM1496" s="549"/>
      <c r="AN1496" s="564"/>
      <c r="AO1496" s="565"/>
      <c r="AP1496" s="568"/>
      <c r="AQ1496" s="569"/>
      <c r="AR1496" s="548">
        <f>IF(AN1496=0,0,(AP1496/AN1496)*100)</f>
        <v>0</v>
      </c>
      <c r="AS1496" s="549"/>
      <c r="AT1496" s="572">
        <f>AB1496+AH1496+AN1496</f>
        <v>0</v>
      </c>
      <c r="AU1496" s="573"/>
      <c r="AV1496" s="544">
        <f>AD1496+AJ1496+AP1496</f>
        <v>0</v>
      </c>
      <c r="AW1496" s="545"/>
      <c r="AX1496" s="548">
        <f>IF(AT1496=0,0,(AV1496/AT1496)*100)</f>
        <v>0</v>
      </c>
      <c r="AY1496" s="549"/>
      <c r="AZ1496" s="564"/>
      <c r="BA1496" s="565"/>
      <c r="BB1496" s="568"/>
      <c r="BC1496" s="569"/>
      <c r="BD1496" s="548">
        <f>IF(AZ1496=0,0,(BB1496/AZ1496)*100)</f>
        <v>0</v>
      </c>
      <c r="BE1496" s="549"/>
      <c r="BF1496" s="572">
        <f>AT1496+AZ1496</f>
        <v>0</v>
      </c>
      <c r="BG1496" s="573"/>
      <c r="BH1496" s="544">
        <f>AV1496+BB1496</f>
        <v>0</v>
      </c>
      <c r="BI1496" s="545"/>
      <c r="BJ1496" s="548">
        <f>IF(BF1496=0,0,(BH1496/BF1496)*100)</f>
        <v>0</v>
      </c>
      <c r="BK1496" s="549"/>
      <c r="BL1496" s="552">
        <f>(AD1496*2)+(AJ1496*2)+(AP1496*3)+BB1496</f>
        <v>0</v>
      </c>
      <c r="BM1496" s="553"/>
      <c r="BN1496" s="554"/>
      <c r="BO1496" s="560" t="e">
        <f>(BL1496*BR$1486)+(N1496*BR$1487)+(X1496*BR$1488)+(R1496*BR$1489)+(V1496*BR$1490)+(Z1496*BR$1491)</f>
        <v>#REF!</v>
      </c>
      <c r="BP1496" s="560" t="e">
        <f>((AZ1496-BB1496)*BR$1493)+((AT1496-AV1496)*BR$1492)+(H1496*BR$1494)+(P1496*BR$1495)</f>
        <v>#REF!</v>
      </c>
      <c r="BQ1496" s="62"/>
      <c r="BR1496" s="62"/>
      <c r="BS1496" s="75"/>
    </row>
    <row r="1497" spans="1:76" ht="21.75" customHeight="1">
      <c r="A1497" s="62"/>
      <c r="B1497" s="587"/>
      <c r="C1497" s="562" t="str">
        <f>IF(ROSTER!D$18="","",ROSTER!D$18)</f>
        <v/>
      </c>
      <c r="D1497" s="563"/>
      <c r="E1497" s="591"/>
      <c r="F1497" s="593"/>
      <c r="G1497" s="595"/>
      <c r="H1497" s="585"/>
      <c r="I1497" s="577"/>
      <c r="J1497" s="566"/>
      <c r="K1497" s="567"/>
      <c r="L1497" s="570"/>
      <c r="M1497" s="571"/>
      <c r="N1497" s="582" t="s">
        <v>16</v>
      </c>
      <c r="O1497" s="583"/>
      <c r="P1497" s="566"/>
      <c r="Q1497" s="567"/>
      <c r="R1497" s="570"/>
      <c r="S1497" s="571"/>
      <c r="T1497" s="582" t="s">
        <v>16</v>
      </c>
      <c r="U1497" s="583"/>
      <c r="V1497" s="585"/>
      <c r="W1497" s="577"/>
      <c r="X1497" s="566"/>
      <c r="Y1497" s="577"/>
      <c r="Z1497" s="566"/>
      <c r="AA1497" s="577"/>
      <c r="AB1497" s="566"/>
      <c r="AC1497" s="567"/>
      <c r="AD1497" s="570"/>
      <c r="AE1497" s="571"/>
      <c r="AF1497" s="598"/>
      <c r="AG1497" s="599"/>
      <c r="AH1497" s="566"/>
      <c r="AI1497" s="567"/>
      <c r="AJ1497" s="570"/>
      <c r="AK1497" s="571"/>
      <c r="AL1497" s="598"/>
      <c r="AM1497" s="599"/>
      <c r="AN1497" s="566"/>
      <c r="AO1497" s="567"/>
      <c r="AP1497" s="570"/>
      <c r="AQ1497" s="571"/>
      <c r="AR1497" s="598"/>
      <c r="AS1497" s="599"/>
      <c r="AT1497" s="603"/>
      <c r="AU1497" s="604"/>
      <c r="AV1497" s="596"/>
      <c r="AW1497" s="597"/>
      <c r="AX1497" s="598"/>
      <c r="AY1497" s="599"/>
      <c r="AZ1497" s="566"/>
      <c r="BA1497" s="567"/>
      <c r="BB1497" s="570"/>
      <c r="BC1497" s="571"/>
      <c r="BD1497" s="598"/>
      <c r="BE1497" s="599"/>
      <c r="BF1497" s="603"/>
      <c r="BG1497" s="604"/>
      <c r="BH1497" s="596"/>
      <c r="BI1497" s="597"/>
      <c r="BJ1497" s="598"/>
      <c r="BK1497" s="599"/>
      <c r="BL1497" s="600"/>
      <c r="BM1497" s="601"/>
      <c r="BN1497" s="602"/>
      <c r="BO1497" s="561"/>
      <c r="BP1497" s="561"/>
      <c r="BQ1497" s="62"/>
      <c r="BR1497" s="62"/>
      <c r="BS1497" s="62"/>
    </row>
    <row r="1498" spans="1:76" ht="21.75" customHeight="1">
      <c r="A1498" s="62"/>
      <c r="B1498" s="586" t="str">
        <f>IF(ROSTER!B20="","",ROSTER!B20)</f>
        <v/>
      </c>
      <c r="C1498" s="588" t="str">
        <f>IF(ROSTER!C$20="","",ROSTER!C$20)</f>
        <v/>
      </c>
      <c r="D1498" s="589"/>
      <c r="E1498" s="590"/>
      <c r="F1498" s="592">
        <f>IF(E1498="y",1,IF(E1498="S",1,0))</f>
        <v>0</v>
      </c>
      <c r="G1498" s="594">
        <f>IF(E1498="S",1,0)</f>
        <v>0</v>
      </c>
      <c r="H1498" s="584"/>
      <c r="I1498" s="576"/>
      <c r="J1498" s="564"/>
      <c r="K1498" s="565"/>
      <c r="L1498" s="568"/>
      <c r="M1498" s="569"/>
      <c r="N1498" s="578">
        <f>L1498+J1498</f>
        <v>0</v>
      </c>
      <c r="O1498" s="579"/>
      <c r="P1498" s="564"/>
      <c r="Q1498" s="565"/>
      <c r="R1498" s="568"/>
      <c r="S1498" s="569"/>
      <c r="T1498" s="578">
        <f>R1498-P1498</f>
        <v>0</v>
      </c>
      <c r="U1498" s="579"/>
      <c r="V1498" s="584"/>
      <c r="W1498" s="576"/>
      <c r="X1498" s="564"/>
      <c r="Y1498" s="576"/>
      <c r="Z1498" s="564"/>
      <c r="AA1498" s="576"/>
      <c r="AB1498" s="564"/>
      <c r="AC1498" s="565"/>
      <c r="AD1498" s="568"/>
      <c r="AE1498" s="569"/>
      <c r="AF1498" s="548">
        <f>IF(AB1498=0,0,(AD1498/AB1498)*100)</f>
        <v>0</v>
      </c>
      <c r="AG1498" s="549"/>
      <c r="AH1498" s="564"/>
      <c r="AI1498" s="565"/>
      <c r="AJ1498" s="568"/>
      <c r="AK1498" s="569"/>
      <c r="AL1498" s="548">
        <f>IF(AH1498=0,0,(AJ1498/AH1498)*100)</f>
        <v>0</v>
      </c>
      <c r="AM1498" s="549"/>
      <c r="AN1498" s="564"/>
      <c r="AO1498" s="565"/>
      <c r="AP1498" s="568"/>
      <c r="AQ1498" s="569"/>
      <c r="AR1498" s="548">
        <f>IF(AN1498=0,0,(AP1498/AN1498)*100)</f>
        <v>0</v>
      </c>
      <c r="AS1498" s="549"/>
      <c r="AT1498" s="572">
        <f>AB1498+AH1498+AN1498</f>
        <v>0</v>
      </c>
      <c r="AU1498" s="573"/>
      <c r="AV1498" s="544">
        <f>AD1498+AJ1498+AP1498</f>
        <v>0</v>
      </c>
      <c r="AW1498" s="545"/>
      <c r="AX1498" s="548">
        <f>IF(AT1498=0,0,(AV1498/AT1498)*100)</f>
        <v>0</v>
      </c>
      <c r="AY1498" s="549"/>
      <c r="AZ1498" s="564"/>
      <c r="BA1498" s="565"/>
      <c r="BB1498" s="568"/>
      <c r="BC1498" s="569"/>
      <c r="BD1498" s="548">
        <f>IF(AZ1498=0,0,(BB1498/AZ1498)*100)</f>
        <v>0</v>
      </c>
      <c r="BE1498" s="549"/>
      <c r="BF1498" s="572">
        <f>AT1498+AZ1498</f>
        <v>0</v>
      </c>
      <c r="BG1498" s="573"/>
      <c r="BH1498" s="544">
        <f>AV1498+BB1498</f>
        <v>0</v>
      </c>
      <c r="BI1498" s="545"/>
      <c r="BJ1498" s="548">
        <f>IF(BF1498=0,0,(BH1498/BF1498)*100)</f>
        <v>0</v>
      </c>
      <c r="BK1498" s="549"/>
      <c r="BL1498" s="552">
        <f>(AD1498*2)+(AJ1498*2)+(AP1498*3)+BB1498</f>
        <v>0</v>
      </c>
      <c r="BM1498" s="553"/>
      <c r="BN1498" s="554"/>
      <c r="BO1498" s="560" t="e">
        <f>(BL1498*BR$1486)+(N1498*BR$1487)+(X1498*BR$1488)+(R1498*BR$1489)+(V1498*BR$1490)+(Z1498*BR$1491)</f>
        <v>#REF!</v>
      </c>
      <c r="BP1498" s="560" t="e">
        <f>((AZ1498-BB1498)*BR$1493)+((AT1498-AV1498)*BR$1492)+(H1498*BR$1494)+(P1498*BR$1495)</f>
        <v>#REF!</v>
      </c>
      <c r="BQ1498" s="62"/>
      <c r="BR1498" s="62"/>
      <c r="BS1498" s="62"/>
    </row>
    <row r="1499" spans="1:76" ht="21.75" customHeight="1">
      <c r="A1499" s="62"/>
      <c r="B1499" s="587"/>
      <c r="C1499" s="562" t="str">
        <f>IF(ROSTER!D$20="","",ROSTER!D$20)</f>
        <v/>
      </c>
      <c r="D1499" s="563"/>
      <c r="E1499" s="591"/>
      <c r="F1499" s="593"/>
      <c r="G1499" s="595"/>
      <c r="H1499" s="585"/>
      <c r="I1499" s="577"/>
      <c r="J1499" s="566"/>
      <c r="K1499" s="567"/>
      <c r="L1499" s="570"/>
      <c r="M1499" s="571"/>
      <c r="N1499" s="582" t="s">
        <v>16</v>
      </c>
      <c r="O1499" s="583"/>
      <c r="P1499" s="566"/>
      <c r="Q1499" s="567"/>
      <c r="R1499" s="570"/>
      <c r="S1499" s="571"/>
      <c r="T1499" s="582" t="s">
        <v>16</v>
      </c>
      <c r="U1499" s="583"/>
      <c r="V1499" s="585"/>
      <c r="W1499" s="577"/>
      <c r="X1499" s="566"/>
      <c r="Y1499" s="577"/>
      <c r="Z1499" s="566"/>
      <c r="AA1499" s="577"/>
      <c r="AB1499" s="566"/>
      <c r="AC1499" s="567"/>
      <c r="AD1499" s="570"/>
      <c r="AE1499" s="571"/>
      <c r="AF1499" s="598"/>
      <c r="AG1499" s="599"/>
      <c r="AH1499" s="566"/>
      <c r="AI1499" s="567"/>
      <c r="AJ1499" s="570"/>
      <c r="AK1499" s="571"/>
      <c r="AL1499" s="598"/>
      <c r="AM1499" s="599"/>
      <c r="AN1499" s="566"/>
      <c r="AO1499" s="567"/>
      <c r="AP1499" s="570"/>
      <c r="AQ1499" s="571"/>
      <c r="AR1499" s="598"/>
      <c r="AS1499" s="599"/>
      <c r="AT1499" s="603"/>
      <c r="AU1499" s="604"/>
      <c r="AV1499" s="596"/>
      <c r="AW1499" s="597"/>
      <c r="AX1499" s="598"/>
      <c r="AY1499" s="599"/>
      <c r="AZ1499" s="566"/>
      <c r="BA1499" s="567"/>
      <c r="BB1499" s="570"/>
      <c r="BC1499" s="571"/>
      <c r="BD1499" s="598"/>
      <c r="BE1499" s="599"/>
      <c r="BF1499" s="603"/>
      <c r="BG1499" s="604"/>
      <c r="BH1499" s="596"/>
      <c r="BI1499" s="597"/>
      <c r="BJ1499" s="598"/>
      <c r="BK1499" s="599"/>
      <c r="BL1499" s="600"/>
      <c r="BM1499" s="601"/>
      <c r="BN1499" s="602"/>
      <c r="BO1499" s="561"/>
      <c r="BP1499" s="561"/>
      <c r="BQ1499" s="62"/>
      <c r="BR1499" s="62"/>
      <c r="BS1499" s="62"/>
    </row>
    <row r="1500" spans="1:76" ht="21.75" customHeight="1">
      <c r="A1500" s="62"/>
      <c r="B1500" s="586" t="str">
        <f>IF(ROSTER!B22="","",ROSTER!B22)</f>
        <v/>
      </c>
      <c r="C1500" s="588" t="str">
        <f>IF(ROSTER!C$22="","",ROSTER!C$22)</f>
        <v/>
      </c>
      <c r="D1500" s="589"/>
      <c r="E1500" s="590"/>
      <c r="F1500" s="592">
        <f>IF(E1500="y",1,IF(E1500="S",1,0))</f>
        <v>0</v>
      </c>
      <c r="G1500" s="594">
        <f>IF(E1500="S",1,0)</f>
        <v>0</v>
      </c>
      <c r="H1500" s="584"/>
      <c r="I1500" s="576"/>
      <c r="J1500" s="564"/>
      <c r="K1500" s="565"/>
      <c r="L1500" s="568"/>
      <c r="M1500" s="569"/>
      <c r="N1500" s="578">
        <f>L1500+J1500</f>
        <v>0</v>
      </c>
      <c r="O1500" s="579"/>
      <c r="P1500" s="564"/>
      <c r="Q1500" s="565"/>
      <c r="R1500" s="568"/>
      <c r="S1500" s="569"/>
      <c r="T1500" s="578">
        <f>R1500-P1500</f>
        <v>0</v>
      </c>
      <c r="U1500" s="579"/>
      <c r="V1500" s="584"/>
      <c r="W1500" s="576"/>
      <c r="X1500" s="564"/>
      <c r="Y1500" s="576"/>
      <c r="Z1500" s="564"/>
      <c r="AA1500" s="576"/>
      <c r="AB1500" s="564"/>
      <c r="AC1500" s="565"/>
      <c r="AD1500" s="568"/>
      <c r="AE1500" s="569"/>
      <c r="AF1500" s="548">
        <f>IF(AB1500=0,0,(AD1500/AB1500)*100)</f>
        <v>0</v>
      </c>
      <c r="AG1500" s="549"/>
      <c r="AH1500" s="564"/>
      <c r="AI1500" s="565"/>
      <c r="AJ1500" s="568"/>
      <c r="AK1500" s="569"/>
      <c r="AL1500" s="548">
        <f>IF(AH1500=0,0,(AJ1500/AH1500)*100)</f>
        <v>0</v>
      </c>
      <c r="AM1500" s="549"/>
      <c r="AN1500" s="564"/>
      <c r="AO1500" s="565"/>
      <c r="AP1500" s="568"/>
      <c r="AQ1500" s="569"/>
      <c r="AR1500" s="548">
        <f>IF(AN1500=0,0,(AP1500/AN1500)*100)</f>
        <v>0</v>
      </c>
      <c r="AS1500" s="549"/>
      <c r="AT1500" s="572">
        <f>AB1500+AH1500+AN1500</f>
        <v>0</v>
      </c>
      <c r="AU1500" s="573"/>
      <c r="AV1500" s="544">
        <f>AD1500+AJ1500+AP1500</f>
        <v>0</v>
      </c>
      <c r="AW1500" s="545"/>
      <c r="AX1500" s="548">
        <f>IF(AT1500=0,0,(AV1500/AT1500)*100)</f>
        <v>0</v>
      </c>
      <c r="AY1500" s="549"/>
      <c r="AZ1500" s="564"/>
      <c r="BA1500" s="565"/>
      <c r="BB1500" s="568"/>
      <c r="BC1500" s="569"/>
      <c r="BD1500" s="548">
        <f>IF(AZ1500=0,0,(BB1500/AZ1500)*100)</f>
        <v>0</v>
      </c>
      <c r="BE1500" s="549"/>
      <c r="BF1500" s="572">
        <f>AT1500+AZ1500</f>
        <v>0</v>
      </c>
      <c r="BG1500" s="573"/>
      <c r="BH1500" s="544">
        <f>AV1500+BB1500</f>
        <v>0</v>
      </c>
      <c r="BI1500" s="545"/>
      <c r="BJ1500" s="548">
        <f>IF(BF1500=0,0,(BH1500/BF1500)*100)</f>
        <v>0</v>
      </c>
      <c r="BK1500" s="549"/>
      <c r="BL1500" s="552">
        <f>(AD1500*2)+(AJ1500*2)+(AP1500*3)+BB1500</f>
        <v>0</v>
      </c>
      <c r="BM1500" s="553"/>
      <c r="BN1500" s="554"/>
      <c r="BO1500" s="560" t="e">
        <f>(BL1500*BR$1486)+(N1500*BR$1487)+(X1500*BR$1488)+(R1500*BR$1489)+(V1500*BR$1490)+(Z1500*BR$1491)</f>
        <v>#REF!</v>
      </c>
      <c r="BP1500" s="560" t="e">
        <f>((AZ1500-BB1500)*BR$1493)+((AT1500-AV1500)*BR$1492)+(H1500*BR$1494)+(P1500*BR$1495)</f>
        <v>#REF!</v>
      </c>
      <c r="BQ1500" s="62"/>
      <c r="BR1500" s="62"/>
      <c r="BS1500" s="62"/>
    </row>
    <row r="1501" spans="1:76" ht="21.75" customHeight="1">
      <c r="A1501" s="62"/>
      <c r="B1501" s="587"/>
      <c r="C1501" s="562" t="str">
        <f>IF(ROSTER!D$22="","",ROSTER!D$22)</f>
        <v/>
      </c>
      <c r="D1501" s="563"/>
      <c r="E1501" s="591"/>
      <c r="F1501" s="593"/>
      <c r="G1501" s="595"/>
      <c r="H1501" s="585"/>
      <c r="I1501" s="577"/>
      <c r="J1501" s="566"/>
      <c r="K1501" s="567"/>
      <c r="L1501" s="570"/>
      <c r="M1501" s="571"/>
      <c r="N1501" s="582" t="s">
        <v>16</v>
      </c>
      <c r="O1501" s="583"/>
      <c r="P1501" s="566"/>
      <c r="Q1501" s="567"/>
      <c r="R1501" s="570"/>
      <c r="S1501" s="571"/>
      <c r="T1501" s="582" t="s">
        <v>16</v>
      </c>
      <c r="U1501" s="583"/>
      <c r="V1501" s="585"/>
      <c r="W1501" s="577"/>
      <c r="X1501" s="566"/>
      <c r="Y1501" s="577"/>
      <c r="Z1501" s="566"/>
      <c r="AA1501" s="577"/>
      <c r="AB1501" s="566"/>
      <c r="AC1501" s="567"/>
      <c r="AD1501" s="570"/>
      <c r="AE1501" s="571"/>
      <c r="AF1501" s="598"/>
      <c r="AG1501" s="599"/>
      <c r="AH1501" s="566"/>
      <c r="AI1501" s="567"/>
      <c r="AJ1501" s="570"/>
      <c r="AK1501" s="571"/>
      <c r="AL1501" s="598"/>
      <c r="AM1501" s="599"/>
      <c r="AN1501" s="566"/>
      <c r="AO1501" s="567"/>
      <c r="AP1501" s="570"/>
      <c r="AQ1501" s="571"/>
      <c r="AR1501" s="598"/>
      <c r="AS1501" s="599"/>
      <c r="AT1501" s="603"/>
      <c r="AU1501" s="604"/>
      <c r="AV1501" s="596"/>
      <c r="AW1501" s="597"/>
      <c r="AX1501" s="598"/>
      <c r="AY1501" s="599"/>
      <c r="AZ1501" s="566"/>
      <c r="BA1501" s="567"/>
      <c r="BB1501" s="570"/>
      <c r="BC1501" s="571"/>
      <c r="BD1501" s="598"/>
      <c r="BE1501" s="599"/>
      <c r="BF1501" s="603"/>
      <c r="BG1501" s="604"/>
      <c r="BH1501" s="596"/>
      <c r="BI1501" s="597"/>
      <c r="BJ1501" s="598"/>
      <c r="BK1501" s="599"/>
      <c r="BL1501" s="600"/>
      <c r="BM1501" s="601"/>
      <c r="BN1501" s="602"/>
      <c r="BO1501" s="561"/>
      <c r="BP1501" s="561"/>
      <c r="BQ1501" s="62"/>
      <c r="BR1501" s="62"/>
      <c r="BS1501" s="62"/>
    </row>
    <row r="1502" spans="1:76" ht="21.75" customHeight="1">
      <c r="A1502" s="62"/>
      <c r="B1502" s="586" t="str">
        <f>IF(ROSTER!B24="","",ROSTER!B24)</f>
        <v/>
      </c>
      <c r="C1502" s="588" t="str">
        <f>IF(ROSTER!C$24="","",ROSTER!C$24)</f>
        <v/>
      </c>
      <c r="D1502" s="589"/>
      <c r="E1502" s="590"/>
      <c r="F1502" s="592">
        <f>IF(E1502="y",1,IF(E1502="S",1,0))</f>
        <v>0</v>
      </c>
      <c r="G1502" s="594">
        <f>IF(E1502="S",1,0)</f>
        <v>0</v>
      </c>
      <c r="H1502" s="584"/>
      <c r="I1502" s="576"/>
      <c r="J1502" s="564"/>
      <c r="K1502" s="565"/>
      <c r="L1502" s="568"/>
      <c r="M1502" s="569"/>
      <c r="N1502" s="578">
        <f>L1502+J1502</f>
        <v>0</v>
      </c>
      <c r="O1502" s="579"/>
      <c r="P1502" s="564"/>
      <c r="Q1502" s="565"/>
      <c r="R1502" s="568"/>
      <c r="S1502" s="569"/>
      <c r="T1502" s="578">
        <f>R1502-P1502</f>
        <v>0</v>
      </c>
      <c r="U1502" s="579"/>
      <c r="V1502" s="584"/>
      <c r="W1502" s="576"/>
      <c r="X1502" s="564"/>
      <c r="Y1502" s="576"/>
      <c r="Z1502" s="564"/>
      <c r="AA1502" s="576"/>
      <c r="AB1502" s="564"/>
      <c r="AC1502" s="565"/>
      <c r="AD1502" s="568"/>
      <c r="AE1502" s="569"/>
      <c r="AF1502" s="548">
        <f>IF(AB1502=0,0,(AD1502/AB1502)*100)</f>
        <v>0</v>
      </c>
      <c r="AG1502" s="549"/>
      <c r="AH1502" s="564"/>
      <c r="AI1502" s="565"/>
      <c r="AJ1502" s="568"/>
      <c r="AK1502" s="569"/>
      <c r="AL1502" s="548">
        <f>IF(AH1502=0,0,(AJ1502/AH1502)*100)</f>
        <v>0</v>
      </c>
      <c r="AM1502" s="549"/>
      <c r="AN1502" s="564"/>
      <c r="AO1502" s="565"/>
      <c r="AP1502" s="568"/>
      <c r="AQ1502" s="569"/>
      <c r="AR1502" s="548">
        <f>IF(AN1502=0,0,(AP1502/AN1502)*100)</f>
        <v>0</v>
      </c>
      <c r="AS1502" s="549"/>
      <c r="AT1502" s="572">
        <f>AB1502+AH1502+AN1502</f>
        <v>0</v>
      </c>
      <c r="AU1502" s="573"/>
      <c r="AV1502" s="544">
        <f>AD1502+AJ1502+AP1502</f>
        <v>0</v>
      </c>
      <c r="AW1502" s="545"/>
      <c r="AX1502" s="548">
        <f>IF(AT1502=0,0,(AV1502/AT1502)*100)</f>
        <v>0</v>
      </c>
      <c r="AY1502" s="549"/>
      <c r="AZ1502" s="564"/>
      <c r="BA1502" s="565"/>
      <c r="BB1502" s="568"/>
      <c r="BC1502" s="569"/>
      <c r="BD1502" s="548">
        <f>IF(AZ1502=0,0,(BB1502/AZ1502)*100)</f>
        <v>0</v>
      </c>
      <c r="BE1502" s="549"/>
      <c r="BF1502" s="572">
        <f>AT1502+AZ1502</f>
        <v>0</v>
      </c>
      <c r="BG1502" s="573"/>
      <c r="BH1502" s="544">
        <f>AV1502+BB1502</f>
        <v>0</v>
      </c>
      <c r="BI1502" s="545"/>
      <c r="BJ1502" s="548">
        <f>IF(BF1502=0,0,(BH1502/BF1502)*100)</f>
        <v>0</v>
      </c>
      <c r="BK1502" s="549"/>
      <c r="BL1502" s="552">
        <f>(AD1502*2)+(AJ1502*2)+(AP1502*3)+BB1502</f>
        <v>0</v>
      </c>
      <c r="BM1502" s="553"/>
      <c r="BN1502" s="554"/>
      <c r="BO1502" s="560" t="e">
        <f>(BL1502*BR$1486)+(N1502*BR$1487)+(X1502*BR$1488)+(R1502*BR$1489)+(V1502*BR$1490)+(Z1502*BR$1491)</f>
        <v>#REF!</v>
      </c>
      <c r="BP1502" s="560" t="e">
        <f>((AZ1502-BB1502)*BR$1493)+((AT1502-AV1502)*BR$1492)+(H1502*BR$1494)+(P1502*BR$1495)</f>
        <v>#REF!</v>
      </c>
      <c r="BQ1502" s="62"/>
      <c r="BR1502" s="62"/>
      <c r="BS1502" s="62"/>
    </row>
    <row r="1503" spans="1:76" ht="21.75" customHeight="1">
      <c r="A1503" s="62"/>
      <c r="B1503" s="587"/>
      <c r="C1503" s="562" t="str">
        <f>IF(ROSTER!D$24="","",ROSTER!D$24)</f>
        <v/>
      </c>
      <c r="D1503" s="563"/>
      <c r="E1503" s="591"/>
      <c r="F1503" s="593"/>
      <c r="G1503" s="595"/>
      <c r="H1503" s="585"/>
      <c r="I1503" s="577"/>
      <c r="J1503" s="566"/>
      <c r="K1503" s="567"/>
      <c r="L1503" s="570"/>
      <c r="M1503" s="571"/>
      <c r="N1503" s="582" t="s">
        <v>16</v>
      </c>
      <c r="O1503" s="583"/>
      <c r="P1503" s="566"/>
      <c r="Q1503" s="567"/>
      <c r="R1503" s="570"/>
      <c r="S1503" s="571"/>
      <c r="T1503" s="582" t="s">
        <v>16</v>
      </c>
      <c r="U1503" s="583"/>
      <c r="V1503" s="585"/>
      <c r="W1503" s="577"/>
      <c r="X1503" s="566"/>
      <c r="Y1503" s="577"/>
      <c r="Z1503" s="566"/>
      <c r="AA1503" s="577"/>
      <c r="AB1503" s="566"/>
      <c r="AC1503" s="567"/>
      <c r="AD1503" s="570"/>
      <c r="AE1503" s="571"/>
      <c r="AF1503" s="598"/>
      <c r="AG1503" s="599"/>
      <c r="AH1503" s="566"/>
      <c r="AI1503" s="567"/>
      <c r="AJ1503" s="570"/>
      <c r="AK1503" s="571"/>
      <c r="AL1503" s="598"/>
      <c r="AM1503" s="599"/>
      <c r="AN1503" s="566"/>
      <c r="AO1503" s="567"/>
      <c r="AP1503" s="570"/>
      <c r="AQ1503" s="571"/>
      <c r="AR1503" s="598"/>
      <c r="AS1503" s="599"/>
      <c r="AT1503" s="603"/>
      <c r="AU1503" s="604"/>
      <c r="AV1503" s="596"/>
      <c r="AW1503" s="597"/>
      <c r="AX1503" s="598"/>
      <c r="AY1503" s="599"/>
      <c r="AZ1503" s="566"/>
      <c r="BA1503" s="567"/>
      <c r="BB1503" s="570"/>
      <c r="BC1503" s="571"/>
      <c r="BD1503" s="598"/>
      <c r="BE1503" s="599"/>
      <c r="BF1503" s="603"/>
      <c r="BG1503" s="604"/>
      <c r="BH1503" s="596"/>
      <c r="BI1503" s="597"/>
      <c r="BJ1503" s="598"/>
      <c r="BK1503" s="599"/>
      <c r="BL1503" s="600"/>
      <c r="BM1503" s="601"/>
      <c r="BN1503" s="602"/>
      <c r="BO1503" s="561"/>
      <c r="BP1503" s="561"/>
      <c r="BQ1503" s="62"/>
      <c r="BR1503" s="62"/>
      <c r="BS1503" s="62"/>
      <c r="BX1503" s="82"/>
    </row>
    <row r="1504" spans="1:76" ht="21.75" customHeight="1">
      <c r="A1504" s="62"/>
      <c r="B1504" s="586" t="str">
        <f>IF(ROSTER!B26="","",ROSTER!B26)</f>
        <v/>
      </c>
      <c r="C1504" s="588" t="str">
        <f>IF(ROSTER!C$26="","",ROSTER!C$26)</f>
        <v/>
      </c>
      <c r="D1504" s="589"/>
      <c r="E1504" s="590"/>
      <c r="F1504" s="592">
        <f>IF(E1504="y",1,IF(E1504="S",1,0))</f>
        <v>0</v>
      </c>
      <c r="G1504" s="594">
        <f>IF(E1504="S",1,0)</f>
        <v>0</v>
      </c>
      <c r="H1504" s="584"/>
      <c r="I1504" s="576"/>
      <c r="J1504" s="564"/>
      <c r="K1504" s="565"/>
      <c r="L1504" s="568"/>
      <c r="M1504" s="569"/>
      <c r="N1504" s="578">
        <f>L1504+J1504</f>
        <v>0</v>
      </c>
      <c r="O1504" s="579"/>
      <c r="P1504" s="564"/>
      <c r="Q1504" s="565"/>
      <c r="R1504" s="568"/>
      <c r="S1504" s="569"/>
      <c r="T1504" s="578">
        <f>R1504-P1504</f>
        <v>0</v>
      </c>
      <c r="U1504" s="579"/>
      <c r="V1504" s="584"/>
      <c r="W1504" s="576"/>
      <c r="X1504" s="564"/>
      <c r="Y1504" s="576"/>
      <c r="Z1504" s="564"/>
      <c r="AA1504" s="576"/>
      <c r="AB1504" s="564"/>
      <c r="AC1504" s="565"/>
      <c r="AD1504" s="568"/>
      <c r="AE1504" s="569"/>
      <c r="AF1504" s="548">
        <f>IF(AB1504=0,0,(AD1504/AB1504)*100)</f>
        <v>0</v>
      </c>
      <c r="AG1504" s="549"/>
      <c r="AH1504" s="564"/>
      <c r="AI1504" s="565"/>
      <c r="AJ1504" s="568"/>
      <c r="AK1504" s="569"/>
      <c r="AL1504" s="548">
        <f>IF(AH1504=0,0,(AJ1504/AH1504)*100)</f>
        <v>0</v>
      </c>
      <c r="AM1504" s="549"/>
      <c r="AN1504" s="564"/>
      <c r="AO1504" s="565"/>
      <c r="AP1504" s="568"/>
      <c r="AQ1504" s="569"/>
      <c r="AR1504" s="548">
        <f>IF(AN1504=0,0,(AP1504/AN1504)*100)</f>
        <v>0</v>
      </c>
      <c r="AS1504" s="549"/>
      <c r="AT1504" s="572">
        <f>AB1504+AH1504+AN1504</f>
        <v>0</v>
      </c>
      <c r="AU1504" s="573"/>
      <c r="AV1504" s="544">
        <f>AD1504+AJ1504+AP1504</f>
        <v>0</v>
      </c>
      <c r="AW1504" s="545"/>
      <c r="AX1504" s="548">
        <f>IF(AT1504=0,0,(AV1504/AT1504)*100)</f>
        <v>0</v>
      </c>
      <c r="AY1504" s="549"/>
      <c r="AZ1504" s="564"/>
      <c r="BA1504" s="565"/>
      <c r="BB1504" s="568"/>
      <c r="BC1504" s="569"/>
      <c r="BD1504" s="548">
        <f>IF(AZ1504=0,0,(BB1504/AZ1504)*100)</f>
        <v>0</v>
      </c>
      <c r="BE1504" s="549"/>
      <c r="BF1504" s="572">
        <f>AT1504+AZ1504</f>
        <v>0</v>
      </c>
      <c r="BG1504" s="573"/>
      <c r="BH1504" s="544">
        <f>AV1504+BB1504</f>
        <v>0</v>
      </c>
      <c r="BI1504" s="545"/>
      <c r="BJ1504" s="548">
        <f>IF(BF1504=0,0,(BH1504/BF1504)*100)</f>
        <v>0</v>
      </c>
      <c r="BK1504" s="549"/>
      <c r="BL1504" s="552">
        <f>(AD1504*2)+(AJ1504*2)+(AP1504*3)+BB1504</f>
        <v>0</v>
      </c>
      <c r="BM1504" s="553"/>
      <c r="BN1504" s="554"/>
      <c r="BO1504" s="560" t="e">
        <f>(BL1504*BR$1486)+(N1504*BR$1487)+(X1504*BR$1488)+(R1504*BR$1489)+(V1504*BR$1490)+(Z1504*BR$1491)</f>
        <v>#REF!</v>
      </c>
      <c r="BP1504" s="560" t="e">
        <f>((AZ1504-BB1504)*BR$1493)+((AT1504-AV1504)*BR$1492)+(H1504*BR$1494)+(P1504*BR$1495)</f>
        <v>#REF!</v>
      </c>
      <c r="BQ1504" s="62"/>
      <c r="BR1504" s="62"/>
      <c r="BS1504" s="62"/>
    </row>
    <row r="1505" spans="1:71" ht="21.75" customHeight="1">
      <c r="A1505" s="62"/>
      <c r="B1505" s="587"/>
      <c r="C1505" s="562" t="str">
        <f>IF(ROSTER!D$26="","",ROSTER!D$26)</f>
        <v/>
      </c>
      <c r="D1505" s="563"/>
      <c r="E1505" s="591"/>
      <c r="F1505" s="593"/>
      <c r="G1505" s="595"/>
      <c r="H1505" s="585"/>
      <c r="I1505" s="577"/>
      <c r="J1505" s="566"/>
      <c r="K1505" s="567"/>
      <c r="L1505" s="570"/>
      <c r="M1505" s="571"/>
      <c r="N1505" s="582" t="s">
        <v>16</v>
      </c>
      <c r="O1505" s="583"/>
      <c r="P1505" s="566"/>
      <c r="Q1505" s="567"/>
      <c r="R1505" s="570"/>
      <c r="S1505" s="571"/>
      <c r="T1505" s="582" t="s">
        <v>16</v>
      </c>
      <c r="U1505" s="583"/>
      <c r="V1505" s="585"/>
      <c r="W1505" s="577"/>
      <c r="X1505" s="566"/>
      <c r="Y1505" s="577"/>
      <c r="Z1505" s="566"/>
      <c r="AA1505" s="577"/>
      <c r="AB1505" s="566"/>
      <c r="AC1505" s="567"/>
      <c r="AD1505" s="570"/>
      <c r="AE1505" s="571"/>
      <c r="AF1505" s="598"/>
      <c r="AG1505" s="599"/>
      <c r="AH1505" s="566"/>
      <c r="AI1505" s="567"/>
      <c r="AJ1505" s="570"/>
      <c r="AK1505" s="571"/>
      <c r="AL1505" s="598"/>
      <c r="AM1505" s="599"/>
      <c r="AN1505" s="566"/>
      <c r="AO1505" s="567"/>
      <c r="AP1505" s="570"/>
      <c r="AQ1505" s="571"/>
      <c r="AR1505" s="598"/>
      <c r="AS1505" s="599"/>
      <c r="AT1505" s="603"/>
      <c r="AU1505" s="604"/>
      <c r="AV1505" s="596"/>
      <c r="AW1505" s="597"/>
      <c r="AX1505" s="598"/>
      <c r="AY1505" s="599"/>
      <c r="AZ1505" s="566"/>
      <c r="BA1505" s="567"/>
      <c r="BB1505" s="570"/>
      <c r="BC1505" s="571"/>
      <c r="BD1505" s="598"/>
      <c r="BE1505" s="599"/>
      <c r="BF1505" s="603"/>
      <c r="BG1505" s="604"/>
      <c r="BH1505" s="596"/>
      <c r="BI1505" s="597"/>
      <c r="BJ1505" s="598"/>
      <c r="BK1505" s="599"/>
      <c r="BL1505" s="600"/>
      <c r="BM1505" s="601"/>
      <c r="BN1505" s="602"/>
      <c r="BO1505" s="561"/>
      <c r="BP1505" s="561"/>
      <c r="BQ1505" s="62"/>
      <c r="BR1505" s="62"/>
      <c r="BS1505" s="62"/>
    </row>
    <row r="1506" spans="1:71" ht="21.75" customHeight="1">
      <c r="A1506" s="62"/>
      <c r="B1506" s="586" t="str">
        <f>IF(ROSTER!B28="","",ROSTER!B28)</f>
        <v/>
      </c>
      <c r="C1506" s="588" t="str">
        <f>IF(ROSTER!C$28="","",ROSTER!C$28)</f>
        <v/>
      </c>
      <c r="D1506" s="589"/>
      <c r="E1506" s="590"/>
      <c r="F1506" s="592">
        <f>IF(E1506="y",1,IF(E1506="S",1,0))</f>
        <v>0</v>
      </c>
      <c r="G1506" s="594">
        <f>IF(E1506="S",1,0)</f>
        <v>0</v>
      </c>
      <c r="H1506" s="584"/>
      <c r="I1506" s="576"/>
      <c r="J1506" s="564"/>
      <c r="K1506" s="565"/>
      <c r="L1506" s="568"/>
      <c r="M1506" s="569"/>
      <c r="N1506" s="578">
        <f>L1506+J1506</f>
        <v>0</v>
      </c>
      <c r="O1506" s="579"/>
      <c r="P1506" s="564"/>
      <c r="Q1506" s="565"/>
      <c r="R1506" s="568"/>
      <c r="S1506" s="569"/>
      <c r="T1506" s="578">
        <f>R1506-P1506</f>
        <v>0</v>
      </c>
      <c r="U1506" s="579"/>
      <c r="V1506" s="584"/>
      <c r="W1506" s="576"/>
      <c r="X1506" s="564"/>
      <c r="Y1506" s="576"/>
      <c r="Z1506" s="564"/>
      <c r="AA1506" s="576"/>
      <c r="AB1506" s="564"/>
      <c r="AC1506" s="565"/>
      <c r="AD1506" s="568"/>
      <c r="AE1506" s="569"/>
      <c r="AF1506" s="548">
        <f>IF(AB1506=0,0,(AD1506/AB1506)*100)</f>
        <v>0</v>
      </c>
      <c r="AG1506" s="549"/>
      <c r="AH1506" s="564"/>
      <c r="AI1506" s="565"/>
      <c r="AJ1506" s="568"/>
      <c r="AK1506" s="569"/>
      <c r="AL1506" s="548">
        <f>IF(AH1506=0,0,(AJ1506/AH1506)*100)</f>
        <v>0</v>
      </c>
      <c r="AM1506" s="549"/>
      <c r="AN1506" s="564"/>
      <c r="AO1506" s="565"/>
      <c r="AP1506" s="568"/>
      <c r="AQ1506" s="569"/>
      <c r="AR1506" s="548">
        <f>IF(AN1506=0,0,(AP1506/AN1506)*100)</f>
        <v>0</v>
      </c>
      <c r="AS1506" s="549"/>
      <c r="AT1506" s="572">
        <f>AB1506+AH1506+AN1506</f>
        <v>0</v>
      </c>
      <c r="AU1506" s="573"/>
      <c r="AV1506" s="544">
        <f>AD1506+AJ1506+AP1506</f>
        <v>0</v>
      </c>
      <c r="AW1506" s="545"/>
      <c r="AX1506" s="548">
        <f>IF(AT1506=0,0,(AV1506/AT1506)*100)</f>
        <v>0</v>
      </c>
      <c r="AY1506" s="549"/>
      <c r="AZ1506" s="564"/>
      <c r="BA1506" s="565"/>
      <c r="BB1506" s="568"/>
      <c r="BC1506" s="569"/>
      <c r="BD1506" s="548">
        <f>IF(AZ1506=0,0,(BB1506/AZ1506)*100)</f>
        <v>0</v>
      </c>
      <c r="BE1506" s="549"/>
      <c r="BF1506" s="572">
        <f>AT1506+AZ1506</f>
        <v>0</v>
      </c>
      <c r="BG1506" s="573"/>
      <c r="BH1506" s="544">
        <f>AV1506+BB1506</f>
        <v>0</v>
      </c>
      <c r="BI1506" s="545"/>
      <c r="BJ1506" s="548">
        <f>IF(BF1506=0,0,(BH1506/BF1506)*100)</f>
        <v>0</v>
      </c>
      <c r="BK1506" s="549"/>
      <c r="BL1506" s="552">
        <f>(AD1506*2)+(AJ1506*2)+(AP1506*3)+BB1506</f>
        <v>0</v>
      </c>
      <c r="BM1506" s="553"/>
      <c r="BN1506" s="554"/>
      <c r="BO1506" s="560" t="e">
        <f>(BL1506*BR$1486)+(N1506*BR$1487)+(X1506*BR$1488)+(R1506*BR$1489)+(V1506*BR$1490)+(Z1506*BR$1491)</f>
        <v>#REF!</v>
      </c>
      <c r="BP1506" s="560" t="e">
        <f>((AZ1506-BB1506)*BR$1493)+((AT1506-AV1506)*BR$1492)+(H1506*BR$1494)+(P1506*BR$1495)</f>
        <v>#REF!</v>
      </c>
      <c r="BQ1506" s="62"/>
      <c r="BR1506" s="62"/>
      <c r="BS1506" s="62"/>
    </row>
    <row r="1507" spans="1:71" ht="21.75" customHeight="1">
      <c r="A1507" s="62"/>
      <c r="B1507" s="587"/>
      <c r="C1507" s="562" t="str">
        <f>IF(ROSTER!D$28="","",ROSTER!D$28)</f>
        <v/>
      </c>
      <c r="D1507" s="563"/>
      <c r="E1507" s="591"/>
      <c r="F1507" s="593"/>
      <c r="G1507" s="595"/>
      <c r="H1507" s="585"/>
      <c r="I1507" s="577"/>
      <c r="J1507" s="566"/>
      <c r="K1507" s="567"/>
      <c r="L1507" s="570"/>
      <c r="M1507" s="571"/>
      <c r="N1507" s="582" t="s">
        <v>16</v>
      </c>
      <c r="O1507" s="583"/>
      <c r="P1507" s="566"/>
      <c r="Q1507" s="567"/>
      <c r="R1507" s="570"/>
      <c r="S1507" s="571"/>
      <c r="T1507" s="582" t="s">
        <v>16</v>
      </c>
      <c r="U1507" s="583"/>
      <c r="V1507" s="585"/>
      <c r="W1507" s="577"/>
      <c r="X1507" s="566"/>
      <c r="Y1507" s="577"/>
      <c r="Z1507" s="566"/>
      <c r="AA1507" s="577"/>
      <c r="AB1507" s="566"/>
      <c r="AC1507" s="567"/>
      <c r="AD1507" s="570"/>
      <c r="AE1507" s="571"/>
      <c r="AF1507" s="598"/>
      <c r="AG1507" s="599"/>
      <c r="AH1507" s="566"/>
      <c r="AI1507" s="567"/>
      <c r="AJ1507" s="570"/>
      <c r="AK1507" s="571"/>
      <c r="AL1507" s="598"/>
      <c r="AM1507" s="599"/>
      <c r="AN1507" s="566"/>
      <c r="AO1507" s="567"/>
      <c r="AP1507" s="570"/>
      <c r="AQ1507" s="571"/>
      <c r="AR1507" s="598"/>
      <c r="AS1507" s="599"/>
      <c r="AT1507" s="603"/>
      <c r="AU1507" s="604"/>
      <c r="AV1507" s="596"/>
      <c r="AW1507" s="597"/>
      <c r="AX1507" s="598"/>
      <c r="AY1507" s="599"/>
      <c r="AZ1507" s="566"/>
      <c r="BA1507" s="567"/>
      <c r="BB1507" s="570"/>
      <c r="BC1507" s="571"/>
      <c r="BD1507" s="598"/>
      <c r="BE1507" s="599"/>
      <c r="BF1507" s="603"/>
      <c r="BG1507" s="604"/>
      <c r="BH1507" s="596"/>
      <c r="BI1507" s="597"/>
      <c r="BJ1507" s="598"/>
      <c r="BK1507" s="599"/>
      <c r="BL1507" s="600"/>
      <c r="BM1507" s="601"/>
      <c r="BN1507" s="602"/>
      <c r="BO1507" s="561"/>
      <c r="BP1507" s="561"/>
      <c r="BQ1507" s="62"/>
      <c r="BR1507" s="62"/>
      <c r="BS1507" s="62"/>
    </row>
    <row r="1508" spans="1:71" ht="21.75" customHeight="1">
      <c r="A1508" s="62"/>
      <c r="B1508" s="586" t="str">
        <f>IF(ROSTER!B30="","",ROSTER!B30)</f>
        <v/>
      </c>
      <c r="C1508" s="588" t="str">
        <f>IF(ROSTER!C$30="","",ROSTER!C$30)</f>
        <v/>
      </c>
      <c r="D1508" s="589"/>
      <c r="E1508" s="590"/>
      <c r="F1508" s="592">
        <f>IF(E1508="y",1,IF(E1508="S",1,0))</f>
        <v>0</v>
      </c>
      <c r="G1508" s="594">
        <f>IF(E1508="S",1,0)</f>
        <v>0</v>
      </c>
      <c r="H1508" s="584"/>
      <c r="I1508" s="576"/>
      <c r="J1508" s="564"/>
      <c r="K1508" s="565"/>
      <c r="L1508" s="568"/>
      <c r="M1508" s="569"/>
      <c r="N1508" s="578">
        <f>L1508+J1508</f>
        <v>0</v>
      </c>
      <c r="O1508" s="579"/>
      <c r="P1508" s="564"/>
      <c r="Q1508" s="565"/>
      <c r="R1508" s="568"/>
      <c r="S1508" s="569"/>
      <c r="T1508" s="578">
        <f>R1508-P1508</f>
        <v>0</v>
      </c>
      <c r="U1508" s="579"/>
      <c r="V1508" s="584"/>
      <c r="W1508" s="576"/>
      <c r="X1508" s="564"/>
      <c r="Y1508" s="576"/>
      <c r="Z1508" s="564"/>
      <c r="AA1508" s="576"/>
      <c r="AB1508" s="564"/>
      <c r="AC1508" s="565"/>
      <c r="AD1508" s="568"/>
      <c r="AE1508" s="569"/>
      <c r="AF1508" s="548">
        <f>IF(AB1508=0,0,(AD1508/AB1508)*100)</f>
        <v>0</v>
      </c>
      <c r="AG1508" s="549"/>
      <c r="AH1508" s="564"/>
      <c r="AI1508" s="565"/>
      <c r="AJ1508" s="568"/>
      <c r="AK1508" s="569"/>
      <c r="AL1508" s="548">
        <f>IF(AH1508=0,0,(AJ1508/AH1508)*100)</f>
        <v>0</v>
      </c>
      <c r="AM1508" s="549"/>
      <c r="AN1508" s="564"/>
      <c r="AO1508" s="565"/>
      <c r="AP1508" s="568"/>
      <c r="AQ1508" s="569"/>
      <c r="AR1508" s="548">
        <f>IF(AN1508=0,0,(AP1508/AN1508)*100)</f>
        <v>0</v>
      </c>
      <c r="AS1508" s="549"/>
      <c r="AT1508" s="572">
        <f>AB1508+AH1508+AN1508</f>
        <v>0</v>
      </c>
      <c r="AU1508" s="573"/>
      <c r="AV1508" s="544">
        <f>AD1508+AJ1508+AP1508</f>
        <v>0</v>
      </c>
      <c r="AW1508" s="545"/>
      <c r="AX1508" s="548">
        <f>IF(AT1508=0,0,(AV1508/AT1508)*100)</f>
        <v>0</v>
      </c>
      <c r="AY1508" s="549"/>
      <c r="AZ1508" s="564"/>
      <c r="BA1508" s="565"/>
      <c r="BB1508" s="568"/>
      <c r="BC1508" s="569"/>
      <c r="BD1508" s="548">
        <f>IF(AZ1508=0,0,(BB1508/AZ1508)*100)</f>
        <v>0</v>
      </c>
      <c r="BE1508" s="549"/>
      <c r="BF1508" s="572">
        <f>AT1508+AZ1508</f>
        <v>0</v>
      </c>
      <c r="BG1508" s="573"/>
      <c r="BH1508" s="544">
        <f>AV1508+BB1508</f>
        <v>0</v>
      </c>
      <c r="BI1508" s="545"/>
      <c r="BJ1508" s="548">
        <f>IF(BF1508=0,0,(BH1508/BF1508)*100)</f>
        <v>0</v>
      </c>
      <c r="BK1508" s="549"/>
      <c r="BL1508" s="552">
        <f>(AD1508*2)+(AJ1508*2)+(AP1508*3)+BB1508</f>
        <v>0</v>
      </c>
      <c r="BM1508" s="553"/>
      <c r="BN1508" s="554"/>
      <c r="BO1508" s="560" t="e">
        <f>(BL1508*BR$1486)+(N1508*BR$1487)+(X1508*BR$1488)+(R1508*BR$1489)+(V1508*BR$1490)+(Z1508*BR$1491)</f>
        <v>#REF!</v>
      </c>
      <c r="BP1508" s="560" t="e">
        <f>((AZ1508-BB1508)*BR$1493)+((AT1508-AV1508)*BR$1492)+(H1508*BR$1494)+(P1508*BR$1495)</f>
        <v>#REF!</v>
      </c>
      <c r="BQ1508" s="62"/>
      <c r="BR1508" s="62"/>
      <c r="BS1508" s="62"/>
    </row>
    <row r="1509" spans="1:71" ht="21.75" customHeight="1">
      <c r="A1509" s="62"/>
      <c r="B1509" s="587"/>
      <c r="C1509" s="562" t="str">
        <f>IF(ROSTER!D$30="","",ROSTER!D$30)</f>
        <v/>
      </c>
      <c r="D1509" s="563"/>
      <c r="E1509" s="591"/>
      <c r="F1509" s="593"/>
      <c r="G1509" s="595"/>
      <c r="H1509" s="585"/>
      <c r="I1509" s="577"/>
      <c r="J1509" s="566"/>
      <c r="K1509" s="567"/>
      <c r="L1509" s="570"/>
      <c r="M1509" s="571"/>
      <c r="N1509" s="582" t="s">
        <v>16</v>
      </c>
      <c r="O1509" s="583"/>
      <c r="P1509" s="566"/>
      <c r="Q1509" s="567"/>
      <c r="R1509" s="570"/>
      <c r="S1509" s="571"/>
      <c r="T1509" s="582" t="s">
        <v>16</v>
      </c>
      <c r="U1509" s="583"/>
      <c r="V1509" s="585"/>
      <c r="W1509" s="577"/>
      <c r="X1509" s="566"/>
      <c r="Y1509" s="577"/>
      <c r="Z1509" s="566"/>
      <c r="AA1509" s="577"/>
      <c r="AB1509" s="566"/>
      <c r="AC1509" s="567"/>
      <c r="AD1509" s="570"/>
      <c r="AE1509" s="571"/>
      <c r="AF1509" s="598"/>
      <c r="AG1509" s="599"/>
      <c r="AH1509" s="566"/>
      <c r="AI1509" s="567"/>
      <c r="AJ1509" s="570"/>
      <c r="AK1509" s="571"/>
      <c r="AL1509" s="598"/>
      <c r="AM1509" s="599"/>
      <c r="AN1509" s="566"/>
      <c r="AO1509" s="567"/>
      <c r="AP1509" s="570"/>
      <c r="AQ1509" s="571"/>
      <c r="AR1509" s="598"/>
      <c r="AS1509" s="599"/>
      <c r="AT1509" s="603"/>
      <c r="AU1509" s="604"/>
      <c r="AV1509" s="596"/>
      <c r="AW1509" s="597"/>
      <c r="AX1509" s="598"/>
      <c r="AY1509" s="599"/>
      <c r="AZ1509" s="566"/>
      <c r="BA1509" s="567"/>
      <c r="BB1509" s="570"/>
      <c r="BC1509" s="571"/>
      <c r="BD1509" s="598"/>
      <c r="BE1509" s="599"/>
      <c r="BF1509" s="603"/>
      <c r="BG1509" s="604"/>
      <c r="BH1509" s="596"/>
      <c r="BI1509" s="597"/>
      <c r="BJ1509" s="598"/>
      <c r="BK1509" s="599"/>
      <c r="BL1509" s="600"/>
      <c r="BM1509" s="601"/>
      <c r="BN1509" s="602"/>
      <c r="BO1509" s="561"/>
      <c r="BP1509" s="561"/>
      <c r="BQ1509" s="62"/>
      <c r="BR1509" s="62"/>
      <c r="BS1509" s="62"/>
    </row>
    <row r="1510" spans="1:71" ht="21.75" customHeight="1">
      <c r="A1510" s="62"/>
      <c r="B1510" s="586" t="str">
        <f>IF(ROSTER!B32="","",ROSTER!B32)</f>
        <v/>
      </c>
      <c r="C1510" s="588" t="str">
        <f>IF(ROSTER!C$32="","",ROSTER!C$32)</f>
        <v/>
      </c>
      <c r="D1510" s="589"/>
      <c r="E1510" s="590"/>
      <c r="F1510" s="592">
        <f>IF(E1510="y",1,IF(E1510="S",1,0))</f>
        <v>0</v>
      </c>
      <c r="G1510" s="594">
        <f>IF(E1510="S",1,0)</f>
        <v>0</v>
      </c>
      <c r="H1510" s="584"/>
      <c r="I1510" s="576"/>
      <c r="J1510" s="564"/>
      <c r="K1510" s="565"/>
      <c r="L1510" s="568"/>
      <c r="M1510" s="569"/>
      <c r="N1510" s="578">
        <f>L1510+J1510</f>
        <v>0</v>
      </c>
      <c r="O1510" s="579"/>
      <c r="P1510" s="564"/>
      <c r="Q1510" s="565"/>
      <c r="R1510" s="568"/>
      <c r="S1510" s="569"/>
      <c r="T1510" s="578">
        <f>R1510-P1510</f>
        <v>0</v>
      </c>
      <c r="U1510" s="579"/>
      <c r="V1510" s="584"/>
      <c r="W1510" s="576"/>
      <c r="X1510" s="564"/>
      <c r="Y1510" s="576"/>
      <c r="Z1510" s="564"/>
      <c r="AA1510" s="576"/>
      <c r="AB1510" s="564"/>
      <c r="AC1510" s="565"/>
      <c r="AD1510" s="568"/>
      <c r="AE1510" s="569"/>
      <c r="AF1510" s="548">
        <f>IF(AB1510=0,0,(AD1510/AB1510)*100)</f>
        <v>0</v>
      </c>
      <c r="AG1510" s="549"/>
      <c r="AH1510" s="564"/>
      <c r="AI1510" s="565"/>
      <c r="AJ1510" s="568"/>
      <c r="AK1510" s="569"/>
      <c r="AL1510" s="548">
        <f>IF(AH1510=0,0,(AJ1510/AH1510)*100)</f>
        <v>0</v>
      </c>
      <c r="AM1510" s="549"/>
      <c r="AN1510" s="564"/>
      <c r="AO1510" s="565"/>
      <c r="AP1510" s="568"/>
      <c r="AQ1510" s="569"/>
      <c r="AR1510" s="548">
        <f>IF(AN1510=0,0,(AP1510/AN1510)*100)</f>
        <v>0</v>
      </c>
      <c r="AS1510" s="549"/>
      <c r="AT1510" s="572">
        <f>AB1510+AH1510+AN1510</f>
        <v>0</v>
      </c>
      <c r="AU1510" s="573"/>
      <c r="AV1510" s="544">
        <f>AD1510+AJ1510+AP1510</f>
        <v>0</v>
      </c>
      <c r="AW1510" s="545"/>
      <c r="AX1510" s="548">
        <f>IF(AT1510=0,0,(AV1510/AT1510)*100)</f>
        <v>0</v>
      </c>
      <c r="AY1510" s="549"/>
      <c r="AZ1510" s="564"/>
      <c r="BA1510" s="565"/>
      <c r="BB1510" s="568"/>
      <c r="BC1510" s="569"/>
      <c r="BD1510" s="548">
        <f>IF(AZ1510=0,0,(BB1510/AZ1510)*100)</f>
        <v>0</v>
      </c>
      <c r="BE1510" s="549"/>
      <c r="BF1510" s="572">
        <f>AT1510+AZ1510</f>
        <v>0</v>
      </c>
      <c r="BG1510" s="573"/>
      <c r="BH1510" s="544">
        <f>AV1510+BB1510</f>
        <v>0</v>
      </c>
      <c r="BI1510" s="545"/>
      <c r="BJ1510" s="548">
        <f>IF(BF1510=0,0,(BH1510/BF1510)*100)</f>
        <v>0</v>
      </c>
      <c r="BK1510" s="549"/>
      <c r="BL1510" s="552">
        <f>(AD1510*2)+(AJ1510*2)+(AP1510*3)+BB1510</f>
        <v>0</v>
      </c>
      <c r="BM1510" s="553"/>
      <c r="BN1510" s="554"/>
      <c r="BO1510" s="560" t="e">
        <f>(BL1510*BR$1486)+(N1510*BR$1487)+(X1510*BR$1488)+(R1510*BR$1489)+(V1510*BR$1490)+(Z1510*BR$1491)</f>
        <v>#REF!</v>
      </c>
      <c r="BP1510" s="560" t="e">
        <f>((AZ1510-BB1510)*BR$1493)+((AT1510-AV1510)*BR$1492)+(H1510*BR$1494)+(P1510*BR$1495)</f>
        <v>#REF!</v>
      </c>
      <c r="BQ1510" s="62"/>
      <c r="BR1510" s="62"/>
      <c r="BS1510" s="62"/>
    </row>
    <row r="1511" spans="1:71" ht="21.75" customHeight="1">
      <c r="A1511" s="62"/>
      <c r="B1511" s="587"/>
      <c r="C1511" s="562" t="str">
        <f>IF(ROSTER!D$32="","",ROSTER!D$32)</f>
        <v/>
      </c>
      <c r="D1511" s="563"/>
      <c r="E1511" s="591"/>
      <c r="F1511" s="593"/>
      <c r="G1511" s="595"/>
      <c r="H1511" s="585"/>
      <c r="I1511" s="577"/>
      <c r="J1511" s="566"/>
      <c r="K1511" s="567"/>
      <c r="L1511" s="570"/>
      <c r="M1511" s="571"/>
      <c r="N1511" s="582" t="s">
        <v>16</v>
      </c>
      <c r="O1511" s="583"/>
      <c r="P1511" s="566"/>
      <c r="Q1511" s="567"/>
      <c r="R1511" s="570"/>
      <c r="S1511" s="571"/>
      <c r="T1511" s="582" t="s">
        <v>16</v>
      </c>
      <c r="U1511" s="583"/>
      <c r="V1511" s="585"/>
      <c r="W1511" s="577"/>
      <c r="X1511" s="566"/>
      <c r="Y1511" s="577"/>
      <c r="Z1511" s="566"/>
      <c r="AA1511" s="577"/>
      <c r="AB1511" s="566"/>
      <c r="AC1511" s="567"/>
      <c r="AD1511" s="570"/>
      <c r="AE1511" s="571"/>
      <c r="AF1511" s="598"/>
      <c r="AG1511" s="599"/>
      <c r="AH1511" s="566"/>
      <c r="AI1511" s="567"/>
      <c r="AJ1511" s="570"/>
      <c r="AK1511" s="571"/>
      <c r="AL1511" s="598"/>
      <c r="AM1511" s="599"/>
      <c r="AN1511" s="566"/>
      <c r="AO1511" s="567"/>
      <c r="AP1511" s="570"/>
      <c r="AQ1511" s="571"/>
      <c r="AR1511" s="598"/>
      <c r="AS1511" s="599"/>
      <c r="AT1511" s="603"/>
      <c r="AU1511" s="604"/>
      <c r="AV1511" s="596"/>
      <c r="AW1511" s="597"/>
      <c r="AX1511" s="598"/>
      <c r="AY1511" s="599"/>
      <c r="AZ1511" s="566"/>
      <c r="BA1511" s="567"/>
      <c r="BB1511" s="570"/>
      <c r="BC1511" s="571"/>
      <c r="BD1511" s="598"/>
      <c r="BE1511" s="599"/>
      <c r="BF1511" s="603"/>
      <c r="BG1511" s="604"/>
      <c r="BH1511" s="596"/>
      <c r="BI1511" s="597"/>
      <c r="BJ1511" s="598"/>
      <c r="BK1511" s="599"/>
      <c r="BL1511" s="600"/>
      <c r="BM1511" s="601"/>
      <c r="BN1511" s="602"/>
      <c r="BO1511" s="561"/>
      <c r="BP1511" s="561"/>
      <c r="BQ1511" s="62"/>
      <c r="BR1511" s="62"/>
      <c r="BS1511" s="62"/>
    </row>
    <row r="1512" spans="1:71" ht="21.75" customHeight="1">
      <c r="A1512" s="62"/>
      <c r="B1512" s="586" t="str">
        <f>IF(ROSTER!B34="","",ROSTER!B34)</f>
        <v/>
      </c>
      <c r="C1512" s="588" t="str">
        <f>IF(ROSTER!C$34="","",ROSTER!C$34)</f>
        <v/>
      </c>
      <c r="D1512" s="589"/>
      <c r="E1512" s="590"/>
      <c r="F1512" s="592">
        <f>IF(E1512="y",1,IF(E1512="S",1,0))</f>
        <v>0</v>
      </c>
      <c r="G1512" s="594">
        <f>IF(E1512="S",1,0)</f>
        <v>0</v>
      </c>
      <c r="H1512" s="584"/>
      <c r="I1512" s="576"/>
      <c r="J1512" s="564"/>
      <c r="K1512" s="565"/>
      <c r="L1512" s="568"/>
      <c r="M1512" s="569"/>
      <c r="N1512" s="578">
        <f>L1512+J1512</f>
        <v>0</v>
      </c>
      <c r="O1512" s="579"/>
      <c r="P1512" s="564"/>
      <c r="Q1512" s="565"/>
      <c r="R1512" s="568"/>
      <c r="S1512" s="569"/>
      <c r="T1512" s="578">
        <f>R1512-P1512</f>
        <v>0</v>
      </c>
      <c r="U1512" s="579"/>
      <c r="V1512" s="584"/>
      <c r="W1512" s="576"/>
      <c r="X1512" s="564"/>
      <c r="Y1512" s="576"/>
      <c r="Z1512" s="564"/>
      <c r="AA1512" s="576"/>
      <c r="AB1512" s="564"/>
      <c r="AC1512" s="565"/>
      <c r="AD1512" s="568"/>
      <c r="AE1512" s="569"/>
      <c r="AF1512" s="548">
        <f>IF(AB1512=0,0,(AD1512/AB1512)*100)</f>
        <v>0</v>
      </c>
      <c r="AG1512" s="549"/>
      <c r="AH1512" s="564"/>
      <c r="AI1512" s="565"/>
      <c r="AJ1512" s="568"/>
      <c r="AK1512" s="569"/>
      <c r="AL1512" s="548">
        <f>IF(AH1512=0,0,(AJ1512/AH1512)*100)</f>
        <v>0</v>
      </c>
      <c r="AM1512" s="549"/>
      <c r="AN1512" s="564"/>
      <c r="AO1512" s="565"/>
      <c r="AP1512" s="568"/>
      <c r="AQ1512" s="569"/>
      <c r="AR1512" s="548">
        <f>IF(AN1512=0,0,(AP1512/AN1512)*100)</f>
        <v>0</v>
      </c>
      <c r="AS1512" s="549"/>
      <c r="AT1512" s="572">
        <f>AB1512+AH1512+AN1512</f>
        <v>0</v>
      </c>
      <c r="AU1512" s="573"/>
      <c r="AV1512" s="544">
        <f>AD1512+AJ1512+AP1512</f>
        <v>0</v>
      </c>
      <c r="AW1512" s="545"/>
      <c r="AX1512" s="548">
        <f>IF(AT1512=0,0,(AV1512/AT1512)*100)</f>
        <v>0</v>
      </c>
      <c r="AY1512" s="549"/>
      <c r="AZ1512" s="564"/>
      <c r="BA1512" s="565"/>
      <c r="BB1512" s="568"/>
      <c r="BC1512" s="569"/>
      <c r="BD1512" s="548">
        <f>IF(AZ1512=0,0,(BB1512/AZ1512)*100)</f>
        <v>0</v>
      </c>
      <c r="BE1512" s="549"/>
      <c r="BF1512" s="572">
        <f>AT1512+AZ1512</f>
        <v>0</v>
      </c>
      <c r="BG1512" s="573"/>
      <c r="BH1512" s="544">
        <f>AV1512+BB1512</f>
        <v>0</v>
      </c>
      <c r="BI1512" s="545"/>
      <c r="BJ1512" s="548">
        <f>IF(BF1512=0,0,(BH1512/BF1512)*100)</f>
        <v>0</v>
      </c>
      <c r="BK1512" s="549"/>
      <c r="BL1512" s="552">
        <f>(AD1512*2)+(AJ1512*2)+(AP1512*3)+BB1512</f>
        <v>0</v>
      </c>
      <c r="BM1512" s="553"/>
      <c r="BN1512" s="554"/>
      <c r="BO1512" s="560" t="e">
        <f>(BL1512*BR$1486)+(N1512*BR$1487)+(X1512*BR$1488)+(R1512*BR$1489)+(V1512*BR$1490)+(Z1512*BR$1491)</f>
        <v>#REF!</v>
      </c>
      <c r="BP1512" s="560" t="e">
        <f>((AZ1512-BB1512)*BR$1493)+((AT1512-AV1512)*BR$1492)+(H1512*BR$1494)+(P1512*BR$1495)</f>
        <v>#REF!</v>
      </c>
      <c r="BQ1512" s="62"/>
      <c r="BR1512" s="62"/>
      <c r="BS1512" s="62"/>
    </row>
    <row r="1513" spans="1:71" ht="21.75" customHeight="1">
      <c r="A1513" s="62"/>
      <c r="B1513" s="587"/>
      <c r="C1513" s="562" t="str">
        <f>IF(ROSTER!D$34="","",ROSTER!D$34)</f>
        <v/>
      </c>
      <c r="D1513" s="563"/>
      <c r="E1513" s="591"/>
      <c r="F1513" s="593"/>
      <c r="G1513" s="595"/>
      <c r="H1513" s="585"/>
      <c r="I1513" s="577"/>
      <c r="J1513" s="566"/>
      <c r="K1513" s="567"/>
      <c r="L1513" s="570"/>
      <c r="M1513" s="571"/>
      <c r="N1513" s="582" t="s">
        <v>16</v>
      </c>
      <c r="O1513" s="583"/>
      <c r="P1513" s="566"/>
      <c r="Q1513" s="567"/>
      <c r="R1513" s="570"/>
      <c r="S1513" s="571"/>
      <c r="T1513" s="582" t="s">
        <v>16</v>
      </c>
      <c r="U1513" s="583"/>
      <c r="V1513" s="585"/>
      <c r="W1513" s="577"/>
      <c r="X1513" s="566"/>
      <c r="Y1513" s="577"/>
      <c r="Z1513" s="566"/>
      <c r="AA1513" s="577"/>
      <c r="AB1513" s="566"/>
      <c r="AC1513" s="567"/>
      <c r="AD1513" s="570"/>
      <c r="AE1513" s="571"/>
      <c r="AF1513" s="598"/>
      <c r="AG1513" s="599"/>
      <c r="AH1513" s="566"/>
      <c r="AI1513" s="567"/>
      <c r="AJ1513" s="570"/>
      <c r="AK1513" s="571"/>
      <c r="AL1513" s="598"/>
      <c r="AM1513" s="599"/>
      <c r="AN1513" s="566"/>
      <c r="AO1513" s="567"/>
      <c r="AP1513" s="570"/>
      <c r="AQ1513" s="571"/>
      <c r="AR1513" s="598"/>
      <c r="AS1513" s="599"/>
      <c r="AT1513" s="603"/>
      <c r="AU1513" s="604"/>
      <c r="AV1513" s="596"/>
      <c r="AW1513" s="597"/>
      <c r="AX1513" s="598"/>
      <c r="AY1513" s="599"/>
      <c r="AZ1513" s="566"/>
      <c r="BA1513" s="567"/>
      <c r="BB1513" s="570"/>
      <c r="BC1513" s="571"/>
      <c r="BD1513" s="598"/>
      <c r="BE1513" s="599"/>
      <c r="BF1513" s="603"/>
      <c r="BG1513" s="604"/>
      <c r="BH1513" s="596"/>
      <c r="BI1513" s="597"/>
      <c r="BJ1513" s="598"/>
      <c r="BK1513" s="599"/>
      <c r="BL1513" s="600"/>
      <c r="BM1513" s="601"/>
      <c r="BN1513" s="602"/>
      <c r="BO1513" s="561"/>
      <c r="BP1513" s="561"/>
      <c r="BQ1513" s="62"/>
      <c r="BR1513" s="62"/>
      <c r="BS1513" s="62"/>
    </row>
    <row r="1514" spans="1:71" ht="21.75" customHeight="1">
      <c r="A1514" s="62"/>
      <c r="B1514" s="586" t="str">
        <f>IF(ROSTER!B36="","",ROSTER!B36)</f>
        <v/>
      </c>
      <c r="C1514" s="588" t="str">
        <f>IF(ROSTER!C$36="","",ROSTER!C$36)</f>
        <v/>
      </c>
      <c r="D1514" s="589"/>
      <c r="E1514" s="590"/>
      <c r="F1514" s="592">
        <f>IF(E1514="y",1,IF(E1514="S",1,0))</f>
        <v>0</v>
      </c>
      <c r="G1514" s="594">
        <f>IF(E1514="S",1,0)</f>
        <v>0</v>
      </c>
      <c r="H1514" s="584"/>
      <c r="I1514" s="576"/>
      <c r="J1514" s="564"/>
      <c r="K1514" s="565"/>
      <c r="L1514" s="568"/>
      <c r="M1514" s="569"/>
      <c r="N1514" s="578">
        <f>L1514+J1514</f>
        <v>0</v>
      </c>
      <c r="O1514" s="579"/>
      <c r="P1514" s="564"/>
      <c r="Q1514" s="565"/>
      <c r="R1514" s="568"/>
      <c r="S1514" s="569"/>
      <c r="T1514" s="578">
        <f>R1514-P1514</f>
        <v>0</v>
      </c>
      <c r="U1514" s="579"/>
      <c r="V1514" s="584"/>
      <c r="W1514" s="576"/>
      <c r="X1514" s="564"/>
      <c r="Y1514" s="576"/>
      <c r="Z1514" s="564"/>
      <c r="AA1514" s="576"/>
      <c r="AB1514" s="564"/>
      <c r="AC1514" s="565"/>
      <c r="AD1514" s="568"/>
      <c r="AE1514" s="569"/>
      <c r="AF1514" s="548">
        <f>IF(AB1514=0,0,(AD1514/AB1514)*100)</f>
        <v>0</v>
      </c>
      <c r="AG1514" s="549"/>
      <c r="AH1514" s="564"/>
      <c r="AI1514" s="565"/>
      <c r="AJ1514" s="568"/>
      <c r="AK1514" s="569"/>
      <c r="AL1514" s="548">
        <f>IF(AH1514=0,0,(AJ1514/AH1514)*100)</f>
        <v>0</v>
      </c>
      <c r="AM1514" s="549"/>
      <c r="AN1514" s="564"/>
      <c r="AO1514" s="565"/>
      <c r="AP1514" s="568"/>
      <c r="AQ1514" s="569"/>
      <c r="AR1514" s="548">
        <f>IF(AN1514=0,0,(AP1514/AN1514)*100)</f>
        <v>0</v>
      </c>
      <c r="AS1514" s="549"/>
      <c r="AT1514" s="572">
        <f>AB1514+AH1514+AN1514</f>
        <v>0</v>
      </c>
      <c r="AU1514" s="573"/>
      <c r="AV1514" s="544">
        <f>AD1514+AJ1514+AP1514</f>
        <v>0</v>
      </c>
      <c r="AW1514" s="545"/>
      <c r="AX1514" s="548">
        <f>IF(AT1514=0,0,(AV1514/AT1514)*100)</f>
        <v>0</v>
      </c>
      <c r="AY1514" s="549"/>
      <c r="AZ1514" s="564"/>
      <c r="BA1514" s="565"/>
      <c r="BB1514" s="568"/>
      <c r="BC1514" s="569"/>
      <c r="BD1514" s="548">
        <f>IF(AZ1514=0,0,(BB1514/AZ1514)*100)</f>
        <v>0</v>
      </c>
      <c r="BE1514" s="549"/>
      <c r="BF1514" s="572">
        <f>AT1514+AZ1514</f>
        <v>0</v>
      </c>
      <c r="BG1514" s="573"/>
      <c r="BH1514" s="544">
        <f>AV1514+BB1514</f>
        <v>0</v>
      </c>
      <c r="BI1514" s="545"/>
      <c r="BJ1514" s="548">
        <f>IF(BF1514=0,0,(BH1514/BF1514)*100)</f>
        <v>0</v>
      </c>
      <c r="BK1514" s="549"/>
      <c r="BL1514" s="552">
        <f>(AD1514*2)+(AJ1514*2)+(AP1514*3)+BB1514</f>
        <v>0</v>
      </c>
      <c r="BM1514" s="553"/>
      <c r="BN1514" s="554"/>
      <c r="BO1514" s="560" t="e">
        <f>(BL1514*BR$1486)+(N1514*BR$1487)+(X1514*BR$1488)+(R1514*BR$1489)+(V1514*BR$1490)+(Z1514*BR$1491)</f>
        <v>#REF!</v>
      </c>
      <c r="BP1514" s="560" t="e">
        <f>((AZ1514-BB1514)*BR$1493)+((AT1514-AV1514)*BR$1492)+(H1514*BR$1494)+(P1514*BR$1495)</f>
        <v>#REF!</v>
      </c>
      <c r="BQ1514" s="62"/>
      <c r="BR1514" s="62"/>
      <c r="BS1514" s="62"/>
    </row>
    <row r="1515" spans="1:71" ht="21.75" customHeight="1">
      <c r="A1515" s="62"/>
      <c r="B1515" s="587"/>
      <c r="C1515" s="562" t="str">
        <f>IF(ROSTER!D$36="","",ROSTER!D$36)</f>
        <v/>
      </c>
      <c r="D1515" s="563"/>
      <c r="E1515" s="591"/>
      <c r="F1515" s="593"/>
      <c r="G1515" s="595"/>
      <c r="H1515" s="585"/>
      <c r="I1515" s="577"/>
      <c r="J1515" s="566"/>
      <c r="K1515" s="567"/>
      <c r="L1515" s="570"/>
      <c r="M1515" s="571"/>
      <c r="N1515" s="582" t="s">
        <v>16</v>
      </c>
      <c r="O1515" s="583"/>
      <c r="P1515" s="566"/>
      <c r="Q1515" s="567"/>
      <c r="R1515" s="570"/>
      <c r="S1515" s="571"/>
      <c r="T1515" s="582" t="s">
        <v>16</v>
      </c>
      <c r="U1515" s="583"/>
      <c r="V1515" s="585"/>
      <c r="W1515" s="577"/>
      <c r="X1515" s="566"/>
      <c r="Y1515" s="577"/>
      <c r="Z1515" s="566"/>
      <c r="AA1515" s="577"/>
      <c r="AB1515" s="566"/>
      <c r="AC1515" s="567"/>
      <c r="AD1515" s="570"/>
      <c r="AE1515" s="571"/>
      <c r="AF1515" s="598"/>
      <c r="AG1515" s="599"/>
      <c r="AH1515" s="566"/>
      <c r="AI1515" s="567"/>
      <c r="AJ1515" s="570"/>
      <c r="AK1515" s="571"/>
      <c r="AL1515" s="598"/>
      <c r="AM1515" s="599"/>
      <c r="AN1515" s="566"/>
      <c r="AO1515" s="567"/>
      <c r="AP1515" s="570"/>
      <c r="AQ1515" s="571"/>
      <c r="AR1515" s="598"/>
      <c r="AS1515" s="599"/>
      <c r="AT1515" s="603"/>
      <c r="AU1515" s="604"/>
      <c r="AV1515" s="596"/>
      <c r="AW1515" s="597"/>
      <c r="AX1515" s="598"/>
      <c r="AY1515" s="599"/>
      <c r="AZ1515" s="566"/>
      <c r="BA1515" s="567"/>
      <c r="BB1515" s="570"/>
      <c r="BC1515" s="571"/>
      <c r="BD1515" s="598"/>
      <c r="BE1515" s="599"/>
      <c r="BF1515" s="603"/>
      <c r="BG1515" s="604"/>
      <c r="BH1515" s="596"/>
      <c r="BI1515" s="597"/>
      <c r="BJ1515" s="598"/>
      <c r="BK1515" s="599"/>
      <c r="BL1515" s="600"/>
      <c r="BM1515" s="601"/>
      <c r="BN1515" s="602"/>
      <c r="BO1515" s="561"/>
      <c r="BP1515" s="561"/>
      <c r="BQ1515" s="62"/>
      <c r="BR1515" s="62"/>
      <c r="BS1515" s="62"/>
    </row>
    <row r="1516" spans="1:71" ht="21.75" customHeight="1">
      <c r="A1516" s="62"/>
      <c r="B1516" s="586" t="str">
        <f>IF(ROSTER!B38="","",ROSTER!B38)</f>
        <v/>
      </c>
      <c r="C1516" s="588" t="str">
        <f>IF(ROSTER!C$38="","",ROSTER!C$38)</f>
        <v/>
      </c>
      <c r="D1516" s="589"/>
      <c r="E1516" s="590"/>
      <c r="F1516" s="592">
        <f>IF(E1516="y",1,IF(E1516="S",1,0))</f>
        <v>0</v>
      </c>
      <c r="G1516" s="594">
        <f>IF(E1516="S",1,0)</f>
        <v>0</v>
      </c>
      <c r="H1516" s="584"/>
      <c r="I1516" s="576"/>
      <c r="J1516" s="564"/>
      <c r="K1516" s="565"/>
      <c r="L1516" s="568"/>
      <c r="M1516" s="569"/>
      <c r="N1516" s="578">
        <f>L1516+J1516</f>
        <v>0</v>
      </c>
      <c r="O1516" s="579"/>
      <c r="P1516" s="564"/>
      <c r="Q1516" s="565"/>
      <c r="R1516" s="568"/>
      <c r="S1516" s="569"/>
      <c r="T1516" s="578">
        <f>R1516-P1516</f>
        <v>0</v>
      </c>
      <c r="U1516" s="579"/>
      <c r="V1516" s="584"/>
      <c r="W1516" s="576"/>
      <c r="X1516" s="564"/>
      <c r="Y1516" s="576"/>
      <c r="Z1516" s="564"/>
      <c r="AA1516" s="576"/>
      <c r="AB1516" s="564"/>
      <c r="AC1516" s="565"/>
      <c r="AD1516" s="568"/>
      <c r="AE1516" s="569"/>
      <c r="AF1516" s="548">
        <f>IF(AB1516=0,0,(AD1516/AB1516)*100)</f>
        <v>0</v>
      </c>
      <c r="AG1516" s="549"/>
      <c r="AH1516" s="564"/>
      <c r="AI1516" s="565"/>
      <c r="AJ1516" s="568"/>
      <c r="AK1516" s="569"/>
      <c r="AL1516" s="548">
        <f>IF(AH1516=0,0,(AJ1516/AH1516)*100)</f>
        <v>0</v>
      </c>
      <c r="AM1516" s="549"/>
      <c r="AN1516" s="564"/>
      <c r="AO1516" s="565"/>
      <c r="AP1516" s="568"/>
      <c r="AQ1516" s="569"/>
      <c r="AR1516" s="548">
        <f>IF(AN1516=0,0,(AP1516/AN1516)*100)</f>
        <v>0</v>
      </c>
      <c r="AS1516" s="549"/>
      <c r="AT1516" s="572">
        <f>AB1516+AH1516+AN1516</f>
        <v>0</v>
      </c>
      <c r="AU1516" s="573"/>
      <c r="AV1516" s="544">
        <f>AD1516+AJ1516+AP1516</f>
        <v>0</v>
      </c>
      <c r="AW1516" s="545"/>
      <c r="AX1516" s="548">
        <f>IF(AT1516=0,0,(AV1516/AT1516)*100)</f>
        <v>0</v>
      </c>
      <c r="AY1516" s="549"/>
      <c r="AZ1516" s="564"/>
      <c r="BA1516" s="565"/>
      <c r="BB1516" s="568"/>
      <c r="BC1516" s="569"/>
      <c r="BD1516" s="548">
        <f>IF(AZ1516=0,0,(BB1516/AZ1516)*100)</f>
        <v>0</v>
      </c>
      <c r="BE1516" s="549"/>
      <c r="BF1516" s="572">
        <f>AT1516+AZ1516</f>
        <v>0</v>
      </c>
      <c r="BG1516" s="573"/>
      <c r="BH1516" s="544">
        <f>AV1516+BB1516</f>
        <v>0</v>
      </c>
      <c r="BI1516" s="545"/>
      <c r="BJ1516" s="548">
        <f>IF(BF1516=0,0,(BH1516/BF1516)*100)</f>
        <v>0</v>
      </c>
      <c r="BK1516" s="549"/>
      <c r="BL1516" s="552">
        <f>(AD1516*2)+(AJ1516*2)+(AP1516*3)+BB1516</f>
        <v>0</v>
      </c>
      <c r="BM1516" s="553"/>
      <c r="BN1516" s="554"/>
      <c r="BO1516" s="560" t="e">
        <f>(BL1516*BR$1486)+(N1516*BR$1487)+(X1516*BR$1488)+(R1516*BR$1489)+(V1516*BR$1490)+(Z1516*BR$1491)</f>
        <v>#REF!</v>
      </c>
      <c r="BP1516" s="560" t="e">
        <f>((AZ1516-BB1516)*BR$1493)+((AT1516-AV1516)*BR$1492)+(H1516*BR$1494)+(P1516*BR$1495)</f>
        <v>#REF!</v>
      </c>
      <c r="BQ1516" s="62"/>
      <c r="BR1516" s="62"/>
      <c r="BS1516" s="62"/>
    </row>
    <row r="1517" spans="1:71" ht="21.75" customHeight="1">
      <c r="A1517" s="62"/>
      <c r="B1517" s="587"/>
      <c r="C1517" s="562" t="str">
        <f>IF(ROSTER!D$38="","",ROSTER!D$38)</f>
        <v/>
      </c>
      <c r="D1517" s="563"/>
      <c r="E1517" s="591"/>
      <c r="F1517" s="593"/>
      <c r="G1517" s="595"/>
      <c r="H1517" s="585"/>
      <c r="I1517" s="577"/>
      <c r="J1517" s="566"/>
      <c r="K1517" s="567"/>
      <c r="L1517" s="570"/>
      <c r="M1517" s="571"/>
      <c r="N1517" s="582" t="s">
        <v>16</v>
      </c>
      <c r="O1517" s="583"/>
      <c r="P1517" s="566"/>
      <c r="Q1517" s="567"/>
      <c r="R1517" s="570"/>
      <c r="S1517" s="571"/>
      <c r="T1517" s="582" t="s">
        <v>16</v>
      </c>
      <c r="U1517" s="583"/>
      <c r="V1517" s="585"/>
      <c r="W1517" s="577"/>
      <c r="X1517" s="566"/>
      <c r="Y1517" s="577"/>
      <c r="Z1517" s="566"/>
      <c r="AA1517" s="577"/>
      <c r="AB1517" s="566"/>
      <c r="AC1517" s="567"/>
      <c r="AD1517" s="570"/>
      <c r="AE1517" s="571"/>
      <c r="AF1517" s="598"/>
      <c r="AG1517" s="599"/>
      <c r="AH1517" s="566"/>
      <c r="AI1517" s="567"/>
      <c r="AJ1517" s="570"/>
      <c r="AK1517" s="571"/>
      <c r="AL1517" s="598"/>
      <c r="AM1517" s="599"/>
      <c r="AN1517" s="566"/>
      <c r="AO1517" s="567"/>
      <c r="AP1517" s="570"/>
      <c r="AQ1517" s="571"/>
      <c r="AR1517" s="598"/>
      <c r="AS1517" s="599"/>
      <c r="AT1517" s="603"/>
      <c r="AU1517" s="604"/>
      <c r="AV1517" s="596"/>
      <c r="AW1517" s="597"/>
      <c r="AX1517" s="598"/>
      <c r="AY1517" s="599"/>
      <c r="AZ1517" s="566"/>
      <c r="BA1517" s="567"/>
      <c r="BB1517" s="570"/>
      <c r="BC1517" s="571"/>
      <c r="BD1517" s="598"/>
      <c r="BE1517" s="599"/>
      <c r="BF1517" s="603"/>
      <c r="BG1517" s="604"/>
      <c r="BH1517" s="596"/>
      <c r="BI1517" s="597"/>
      <c r="BJ1517" s="598"/>
      <c r="BK1517" s="599"/>
      <c r="BL1517" s="600"/>
      <c r="BM1517" s="601"/>
      <c r="BN1517" s="602"/>
      <c r="BO1517" s="561"/>
      <c r="BP1517" s="561"/>
      <c r="BQ1517" s="62"/>
      <c r="BR1517" s="62"/>
      <c r="BS1517" s="62"/>
    </row>
    <row r="1518" spans="1:71" ht="21.75" customHeight="1">
      <c r="A1518" s="62"/>
      <c r="B1518" s="586" t="str">
        <f>IF(ROSTER!B40="","",ROSTER!B40)</f>
        <v/>
      </c>
      <c r="C1518" s="588" t="str">
        <f>IF(ROSTER!C$40="","",ROSTER!C$40)</f>
        <v/>
      </c>
      <c r="D1518" s="589"/>
      <c r="E1518" s="590"/>
      <c r="F1518" s="592">
        <f>IF(E1518="y",1,IF(E1518="S",1,0))</f>
        <v>0</v>
      </c>
      <c r="G1518" s="594">
        <f>IF(E1518="S",1,0)</f>
        <v>0</v>
      </c>
      <c r="H1518" s="584"/>
      <c r="I1518" s="576"/>
      <c r="J1518" s="564"/>
      <c r="K1518" s="565"/>
      <c r="L1518" s="568"/>
      <c r="M1518" s="569"/>
      <c r="N1518" s="578">
        <f>L1518+J1518</f>
        <v>0</v>
      </c>
      <c r="O1518" s="579"/>
      <c r="P1518" s="564"/>
      <c r="Q1518" s="565"/>
      <c r="R1518" s="568"/>
      <c r="S1518" s="569"/>
      <c r="T1518" s="578">
        <f>R1518-P1518</f>
        <v>0</v>
      </c>
      <c r="U1518" s="579"/>
      <c r="V1518" s="584"/>
      <c r="W1518" s="576"/>
      <c r="X1518" s="564"/>
      <c r="Y1518" s="576"/>
      <c r="Z1518" s="564"/>
      <c r="AA1518" s="576"/>
      <c r="AB1518" s="564"/>
      <c r="AC1518" s="565"/>
      <c r="AD1518" s="568"/>
      <c r="AE1518" s="569"/>
      <c r="AF1518" s="548">
        <f>IF(AB1518=0,0,(AD1518/AB1518)*100)</f>
        <v>0</v>
      </c>
      <c r="AG1518" s="549"/>
      <c r="AH1518" s="564"/>
      <c r="AI1518" s="565"/>
      <c r="AJ1518" s="568"/>
      <c r="AK1518" s="569"/>
      <c r="AL1518" s="548">
        <f>IF(AH1518=0,0,(AJ1518/AH1518)*100)</f>
        <v>0</v>
      </c>
      <c r="AM1518" s="549"/>
      <c r="AN1518" s="564"/>
      <c r="AO1518" s="565"/>
      <c r="AP1518" s="568"/>
      <c r="AQ1518" s="569"/>
      <c r="AR1518" s="548">
        <f>IF(AN1518=0,0,(AP1518/AN1518)*100)</f>
        <v>0</v>
      </c>
      <c r="AS1518" s="549"/>
      <c r="AT1518" s="572">
        <f>AB1518+AH1518+AN1518</f>
        <v>0</v>
      </c>
      <c r="AU1518" s="573"/>
      <c r="AV1518" s="544">
        <f>AD1518+AJ1518+AP1518</f>
        <v>0</v>
      </c>
      <c r="AW1518" s="545"/>
      <c r="AX1518" s="548">
        <f>IF(AT1518=0,0,(AV1518/AT1518)*100)</f>
        <v>0</v>
      </c>
      <c r="AY1518" s="549"/>
      <c r="AZ1518" s="564"/>
      <c r="BA1518" s="565"/>
      <c r="BB1518" s="568"/>
      <c r="BC1518" s="569"/>
      <c r="BD1518" s="548">
        <f>IF(AZ1518=0,0,(BB1518/AZ1518)*100)</f>
        <v>0</v>
      </c>
      <c r="BE1518" s="549"/>
      <c r="BF1518" s="572">
        <f>AT1518+AZ1518</f>
        <v>0</v>
      </c>
      <c r="BG1518" s="573"/>
      <c r="BH1518" s="544">
        <f>AV1518+BB1518</f>
        <v>0</v>
      </c>
      <c r="BI1518" s="545"/>
      <c r="BJ1518" s="548">
        <f>IF(BF1518=0,0,(BH1518/BF1518)*100)</f>
        <v>0</v>
      </c>
      <c r="BK1518" s="549"/>
      <c r="BL1518" s="552">
        <f>(AD1518*2)+(AJ1518*2)+(AP1518*3)+BB1518</f>
        <v>0</v>
      </c>
      <c r="BM1518" s="553"/>
      <c r="BN1518" s="554"/>
      <c r="BO1518" s="560" t="e">
        <f>(BL1518*BR$1486)+(N1518*BR$1487)+(X1518*BR$1488)+(R1518*BR$1489)+(V1518*BR$1490)+(Z1518*BR$1491)</f>
        <v>#REF!</v>
      </c>
      <c r="BP1518" s="560" t="e">
        <f>((AZ1518-BB1518)*BR$1493)+((AT1518-AV1518)*BR$1492)+(H1518*BR$1494)+(P1518*BR$1495)</f>
        <v>#REF!</v>
      </c>
      <c r="BQ1518" s="62"/>
      <c r="BR1518" s="62"/>
      <c r="BS1518" s="62"/>
    </row>
    <row r="1519" spans="1:71" ht="21.75" customHeight="1">
      <c r="A1519" s="62"/>
      <c r="B1519" s="587"/>
      <c r="C1519" s="562" t="str">
        <f>IF(ROSTER!D$40="","",ROSTER!D$40)</f>
        <v/>
      </c>
      <c r="D1519" s="563"/>
      <c r="E1519" s="591"/>
      <c r="F1519" s="593"/>
      <c r="G1519" s="595"/>
      <c r="H1519" s="585"/>
      <c r="I1519" s="577"/>
      <c r="J1519" s="566"/>
      <c r="K1519" s="567"/>
      <c r="L1519" s="570"/>
      <c r="M1519" s="571"/>
      <c r="N1519" s="582" t="s">
        <v>16</v>
      </c>
      <c r="O1519" s="583"/>
      <c r="P1519" s="566"/>
      <c r="Q1519" s="567"/>
      <c r="R1519" s="570"/>
      <c r="S1519" s="571"/>
      <c r="T1519" s="582" t="s">
        <v>16</v>
      </c>
      <c r="U1519" s="583"/>
      <c r="V1519" s="585"/>
      <c r="W1519" s="577"/>
      <c r="X1519" s="566"/>
      <c r="Y1519" s="577"/>
      <c r="Z1519" s="566"/>
      <c r="AA1519" s="577"/>
      <c r="AB1519" s="566"/>
      <c r="AC1519" s="567"/>
      <c r="AD1519" s="570"/>
      <c r="AE1519" s="571"/>
      <c r="AF1519" s="598"/>
      <c r="AG1519" s="599"/>
      <c r="AH1519" s="566"/>
      <c r="AI1519" s="567"/>
      <c r="AJ1519" s="570"/>
      <c r="AK1519" s="571"/>
      <c r="AL1519" s="598"/>
      <c r="AM1519" s="599"/>
      <c r="AN1519" s="566"/>
      <c r="AO1519" s="567"/>
      <c r="AP1519" s="570"/>
      <c r="AQ1519" s="571"/>
      <c r="AR1519" s="598"/>
      <c r="AS1519" s="599"/>
      <c r="AT1519" s="603"/>
      <c r="AU1519" s="604"/>
      <c r="AV1519" s="596"/>
      <c r="AW1519" s="597"/>
      <c r="AX1519" s="598"/>
      <c r="AY1519" s="599"/>
      <c r="AZ1519" s="566"/>
      <c r="BA1519" s="567"/>
      <c r="BB1519" s="570"/>
      <c r="BC1519" s="571"/>
      <c r="BD1519" s="598"/>
      <c r="BE1519" s="599"/>
      <c r="BF1519" s="603"/>
      <c r="BG1519" s="604"/>
      <c r="BH1519" s="596"/>
      <c r="BI1519" s="597"/>
      <c r="BJ1519" s="598"/>
      <c r="BK1519" s="599"/>
      <c r="BL1519" s="600"/>
      <c r="BM1519" s="601"/>
      <c r="BN1519" s="602"/>
      <c r="BO1519" s="561"/>
      <c r="BP1519" s="561"/>
      <c r="BQ1519" s="62"/>
      <c r="BR1519" s="62"/>
      <c r="BS1519" s="62"/>
    </row>
    <row r="1520" spans="1:71" ht="21.75" customHeight="1">
      <c r="A1520" s="62"/>
      <c r="B1520" s="586" t="str">
        <f>IF(ROSTER!B42="","",ROSTER!B42)</f>
        <v/>
      </c>
      <c r="C1520" s="588" t="str">
        <f>IF(ROSTER!C$42="","",ROSTER!C$42)</f>
        <v/>
      </c>
      <c r="D1520" s="589"/>
      <c r="E1520" s="590"/>
      <c r="F1520" s="592">
        <f>IF(E1520="y",1,IF(E1520="S",1,0))</f>
        <v>0</v>
      </c>
      <c r="G1520" s="594">
        <f>IF(E1520="S",1,0)</f>
        <v>0</v>
      </c>
      <c r="H1520" s="584"/>
      <c r="I1520" s="576"/>
      <c r="J1520" s="564"/>
      <c r="K1520" s="565"/>
      <c r="L1520" s="568"/>
      <c r="M1520" s="569"/>
      <c r="N1520" s="578">
        <f>L1520+J1520</f>
        <v>0</v>
      </c>
      <c r="O1520" s="579"/>
      <c r="P1520" s="564"/>
      <c r="Q1520" s="565"/>
      <c r="R1520" s="568"/>
      <c r="S1520" s="569"/>
      <c r="T1520" s="578">
        <f>R1520-P1520</f>
        <v>0</v>
      </c>
      <c r="U1520" s="579"/>
      <c r="V1520" s="584"/>
      <c r="W1520" s="576"/>
      <c r="X1520" s="564"/>
      <c r="Y1520" s="576"/>
      <c r="Z1520" s="564"/>
      <c r="AA1520" s="576"/>
      <c r="AB1520" s="564"/>
      <c r="AC1520" s="565"/>
      <c r="AD1520" s="568"/>
      <c r="AE1520" s="569"/>
      <c r="AF1520" s="548">
        <f>IF(AB1520=0,0,(AD1520/AB1520)*100)</f>
        <v>0</v>
      </c>
      <c r="AG1520" s="549"/>
      <c r="AH1520" s="564"/>
      <c r="AI1520" s="565"/>
      <c r="AJ1520" s="568"/>
      <c r="AK1520" s="569"/>
      <c r="AL1520" s="548">
        <f>IF(AH1520=0,0,(AJ1520/AH1520)*100)</f>
        <v>0</v>
      </c>
      <c r="AM1520" s="549"/>
      <c r="AN1520" s="564"/>
      <c r="AO1520" s="565"/>
      <c r="AP1520" s="568"/>
      <c r="AQ1520" s="569"/>
      <c r="AR1520" s="548">
        <f>IF(AN1520=0,0,(AP1520/AN1520)*100)</f>
        <v>0</v>
      </c>
      <c r="AS1520" s="549"/>
      <c r="AT1520" s="572">
        <f>AB1520+AH1520+AN1520</f>
        <v>0</v>
      </c>
      <c r="AU1520" s="573"/>
      <c r="AV1520" s="544">
        <f>AD1520+AJ1520+AP1520</f>
        <v>0</v>
      </c>
      <c r="AW1520" s="545"/>
      <c r="AX1520" s="548">
        <f>IF(AT1520=0,0,(AV1520/AT1520)*100)</f>
        <v>0</v>
      </c>
      <c r="AY1520" s="549"/>
      <c r="AZ1520" s="564"/>
      <c r="BA1520" s="565"/>
      <c r="BB1520" s="568"/>
      <c r="BC1520" s="569"/>
      <c r="BD1520" s="548">
        <f>IF(AZ1520=0,0,(BB1520/AZ1520)*100)</f>
        <v>0</v>
      </c>
      <c r="BE1520" s="549"/>
      <c r="BF1520" s="572">
        <f>AT1520+AZ1520</f>
        <v>0</v>
      </c>
      <c r="BG1520" s="573"/>
      <c r="BH1520" s="544">
        <f>AV1520+BB1520</f>
        <v>0</v>
      </c>
      <c r="BI1520" s="545"/>
      <c r="BJ1520" s="548">
        <f>IF(BF1520=0,0,(BH1520/BF1520)*100)</f>
        <v>0</v>
      </c>
      <c r="BK1520" s="549"/>
      <c r="BL1520" s="552">
        <f>(AD1520*2)+(AJ1520*2)+(AP1520*3)+BB1520</f>
        <v>0</v>
      </c>
      <c r="BM1520" s="553"/>
      <c r="BN1520" s="554"/>
      <c r="BO1520" s="560" t="e">
        <f>(BL1520*BR$1486)+(N1520*BR$1487)+(X1520*BR$1488)+(R1520*BR$1489)+(V1520*BR$1490)+(Z1520*BR$1491)</f>
        <v>#REF!</v>
      </c>
      <c r="BP1520" s="560" t="e">
        <f>((AZ1520-BB1520)*BR$1493)+((AT1520-AV1520)*BR$1492)+(H1520*BR$1494)+(P1520*BR$1495)</f>
        <v>#REF!</v>
      </c>
      <c r="BQ1520" s="62"/>
      <c r="BR1520" s="62"/>
      <c r="BS1520" s="62"/>
    </row>
    <row r="1521" spans="1:73" ht="21.75" customHeight="1">
      <c r="A1521" s="62"/>
      <c r="B1521" s="587"/>
      <c r="C1521" s="562" t="str">
        <f>IF(ROSTER!D$42="","",ROSTER!D$42)</f>
        <v/>
      </c>
      <c r="D1521" s="563"/>
      <c r="E1521" s="591"/>
      <c r="F1521" s="593"/>
      <c r="G1521" s="595"/>
      <c r="H1521" s="585"/>
      <c r="I1521" s="577"/>
      <c r="J1521" s="566"/>
      <c r="K1521" s="567"/>
      <c r="L1521" s="570"/>
      <c r="M1521" s="571"/>
      <c r="N1521" s="582" t="s">
        <v>16</v>
      </c>
      <c r="O1521" s="583"/>
      <c r="P1521" s="566"/>
      <c r="Q1521" s="567"/>
      <c r="R1521" s="570"/>
      <c r="S1521" s="571"/>
      <c r="T1521" s="582" t="s">
        <v>16</v>
      </c>
      <c r="U1521" s="583"/>
      <c r="V1521" s="585"/>
      <c r="W1521" s="577"/>
      <c r="X1521" s="566"/>
      <c r="Y1521" s="577"/>
      <c r="Z1521" s="566"/>
      <c r="AA1521" s="577"/>
      <c r="AB1521" s="566"/>
      <c r="AC1521" s="567"/>
      <c r="AD1521" s="570"/>
      <c r="AE1521" s="571"/>
      <c r="AF1521" s="598"/>
      <c r="AG1521" s="599"/>
      <c r="AH1521" s="566"/>
      <c r="AI1521" s="567"/>
      <c r="AJ1521" s="570"/>
      <c r="AK1521" s="571"/>
      <c r="AL1521" s="598"/>
      <c r="AM1521" s="599"/>
      <c r="AN1521" s="566"/>
      <c r="AO1521" s="567"/>
      <c r="AP1521" s="570"/>
      <c r="AQ1521" s="571"/>
      <c r="AR1521" s="598"/>
      <c r="AS1521" s="599"/>
      <c r="AT1521" s="603"/>
      <c r="AU1521" s="604"/>
      <c r="AV1521" s="596"/>
      <c r="AW1521" s="597"/>
      <c r="AX1521" s="598"/>
      <c r="AY1521" s="599"/>
      <c r="AZ1521" s="566"/>
      <c r="BA1521" s="567"/>
      <c r="BB1521" s="570"/>
      <c r="BC1521" s="571"/>
      <c r="BD1521" s="598"/>
      <c r="BE1521" s="599"/>
      <c r="BF1521" s="603"/>
      <c r="BG1521" s="604"/>
      <c r="BH1521" s="596"/>
      <c r="BI1521" s="597"/>
      <c r="BJ1521" s="598"/>
      <c r="BK1521" s="599"/>
      <c r="BL1521" s="600"/>
      <c r="BM1521" s="601"/>
      <c r="BN1521" s="602"/>
      <c r="BO1521" s="561"/>
      <c r="BP1521" s="561"/>
      <c r="BQ1521" s="62"/>
      <c r="BR1521" s="62"/>
      <c r="BS1521" s="62"/>
    </row>
    <row r="1522" spans="1:73" ht="21.75" customHeight="1">
      <c r="A1522" s="62"/>
      <c r="B1522" s="586" t="str">
        <f>IF(ROSTER!B44="","",ROSTER!B44)</f>
        <v/>
      </c>
      <c r="C1522" s="588" t="str">
        <f>IF(ROSTER!C$44="","",ROSTER!C$44)</f>
        <v/>
      </c>
      <c r="D1522" s="589"/>
      <c r="E1522" s="590"/>
      <c r="F1522" s="592">
        <f>IF(E1522="y",1,IF(E1522="S",1,0))</f>
        <v>0</v>
      </c>
      <c r="G1522" s="594">
        <f>IF(E1522="S",1,0)</f>
        <v>0</v>
      </c>
      <c r="H1522" s="584"/>
      <c r="I1522" s="576"/>
      <c r="J1522" s="564"/>
      <c r="K1522" s="565"/>
      <c r="L1522" s="568"/>
      <c r="M1522" s="569"/>
      <c r="N1522" s="578">
        <f>L1522+J1522</f>
        <v>0</v>
      </c>
      <c r="O1522" s="579"/>
      <c r="P1522" s="564"/>
      <c r="Q1522" s="565"/>
      <c r="R1522" s="568"/>
      <c r="S1522" s="569"/>
      <c r="T1522" s="578">
        <f>R1522-P1522</f>
        <v>0</v>
      </c>
      <c r="U1522" s="579"/>
      <c r="V1522" s="584"/>
      <c r="W1522" s="576"/>
      <c r="X1522" s="564"/>
      <c r="Y1522" s="576"/>
      <c r="Z1522" s="564"/>
      <c r="AA1522" s="576"/>
      <c r="AB1522" s="564"/>
      <c r="AC1522" s="565"/>
      <c r="AD1522" s="568"/>
      <c r="AE1522" s="569"/>
      <c r="AF1522" s="548">
        <f>IF(AB1522=0,0,(AD1522/AB1522)*100)</f>
        <v>0</v>
      </c>
      <c r="AG1522" s="549"/>
      <c r="AH1522" s="564"/>
      <c r="AI1522" s="565"/>
      <c r="AJ1522" s="568"/>
      <c r="AK1522" s="569"/>
      <c r="AL1522" s="548">
        <f>IF(AH1522=0,0,(AJ1522/AH1522)*100)</f>
        <v>0</v>
      </c>
      <c r="AM1522" s="549"/>
      <c r="AN1522" s="564"/>
      <c r="AO1522" s="565"/>
      <c r="AP1522" s="568"/>
      <c r="AQ1522" s="569"/>
      <c r="AR1522" s="548">
        <f>IF(AN1522=0,0,(AP1522/AN1522)*100)</f>
        <v>0</v>
      </c>
      <c r="AS1522" s="549"/>
      <c r="AT1522" s="572">
        <f>AB1522+AH1522+AN1522</f>
        <v>0</v>
      </c>
      <c r="AU1522" s="573"/>
      <c r="AV1522" s="544">
        <f>AD1522+AJ1522+AP1522</f>
        <v>0</v>
      </c>
      <c r="AW1522" s="545"/>
      <c r="AX1522" s="548">
        <f>IF(AT1522=0,0,(AV1522/AT1522)*100)</f>
        <v>0</v>
      </c>
      <c r="AY1522" s="549"/>
      <c r="AZ1522" s="564"/>
      <c r="BA1522" s="565"/>
      <c r="BB1522" s="568"/>
      <c r="BC1522" s="569"/>
      <c r="BD1522" s="548">
        <f>IF(AZ1522=0,0,(BB1522/AZ1522)*100)</f>
        <v>0</v>
      </c>
      <c r="BE1522" s="549"/>
      <c r="BF1522" s="572">
        <f>AT1522+AZ1522</f>
        <v>0</v>
      </c>
      <c r="BG1522" s="573"/>
      <c r="BH1522" s="544">
        <f>AV1522+BB1522</f>
        <v>0</v>
      </c>
      <c r="BI1522" s="545"/>
      <c r="BJ1522" s="548">
        <f>IF(BF1522=0,0,(BH1522/BF1522)*100)</f>
        <v>0</v>
      </c>
      <c r="BK1522" s="549"/>
      <c r="BL1522" s="552">
        <f>(AD1522*2)+(AJ1522*2)+(AP1522*3)+BB1522</f>
        <v>0</v>
      </c>
      <c r="BM1522" s="553"/>
      <c r="BN1522" s="554"/>
      <c r="BO1522" s="560" t="e">
        <f>(BL1522*BR$1486)+(N1522*BR$1487)+(X1522*BR$1488)+(R1522*BR$1489)+(V1522*BR$1490)+(Z1522*BR$1491)</f>
        <v>#REF!</v>
      </c>
      <c r="BP1522" s="560" t="e">
        <f>((AZ1522-BB1522)*BR$1493)+((AT1522-AV1522)*BR$1492)+(H1522*BR$1494)+(P1522*BR$1495)</f>
        <v>#REF!</v>
      </c>
      <c r="BQ1522" s="62"/>
      <c r="BR1522" s="62"/>
      <c r="BS1522" s="62"/>
    </row>
    <row r="1523" spans="1:73" ht="21.75" customHeight="1">
      <c r="A1523" s="62"/>
      <c r="B1523" s="587"/>
      <c r="C1523" s="562" t="str">
        <f>IF(ROSTER!D$44="","",ROSTER!D$44)</f>
        <v/>
      </c>
      <c r="D1523" s="563"/>
      <c r="E1523" s="591"/>
      <c r="F1523" s="593"/>
      <c r="G1523" s="595"/>
      <c r="H1523" s="585"/>
      <c r="I1523" s="577"/>
      <c r="J1523" s="566"/>
      <c r="K1523" s="567"/>
      <c r="L1523" s="570"/>
      <c r="M1523" s="571"/>
      <c r="N1523" s="582" t="s">
        <v>16</v>
      </c>
      <c r="O1523" s="583"/>
      <c r="P1523" s="566"/>
      <c r="Q1523" s="567"/>
      <c r="R1523" s="570"/>
      <c r="S1523" s="571"/>
      <c r="T1523" s="582" t="s">
        <v>16</v>
      </c>
      <c r="U1523" s="583"/>
      <c r="V1523" s="585"/>
      <c r="W1523" s="577"/>
      <c r="X1523" s="566"/>
      <c r="Y1523" s="577"/>
      <c r="Z1523" s="566"/>
      <c r="AA1523" s="577"/>
      <c r="AB1523" s="566"/>
      <c r="AC1523" s="567"/>
      <c r="AD1523" s="570"/>
      <c r="AE1523" s="571"/>
      <c r="AF1523" s="598"/>
      <c r="AG1523" s="599"/>
      <c r="AH1523" s="566"/>
      <c r="AI1523" s="567"/>
      <c r="AJ1523" s="570"/>
      <c r="AK1523" s="571"/>
      <c r="AL1523" s="598"/>
      <c r="AM1523" s="599"/>
      <c r="AN1523" s="566"/>
      <c r="AO1523" s="567"/>
      <c r="AP1523" s="570"/>
      <c r="AQ1523" s="571"/>
      <c r="AR1523" s="598"/>
      <c r="AS1523" s="599"/>
      <c r="AT1523" s="603"/>
      <c r="AU1523" s="604"/>
      <c r="AV1523" s="596"/>
      <c r="AW1523" s="597"/>
      <c r="AX1523" s="598"/>
      <c r="AY1523" s="599"/>
      <c r="AZ1523" s="566"/>
      <c r="BA1523" s="567"/>
      <c r="BB1523" s="570"/>
      <c r="BC1523" s="571"/>
      <c r="BD1523" s="598"/>
      <c r="BE1523" s="599"/>
      <c r="BF1523" s="603"/>
      <c r="BG1523" s="604"/>
      <c r="BH1523" s="596"/>
      <c r="BI1523" s="597"/>
      <c r="BJ1523" s="598"/>
      <c r="BK1523" s="599"/>
      <c r="BL1523" s="600"/>
      <c r="BM1523" s="601"/>
      <c r="BN1523" s="602"/>
      <c r="BO1523" s="561"/>
      <c r="BP1523" s="561"/>
      <c r="BQ1523" s="62"/>
      <c r="BR1523" s="62"/>
      <c r="BS1523" s="62"/>
    </row>
    <row r="1524" spans="1:73" ht="21.75" customHeight="1">
      <c r="A1524" s="62"/>
      <c r="B1524" s="586" t="str">
        <f>IF(ROSTER!B46="","",ROSTER!B46)</f>
        <v/>
      </c>
      <c r="C1524" s="588" t="str">
        <f>IF(ROSTER!C$46="","",ROSTER!C$46)</f>
        <v/>
      </c>
      <c r="D1524" s="589"/>
      <c r="E1524" s="590"/>
      <c r="F1524" s="592">
        <f>IF(E1524="y",1,IF(E1524="S",1,0))</f>
        <v>0</v>
      </c>
      <c r="G1524" s="594">
        <f>IF(E1524="S",1,0)</f>
        <v>0</v>
      </c>
      <c r="H1524" s="584"/>
      <c r="I1524" s="576"/>
      <c r="J1524" s="564"/>
      <c r="K1524" s="565"/>
      <c r="L1524" s="568"/>
      <c r="M1524" s="569"/>
      <c r="N1524" s="578">
        <f>L1524+J1524</f>
        <v>0</v>
      </c>
      <c r="O1524" s="579"/>
      <c r="P1524" s="564"/>
      <c r="Q1524" s="565"/>
      <c r="R1524" s="568"/>
      <c r="S1524" s="569"/>
      <c r="T1524" s="578">
        <f>R1524-P1524</f>
        <v>0</v>
      </c>
      <c r="U1524" s="579"/>
      <c r="V1524" s="584"/>
      <c r="W1524" s="576"/>
      <c r="X1524" s="564"/>
      <c r="Y1524" s="576"/>
      <c r="Z1524" s="564"/>
      <c r="AA1524" s="576"/>
      <c r="AB1524" s="564"/>
      <c r="AC1524" s="565"/>
      <c r="AD1524" s="568"/>
      <c r="AE1524" s="569"/>
      <c r="AF1524" s="548">
        <f>IF(AB1524=0,0,(AD1524/AB1524)*100)</f>
        <v>0</v>
      </c>
      <c r="AG1524" s="549"/>
      <c r="AH1524" s="564"/>
      <c r="AI1524" s="565"/>
      <c r="AJ1524" s="568"/>
      <c r="AK1524" s="569"/>
      <c r="AL1524" s="548">
        <f>IF(AH1524=0,0,(AJ1524/AH1524)*100)</f>
        <v>0</v>
      </c>
      <c r="AM1524" s="549"/>
      <c r="AN1524" s="564"/>
      <c r="AO1524" s="565"/>
      <c r="AP1524" s="568"/>
      <c r="AQ1524" s="569"/>
      <c r="AR1524" s="548">
        <f>IF(AN1524=0,0,(AP1524/AN1524)*100)</f>
        <v>0</v>
      </c>
      <c r="AS1524" s="549"/>
      <c r="AT1524" s="572">
        <f>AB1524+AH1524+AN1524</f>
        <v>0</v>
      </c>
      <c r="AU1524" s="573"/>
      <c r="AV1524" s="544">
        <f>AD1524+AJ1524+AP1524</f>
        <v>0</v>
      </c>
      <c r="AW1524" s="545"/>
      <c r="AX1524" s="548">
        <f>IF(AT1524=0,0,(AV1524/AT1524)*100)</f>
        <v>0</v>
      </c>
      <c r="AY1524" s="549"/>
      <c r="AZ1524" s="564"/>
      <c r="BA1524" s="565"/>
      <c r="BB1524" s="568"/>
      <c r="BC1524" s="569"/>
      <c r="BD1524" s="548">
        <f>IF(AZ1524=0,0,(BB1524/AZ1524)*100)</f>
        <v>0</v>
      </c>
      <c r="BE1524" s="549"/>
      <c r="BF1524" s="572">
        <f>AT1524+AZ1524</f>
        <v>0</v>
      </c>
      <c r="BG1524" s="573"/>
      <c r="BH1524" s="544">
        <f>AV1524+BB1524</f>
        <v>0</v>
      </c>
      <c r="BI1524" s="545"/>
      <c r="BJ1524" s="548">
        <f>IF(BF1524=0,0,(BH1524/BF1524)*100)</f>
        <v>0</v>
      </c>
      <c r="BK1524" s="549"/>
      <c r="BL1524" s="552">
        <f>(AD1524*2)+(AJ1524*2)+(AP1524*3)+BB1524</f>
        <v>0</v>
      </c>
      <c r="BM1524" s="553"/>
      <c r="BN1524" s="554"/>
      <c r="BO1524" s="558" t="e">
        <f>(BL1524*BR$1486)+(N1524*BR$1487)+(X1524*BR$1488)+(R1524*BR$1489)+(V1524*BR$1490)+(Z1524*BR$1491)</f>
        <v>#REF!</v>
      </c>
      <c r="BP1524" s="560" t="e">
        <f>((AZ1524-BB1524)*BR$1493)+((AT1524-AV1524)*BR$1492)+(H1524*BR$1494)+(P1524*BR$1495)</f>
        <v>#REF!</v>
      </c>
      <c r="BQ1524" s="62"/>
      <c r="BR1524" s="62"/>
      <c r="BS1524" s="62"/>
      <c r="BU1524" s="82"/>
    </row>
    <row r="1525" spans="1:73" ht="22.5" customHeight="1" thickBot="1">
      <c r="A1525" s="62"/>
      <c r="B1525" s="587"/>
      <c r="C1525" s="562" t="str">
        <f>IF(ROSTER!D$46="","",ROSTER!D$46)</f>
        <v/>
      </c>
      <c r="D1525" s="563"/>
      <c r="E1525" s="591"/>
      <c r="F1525" s="593"/>
      <c r="G1525" s="595"/>
      <c r="H1525" s="585"/>
      <c r="I1525" s="577"/>
      <c r="J1525" s="566"/>
      <c r="K1525" s="567"/>
      <c r="L1525" s="570"/>
      <c r="M1525" s="571"/>
      <c r="N1525" s="580" t="s">
        <v>16</v>
      </c>
      <c r="O1525" s="581"/>
      <c r="P1525" s="566"/>
      <c r="Q1525" s="567"/>
      <c r="R1525" s="570"/>
      <c r="S1525" s="571"/>
      <c r="T1525" s="582" t="s">
        <v>16</v>
      </c>
      <c r="U1525" s="583"/>
      <c r="V1525" s="585"/>
      <c r="W1525" s="577"/>
      <c r="X1525" s="566"/>
      <c r="Y1525" s="577"/>
      <c r="Z1525" s="566"/>
      <c r="AA1525" s="577"/>
      <c r="AB1525" s="566"/>
      <c r="AC1525" s="567"/>
      <c r="AD1525" s="570"/>
      <c r="AE1525" s="571"/>
      <c r="AF1525" s="550"/>
      <c r="AG1525" s="551"/>
      <c r="AH1525" s="566"/>
      <c r="AI1525" s="567"/>
      <c r="AJ1525" s="570"/>
      <c r="AK1525" s="571"/>
      <c r="AL1525" s="550"/>
      <c r="AM1525" s="551"/>
      <c r="AN1525" s="566"/>
      <c r="AO1525" s="567"/>
      <c r="AP1525" s="570"/>
      <c r="AQ1525" s="571"/>
      <c r="AR1525" s="550"/>
      <c r="AS1525" s="551"/>
      <c r="AT1525" s="574"/>
      <c r="AU1525" s="575"/>
      <c r="AV1525" s="546"/>
      <c r="AW1525" s="547"/>
      <c r="AX1525" s="550"/>
      <c r="AY1525" s="551"/>
      <c r="AZ1525" s="566"/>
      <c r="BA1525" s="567"/>
      <c r="BB1525" s="570"/>
      <c r="BC1525" s="571"/>
      <c r="BD1525" s="550"/>
      <c r="BE1525" s="551"/>
      <c r="BF1525" s="574"/>
      <c r="BG1525" s="575"/>
      <c r="BH1525" s="546"/>
      <c r="BI1525" s="547"/>
      <c r="BJ1525" s="550"/>
      <c r="BK1525" s="551"/>
      <c r="BL1525" s="555"/>
      <c r="BM1525" s="556"/>
      <c r="BN1525" s="557"/>
      <c r="BO1525" s="559"/>
      <c r="BP1525" s="561"/>
      <c r="BQ1525" s="62"/>
      <c r="BR1525" s="62"/>
      <c r="BS1525" s="62"/>
    </row>
    <row r="1526" spans="1:73" s="82" customFormat="1" ht="33.4" customHeight="1">
      <c r="A1526" s="80"/>
      <c r="B1526" s="538"/>
      <c r="C1526" s="539"/>
      <c r="D1526" s="539" t="s">
        <v>10</v>
      </c>
      <c r="E1526" s="542"/>
      <c r="F1526" s="81"/>
      <c r="G1526" s="81"/>
      <c r="H1526" s="532">
        <f>SUM(H1486:I1525)</f>
        <v>0</v>
      </c>
      <c r="I1526" s="525"/>
      <c r="J1526" s="532">
        <f>SUM(J1486:K1525)</f>
        <v>0</v>
      </c>
      <c r="K1526" s="525"/>
      <c r="L1526" s="524">
        <f>SUM(L1486:M1525)</f>
        <v>0</v>
      </c>
      <c r="M1526" s="528"/>
      <c r="N1526" s="495">
        <f>L1526+J1526</f>
        <v>0</v>
      </c>
      <c r="O1526" s="496"/>
      <c r="P1526" s="524">
        <f>SUM(P1486:Q1525)</f>
        <v>0</v>
      </c>
      <c r="Q1526" s="525"/>
      <c r="R1526" s="524">
        <f>SUM(R1486:S1525)</f>
        <v>0</v>
      </c>
      <c r="S1526" s="528"/>
      <c r="T1526" s="495">
        <f>R1526-P1526</f>
        <v>0</v>
      </c>
      <c r="U1526" s="496"/>
      <c r="V1526" s="524">
        <f>SUM(V1486:W1525)</f>
        <v>0</v>
      </c>
      <c r="W1526" s="528"/>
      <c r="X1526" s="532">
        <f>SUM(X1486:Y1525)</f>
        <v>0</v>
      </c>
      <c r="Y1526" s="496"/>
      <c r="Z1526" s="532">
        <f>SUM(Z1486:AA1525)</f>
        <v>0</v>
      </c>
      <c r="AA1526" s="496"/>
      <c r="AB1526" s="528">
        <f>SUM(AB1486:AC1525)</f>
        <v>0</v>
      </c>
      <c r="AC1526" s="525"/>
      <c r="AD1526" s="524">
        <f>SUM(AD1486:AE1525)</f>
        <v>0</v>
      </c>
      <c r="AE1526" s="528"/>
      <c r="AF1526" s="495">
        <f>IF(AB1526=0,0,(AD1526/AB1526)*100)</f>
        <v>0</v>
      </c>
      <c r="AG1526" s="496"/>
      <c r="AH1526" s="524">
        <f>SUM(AH1486:AI1525)</f>
        <v>0</v>
      </c>
      <c r="AI1526" s="525"/>
      <c r="AJ1526" s="524">
        <f>SUM(AJ1486:AK1525)</f>
        <v>0</v>
      </c>
      <c r="AK1526" s="528"/>
      <c r="AL1526" s="495">
        <f>IF(AH1526=0,0,(AJ1526/AH1526)*100)</f>
        <v>0</v>
      </c>
      <c r="AM1526" s="496"/>
      <c r="AN1526" s="524">
        <f>SUM(AN1486:AO1525)</f>
        <v>0</v>
      </c>
      <c r="AO1526" s="525"/>
      <c r="AP1526" s="524">
        <f>SUM(AP1486:AQ1525)</f>
        <v>0</v>
      </c>
      <c r="AQ1526" s="528"/>
      <c r="AR1526" s="495">
        <f>IF(AN1526=0,0,(AP1526/AN1526)*100)</f>
        <v>0</v>
      </c>
      <c r="AS1526" s="496"/>
      <c r="AT1526" s="532">
        <f>AB1526+AH1526+AN1526</f>
        <v>0</v>
      </c>
      <c r="AU1526" s="525"/>
      <c r="AV1526" s="524">
        <f>AD1526+AJ1526+AP1526</f>
        <v>0</v>
      </c>
      <c r="AW1526" s="534"/>
      <c r="AX1526" s="495">
        <f>IF(AT1526=0,0,(AV1526/AT1526)*100)</f>
        <v>0</v>
      </c>
      <c r="AY1526" s="496"/>
      <c r="AZ1526" s="524">
        <f>SUM(AZ1486:BA1525)</f>
        <v>0</v>
      </c>
      <c r="BA1526" s="525"/>
      <c r="BB1526" s="524">
        <f>SUM(BB1486:BC1525)</f>
        <v>0</v>
      </c>
      <c r="BC1526" s="528"/>
      <c r="BD1526" s="495">
        <f>IF(AZ1526=0,0,(BB1526/AZ1526)*100)</f>
        <v>0</v>
      </c>
      <c r="BE1526" s="496"/>
      <c r="BF1526" s="532">
        <f>AT1526+AZ1526</f>
        <v>0</v>
      </c>
      <c r="BG1526" s="525"/>
      <c r="BH1526" s="524">
        <f>AV1526+BB1526</f>
        <v>0</v>
      </c>
      <c r="BI1526" s="534"/>
      <c r="BJ1526" s="495">
        <f>IF(BF1526=0,0,(BH1526/BF1526)*100)</f>
        <v>0</v>
      </c>
      <c r="BK1526" s="536"/>
      <c r="BL1526" s="511">
        <f>SUM(BL1486:BN1525)</f>
        <v>0</v>
      </c>
      <c r="BM1526" s="512"/>
      <c r="BN1526" s="513"/>
      <c r="BO1526" s="517" t="e">
        <f>(BL1526*BR$1486)+(N1526*BR$1487)+(X1526*BR$1488)+(R1526*BR$1489)+(V1526*BR$1490)+(Z1526*BR$1491)</f>
        <v>#REF!</v>
      </c>
      <c r="BP1526" s="519" t="e">
        <f>((AZ1526-BB1526)*BR$1493)+((AT1526-AV1526)*BR$1492)+(H1526*BR$1494)+(P1526*BR$1495)</f>
        <v>#REF!</v>
      </c>
      <c r="BQ1526" s="80"/>
      <c r="BR1526" s="80"/>
      <c r="BS1526" s="80"/>
    </row>
    <row r="1527" spans="1:73" s="82" customFormat="1" ht="33.950000000000003" customHeight="1" thickBot="1">
      <c r="A1527" s="80"/>
      <c r="B1527" s="540"/>
      <c r="C1527" s="541"/>
      <c r="D1527" s="541"/>
      <c r="E1527" s="543"/>
      <c r="F1527" s="83"/>
      <c r="G1527" s="83"/>
      <c r="H1527" s="533"/>
      <c r="I1527" s="527"/>
      <c r="J1527" s="533"/>
      <c r="K1527" s="527"/>
      <c r="L1527" s="526"/>
      <c r="M1527" s="529"/>
      <c r="N1527" s="530" t="s">
        <v>16</v>
      </c>
      <c r="O1527" s="531"/>
      <c r="P1527" s="526"/>
      <c r="Q1527" s="527"/>
      <c r="R1527" s="526"/>
      <c r="S1527" s="529"/>
      <c r="T1527" s="530" t="s">
        <v>16</v>
      </c>
      <c r="U1527" s="531"/>
      <c r="V1527" s="526"/>
      <c r="W1527" s="529"/>
      <c r="X1527" s="533"/>
      <c r="Y1527" s="531"/>
      <c r="Z1527" s="533"/>
      <c r="AA1527" s="531"/>
      <c r="AB1527" s="529"/>
      <c r="AC1527" s="527"/>
      <c r="AD1527" s="526"/>
      <c r="AE1527" s="529"/>
      <c r="AF1527" s="530"/>
      <c r="AG1527" s="531"/>
      <c r="AH1527" s="526"/>
      <c r="AI1527" s="527"/>
      <c r="AJ1527" s="526"/>
      <c r="AK1527" s="529"/>
      <c r="AL1527" s="530"/>
      <c r="AM1527" s="531"/>
      <c r="AN1527" s="526"/>
      <c r="AO1527" s="527"/>
      <c r="AP1527" s="526"/>
      <c r="AQ1527" s="529"/>
      <c r="AR1527" s="530"/>
      <c r="AS1527" s="531"/>
      <c r="AT1527" s="533"/>
      <c r="AU1527" s="527"/>
      <c r="AV1527" s="526"/>
      <c r="AW1527" s="535"/>
      <c r="AX1527" s="530"/>
      <c r="AY1527" s="531"/>
      <c r="AZ1527" s="526"/>
      <c r="BA1527" s="527"/>
      <c r="BB1527" s="526"/>
      <c r="BC1527" s="529"/>
      <c r="BD1527" s="530"/>
      <c r="BE1527" s="531"/>
      <c r="BF1527" s="533"/>
      <c r="BG1527" s="527"/>
      <c r="BH1527" s="526"/>
      <c r="BI1527" s="535"/>
      <c r="BJ1527" s="530"/>
      <c r="BK1527" s="537"/>
      <c r="BL1527" s="514"/>
      <c r="BM1527" s="515"/>
      <c r="BN1527" s="516"/>
      <c r="BO1527" s="518"/>
      <c r="BP1527" s="520"/>
      <c r="BQ1527" s="80"/>
      <c r="BR1527" s="80"/>
      <c r="BS1527" s="80"/>
    </row>
    <row r="1528" spans="1:73" s="88" customFormat="1" ht="48.2" customHeight="1" thickBot="1">
      <c r="A1528" s="84"/>
      <c r="B1528" s="521"/>
      <c r="C1528" s="522"/>
      <c r="D1528" s="522" t="s">
        <v>13</v>
      </c>
      <c r="E1528" s="523"/>
      <c r="F1528" s="85"/>
      <c r="G1528" s="128"/>
      <c r="H1528" s="509"/>
      <c r="I1528" s="510"/>
      <c r="J1528" s="504"/>
      <c r="K1528" s="505"/>
      <c r="L1528" s="493"/>
      <c r="M1528" s="494"/>
      <c r="N1528" s="506">
        <f>J1528+L1528</f>
        <v>0</v>
      </c>
      <c r="O1528" s="507"/>
      <c r="P1528" s="497">
        <f>R1526</f>
        <v>0</v>
      </c>
      <c r="Q1528" s="498"/>
      <c r="R1528" s="499">
        <f>P1526</f>
        <v>0</v>
      </c>
      <c r="S1528" s="500"/>
      <c r="T1528" s="506">
        <f>R1528-P1528</f>
        <v>0</v>
      </c>
      <c r="U1528" s="507"/>
      <c r="V1528" s="504"/>
      <c r="W1528" s="508"/>
      <c r="X1528" s="509"/>
      <c r="Y1528" s="510"/>
      <c r="Z1528" s="504"/>
      <c r="AA1528" s="508"/>
      <c r="AB1528" s="504"/>
      <c r="AC1528" s="505"/>
      <c r="AD1528" s="493"/>
      <c r="AE1528" s="494"/>
      <c r="AF1528" s="495">
        <f>IF(AB1528=0,0,(AD1528/AB1528)*100)</f>
        <v>0</v>
      </c>
      <c r="AG1528" s="496"/>
      <c r="AH1528" s="504"/>
      <c r="AI1528" s="505"/>
      <c r="AJ1528" s="493"/>
      <c r="AK1528" s="494"/>
      <c r="AL1528" s="495">
        <f>IF(AH1528=0,0,(AJ1528/AH1528)*100)</f>
        <v>0</v>
      </c>
      <c r="AM1528" s="496"/>
      <c r="AN1528" s="504"/>
      <c r="AO1528" s="505"/>
      <c r="AP1528" s="493"/>
      <c r="AQ1528" s="494"/>
      <c r="AR1528" s="495">
        <f>IF(AN1528=0,0,(AP1528/AN1528)*100)</f>
        <v>0</v>
      </c>
      <c r="AS1528" s="496"/>
      <c r="AT1528" s="497">
        <f>AB1528+AH1528+AN1528</f>
        <v>0</v>
      </c>
      <c r="AU1528" s="498"/>
      <c r="AV1528" s="499">
        <f>AD1528+AJ1528+AP1528</f>
        <v>0</v>
      </c>
      <c r="AW1528" s="500"/>
      <c r="AX1528" s="495">
        <f>IF(AT1528=0,0,(AV1528/AT1528)*100)</f>
        <v>0</v>
      </c>
      <c r="AY1528" s="496"/>
      <c r="AZ1528" s="504"/>
      <c r="BA1528" s="505"/>
      <c r="BB1528" s="493"/>
      <c r="BC1528" s="494"/>
      <c r="BD1528" s="495">
        <f>IF(AZ1528=0,0,(BB1528/AZ1528)*100)</f>
        <v>0</v>
      </c>
      <c r="BE1528" s="496"/>
      <c r="BF1528" s="497">
        <f>AT1528+AZ1528</f>
        <v>0</v>
      </c>
      <c r="BG1528" s="498"/>
      <c r="BH1528" s="499">
        <f>AV1528+BB1528</f>
        <v>0</v>
      </c>
      <c r="BI1528" s="500"/>
      <c r="BJ1528" s="495">
        <f>IF(BF1528=0,0,(BH1528/BF1528)*100)</f>
        <v>0</v>
      </c>
      <c r="BK1528" s="496"/>
      <c r="BL1528" s="501"/>
      <c r="BM1528" s="502"/>
      <c r="BN1528" s="503"/>
      <c r="BO1528" s="86"/>
      <c r="BP1528" s="87"/>
      <c r="BQ1528" s="84"/>
      <c r="BR1528" s="84"/>
      <c r="BS1528" s="84"/>
    </row>
    <row r="1529" spans="1:73" s="88" customFormat="1" ht="48.95" customHeight="1" thickBot="1">
      <c r="A1529" s="84"/>
      <c r="B1529" s="247"/>
      <c r="C1529" s="249"/>
      <c r="D1529" s="488" t="s">
        <v>52</v>
      </c>
      <c r="E1529" s="489"/>
      <c r="F1529" s="89"/>
      <c r="G1529" s="89"/>
      <c r="H1529" s="249"/>
      <c r="I1529" s="249"/>
      <c r="J1529" s="490">
        <f>IF((J1526+L1528)=0,0,J1526/(J1526+L1528)*100)</f>
        <v>0</v>
      </c>
      <c r="K1529" s="491"/>
      <c r="L1529" s="490">
        <f>IF((L1526+J1528)=0,0,L1526/(L1526+J1528)*100)</f>
        <v>0</v>
      </c>
      <c r="M1529" s="491"/>
      <c r="N1529" s="490">
        <f>IF((N1526+N1528)=0,0,N1526/(N1526+N1528)*100)</f>
        <v>0</v>
      </c>
      <c r="O1529" s="492"/>
      <c r="P1529" s="654"/>
      <c r="Q1529" s="484"/>
      <c r="R1529" s="484"/>
      <c r="S1529" s="484"/>
      <c r="T1529" s="655"/>
      <c r="U1529" s="655"/>
      <c r="V1529" s="484"/>
      <c r="W1529" s="484"/>
      <c r="X1529" s="484"/>
      <c r="Y1529" s="484"/>
      <c r="Z1529" s="484"/>
      <c r="AA1529" s="484"/>
      <c r="AB1529" s="484"/>
      <c r="AC1529" s="484"/>
      <c r="AD1529" s="484"/>
      <c r="AE1529" s="484"/>
      <c r="AF1529" s="484"/>
      <c r="AG1529" s="484"/>
      <c r="AH1529" s="484"/>
      <c r="AI1529" s="484"/>
      <c r="AJ1529" s="484"/>
      <c r="AK1529" s="484"/>
      <c r="AL1529" s="484"/>
      <c r="AM1529" s="484"/>
      <c r="AN1529" s="484"/>
      <c r="AO1529" s="484"/>
      <c r="AP1529" s="484"/>
      <c r="AQ1529" s="484"/>
      <c r="AR1529" s="484"/>
      <c r="AS1529" s="484"/>
      <c r="AT1529" s="484"/>
      <c r="AU1529" s="484"/>
      <c r="AV1529" s="484"/>
      <c r="AW1529" s="484"/>
      <c r="AX1529" s="484"/>
      <c r="AY1529" s="484"/>
      <c r="AZ1529" s="484"/>
      <c r="BA1529" s="484"/>
      <c r="BB1529" s="484"/>
      <c r="BC1529" s="484"/>
      <c r="BD1529" s="484"/>
      <c r="BE1529" s="484"/>
      <c r="BF1529" s="484"/>
      <c r="BG1529" s="484"/>
      <c r="BH1529" s="484"/>
      <c r="BI1529" s="484"/>
      <c r="BJ1529" s="484"/>
      <c r="BK1529" s="484"/>
      <c r="BL1529" s="484"/>
      <c r="BM1529" s="484"/>
      <c r="BN1529" s="485"/>
      <c r="BO1529" s="90"/>
      <c r="BP1529" s="90"/>
      <c r="BQ1529" s="84"/>
      <c r="BR1529" s="84"/>
      <c r="BS1529" s="84"/>
    </row>
    <row r="1530" spans="1:73" ht="27.75" thickTop="1" thickBot="1">
      <c r="A1530" s="62"/>
      <c r="B1530" s="250"/>
      <c r="C1530" s="251"/>
      <c r="D1530" s="251"/>
      <c r="E1530" s="251"/>
      <c r="F1530" s="91"/>
      <c r="G1530" s="91"/>
      <c r="H1530" s="251"/>
      <c r="I1530" s="251"/>
      <c r="J1530" s="251"/>
      <c r="K1530" s="251"/>
      <c r="L1530" s="251"/>
      <c r="M1530" s="251"/>
      <c r="N1530" s="251"/>
      <c r="O1530" s="251"/>
      <c r="P1530" s="251"/>
      <c r="Q1530" s="251"/>
      <c r="R1530" s="251"/>
      <c r="S1530" s="251"/>
      <c r="T1530" s="251"/>
      <c r="U1530" s="251"/>
      <c r="V1530" s="251"/>
      <c r="W1530" s="251"/>
      <c r="X1530" s="251"/>
      <c r="Y1530" s="251"/>
      <c r="Z1530" s="251"/>
      <c r="AA1530" s="251"/>
      <c r="AB1530" s="251"/>
      <c r="AC1530" s="251"/>
      <c r="AD1530" s="251"/>
      <c r="AE1530" s="251"/>
      <c r="AF1530" s="256"/>
      <c r="AG1530" s="256"/>
      <c r="AH1530" s="251"/>
      <c r="AI1530" s="251"/>
      <c r="AJ1530" s="251"/>
      <c r="AK1530" s="251"/>
      <c r="AL1530" s="251"/>
      <c r="AM1530" s="251"/>
      <c r="AN1530" s="251"/>
      <c r="AO1530" s="251"/>
      <c r="AP1530" s="251"/>
      <c r="AQ1530" s="251"/>
      <c r="AR1530" s="251"/>
      <c r="AS1530" s="251"/>
      <c r="AT1530" s="251"/>
      <c r="AU1530" s="251"/>
      <c r="AV1530" s="251"/>
      <c r="AW1530" s="251"/>
      <c r="AX1530" s="251"/>
      <c r="AY1530" s="251"/>
      <c r="AZ1530" s="251"/>
      <c r="BA1530" s="251"/>
      <c r="BB1530" s="251"/>
      <c r="BC1530" s="251"/>
      <c r="BD1530" s="251"/>
      <c r="BE1530" s="251"/>
      <c r="BF1530" s="251"/>
      <c r="BG1530" s="251"/>
      <c r="BH1530" s="251"/>
      <c r="BI1530" s="251"/>
      <c r="BJ1530" s="251"/>
      <c r="BK1530" s="251"/>
      <c r="BL1530" s="251"/>
      <c r="BM1530" s="251"/>
      <c r="BN1530" s="257"/>
      <c r="BO1530" s="92"/>
      <c r="BP1530" s="92"/>
      <c r="BQ1530" s="62"/>
      <c r="BR1530" s="62"/>
      <c r="BS1530" s="62"/>
    </row>
    <row r="1531" spans="1:73" s="88" customFormat="1" ht="73.349999999999994" customHeight="1" thickTop="1" thickBot="1">
      <c r="A1531" s="84"/>
      <c r="B1531" s="486" t="s">
        <v>70</v>
      </c>
      <c r="C1531" s="487"/>
      <c r="D1531" s="483" t="s">
        <v>60</v>
      </c>
      <c r="E1531" s="483"/>
      <c r="F1531" s="93"/>
      <c r="G1531" s="93"/>
      <c r="H1531" s="479"/>
      <c r="I1531" s="480"/>
      <c r="J1531" s="481"/>
      <c r="K1531" s="259"/>
      <c r="L1531" s="479"/>
      <c r="M1531" s="480"/>
      <c r="N1531" s="481"/>
      <c r="O1531" s="476" t="s">
        <v>53</v>
      </c>
      <c r="P1531" s="477"/>
      <c r="Q1531" s="477"/>
      <c r="R1531" s="477"/>
      <c r="S1531" s="479"/>
      <c r="T1531" s="480"/>
      <c r="U1531" s="481"/>
      <c r="V1531" s="259"/>
      <c r="W1531" s="479"/>
      <c r="X1531" s="480"/>
      <c r="Y1531" s="481"/>
      <c r="Z1531" s="476" t="s">
        <v>55</v>
      </c>
      <c r="AA1531" s="477"/>
      <c r="AB1531" s="477"/>
      <c r="AC1531" s="478"/>
      <c r="AD1531" s="479"/>
      <c r="AE1531" s="480"/>
      <c r="AF1531" s="481"/>
      <c r="AG1531" s="259"/>
      <c r="AH1531" s="479"/>
      <c r="AI1531" s="480"/>
      <c r="AJ1531" s="481"/>
      <c r="AK1531" s="476" t="s">
        <v>59</v>
      </c>
      <c r="AL1531" s="477"/>
      <c r="AM1531" s="477"/>
      <c r="AN1531" s="478"/>
      <c r="AO1531" s="479"/>
      <c r="AP1531" s="480"/>
      <c r="AQ1531" s="481"/>
      <c r="AR1531" s="263"/>
      <c r="AS1531" s="479"/>
      <c r="AT1531" s="480"/>
      <c r="AU1531" s="481"/>
      <c r="AV1531" s="264"/>
      <c r="AW1531" s="264"/>
      <c r="AX1531" s="264"/>
      <c r="AY1531" s="264"/>
      <c r="AZ1531" s="472" t="s">
        <v>20</v>
      </c>
      <c r="BA1531" s="472"/>
      <c r="BB1531" s="472"/>
      <c r="BC1531" s="472"/>
      <c r="BD1531" s="473"/>
      <c r="BE1531" s="469">
        <f>BL1526</f>
        <v>0</v>
      </c>
      <c r="BF1531" s="470"/>
      <c r="BG1531" s="471"/>
      <c r="BH1531" s="265"/>
      <c r="BI1531" s="469">
        <f>BL1528</f>
        <v>0</v>
      </c>
      <c r="BJ1531" s="470"/>
      <c r="BK1531" s="471"/>
      <c r="BL1531" s="266"/>
      <c r="BM1531" s="266"/>
      <c r="BN1531" s="267"/>
      <c r="BO1531" s="94"/>
      <c r="BP1531" s="94"/>
      <c r="BQ1531" s="84"/>
      <c r="BR1531" s="84"/>
      <c r="BS1531" s="84"/>
    </row>
    <row r="1532" spans="1:73" ht="15.6" customHeight="1" thickTop="1" thickBot="1">
      <c r="A1532" s="62"/>
      <c r="B1532" s="252"/>
      <c r="C1532" s="241"/>
      <c r="D1532" s="253"/>
      <c r="E1532" s="253"/>
      <c r="F1532" s="95"/>
      <c r="G1532" s="95"/>
      <c r="H1532" s="261"/>
      <c r="I1532" s="261"/>
      <c r="J1532" s="261"/>
      <c r="K1532" s="261"/>
      <c r="L1532" s="261"/>
      <c r="M1532" s="261"/>
      <c r="N1532" s="261"/>
      <c r="O1532" s="258"/>
      <c r="P1532" s="258"/>
      <c r="Q1532" s="258"/>
      <c r="R1532" s="258"/>
      <c r="S1532" s="261"/>
      <c r="T1532" s="261"/>
      <c r="U1532" s="261"/>
      <c r="V1532" s="260"/>
      <c r="W1532" s="261"/>
      <c r="X1532" s="261"/>
      <c r="Y1532" s="261"/>
      <c r="Z1532" s="258"/>
      <c r="AA1532" s="258"/>
      <c r="AB1532" s="258"/>
      <c r="AC1532" s="258"/>
      <c r="AD1532" s="261"/>
      <c r="AE1532" s="261"/>
      <c r="AF1532" s="261"/>
      <c r="AG1532" s="261"/>
      <c r="AH1532" s="260"/>
      <c r="AI1532" s="260"/>
      <c r="AJ1532" s="261"/>
      <c r="AK1532" s="258"/>
      <c r="AL1532" s="258"/>
      <c r="AM1532" s="258"/>
      <c r="AN1532" s="258"/>
      <c r="AO1532" s="261"/>
      <c r="AP1532" s="261"/>
      <c r="AQ1532" s="261"/>
      <c r="AR1532" s="261"/>
      <c r="AS1532" s="261"/>
      <c r="AT1532" s="263"/>
      <c r="AU1532" s="263"/>
      <c r="AV1532" s="268"/>
      <c r="AW1532" s="268"/>
      <c r="AX1532" s="268"/>
      <c r="AY1532" s="268"/>
      <c r="AZ1532" s="258"/>
      <c r="BA1532" s="269"/>
      <c r="BB1532" s="269"/>
      <c r="BC1532" s="270"/>
      <c r="BD1532" s="271"/>
      <c r="BE1532" s="272"/>
      <c r="BF1532" s="272"/>
      <c r="BG1532" s="263"/>
      <c r="BH1532" s="273"/>
      <c r="BI1532" s="274"/>
      <c r="BJ1532" s="274"/>
      <c r="BK1532" s="263"/>
      <c r="BL1532" s="268"/>
      <c r="BM1532" s="268"/>
      <c r="BN1532" s="275"/>
      <c r="BO1532" s="96"/>
      <c r="BP1532" s="96"/>
      <c r="BQ1532" s="62"/>
      <c r="BR1532" s="62"/>
      <c r="BS1532" s="62"/>
    </row>
    <row r="1533" spans="1:73" s="88" customFormat="1" ht="74.849999999999994" customHeight="1" thickTop="1" thickBot="1">
      <c r="A1533" s="84"/>
      <c r="B1533" s="482" t="s">
        <v>51</v>
      </c>
      <c r="C1533" s="472"/>
      <c r="D1533" s="483" t="s">
        <v>61</v>
      </c>
      <c r="E1533" s="483"/>
      <c r="F1533" s="93"/>
      <c r="G1533" s="93"/>
      <c r="H1533" s="469">
        <f>H1531</f>
        <v>0</v>
      </c>
      <c r="I1533" s="470"/>
      <c r="J1533" s="471"/>
      <c r="K1533" s="259"/>
      <c r="L1533" s="469">
        <f>L1531</f>
        <v>0</v>
      </c>
      <c r="M1533" s="470"/>
      <c r="N1533" s="471"/>
      <c r="O1533" s="476" t="s">
        <v>57</v>
      </c>
      <c r="P1533" s="477"/>
      <c r="Q1533" s="477"/>
      <c r="R1533" s="477"/>
      <c r="S1533" s="469">
        <f>S1531-H1531</f>
        <v>0</v>
      </c>
      <c r="T1533" s="470"/>
      <c r="U1533" s="471"/>
      <c r="V1533" s="259"/>
      <c r="W1533" s="469">
        <f>W1531-L1531</f>
        <v>0</v>
      </c>
      <c r="X1533" s="470"/>
      <c r="Y1533" s="471"/>
      <c r="Z1533" s="476" t="s">
        <v>56</v>
      </c>
      <c r="AA1533" s="477"/>
      <c r="AB1533" s="477"/>
      <c r="AC1533" s="478"/>
      <c r="AD1533" s="469">
        <f>AD1531-S1531</f>
        <v>0</v>
      </c>
      <c r="AE1533" s="470"/>
      <c r="AF1533" s="471"/>
      <c r="AG1533" s="259"/>
      <c r="AH1533" s="469">
        <f>AH1531-W1531</f>
        <v>0</v>
      </c>
      <c r="AI1533" s="470"/>
      <c r="AJ1533" s="471"/>
      <c r="AK1533" s="476" t="s">
        <v>58</v>
      </c>
      <c r="AL1533" s="477"/>
      <c r="AM1533" s="477"/>
      <c r="AN1533" s="478"/>
      <c r="AO1533" s="469">
        <f>AO1531-AD1531</f>
        <v>0</v>
      </c>
      <c r="AP1533" s="470"/>
      <c r="AQ1533" s="471"/>
      <c r="AR1533" s="263"/>
      <c r="AS1533" s="469">
        <f>AS1531-AH1531</f>
        <v>0</v>
      </c>
      <c r="AT1533" s="470"/>
      <c r="AU1533" s="471"/>
      <c r="AV1533" s="264"/>
      <c r="AW1533" s="264"/>
      <c r="AX1533" s="264"/>
      <c r="AY1533" s="264"/>
      <c r="AZ1533" s="472" t="s">
        <v>50</v>
      </c>
      <c r="BA1533" s="472"/>
      <c r="BB1533" s="472"/>
      <c r="BC1533" s="472"/>
      <c r="BD1533" s="473"/>
      <c r="BE1533" s="469">
        <f>BE1531-AO1531</f>
        <v>0</v>
      </c>
      <c r="BF1533" s="470"/>
      <c r="BG1533" s="471"/>
      <c r="BH1533" s="276"/>
      <c r="BI1533" s="469">
        <f>BI1531-AS1531</f>
        <v>0</v>
      </c>
      <c r="BJ1533" s="470"/>
      <c r="BK1533" s="471"/>
      <c r="BL1533" s="266"/>
      <c r="BM1533" s="266"/>
      <c r="BN1533" s="267"/>
      <c r="BO1533" s="94"/>
      <c r="BP1533" s="94"/>
      <c r="BQ1533" s="84"/>
      <c r="BR1533" s="84"/>
      <c r="BS1533" s="84"/>
    </row>
    <row r="1534" spans="1:73" ht="27.75" thickTop="1" thickBot="1">
      <c r="A1534" s="62"/>
      <c r="B1534" s="254"/>
      <c r="C1534" s="255"/>
      <c r="D1534" s="255"/>
      <c r="E1534" s="255"/>
      <c r="F1534" s="97"/>
      <c r="G1534" s="97"/>
      <c r="H1534" s="255"/>
      <c r="I1534" s="255"/>
      <c r="J1534" s="255"/>
      <c r="K1534" s="255"/>
      <c r="L1534" s="255"/>
      <c r="M1534" s="255"/>
      <c r="N1534" s="255"/>
      <c r="O1534" s="255"/>
      <c r="P1534" s="255"/>
      <c r="Q1534" s="255"/>
      <c r="R1534" s="255"/>
      <c r="S1534" s="255"/>
      <c r="T1534" s="255"/>
      <c r="U1534" s="255"/>
      <c r="V1534" s="255"/>
      <c r="W1534" s="255"/>
      <c r="X1534" s="255"/>
      <c r="Y1534" s="255"/>
      <c r="Z1534" s="255"/>
      <c r="AA1534" s="255"/>
      <c r="AB1534" s="255"/>
      <c r="AC1534" s="255"/>
      <c r="AD1534" s="255"/>
      <c r="AE1534" s="255"/>
      <c r="AF1534" s="262"/>
      <c r="AG1534" s="262"/>
      <c r="AH1534" s="255"/>
      <c r="AI1534" s="255"/>
      <c r="AJ1534" s="255"/>
      <c r="AK1534" s="255"/>
      <c r="AL1534" s="255"/>
      <c r="AM1534" s="255"/>
      <c r="AN1534" s="255"/>
      <c r="AO1534" s="255"/>
      <c r="AP1534" s="255"/>
      <c r="AQ1534" s="255"/>
      <c r="AR1534" s="255"/>
      <c r="AS1534" s="255"/>
      <c r="AT1534" s="255"/>
      <c r="AU1534" s="255"/>
      <c r="AV1534" s="255"/>
      <c r="AW1534" s="255"/>
      <c r="AX1534" s="255"/>
      <c r="AY1534" s="255"/>
      <c r="AZ1534" s="255"/>
      <c r="BA1534" s="474" t="s">
        <v>104</v>
      </c>
      <c r="BB1534" s="474"/>
      <c r="BC1534" s="474"/>
      <c r="BD1534" s="474"/>
      <c r="BE1534" s="474"/>
      <c r="BF1534" s="474"/>
      <c r="BG1534" s="474"/>
      <c r="BH1534" s="474"/>
      <c r="BI1534" s="474"/>
      <c r="BJ1534" s="474"/>
      <c r="BK1534" s="474"/>
      <c r="BL1534" s="474"/>
      <c r="BM1534" s="474"/>
      <c r="BN1534" s="475"/>
      <c r="BO1534" s="98"/>
      <c r="BP1534" s="98"/>
      <c r="BQ1534" s="62"/>
      <c r="BR1534" s="62"/>
      <c r="BS1534" s="62"/>
    </row>
    <row r="1535" spans="1:73" ht="10.9" customHeight="1" thickTop="1">
      <c r="A1535" s="62"/>
      <c r="B1535" s="63"/>
      <c r="C1535" s="62"/>
      <c r="D1535" s="62"/>
      <c r="E1535" s="62"/>
      <c r="F1535" s="64"/>
      <c r="G1535" s="64"/>
      <c r="H1535" s="62"/>
      <c r="I1535" s="62"/>
      <c r="J1535" s="62"/>
      <c r="K1535" s="62"/>
      <c r="L1535" s="62"/>
      <c r="M1535" s="62"/>
      <c r="N1535" s="62"/>
      <c r="O1535" s="62"/>
      <c r="P1535" s="62"/>
      <c r="Q1535" s="62"/>
      <c r="R1535" s="62"/>
      <c r="S1535" s="62"/>
      <c r="T1535" s="62"/>
      <c r="U1535" s="62"/>
      <c r="V1535" s="62"/>
      <c r="W1535" s="62"/>
      <c r="X1535" s="62"/>
      <c r="Y1535" s="62"/>
      <c r="Z1535" s="62"/>
      <c r="AA1535" s="62"/>
      <c r="AB1535" s="62"/>
      <c r="AC1535" s="62"/>
      <c r="AD1535" s="62"/>
      <c r="AE1535" s="62"/>
      <c r="AF1535" s="65"/>
      <c r="AG1535" s="65"/>
      <c r="AH1535" s="62"/>
      <c r="AI1535" s="62"/>
      <c r="AJ1535" s="62"/>
      <c r="AK1535" s="62"/>
      <c r="AL1535" s="62"/>
      <c r="AM1535" s="62"/>
      <c r="AN1535" s="62"/>
      <c r="AO1535" s="62"/>
      <c r="AP1535" s="62"/>
      <c r="AQ1535" s="62"/>
      <c r="AR1535" s="62"/>
      <c r="AS1535" s="62"/>
      <c r="AT1535" s="62"/>
      <c r="AU1535" s="62"/>
      <c r="AV1535" s="62"/>
      <c r="AW1535" s="62"/>
      <c r="AX1535" s="62"/>
      <c r="AY1535" s="62"/>
      <c r="AZ1535" s="62"/>
      <c r="BA1535" s="62"/>
      <c r="BB1535" s="62"/>
      <c r="BC1535" s="62"/>
      <c r="BD1535" s="62"/>
      <c r="BE1535" s="62"/>
      <c r="BF1535" s="62"/>
      <c r="BG1535" s="62"/>
      <c r="BH1535" s="62"/>
      <c r="BI1535" s="62"/>
      <c r="BJ1535" s="62"/>
      <c r="BK1535" s="62"/>
      <c r="BL1535" s="62"/>
      <c r="BM1535" s="62"/>
      <c r="BN1535" s="62"/>
      <c r="BO1535" s="66"/>
      <c r="BP1535" s="66"/>
      <c r="BQ1535" s="62"/>
      <c r="BR1535" s="62"/>
      <c r="BS1535" s="62"/>
    </row>
    <row r="1536" spans="1:73" s="69" customFormat="1" ht="33.75">
      <c r="A1536" s="68"/>
      <c r="B1536" s="651" t="s">
        <v>9</v>
      </c>
      <c r="C1536" s="651"/>
      <c r="D1536" s="651"/>
      <c r="E1536" s="651"/>
      <c r="F1536" s="651"/>
      <c r="G1536" s="651"/>
      <c r="H1536" s="651"/>
      <c r="I1536" s="651"/>
      <c r="J1536" s="651"/>
      <c r="K1536" s="651"/>
      <c r="L1536" s="651"/>
      <c r="M1536" s="651"/>
      <c r="N1536" s="651"/>
      <c r="O1536" s="651"/>
      <c r="P1536" s="651"/>
      <c r="Q1536" s="651"/>
      <c r="R1536" s="651"/>
      <c r="S1536" s="651"/>
      <c r="T1536" s="651"/>
      <c r="U1536" s="651"/>
      <c r="V1536" s="651"/>
      <c r="W1536" s="651"/>
      <c r="X1536" s="651"/>
      <c r="Y1536" s="651"/>
      <c r="Z1536" s="651"/>
      <c r="AA1536" s="651"/>
      <c r="AB1536" s="651"/>
      <c r="AC1536" s="651"/>
      <c r="AD1536" s="651"/>
      <c r="AE1536" s="651"/>
      <c r="AF1536" s="651"/>
      <c r="AG1536" s="651"/>
      <c r="AH1536" s="651"/>
      <c r="AI1536" s="651"/>
      <c r="AJ1536" s="651"/>
      <c r="AK1536" s="651"/>
      <c r="AL1536" s="651"/>
      <c r="AM1536" s="651"/>
      <c r="AN1536" s="651"/>
      <c r="AO1536" s="651"/>
      <c r="AP1536" s="651"/>
      <c r="AQ1536" s="651"/>
      <c r="AR1536" s="651"/>
      <c r="AS1536" s="651"/>
      <c r="AT1536" s="651"/>
      <c r="AU1536" s="651"/>
      <c r="AV1536" s="651"/>
      <c r="AW1536" s="651"/>
      <c r="AX1536" s="651"/>
      <c r="AY1536" s="651"/>
      <c r="AZ1536" s="651"/>
      <c r="BA1536" s="651"/>
      <c r="BB1536" s="651"/>
      <c r="BC1536" s="651"/>
      <c r="BD1536" s="651"/>
      <c r="BE1536" s="651"/>
      <c r="BF1536" s="651"/>
      <c r="BG1536" s="651"/>
      <c r="BH1536" s="651"/>
      <c r="BI1536" s="651"/>
      <c r="BJ1536" s="651"/>
      <c r="BK1536" s="651"/>
      <c r="BL1536" s="651"/>
      <c r="BM1536" s="651"/>
      <c r="BN1536" s="651"/>
      <c r="BO1536" s="223"/>
      <c r="BP1536" s="223"/>
      <c r="BQ1536" s="68"/>
      <c r="BR1536" s="68"/>
      <c r="BS1536" s="68"/>
    </row>
    <row r="1537" spans="1:71" ht="10.9" customHeight="1">
      <c r="A1537" s="62"/>
      <c r="B1537" s="224"/>
      <c r="C1537" s="225"/>
      <c r="D1537" s="225"/>
      <c r="E1537" s="225"/>
      <c r="F1537" s="226"/>
      <c r="G1537" s="226"/>
      <c r="H1537" s="225"/>
      <c r="I1537" s="225"/>
      <c r="J1537" s="225"/>
      <c r="K1537" s="225"/>
      <c r="L1537" s="225"/>
      <c r="M1537" s="225"/>
      <c r="N1537" s="225"/>
      <c r="O1537" s="225"/>
      <c r="P1537" s="225"/>
      <c r="Q1537" s="225"/>
      <c r="R1537" s="225"/>
      <c r="S1537" s="225"/>
      <c r="T1537" s="225"/>
      <c r="U1537" s="225"/>
      <c r="V1537" s="225"/>
      <c r="W1537" s="225"/>
      <c r="X1537" s="225"/>
      <c r="Y1537" s="225"/>
      <c r="Z1537" s="225"/>
      <c r="AA1537" s="225"/>
      <c r="AB1537" s="225"/>
      <c r="AC1537" s="225"/>
      <c r="AD1537" s="225"/>
      <c r="AE1537" s="225"/>
      <c r="AF1537" s="227"/>
      <c r="AG1537" s="227"/>
      <c r="AH1537" s="225"/>
      <c r="AI1537" s="225"/>
      <c r="AJ1537" s="225"/>
      <c r="AK1537" s="225"/>
      <c r="AL1537" s="225"/>
      <c r="AM1537" s="225"/>
      <c r="AN1537" s="225"/>
      <c r="AO1537" s="225"/>
      <c r="AP1537" s="225"/>
      <c r="AQ1537" s="225"/>
      <c r="AR1537" s="225"/>
      <c r="AS1537" s="225"/>
      <c r="AT1537" s="225"/>
      <c r="AU1537" s="225"/>
      <c r="AV1537" s="225"/>
      <c r="AW1537" s="225"/>
      <c r="AX1537" s="225"/>
      <c r="AY1537" s="225"/>
      <c r="AZ1537" s="225"/>
      <c r="BA1537" s="225"/>
      <c r="BB1537" s="225"/>
      <c r="BC1537" s="225"/>
      <c r="BD1537" s="225"/>
      <c r="BE1537" s="225"/>
      <c r="BF1537" s="225"/>
      <c r="BG1537" s="225"/>
      <c r="BH1537" s="225"/>
      <c r="BI1537" s="225"/>
      <c r="BJ1537" s="225"/>
      <c r="BK1537" s="225"/>
      <c r="BL1537" s="225"/>
      <c r="BM1537" s="225"/>
      <c r="BN1537" s="652"/>
      <c r="BO1537" s="652"/>
      <c r="BP1537" s="652"/>
      <c r="BQ1537" s="62"/>
      <c r="BR1537" s="62"/>
      <c r="BS1537" s="62"/>
    </row>
    <row r="1538" spans="1:71" s="70" customFormat="1" ht="36.75" customHeight="1">
      <c r="A1538" s="63"/>
      <c r="B1538" s="224"/>
      <c r="C1538" s="224"/>
      <c r="D1538" s="228" t="s">
        <v>10</v>
      </c>
      <c r="E1538" s="653" t="str">
        <f>IF(ROSTER!D$3="","",ROSTER!D$3)</f>
        <v/>
      </c>
      <c r="F1538" s="653"/>
      <c r="G1538" s="653"/>
      <c r="H1538" s="653"/>
      <c r="I1538" s="653"/>
      <c r="J1538" s="653"/>
      <c r="K1538" s="653"/>
      <c r="L1538" s="653"/>
      <c r="M1538" s="653"/>
      <c r="N1538" s="653"/>
      <c r="O1538" s="653"/>
      <c r="P1538" s="653"/>
      <c r="Q1538" s="653"/>
      <c r="R1538" s="653"/>
      <c r="S1538" s="653"/>
      <c r="T1538" s="653"/>
      <c r="U1538" s="653"/>
      <c r="V1538" s="653"/>
      <c r="W1538" s="653"/>
      <c r="X1538" s="653"/>
      <c r="Y1538" s="653"/>
      <c r="Z1538" s="653"/>
      <c r="AA1538" s="653"/>
      <c r="AB1538" s="653"/>
      <c r="AC1538" s="653"/>
      <c r="AD1538" s="229"/>
      <c r="AE1538" s="649" t="s">
        <v>11</v>
      </c>
      <c r="AF1538" s="649"/>
      <c r="AG1538" s="649"/>
      <c r="AH1538" s="649"/>
      <c r="AI1538" s="649"/>
      <c r="AJ1538" s="649"/>
      <c r="AK1538" s="649"/>
      <c r="AL1538" s="647"/>
      <c r="AM1538" s="647"/>
      <c r="AN1538" s="647"/>
      <c r="AO1538" s="647"/>
      <c r="AP1538" s="647"/>
      <c r="AQ1538" s="647"/>
      <c r="AR1538" s="647"/>
      <c r="AS1538" s="647"/>
      <c r="AT1538" s="647"/>
      <c r="AU1538" s="647"/>
      <c r="AV1538" s="647"/>
      <c r="AW1538" s="647"/>
      <c r="AX1538" s="647"/>
      <c r="AY1538" s="647"/>
      <c r="AZ1538" s="647"/>
      <c r="BA1538" s="647"/>
      <c r="BB1538" s="647"/>
      <c r="BC1538" s="647"/>
      <c r="BD1538" s="647"/>
      <c r="BE1538" s="647"/>
      <c r="BF1538" s="647"/>
      <c r="BG1538" s="647"/>
      <c r="BH1538" s="647"/>
      <c r="BI1538" s="647"/>
      <c r="BJ1538" s="647"/>
      <c r="BK1538" s="647"/>
      <c r="BL1538" s="647"/>
      <c r="BM1538" s="647"/>
      <c r="BN1538" s="652"/>
      <c r="BO1538" s="652"/>
      <c r="BP1538" s="652"/>
      <c r="BQ1538" s="63"/>
      <c r="BR1538" s="63"/>
      <c r="BS1538" s="63"/>
    </row>
    <row r="1539" spans="1:71" ht="8.85" customHeight="1">
      <c r="A1539" s="71"/>
      <c r="B1539" s="224"/>
      <c r="C1539" s="227" t="s">
        <v>39</v>
      </c>
      <c r="D1539" s="227"/>
      <c r="E1539" s="227"/>
      <c r="F1539" s="230"/>
      <c r="G1539" s="230"/>
      <c r="H1539" s="227"/>
      <c r="I1539" s="227"/>
      <c r="J1539" s="231"/>
      <c r="K1539" s="231"/>
      <c r="L1539" s="231"/>
      <c r="M1539" s="231"/>
      <c r="N1539" s="231"/>
      <c r="O1539" s="231"/>
      <c r="P1539" s="231"/>
      <c r="Q1539" s="231"/>
      <c r="R1539" s="231"/>
      <c r="S1539" s="231"/>
      <c r="T1539" s="231"/>
      <c r="U1539" s="231"/>
      <c r="V1539" s="231"/>
      <c r="W1539" s="231"/>
      <c r="X1539" s="231"/>
      <c r="Y1539" s="231"/>
      <c r="Z1539" s="231"/>
      <c r="AA1539" s="231"/>
      <c r="AB1539" s="231"/>
      <c r="AC1539" s="231"/>
      <c r="AD1539" s="231"/>
      <c r="AE1539" s="231"/>
      <c r="AF1539" s="231"/>
      <c r="AG1539" s="227"/>
      <c r="AH1539" s="232"/>
      <c r="AI1539" s="233"/>
      <c r="AJ1539" s="233"/>
      <c r="AK1539" s="233"/>
      <c r="AL1539" s="233"/>
      <c r="AM1539" s="233"/>
      <c r="AN1539" s="233"/>
      <c r="AO1539" s="234"/>
      <c r="AP1539" s="235"/>
      <c r="AQ1539" s="235"/>
      <c r="AR1539" s="235"/>
      <c r="AS1539" s="235"/>
      <c r="AT1539" s="235"/>
      <c r="AU1539" s="235"/>
      <c r="AV1539" s="235"/>
      <c r="AW1539" s="235"/>
      <c r="AX1539" s="235"/>
      <c r="AY1539" s="235"/>
      <c r="AZ1539" s="235"/>
      <c r="BA1539" s="235"/>
      <c r="BB1539" s="235"/>
      <c r="BC1539" s="235"/>
      <c r="BD1539" s="235"/>
      <c r="BE1539" s="235"/>
      <c r="BF1539" s="235"/>
      <c r="BG1539" s="235"/>
      <c r="BH1539" s="235"/>
      <c r="BI1539" s="235"/>
      <c r="BJ1539" s="235"/>
      <c r="BK1539" s="235"/>
      <c r="BL1539" s="235"/>
      <c r="BM1539" s="235"/>
      <c r="BN1539" s="235"/>
      <c r="BO1539" s="236"/>
      <c r="BP1539" s="236"/>
      <c r="BQ1539" s="71"/>
      <c r="BR1539" s="71"/>
      <c r="BS1539" s="71"/>
    </row>
    <row r="1540" spans="1:71" s="70" customFormat="1" ht="37.5">
      <c r="A1540" s="63"/>
      <c r="B1540" s="224"/>
      <c r="C1540" s="646" t="s">
        <v>38</v>
      </c>
      <c r="D1540" s="646"/>
      <c r="E1540" s="647"/>
      <c r="F1540" s="647"/>
      <c r="G1540" s="647"/>
      <c r="H1540" s="647"/>
      <c r="I1540" s="647"/>
      <c r="J1540" s="647"/>
      <c r="K1540" s="647"/>
      <c r="L1540" s="647"/>
      <c r="M1540" s="647"/>
      <c r="N1540" s="647"/>
      <c r="O1540" s="647"/>
      <c r="P1540" s="647"/>
      <c r="Q1540" s="647"/>
      <c r="R1540" s="647"/>
      <c r="S1540" s="647"/>
      <c r="T1540" s="647"/>
      <c r="U1540" s="647"/>
      <c r="V1540" s="647"/>
      <c r="W1540" s="647"/>
      <c r="X1540" s="647"/>
      <c r="Y1540" s="647"/>
      <c r="Z1540" s="647"/>
      <c r="AA1540" s="647"/>
      <c r="AB1540" s="647"/>
      <c r="AC1540" s="647"/>
      <c r="AD1540" s="229"/>
      <c r="AE1540" s="648" t="s">
        <v>21</v>
      </c>
      <c r="AF1540" s="648"/>
      <c r="AG1540" s="648"/>
      <c r="AH1540" s="648"/>
      <c r="AI1540" s="647"/>
      <c r="AJ1540" s="647"/>
      <c r="AK1540" s="647"/>
      <c r="AL1540" s="647"/>
      <c r="AM1540" s="647"/>
      <c r="AN1540" s="647"/>
      <c r="AO1540" s="647"/>
      <c r="AP1540" s="647"/>
      <c r="AQ1540" s="647"/>
      <c r="AR1540" s="647"/>
      <c r="AS1540" s="647"/>
      <c r="AT1540" s="647"/>
      <c r="AU1540" s="647"/>
      <c r="AV1540" s="647"/>
      <c r="AW1540" s="647"/>
      <c r="AX1540" s="647"/>
      <c r="AY1540" s="647"/>
      <c r="AZ1540" s="647"/>
      <c r="BA1540" s="649" t="s">
        <v>12</v>
      </c>
      <c r="BB1540" s="649"/>
      <c r="BC1540" s="649"/>
      <c r="BD1540" s="650"/>
      <c r="BE1540" s="650"/>
      <c r="BF1540" s="650"/>
      <c r="BG1540" s="650"/>
      <c r="BH1540" s="650"/>
      <c r="BI1540" s="650"/>
      <c r="BJ1540" s="650"/>
      <c r="BK1540" s="650"/>
      <c r="BL1540" s="650"/>
      <c r="BM1540" s="650"/>
      <c r="BN1540" s="237"/>
      <c r="BO1540" s="238"/>
      <c r="BP1540" s="238"/>
      <c r="BQ1540" s="72">
        <f>IF(BD1540=0,0,1)</f>
        <v>0</v>
      </c>
      <c r="BR1540" s="73">
        <f>IF((BE1590+BI1590)&gt;(AO1590+AS1590),1,0)</f>
        <v>0</v>
      </c>
      <c r="BS1540" s="74"/>
    </row>
    <row r="1541" spans="1:71" ht="9.6" customHeight="1">
      <c r="A1541" s="62"/>
      <c r="B1541" s="224"/>
      <c r="C1541" s="225"/>
      <c r="D1541" s="225"/>
      <c r="E1541" s="225"/>
      <c r="F1541" s="226"/>
      <c r="G1541" s="226"/>
      <c r="H1541" s="225"/>
      <c r="I1541" s="225"/>
      <c r="J1541" s="225"/>
      <c r="K1541" s="225"/>
      <c r="L1541" s="225"/>
      <c r="M1541" s="225"/>
      <c r="N1541" s="225"/>
      <c r="O1541" s="225"/>
      <c r="P1541" s="225"/>
      <c r="Q1541" s="225"/>
      <c r="R1541" s="225"/>
      <c r="S1541" s="225"/>
      <c r="T1541" s="225"/>
      <c r="U1541" s="225"/>
      <c r="V1541" s="225"/>
      <c r="W1541" s="225"/>
      <c r="X1541" s="225"/>
      <c r="Y1541" s="225"/>
      <c r="Z1541" s="225"/>
      <c r="AA1541" s="225"/>
      <c r="AB1541" s="225"/>
      <c r="AC1541" s="225"/>
      <c r="AD1541" s="225"/>
      <c r="AE1541" s="225"/>
      <c r="AF1541" s="227"/>
      <c r="AG1541" s="227"/>
      <c r="AH1541" s="225"/>
      <c r="AI1541" s="225"/>
      <c r="AJ1541" s="225"/>
      <c r="AK1541" s="225"/>
      <c r="AL1541" s="225"/>
      <c r="AM1541" s="225"/>
      <c r="AN1541" s="225"/>
      <c r="AO1541" s="225"/>
      <c r="AP1541" s="225"/>
      <c r="AQ1541" s="225"/>
      <c r="AR1541" s="225"/>
      <c r="AS1541" s="225"/>
      <c r="AT1541" s="225"/>
      <c r="AU1541" s="225"/>
      <c r="AV1541" s="225"/>
      <c r="AW1541" s="225"/>
      <c r="AX1541" s="225"/>
      <c r="AY1541" s="225"/>
      <c r="AZ1541" s="225"/>
      <c r="BA1541" s="225"/>
      <c r="BB1541" s="225"/>
      <c r="BC1541" s="225"/>
      <c r="BD1541" s="225"/>
      <c r="BE1541" s="225"/>
      <c r="BF1541" s="225"/>
      <c r="BG1541" s="225"/>
      <c r="BH1541" s="225"/>
      <c r="BI1541" s="225"/>
      <c r="BJ1541" s="225"/>
      <c r="BK1541" s="225"/>
      <c r="BL1541" s="225"/>
      <c r="BM1541" s="225"/>
      <c r="BN1541" s="225"/>
      <c r="BO1541" s="239"/>
      <c r="BP1541" s="239"/>
      <c r="BQ1541" s="62"/>
      <c r="BR1541" s="62"/>
      <c r="BS1541" s="62"/>
    </row>
    <row r="1542" spans="1:71" ht="8.85" customHeight="1" thickBot="1">
      <c r="A1542" s="62"/>
      <c r="B1542" s="240"/>
      <c r="C1542" s="241"/>
      <c r="D1542" s="241"/>
      <c r="E1542" s="241"/>
      <c r="F1542" s="242"/>
      <c r="G1542" s="242"/>
      <c r="H1542" s="241"/>
      <c r="I1542" s="241"/>
      <c r="J1542" s="241"/>
      <c r="K1542" s="241"/>
      <c r="L1542" s="241"/>
      <c r="M1542" s="241"/>
      <c r="N1542" s="241"/>
      <c r="O1542" s="241"/>
      <c r="P1542" s="241"/>
      <c r="Q1542" s="241"/>
      <c r="R1542" s="241"/>
      <c r="S1542" s="241"/>
      <c r="T1542" s="241"/>
      <c r="U1542" s="241"/>
      <c r="V1542" s="241"/>
      <c r="W1542" s="241"/>
      <c r="X1542" s="241"/>
      <c r="Y1542" s="241"/>
      <c r="Z1542" s="241"/>
      <c r="AA1542" s="241"/>
      <c r="AB1542" s="241"/>
      <c r="AC1542" s="241"/>
      <c r="AD1542" s="241"/>
      <c r="AE1542" s="241"/>
      <c r="AF1542" s="243"/>
      <c r="AG1542" s="243"/>
      <c r="AH1542" s="241"/>
      <c r="AI1542" s="241"/>
      <c r="AJ1542" s="241"/>
      <c r="AK1542" s="241"/>
      <c r="AL1542" s="241"/>
      <c r="AM1542" s="241"/>
      <c r="AN1542" s="241"/>
      <c r="AO1542" s="241"/>
      <c r="AP1542" s="241"/>
      <c r="AQ1542" s="241"/>
      <c r="AR1542" s="241"/>
      <c r="AS1542" s="241"/>
      <c r="AT1542" s="241"/>
      <c r="AU1542" s="241"/>
      <c r="AV1542" s="241"/>
      <c r="AW1542" s="241"/>
      <c r="AX1542" s="241"/>
      <c r="AY1542" s="241"/>
      <c r="AZ1542" s="241"/>
      <c r="BA1542" s="241"/>
      <c r="BB1542" s="241"/>
      <c r="BC1542" s="241"/>
      <c r="BD1542" s="241"/>
      <c r="BE1542" s="241"/>
      <c r="BF1542" s="241"/>
      <c r="BG1542" s="241"/>
      <c r="BH1542" s="241"/>
      <c r="BI1542" s="241"/>
      <c r="BJ1542" s="241"/>
      <c r="BK1542" s="241"/>
      <c r="BL1542" s="241"/>
      <c r="BM1542" s="241"/>
      <c r="BN1542" s="241"/>
      <c r="BO1542" s="244"/>
      <c r="BP1542" s="244"/>
      <c r="BQ1542" s="62"/>
      <c r="BR1542" s="62"/>
      <c r="BS1542" s="62"/>
    </row>
    <row r="1543" spans="1:71" s="70" customFormat="1" ht="33.4" customHeight="1" thickTop="1">
      <c r="A1543" s="74"/>
      <c r="B1543" s="634" t="s">
        <v>0</v>
      </c>
      <c r="C1543" s="636" t="s">
        <v>1</v>
      </c>
      <c r="D1543" s="637"/>
      <c r="E1543" s="245" t="s">
        <v>28</v>
      </c>
      <c r="F1543" s="644" t="s">
        <v>115</v>
      </c>
      <c r="G1543" s="644" t="s">
        <v>116</v>
      </c>
      <c r="H1543" s="640" t="s">
        <v>41</v>
      </c>
      <c r="I1543" s="641"/>
      <c r="J1543" s="619" t="s">
        <v>7</v>
      </c>
      <c r="K1543" s="619"/>
      <c r="L1543" s="619"/>
      <c r="M1543" s="619"/>
      <c r="N1543" s="619"/>
      <c r="O1543" s="619"/>
      <c r="P1543" s="619" t="s">
        <v>2</v>
      </c>
      <c r="Q1543" s="619"/>
      <c r="R1543" s="619"/>
      <c r="S1543" s="619"/>
      <c r="T1543" s="619"/>
      <c r="U1543" s="619"/>
      <c r="V1543" s="630" t="s">
        <v>35</v>
      </c>
      <c r="W1543" s="631"/>
      <c r="X1543" s="630" t="s">
        <v>36</v>
      </c>
      <c r="Y1543" s="631"/>
      <c r="Z1543" s="630" t="s">
        <v>44</v>
      </c>
      <c r="AA1543" s="631"/>
      <c r="AB1543" s="619" t="s">
        <v>6</v>
      </c>
      <c r="AC1543" s="619"/>
      <c r="AD1543" s="619"/>
      <c r="AE1543" s="619"/>
      <c r="AF1543" s="619"/>
      <c r="AG1543" s="619"/>
      <c r="AH1543" s="619" t="s">
        <v>74</v>
      </c>
      <c r="AI1543" s="619"/>
      <c r="AJ1543" s="619"/>
      <c r="AK1543" s="619"/>
      <c r="AL1543" s="619"/>
      <c r="AM1543" s="619"/>
      <c r="AN1543" s="619" t="s">
        <v>75</v>
      </c>
      <c r="AO1543" s="619"/>
      <c r="AP1543" s="619"/>
      <c r="AQ1543" s="619"/>
      <c r="AR1543" s="619"/>
      <c r="AS1543" s="619"/>
      <c r="AT1543" s="619" t="s">
        <v>76</v>
      </c>
      <c r="AU1543" s="619"/>
      <c r="AV1543" s="619"/>
      <c r="AW1543" s="619"/>
      <c r="AX1543" s="619"/>
      <c r="AY1543" s="621"/>
      <c r="AZ1543" s="619" t="s">
        <v>4</v>
      </c>
      <c r="BA1543" s="619"/>
      <c r="BB1543" s="619"/>
      <c r="BC1543" s="619"/>
      <c r="BD1543" s="619"/>
      <c r="BE1543" s="620"/>
      <c r="BF1543" s="619" t="s">
        <v>77</v>
      </c>
      <c r="BG1543" s="619"/>
      <c r="BH1543" s="619"/>
      <c r="BI1543" s="619"/>
      <c r="BJ1543" s="619"/>
      <c r="BK1543" s="621"/>
      <c r="BL1543" s="622" t="s">
        <v>25</v>
      </c>
      <c r="BM1543" s="623"/>
      <c r="BN1543" s="624"/>
      <c r="BO1543" s="615" t="s">
        <v>92</v>
      </c>
      <c r="BP1543" s="615" t="s">
        <v>93</v>
      </c>
      <c r="BQ1543" s="74"/>
      <c r="BR1543" s="74"/>
      <c r="BS1543" s="74"/>
    </row>
    <row r="1544" spans="1:71" s="76" customFormat="1" ht="31.9" customHeight="1">
      <c r="A1544" s="75"/>
      <c r="B1544" s="635"/>
      <c r="C1544" s="638"/>
      <c r="D1544" s="639"/>
      <c r="E1544" s="246" t="s">
        <v>117</v>
      </c>
      <c r="F1544" s="645"/>
      <c r="G1544" s="645"/>
      <c r="H1544" s="642"/>
      <c r="I1544" s="643"/>
      <c r="J1544" s="607" t="s">
        <v>17</v>
      </c>
      <c r="K1544" s="608"/>
      <c r="L1544" s="609" t="s">
        <v>18</v>
      </c>
      <c r="M1544" s="610"/>
      <c r="N1544" s="617" t="s">
        <v>19</v>
      </c>
      <c r="O1544" s="618" t="s">
        <v>8</v>
      </c>
      <c r="P1544" s="607" t="s">
        <v>26</v>
      </c>
      <c r="Q1544" s="608"/>
      <c r="R1544" s="609" t="s">
        <v>24</v>
      </c>
      <c r="S1544" s="610"/>
      <c r="T1544" s="617" t="s">
        <v>19</v>
      </c>
      <c r="U1544" s="618"/>
      <c r="V1544" s="632"/>
      <c r="W1544" s="633"/>
      <c r="X1544" s="632"/>
      <c r="Y1544" s="633"/>
      <c r="Z1544" s="632"/>
      <c r="AA1544" s="633"/>
      <c r="AB1544" s="607" t="s">
        <v>54</v>
      </c>
      <c r="AC1544" s="608"/>
      <c r="AD1544" s="609" t="s">
        <v>23</v>
      </c>
      <c r="AE1544" s="610" t="s">
        <v>3</v>
      </c>
      <c r="AF1544" s="611" t="s">
        <v>5</v>
      </c>
      <c r="AG1544" s="612"/>
      <c r="AH1544" s="607" t="s">
        <v>54</v>
      </c>
      <c r="AI1544" s="608"/>
      <c r="AJ1544" s="609" t="s">
        <v>23</v>
      </c>
      <c r="AK1544" s="610" t="s">
        <v>3</v>
      </c>
      <c r="AL1544" s="611" t="s">
        <v>5</v>
      </c>
      <c r="AM1544" s="612"/>
      <c r="AN1544" s="607" t="s">
        <v>54</v>
      </c>
      <c r="AO1544" s="608"/>
      <c r="AP1544" s="609" t="s">
        <v>23</v>
      </c>
      <c r="AQ1544" s="610" t="s">
        <v>3</v>
      </c>
      <c r="AR1544" s="611" t="s">
        <v>5</v>
      </c>
      <c r="AS1544" s="612"/>
      <c r="AT1544" s="613" t="s">
        <v>54</v>
      </c>
      <c r="AU1544" s="614"/>
      <c r="AV1544" s="628" t="s">
        <v>23</v>
      </c>
      <c r="AW1544" s="629" t="s">
        <v>3</v>
      </c>
      <c r="AX1544" s="611" t="s">
        <v>5</v>
      </c>
      <c r="AY1544" s="612"/>
      <c r="AZ1544" s="607" t="s">
        <v>54</v>
      </c>
      <c r="BA1544" s="608"/>
      <c r="BB1544" s="609" t="s">
        <v>23</v>
      </c>
      <c r="BC1544" s="610" t="s">
        <v>3</v>
      </c>
      <c r="BD1544" s="611" t="s">
        <v>5</v>
      </c>
      <c r="BE1544" s="612"/>
      <c r="BF1544" s="613" t="s">
        <v>54</v>
      </c>
      <c r="BG1544" s="614"/>
      <c r="BH1544" s="628" t="s">
        <v>23</v>
      </c>
      <c r="BI1544" s="629" t="s">
        <v>3</v>
      </c>
      <c r="BJ1544" s="611" t="s">
        <v>5</v>
      </c>
      <c r="BK1544" s="612"/>
      <c r="BL1544" s="625"/>
      <c r="BM1544" s="626"/>
      <c r="BN1544" s="627"/>
      <c r="BO1544" s="616"/>
      <c r="BP1544" s="616"/>
      <c r="BQ1544" s="75"/>
      <c r="BR1544" s="75"/>
      <c r="BS1544" s="75"/>
    </row>
    <row r="1545" spans="1:71" ht="23.85" customHeight="1">
      <c r="A1545" s="77"/>
      <c r="B1545" s="605" t="str">
        <f>IF(ROSTER!B8="","",ROSTER!B8)</f>
        <v/>
      </c>
      <c r="C1545" s="588" t="str">
        <f>IF(ROSTER!C$8="","",ROSTER!C$8)</f>
        <v/>
      </c>
      <c r="D1545" s="589"/>
      <c r="E1545" s="590"/>
      <c r="F1545" s="592">
        <f>IF(E1545="y",1,IF(E1545="S",1,0))</f>
        <v>0</v>
      </c>
      <c r="G1545" s="594">
        <f>IF(E1545="S",1,0)</f>
        <v>0</v>
      </c>
      <c r="H1545" s="584"/>
      <c r="I1545" s="576"/>
      <c r="J1545" s="564"/>
      <c r="K1545" s="565"/>
      <c r="L1545" s="568"/>
      <c r="M1545" s="569"/>
      <c r="N1545" s="578">
        <f>L1545+J1545</f>
        <v>0</v>
      </c>
      <c r="O1545" s="579"/>
      <c r="P1545" s="564"/>
      <c r="Q1545" s="565"/>
      <c r="R1545" s="568"/>
      <c r="S1545" s="569"/>
      <c r="T1545" s="578">
        <f>R1545-P1545</f>
        <v>0</v>
      </c>
      <c r="U1545" s="579"/>
      <c r="V1545" s="584"/>
      <c r="W1545" s="576"/>
      <c r="X1545" s="564"/>
      <c r="Y1545" s="576"/>
      <c r="Z1545" s="564"/>
      <c r="AA1545" s="576"/>
      <c r="AB1545" s="564"/>
      <c r="AC1545" s="565"/>
      <c r="AD1545" s="568"/>
      <c r="AE1545" s="569"/>
      <c r="AF1545" s="548">
        <f>IF(AB1545=0,0,(AD1545/AB1545)*100)</f>
        <v>0</v>
      </c>
      <c r="AG1545" s="549"/>
      <c r="AH1545" s="564"/>
      <c r="AI1545" s="565"/>
      <c r="AJ1545" s="568"/>
      <c r="AK1545" s="569"/>
      <c r="AL1545" s="548">
        <f>IF(AH1545=0,0,(AJ1545/AH1545)*100)</f>
        <v>0</v>
      </c>
      <c r="AM1545" s="549"/>
      <c r="AN1545" s="564"/>
      <c r="AO1545" s="565"/>
      <c r="AP1545" s="568"/>
      <c r="AQ1545" s="569"/>
      <c r="AR1545" s="548">
        <f>IF(AN1545=0,0,(AP1545/AN1545)*100)</f>
        <v>0</v>
      </c>
      <c r="AS1545" s="549"/>
      <c r="AT1545" s="572">
        <f>AB1545+AH1545+AN1545</f>
        <v>0</v>
      </c>
      <c r="AU1545" s="573"/>
      <c r="AV1545" s="544">
        <f>AD1545+AJ1545+AP1545</f>
        <v>0</v>
      </c>
      <c r="AW1545" s="545"/>
      <c r="AX1545" s="548">
        <f>IF(AT1545=0,0,(AV1545/AT1545)*100)</f>
        <v>0</v>
      </c>
      <c r="AY1545" s="549"/>
      <c r="AZ1545" s="564"/>
      <c r="BA1545" s="565"/>
      <c r="BB1545" s="568"/>
      <c r="BC1545" s="569"/>
      <c r="BD1545" s="548">
        <f>IF(AZ1545=0,0,(BB1545/AZ1545)*100)</f>
        <v>0</v>
      </c>
      <c r="BE1545" s="549"/>
      <c r="BF1545" s="572">
        <f>AT1545+AZ1545</f>
        <v>0</v>
      </c>
      <c r="BG1545" s="573"/>
      <c r="BH1545" s="544">
        <f>AV1545+BB1545</f>
        <v>0</v>
      </c>
      <c r="BI1545" s="545"/>
      <c r="BJ1545" s="548">
        <f>IF(BF1545=0,0,(BH1545/BF1545)*100)</f>
        <v>0</v>
      </c>
      <c r="BK1545" s="549"/>
      <c r="BL1545" s="552">
        <f>(AD1545*2)+(AJ1545*2)+(AP1545*3)+BB1545</f>
        <v>0</v>
      </c>
      <c r="BM1545" s="553"/>
      <c r="BN1545" s="554"/>
      <c r="BO1545" s="560" t="e">
        <f>(BL1545*BR$1545)+(N1545*BR$1546)+(X1545*BR$1547)+(R1545*BR$1548)+(V1545*BR$1549)+(Z1545*BR$1550)</f>
        <v>#REF!</v>
      </c>
      <c r="BP1545" s="560" t="e">
        <f>((AZ1545-BB1545)*BR$1552)+((AT1545-AV1545)*BR$1551)+(H1545*BR$1553)+(P1545*BR$1554)</f>
        <v>#REF!</v>
      </c>
      <c r="BQ1545" s="78" t="s">
        <v>81</v>
      </c>
      <c r="BR1545" s="79" t="e">
        <f>IF(#REF!="B",#REF!,IF(#REF!="C",#REF!,#REF!))</f>
        <v>#REF!</v>
      </c>
      <c r="BS1545" s="75"/>
    </row>
    <row r="1546" spans="1:71" ht="23.85" customHeight="1">
      <c r="A1546" s="77"/>
      <c r="B1546" s="606"/>
      <c r="C1546" s="562" t="str">
        <f>IF(ROSTER!D$8="","",ROSTER!D$8)</f>
        <v/>
      </c>
      <c r="D1546" s="563"/>
      <c r="E1546" s="591"/>
      <c r="F1546" s="593"/>
      <c r="G1546" s="595"/>
      <c r="H1546" s="585"/>
      <c r="I1546" s="577"/>
      <c r="J1546" s="566"/>
      <c r="K1546" s="567"/>
      <c r="L1546" s="570"/>
      <c r="M1546" s="571"/>
      <c r="N1546" s="582" t="s">
        <v>16</v>
      </c>
      <c r="O1546" s="583"/>
      <c r="P1546" s="566"/>
      <c r="Q1546" s="567"/>
      <c r="R1546" s="570"/>
      <c r="S1546" s="571"/>
      <c r="T1546" s="582" t="s">
        <v>16</v>
      </c>
      <c r="U1546" s="583"/>
      <c r="V1546" s="585"/>
      <c r="W1546" s="577"/>
      <c r="X1546" s="566"/>
      <c r="Y1546" s="577"/>
      <c r="Z1546" s="566"/>
      <c r="AA1546" s="577"/>
      <c r="AB1546" s="566"/>
      <c r="AC1546" s="567"/>
      <c r="AD1546" s="570"/>
      <c r="AE1546" s="571"/>
      <c r="AF1546" s="598"/>
      <c r="AG1546" s="599"/>
      <c r="AH1546" s="566"/>
      <c r="AI1546" s="567"/>
      <c r="AJ1546" s="570"/>
      <c r="AK1546" s="571"/>
      <c r="AL1546" s="598"/>
      <c r="AM1546" s="599"/>
      <c r="AN1546" s="566"/>
      <c r="AO1546" s="567"/>
      <c r="AP1546" s="570"/>
      <c r="AQ1546" s="571"/>
      <c r="AR1546" s="598"/>
      <c r="AS1546" s="599"/>
      <c r="AT1546" s="603"/>
      <c r="AU1546" s="604"/>
      <c r="AV1546" s="596"/>
      <c r="AW1546" s="597"/>
      <c r="AX1546" s="598"/>
      <c r="AY1546" s="599"/>
      <c r="AZ1546" s="566"/>
      <c r="BA1546" s="567"/>
      <c r="BB1546" s="570"/>
      <c r="BC1546" s="571"/>
      <c r="BD1546" s="598"/>
      <c r="BE1546" s="599"/>
      <c r="BF1546" s="603"/>
      <c r="BG1546" s="604"/>
      <c r="BH1546" s="596"/>
      <c r="BI1546" s="597"/>
      <c r="BJ1546" s="598"/>
      <c r="BK1546" s="599"/>
      <c r="BL1546" s="600"/>
      <c r="BM1546" s="601"/>
      <c r="BN1546" s="602"/>
      <c r="BO1546" s="561"/>
      <c r="BP1546" s="561"/>
      <c r="BQ1546" s="78" t="s">
        <v>82</v>
      </c>
      <c r="BR1546" s="79" t="e">
        <f>IF(#REF!="B",#REF!,IF(#REF!="C",#REF!,#REF!))</f>
        <v>#REF!</v>
      </c>
      <c r="BS1546" s="75"/>
    </row>
    <row r="1547" spans="1:71" ht="21.75" customHeight="1">
      <c r="A1547" s="62"/>
      <c r="B1547" s="605" t="str">
        <f>IF(ROSTER!B10="","",ROSTER!B10)</f>
        <v/>
      </c>
      <c r="C1547" s="588" t="str">
        <f>IF(ROSTER!C$10="","",ROSTER!C$10)</f>
        <v/>
      </c>
      <c r="D1547" s="589"/>
      <c r="E1547" s="590"/>
      <c r="F1547" s="592">
        <f>IF(E1547="y",1,IF(E1547="S",1,0))</f>
        <v>0</v>
      </c>
      <c r="G1547" s="594">
        <f>IF(E1547="S",1,0)</f>
        <v>0</v>
      </c>
      <c r="H1547" s="584"/>
      <c r="I1547" s="576"/>
      <c r="J1547" s="564"/>
      <c r="K1547" s="565"/>
      <c r="L1547" s="568"/>
      <c r="M1547" s="569"/>
      <c r="N1547" s="578">
        <f>L1547+J1547</f>
        <v>0</v>
      </c>
      <c r="O1547" s="579"/>
      <c r="P1547" s="564"/>
      <c r="Q1547" s="565"/>
      <c r="R1547" s="568"/>
      <c r="S1547" s="569"/>
      <c r="T1547" s="578">
        <f>R1547-P1547</f>
        <v>0</v>
      </c>
      <c r="U1547" s="579"/>
      <c r="V1547" s="584"/>
      <c r="W1547" s="576"/>
      <c r="X1547" s="564"/>
      <c r="Y1547" s="576"/>
      <c r="Z1547" s="564"/>
      <c r="AA1547" s="576"/>
      <c r="AB1547" s="564"/>
      <c r="AC1547" s="565"/>
      <c r="AD1547" s="568"/>
      <c r="AE1547" s="569"/>
      <c r="AF1547" s="548">
        <f>IF(AB1547=0,0,(AD1547/AB1547)*100)</f>
        <v>0</v>
      </c>
      <c r="AG1547" s="549"/>
      <c r="AH1547" s="564"/>
      <c r="AI1547" s="565"/>
      <c r="AJ1547" s="568"/>
      <c r="AK1547" s="569"/>
      <c r="AL1547" s="548">
        <f>IF(AH1547=0,0,(AJ1547/AH1547)*100)</f>
        <v>0</v>
      </c>
      <c r="AM1547" s="549"/>
      <c r="AN1547" s="564"/>
      <c r="AO1547" s="565"/>
      <c r="AP1547" s="568"/>
      <c r="AQ1547" s="569"/>
      <c r="AR1547" s="548">
        <f>IF(AN1547=0,0,(AP1547/AN1547)*100)</f>
        <v>0</v>
      </c>
      <c r="AS1547" s="549"/>
      <c r="AT1547" s="572">
        <f>AB1547+AH1547+AN1547</f>
        <v>0</v>
      </c>
      <c r="AU1547" s="573"/>
      <c r="AV1547" s="544">
        <f>AD1547+AJ1547+AP1547</f>
        <v>0</v>
      </c>
      <c r="AW1547" s="545"/>
      <c r="AX1547" s="548">
        <f>IF(AT1547=0,0,(AV1547/AT1547)*100)</f>
        <v>0</v>
      </c>
      <c r="AY1547" s="549"/>
      <c r="AZ1547" s="564"/>
      <c r="BA1547" s="565"/>
      <c r="BB1547" s="568"/>
      <c r="BC1547" s="569"/>
      <c r="BD1547" s="548">
        <f>IF(AZ1547=0,0,(BB1547/AZ1547)*100)</f>
        <v>0</v>
      </c>
      <c r="BE1547" s="549"/>
      <c r="BF1547" s="572">
        <f>AT1547+AZ1547</f>
        <v>0</v>
      </c>
      <c r="BG1547" s="573"/>
      <c r="BH1547" s="544">
        <f>AV1547+BB1547</f>
        <v>0</v>
      </c>
      <c r="BI1547" s="545"/>
      <c r="BJ1547" s="548">
        <f>IF(BF1547=0,0,(BH1547/BF1547)*100)</f>
        <v>0</v>
      </c>
      <c r="BK1547" s="549"/>
      <c r="BL1547" s="552">
        <f>(AD1547*2)+(AJ1547*2)+(AP1547*3)+BB1547</f>
        <v>0</v>
      </c>
      <c r="BM1547" s="553"/>
      <c r="BN1547" s="554"/>
      <c r="BO1547" s="560" t="e">
        <f>(BL1547*BR$1545)+(N1547*BR$1546)+(X1547*BR$1547)+(R1547*BR$1548)+(V1547*BR$1549)+(Z1547*BR$1550)</f>
        <v>#REF!</v>
      </c>
      <c r="BP1547" s="560" t="e">
        <f>((AZ1547-BB1547)*BR$1552)+((AT1547-AV1547)*BR$1551)+(H1547*BR$1553)+(P1547*BR$1554)</f>
        <v>#REF!</v>
      </c>
      <c r="BQ1547" s="78" t="s">
        <v>83</v>
      </c>
      <c r="BR1547" s="79" t="e">
        <f>IF(#REF!="B",#REF!,IF(#REF!="C",#REF!,#REF!))</f>
        <v>#REF!</v>
      </c>
      <c r="BS1547" s="75"/>
    </row>
    <row r="1548" spans="1:71" ht="21.75" customHeight="1">
      <c r="A1548" s="62"/>
      <c r="B1548" s="606"/>
      <c r="C1548" s="562" t="str">
        <f>IF(ROSTER!D$10="","",ROSTER!D$10)</f>
        <v/>
      </c>
      <c r="D1548" s="563"/>
      <c r="E1548" s="591"/>
      <c r="F1548" s="593"/>
      <c r="G1548" s="595"/>
      <c r="H1548" s="585"/>
      <c r="I1548" s="577"/>
      <c r="J1548" s="566"/>
      <c r="K1548" s="567"/>
      <c r="L1548" s="570"/>
      <c r="M1548" s="571"/>
      <c r="N1548" s="582" t="s">
        <v>16</v>
      </c>
      <c r="O1548" s="583"/>
      <c r="P1548" s="566"/>
      <c r="Q1548" s="567"/>
      <c r="R1548" s="570"/>
      <c r="S1548" s="571"/>
      <c r="T1548" s="582" t="s">
        <v>16</v>
      </c>
      <c r="U1548" s="583"/>
      <c r="V1548" s="585"/>
      <c r="W1548" s="577"/>
      <c r="X1548" s="566"/>
      <c r="Y1548" s="577"/>
      <c r="Z1548" s="566"/>
      <c r="AA1548" s="577"/>
      <c r="AB1548" s="566"/>
      <c r="AC1548" s="567"/>
      <c r="AD1548" s="570"/>
      <c r="AE1548" s="571"/>
      <c r="AF1548" s="598"/>
      <c r="AG1548" s="599"/>
      <c r="AH1548" s="566"/>
      <c r="AI1548" s="567"/>
      <c r="AJ1548" s="570"/>
      <c r="AK1548" s="571"/>
      <c r="AL1548" s="598"/>
      <c r="AM1548" s="599"/>
      <c r="AN1548" s="566"/>
      <c r="AO1548" s="567"/>
      <c r="AP1548" s="570"/>
      <c r="AQ1548" s="571"/>
      <c r="AR1548" s="598"/>
      <c r="AS1548" s="599"/>
      <c r="AT1548" s="603"/>
      <c r="AU1548" s="604"/>
      <c r="AV1548" s="596"/>
      <c r="AW1548" s="597"/>
      <c r="AX1548" s="598"/>
      <c r="AY1548" s="599"/>
      <c r="AZ1548" s="566"/>
      <c r="BA1548" s="567"/>
      <c r="BB1548" s="570"/>
      <c r="BC1548" s="571"/>
      <c r="BD1548" s="598"/>
      <c r="BE1548" s="599"/>
      <c r="BF1548" s="603"/>
      <c r="BG1548" s="604"/>
      <c r="BH1548" s="596"/>
      <c r="BI1548" s="597"/>
      <c r="BJ1548" s="598"/>
      <c r="BK1548" s="599"/>
      <c r="BL1548" s="600"/>
      <c r="BM1548" s="601"/>
      <c r="BN1548" s="602"/>
      <c r="BO1548" s="561"/>
      <c r="BP1548" s="561"/>
      <c r="BQ1548" s="78" t="s">
        <v>84</v>
      </c>
      <c r="BR1548" s="79" t="e">
        <f>IF(#REF!="B",#REF!,IF(#REF!="C",#REF!,#REF!))</f>
        <v>#REF!</v>
      </c>
      <c r="BS1548" s="75"/>
    </row>
    <row r="1549" spans="1:71" ht="21.75" customHeight="1">
      <c r="A1549" s="62"/>
      <c r="B1549" s="586" t="str">
        <f>IF(ROSTER!B12="","",ROSTER!B12)</f>
        <v/>
      </c>
      <c r="C1549" s="588" t="str">
        <f>IF(ROSTER!C$12="","",ROSTER!C$12)</f>
        <v/>
      </c>
      <c r="D1549" s="589"/>
      <c r="E1549" s="590"/>
      <c r="F1549" s="592">
        <f>IF(E1549="y",1,IF(E1549="S",1,0))</f>
        <v>0</v>
      </c>
      <c r="G1549" s="594">
        <f>IF(E1549="S",1,0)</f>
        <v>0</v>
      </c>
      <c r="H1549" s="584"/>
      <c r="I1549" s="576"/>
      <c r="J1549" s="564"/>
      <c r="K1549" s="565"/>
      <c r="L1549" s="568"/>
      <c r="M1549" s="569"/>
      <c r="N1549" s="578">
        <f>L1549+J1549</f>
        <v>0</v>
      </c>
      <c r="O1549" s="579"/>
      <c r="P1549" s="564"/>
      <c r="Q1549" s="565"/>
      <c r="R1549" s="568"/>
      <c r="S1549" s="569"/>
      <c r="T1549" s="578">
        <f>R1549-P1549</f>
        <v>0</v>
      </c>
      <c r="U1549" s="579"/>
      <c r="V1549" s="584"/>
      <c r="W1549" s="576"/>
      <c r="X1549" s="564"/>
      <c r="Y1549" s="576"/>
      <c r="Z1549" s="564"/>
      <c r="AA1549" s="576"/>
      <c r="AB1549" s="564"/>
      <c r="AC1549" s="565"/>
      <c r="AD1549" s="568"/>
      <c r="AE1549" s="569"/>
      <c r="AF1549" s="548">
        <f>IF(AB1549=0,0,(AD1549/AB1549)*100)</f>
        <v>0</v>
      </c>
      <c r="AG1549" s="549"/>
      <c r="AH1549" s="564"/>
      <c r="AI1549" s="565"/>
      <c r="AJ1549" s="568"/>
      <c r="AK1549" s="569"/>
      <c r="AL1549" s="548">
        <f>IF(AH1549=0,0,(AJ1549/AH1549)*100)</f>
        <v>0</v>
      </c>
      <c r="AM1549" s="549"/>
      <c r="AN1549" s="564"/>
      <c r="AO1549" s="565"/>
      <c r="AP1549" s="568"/>
      <c r="AQ1549" s="569"/>
      <c r="AR1549" s="548">
        <f>IF(AN1549=0,0,(AP1549/AN1549)*100)</f>
        <v>0</v>
      </c>
      <c r="AS1549" s="549"/>
      <c r="AT1549" s="572">
        <f>AB1549+AH1549+AN1549</f>
        <v>0</v>
      </c>
      <c r="AU1549" s="573"/>
      <c r="AV1549" s="544">
        <f>AD1549+AJ1549+AP1549</f>
        <v>0</v>
      </c>
      <c r="AW1549" s="545"/>
      <c r="AX1549" s="548">
        <f>IF(AT1549=0,0,(AV1549/AT1549)*100)</f>
        <v>0</v>
      </c>
      <c r="AY1549" s="549"/>
      <c r="AZ1549" s="564"/>
      <c r="BA1549" s="565"/>
      <c r="BB1549" s="568"/>
      <c r="BC1549" s="569"/>
      <c r="BD1549" s="548">
        <f>IF(AZ1549=0,0,(BB1549/AZ1549)*100)</f>
        <v>0</v>
      </c>
      <c r="BE1549" s="549"/>
      <c r="BF1549" s="572">
        <f>AT1549+AZ1549</f>
        <v>0</v>
      </c>
      <c r="BG1549" s="573"/>
      <c r="BH1549" s="544">
        <f>AV1549+BB1549</f>
        <v>0</v>
      </c>
      <c r="BI1549" s="545"/>
      <c r="BJ1549" s="548">
        <f>IF(BF1549=0,0,(BH1549/BF1549)*100)</f>
        <v>0</v>
      </c>
      <c r="BK1549" s="549"/>
      <c r="BL1549" s="552">
        <f>(AD1549*2)+(AJ1549*2)+(AP1549*3)+BB1549</f>
        <v>0</v>
      </c>
      <c r="BM1549" s="553"/>
      <c r="BN1549" s="554"/>
      <c r="BO1549" s="560" t="e">
        <f>(BL1549*BR$1545)+(N1549*BR$1546)+(X1549*BR$1547)+(R1549*BR$1548)+(V1549*BR$1549)+(Z1549*BR$1550)</f>
        <v>#REF!</v>
      </c>
      <c r="BP1549" s="560" t="e">
        <f>((AZ1549-BB1549)*BR$1552)+((AT1549-AV1549)*BR$1551)+(H1549*BR$1553)+(P1549*BR$1554)</f>
        <v>#REF!</v>
      </c>
      <c r="BQ1549" s="78" t="s">
        <v>85</v>
      </c>
      <c r="BR1549" s="79" t="e">
        <f>IF(#REF!="B",#REF!,IF(#REF!="C",#REF!,#REF!))</f>
        <v>#REF!</v>
      </c>
      <c r="BS1549" s="75"/>
    </row>
    <row r="1550" spans="1:71" ht="21.75" customHeight="1">
      <c r="A1550" s="62"/>
      <c r="B1550" s="587"/>
      <c r="C1550" s="562" t="str">
        <f>IF(ROSTER!D$12="","",ROSTER!D$12)</f>
        <v/>
      </c>
      <c r="D1550" s="563"/>
      <c r="E1550" s="591"/>
      <c r="F1550" s="593"/>
      <c r="G1550" s="595"/>
      <c r="H1550" s="585"/>
      <c r="I1550" s="577"/>
      <c r="J1550" s="566"/>
      <c r="K1550" s="567"/>
      <c r="L1550" s="570"/>
      <c r="M1550" s="571"/>
      <c r="N1550" s="582" t="s">
        <v>16</v>
      </c>
      <c r="O1550" s="583"/>
      <c r="P1550" s="566"/>
      <c r="Q1550" s="567"/>
      <c r="R1550" s="570"/>
      <c r="S1550" s="571"/>
      <c r="T1550" s="582" t="s">
        <v>16</v>
      </c>
      <c r="U1550" s="583"/>
      <c r="V1550" s="585"/>
      <c r="W1550" s="577"/>
      <c r="X1550" s="566"/>
      <c r="Y1550" s="577"/>
      <c r="Z1550" s="566"/>
      <c r="AA1550" s="577"/>
      <c r="AB1550" s="566"/>
      <c r="AC1550" s="567"/>
      <c r="AD1550" s="570"/>
      <c r="AE1550" s="571"/>
      <c r="AF1550" s="598"/>
      <c r="AG1550" s="599"/>
      <c r="AH1550" s="566"/>
      <c r="AI1550" s="567"/>
      <c r="AJ1550" s="570"/>
      <c r="AK1550" s="571"/>
      <c r="AL1550" s="598"/>
      <c r="AM1550" s="599"/>
      <c r="AN1550" s="566"/>
      <c r="AO1550" s="567"/>
      <c r="AP1550" s="570"/>
      <c r="AQ1550" s="571"/>
      <c r="AR1550" s="598"/>
      <c r="AS1550" s="599"/>
      <c r="AT1550" s="603"/>
      <c r="AU1550" s="604"/>
      <c r="AV1550" s="596"/>
      <c r="AW1550" s="597"/>
      <c r="AX1550" s="598"/>
      <c r="AY1550" s="599"/>
      <c r="AZ1550" s="566"/>
      <c r="BA1550" s="567"/>
      <c r="BB1550" s="570"/>
      <c r="BC1550" s="571"/>
      <c r="BD1550" s="598"/>
      <c r="BE1550" s="599"/>
      <c r="BF1550" s="603"/>
      <c r="BG1550" s="604"/>
      <c r="BH1550" s="596"/>
      <c r="BI1550" s="597"/>
      <c r="BJ1550" s="598"/>
      <c r="BK1550" s="599"/>
      <c r="BL1550" s="600"/>
      <c r="BM1550" s="601"/>
      <c r="BN1550" s="602"/>
      <c r="BO1550" s="561"/>
      <c r="BP1550" s="561"/>
      <c r="BQ1550" s="78" t="s">
        <v>86</v>
      </c>
      <c r="BR1550" s="79" t="e">
        <f>IF(#REF!="B",#REF!,IF(#REF!="C",#REF!,#REF!))</f>
        <v>#REF!</v>
      </c>
      <c r="BS1550" s="75"/>
    </row>
    <row r="1551" spans="1:71" ht="21.75" customHeight="1">
      <c r="A1551" s="62"/>
      <c r="B1551" s="586" t="str">
        <f>IF(ROSTER!B14="","",ROSTER!B14)</f>
        <v/>
      </c>
      <c r="C1551" s="588" t="str">
        <f>IF(ROSTER!C$14="","",ROSTER!C$14)</f>
        <v/>
      </c>
      <c r="D1551" s="589"/>
      <c r="E1551" s="590"/>
      <c r="F1551" s="592">
        <f>IF(E1551="y",1,IF(E1551="S",1,0))</f>
        <v>0</v>
      </c>
      <c r="G1551" s="594">
        <f>IF(E1551="S",1,0)</f>
        <v>0</v>
      </c>
      <c r="H1551" s="584"/>
      <c r="I1551" s="576"/>
      <c r="J1551" s="564"/>
      <c r="K1551" s="565"/>
      <c r="L1551" s="568"/>
      <c r="M1551" s="569"/>
      <c r="N1551" s="578">
        <f>L1551+J1551</f>
        <v>0</v>
      </c>
      <c r="O1551" s="579"/>
      <c r="P1551" s="564"/>
      <c r="Q1551" s="565"/>
      <c r="R1551" s="568"/>
      <c r="S1551" s="569"/>
      <c r="T1551" s="578">
        <f>R1551-P1551</f>
        <v>0</v>
      </c>
      <c r="U1551" s="579"/>
      <c r="V1551" s="584"/>
      <c r="W1551" s="576"/>
      <c r="X1551" s="564"/>
      <c r="Y1551" s="576"/>
      <c r="Z1551" s="564"/>
      <c r="AA1551" s="576"/>
      <c r="AB1551" s="564"/>
      <c r="AC1551" s="565"/>
      <c r="AD1551" s="568"/>
      <c r="AE1551" s="569"/>
      <c r="AF1551" s="548">
        <f>IF(AB1551=0,0,(AD1551/AB1551)*100)</f>
        <v>0</v>
      </c>
      <c r="AG1551" s="549"/>
      <c r="AH1551" s="564"/>
      <c r="AI1551" s="565"/>
      <c r="AJ1551" s="568"/>
      <c r="AK1551" s="569"/>
      <c r="AL1551" s="548">
        <f>IF(AH1551=0,0,(AJ1551/AH1551)*100)</f>
        <v>0</v>
      </c>
      <c r="AM1551" s="549"/>
      <c r="AN1551" s="564"/>
      <c r="AO1551" s="565"/>
      <c r="AP1551" s="568"/>
      <c r="AQ1551" s="569"/>
      <c r="AR1551" s="548">
        <f>IF(AN1551=0,0,(AP1551/AN1551)*100)</f>
        <v>0</v>
      </c>
      <c r="AS1551" s="549"/>
      <c r="AT1551" s="572">
        <f>AB1551+AH1551+AN1551</f>
        <v>0</v>
      </c>
      <c r="AU1551" s="573"/>
      <c r="AV1551" s="544">
        <f>AD1551+AJ1551+AP1551</f>
        <v>0</v>
      </c>
      <c r="AW1551" s="545"/>
      <c r="AX1551" s="548">
        <f>IF(AT1551=0,0,(AV1551/AT1551)*100)</f>
        <v>0</v>
      </c>
      <c r="AY1551" s="549"/>
      <c r="AZ1551" s="564"/>
      <c r="BA1551" s="565"/>
      <c r="BB1551" s="568"/>
      <c r="BC1551" s="569"/>
      <c r="BD1551" s="548">
        <f>IF(AZ1551=0,0,(BB1551/AZ1551)*100)</f>
        <v>0</v>
      </c>
      <c r="BE1551" s="549"/>
      <c r="BF1551" s="572">
        <f>AT1551+AZ1551</f>
        <v>0</v>
      </c>
      <c r="BG1551" s="573"/>
      <c r="BH1551" s="544">
        <f>AV1551+BB1551</f>
        <v>0</v>
      </c>
      <c r="BI1551" s="545"/>
      <c r="BJ1551" s="548">
        <f>IF(BF1551=0,0,(BH1551/BF1551)*100)</f>
        <v>0</v>
      </c>
      <c r="BK1551" s="549"/>
      <c r="BL1551" s="552">
        <f>(AD1551*2)+(AJ1551*2)+(AP1551*3)+BB1551</f>
        <v>0</v>
      </c>
      <c r="BM1551" s="553"/>
      <c r="BN1551" s="554"/>
      <c r="BO1551" s="560" t="e">
        <f>(BL1551*BR$1545)+(N1551*BR$1546)+(X1551*BR$1547)+(R1551*BR$1548)+(V1551*BR$1549)+(Z1551*BR$1550)</f>
        <v>#REF!</v>
      </c>
      <c r="BP1551" s="560" t="e">
        <f>((AZ1551-BB1551)*BR$1552)+((AT1551-AV1551)*BR$1551)+(H1551*BR$1553)+(P1551*BR$1554)</f>
        <v>#REF!</v>
      </c>
      <c r="BQ1551" s="78" t="s">
        <v>87</v>
      </c>
      <c r="BR1551" s="79" t="e">
        <f>IF(#REF!="B",#REF!,IF(#REF!="C",#REF!,#REF!))</f>
        <v>#REF!</v>
      </c>
      <c r="BS1551" s="75"/>
    </row>
    <row r="1552" spans="1:71" ht="21.75" customHeight="1">
      <c r="A1552" s="62"/>
      <c r="B1552" s="587"/>
      <c r="C1552" s="562" t="str">
        <f>IF(ROSTER!D$14="","",ROSTER!D$14)</f>
        <v/>
      </c>
      <c r="D1552" s="563"/>
      <c r="E1552" s="591"/>
      <c r="F1552" s="593"/>
      <c r="G1552" s="595"/>
      <c r="H1552" s="585"/>
      <c r="I1552" s="577"/>
      <c r="J1552" s="566"/>
      <c r="K1552" s="567"/>
      <c r="L1552" s="570"/>
      <c r="M1552" s="571"/>
      <c r="N1552" s="582" t="s">
        <v>16</v>
      </c>
      <c r="O1552" s="583"/>
      <c r="P1552" s="566"/>
      <c r="Q1552" s="567"/>
      <c r="R1552" s="570"/>
      <c r="S1552" s="571"/>
      <c r="T1552" s="582" t="s">
        <v>16</v>
      </c>
      <c r="U1552" s="583"/>
      <c r="V1552" s="585"/>
      <c r="W1552" s="577"/>
      <c r="X1552" s="566"/>
      <c r="Y1552" s="577"/>
      <c r="Z1552" s="566"/>
      <c r="AA1552" s="577"/>
      <c r="AB1552" s="566"/>
      <c r="AC1552" s="567"/>
      <c r="AD1552" s="570"/>
      <c r="AE1552" s="571"/>
      <c r="AF1552" s="598"/>
      <c r="AG1552" s="599"/>
      <c r="AH1552" s="566"/>
      <c r="AI1552" s="567"/>
      <c r="AJ1552" s="570"/>
      <c r="AK1552" s="571"/>
      <c r="AL1552" s="598"/>
      <c r="AM1552" s="599"/>
      <c r="AN1552" s="566"/>
      <c r="AO1552" s="567"/>
      <c r="AP1552" s="570"/>
      <c r="AQ1552" s="571"/>
      <c r="AR1552" s="598"/>
      <c r="AS1552" s="599"/>
      <c r="AT1552" s="603"/>
      <c r="AU1552" s="604"/>
      <c r="AV1552" s="596"/>
      <c r="AW1552" s="597"/>
      <c r="AX1552" s="598"/>
      <c r="AY1552" s="599"/>
      <c r="AZ1552" s="566"/>
      <c r="BA1552" s="567"/>
      <c r="BB1552" s="570"/>
      <c r="BC1552" s="571"/>
      <c r="BD1552" s="598"/>
      <c r="BE1552" s="599"/>
      <c r="BF1552" s="603"/>
      <c r="BG1552" s="604"/>
      <c r="BH1552" s="596"/>
      <c r="BI1552" s="597"/>
      <c r="BJ1552" s="598"/>
      <c r="BK1552" s="599"/>
      <c r="BL1552" s="600"/>
      <c r="BM1552" s="601"/>
      <c r="BN1552" s="602"/>
      <c r="BO1552" s="561"/>
      <c r="BP1552" s="561"/>
      <c r="BQ1552" s="78" t="s">
        <v>88</v>
      </c>
      <c r="BR1552" s="79" t="e">
        <f>IF(#REF!="B",#REF!,IF(#REF!="C",#REF!,#REF!))</f>
        <v>#REF!</v>
      </c>
      <c r="BS1552" s="75"/>
    </row>
    <row r="1553" spans="1:76" ht="21.75" customHeight="1">
      <c r="A1553" s="62"/>
      <c r="B1553" s="586" t="str">
        <f>IF(ROSTER!B16="","",ROSTER!B16)</f>
        <v/>
      </c>
      <c r="C1553" s="588" t="str">
        <f>IF(ROSTER!C$16="","",ROSTER!C$16)</f>
        <v/>
      </c>
      <c r="D1553" s="589"/>
      <c r="E1553" s="590"/>
      <c r="F1553" s="592">
        <f>IF(E1553="y",1,IF(E1553="S",1,0))</f>
        <v>0</v>
      </c>
      <c r="G1553" s="594">
        <f>IF(E1553="S",1,0)</f>
        <v>0</v>
      </c>
      <c r="H1553" s="584"/>
      <c r="I1553" s="576"/>
      <c r="J1553" s="564"/>
      <c r="K1553" s="565"/>
      <c r="L1553" s="568"/>
      <c r="M1553" s="569"/>
      <c r="N1553" s="578">
        <f>L1553+J1553</f>
        <v>0</v>
      </c>
      <c r="O1553" s="579"/>
      <c r="P1553" s="564"/>
      <c r="Q1553" s="565"/>
      <c r="R1553" s="568"/>
      <c r="S1553" s="569"/>
      <c r="T1553" s="578">
        <f>R1553-P1553</f>
        <v>0</v>
      </c>
      <c r="U1553" s="579"/>
      <c r="V1553" s="584"/>
      <c r="W1553" s="576"/>
      <c r="X1553" s="564"/>
      <c r="Y1553" s="576"/>
      <c r="Z1553" s="564"/>
      <c r="AA1553" s="576"/>
      <c r="AB1553" s="564"/>
      <c r="AC1553" s="565"/>
      <c r="AD1553" s="568"/>
      <c r="AE1553" s="569"/>
      <c r="AF1553" s="548">
        <f>IF(AB1553=0,0,(AD1553/AB1553)*100)</f>
        <v>0</v>
      </c>
      <c r="AG1553" s="549"/>
      <c r="AH1553" s="564"/>
      <c r="AI1553" s="565"/>
      <c r="AJ1553" s="568"/>
      <c r="AK1553" s="569"/>
      <c r="AL1553" s="548">
        <f>IF(AH1553=0,0,(AJ1553/AH1553)*100)</f>
        <v>0</v>
      </c>
      <c r="AM1553" s="549"/>
      <c r="AN1553" s="564"/>
      <c r="AO1553" s="565"/>
      <c r="AP1553" s="568"/>
      <c r="AQ1553" s="569"/>
      <c r="AR1553" s="548">
        <f>IF(AN1553=0,0,(AP1553/AN1553)*100)</f>
        <v>0</v>
      </c>
      <c r="AS1553" s="549"/>
      <c r="AT1553" s="572">
        <f>AB1553+AH1553+AN1553</f>
        <v>0</v>
      </c>
      <c r="AU1553" s="573"/>
      <c r="AV1553" s="544">
        <f>AD1553+AJ1553+AP1553</f>
        <v>0</v>
      </c>
      <c r="AW1553" s="545"/>
      <c r="AX1553" s="548">
        <f>IF(AT1553=0,0,(AV1553/AT1553)*100)</f>
        <v>0</v>
      </c>
      <c r="AY1553" s="549"/>
      <c r="AZ1553" s="564"/>
      <c r="BA1553" s="565"/>
      <c r="BB1553" s="568"/>
      <c r="BC1553" s="569"/>
      <c r="BD1553" s="548">
        <f>IF(AZ1553=0,0,(BB1553/AZ1553)*100)</f>
        <v>0</v>
      </c>
      <c r="BE1553" s="549"/>
      <c r="BF1553" s="572">
        <f>AT1553+AZ1553</f>
        <v>0</v>
      </c>
      <c r="BG1553" s="573"/>
      <c r="BH1553" s="544">
        <f>AV1553+BB1553</f>
        <v>0</v>
      </c>
      <c r="BI1553" s="545"/>
      <c r="BJ1553" s="548">
        <f>IF(BF1553=0,0,(BH1553/BF1553)*100)</f>
        <v>0</v>
      </c>
      <c r="BK1553" s="549"/>
      <c r="BL1553" s="552">
        <f>(AD1553*2)+(AJ1553*2)+(AP1553*3)+BB1553</f>
        <v>0</v>
      </c>
      <c r="BM1553" s="553"/>
      <c r="BN1553" s="554"/>
      <c r="BO1553" s="560" t="e">
        <f>(BL1553*BR$1545)+(N1553*BR$1546)+(X1553*BR$1547)+(R1553*BR$1548)+(V1553*BR$1549)+(Z1553*BR$1550)</f>
        <v>#REF!</v>
      </c>
      <c r="BP1553" s="560" t="e">
        <f>((AZ1553-BB1553)*BR$1552)+((AT1553-AV1553)*BR$1551)+(H1553*BR$1553)+(P1553*BR$1554)</f>
        <v>#REF!</v>
      </c>
      <c r="BQ1553" s="78" t="s">
        <v>89</v>
      </c>
      <c r="BR1553" s="79" t="e">
        <f>IF(#REF!="B",#REF!,IF(#REF!="C",#REF!,#REF!))</f>
        <v>#REF!</v>
      </c>
      <c r="BS1553" s="75"/>
    </row>
    <row r="1554" spans="1:76" ht="21.75" customHeight="1">
      <c r="A1554" s="62"/>
      <c r="B1554" s="587"/>
      <c r="C1554" s="562" t="str">
        <f>IF(ROSTER!D$16="","",ROSTER!D$16)</f>
        <v/>
      </c>
      <c r="D1554" s="563"/>
      <c r="E1554" s="591"/>
      <c r="F1554" s="593"/>
      <c r="G1554" s="595"/>
      <c r="H1554" s="585"/>
      <c r="I1554" s="577"/>
      <c r="J1554" s="566"/>
      <c r="K1554" s="567"/>
      <c r="L1554" s="570"/>
      <c r="M1554" s="571"/>
      <c r="N1554" s="582" t="s">
        <v>16</v>
      </c>
      <c r="O1554" s="583"/>
      <c r="P1554" s="566"/>
      <c r="Q1554" s="567"/>
      <c r="R1554" s="570"/>
      <c r="S1554" s="571"/>
      <c r="T1554" s="582" t="s">
        <v>16</v>
      </c>
      <c r="U1554" s="583"/>
      <c r="V1554" s="585"/>
      <c r="W1554" s="577"/>
      <c r="X1554" s="566"/>
      <c r="Y1554" s="577"/>
      <c r="Z1554" s="566"/>
      <c r="AA1554" s="577"/>
      <c r="AB1554" s="566"/>
      <c r="AC1554" s="567"/>
      <c r="AD1554" s="570"/>
      <c r="AE1554" s="571"/>
      <c r="AF1554" s="598"/>
      <c r="AG1554" s="599"/>
      <c r="AH1554" s="566"/>
      <c r="AI1554" s="567"/>
      <c r="AJ1554" s="570"/>
      <c r="AK1554" s="571"/>
      <c r="AL1554" s="598"/>
      <c r="AM1554" s="599"/>
      <c r="AN1554" s="566"/>
      <c r="AO1554" s="567"/>
      <c r="AP1554" s="570"/>
      <c r="AQ1554" s="571"/>
      <c r="AR1554" s="598"/>
      <c r="AS1554" s="599"/>
      <c r="AT1554" s="603"/>
      <c r="AU1554" s="604"/>
      <c r="AV1554" s="596"/>
      <c r="AW1554" s="597"/>
      <c r="AX1554" s="598"/>
      <c r="AY1554" s="599"/>
      <c r="AZ1554" s="566"/>
      <c r="BA1554" s="567"/>
      <c r="BB1554" s="570"/>
      <c r="BC1554" s="571"/>
      <c r="BD1554" s="598"/>
      <c r="BE1554" s="599"/>
      <c r="BF1554" s="603"/>
      <c r="BG1554" s="604"/>
      <c r="BH1554" s="596"/>
      <c r="BI1554" s="597"/>
      <c r="BJ1554" s="598"/>
      <c r="BK1554" s="599"/>
      <c r="BL1554" s="600"/>
      <c r="BM1554" s="601"/>
      <c r="BN1554" s="602"/>
      <c r="BO1554" s="561"/>
      <c r="BP1554" s="561"/>
      <c r="BQ1554" s="78" t="s">
        <v>90</v>
      </c>
      <c r="BR1554" s="79" t="e">
        <f>IF(#REF!="B",#REF!,IF(#REF!="C",#REF!,#REF!))</f>
        <v>#REF!</v>
      </c>
      <c r="BS1554" s="75"/>
    </row>
    <row r="1555" spans="1:76" ht="21.75" customHeight="1">
      <c r="A1555" s="62"/>
      <c r="B1555" s="586" t="str">
        <f>IF(ROSTER!B18="","",ROSTER!B18)</f>
        <v/>
      </c>
      <c r="C1555" s="588" t="str">
        <f>IF(ROSTER!C$18="","",ROSTER!C$18)</f>
        <v/>
      </c>
      <c r="D1555" s="589"/>
      <c r="E1555" s="590"/>
      <c r="F1555" s="592">
        <f>IF(E1555="y",1,IF(E1555="S",1,0))</f>
        <v>0</v>
      </c>
      <c r="G1555" s="594">
        <f>IF(E1555="S",1,0)</f>
        <v>0</v>
      </c>
      <c r="H1555" s="584"/>
      <c r="I1555" s="576"/>
      <c r="J1555" s="564"/>
      <c r="K1555" s="565"/>
      <c r="L1555" s="568"/>
      <c r="M1555" s="569"/>
      <c r="N1555" s="578">
        <f>L1555+J1555</f>
        <v>0</v>
      </c>
      <c r="O1555" s="579"/>
      <c r="P1555" s="564"/>
      <c r="Q1555" s="565"/>
      <c r="R1555" s="568"/>
      <c r="S1555" s="569"/>
      <c r="T1555" s="578">
        <f>R1555-P1555</f>
        <v>0</v>
      </c>
      <c r="U1555" s="579"/>
      <c r="V1555" s="584"/>
      <c r="W1555" s="576"/>
      <c r="X1555" s="564"/>
      <c r="Y1555" s="576"/>
      <c r="Z1555" s="564"/>
      <c r="AA1555" s="576"/>
      <c r="AB1555" s="564"/>
      <c r="AC1555" s="565"/>
      <c r="AD1555" s="568"/>
      <c r="AE1555" s="569"/>
      <c r="AF1555" s="548">
        <f>IF(AB1555=0,0,(AD1555/AB1555)*100)</f>
        <v>0</v>
      </c>
      <c r="AG1555" s="549"/>
      <c r="AH1555" s="564"/>
      <c r="AI1555" s="565"/>
      <c r="AJ1555" s="568"/>
      <c r="AK1555" s="569"/>
      <c r="AL1555" s="548">
        <f>IF(AH1555=0,0,(AJ1555/AH1555)*100)</f>
        <v>0</v>
      </c>
      <c r="AM1555" s="549"/>
      <c r="AN1555" s="564"/>
      <c r="AO1555" s="565"/>
      <c r="AP1555" s="568"/>
      <c r="AQ1555" s="569"/>
      <c r="AR1555" s="548">
        <f>IF(AN1555=0,0,(AP1555/AN1555)*100)</f>
        <v>0</v>
      </c>
      <c r="AS1555" s="549"/>
      <c r="AT1555" s="572">
        <f>AB1555+AH1555+AN1555</f>
        <v>0</v>
      </c>
      <c r="AU1555" s="573"/>
      <c r="AV1555" s="544">
        <f>AD1555+AJ1555+AP1555</f>
        <v>0</v>
      </c>
      <c r="AW1555" s="545"/>
      <c r="AX1555" s="548">
        <f>IF(AT1555=0,0,(AV1555/AT1555)*100)</f>
        <v>0</v>
      </c>
      <c r="AY1555" s="549"/>
      <c r="AZ1555" s="564"/>
      <c r="BA1555" s="565"/>
      <c r="BB1555" s="568"/>
      <c r="BC1555" s="569"/>
      <c r="BD1555" s="548">
        <f>IF(AZ1555=0,0,(BB1555/AZ1555)*100)</f>
        <v>0</v>
      </c>
      <c r="BE1555" s="549"/>
      <c r="BF1555" s="572">
        <f>AT1555+AZ1555</f>
        <v>0</v>
      </c>
      <c r="BG1555" s="573"/>
      <c r="BH1555" s="544">
        <f>AV1555+BB1555</f>
        <v>0</v>
      </c>
      <c r="BI1555" s="545"/>
      <c r="BJ1555" s="548">
        <f>IF(BF1555=0,0,(BH1555/BF1555)*100)</f>
        <v>0</v>
      </c>
      <c r="BK1555" s="549"/>
      <c r="BL1555" s="552">
        <f>(AD1555*2)+(AJ1555*2)+(AP1555*3)+BB1555</f>
        <v>0</v>
      </c>
      <c r="BM1555" s="553"/>
      <c r="BN1555" s="554"/>
      <c r="BO1555" s="560" t="e">
        <f>(BL1555*BR$1545)+(N1555*BR$1546)+(X1555*BR$1547)+(R1555*BR$1548)+(V1555*BR$1549)+(Z1555*BR$1550)</f>
        <v>#REF!</v>
      </c>
      <c r="BP1555" s="560" t="e">
        <f>((AZ1555-BB1555)*BR$1552)+((AT1555-AV1555)*BR$1551)+(H1555*BR$1553)+(P1555*BR$1554)</f>
        <v>#REF!</v>
      </c>
      <c r="BQ1555" s="62"/>
      <c r="BR1555" s="62"/>
      <c r="BS1555" s="75"/>
    </row>
    <row r="1556" spans="1:76" ht="21.75" customHeight="1">
      <c r="A1556" s="62"/>
      <c r="B1556" s="587"/>
      <c r="C1556" s="562" t="str">
        <f>IF(ROSTER!D$18="","",ROSTER!D$18)</f>
        <v/>
      </c>
      <c r="D1556" s="563"/>
      <c r="E1556" s="591"/>
      <c r="F1556" s="593"/>
      <c r="G1556" s="595"/>
      <c r="H1556" s="585"/>
      <c r="I1556" s="577"/>
      <c r="J1556" s="566"/>
      <c r="K1556" s="567"/>
      <c r="L1556" s="570"/>
      <c r="M1556" s="571"/>
      <c r="N1556" s="582" t="s">
        <v>16</v>
      </c>
      <c r="O1556" s="583"/>
      <c r="P1556" s="566"/>
      <c r="Q1556" s="567"/>
      <c r="R1556" s="570"/>
      <c r="S1556" s="571"/>
      <c r="T1556" s="582" t="s">
        <v>16</v>
      </c>
      <c r="U1556" s="583"/>
      <c r="V1556" s="585"/>
      <c r="W1556" s="577"/>
      <c r="X1556" s="566"/>
      <c r="Y1556" s="577"/>
      <c r="Z1556" s="566"/>
      <c r="AA1556" s="577"/>
      <c r="AB1556" s="566"/>
      <c r="AC1556" s="567"/>
      <c r="AD1556" s="570"/>
      <c r="AE1556" s="571"/>
      <c r="AF1556" s="598"/>
      <c r="AG1556" s="599"/>
      <c r="AH1556" s="566"/>
      <c r="AI1556" s="567"/>
      <c r="AJ1556" s="570"/>
      <c r="AK1556" s="571"/>
      <c r="AL1556" s="598"/>
      <c r="AM1556" s="599"/>
      <c r="AN1556" s="566"/>
      <c r="AO1556" s="567"/>
      <c r="AP1556" s="570"/>
      <c r="AQ1556" s="571"/>
      <c r="AR1556" s="598"/>
      <c r="AS1556" s="599"/>
      <c r="AT1556" s="603"/>
      <c r="AU1556" s="604"/>
      <c r="AV1556" s="596"/>
      <c r="AW1556" s="597"/>
      <c r="AX1556" s="598"/>
      <c r="AY1556" s="599"/>
      <c r="AZ1556" s="566"/>
      <c r="BA1556" s="567"/>
      <c r="BB1556" s="570"/>
      <c r="BC1556" s="571"/>
      <c r="BD1556" s="598"/>
      <c r="BE1556" s="599"/>
      <c r="BF1556" s="603"/>
      <c r="BG1556" s="604"/>
      <c r="BH1556" s="596"/>
      <c r="BI1556" s="597"/>
      <c r="BJ1556" s="598"/>
      <c r="BK1556" s="599"/>
      <c r="BL1556" s="600"/>
      <c r="BM1556" s="601"/>
      <c r="BN1556" s="602"/>
      <c r="BO1556" s="561"/>
      <c r="BP1556" s="561"/>
      <c r="BQ1556" s="62"/>
      <c r="BR1556" s="62"/>
      <c r="BS1556" s="62"/>
    </row>
    <row r="1557" spans="1:76" ht="21.75" customHeight="1">
      <c r="A1557" s="62"/>
      <c r="B1557" s="586" t="str">
        <f>IF(ROSTER!B20="","",ROSTER!B20)</f>
        <v/>
      </c>
      <c r="C1557" s="588" t="str">
        <f>IF(ROSTER!C$20="","",ROSTER!C$20)</f>
        <v/>
      </c>
      <c r="D1557" s="589"/>
      <c r="E1557" s="590"/>
      <c r="F1557" s="592">
        <f>IF(E1557="y",1,IF(E1557="S",1,0))</f>
        <v>0</v>
      </c>
      <c r="G1557" s="594">
        <f>IF(E1557="S",1,0)</f>
        <v>0</v>
      </c>
      <c r="H1557" s="584"/>
      <c r="I1557" s="576"/>
      <c r="J1557" s="564"/>
      <c r="K1557" s="565"/>
      <c r="L1557" s="568"/>
      <c r="M1557" s="569"/>
      <c r="N1557" s="578">
        <f>L1557+J1557</f>
        <v>0</v>
      </c>
      <c r="O1557" s="579"/>
      <c r="P1557" s="564"/>
      <c r="Q1557" s="565"/>
      <c r="R1557" s="568"/>
      <c r="S1557" s="569"/>
      <c r="T1557" s="578">
        <f>R1557-P1557</f>
        <v>0</v>
      </c>
      <c r="U1557" s="579"/>
      <c r="V1557" s="584"/>
      <c r="W1557" s="576"/>
      <c r="X1557" s="564"/>
      <c r="Y1557" s="576"/>
      <c r="Z1557" s="564"/>
      <c r="AA1557" s="576"/>
      <c r="AB1557" s="564"/>
      <c r="AC1557" s="565"/>
      <c r="AD1557" s="568"/>
      <c r="AE1557" s="569"/>
      <c r="AF1557" s="548">
        <f>IF(AB1557=0,0,(AD1557/AB1557)*100)</f>
        <v>0</v>
      </c>
      <c r="AG1557" s="549"/>
      <c r="AH1557" s="564"/>
      <c r="AI1557" s="565"/>
      <c r="AJ1557" s="568"/>
      <c r="AK1557" s="569"/>
      <c r="AL1557" s="548">
        <f>IF(AH1557=0,0,(AJ1557/AH1557)*100)</f>
        <v>0</v>
      </c>
      <c r="AM1557" s="549"/>
      <c r="AN1557" s="564"/>
      <c r="AO1557" s="565"/>
      <c r="AP1557" s="568"/>
      <c r="AQ1557" s="569"/>
      <c r="AR1557" s="548">
        <f>IF(AN1557=0,0,(AP1557/AN1557)*100)</f>
        <v>0</v>
      </c>
      <c r="AS1557" s="549"/>
      <c r="AT1557" s="572">
        <f>AB1557+AH1557+AN1557</f>
        <v>0</v>
      </c>
      <c r="AU1557" s="573"/>
      <c r="AV1557" s="544">
        <f>AD1557+AJ1557+AP1557</f>
        <v>0</v>
      </c>
      <c r="AW1557" s="545"/>
      <c r="AX1557" s="548">
        <f>IF(AT1557=0,0,(AV1557/AT1557)*100)</f>
        <v>0</v>
      </c>
      <c r="AY1557" s="549"/>
      <c r="AZ1557" s="564"/>
      <c r="BA1557" s="565"/>
      <c r="BB1557" s="568"/>
      <c r="BC1557" s="569"/>
      <c r="BD1557" s="548">
        <f>IF(AZ1557=0,0,(BB1557/AZ1557)*100)</f>
        <v>0</v>
      </c>
      <c r="BE1557" s="549"/>
      <c r="BF1557" s="572">
        <f>AT1557+AZ1557</f>
        <v>0</v>
      </c>
      <c r="BG1557" s="573"/>
      <c r="BH1557" s="544">
        <f>AV1557+BB1557</f>
        <v>0</v>
      </c>
      <c r="BI1557" s="545"/>
      <c r="BJ1557" s="548">
        <f>IF(BF1557=0,0,(BH1557/BF1557)*100)</f>
        <v>0</v>
      </c>
      <c r="BK1557" s="549"/>
      <c r="BL1557" s="552">
        <f>(AD1557*2)+(AJ1557*2)+(AP1557*3)+BB1557</f>
        <v>0</v>
      </c>
      <c r="BM1557" s="553"/>
      <c r="BN1557" s="554"/>
      <c r="BO1557" s="560" t="e">
        <f>(BL1557*BR$1545)+(N1557*BR$1546)+(X1557*BR$1547)+(R1557*BR$1548)+(V1557*BR$1549)+(Z1557*BR$1550)</f>
        <v>#REF!</v>
      </c>
      <c r="BP1557" s="560" t="e">
        <f>((AZ1557-BB1557)*BR$1552)+((AT1557-AV1557)*BR$1551)+(H1557*BR$1553)+(P1557*BR$1554)</f>
        <v>#REF!</v>
      </c>
      <c r="BQ1557" s="62"/>
      <c r="BR1557" s="62"/>
      <c r="BS1557" s="62"/>
    </row>
    <row r="1558" spans="1:76" ht="21.75" customHeight="1">
      <c r="A1558" s="62"/>
      <c r="B1558" s="587"/>
      <c r="C1558" s="562" t="str">
        <f>IF(ROSTER!D$20="","",ROSTER!D$20)</f>
        <v/>
      </c>
      <c r="D1558" s="563"/>
      <c r="E1558" s="591"/>
      <c r="F1558" s="593"/>
      <c r="G1558" s="595"/>
      <c r="H1558" s="585"/>
      <c r="I1558" s="577"/>
      <c r="J1558" s="566"/>
      <c r="K1558" s="567"/>
      <c r="L1558" s="570"/>
      <c r="M1558" s="571"/>
      <c r="N1558" s="582" t="s">
        <v>16</v>
      </c>
      <c r="O1558" s="583"/>
      <c r="P1558" s="566"/>
      <c r="Q1558" s="567"/>
      <c r="R1558" s="570"/>
      <c r="S1558" s="571"/>
      <c r="T1558" s="582" t="s">
        <v>16</v>
      </c>
      <c r="U1558" s="583"/>
      <c r="V1558" s="585"/>
      <c r="W1558" s="577"/>
      <c r="X1558" s="566"/>
      <c r="Y1558" s="577"/>
      <c r="Z1558" s="566"/>
      <c r="AA1558" s="577"/>
      <c r="AB1558" s="566"/>
      <c r="AC1558" s="567"/>
      <c r="AD1558" s="570"/>
      <c r="AE1558" s="571"/>
      <c r="AF1558" s="598"/>
      <c r="AG1558" s="599"/>
      <c r="AH1558" s="566"/>
      <c r="AI1558" s="567"/>
      <c r="AJ1558" s="570"/>
      <c r="AK1558" s="571"/>
      <c r="AL1558" s="598"/>
      <c r="AM1558" s="599"/>
      <c r="AN1558" s="566"/>
      <c r="AO1558" s="567"/>
      <c r="AP1558" s="570"/>
      <c r="AQ1558" s="571"/>
      <c r="AR1558" s="598"/>
      <c r="AS1558" s="599"/>
      <c r="AT1558" s="603"/>
      <c r="AU1558" s="604"/>
      <c r="AV1558" s="596"/>
      <c r="AW1558" s="597"/>
      <c r="AX1558" s="598"/>
      <c r="AY1558" s="599"/>
      <c r="AZ1558" s="566"/>
      <c r="BA1558" s="567"/>
      <c r="BB1558" s="570"/>
      <c r="BC1558" s="571"/>
      <c r="BD1558" s="598"/>
      <c r="BE1558" s="599"/>
      <c r="BF1558" s="603"/>
      <c r="BG1558" s="604"/>
      <c r="BH1558" s="596"/>
      <c r="BI1558" s="597"/>
      <c r="BJ1558" s="598"/>
      <c r="BK1558" s="599"/>
      <c r="BL1558" s="600"/>
      <c r="BM1558" s="601"/>
      <c r="BN1558" s="602"/>
      <c r="BO1558" s="561"/>
      <c r="BP1558" s="561"/>
      <c r="BQ1558" s="62"/>
      <c r="BR1558" s="62"/>
      <c r="BS1558" s="62"/>
    </row>
    <row r="1559" spans="1:76" ht="21.75" customHeight="1">
      <c r="A1559" s="62"/>
      <c r="B1559" s="586" t="str">
        <f>IF(ROSTER!B22="","",ROSTER!B22)</f>
        <v/>
      </c>
      <c r="C1559" s="588" t="str">
        <f>IF(ROSTER!C$22="","",ROSTER!C$22)</f>
        <v/>
      </c>
      <c r="D1559" s="589"/>
      <c r="E1559" s="590"/>
      <c r="F1559" s="592">
        <f>IF(E1559="y",1,IF(E1559="S",1,0))</f>
        <v>0</v>
      </c>
      <c r="G1559" s="594">
        <f>IF(E1559="S",1,0)</f>
        <v>0</v>
      </c>
      <c r="H1559" s="584"/>
      <c r="I1559" s="576"/>
      <c r="J1559" s="564"/>
      <c r="K1559" s="565"/>
      <c r="L1559" s="568"/>
      <c r="M1559" s="569"/>
      <c r="N1559" s="578">
        <f>L1559+J1559</f>
        <v>0</v>
      </c>
      <c r="O1559" s="579"/>
      <c r="P1559" s="564"/>
      <c r="Q1559" s="565"/>
      <c r="R1559" s="568"/>
      <c r="S1559" s="569"/>
      <c r="T1559" s="578">
        <f>R1559-P1559</f>
        <v>0</v>
      </c>
      <c r="U1559" s="579"/>
      <c r="V1559" s="584"/>
      <c r="W1559" s="576"/>
      <c r="X1559" s="564"/>
      <c r="Y1559" s="576"/>
      <c r="Z1559" s="564"/>
      <c r="AA1559" s="576"/>
      <c r="AB1559" s="564"/>
      <c r="AC1559" s="565"/>
      <c r="AD1559" s="568"/>
      <c r="AE1559" s="569"/>
      <c r="AF1559" s="548">
        <f>IF(AB1559=0,0,(AD1559/AB1559)*100)</f>
        <v>0</v>
      </c>
      <c r="AG1559" s="549"/>
      <c r="AH1559" s="564"/>
      <c r="AI1559" s="565"/>
      <c r="AJ1559" s="568"/>
      <c r="AK1559" s="569"/>
      <c r="AL1559" s="548">
        <f>IF(AH1559=0,0,(AJ1559/AH1559)*100)</f>
        <v>0</v>
      </c>
      <c r="AM1559" s="549"/>
      <c r="AN1559" s="564"/>
      <c r="AO1559" s="565"/>
      <c r="AP1559" s="568"/>
      <c r="AQ1559" s="569"/>
      <c r="AR1559" s="548">
        <f>IF(AN1559=0,0,(AP1559/AN1559)*100)</f>
        <v>0</v>
      </c>
      <c r="AS1559" s="549"/>
      <c r="AT1559" s="572">
        <f>AB1559+AH1559+AN1559</f>
        <v>0</v>
      </c>
      <c r="AU1559" s="573"/>
      <c r="AV1559" s="544">
        <f>AD1559+AJ1559+AP1559</f>
        <v>0</v>
      </c>
      <c r="AW1559" s="545"/>
      <c r="AX1559" s="548">
        <f>IF(AT1559=0,0,(AV1559/AT1559)*100)</f>
        <v>0</v>
      </c>
      <c r="AY1559" s="549"/>
      <c r="AZ1559" s="564"/>
      <c r="BA1559" s="565"/>
      <c r="BB1559" s="568"/>
      <c r="BC1559" s="569"/>
      <c r="BD1559" s="548">
        <f>IF(AZ1559=0,0,(BB1559/AZ1559)*100)</f>
        <v>0</v>
      </c>
      <c r="BE1559" s="549"/>
      <c r="BF1559" s="572">
        <f>AT1559+AZ1559</f>
        <v>0</v>
      </c>
      <c r="BG1559" s="573"/>
      <c r="BH1559" s="544">
        <f>AV1559+BB1559</f>
        <v>0</v>
      </c>
      <c r="BI1559" s="545"/>
      <c r="BJ1559" s="548">
        <f>IF(BF1559=0,0,(BH1559/BF1559)*100)</f>
        <v>0</v>
      </c>
      <c r="BK1559" s="549"/>
      <c r="BL1559" s="552">
        <f>(AD1559*2)+(AJ1559*2)+(AP1559*3)+BB1559</f>
        <v>0</v>
      </c>
      <c r="BM1559" s="553"/>
      <c r="BN1559" s="554"/>
      <c r="BO1559" s="560" t="e">
        <f>(BL1559*BR$1545)+(N1559*BR$1546)+(X1559*BR$1547)+(R1559*BR$1548)+(V1559*BR$1549)+(Z1559*BR$1550)</f>
        <v>#REF!</v>
      </c>
      <c r="BP1559" s="560" t="e">
        <f>((AZ1559-BB1559)*BR$1552)+((AT1559-AV1559)*BR$1551)+(H1559*BR$1553)+(P1559*BR$1554)</f>
        <v>#REF!</v>
      </c>
      <c r="BQ1559" s="62"/>
      <c r="BR1559" s="62"/>
      <c r="BS1559" s="62"/>
    </row>
    <row r="1560" spans="1:76" ht="21.75" customHeight="1">
      <c r="A1560" s="62"/>
      <c r="B1560" s="587"/>
      <c r="C1560" s="562" t="str">
        <f>IF(ROSTER!D$22="","",ROSTER!D$22)</f>
        <v/>
      </c>
      <c r="D1560" s="563"/>
      <c r="E1560" s="591"/>
      <c r="F1560" s="593"/>
      <c r="G1560" s="595"/>
      <c r="H1560" s="585"/>
      <c r="I1560" s="577"/>
      <c r="J1560" s="566"/>
      <c r="K1560" s="567"/>
      <c r="L1560" s="570"/>
      <c r="M1560" s="571"/>
      <c r="N1560" s="582" t="s">
        <v>16</v>
      </c>
      <c r="O1560" s="583"/>
      <c r="P1560" s="566"/>
      <c r="Q1560" s="567"/>
      <c r="R1560" s="570"/>
      <c r="S1560" s="571"/>
      <c r="T1560" s="582" t="s">
        <v>16</v>
      </c>
      <c r="U1560" s="583"/>
      <c r="V1560" s="585"/>
      <c r="W1560" s="577"/>
      <c r="X1560" s="566"/>
      <c r="Y1560" s="577"/>
      <c r="Z1560" s="566"/>
      <c r="AA1560" s="577"/>
      <c r="AB1560" s="566"/>
      <c r="AC1560" s="567"/>
      <c r="AD1560" s="570"/>
      <c r="AE1560" s="571"/>
      <c r="AF1560" s="598"/>
      <c r="AG1560" s="599"/>
      <c r="AH1560" s="566"/>
      <c r="AI1560" s="567"/>
      <c r="AJ1560" s="570"/>
      <c r="AK1560" s="571"/>
      <c r="AL1560" s="598"/>
      <c r="AM1560" s="599"/>
      <c r="AN1560" s="566"/>
      <c r="AO1560" s="567"/>
      <c r="AP1560" s="570"/>
      <c r="AQ1560" s="571"/>
      <c r="AR1560" s="598"/>
      <c r="AS1560" s="599"/>
      <c r="AT1560" s="603"/>
      <c r="AU1560" s="604"/>
      <c r="AV1560" s="596"/>
      <c r="AW1560" s="597"/>
      <c r="AX1560" s="598"/>
      <c r="AY1560" s="599"/>
      <c r="AZ1560" s="566"/>
      <c r="BA1560" s="567"/>
      <c r="BB1560" s="570"/>
      <c r="BC1560" s="571"/>
      <c r="BD1560" s="598"/>
      <c r="BE1560" s="599"/>
      <c r="BF1560" s="603"/>
      <c r="BG1560" s="604"/>
      <c r="BH1560" s="596"/>
      <c r="BI1560" s="597"/>
      <c r="BJ1560" s="598"/>
      <c r="BK1560" s="599"/>
      <c r="BL1560" s="600"/>
      <c r="BM1560" s="601"/>
      <c r="BN1560" s="602"/>
      <c r="BO1560" s="561"/>
      <c r="BP1560" s="561"/>
      <c r="BQ1560" s="62"/>
      <c r="BR1560" s="62"/>
      <c r="BS1560" s="62"/>
    </row>
    <row r="1561" spans="1:76" ht="21.75" customHeight="1">
      <c r="A1561" s="62"/>
      <c r="B1561" s="586" t="str">
        <f>IF(ROSTER!B24="","",ROSTER!B24)</f>
        <v/>
      </c>
      <c r="C1561" s="588" t="str">
        <f>IF(ROSTER!C$24="","",ROSTER!C$24)</f>
        <v/>
      </c>
      <c r="D1561" s="589"/>
      <c r="E1561" s="590"/>
      <c r="F1561" s="592">
        <f>IF(E1561="y",1,IF(E1561="S",1,0))</f>
        <v>0</v>
      </c>
      <c r="G1561" s="594">
        <f>IF(E1561="S",1,0)</f>
        <v>0</v>
      </c>
      <c r="H1561" s="584"/>
      <c r="I1561" s="576"/>
      <c r="J1561" s="564"/>
      <c r="K1561" s="565"/>
      <c r="L1561" s="568"/>
      <c r="M1561" s="569"/>
      <c r="N1561" s="578">
        <f>L1561+J1561</f>
        <v>0</v>
      </c>
      <c r="O1561" s="579"/>
      <c r="P1561" s="564"/>
      <c r="Q1561" s="565"/>
      <c r="R1561" s="568"/>
      <c r="S1561" s="569"/>
      <c r="T1561" s="578">
        <f>R1561-P1561</f>
        <v>0</v>
      </c>
      <c r="U1561" s="579"/>
      <c r="V1561" s="584"/>
      <c r="W1561" s="576"/>
      <c r="X1561" s="564"/>
      <c r="Y1561" s="576"/>
      <c r="Z1561" s="564"/>
      <c r="AA1561" s="576"/>
      <c r="AB1561" s="564"/>
      <c r="AC1561" s="565"/>
      <c r="AD1561" s="568"/>
      <c r="AE1561" s="569"/>
      <c r="AF1561" s="548">
        <f>IF(AB1561=0,0,(AD1561/AB1561)*100)</f>
        <v>0</v>
      </c>
      <c r="AG1561" s="549"/>
      <c r="AH1561" s="564"/>
      <c r="AI1561" s="565"/>
      <c r="AJ1561" s="568"/>
      <c r="AK1561" s="569"/>
      <c r="AL1561" s="548">
        <f>IF(AH1561=0,0,(AJ1561/AH1561)*100)</f>
        <v>0</v>
      </c>
      <c r="AM1561" s="549"/>
      <c r="AN1561" s="564"/>
      <c r="AO1561" s="565"/>
      <c r="AP1561" s="568"/>
      <c r="AQ1561" s="569"/>
      <c r="AR1561" s="548">
        <f>IF(AN1561=0,0,(AP1561/AN1561)*100)</f>
        <v>0</v>
      </c>
      <c r="AS1561" s="549"/>
      <c r="AT1561" s="572">
        <f>AB1561+AH1561+AN1561</f>
        <v>0</v>
      </c>
      <c r="AU1561" s="573"/>
      <c r="AV1561" s="544">
        <f>AD1561+AJ1561+AP1561</f>
        <v>0</v>
      </c>
      <c r="AW1561" s="545"/>
      <c r="AX1561" s="548">
        <f>IF(AT1561=0,0,(AV1561/AT1561)*100)</f>
        <v>0</v>
      </c>
      <c r="AY1561" s="549"/>
      <c r="AZ1561" s="564"/>
      <c r="BA1561" s="565"/>
      <c r="BB1561" s="568"/>
      <c r="BC1561" s="569"/>
      <c r="BD1561" s="548">
        <f>IF(AZ1561=0,0,(BB1561/AZ1561)*100)</f>
        <v>0</v>
      </c>
      <c r="BE1561" s="549"/>
      <c r="BF1561" s="572">
        <f>AT1561+AZ1561</f>
        <v>0</v>
      </c>
      <c r="BG1561" s="573"/>
      <c r="BH1561" s="544">
        <f>AV1561+BB1561</f>
        <v>0</v>
      </c>
      <c r="BI1561" s="545"/>
      <c r="BJ1561" s="548">
        <f>IF(BF1561=0,0,(BH1561/BF1561)*100)</f>
        <v>0</v>
      </c>
      <c r="BK1561" s="549"/>
      <c r="BL1561" s="552">
        <f>(AD1561*2)+(AJ1561*2)+(AP1561*3)+BB1561</f>
        <v>0</v>
      </c>
      <c r="BM1561" s="553"/>
      <c r="BN1561" s="554"/>
      <c r="BO1561" s="560" t="e">
        <f>(BL1561*BR$1545)+(N1561*BR$1546)+(X1561*BR$1547)+(R1561*BR$1548)+(V1561*BR$1549)+(Z1561*BR$1550)</f>
        <v>#REF!</v>
      </c>
      <c r="BP1561" s="560" t="e">
        <f>((AZ1561-BB1561)*BR$1552)+((AT1561-AV1561)*BR$1551)+(H1561*BR$1553)+(P1561*BR$1554)</f>
        <v>#REF!</v>
      </c>
      <c r="BQ1561" s="62"/>
      <c r="BR1561" s="62"/>
      <c r="BS1561" s="62"/>
    </row>
    <row r="1562" spans="1:76" ht="21.75" customHeight="1">
      <c r="A1562" s="62"/>
      <c r="B1562" s="587"/>
      <c r="C1562" s="562" t="str">
        <f>IF(ROSTER!D$24="","",ROSTER!D$24)</f>
        <v/>
      </c>
      <c r="D1562" s="563"/>
      <c r="E1562" s="591"/>
      <c r="F1562" s="593"/>
      <c r="G1562" s="595"/>
      <c r="H1562" s="585"/>
      <c r="I1562" s="577"/>
      <c r="J1562" s="566"/>
      <c r="K1562" s="567"/>
      <c r="L1562" s="570"/>
      <c r="M1562" s="571"/>
      <c r="N1562" s="582" t="s">
        <v>16</v>
      </c>
      <c r="O1562" s="583"/>
      <c r="P1562" s="566"/>
      <c r="Q1562" s="567"/>
      <c r="R1562" s="570"/>
      <c r="S1562" s="571"/>
      <c r="T1562" s="582" t="s">
        <v>16</v>
      </c>
      <c r="U1562" s="583"/>
      <c r="V1562" s="585"/>
      <c r="W1562" s="577"/>
      <c r="X1562" s="566"/>
      <c r="Y1562" s="577"/>
      <c r="Z1562" s="566"/>
      <c r="AA1562" s="577"/>
      <c r="AB1562" s="566"/>
      <c r="AC1562" s="567"/>
      <c r="AD1562" s="570"/>
      <c r="AE1562" s="571"/>
      <c r="AF1562" s="598"/>
      <c r="AG1562" s="599"/>
      <c r="AH1562" s="566"/>
      <c r="AI1562" s="567"/>
      <c r="AJ1562" s="570"/>
      <c r="AK1562" s="571"/>
      <c r="AL1562" s="598"/>
      <c r="AM1562" s="599"/>
      <c r="AN1562" s="566"/>
      <c r="AO1562" s="567"/>
      <c r="AP1562" s="570"/>
      <c r="AQ1562" s="571"/>
      <c r="AR1562" s="598"/>
      <c r="AS1562" s="599"/>
      <c r="AT1562" s="603"/>
      <c r="AU1562" s="604"/>
      <c r="AV1562" s="596"/>
      <c r="AW1562" s="597"/>
      <c r="AX1562" s="598"/>
      <c r="AY1562" s="599"/>
      <c r="AZ1562" s="566"/>
      <c r="BA1562" s="567"/>
      <c r="BB1562" s="570"/>
      <c r="BC1562" s="571"/>
      <c r="BD1562" s="598"/>
      <c r="BE1562" s="599"/>
      <c r="BF1562" s="603"/>
      <c r="BG1562" s="604"/>
      <c r="BH1562" s="596"/>
      <c r="BI1562" s="597"/>
      <c r="BJ1562" s="598"/>
      <c r="BK1562" s="599"/>
      <c r="BL1562" s="600"/>
      <c r="BM1562" s="601"/>
      <c r="BN1562" s="602"/>
      <c r="BO1562" s="561"/>
      <c r="BP1562" s="561"/>
      <c r="BQ1562" s="62"/>
      <c r="BR1562" s="62"/>
      <c r="BS1562" s="62"/>
      <c r="BX1562" s="82"/>
    </row>
    <row r="1563" spans="1:76" ht="21.75" customHeight="1">
      <c r="A1563" s="62"/>
      <c r="B1563" s="586" t="str">
        <f>IF(ROSTER!B26="","",ROSTER!B26)</f>
        <v/>
      </c>
      <c r="C1563" s="588" t="str">
        <f>IF(ROSTER!C$26="","",ROSTER!C$26)</f>
        <v/>
      </c>
      <c r="D1563" s="589"/>
      <c r="E1563" s="590"/>
      <c r="F1563" s="592">
        <f>IF(E1563="y",1,IF(E1563="S",1,0))</f>
        <v>0</v>
      </c>
      <c r="G1563" s="594">
        <f>IF(E1563="S",1,0)</f>
        <v>0</v>
      </c>
      <c r="H1563" s="584"/>
      <c r="I1563" s="576"/>
      <c r="J1563" s="564"/>
      <c r="K1563" s="565"/>
      <c r="L1563" s="568"/>
      <c r="M1563" s="569"/>
      <c r="N1563" s="578">
        <f>L1563+J1563</f>
        <v>0</v>
      </c>
      <c r="O1563" s="579"/>
      <c r="P1563" s="564"/>
      <c r="Q1563" s="565"/>
      <c r="R1563" s="568"/>
      <c r="S1563" s="569"/>
      <c r="T1563" s="578">
        <f>R1563-P1563</f>
        <v>0</v>
      </c>
      <c r="U1563" s="579"/>
      <c r="V1563" s="584"/>
      <c r="W1563" s="576"/>
      <c r="X1563" s="564"/>
      <c r="Y1563" s="576"/>
      <c r="Z1563" s="564"/>
      <c r="AA1563" s="576"/>
      <c r="AB1563" s="564"/>
      <c r="AC1563" s="565"/>
      <c r="AD1563" s="568"/>
      <c r="AE1563" s="569"/>
      <c r="AF1563" s="548">
        <f>IF(AB1563=0,0,(AD1563/AB1563)*100)</f>
        <v>0</v>
      </c>
      <c r="AG1563" s="549"/>
      <c r="AH1563" s="564"/>
      <c r="AI1563" s="565"/>
      <c r="AJ1563" s="568"/>
      <c r="AK1563" s="569"/>
      <c r="AL1563" s="548">
        <f>IF(AH1563=0,0,(AJ1563/AH1563)*100)</f>
        <v>0</v>
      </c>
      <c r="AM1563" s="549"/>
      <c r="AN1563" s="564"/>
      <c r="AO1563" s="565"/>
      <c r="AP1563" s="568"/>
      <c r="AQ1563" s="569"/>
      <c r="AR1563" s="548">
        <f>IF(AN1563=0,0,(AP1563/AN1563)*100)</f>
        <v>0</v>
      </c>
      <c r="AS1563" s="549"/>
      <c r="AT1563" s="572">
        <f>AB1563+AH1563+AN1563</f>
        <v>0</v>
      </c>
      <c r="AU1563" s="573"/>
      <c r="AV1563" s="544">
        <f>AD1563+AJ1563+AP1563</f>
        <v>0</v>
      </c>
      <c r="AW1563" s="545"/>
      <c r="AX1563" s="548">
        <f>IF(AT1563=0,0,(AV1563/AT1563)*100)</f>
        <v>0</v>
      </c>
      <c r="AY1563" s="549"/>
      <c r="AZ1563" s="564"/>
      <c r="BA1563" s="565"/>
      <c r="BB1563" s="568"/>
      <c r="BC1563" s="569"/>
      <c r="BD1563" s="548">
        <f>IF(AZ1563=0,0,(BB1563/AZ1563)*100)</f>
        <v>0</v>
      </c>
      <c r="BE1563" s="549"/>
      <c r="BF1563" s="572">
        <f>AT1563+AZ1563</f>
        <v>0</v>
      </c>
      <c r="BG1563" s="573"/>
      <c r="BH1563" s="544">
        <f>AV1563+BB1563</f>
        <v>0</v>
      </c>
      <c r="BI1563" s="545"/>
      <c r="BJ1563" s="548">
        <f>IF(BF1563=0,0,(BH1563/BF1563)*100)</f>
        <v>0</v>
      </c>
      <c r="BK1563" s="549"/>
      <c r="BL1563" s="552">
        <f>(AD1563*2)+(AJ1563*2)+(AP1563*3)+BB1563</f>
        <v>0</v>
      </c>
      <c r="BM1563" s="553"/>
      <c r="BN1563" s="554"/>
      <c r="BO1563" s="560" t="e">
        <f>(BL1563*BR$1545)+(N1563*BR$1546)+(X1563*BR$1547)+(R1563*BR$1548)+(V1563*BR$1549)+(Z1563*BR$1550)</f>
        <v>#REF!</v>
      </c>
      <c r="BP1563" s="560" t="e">
        <f>((AZ1563-BB1563)*BR$1552)+((AT1563-AV1563)*BR$1551)+(H1563*BR$1553)+(P1563*BR$1554)</f>
        <v>#REF!</v>
      </c>
      <c r="BQ1563" s="62"/>
      <c r="BR1563" s="62"/>
      <c r="BS1563" s="62"/>
    </row>
    <row r="1564" spans="1:76" ht="21.75" customHeight="1">
      <c r="A1564" s="62"/>
      <c r="B1564" s="587"/>
      <c r="C1564" s="562" t="str">
        <f>IF(ROSTER!D$26="","",ROSTER!D$26)</f>
        <v/>
      </c>
      <c r="D1564" s="563"/>
      <c r="E1564" s="591"/>
      <c r="F1564" s="593"/>
      <c r="G1564" s="595"/>
      <c r="H1564" s="585"/>
      <c r="I1564" s="577"/>
      <c r="J1564" s="566"/>
      <c r="K1564" s="567"/>
      <c r="L1564" s="570"/>
      <c r="M1564" s="571"/>
      <c r="N1564" s="582" t="s">
        <v>16</v>
      </c>
      <c r="O1564" s="583"/>
      <c r="P1564" s="566"/>
      <c r="Q1564" s="567"/>
      <c r="R1564" s="570"/>
      <c r="S1564" s="571"/>
      <c r="T1564" s="582" t="s">
        <v>16</v>
      </c>
      <c r="U1564" s="583"/>
      <c r="V1564" s="585"/>
      <c r="W1564" s="577"/>
      <c r="X1564" s="566"/>
      <c r="Y1564" s="577"/>
      <c r="Z1564" s="566"/>
      <c r="AA1564" s="577"/>
      <c r="AB1564" s="566"/>
      <c r="AC1564" s="567"/>
      <c r="AD1564" s="570"/>
      <c r="AE1564" s="571"/>
      <c r="AF1564" s="598"/>
      <c r="AG1564" s="599"/>
      <c r="AH1564" s="566"/>
      <c r="AI1564" s="567"/>
      <c r="AJ1564" s="570"/>
      <c r="AK1564" s="571"/>
      <c r="AL1564" s="598"/>
      <c r="AM1564" s="599"/>
      <c r="AN1564" s="566"/>
      <c r="AO1564" s="567"/>
      <c r="AP1564" s="570"/>
      <c r="AQ1564" s="571"/>
      <c r="AR1564" s="598"/>
      <c r="AS1564" s="599"/>
      <c r="AT1564" s="603"/>
      <c r="AU1564" s="604"/>
      <c r="AV1564" s="596"/>
      <c r="AW1564" s="597"/>
      <c r="AX1564" s="598"/>
      <c r="AY1564" s="599"/>
      <c r="AZ1564" s="566"/>
      <c r="BA1564" s="567"/>
      <c r="BB1564" s="570"/>
      <c r="BC1564" s="571"/>
      <c r="BD1564" s="598"/>
      <c r="BE1564" s="599"/>
      <c r="BF1564" s="603"/>
      <c r="BG1564" s="604"/>
      <c r="BH1564" s="596"/>
      <c r="BI1564" s="597"/>
      <c r="BJ1564" s="598"/>
      <c r="BK1564" s="599"/>
      <c r="BL1564" s="600"/>
      <c r="BM1564" s="601"/>
      <c r="BN1564" s="602"/>
      <c r="BO1564" s="561"/>
      <c r="BP1564" s="561"/>
      <c r="BQ1564" s="62"/>
      <c r="BR1564" s="62"/>
      <c r="BS1564" s="62"/>
    </row>
    <row r="1565" spans="1:76" ht="21.75" customHeight="1">
      <c r="A1565" s="62"/>
      <c r="B1565" s="586" t="str">
        <f>IF(ROSTER!B28="","",ROSTER!B28)</f>
        <v/>
      </c>
      <c r="C1565" s="588" t="str">
        <f>IF(ROSTER!C$28="","",ROSTER!C$28)</f>
        <v/>
      </c>
      <c r="D1565" s="589"/>
      <c r="E1565" s="590"/>
      <c r="F1565" s="592">
        <f>IF(E1565="y",1,IF(E1565="S",1,0))</f>
        <v>0</v>
      </c>
      <c r="G1565" s="594">
        <f>IF(E1565="S",1,0)</f>
        <v>0</v>
      </c>
      <c r="H1565" s="584"/>
      <c r="I1565" s="576"/>
      <c r="J1565" s="564"/>
      <c r="K1565" s="565"/>
      <c r="L1565" s="568"/>
      <c r="M1565" s="569"/>
      <c r="N1565" s="578">
        <f>L1565+J1565</f>
        <v>0</v>
      </c>
      <c r="O1565" s="579"/>
      <c r="P1565" s="564"/>
      <c r="Q1565" s="565"/>
      <c r="R1565" s="568"/>
      <c r="S1565" s="569"/>
      <c r="T1565" s="578">
        <f>R1565-P1565</f>
        <v>0</v>
      </c>
      <c r="U1565" s="579"/>
      <c r="V1565" s="584"/>
      <c r="W1565" s="576"/>
      <c r="X1565" s="564"/>
      <c r="Y1565" s="576"/>
      <c r="Z1565" s="564"/>
      <c r="AA1565" s="576"/>
      <c r="AB1565" s="564"/>
      <c r="AC1565" s="565"/>
      <c r="AD1565" s="568"/>
      <c r="AE1565" s="569"/>
      <c r="AF1565" s="548">
        <f>IF(AB1565=0,0,(AD1565/AB1565)*100)</f>
        <v>0</v>
      </c>
      <c r="AG1565" s="549"/>
      <c r="AH1565" s="564"/>
      <c r="AI1565" s="565"/>
      <c r="AJ1565" s="568"/>
      <c r="AK1565" s="569"/>
      <c r="AL1565" s="548">
        <f>IF(AH1565=0,0,(AJ1565/AH1565)*100)</f>
        <v>0</v>
      </c>
      <c r="AM1565" s="549"/>
      <c r="AN1565" s="564"/>
      <c r="AO1565" s="565"/>
      <c r="AP1565" s="568"/>
      <c r="AQ1565" s="569"/>
      <c r="AR1565" s="548">
        <f>IF(AN1565=0,0,(AP1565/AN1565)*100)</f>
        <v>0</v>
      </c>
      <c r="AS1565" s="549"/>
      <c r="AT1565" s="572">
        <f>AB1565+AH1565+AN1565</f>
        <v>0</v>
      </c>
      <c r="AU1565" s="573"/>
      <c r="AV1565" s="544">
        <f>AD1565+AJ1565+AP1565</f>
        <v>0</v>
      </c>
      <c r="AW1565" s="545"/>
      <c r="AX1565" s="548">
        <f>IF(AT1565=0,0,(AV1565/AT1565)*100)</f>
        <v>0</v>
      </c>
      <c r="AY1565" s="549"/>
      <c r="AZ1565" s="564"/>
      <c r="BA1565" s="565"/>
      <c r="BB1565" s="568"/>
      <c r="BC1565" s="569"/>
      <c r="BD1565" s="548">
        <f>IF(AZ1565=0,0,(BB1565/AZ1565)*100)</f>
        <v>0</v>
      </c>
      <c r="BE1565" s="549"/>
      <c r="BF1565" s="572">
        <f>AT1565+AZ1565</f>
        <v>0</v>
      </c>
      <c r="BG1565" s="573"/>
      <c r="BH1565" s="544">
        <f>AV1565+BB1565</f>
        <v>0</v>
      </c>
      <c r="BI1565" s="545"/>
      <c r="BJ1565" s="548">
        <f>IF(BF1565=0,0,(BH1565/BF1565)*100)</f>
        <v>0</v>
      </c>
      <c r="BK1565" s="549"/>
      <c r="BL1565" s="552">
        <f>(AD1565*2)+(AJ1565*2)+(AP1565*3)+BB1565</f>
        <v>0</v>
      </c>
      <c r="BM1565" s="553"/>
      <c r="BN1565" s="554"/>
      <c r="BO1565" s="560" t="e">
        <f>(BL1565*BR$1545)+(N1565*BR$1546)+(X1565*BR$1547)+(R1565*BR$1548)+(V1565*BR$1549)+(Z1565*BR$1550)</f>
        <v>#REF!</v>
      </c>
      <c r="BP1565" s="560" t="e">
        <f>((AZ1565-BB1565)*BR$1552)+((AT1565-AV1565)*BR$1551)+(H1565*BR$1553)+(P1565*BR$1554)</f>
        <v>#REF!</v>
      </c>
      <c r="BQ1565" s="62"/>
      <c r="BR1565" s="62"/>
      <c r="BS1565" s="62"/>
    </row>
    <row r="1566" spans="1:76" ht="21.75" customHeight="1">
      <c r="A1566" s="62"/>
      <c r="B1566" s="587"/>
      <c r="C1566" s="562" t="str">
        <f>IF(ROSTER!D$28="","",ROSTER!D$28)</f>
        <v/>
      </c>
      <c r="D1566" s="563"/>
      <c r="E1566" s="591"/>
      <c r="F1566" s="593"/>
      <c r="G1566" s="595"/>
      <c r="H1566" s="585"/>
      <c r="I1566" s="577"/>
      <c r="J1566" s="566"/>
      <c r="K1566" s="567"/>
      <c r="L1566" s="570"/>
      <c r="M1566" s="571"/>
      <c r="N1566" s="582" t="s">
        <v>16</v>
      </c>
      <c r="O1566" s="583"/>
      <c r="P1566" s="566"/>
      <c r="Q1566" s="567"/>
      <c r="R1566" s="570"/>
      <c r="S1566" s="571"/>
      <c r="T1566" s="582" t="s">
        <v>16</v>
      </c>
      <c r="U1566" s="583"/>
      <c r="V1566" s="585"/>
      <c r="W1566" s="577"/>
      <c r="X1566" s="566"/>
      <c r="Y1566" s="577"/>
      <c r="Z1566" s="566"/>
      <c r="AA1566" s="577"/>
      <c r="AB1566" s="566"/>
      <c r="AC1566" s="567"/>
      <c r="AD1566" s="570"/>
      <c r="AE1566" s="571"/>
      <c r="AF1566" s="598"/>
      <c r="AG1566" s="599"/>
      <c r="AH1566" s="566"/>
      <c r="AI1566" s="567"/>
      <c r="AJ1566" s="570"/>
      <c r="AK1566" s="571"/>
      <c r="AL1566" s="598"/>
      <c r="AM1566" s="599"/>
      <c r="AN1566" s="566"/>
      <c r="AO1566" s="567"/>
      <c r="AP1566" s="570"/>
      <c r="AQ1566" s="571"/>
      <c r="AR1566" s="598"/>
      <c r="AS1566" s="599"/>
      <c r="AT1566" s="603"/>
      <c r="AU1566" s="604"/>
      <c r="AV1566" s="596"/>
      <c r="AW1566" s="597"/>
      <c r="AX1566" s="598"/>
      <c r="AY1566" s="599"/>
      <c r="AZ1566" s="566"/>
      <c r="BA1566" s="567"/>
      <c r="BB1566" s="570"/>
      <c r="BC1566" s="571"/>
      <c r="BD1566" s="598"/>
      <c r="BE1566" s="599"/>
      <c r="BF1566" s="603"/>
      <c r="BG1566" s="604"/>
      <c r="BH1566" s="596"/>
      <c r="BI1566" s="597"/>
      <c r="BJ1566" s="598"/>
      <c r="BK1566" s="599"/>
      <c r="BL1566" s="600"/>
      <c r="BM1566" s="601"/>
      <c r="BN1566" s="602"/>
      <c r="BO1566" s="561"/>
      <c r="BP1566" s="561"/>
      <c r="BQ1566" s="62"/>
      <c r="BR1566" s="62"/>
      <c r="BS1566" s="62"/>
    </row>
    <row r="1567" spans="1:76" ht="21.75" customHeight="1">
      <c r="A1567" s="62"/>
      <c r="B1567" s="586" t="str">
        <f>IF(ROSTER!B30="","",ROSTER!B30)</f>
        <v/>
      </c>
      <c r="C1567" s="588" t="str">
        <f>IF(ROSTER!C$30="","",ROSTER!C$30)</f>
        <v/>
      </c>
      <c r="D1567" s="589"/>
      <c r="E1567" s="590"/>
      <c r="F1567" s="592">
        <f>IF(E1567="y",1,IF(E1567="S",1,0))</f>
        <v>0</v>
      </c>
      <c r="G1567" s="594">
        <f>IF(E1567="S",1,0)</f>
        <v>0</v>
      </c>
      <c r="H1567" s="584"/>
      <c r="I1567" s="576"/>
      <c r="J1567" s="564"/>
      <c r="K1567" s="565"/>
      <c r="L1567" s="568"/>
      <c r="M1567" s="569"/>
      <c r="N1567" s="578">
        <f>L1567+J1567</f>
        <v>0</v>
      </c>
      <c r="O1567" s="579"/>
      <c r="P1567" s="564"/>
      <c r="Q1567" s="565"/>
      <c r="R1567" s="568"/>
      <c r="S1567" s="569"/>
      <c r="T1567" s="578">
        <f>R1567-P1567</f>
        <v>0</v>
      </c>
      <c r="U1567" s="579"/>
      <c r="V1567" s="584"/>
      <c r="W1567" s="576"/>
      <c r="X1567" s="564"/>
      <c r="Y1567" s="576"/>
      <c r="Z1567" s="564"/>
      <c r="AA1567" s="576"/>
      <c r="AB1567" s="564"/>
      <c r="AC1567" s="565"/>
      <c r="AD1567" s="568"/>
      <c r="AE1567" s="569"/>
      <c r="AF1567" s="548">
        <f>IF(AB1567=0,0,(AD1567/AB1567)*100)</f>
        <v>0</v>
      </c>
      <c r="AG1567" s="549"/>
      <c r="AH1567" s="564"/>
      <c r="AI1567" s="565"/>
      <c r="AJ1567" s="568"/>
      <c r="AK1567" s="569"/>
      <c r="AL1567" s="548">
        <f>IF(AH1567=0,0,(AJ1567/AH1567)*100)</f>
        <v>0</v>
      </c>
      <c r="AM1567" s="549"/>
      <c r="AN1567" s="564"/>
      <c r="AO1567" s="565"/>
      <c r="AP1567" s="568"/>
      <c r="AQ1567" s="569"/>
      <c r="AR1567" s="548">
        <f>IF(AN1567=0,0,(AP1567/AN1567)*100)</f>
        <v>0</v>
      </c>
      <c r="AS1567" s="549"/>
      <c r="AT1567" s="572">
        <f>AB1567+AH1567+AN1567</f>
        <v>0</v>
      </c>
      <c r="AU1567" s="573"/>
      <c r="AV1567" s="544">
        <f>AD1567+AJ1567+AP1567</f>
        <v>0</v>
      </c>
      <c r="AW1567" s="545"/>
      <c r="AX1567" s="548">
        <f>IF(AT1567=0,0,(AV1567/AT1567)*100)</f>
        <v>0</v>
      </c>
      <c r="AY1567" s="549"/>
      <c r="AZ1567" s="564"/>
      <c r="BA1567" s="565"/>
      <c r="BB1567" s="568"/>
      <c r="BC1567" s="569"/>
      <c r="BD1567" s="548">
        <f>IF(AZ1567=0,0,(BB1567/AZ1567)*100)</f>
        <v>0</v>
      </c>
      <c r="BE1567" s="549"/>
      <c r="BF1567" s="572">
        <f>AT1567+AZ1567</f>
        <v>0</v>
      </c>
      <c r="BG1567" s="573"/>
      <c r="BH1567" s="544">
        <f>AV1567+BB1567</f>
        <v>0</v>
      </c>
      <c r="BI1567" s="545"/>
      <c r="BJ1567" s="548">
        <f>IF(BF1567=0,0,(BH1567/BF1567)*100)</f>
        <v>0</v>
      </c>
      <c r="BK1567" s="549"/>
      <c r="BL1567" s="552">
        <f>(AD1567*2)+(AJ1567*2)+(AP1567*3)+BB1567</f>
        <v>0</v>
      </c>
      <c r="BM1567" s="553"/>
      <c r="BN1567" s="554"/>
      <c r="BO1567" s="560" t="e">
        <f>(BL1567*BR$1545)+(N1567*BR$1546)+(X1567*BR$1547)+(R1567*BR$1548)+(V1567*BR$1549)+(Z1567*BR$1550)</f>
        <v>#REF!</v>
      </c>
      <c r="BP1567" s="560" t="e">
        <f>((AZ1567-BB1567)*BR$1552)+((AT1567-AV1567)*BR$1551)+(H1567*BR$1553)+(P1567*BR$1554)</f>
        <v>#REF!</v>
      </c>
      <c r="BQ1567" s="62"/>
      <c r="BR1567" s="62"/>
      <c r="BS1567" s="62"/>
    </row>
    <row r="1568" spans="1:76" ht="21.75" customHeight="1">
      <c r="A1568" s="62"/>
      <c r="B1568" s="587"/>
      <c r="C1568" s="562" t="str">
        <f>IF(ROSTER!D$30="","",ROSTER!D$30)</f>
        <v/>
      </c>
      <c r="D1568" s="563"/>
      <c r="E1568" s="591"/>
      <c r="F1568" s="593"/>
      <c r="G1568" s="595"/>
      <c r="H1568" s="585"/>
      <c r="I1568" s="577"/>
      <c r="J1568" s="566"/>
      <c r="K1568" s="567"/>
      <c r="L1568" s="570"/>
      <c r="M1568" s="571"/>
      <c r="N1568" s="582" t="s">
        <v>16</v>
      </c>
      <c r="O1568" s="583"/>
      <c r="P1568" s="566"/>
      <c r="Q1568" s="567"/>
      <c r="R1568" s="570"/>
      <c r="S1568" s="571"/>
      <c r="T1568" s="582" t="s">
        <v>16</v>
      </c>
      <c r="U1568" s="583"/>
      <c r="V1568" s="585"/>
      <c r="W1568" s="577"/>
      <c r="X1568" s="566"/>
      <c r="Y1568" s="577"/>
      <c r="Z1568" s="566"/>
      <c r="AA1568" s="577"/>
      <c r="AB1568" s="566"/>
      <c r="AC1568" s="567"/>
      <c r="AD1568" s="570"/>
      <c r="AE1568" s="571"/>
      <c r="AF1568" s="598"/>
      <c r="AG1568" s="599"/>
      <c r="AH1568" s="566"/>
      <c r="AI1568" s="567"/>
      <c r="AJ1568" s="570"/>
      <c r="AK1568" s="571"/>
      <c r="AL1568" s="598"/>
      <c r="AM1568" s="599"/>
      <c r="AN1568" s="566"/>
      <c r="AO1568" s="567"/>
      <c r="AP1568" s="570"/>
      <c r="AQ1568" s="571"/>
      <c r="AR1568" s="598"/>
      <c r="AS1568" s="599"/>
      <c r="AT1568" s="603"/>
      <c r="AU1568" s="604"/>
      <c r="AV1568" s="596"/>
      <c r="AW1568" s="597"/>
      <c r="AX1568" s="598"/>
      <c r="AY1568" s="599"/>
      <c r="AZ1568" s="566"/>
      <c r="BA1568" s="567"/>
      <c r="BB1568" s="570"/>
      <c r="BC1568" s="571"/>
      <c r="BD1568" s="598"/>
      <c r="BE1568" s="599"/>
      <c r="BF1568" s="603"/>
      <c r="BG1568" s="604"/>
      <c r="BH1568" s="596"/>
      <c r="BI1568" s="597"/>
      <c r="BJ1568" s="598"/>
      <c r="BK1568" s="599"/>
      <c r="BL1568" s="600"/>
      <c r="BM1568" s="601"/>
      <c r="BN1568" s="602"/>
      <c r="BO1568" s="561"/>
      <c r="BP1568" s="561"/>
      <c r="BQ1568" s="62"/>
      <c r="BR1568" s="62"/>
      <c r="BS1568" s="62"/>
    </row>
    <row r="1569" spans="1:73" ht="21.75" customHeight="1">
      <c r="A1569" s="62"/>
      <c r="B1569" s="586" t="str">
        <f>IF(ROSTER!B32="","",ROSTER!B32)</f>
        <v/>
      </c>
      <c r="C1569" s="588" t="str">
        <f>IF(ROSTER!C$32="","",ROSTER!C$32)</f>
        <v/>
      </c>
      <c r="D1569" s="589"/>
      <c r="E1569" s="590"/>
      <c r="F1569" s="592">
        <f>IF(E1569="y",1,IF(E1569="S",1,0))</f>
        <v>0</v>
      </c>
      <c r="G1569" s="594">
        <f>IF(E1569="S",1,0)</f>
        <v>0</v>
      </c>
      <c r="H1569" s="584"/>
      <c r="I1569" s="576"/>
      <c r="J1569" s="564"/>
      <c r="K1569" s="565"/>
      <c r="L1569" s="568"/>
      <c r="M1569" s="569"/>
      <c r="N1569" s="578">
        <f>L1569+J1569</f>
        <v>0</v>
      </c>
      <c r="O1569" s="579"/>
      <c r="P1569" s="564"/>
      <c r="Q1569" s="565"/>
      <c r="R1569" s="568"/>
      <c r="S1569" s="569"/>
      <c r="T1569" s="578">
        <f>R1569-P1569</f>
        <v>0</v>
      </c>
      <c r="U1569" s="579"/>
      <c r="V1569" s="584"/>
      <c r="W1569" s="576"/>
      <c r="X1569" s="564"/>
      <c r="Y1569" s="576"/>
      <c r="Z1569" s="564"/>
      <c r="AA1569" s="576"/>
      <c r="AB1569" s="564"/>
      <c r="AC1569" s="565"/>
      <c r="AD1569" s="568"/>
      <c r="AE1569" s="569"/>
      <c r="AF1569" s="548">
        <f>IF(AB1569=0,0,(AD1569/AB1569)*100)</f>
        <v>0</v>
      </c>
      <c r="AG1569" s="549"/>
      <c r="AH1569" s="564"/>
      <c r="AI1569" s="565"/>
      <c r="AJ1569" s="568"/>
      <c r="AK1569" s="569"/>
      <c r="AL1569" s="548">
        <f>IF(AH1569=0,0,(AJ1569/AH1569)*100)</f>
        <v>0</v>
      </c>
      <c r="AM1569" s="549"/>
      <c r="AN1569" s="564"/>
      <c r="AO1569" s="565"/>
      <c r="AP1569" s="568"/>
      <c r="AQ1569" s="569"/>
      <c r="AR1569" s="548">
        <f>IF(AN1569=0,0,(AP1569/AN1569)*100)</f>
        <v>0</v>
      </c>
      <c r="AS1569" s="549"/>
      <c r="AT1569" s="572">
        <f>AB1569+AH1569+AN1569</f>
        <v>0</v>
      </c>
      <c r="AU1569" s="573"/>
      <c r="AV1569" s="544">
        <f>AD1569+AJ1569+AP1569</f>
        <v>0</v>
      </c>
      <c r="AW1569" s="545"/>
      <c r="AX1569" s="548">
        <f>IF(AT1569=0,0,(AV1569/AT1569)*100)</f>
        <v>0</v>
      </c>
      <c r="AY1569" s="549"/>
      <c r="AZ1569" s="564"/>
      <c r="BA1569" s="565"/>
      <c r="BB1569" s="568"/>
      <c r="BC1569" s="569"/>
      <c r="BD1569" s="548">
        <f>IF(AZ1569=0,0,(BB1569/AZ1569)*100)</f>
        <v>0</v>
      </c>
      <c r="BE1569" s="549"/>
      <c r="BF1569" s="572">
        <f>AT1569+AZ1569</f>
        <v>0</v>
      </c>
      <c r="BG1569" s="573"/>
      <c r="BH1569" s="544">
        <f>AV1569+BB1569</f>
        <v>0</v>
      </c>
      <c r="BI1569" s="545"/>
      <c r="BJ1569" s="548">
        <f>IF(BF1569=0,0,(BH1569/BF1569)*100)</f>
        <v>0</v>
      </c>
      <c r="BK1569" s="549"/>
      <c r="BL1569" s="552">
        <f>(AD1569*2)+(AJ1569*2)+(AP1569*3)+BB1569</f>
        <v>0</v>
      </c>
      <c r="BM1569" s="553"/>
      <c r="BN1569" s="554"/>
      <c r="BO1569" s="560" t="e">
        <f>(BL1569*BR$1545)+(N1569*BR$1546)+(X1569*BR$1547)+(R1569*BR$1548)+(V1569*BR$1549)+(Z1569*BR$1550)</f>
        <v>#REF!</v>
      </c>
      <c r="BP1569" s="560" t="e">
        <f>((AZ1569-BB1569)*BR$1552)+((AT1569-AV1569)*BR$1551)+(H1569*BR$1553)+(P1569*BR$1554)</f>
        <v>#REF!</v>
      </c>
      <c r="BQ1569" s="62"/>
      <c r="BR1569" s="62"/>
      <c r="BS1569" s="62"/>
    </row>
    <row r="1570" spans="1:73" ht="21.75" customHeight="1">
      <c r="A1570" s="62"/>
      <c r="B1570" s="587"/>
      <c r="C1570" s="562" t="str">
        <f>IF(ROSTER!D$32="","",ROSTER!D$32)</f>
        <v/>
      </c>
      <c r="D1570" s="563"/>
      <c r="E1570" s="591"/>
      <c r="F1570" s="593"/>
      <c r="G1570" s="595"/>
      <c r="H1570" s="585"/>
      <c r="I1570" s="577"/>
      <c r="J1570" s="566"/>
      <c r="K1570" s="567"/>
      <c r="L1570" s="570"/>
      <c r="M1570" s="571"/>
      <c r="N1570" s="582" t="s">
        <v>16</v>
      </c>
      <c r="O1570" s="583"/>
      <c r="P1570" s="566"/>
      <c r="Q1570" s="567"/>
      <c r="R1570" s="570"/>
      <c r="S1570" s="571"/>
      <c r="T1570" s="582" t="s">
        <v>16</v>
      </c>
      <c r="U1570" s="583"/>
      <c r="V1570" s="585"/>
      <c r="W1570" s="577"/>
      <c r="X1570" s="566"/>
      <c r="Y1570" s="577"/>
      <c r="Z1570" s="566"/>
      <c r="AA1570" s="577"/>
      <c r="AB1570" s="566"/>
      <c r="AC1570" s="567"/>
      <c r="AD1570" s="570"/>
      <c r="AE1570" s="571"/>
      <c r="AF1570" s="598"/>
      <c r="AG1570" s="599"/>
      <c r="AH1570" s="566"/>
      <c r="AI1570" s="567"/>
      <c r="AJ1570" s="570"/>
      <c r="AK1570" s="571"/>
      <c r="AL1570" s="598"/>
      <c r="AM1570" s="599"/>
      <c r="AN1570" s="566"/>
      <c r="AO1570" s="567"/>
      <c r="AP1570" s="570"/>
      <c r="AQ1570" s="571"/>
      <c r="AR1570" s="598"/>
      <c r="AS1570" s="599"/>
      <c r="AT1570" s="603"/>
      <c r="AU1570" s="604"/>
      <c r="AV1570" s="596"/>
      <c r="AW1570" s="597"/>
      <c r="AX1570" s="598"/>
      <c r="AY1570" s="599"/>
      <c r="AZ1570" s="566"/>
      <c r="BA1570" s="567"/>
      <c r="BB1570" s="570"/>
      <c r="BC1570" s="571"/>
      <c r="BD1570" s="598"/>
      <c r="BE1570" s="599"/>
      <c r="BF1570" s="603"/>
      <c r="BG1570" s="604"/>
      <c r="BH1570" s="596"/>
      <c r="BI1570" s="597"/>
      <c r="BJ1570" s="598"/>
      <c r="BK1570" s="599"/>
      <c r="BL1570" s="600"/>
      <c r="BM1570" s="601"/>
      <c r="BN1570" s="602"/>
      <c r="BO1570" s="561"/>
      <c r="BP1570" s="561"/>
      <c r="BQ1570" s="62"/>
      <c r="BR1570" s="62"/>
      <c r="BS1570" s="62"/>
    </row>
    <row r="1571" spans="1:73" ht="21.75" customHeight="1">
      <c r="A1571" s="62"/>
      <c r="B1571" s="586" t="str">
        <f>IF(ROSTER!B34="","",ROSTER!B34)</f>
        <v/>
      </c>
      <c r="C1571" s="588" t="str">
        <f>IF(ROSTER!C$34="","",ROSTER!C$34)</f>
        <v/>
      </c>
      <c r="D1571" s="589"/>
      <c r="E1571" s="590"/>
      <c r="F1571" s="592">
        <f>IF(E1571="y",1,IF(E1571="S",1,0))</f>
        <v>0</v>
      </c>
      <c r="G1571" s="594">
        <f>IF(E1571="S",1,0)</f>
        <v>0</v>
      </c>
      <c r="H1571" s="584"/>
      <c r="I1571" s="576"/>
      <c r="J1571" s="564"/>
      <c r="K1571" s="565"/>
      <c r="L1571" s="568"/>
      <c r="M1571" s="569"/>
      <c r="N1571" s="578">
        <f>L1571+J1571</f>
        <v>0</v>
      </c>
      <c r="O1571" s="579"/>
      <c r="P1571" s="564"/>
      <c r="Q1571" s="565"/>
      <c r="R1571" s="568"/>
      <c r="S1571" s="569"/>
      <c r="T1571" s="578">
        <f>R1571-P1571</f>
        <v>0</v>
      </c>
      <c r="U1571" s="579"/>
      <c r="V1571" s="584"/>
      <c r="W1571" s="576"/>
      <c r="X1571" s="564"/>
      <c r="Y1571" s="576"/>
      <c r="Z1571" s="564"/>
      <c r="AA1571" s="576"/>
      <c r="AB1571" s="564"/>
      <c r="AC1571" s="565"/>
      <c r="AD1571" s="568"/>
      <c r="AE1571" s="569"/>
      <c r="AF1571" s="548">
        <f>IF(AB1571=0,0,(AD1571/AB1571)*100)</f>
        <v>0</v>
      </c>
      <c r="AG1571" s="549"/>
      <c r="AH1571" s="564"/>
      <c r="AI1571" s="565"/>
      <c r="AJ1571" s="568"/>
      <c r="AK1571" s="569"/>
      <c r="AL1571" s="548">
        <f>IF(AH1571=0,0,(AJ1571/AH1571)*100)</f>
        <v>0</v>
      </c>
      <c r="AM1571" s="549"/>
      <c r="AN1571" s="564"/>
      <c r="AO1571" s="565"/>
      <c r="AP1571" s="568"/>
      <c r="AQ1571" s="569"/>
      <c r="AR1571" s="548">
        <f>IF(AN1571=0,0,(AP1571/AN1571)*100)</f>
        <v>0</v>
      </c>
      <c r="AS1571" s="549"/>
      <c r="AT1571" s="572">
        <f>AB1571+AH1571+AN1571</f>
        <v>0</v>
      </c>
      <c r="AU1571" s="573"/>
      <c r="AV1571" s="544">
        <f>AD1571+AJ1571+AP1571</f>
        <v>0</v>
      </c>
      <c r="AW1571" s="545"/>
      <c r="AX1571" s="548">
        <f>IF(AT1571=0,0,(AV1571/AT1571)*100)</f>
        <v>0</v>
      </c>
      <c r="AY1571" s="549"/>
      <c r="AZ1571" s="564"/>
      <c r="BA1571" s="565"/>
      <c r="BB1571" s="568"/>
      <c r="BC1571" s="569"/>
      <c r="BD1571" s="548">
        <f>IF(AZ1571=0,0,(BB1571/AZ1571)*100)</f>
        <v>0</v>
      </c>
      <c r="BE1571" s="549"/>
      <c r="BF1571" s="572">
        <f>AT1571+AZ1571</f>
        <v>0</v>
      </c>
      <c r="BG1571" s="573"/>
      <c r="BH1571" s="544">
        <f>AV1571+BB1571</f>
        <v>0</v>
      </c>
      <c r="BI1571" s="545"/>
      <c r="BJ1571" s="548">
        <f>IF(BF1571=0,0,(BH1571/BF1571)*100)</f>
        <v>0</v>
      </c>
      <c r="BK1571" s="549"/>
      <c r="BL1571" s="552">
        <f>(AD1571*2)+(AJ1571*2)+(AP1571*3)+BB1571</f>
        <v>0</v>
      </c>
      <c r="BM1571" s="553"/>
      <c r="BN1571" s="554"/>
      <c r="BO1571" s="560" t="e">
        <f>(BL1571*BR$1545)+(N1571*BR$1546)+(X1571*BR$1547)+(R1571*BR$1548)+(V1571*BR$1549)+(Z1571*BR$1550)</f>
        <v>#REF!</v>
      </c>
      <c r="BP1571" s="560" t="e">
        <f>((AZ1571-BB1571)*BR$1552)+((AT1571-AV1571)*BR$1551)+(H1571*BR$1553)+(P1571*BR$1554)</f>
        <v>#REF!</v>
      </c>
      <c r="BQ1571" s="62"/>
      <c r="BR1571" s="62"/>
      <c r="BS1571" s="62"/>
    </row>
    <row r="1572" spans="1:73" ht="21.75" customHeight="1">
      <c r="A1572" s="62"/>
      <c r="B1572" s="587"/>
      <c r="C1572" s="562" t="str">
        <f>IF(ROSTER!D$34="","",ROSTER!D$34)</f>
        <v/>
      </c>
      <c r="D1572" s="563"/>
      <c r="E1572" s="591"/>
      <c r="F1572" s="593"/>
      <c r="G1572" s="595"/>
      <c r="H1572" s="585"/>
      <c r="I1572" s="577"/>
      <c r="J1572" s="566"/>
      <c r="K1572" s="567"/>
      <c r="L1572" s="570"/>
      <c r="M1572" s="571"/>
      <c r="N1572" s="582" t="s">
        <v>16</v>
      </c>
      <c r="O1572" s="583"/>
      <c r="P1572" s="566"/>
      <c r="Q1572" s="567"/>
      <c r="R1572" s="570"/>
      <c r="S1572" s="571"/>
      <c r="T1572" s="582" t="s">
        <v>16</v>
      </c>
      <c r="U1572" s="583"/>
      <c r="V1572" s="585"/>
      <c r="W1572" s="577"/>
      <c r="X1572" s="566"/>
      <c r="Y1572" s="577"/>
      <c r="Z1572" s="566"/>
      <c r="AA1572" s="577"/>
      <c r="AB1572" s="566"/>
      <c r="AC1572" s="567"/>
      <c r="AD1572" s="570"/>
      <c r="AE1572" s="571"/>
      <c r="AF1572" s="598"/>
      <c r="AG1572" s="599"/>
      <c r="AH1572" s="566"/>
      <c r="AI1572" s="567"/>
      <c r="AJ1572" s="570"/>
      <c r="AK1572" s="571"/>
      <c r="AL1572" s="598"/>
      <c r="AM1572" s="599"/>
      <c r="AN1572" s="566"/>
      <c r="AO1572" s="567"/>
      <c r="AP1572" s="570"/>
      <c r="AQ1572" s="571"/>
      <c r="AR1572" s="598"/>
      <c r="AS1572" s="599"/>
      <c r="AT1572" s="603"/>
      <c r="AU1572" s="604"/>
      <c r="AV1572" s="596"/>
      <c r="AW1572" s="597"/>
      <c r="AX1572" s="598"/>
      <c r="AY1572" s="599"/>
      <c r="AZ1572" s="566"/>
      <c r="BA1572" s="567"/>
      <c r="BB1572" s="570"/>
      <c r="BC1572" s="571"/>
      <c r="BD1572" s="598"/>
      <c r="BE1572" s="599"/>
      <c r="BF1572" s="603"/>
      <c r="BG1572" s="604"/>
      <c r="BH1572" s="596"/>
      <c r="BI1572" s="597"/>
      <c r="BJ1572" s="598"/>
      <c r="BK1572" s="599"/>
      <c r="BL1572" s="600"/>
      <c r="BM1572" s="601"/>
      <c r="BN1572" s="602"/>
      <c r="BO1572" s="561"/>
      <c r="BP1572" s="561"/>
      <c r="BQ1572" s="62"/>
      <c r="BR1572" s="62"/>
      <c r="BS1572" s="62"/>
    </row>
    <row r="1573" spans="1:73" ht="21.75" customHeight="1">
      <c r="A1573" s="62"/>
      <c r="B1573" s="586" t="str">
        <f>IF(ROSTER!B36="","",ROSTER!B36)</f>
        <v/>
      </c>
      <c r="C1573" s="588" t="str">
        <f>IF(ROSTER!C$36="","",ROSTER!C$36)</f>
        <v/>
      </c>
      <c r="D1573" s="589"/>
      <c r="E1573" s="590"/>
      <c r="F1573" s="592">
        <f>IF(E1573="y",1,IF(E1573="S",1,0))</f>
        <v>0</v>
      </c>
      <c r="G1573" s="594">
        <f>IF(E1573="S",1,0)</f>
        <v>0</v>
      </c>
      <c r="H1573" s="584"/>
      <c r="I1573" s="576"/>
      <c r="J1573" s="564"/>
      <c r="K1573" s="565"/>
      <c r="L1573" s="568"/>
      <c r="M1573" s="569"/>
      <c r="N1573" s="578">
        <f>L1573+J1573</f>
        <v>0</v>
      </c>
      <c r="O1573" s="579"/>
      <c r="P1573" s="564"/>
      <c r="Q1573" s="565"/>
      <c r="R1573" s="568"/>
      <c r="S1573" s="569"/>
      <c r="T1573" s="578">
        <f>R1573-P1573</f>
        <v>0</v>
      </c>
      <c r="U1573" s="579"/>
      <c r="V1573" s="584"/>
      <c r="W1573" s="576"/>
      <c r="X1573" s="564"/>
      <c r="Y1573" s="576"/>
      <c r="Z1573" s="564"/>
      <c r="AA1573" s="576"/>
      <c r="AB1573" s="564"/>
      <c r="AC1573" s="565"/>
      <c r="AD1573" s="568"/>
      <c r="AE1573" s="569"/>
      <c r="AF1573" s="548">
        <f>IF(AB1573=0,0,(AD1573/AB1573)*100)</f>
        <v>0</v>
      </c>
      <c r="AG1573" s="549"/>
      <c r="AH1573" s="564"/>
      <c r="AI1573" s="565"/>
      <c r="AJ1573" s="568"/>
      <c r="AK1573" s="569"/>
      <c r="AL1573" s="548">
        <f>IF(AH1573=0,0,(AJ1573/AH1573)*100)</f>
        <v>0</v>
      </c>
      <c r="AM1573" s="549"/>
      <c r="AN1573" s="564"/>
      <c r="AO1573" s="565"/>
      <c r="AP1573" s="568"/>
      <c r="AQ1573" s="569"/>
      <c r="AR1573" s="548">
        <f>IF(AN1573=0,0,(AP1573/AN1573)*100)</f>
        <v>0</v>
      </c>
      <c r="AS1573" s="549"/>
      <c r="AT1573" s="572">
        <f>AB1573+AH1573+AN1573</f>
        <v>0</v>
      </c>
      <c r="AU1573" s="573"/>
      <c r="AV1573" s="544">
        <f>AD1573+AJ1573+AP1573</f>
        <v>0</v>
      </c>
      <c r="AW1573" s="545"/>
      <c r="AX1573" s="548">
        <f>IF(AT1573=0,0,(AV1573/AT1573)*100)</f>
        <v>0</v>
      </c>
      <c r="AY1573" s="549"/>
      <c r="AZ1573" s="564"/>
      <c r="BA1573" s="565"/>
      <c r="BB1573" s="568"/>
      <c r="BC1573" s="569"/>
      <c r="BD1573" s="548">
        <f>IF(AZ1573=0,0,(BB1573/AZ1573)*100)</f>
        <v>0</v>
      </c>
      <c r="BE1573" s="549"/>
      <c r="BF1573" s="572">
        <f>AT1573+AZ1573</f>
        <v>0</v>
      </c>
      <c r="BG1573" s="573"/>
      <c r="BH1573" s="544">
        <f>AV1573+BB1573</f>
        <v>0</v>
      </c>
      <c r="BI1573" s="545"/>
      <c r="BJ1573" s="548">
        <f>IF(BF1573=0,0,(BH1573/BF1573)*100)</f>
        <v>0</v>
      </c>
      <c r="BK1573" s="549"/>
      <c r="BL1573" s="552">
        <f>(AD1573*2)+(AJ1573*2)+(AP1573*3)+BB1573</f>
        <v>0</v>
      </c>
      <c r="BM1573" s="553"/>
      <c r="BN1573" s="554"/>
      <c r="BO1573" s="560" t="e">
        <f>(BL1573*BR$1545)+(N1573*BR$1546)+(X1573*BR$1547)+(R1573*BR$1548)+(V1573*BR$1549)+(Z1573*BR$1550)</f>
        <v>#REF!</v>
      </c>
      <c r="BP1573" s="560" t="e">
        <f>((AZ1573-BB1573)*BR$1552)+((AT1573-AV1573)*BR$1551)+(H1573*BR$1553)+(P1573*BR$1554)</f>
        <v>#REF!</v>
      </c>
      <c r="BQ1573" s="62"/>
      <c r="BR1573" s="62"/>
      <c r="BS1573" s="62"/>
    </row>
    <row r="1574" spans="1:73" ht="21.75" customHeight="1">
      <c r="A1574" s="62"/>
      <c r="B1574" s="587"/>
      <c r="C1574" s="562" t="str">
        <f>IF(ROSTER!D$36="","",ROSTER!D$36)</f>
        <v/>
      </c>
      <c r="D1574" s="563"/>
      <c r="E1574" s="591"/>
      <c r="F1574" s="593"/>
      <c r="G1574" s="595"/>
      <c r="H1574" s="585"/>
      <c r="I1574" s="577"/>
      <c r="J1574" s="566"/>
      <c r="K1574" s="567"/>
      <c r="L1574" s="570"/>
      <c r="M1574" s="571"/>
      <c r="N1574" s="582" t="s">
        <v>16</v>
      </c>
      <c r="O1574" s="583"/>
      <c r="P1574" s="566"/>
      <c r="Q1574" s="567"/>
      <c r="R1574" s="570"/>
      <c r="S1574" s="571"/>
      <c r="T1574" s="582" t="s">
        <v>16</v>
      </c>
      <c r="U1574" s="583"/>
      <c r="V1574" s="585"/>
      <c r="W1574" s="577"/>
      <c r="X1574" s="566"/>
      <c r="Y1574" s="577"/>
      <c r="Z1574" s="566"/>
      <c r="AA1574" s="577"/>
      <c r="AB1574" s="566"/>
      <c r="AC1574" s="567"/>
      <c r="AD1574" s="570"/>
      <c r="AE1574" s="571"/>
      <c r="AF1574" s="598"/>
      <c r="AG1574" s="599"/>
      <c r="AH1574" s="566"/>
      <c r="AI1574" s="567"/>
      <c r="AJ1574" s="570"/>
      <c r="AK1574" s="571"/>
      <c r="AL1574" s="598"/>
      <c r="AM1574" s="599"/>
      <c r="AN1574" s="566"/>
      <c r="AO1574" s="567"/>
      <c r="AP1574" s="570"/>
      <c r="AQ1574" s="571"/>
      <c r="AR1574" s="598"/>
      <c r="AS1574" s="599"/>
      <c r="AT1574" s="603"/>
      <c r="AU1574" s="604"/>
      <c r="AV1574" s="596"/>
      <c r="AW1574" s="597"/>
      <c r="AX1574" s="598"/>
      <c r="AY1574" s="599"/>
      <c r="AZ1574" s="566"/>
      <c r="BA1574" s="567"/>
      <c r="BB1574" s="570"/>
      <c r="BC1574" s="571"/>
      <c r="BD1574" s="598"/>
      <c r="BE1574" s="599"/>
      <c r="BF1574" s="603"/>
      <c r="BG1574" s="604"/>
      <c r="BH1574" s="596"/>
      <c r="BI1574" s="597"/>
      <c r="BJ1574" s="598"/>
      <c r="BK1574" s="599"/>
      <c r="BL1574" s="600"/>
      <c r="BM1574" s="601"/>
      <c r="BN1574" s="602"/>
      <c r="BO1574" s="561"/>
      <c r="BP1574" s="561"/>
      <c r="BQ1574" s="62"/>
      <c r="BR1574" s="62"/>
      <c r="BS1574" s="62"/>
    </row>
    <row r="1575" spans="1:73" ht="21.75" customHeight="1">
      <c r="A1575" s="62"/>
      <c r="B1575" s="586" t="str">
        <f>IF(ROSTER!B38="","",ROSTER!B38)</f>
        <v/>
      </c>
      <c r="C1575" s="588" t="str">
        <f>IF(ROSTER!C$38="","",ROSTER!C$38)</f>
        <v/>
      </c>
      <c r="D1575" s="589"/>
      <c r="E1575" s="590"/>
      <c r="F1575" s="592">
        <f>IF(E1575="y",1,IF(E1575="S",1,0))</f>
        <v>0</v>
      </c>
      <c r="G1575" s="594">
        <f>IF(E1575="S",1,0)</f>
        <v>0</v>
      </c>
      <c r="H1575" s="584"/>
      <c r="I1575" s="576"/>
      <c r="J1575" s="564"/>
      <c r="K1575" s="565"/>
      <c r="L1575" s="568"/>
      <c r="M1575" s="569"/>
      <c r="N1575" s="578">
        <f>L1575+J1575</f>
        <v>0</v>
      </c>
      <c r="O1575" s="579"/>
      <c r="P1575" s="564"/>
      <c r="Q1575" s="565"/>
      <c r="R1575" s="568"/>
      <c r="S1575" s="569"/>
      <c r="T1575" s="578">
        <f>R1575-P1575</f>
        <v>0</v>
      </c>
      <c r="U1575" s="579"/>
      <c r="V1575" s="584"/>
      <c r="W1575" s="576"/>
      <c r="X1575" s="564"/>
      <c r="Y1575" s="576"/>
      <c r="Z1575" s="564"/>
      <c r="AA1575" s="576"/>
      <c r="AB1575" s="564"/>
      <c r="AC1575" s="565"/>
      <c r="AD1575" s="568"/>
      <c r="AE1575" s="569"/>
      <c r="AF1575" s="548">
        <f>IF(AB1575=0,0,(AD1575/AB1575)*100)</f>
        <v>0</v>
      </c>
      <c r="AG1575" s="549"/>
      <c r="AH1575" s="564"/>
      <c r="AI1575" s="565"/>
      <c r="AJ1575" s="568"/>
      <c r="AK1575" s="569"/>
      <c r="AL1575" s="548">
        <f>IF(AH1575=0,0,(AJ1575/AH1575)*100)</f>
        <v>0</v>
      </c>
      <c r="AM1575" s="549"/>
      <c r="AN1575" s="564"/>
      <c r="AO1575" s="565"/>
      <c r="AP1575" s="568"/>
      <c r="AQ1575" s="569"/>
      <c r="AR1575" s="548">
        <f>IF(AN1575=0,0,(AP1575/AN1575)*100)</f>
        <v>0</v>
      </c>
      <c r="AS1575" s="549"/>
      <c r="AT1575" s="572">
        <f>AB1575+AH1575+AN1575</f>
        <v>0</v>
      </c>
      <c r="AU1575" s="573"/>
      <c r="AV1575" s="544">
        <f>AD1575+AJ1575+AP1575</f>
        <v>0</v>
      </c>
      <c r="AW1575" s="545"/>
      <c r="AX1575" s="548">
        <f>IF(AT1575=0,0,(AV1575/AT1575)*100)</f>
        <v>0</v>
      </c>
      <c r="AY1575" s="549"/>
      <c r="AZ1575" s="564"/>
      <c r="BA1575" s="565"/>
      <c r="BB1575" s="568"/>
      <c r="BC1575" s="569"/>
      <c r="BD1575" s="548">
        <f>IF(AZ1575=0,0,(BB1575/AZ1575)*100)</f>
        <v>0</v>
      </c>
      <c r="BE1575" s="549"/>
      <c r="BF1575" s="572">
        <f>AT1575+AZ1575</f>
        <v>0</v>
      </c>
      <c r="BG1575" s="573"/>
      <c r="BH1575" s="544">
        <f>AV1575+BB1575</f>
        <v>0</v>
      </c>
      <c r="BI1575" s="545"/>
      <c r="BJ1575" s="548">
        <f>IF(BF1575=0,0,(BH1575/BF1575)*100)</f>
        <v>0</v>
      </c>
      <c r="BK1575" s="549"/>
      <c r="BL1575" s="552">
        <f>(AD1575*2)+(AJ1575*2)+(AP1575*3)+BB1575</f>
        <v>0</v>
      </c>
      <c r="BM1575" s="553"/>
      <c r="BN1575" s="554"/>
      <c r="BO1575" s="560" t="e">
        <f>(BL1575*BR$1545)+(N1575*BR$1546)+(X1575*BR$1547)+(R1575*BR$1548)+(V1575*BR$1549)+(Z1575*BR$1550)</f>
        <v>#REF!</v>
      </c>
      <c r="BP1575" s="560" t="e">
        <f>((AZ1575-BB1575)*BR$1552)+((AT1575-AV1575)*BR$1551)+(H1575*BR$1553)+(P1575*BR$1554)</f>
        <v>#REF!</v>
      </c>
      <c r="BQ1575" s="62"/>
      <c r="BR1575" s="62"/>
      <c r="BS1575" s="62"/>
    </row>
    <row r="1576" spans="1:73" ht="21.75" customHeight="1">
      <c r="A1576" s="62"/>
      <c r="B1576" s="587"/>
      <c r="C1576" s="562" t="str">
        <f>IF(ROSTER!D$38="","",ROSTER!D$38)</f>
        <v/>
      </c>
      <c r="D1576" s="563"/>
      <c r="E1576" s="591"/>
      <c r="F1576" s="593"/>
      <c r="G1576" s="595"/>
      <c r="H1576" s="585"/>
      <c r="I1576" s="577"/>
      <c r="J1576" s="566"/>
      <c r="K1576" s="567"/>
      <c r="L1576" s="570"/>
      <c r="M1576" s="571"/>
      <c r="N1576" s="582" t="s">
        <v>16</v>
      </c>
      <c r="O1576" s="583"/>
      <c r="P1576" s="566"/>
      <c r="Q1576" s="567"/>
      <c r="R1576" s="570"/>
      <c r="S1576" s="571"/>
      <c r="T1576" s="582" t="s">
        <v>16</v>
      </c>
      <c r="U1576" s="583"/>
      <c r="V1576" s="585"/>
      <c r="W1576" s="577"/>
      <c r="X1576" s="566"/>
      <c r="Y1576" s="577"/>
      <c r="Z1576" s="566"/>
      <c r="AA1576" s="577"/>
      <c r="AB1576" s="566"/>
      <c r="AC1576" s="567"/>
      <c r="AD1576" s="570"/>
      <c r="AE1576" s="571"/>
      <c r="AF1576" s="598"/>
      <c r="AG1576" s="599"/>
      <c r="AH1576" s="566"/>
      <c r="AI1576" s="567"/>
      <c r="AJ1576" s="570"/>
      <c r="AK1576" s="571"/>
      <c r="AL1576" s="598"/>
      <c r="AM1576" s="599"/>
      <c r="AN1576" s="566"/>
      <c r="AO1576" s="567"/>
      <c r="AP1576" s="570"/>
      <c r="AQ1576" s="571"/>
      <c r="AR1576" s="598"/>
      <c r="AS1576" s="599"/>
      <c r="AT1576" s="603"/>
      <c r="AU1576" s="604"/>
      <c r="AV1576" s="596"/>
      <c r="AW1576" s="597"/>
      <c r="AX1576" s="598"/>
      <c r="AY1576" s="599"/>
      <c r="AZ1576" s="566"/>
      <c r="BA1576" s="567"/>
      <c r="BB1576" s="570"/>
      <c r="BC1576" s="571"/>
      <c r="BD1576" s="598"/>
      <c r="BE1576" s="599"/>
      <c r="BF1576" s="603"/>
      <c r="BG1576" s="604"/>
      <c r="BH1576" s="596"/>
      <c r="BI1576" s="597"/>
      <c r="BJ1576" s="598"/>
      <c r="BK1576" s="599"/>
      <c r="BL1576" s="600"/>
      <c r="BM1576" s="601"/>
      <c r="BN1576" s="602"/>
      <c r="BO1576" s="561"/>
      <c r="BP1576" s="561"/>
      <c r="BQ1576" s="62"/>
      <c r="BR1576" s="62"/>
      <c r="BS1576" s="62"/>
    </row>
    <row r="1577" spans="1:73" ht="21.75" customHeight="1">
      <c r="A1577" s="62"/>
      <c r="B1577" s="586" t="str">
        <f>IF(ROSTER!B40="","",ROSTER!B40)</f>
        <v/>
      </c>
      <c r="C1577" s="588" t="str">
        <f>IF(ROSTER!C$40="","",ROSTER!C$40)</f>
        <v/>
      </c>
      <c r="D1577" s="589"/>
      <c r="E1577" s="590"/>
      <c r="F1577" s="592">
        <f>IF(E1577="y",1,IF(E1577="S",1,0))</f>
        <v>0</v>
      </c>
      <c r="G1577" s="594">
        <f>IF(E1577="S",1,0)</f>
        <v>0</v>
      </c>
      <c r="H1577" s="584"/>
      <c r="I1577" s="576"/>
      <c r="J1577" s="564"/>
      <c r="K1577" s="565"/>
      <c r="L1577" s="568"/>
      <c r="M1577" s="569"/>
      <c r="N1577" s="578">
        <f>L1577+J1577</f>
        <v>0</v>
      </c>
      <c r="O1577" s="579"/>
      <c r="P1577" s="564"/>
      <c r="Q1577" s="565"/>
      <c r="R1577" s="568"/>
      <c r="S1577" s="569"/>
      <c r="T1577" s="578">
        <f>R1577-P1577</f>
        <v>0</v>
      </c>
      <c r="U1577" s="579"/>
      <c r="V1577" s="584"/>
      <c r="W1577" s="576"/>
      <c r="X1577" s="564"/>
      <c r="Y1577" s="576"/>
      <c r="Z1577" s="564"/>
      <c r="AA1577" s="576"/>
      <c r="AB1577" s="564"/>
      <c r="AC1577" s="565"/>
      <c r="AD1577" s="568"/>
      <c r="AE1577" s="569"/>
      <c r="AF1577" s="548">
        <f>IF(AB1577=0,0,(AD1577/AB1577)*100)</f>
        <v>0</v>
      </c>
      <c r="AG1577" s="549"/>
      <c r="AH1577" s="564"/>
      <c r="AI1577" s="565"/>
      <c r="AJ1577" s="568"/>
      <c r="AK1577" s="569"/>
      <c r="AL1577" s="548">
        <f>IF(AH1577=0,0,(AJ1577/AH1577)*100)</f>
        <v>0</v>
      </c>
      <c r="AM1577" s="549"/>
      <c r="AN1577" s="564"/>
      <c r="AO1577" s="565"/>
      <c r="AP1577" s="568"/>
      <c r="AQ1577" s="569"/>
      <c r="AR1577" s="548">
        <f>IF(AN1577=0,0,(AP1577/AN1577)*100)</f>
        <v>0</v>
      </c>
      <c r="AS1577" s="549"/>
      <c r="AT1577" s="572">
        <f>AB1577+AH1577+AN1577</f>
        <v>0</v>
      </c>
      <c r="AU1577" s="573"/>
      <c r="AV1577" s="544">
        <f>AD1577+AJ1577+AP1577</f>
        <v>0</v>
      </c>
      <c r="AW1577" s="545"/>
      <c r="AX1577" s="548">
        <f>IF(AT1577=0,0,(AV1577/AT1577)*100)</f>
        <v>0</v>
      </c>
      <c r="AY1577" s="549"/>
      <c r="AZ1577" s="564"/>
      <c r="BA1577" s="565"/>
      <c r="BB1577" s="568"/>
      <c r="BC1577" s="569"/>
      <c r="BD1577" s="548">
        <f>IF(AZ1577=0,0,(BB1577/AZ1577)*100)</f>
        <v>0</v>
      </c>
      <c r="BE1577" s="549"/>
      <c r="BF1577" s="572">
        <f>AT1577+AZ1577</f>
        <v>0</v>
      </c>
      <c r="BG1577" s="573"/>
      <c r="BH1577" s="544">
        <f>AV1577+BB1577</f>
        <v>0</v>
      </c>
      <c r="BI1577" s="545"/>
      <c r="BJ1577" s="548">
        <f>IF(BF1577=0,0,(BH1577/BF1577)*100)</f>
        <v>0</v>
      </c>
      <c r="BK1577" s="549"/>
      <c r="BL1577" s="552">
        <f>(AD1577*2)+(AJ1577*2)+(AP1577*3)+BB1577</f>
        <v>0</v>
      </c>
      <c r="BM1577" s="553"/>
      <c r="BN1577" s="554"/>
      <c r="BO1577" s="560" t="e">
        <f>(BL1577*BR$1545)+(N1577*BR$1546)+(X1577*BR$1547)+(R1577*BR$1548)+(V1577*BR$1549)+(Z1577*BR$1550)</f>
        <v>#REF!</v>
      </c>
      <c r="BP1577" s="560" t="e">
        <f>((AZ1577-BB1577)*BR$1552)+((AT1577-AV1577)*BR$1551)+(H1577*BR$1553)+(P1577*BR$1554)</f>
        <v>#REF!</v>
      </c>
      <c r="BQ1577" s="62"/>
      <c r="BR1577" s="62"/>
      <c r="BS1577" s="62"/>
    </row>
    <row r="1578" spans="1:73" ht="21.75" customHeight="1">
      <c r="A1578" s="62"/>
      <c r="B1578" s="587"/>
      <c r="C1578" s="562" t="str">
        <f>IF(ROSTER!D$40="","",ROSTER!D$40)</f>
        <v/>
      </c>
      <c r="D1578" s="563"/>
      <c r="E1578" s="591"/>
      <c r="F1578" s="593"/>
      <c r="G1578" s="595"/>
      <c r="H1578" s="585"/>
      <c r="I1578" s="577"/>
      <c r="J1578" s="566"/>
      <c r="K1578" s="567"/>
      <c r="L1578" s="570"/>
      <c r="M1578" s="571"/>
      <c r="N1578" s="582" t="s">
        <v>16</v>
      </c>
      <c r="O1578" s="583"/>
      <c r="P1578" s="566"/>
      <c r="Q1578" s="567"/>
      <c r="R1578" s="570"/>
      <c r="S1578" s="571"/>
      <c r="T1578" s="582" t="s">
        <v>16</v>
      </c>
      <c r="U1578" s="583"/>
      <c r="V1578" s="585"/>
      <c r="W1578" s="577"/>
      <c r="X1578" s="566"/>
      <c r="Y1578" s="577"/>
      <c r="Z1578" s="566"/>
      <c r="AA1578" s="577"/>
      <c r="AB1578" s="566"/>
      <c r="AC1578" s="567"/>
      <c r="AD1578" s="570"/>
      <c r="AE1578" s="571"/>
      <c r="AF1578" s="598"/>
      <c r="AG1578" s="599"/>
      <c r="AH1578" s="566"/>
      <c r="AI1578" s="567"/>
      <c r="AJ1578" s="570"/>
      <c r="AK1578" s="571"/>
      <c r="AL1578" s="598"/>
      <c r="AM1578" s="599"/>
      <c r="AN1578" s="566"/>
      <c r="AO1578" s="567"/>
      <c r="AP1578" s="570"/>
      <c r="AQ1578" s="571"/>
      <c r="AR1578" s="598"/>
      <c r="AS1578" s="599"/>
      <c r="AT1578" s="603"/>
      <c r="AU1578" s="604"/>
      <c r="AV1578" s="596"/>
      <c r="AW1578" s="597"/>
      <c r="AX1578" s="598"/>
      <c r="AY1578" s="599"/>
      <c r="AZ1578" s="566"/>
      <c r="BA1578" s="567"/>
      <c r="BB1578" s="570"/>
      <c r="BC1578" s="571"/>
      <c r="BD1578" s="598"/>
      <c r="BE1578" s="599"/>
      <c r="BF1578" s="603"/>
      <c r="BG1578" s="604"/>
      <c r="BH1578" s="596"/>
      <c r="BI1578" s="597"/>
      <c r="BJ1578" s="598"/>
      <c r="BK1578" s="599"/>
      <c r="BL1578" s="600"/>
      <c r="BM1578" s="601"/>
      <c r="BN1578" s="602"/>
      <c r="BO1578" s="561"/>
      <c r="BP1578" s="561"/>
      <c r="BQ1578" s="62"/>
      <c r="BR1578" s="62"/>
      <c r="BS1578" s="62"/>
    </row>
    <row r="1579" spans="1:73" ht="21.75" customHeight="1">
      <c r="A1579" s="62"/>
      <c r="B1579" s="586" t="str">
        <f>IF(ROSTER!B42="","",ROSTER!B42)</f>
        <v/>
      </c>
      <c r="C1579" s="588" t="str">
        <f>IF(ROSTER!C$42="","",ROSTER!C$42)</f>
        <v/>
      </c>
      <c r="D1579" s="589"/>
      <c r="E1579" s="590"/>
      <c r="F1579" s="592">
        <f>IF(E1579="y",1,IF(E1579="S",1,0))</f>
        <v>0</v>
      </c>
      <c r="G1579" s="594">
        <f>IF(E1579="S",1,0)</f>
        <v>0</v>
      </c>
      <c r="H1579" s="584"/>
      <c r="I1579" s="576"/>
      <c r="J1579" s="564"/>
      <c r="K1579" s="565"/>
      <c r="L1579" s="568"/>
      <c r="M1579" s="569"/>
      <c r="N1579" s="578">
        <f>L1579+J1579</f>
        <v>0</v>
      </c>
      <c r="O1579" s="579"/>
      <c r="P1579" s="564"/>
      <c r="Q1579" s="565"/>
      <c r="R1579" s="568"/>
      <c r="S1579" s="569"/>
      <c r="T1579" s="578">
        <f>R1579-P1579</f>
        <v>0</v>
      </c>
      <c r="U1579" s="579"/>
      <c r="V1579" s="584"/>
      <c r="W1579" s="576"/>
      <c r="X1579" s="564"/>
      <c r="Y1579" s="576"/>
      <c r="Z1579" s="564"/>
      <c r="AA1579" s="576"/>
      <c r="AB1579" s="564"/>
      <c r="AC1579" s="565"/>
      <c r="AD1579" s="568"/>
      <c r="AE1579" s="569"/>
      <c r="AF1579" s="548">
        <f>IF(AB1579=0,0,(AD1579/AB1579)*100)</f>
        <v>0</v>
      </c>
      <c r="AG1579" s="549"/>
      <c r="AH1579" s="564"/>
      <c r="AI1579" s="565"/>
      <c r="AJ1579" s="568"/>
      <c r="AK1579" s="569"/>
      <c r="AL1579" s="548">
        <f>IF(AH1579=0,0,(AJ1579/AH1579)*100)</f>
        <v>0</v>
      </c>
      <c r="AM1579" s="549"/>
      <c r="AN1579" s="564"/>
      <c r="AO1579" s="565"/>
      <c r="AP1579" s="568"/>
      <c r="AQ1579" s="569"/>
      <c r="AR1579" s="548">
        <f>IF(AN1579=0,0,(AP1579/AN1579)*100)</f>
        <v>0</v>
      </c>
      <c r="AS1579" s="549"/>
      <c r="AT1579" s="572">
        <f>AB1579+AH1579+AN1579</f>
        <v>0</v>
      </c>
      <c r="AU1579" s="573"/>
      <c r="AV1579" s="544">
        <f>AD1579+AJ1579+AP1579</f>
        <v>0</v>
      </c>
      <c r="AW1579" s="545"/>
      <c r="AX1579" s="548">
        <f>IF(AT1579=0,0,(AV1579/AT1579)*100)</f>
        <v>0</v>
      </c>
      <c r="AY1579" s="549"/>
      <c r="AZ1579" s="564"/>
      <c r="BA1579" s="565"/>
      <c r="BB1579" s="568"/>
      <c r="BC1579" s="569"/>
      <c r="BD1579" s="548">
        <f>IF(AZ1579=0,0,(BB1579/AZ1579)*100)</f>
        <v>0</v>
      </c>
      <c r="BE1579" s="549"/>
      <c r="BF1579" s="572">
        <f>AT1579+AZ1579</f>
        <v>0</v>
      </c>
      <c r="BG1579" s="573"/>
      <c r="BH1579" s="544">
        <f>AV1579+BB1579</f>
        <v>0</v>
      </c>
      <c r="BI1579" s="545"/>
      <c r="BJ1579" s="548">
        <f>IF(BF1579=0,0,(BH1579/BF1579)*100)</f>
        <v>0</v>
      </c>
      <c r="BK1579" s="549"/>
      <c r="BL1579" s="552">
        <f>(AD1579*2)+(AJ1579*2)+(AP1579*3)+BB1579</f>
        <v>0</v>
      </c>
      <c r="BM1579" s="553"/>
      <c r="BN1579" s="554"/>
      <c r="BO1579" s="560" t="e">
        <f>(BL1579*BR$1545)+(N1579*BR$1546)+(X1579*BR$1547)+(R1579*BR$1548)+(V1579*BR$1549)+(Z1579*BR$1550)</f>
        <v>#REF!</v>
      </c>
      <c r="BP1579" s="560" t="e">
        <f>((AZ1579-BB1579)*BR$1552)+((AT1579-AV1579)*BR$1551)+(H1579*BR$1553)+(P1579*BR$1554)</f>
        <v>#REF!</v>
      </c>
      <c r="BQ1579" s="62"/>
      <c r="BR1579" s="62"/>
      <c r="BS1579" s="62"/>
    </row>
    <row r="1580" spans="1:73" ht="21.75" customHeight="1">
      <c r="A1580" s="62"/>
      <c r="B1580" s="587"/>
      <c r="C1580" s="562" t="str">
        <f>IF(ROSTER!D$42="","",ROSTER!D$42)</f>
        <v/>
      </c>
      <c r="D1580" s="563"/>
      <c r="E1580" s="591"/>
      <c r="F1580" s="593"/>
      <c r="G1580" s="595"/>
      <c r="H1580" s="585"/>
      <c r="I1580" s="577"/>
      <c r="J1580" s="566"/>
      <c r="K1580" s="567"/>
      <c r="L1580" s="570"/>
      <c r="M1580" s="571"/>
      <c r="N1580" s="582" t="s">
        <v>16</v>
      </c>
      <c r="O1580" s="583"/>
      <c r="P1580" s="566"/>
      <c r="Q1580" s="567"/>
      <c r="R1580" s="570"/>
      <c r="S1580" s="571"/>
      <c r="T1580" s="582" t="s">
        <v>16</v>
      </c>
      <c r="U1580" s="583"/>
      <c r="V1580" s="585"/>
      <c r="W1580" s="577"/>
      <c r="X1580" s="566"/>
      <c r="Y1580" s="577"/>
      <c r="Z1580" s="566"/>
      <c r="AA1580" s="577"/>
      <c r="AB1580" s="566"/>
      <c r="AC1580" s="567"/>
      <c r="AD1580" s="570"/>
      <c r="AE1580" s="571"/>
      <c r="AF1580" s="598"/>
      <c r="AG1580" s="599"/>
      <c r="AH1580" s="566"/>
      <c r="AI1580" s="567"/>
      <c r="AJ1580" s="570"/>
      <c r="AK1580" s="571"/>
      <c r="AL1580" s="598"/>
      <c r="AM1580" s="599"/>
      <c r="AN1580" s="566"/>
      <c r="AO1580" s="567"/>
      <c r="AP1580" s="570"/>
      <c r="AQ1580" s="571"/>
      <c r="AR1580" s="598"/>
      <c r="AS1580" s="599"/>
      <c r="AT1580" s="603"/>
      <c r="AU1580" s="604"/>
      <c r="AV1580" s="596"/>
      <c r="AW1580" s="597"/>
      <c r="AX1580" s="598"/>
      <c r="AY1580" s="599"/>
      <c r="AZ1580" s="566"/>
      <c r="BA1580" s="567"/>
      <c r="BB1580" s="570"/>
      <c r="BC1580" s="571"/>
      <c r="BD1580" s="598"/>
      <c r="BE1580" s="599"/>
      <c r="BF1580" s="603"/>
      <c r="BG1580" s="604"/>
      <c r="BH1580" s="596"/>
      <c r="BI1580" s="597"/>
      <c r="BJ1580" s="598"/>
      <c r="BK1580" s="599"/>
      <c r="BL1580" s="600"/>
      <c r="BM1580" s="601"/>
      <c r="BN1580" s="602"/>
      <c r="BO1580" s="561"/>
      <c r="BP1580" s="561"/>
      <c r="BQ1580" s="62"/>
      <c r="BR1580" s="62"/>
      <c r="BS1580" s="62"/>
    </row>
    <row r="1581" spans="1:73" ht="21.75" customHeight="1">
      <c r="A1581" s="62"/>
      <c r="B1581" s="586" t="str">
        <f>IF(ROSTER!B44="","",ROSTER!B44)</f>
        <v/>
      </c>
      <c r="C1581" s="588" t="str">
        <f>IF(ROSTER!C$44="","",ROSTER!C$44)</f>
        <v/>
      </c>
      <c r="D1581" s="589"/>
      <c r="E1581" s="590"/>
      <c r="F1581" s="592">
        <f>IF(E1581="y",1,IF(E1581="S",1,0))</f>
        <v>0</v>
      </c>
      <c r="G1581" s="594">
        <f>IF(E1581="S",1,0)</f>
        <v>0</v>
      </c>
      <c r="H1581" s="584"/>
      <c r="I1581" s="576"/>
      <c r="J1581" s="564"/>
      <c r="K1581" s="565"/>
      <c r="L1581" s="568"/>
      <c r="M1581" s="569"/>
      <c r="N1581" s="578">
        <f>L1581+J1581</f>
        <v>0</v>
      </c>
      <c r="O1581" s="579"/>
      <c r="P1581" s="564"/>
      <c r="Q1581" s="565"/>
      <c r="R1581" s="568"/>
      <c r="S1581" s="569"/>
      <c r="T1581" s="578">
        <f>R1581-P1581</f>
        <v>0</v>
      </c>
      <c r="U1581" s="579"/>
      <c r="V1581" s="584"/>
      <c r="W1581" s="576"/>
      <c r="X1581" s="564"/>
      <c r="Y1581" s="576"/>
      <c r="Z1581" s="564"/>
      <c r="AA1581" s="576"/>
      <c r="AB1581" s="564"/>
      <c r="AC1581" s="565"/>
      <c r="AD1581" s="568"/>
      <c r="AE1581" s="569"/>
      <c r="AF1581" s="548">
        <f>IF(AB1581=0,0,(AD1581/AB1581)*100)</f>
        <v>0</v>
      </c>
      <c r="AG1581" s="549"/>
      <c r="AH1581" s="564"/>
      <c r="AI1581" s="565"/>
      <c r="AJ1581" s="568"/>
      <c r="AK1581" s="569"/>
      <c r="AL1581" s="548">
        <f>IF(AH1581=0,0,(AJ1581/AH1581)*100)</f>
        <v>0</v>
      </c>
      <c r="AM1581" s="549"/>
      <c r="AN1581" s="564"/>
      <c r="AO1581" s="565"/>
      <c r="AP1581" s="568"/>
      <c r="AQ1581" s="569"/>
      <c r="AR1581" s="548">
        <f>IF(AN1581=0,0,(AP1581/AN1581)*100)</f>
        <v>0</v>
      </c>
      <c r="AS1581" s="549"/>
      <c r="AT1581" s="572">
        <f>AB1581+AH1581+AN1581</f>
        <v>0</v>
      </c>
      <c r="AU1581" s="573"/>
      <c r="AV1581" s="544">
        <f>AD1581+AJ1581+AP1581</f>
        <v>0</v>
      </c>
      <c r="AW1581" s="545"/>
      <c r="AX1581" s="548">
        <f>IF(AT1581=0,0,(AV1581/AT1581)*100)</f>
        <v>0</v>
      </c>
      <c r="AY1581" s="549"/>
      <c r="AZ1581" s="564"/>
      <c r="BA1581" s="565"/>
      <c r="BB1581" s="568"/>
      <c r="BC1581" s="569"/>
      <c r="BD1581" s="548">
        <f>IF(AZ1581=0,0,(BB1581/AZ1581)*100)</f>
        <v>0</v>
      </c>
      <c r="BE1581" s="549"/>
      <c r="BF1581" s="572">
        <f>AT1581+AZ1581</f>
        <v>0</v>
      </c>
      <c r="BG1581" s="573"/>
      <c r="BH1581" s="544">
        <f>AV1581+BB1581</f>
        <v>0</v>
      </c>
      <c r="BI1581" s="545"/>
      <c r="BJ1581" s="548">
        <f>IF(BF1581=0,0,(BH1581/BF1581)*100)</f>
        <v>0</v>
      </c>
      <c r="BK1581" s="549"/>
      <c r="BL1581" s="552">
        <f>(AD1581*2)+(AJ1581*2)+(AP1581*3)+BB1581</f>
        <v>0</v>
      </c>
      <c r="BM1581" s="553"/>
      <c r="BN1581" s="554"/>
      <c r="BO1581" s="560" t="e">
        <f>(BL1581*BR$1545)+(N1581*BR$1546)+(X1581*BR$1547)+(R1581*BR$1548)+(V1581*BR$1549)+(Z1581*BR$1550)</f>
        <v>#REF!</v>
      </c>
      <c r="BP1581" s="560" t="e">
        <f>((AZ1581-BB1581)*BR$1552)+((AT1581-AV1581)*BR$1551)+(H1581*BR$1553)+(P1581*BR$1554)</f>
        <v>#REF!</v>
      </c>
      <c r="BQ1581" s="62"/>
      <c r="BR1581" s="62"/>
      <c r="BS1581" s="62"/>
    </row>
    <row r="1582" spans="1:73" ht="21.75" customHeight="1">
      <c r="A1582" s="62"/>
      <c r="B1582" s="587"/>
      <c r="C1582" s="562" t="str">
        <f>IF(ROSTER!D$44="","",ROSTER!D$44)</f>
        <v/>
      </c>
      <c r="D1582" s="563"/>
      <c r="E1582" s="591"/>
      <c r="F1582" s="593"/>
      <c r="G1582" s="595"/>
      <c r="H1582" s="585"/>
      <c r="I1582" s="577"/>
      <c r="J1582" s="566"/>
      <c r="K1582" s="567"/>
      <c r="L1582" s="570"/>
      <c r="M1582" s="571"/>
      <c r="N1582" s="582" t="s">
        <v>16</v>
      </c>
      <c r="O1582" s="583"/>
      <c r="P1582" s="566"/>
      <c r="Q1582" s="567"/>
      <c r="R1582" s="570"/>
      <c r="S1582" s="571"/>
      <c r="T1582" s="582" t="s">
        <v>16</v>
      </c>
      <c r="U1582" s="583"/>
      <c r="V1582" s="585"/>
      <c r="W1582" s="577"/>
      <c r="X1582" s="566"/>
      <c r="Y1582" s="577"/>
      <c r="Z1582" s="566"/>
      <c r="AA1582" s="577"/>
      <c r="AB1582" s="566"/>
      <c r="AC1582" s="567"/>
      <c r="AD1582" s="570"/>
      <c r="AE1582" s="571"/>
      <c r="AF1582" s="598"/>
      <c r="AG1582" s="599"/>
      <c r="AH1582" s="566"/>
      <c r="AI1582" s="567"/>
      <c r="AJ1582" s="570"/>
      <c r="AK1582" s="571"/>
      <c r="AL1582" s="598"/>
      <c r="AM1582" s="599"/>
      <c r="AN1582" s="566"/>
      <c r="AO1582" s="567"/>
      <c r="AP1582" s="570"/>
      <c r="AQ1582" s="571"/>
      <c r="AR1582" s="598"/>
      <c r="AS1582" s="599"/>
      <c r="AT1582" s="603"/>
      <c r="AU1582" s="604"/>
      <c r="AV1582" s="596"/>
      <c r="AW1582" s="597"/>
      <c r="AX1582" s="598"/>
      <c r="AY1582" s="599"/>
      <c r="AZ1582" s="566"/>
      <c r="BA1582" s="567"/>
      <c r="BB1582" s="570"/>
      <c r="BC1582" s="571"/>
      <c r="BD1582" s="598"/>
      <c r="BE1582" s="599"/>
      <c r="BF1582" s="603"/>
      <c r="BG1582" s="604"/>
      <c r="BH1582" s="596"/>
      <c r="BI1582" s="597"/>
      <c r="BJ1582" s="598"/>
      <c r="BK1582" s="599"/>
      <c r="BL1582" s="600"/>
      <c r="BM1582" s="601"/>
      <c r="BN1582" s="602"/>
      <c r="BO1582" s="561"/>
      <c r="BP1582" s="561"/>
      <c r="BQ1582" s="62"/>
      <c r="BR1582" s="62"/>
      <c r="BS1582" s="62"/>
    </row>
    <row r="1583" spans="1:73" ht="21.75" customHeight="1">
      <c r="A1583" s="62"/>
      <c r="B1583" s="586" t="str">
        <f>IF(ROSTER!B46="","",ROSTER!B46)</f>
        <v/>
      </c>
      <c r="C1583" s="588" t="str">
        <f>IF(ROSTER!C$46="","",ROSTER!C$46)</f>
        <v/>
      </c>
      <c r="D1583" s="589"/>
      <c r="E1583" s="590"/>
      <c r="F1583" s="592">
        <f>IF(E1583="y",1,IF(E1583="S",1,0))</f>
        <v>0</v>
      </c>
      <c r="G1583" s="594">
        <f>IF(E1583="S",1,0)</f>
        <v>0</v>
      </c>
      <c r="H1583" s="584"/>
      <c r="I1583" s="576"/>
      <c r="J1583" s="564"/>
      <c r="K1583" s="565"/>
      <c r="L1583" s="568"/>
      <c r="M1583" s="569"/>
      <c r="N1583" s="578">
        <f>L1583+J1583</f>
        <v>0</v>
      </c>
      <c r="O1583" s="579"/>
      <c r="P1583" s="564"/>
      <c r="Q1583" s="565"/>
      <c r="R1583" s="568"/>
      <c r="S1583" s="569"/>
      <c r="T1583" s="578">
        <f>R1583-P1583</f>
        <v>0</v>
      </c>
      <c r="U1583" s="579"/>
      <c r="V1583" s="584"/>
      <c r="W1583" s="576"/>
      <c r="X1583" s="564"/>
      <c r="Y1583" s="576"/>
      <c r="Z1583" s="564"/>
      <c r="AA1583" s="576"/>
      <c r="AB1583" s="564"/>
      <c r="AC1583" s="565"/>
      <c r="AD1583" s="568"/>
      <c r="AE1583" s="569"/>
      <c r="AF1583" s="548">
        <f>IF(AB1583=0,0,(AD1583/AB1583)*100)</f>
        <v>0</v>
      </c>
      <c r="AG1583" s="549"/>
      <c r="AH1583" s="564"/>
      <c r="AI1583" s="565"/>
      <c r="AJ1583" s="568"/>
      <c r="AK1583" s="569"/>
      <c r="AL1583" s="548">
        <f>IF(AH1583=0,0,(AJ1583/AH1583)*100)</f>
        <v>0</v>
      </c>
      <c r="AM1583" s="549"/>
      <c r="AN1583" s="564"/>
      <c r="AO1583" s="565"/>
      <c r="AP1583" s="568"/>
      <c r="AQ1583" s="569"/>
      <c r="AR1583" s="548">
        <f>IF(AN1583=0,0,(AP1583/AN1583)*100)</f>
        <v>0</v>
      </c>
      <c r="AS1583" s="549"/>
      <c r="AT1583" s="572">
        <f>AB1583+AH1583+AN1583</f>
        <v>0</v>
      </c>
      <c r="AU1583" s="573"/>
      <c r="AV1583" s="544">
        <f>AD1583+AJ1583+AP1583</f>
        <v>0</v>
      </c>
      <c r="AW1583" s="545"/>
      <c r="AX1583" s="548">
        <f>IF(AT1583=0,0,(AV1583/AT1583)*100)</f>
        <v>0</v>
      </c>
      <c r="AY1583" s="549"/>
      <c r="AZ1583" s="564"/>
      <c r="BA1583" s="565"/>
      <c r="BB1583" s="568"/>
      <c r="BC1583" s="569"/>
      <c r="BD1583" s="548">
        <f>IF(AZ1583=0,0,(BB1583/AZ1583)*100)</f>
        <v>0</v>
      </c>
      <c r="BE1583" s="549"/>
      <c r="BF1583" s="572">
        <f>AT1583+AZ1583</f>
        <v>0</v>
      </c>
      <c r="BG1583" s="573"/>
      <c r="BH1583" s="544">
        <f>AV1583+BB1583</f>
        <v>0</v>
      </c>
      <c r="BI1583" s="545"/>
      <c r="BJ1583" s="548">
        <f>IF(BF1583=0,0,(BH1583/BF1583)*100)</f>
        <v>0</v>
      </c>
      <c r="BK1583" s="549"/>
      <c r="BL1583" s="552">
        <f>(AD1583*2)+(AJ1583*2)+(AP1583*3)+BB1583</f>
        <v>0</v>
      </c>
      <c r="BM1583" s="553"/>
      <c r="BN1583" s="554"/>
      <c r="BO1583" s="558" t="e">
        <f>(BL1583*BR$1545)+(N1583*BR$1546)+(X1583*BR$1547)+(R1583*BR$1548)+(V1583*BR$1549)+(Z1583*BR$1550)</f>
        <v>#REF!</v>
      </c>
      <c r="BP1583" s="560" t="e">
        <f>((AZ1583-BB1583)*BR$1552)+((AT1583-AV1583)*BR$1551)+(H1583*BR$1553)+(P1583*BR$1554)</f>
        <v>#REF!</v>
      </c>
      <c r="BQ1583" s="62"/>
      <c r="BR1583" s="62"/>
      <c r="BS1583" s="62"/>
      <c r="BU1583" s="82"/>
    </row>
    <row r="1584" spans="1:73" ht="22.5" customHeight="1" thickBot="1">
      <c r="A1584" s="62"/>
      <c r="B1584" s="587"/>
      <c r="C1584" s="562" t="str">
        <f>IF(ROSTER!D$46="","",ROSTER!D$46)</f>
        <v/>
      </c>
      <c r="D1584" s="563"/>
      <c r="E1584" s="591"/>
      <c r="F1584" s="593"/>
      <c r="G1584" s="595"/>
      <c r="H1584" s="585"/>
      <c r="I1584" s="577"/>
      <c r="J1584" s="566"/>
      <c r="K1584" s="567"/>
      <c r="L1584" s="570"/>
      <c r="M1584" s="571"/>
      <c r="N1584" s="580" t="s">
        <v>16</v>
      </c>
      <c r="O1584" s="581"/>
      <c r="P1584" s="566"/>
      <c r="Q1584" s="567"/>
      <c r="R1584" s="570"/>
      <c r="S1584" s="571"/>
      <c r="T1584" s="582" t="s">
        <v>16</v>
      </c>
      <c r="U1584" s="583"/>
      <c r="V1584" s="585"/>
      <c r="W1584" s="577"/>
      <c r="X1584" s="566"/>
      <c r="Y1584" s="577"/>
      <c r="Z1584" s="566"/>
      <c r="AA1584" s="577"/>
      <c r="AB1584" s="566"/>
      <c r="AC1584" s="567"/>
      <c r="AD1584" s="570"/>
      <c r="AE1584" s="571"/>
      <c r="AF1584" s="550"/>
      <c r="AG1584" s="551"/>
      <c r="AH1584" s="566"/>
      <c r="AI1584" s="567"/>
      <c r="AJ1584" s="570"/>
      <c r="AK1584" s="571"/>
      <c r="AL1584" s="550"/>
      <c r="AM1584" s="551"/>
      <c r="AN1584" s="566"/>
      <c r="AO1584" s="567"/>
      <c r="AP1584" s="570"/>
      <c r="AQ1584" s="571"/>
      <c r="AR1584" s="550"/>
      <c r="AS1584" s="551"/>
      <c r="AT1584" s="574"/>
      <c r="AU1584" s="575"/>
      <c r="AV1584" s="546"/>
      <c r="AW1584" s="547"/>
      <c r="AX1584" s="550"/>
      <c r="AY1584" s="551"/>
      <c r="AZ1584" s="566"/>
      <c r="BA1584" s="567"/>
      <c r="BB1584" s="570"/>
      <c r="BC1584" s="571"/>
      <c r="BD1584" s="550"/>
      <c r="BE1584" s="551"/>
      <c r="BF1584" s="574"/>
      <c r="BG1584" s="575"/>
      <c r="BH1584" s="546"/>
      <c r="BI1584" s="547"/>
      <c r="BJ1584" s="550"/>
      <c r="BK1584" s="551"/>
      <c r="BL1584" s="555"/>
      <c r="BM1584" s="556"/>
      <c r="BN1584" s="557"/>
      <c r="BO1584" s="559"/>
      <c r="BP1584" s="561"/>
      <c r="BQ1584" s="62"/>
      <c r="BR1584" s="62"/>
      <c r="BS1584" s="62"/>
    </row>
    <row r="1585" spans="1:71" s="82" customFormat="1" ht="33.4" customHeight="1">
      <c r="A1585" s="80"/>
      <c r="B1585" s="538"/>
      <c r="C1585" s="539"/>
      <c r="D1585" s="539" t="s">
        <v>10</v>
      </c>
      <c r="E1585" s="542"/>
      <c r="F1585" s="81"/>
      <c r="G1585" s="81"/>
      <c r="H1585" s="532">
        <f>SUM(H1545:I1584)</f>
        <v>0</v>
      </c>
      <c r="I1585" s="525"/>
      <c r="J1585" s="532">
        <f>SUM(J1545:K1584)</f>
        <v>0</v>
      </c>
      <c r="K1585" s="525"/>
      <c r="L1585" s="524">
        <f>SUM(L1545:M1584)</f>
        <v>0</v>
      </c>
      <c r="M1585" s="528"/>
      <c r="N1585" s="495">
        <f>L1585+J1585</f>
        <v>0</v>
      </c>
      <c r="O1585" s="496"/>
      <c r="P1585" s="524">
        <f>SUM(P1545:Q1584)</f>
        <v>0</v>
      </c>
      <c r="Q1585" s="525"/>
      <c r="R1585" s="524">
        <f>SUM(R1545:S1584)</f>
        <v>0</v>
      </c>
      <c r="S1585" s="528"/>
      <c r="T1585" s="495">
        <f>R1585-P1585</f>
        <v>0</v>
      </c>
      <c r="U1585" s="496"/>
      <c r="V1585" s="524">
        <f>SUM(V1545:W1584)</f>
        <v>0</v>
      </c>
      <c r="W1585" s="528"/>
      <c r="X1585" s="532">
        <f>SUM(X1545:Y1584)</f>
        <v>0</v>
      </c>
      <c r="Y1585" s="496"/>
      <c r="Z1585" s="532">
        <f>SUM(Z1545:AA1584)</f>
        <v>0</v>
      </c>
      <c r="AA1585" s="496"/>
      <c r="AB1585" s="528">
        <f>SUM(AB1545:AC1584)</f>
        <v>0</v>
      </c>
      <c r="AC1585" s="525"/>
      <c r="AD1585" s="524">
        <f>SUM(AD1545:AE1584)</f>
        <v>0</v>
      </c>
      <c r="AE1585" s="528"/>
      <c r="AF1585" s="495">
        <f>IF(AB1585=0,0,(AD1585/AB1585)*100)</f>
        <v>0</v>
      </c>
      <c r="AG1585" s="496"/>
      <c r="AH1585" s="524">
        <f>SUM(AH1545:AI1584)</f>
        <v>0</v>
      </c>
      <c r="AI1585" s="525"/>
      <c r="AJ1585" s="524">
        <f>SUM(AJ1545:AK1584)</f>
        <v>0</v>
      </c>
      <c r="AK1585" s="528"/>
      <c r="AL1585" s="495">
        <f>IF(AH1585=0,0,(AJ1585/AH1585)*100)</f>
        <v>0</v>
      </c>
      <c r="AM1585" s="496"/>
      <c r="AN1585" s="524">
        <f>SUM(AN1545:AO1584)</f>
        <v>0</v>
      </c>
      <c r="AO1585" s="525"/>
      <c r="AP1585" s="524">
        <f>SUM(AP1545:AQ1584)</f>
        <v>0</v>
      </c>
      <c r="AQ1585" s="528"/>
      <c r="AR1585" s="495">
        <f>IF(AN1585=0,0,(AP1585/AN1585)*100)</f>
        <v>0</v>
      </c>
      <c r="AS1585" s="496"/>
      <c r="AT1585" s="532">
        <f>AB1585+AH1585+AN1585</f>
        <v>0</v>
      </c>
      <c r="AU1585" s="525"/>
      <c r="AV1585" s="524">
        <f>AD1585+AJ1585+AP1585</f>
        <v>0</v>
      </c>
      <c r="AW1585" s="534"/>
      <c r="AX1585" s="495">
        <f>IF(AT1585=0,0,(AV1585/AT1585)*100)</f>
        <v>0</v>
      </c>
      <c r="AY1585" s="496"/>
      <c r="AZ1585" s="524">
        <f>SUM(AZ1545:BA1584)</f>
        <v>0</v>
      </c>
      <c r="BA1585" s="525"/>
      <c r="BB1585" s="524">
        <f>SUM(BB1545:BC1584)</f>
        <v>0</v>
      </c>
      <c r="BC1585" s="528"/>
      <c r="BD1585" s="495">
        <f>IF(AZ1585=0,0,(BB1585/AZ1585)*100)</f>
        <v>0</v>
      </c>
      <c r="BE1585" s="496"/>
      <c r="BF1585" s="532">
        <f>AT1585+AZ1585</f>
        <v>0</v>
      </c>
      <c r="BG1585" s="525"/>
      <c r="BH1585" s="524">
        <f>AV1585+BB1585</f>
        <v>0</v>
      </c>
      <c r="BI1585" s="534"/>
      <c r="BJ1585" s="495">
        <f>IF(BF1585=0,0,(BH1585/BF1585)*100)</f>
        <v>0</v>
      </c>
      <c r="BK1585" s="536"/>
      <c r="BL1585" s="511">
        <f>SUM(BL1545:BN1584)</f>
        <v>0</v>
      </c>
      <c r="BM1585" s="512"/>
      <c r="BN1585" s="513"/>
      <c r="BO1585" s="517" t="e">
        <f>(BL1585*BR$1545)+(N1585*BR$1546)+(X1585*BR$1547)+(R1585*BR$1548)+(V1585*BR$1549)+(Z1585*BR$1550)</f>
        <v>#REF!</v>
      </c>
      <c r="BP1585" s="519" t="e">
        <f>((AZ1585-BB1585)*BR$1552)+((AT1585-AV1585)*BR$1551)+(H1585*BR$1553)+(P1585*BR$1554)</f>
        <v>#REF!</v>
      </c>
      <c r="BQ1585" s="80"/>
      <c r="BR1585" s="80"/>
      <c r="BS1585" s="80"/>
    </row>
    <row r="1586" spans="1:71" s="82" customFormat="1" ht="33.950000000000003" customHeight="1" thickBot="1">
      <c r="A1586" s="80"/>
      <c r="B1586" s="540"/>
      <c r="C1586" s="541"/>
      <c r="D1586" s="541"/>
      <c r="E1586" s="543"/>
      <c r="F1586" s="83"/>
      <c r="G1586" s="83"/>
      <c r="H1586" s="533"/>
      <c r="I1586" s="527"/>
      <c r="J1586" s="533"/>
      <c r="K1586" s="527"/>
      <c r="L1586" s="526"/>
      <c r="M1586" s="529"/>
      <c r="N1586" s="530" t="s">
        <v>16</v>
      </c>
      <c r="O1586" s="531"/>
      <c r="P1586" s="526"/>
      <c r="Q1586" s="527"/>
      <c r="R1586" s="526"/>
      <c r="S1586" s="529"/>
      <c r="T1586" s="530" t="s">
        <v>16</v>
      </c>
      <c r="U1586" s="531"/>
      <c r="V1586" s="526"/>
      <c r="W1586" s="529"/>
      <c r="X1586" s="533"/>
      <c r="Y1586" s="531"/>
      <c r="Z1586" s="533"/>
      <c r="AA1586" s="531"/>
      <c r="AB1586" s="529"/>
      <c r="AC1586" s="527"/>
      <c r="AD1586" s="526"/>
      <c r="AE1586" s="529"/>
      <c r="AF1586" s="530"/>
      <c r="AG1586" s="531"/>
      <c r="AH1586" s="526"/>
      <c r="AI1586" s="527"/>
      <c r="AJ1586" s="526"/>
      <c r="AK1586" s="529"/>
      <c r="AL1586" s="530"/>
      <c r="AM1586" s="531"/>
      <c r="AN1586" s="526"/>
      <c r="AO1586" s="527"/>
      <c r="AP1586" s="526"/>
      <c r="AQ1586" s="529"/>
      <c r="AR1586" s="530"/>
      <c r="AS1586" s="531"/>
      <c r="AT1586" s="533"/>
      <c r="AU1586" s="527"/>
      <c r="AV1586" s="526"/>
      <c r="AW1586" s="535"/>
      <c r="AX1586" s="530"/>
      <c r="AY1586" s="531"/>
      <c r="AZ1586" s="526"/>
      <c r="BA1586" s="527"/>
      <c r="BB1586" s="526"/>
      <c r="BC1586" s="529"/>
      <c r="BD1586" s="530"/>
      <c r="BE1586" s="531"/>
      <c r="BF1586" s="533"/>
      <c r="BG1586" s="527"/>
      <c r="BH1586" s="526"/>
      <c r="BI1586" s="535"/>
      <c r="BJ1586" s="530"/>
      <c r="BK1586" s="537"/>
      <c r="BL1586" s="514"/>
      <c r="BM1586" s="515"/>
      <c r="BN1586" s="516"/>
      <c r="BO1586" s="518"/>
      <c r="BP1586" s="520"/>
      <c r="BQ1586" s="80"/>
      <c r="BR1586" s="80"/>
      <c r="BS1586" s="80"/>
    </row>
    <row r="1587" spans="1:71" s="88" customFormat="1" ht="48.2" customHeight="1" thickBot="1">
      <c r="A1587" s="84"/>
      <c r="B1587" s="521"/>
      <c r="C1587" s="522"/>
      <c r="D1587" s="522" t="s">
        <v>13</v>
      </c>
      <c r="E1587" s="523"/>
      <c r="F1587" s="85"/>
      <c r="G1587" s="128"/>
      <c r="H1587" s="509"/>
      <c r="I1587" s="510"/>
      <c r="J1587" s="504"/>
      <c r="K1587" s="505"/>
      <c r="L1587" s="493"/>
      <c r="M1587" s="494"/>
      <c r="N1587" s="506">
        <f>J1587+L1587</f>
        <v>0</v>
      </c>
      <c r="O1587" s="507"/>
      <c r="P1587" s="497">
        <f>R1585</f>
        <v>0</v>
      </c>
      <c r="Q1587" s="498"/>
      <c r="R1587" s="499">
        <f>P1585</f>
        <v>0</v>
      </c>
      <c r="S1587" s="500"/>
      <c r="T1587" s="506">
        <f>R1587-P1587</f>
        <v>0</v>
      </c>
      <c r="U1587" s="507"/>
      <c r="V1587" s="504"/>
      <c r="W1587" s="508"/>
      <c r="X1587" s="509"/>
      <c r="Y1587" s="510"/>
      <c r="Z1587" s="504"/>
      <c r="AA1587" s="508"/>
      <c r="AB1587" s="504"/>
      <c r="AC1587" s="505"/>
      <c r="AD1587" s="493"/>
      <c r="AE1587" s="494"/>
      <c r="AF1587" s="495">
        <f>IF(AB1587=0,0,(AD1587/AB1587)*100)</f>
        <v>0</v>
      </c>
      <c r="AG1587" s="496"/>
      <c r="AH1587" s="504"/>
      <c r="AI1587" s="505"/>
      <c r="AJ1587" s="493"/>
      <c r="AK1587" s="494"/>
      <c r="AL1587" s="495">
        <f>IF(AH1587=0,0,(AJ1587/AH1587)*100)</f>
        <v>0</v>
      </c>
      <c r="AM1587" s="496"/>
      <c r="AN1587" s="504"/>
      <c r="AO1587" s="505"/>
      <c r="AP1587" s="493"/>
      <c r="AQ1587" s="494"/>
      <c r="AR1587" s="495">
        <f>IF(AN1587=0,0,(AP1587/AN1587)*100)</f>
        <v>0</v>
      </c>
      <c r="AS1587" s="496"/>
      <c r="AT1587" s="497">
        <f>AB1587+AH1587+AN1587</f>
        <v>0</v>
      </c>
      <c r="AU1587" s="498"/>
      <c r="AV1587" s="499">
        <f>AD1587+AJ1587+AP1587</f>
        <v>0</v>
      </c>
      <c r="AW1587" s="500"/>
      <c r="AX1587" s="495">
        <f>IF(AT1587=0,0,(AV1587/AT1587)*100)</f>
        <v>0</v>
      </c>
      <c r="AY1587" s="496"/>
      <c r="AZ1587" s="504"/>
      <c r="BA1587" s="505"/>
      <c r="BB1587" s="493"/>
      <c r="BC1587" s="494"/>
      <c r="BD1587" s="495">
        <f>IF(AZ1587=0,0,(BB1587/AZ1587)*100)</f>
        <v>0</v>
      </c>
      <c r="BE1587" s="496"/>
      <c r="BF1587" s="497">
        <f>AT1587+AZ1587</f>
        <v>0</v>
      </c>
      <c r="BG1587" s="498"/>
      <c r="BH1587" s="499">
        <f>AV1587+BB1587</f>
        <v>0</v>
      </c>
      <c r="BI1587" s="500"/>
      <c r="BJ1587" s="495">
        <f>IF(BF1587=0,0,(BH1587/BF1587)*100)</f>
        <v>0</v>
      </c>
      <c r="BK1587" s="496"/>
      <c r="BL1587" s="501"/>
      <c r="BM1587" s="502"/>
      <c r="BN1587" s="503"/>
      <c r="BO1587" s="86"/>
      <c r="BP1587" s="87"/>
      <c r="BQ1587" s="84"/>
      <c r="BR1587" s="84"/>
      <c r="BS1587" s="84"/>
    </row>
    <row r="1588" spans="1:71" s="88" customFormat="1" ht="48.95" customHeight="1" thickBot="1">
      <c r="A1588" s="84"/>
      <c r="B1588" s="247"/>
      <c r="C1588" s="249"/>
      <c r="D1588" s="488" t="s">
        <v>52</v>
      </c>
      <c r="E1588" s="489"/>
      <c r="F1588" s="89"/>
      <c r="G1588" s="89"/>
      <c r="H1588" s="249"/>
      <c r="I1588" s="249"/>
      <c r="J1588" s="490">
        <f>IF((J1585+L1587)=0,0,J1585/(J1585+L1587)*100)</f>
        <v>0</v>
      </c>
      <c r="K1588" s="491"/>
      <c r="L1588" s="490">
        <f>IF((L1585+J1587)=0,0,L1585/(L1585+J1587)*100)</f>
        <v>0</v>
      </c>
      <c r="M1588" s="491"/>
      <c r="N1588" s="490">
        <f>IF((N1585+N1587)=0,0,N1585/(N1585+N1587)*100)</f>
        <v>0</v>
      </c>
      <c r="O1588" s="492"/>
      <c r="P1588" s="654"/>
      <c r="Q1588" s="484"/>
      <c r="R1588" s="484"/>
      <c r="S1588" s="484"/>
      <c r="T1588" s="655"/>
      <c r="U1588" s="655"/>
      <c r="V1588" s="484"/>
      <c r="W1588" s="484"/>
      <c r="X1588" s="484"/>
      <c r="Y1588" s="484"/>
      <c r="Z1588" s="484"/>
      <c r="AA1588" s="484"/>
      <c r="AB1588" s="484"/>
      <c r="AC1588" s="484"/>
      <c r="AD1588" s="484"/>
      <c r="AE1588" s="484"/>
      <c r="AF1588" s="484"/>
      <c r="AG1588" s="484"/>
      <c r="AH1588" s="484"/>
      <c r="AI1588" s="484"/>
      <c r="AJ1588" s="484"/>
      <c r="AK1588" s="484"/>
      <c r="AL1588" s="484"/>
      <c r="AM1588" s="484"/>
      <c r="AN1588" s="484"/>
      <c r="AO1588" s="484"/>
      <c r="AP1588" s="484"/>
      <c r="AQ1588" s="484"/>
      <c r="AR1588" s="484"/>
      <c r="AS1588" s="484"/>
      <c r="AT1588" s="484"/>
      <c r="AU1588" s="484"/>
      <c r="AV1588" s="484"/>
      <c r="AW1588" s="484"/>
      <c r="AX1588" s="484"/>
      <c r="AY1588" s="484"/>
      <c r="AZ1588" s="484"/>
      <c r="BA1588" s="484"/>
      <c r="BB1588" s="484"/>
      <c r="BC1588" s="484"/>
      <c r="BD1588" s="484"/>
      <c r="BE1588" s="484"/>
      <c r="BF1588" s="484"/>
      <c r="BG1588" s="484"/>
      <c r="BH1588" s="484"/>
      <c r="BI1588" s="484"/>
      <c r="BJ1588" s="484"/>
      <c r="BK1588" s="484"/>
      <c r="BL1588" s="484"/>
      <c r="BM1588" s="484"/>
      <c r="BN1588" s="485"/>
      <c r="BO1588" s="90"/>
      <c r="BP1588" s="90"/>
      <c r="BQ1588" s="84"/>
      <c r="BR1588" s="84"/>
      <c r="BS1588" s="84"/>
    </row>
    <row r="1589" spans="1:71" ht="27.75" thickTop="1" thickBot="1">
      <c r="A1589" s="62"/>
      <c r="B1589" s="250"/>
      <c r="C1589" s="251"/>
      <c r="D1589" s="251"/>
      <c r="E1589" s="251"/>
      <c r="F1589" s="91"/>
      <c r="G1589" s="91"/>
      <c r="H1589" s="251"/>
      <c r="I1589" s="251"/>
      <c r="J1589" s="251"/>
      <c r="K1589" s="251"/>
      <c r="L1589" s="251"/>
      <c r="M1589" s="251"/>
      <c r="N1589" s="251"/>
      <c r="O1589" s="251"/>
      <c r="P1589" s="251"/>
      <c r="Q1589" s="251"/>
      <c r="R1589" s="251"/>
      <c r="S1589" s="251"/>
      <c r="T1589" s="251"/>
      <c r="U1589" s="251"/>
      <c r="V1589" s="251"/>
      <c r="W1589" s="251"/>
      <c r="X1589" s="251"/>
      <c r="Y1589" s="251"/>
      <c r="Z1589" s="251"/>
      <c r="AA1589" s="251"/>
      <c r="AB1589" s="251"/>
      <c r="AC1589" s="251"/>
      <c r="AD1589" s="251"/>
      <c r="AE1589" s="251"/>
      <c r="AF1589" s="256"/>
      <c r="AG1589" s="256"/>
      <c r="AH1589" s="251"/>
      <c r="AI1589" s="251"/>
      <c r="AJ1589" s="251"/>
      <c r="AK1589" s="251"/>
      <c r="AL1589" s="251"/>
      <c r="AM1589" s="251"/>
      <c r="AN1589" s="251"/>
      <c r="AO1589" s="251"/>
      <c r="AP1589" s="251"/>
      <c r="AQ1589" s="251"/>
      <c r="AR1589" s="251"/>
      <c r="AS1589" s="251"/>
      <c r="AT1589" s="251"/>
      <c r="AU1589" s="251"/>
      <c r="AV1589" s="251"/>
      <c r="AW1589" s="251"/>
      <c r="AX1589" s="251"/>
      <c r="AY1589" s="251"/>
      <c r="AZ1589" s="251"/>
      <c r="BA1589" s="251"/>
      <c r="BB1589" s="251"/>
      <c r="BC1589" s="251"/>
      <c r="BD1589" s="251"/>
      <c r="BE1589" s="251"/>
      <c r="BF1589" s="251"/>
      <c r="BG1589" s="251"/>
      <c r="BH1589" s="251"/>
      <c r="BI1589" s="251"/>
      <c r="BJ1589" s="251"/>
      <c r="BK1589" s="251"/>
      <c r="BL1589" s="251"/>
      <c r="BM1589" s="251"/>
      <c r="BN1589" s="257"/>
      <c r="BO1589" s="92"/>
      <c r="BP1589" s="92"/>
      <c r="BQ1589" s="62"/>
      <c r="BR1589" s="62"/>
      <c r="BS1589" s="62"/>
    </row>
    <row r="1590" spans="1:71" s="88" customFormat="1" ht="73.349999999999994" customHeight="1" thickTop="1" thickBot="1">
      <c r="A1590" s="84"/>
      <c r="B1590" s="486" t="s">
        <v>70</v>
      </c>
      <c r="C1590" s="487"/>
      <c r="D1590" s="483" t="s">
        <v>60</v>
      </c>
      <c r="E1590" s="483"/>
      <c r="F1590" s="93"/>
      <c r="G1590" s="93"/>
      <c r="H1590" s="479"/>
      <c r="I1590" s="480"/>
      <c r="J1590" s="481"/>
      <c r="K1590" s="259"/>
      <c r="L1590" s="479"/>
      <c r="M1590" s="480"/>
      <c r="N1590" s="481"/>
      <c r="O1590" s="476" t="s">
        <v>53</v>
      </c>
      <c r="P1590" s="477"/>
      <c r="Q1590" s="477"/>
      <c r="R1590" s="477"/>
      <c r="S1590" s="479"/>
      <c r="T1590" s="480"/>
      <c r="U1590" s="481"/>
      <c r="V1590" s="259"/>
      <c r="W1590" s="479"/>
      <c r="X1590" s="480"/>
      <c r="Y1590" s="481"/>
      <c r="Z1590" s="476" t="s">
        <v>55</v>
      </c>
      <c r="AA1590" s="477"/>
      <c r="AB1590" s="477"/>
      <c r="AC1590" s="478"/>
      <c r="AD1590" s="479"/>
      <c r="AE1590" s="480"/>
      <c r="AF1590" s="481"/>
      <c r="AG1590" s="259"/>
      <c r="AH1590" s="479"/>
      <c r="AI1590" s="480"/>
      <c r="AJ1590" s="481"/>
      <c r="AK1590" s="476" t="s">
        <v>59</v>
      </c>
      <c r="AL1590" s="477"/>
      <c r="AM1590" s="477"/>
      <c r="AN1590" s="478"/>
      <c r="AO1590" s="479"/>
      <c r="AP1590" s="480"/>
      <c r="AQ1590" s="481"/>
      <c r="AR1590" s="263"/>
      <c r="AS1590" s="479"/>
      <c r="AT1590" s="480"/>
      <c r="AU1590" s="481"/>
      <c r="AV1590" s="264"/>
      <c r="AW1590" s="264"/>
      <c r="AX1590" s="264"/>
      <c r="AY1590" s="264"/>
      <c r="AZ1590" s="472" t="s">
        <v>20</v>
      </c>
      <c r="BA1590" s="472"/>
      <c r="BB1590" s="472"/>
      <c r="BC1590" s="472"/>
      <c r="BD1590" s="473"/>
      <c r="BE1590" s="469">
        <f>BL1585</f>
        <v>0</v>
      </c>
      <c r="BF1590" s="470"/>
      <c r="BG1590" s="471"/>
      <c r="BH1590" s="265"/>
      <c r="BI1590" s="469">
        <f>BL1587</f>
        <v>0</v>
      </c>
      <c r="BJ1590" s="470"/>
      <c r="BK1590" s="471"/>
      <c r="BL1590" s="266"/>
      <c r="BM1590" s="266"/>
      <c r="BN1590" s="267"/>
      <c r="BO1590" s="94"/>
      <c r="BP1590" s="94"/>
      <c r="BQ1590" s="84"/>
      <c r="BR1590" s="84"/>
      <c r="BS1590" s="84"/>
    </row>
    <row r="1591" spans="1:71" ht="15.6" customHeight="1" thickTop="1" thickBot="1">
      <c r="A1591" s="62"/>
      <c r="B1591" s="252"/>
      <c r="C1591" s="241"/>
      <c r="D1591" s="253"/>
      <c r="E1591" s="253"/>
      <c r="F1591" s="95"/>
      <c r="G1591" s="95"/>
      <c r="H1591" s="261"/>
      <c r="I1591" s="261"/>
      <c r="J1591" s="261"/>
      <c r="K1591" s="261"/>
      <c r="L1591" s="261"/>
      <c r="M1591" s="261"/>
      <c r="N1591" s="261"/>
      <c r="O1591" s="258"/>
      <c r="P1591" s="258"/>
      <c r="Q1591" s="258"/>
      <c r="R1591" s="258"/>
      <c r="S1591" s="261"/>
      <c r="T1591" s="261"/>
      <c r="U1591" s="261"/>
      <c r="V1591" s="260"/>
      <c r="W1591" s="261"/>
      <c r="X1591" s="261"/>
      <c r="Y1591" s="261"/>
      <c r="Z1591" s="258"/>
      <c r="AA1591" s="258"/>
      <c r="AB1591" s="258"/>
      <c r="AC1591" s="258"/>
      <c r="AD1591" s="261"/>
      <c r="AE1591" s="261"/>
      <c r="AF1591" s="261"/>
      <c r="AG1591" s="261"/>
      <c r="AH1591" s="260"/>
      <c r="AI1591" s="260"/>
      <c r="AJ1591" s="261"/>
      <c r="AK1591" s="258"/>
      <c r="AL1591" s="258"/>
      <c r="AM1591" s="258"/>
      <c r="AN1591" s="258"/>
      <c r="AO1591" s="261"/>
      <c r="AP1591" s="261"/>
      <c r="AQ1591" s="261"/>
      <c r="AR1591" s="261"/>
      <c r="AS1591" s="261"/>
      <c r="AT1591" s="263"/>
      <c r="AU1591" s="263"/>
      <c r="AV1591" s="268"/>
      <c r="AW1591" s="268"/>
      <c r="AX1591" s="268"/>
      <c r="AY1591" s="268"/>
      <c r="AZ1591" s="258"/>
      <c r="BA1591" s="269"/>
      <c r="BB1591" s="269"/>
      <c r="BC1591" s="270"/>
      <c r="BD1591" s="271"/>
      <c r="BE1591" s="272"/>
      <c r="BF1591" s="272"/>
      <c r="BG1591" s="263"/>
      <c r="BH1591" s="273"/>
      <c r="BI1591" s="274"/>
      <c r="BJ1591" s="274"/>
      <c r="BK1591" s="263"/>
      <c r="BL1591" s="268"/>
      <c r="BM1591" s="268"/>
      <c r="BN1591" s="275"/>
      <c r="BO1591" s="96"/>
      <c r="BP1591" s="96"/>
      <c r="BQ1591" s="62"/>
      <c r="BR1591" s="62"/>
      <c r="BS1591" s="62"/>
    </row>
    <row r="1592" spans="1:71" s="88" customFormat="1" ht="74.849999999999994" customHeight="1" thickTop="1" thickBot="1">
      <c r="A1592" s="84"/>
      <c r="B1592" s="482" t="s">
        <v>51</v>
      </c>
      <c r="C1592" s="472"/>
      <c r="D1592" s="483" t="s">
        <v>61</v>
      </c>
      <c r="E1592" s="483"/>
      <c r="F1592" s="93"/>
      <c r="G1592" s="93"/>
      <c r="H1592" s="469">
        <f>H1590</f>
        <v>0</v>
      </c>
      <c r="I1592" s="470"/>
      <c r="J1592" s="471"/>
      <c r="K1592" s="259"/>
      <c r="L1592" s="469">
        <f>L1590</f>
        <v>0</v>
      </c>
      <c r="M1592" s="470"/>
      <c r="N1592" s="471"/>
      <c r="O1592" s="476" t="s">
        <v>57</v>
      </c>
      <c r="P1592" s="477"/>
      <c r="Q1592" s="477"/>
      <c r="R1592" s="477"/>
      <c r="S1592" s="469">
        <f>S1590-H1590</f>
        <v>0</v>
      </c>
      <c r="T1592" s="470"/>
      <c r="U1592" s="471"/>
      <c r="V1592" s="259"/>
      <c r="W1592" s="469">
        <f>W1590-L1590</f>
        <v>0</v>
      </c>
      <c r="X1592" s="470"/>
      <c r="Y1592" s="471"/>
      <c r="Z1592" s="476" t="s">
        <v>56</v>
      </c>
      <c r="AA1592" s="477"/>
      <c r="AB1592" s="477"/>
      <c r="AC1592" s="478"/>
      <c r="AD1592" s="469">
        <f>AD1590-S1590</f>
        <v>0</v>
      </c>
      <c r="AE1592" s="470"/>
      <c r="AF1592" s="471"/>
      <c r="AG1592" s="259"/>
      <c r="AH1592" s="469">
        <f>AH1590-W1590</f>
        <v>0</v>
      </c>
      <c r="AI1592" s="470"/>
      <c r="AJ1592" s="471"/>
      <c r="AK1592" s="476" t="s">
        <v>58</v>
      </c>
      <c r="AL1592" s="477"/>
      <c r="AM1592" s="477"/>
      <c r="AN1592" s="478"/>
      <c r="AO1592" s="469">
        <f>AO1590-AD1590</f>
        <v>0</v>
      </c>
      <c r="AP1592" s="470"/>
      <c r="AQ1592" s="471"/>
      <c r="AR1592" s="263"/>
      <c r="AS1592" s="469">
        <f>AS1590-AH1590</f>
        <v>0</v>
      </c>
      <c r="AT1592" s="470"/>
      <c r="AU1592" s="471"/>
      <c r="AV1592" s="264"/>
      <c r="AW1592" s="264"/>
      <c r="AX1592" s="264"/>
      <c r="AY1592" s="264"/>
      <c r="AZ1592" s="472" t="s">
        <v>50</v>
      </c>
      <c r="BA1592" s="472"/>
      <c r="BB1592" s="472"/>
      <c r="BC1592" s="472"/>
      <c r="BD1592" s="473"/>
      <c r="BE1592" s="469">
        <f>BE1590-AO1590</f>
        <v>0</v>
      </c>
      <c r="BF1592" s="470"/>
      <c r="BG1592" s="471"/>
      <c r="BH1592" s="276"/>
      <c r="BI1592" s="469">
        <f>BI1590-AS1590</f>
        <v>0</v>
      </c>
      <c r="BJ1592" s="470"/>
      <c r="BK1592" s="471"/>
      <c r="BL1592" s="266"/>
      <c r="BM1592" s="266"/>
      <c r="BN1592" s="267"/>
      <c r="BO1592" s="94"/>
      <c r="BP1592" s="94"/>
      <c r="BQ1592" s="84"/>
      <c r="BR1592" s="84"/>
      <c r="BS1592" s="84"/>
    </row>
    <row r="1593" spans="1:71" ht="27.75" thickTop="1" thickBot="1">
      <c r="A1593" s="62"/>
      <c r="B1593" s="254"/>
      <c r="C1593" s="255"/>
      <c r="D1593" s="255"/>
      <c r="E1593" s="255"/>
      <c r="F1593" s="97"/>
      <c r="G1593" s="97"/>
      <c r="H1593" s="255"/>
      <c r="I1593" s="255"/>
      <c r="J1593" s="255"/>
      <c r="K1593" s="255"/>
      <c r="L1593" s="255"/>
      <c r="M1593" s="255"/>
      <c r="N1593" s="255"/>
      <c r="O1593" s="255"/>
      <c r="P1593" s="255"/>
      <c r="Q1593" s="255"/>
      <c r="R1593" s="255"/>
      <c r="S1593" s="255"/>
      <c r="T1593" s="255"/>
      <c r="U1593" s="255"/>
      <c r="V1593" s="255"/>
      <c r="W1593" s="255"/>
      <c r="X1593" s="255"/>
      <c r="Y1593" s="255"/>
      <c r="Z1593" s="255"/>
      <c r="AA1593" s="255"/>
      <c r="AB1593" s="255"/>
      <c r="AC1593" s="255"/>
      <c r="AD1593" s="255"/>
      <c r="AE1593" s="255"/>
      <c r="AF1593" s="262"/>
      <c r="AG1593" s="262"/>
      <c r="AH1593" s="255"/>
      <c r="AI1593" s="255"/>
      <c r="AJ1593" s="255"/>
      <c r="AK1593" s="255"/>
      <c r="AL1593" s="255"/>
      <c r="AM1593" s="255"/>
      <c r="AN1593" s="255"/>
      <c r="AO1593" s="255"/>
      <c r="AP1593" s="255"/>
      <c r="AQ1593" s="255"/>
      <c r="AR1593" s="255"/>
      <c r="AS1593" s="255"/>
      <c r="AT1593" s="255"/>
      <c r="AU1593" s="255"/>
      <c r="AV1593" s="255"/>
      <c r="AW1593" s="255"/>
      <c r="AX1593" s="255"/>
      <c r="AY1593" s="255"/>
      <c r="AZ1593" s="255"/>
      <c r="BA1593" s="474" t="s">
        <v>104</v>
      </c>
      <c r="BB1593" s="474"/>
      <c r="BC1593" s="474"/>
      <c r="BD1593" s="474"/>
      <c r="BE1593" s="474"/>
      <c r="BF1593" s="474"/>
      <c r="BG1593" s="474"/>
      <c r="BH1593" s="474"/>
      <c r="BI1593" s="474"/>
      <c r="BJ1593" s="474"/>
      <c r="BK1593" s="474"/>
      <c r="BL1593" s="474"/>
      <c r="BM1593" s="474"/>
      <c r="BN1593" s="475"/>
      <c r="BO1593" s="98"/>
      <c r="BP1593" s="98"/>
      <c r="BQ1593" s="62"/>
      <c r="BR1593" s="62"/>
      <c r="BS1593" s="62"/>
    </row>
    <row r="1594" spans="1:71" ht="10.9" customHeight="1" thickTop="1">
      <c r="A1594" s="62"/>
      <c r="B1594" s="63"/>
      <c r="C1594" s="62"/>
      <c r="D1594" s="62"/>
      <c r="E1594" s="62"/>
      <c r="F1594" s="64"/>
      <c r="G1594" s="64"/>
      <c r="H1594" s="62"/>
      <c r="I1594" s="62"/>
      <c r="J1594" s="62"/>
      <c r="K1594" s="62"/>
      <c r="L1594" s="62"/>
      <c r="M1594" s="62"/>
      <c r="N1594" s="62"/>
      <c r="O1594" s="62"/>
      <c r="P1594" s="62"/>
      <c r="Q1594" s="62"/>
      <c r="R1594" s="62"/>
      <c r="S1594" s="62"/>
      <c r="T1594" s="62"/>
      <c r="U1594" s="62"/>
      <c r="V1594" s="62"/>
      <c r="W1594" s="62"/>
      <c r="X1594" s="62"/>
      <c r="Y1594" s="62"/>
      <c r="Z1594" s="62"/>
      <c r="AA1594" s="62"/>
      <c r="AB1594" s="62"/>
      <c r="AC1594" s="62"/>
      <c r="AD1594" s="62"/>
      <c r="AE1594" s="62"/>
      <c r="AF1594" s="65"/>
      <c r="AG1594" s="65"/>
      <c r="AH1594" s="62"/>
      <c r="AI1594" s="62"/>
      <c r="AJ1594" s="62"/>
      <c r="AK1594" s="62"/>
      <c r="AL1594" s="62"/>
      <c r="AM1594" s="62"/>
      <c r="AN1594" s="62"/>
      <c r="AO1594" s="62"/>
      <c r="AP1594" s="62"/>
      <c r="AQ1594" s="62"/>
      <c r="AR1594" s="62"/>
      <c r="AS1594" s="62"/>
      <c r="AT1594" s="62"/>
      <c r="AU1594" s="62"/>
      <c r="AV1594" s="62"/>
      <c r="AW1594" s="62"/>
      <c r="AX1594" s="62"/>
      <c r="AY1594" s="62"/>
      <c r="AZ1594" s="62"/>
      <c r="BA1594" s="62"/>
      <c r="BB1594" s="62"/>
      <c r="BC1594" s="62"/>
      <c r="BD1594" s="62"/>
      <c r="BE1594" s="62"/>
      <c r="BF1594" s="62"/>
      <c r="BG1594" s="62"/>
      <c r="BH1594" s="62"/>
      <c r="BI1594" s="62"/>
      <c r="BJ1594" s="62"/>
      <c r="BK1594" s="62"/>
      <c r="BL1594" s="62"/>
      <c r="BM1594" s="62"/>
      <c r="BN1594" s="62"/>
      <c r="BO1594" s="66"/>
      <c r="BP1594" s="66"/>
      <c r="BQ1594" s="62"/>
      <c r="BR1594" s="62"/>
      <c r="BS1594" s="62"/>
    </row>
    <row r="1595" spans="1:71" s="69" customFormat="1" ht="33.75">
      <c r="A1595" s="68"/>
      <c r="B1595" s="651" t="s">
        <v>9</v>
      </c>
      <c r="C1595" s="651"/>
      <c r="D1595" s="651"/>
      <c r="E1595" s="651"/>
      <c r="F1595" s="651"/>
      <c r="G1595" s="651"/>
      <c r="H1595" s="651"/>
      <c r="I1595" s="651"/>
      <c r="J1595" s="651"/>
      <c r="K1595" s="651"/>
      <c r="L1595" s="651"/>
      <c r="M1595" s="651"/>
      <c r="N1595" s="651"/>
      <c r="O1595" s="651"/>
      <c r="P1595" s="651"/>
      <c r="Q1595" s="651"/>
      <c r="R1595" s="651"/>
      <c r="S1595" s="651"/>
      <c r="T1595" s="651"/>
      <c r="U1595" s="651"/>
      <c r="V1595" s="651"/>
      <c r="W1595" s="651"/>
      <c r="X1595" s="651"/>
      <c r="Y1595" s="651"/>
      <c r="Z1595" s="651"/>
      <c r="AA1595" s="651"/>
      <c r="AB1595" s="651"/>
      <c r="AC1595" s="651"/>
      <c r="AD1595" s="651"/>
      <c r="AE1595" s="651"/>
      <c r="AF1595" s="651"/>
      <c r="AG1595" s="651"/>
      <c r="AH1595" s="651"/>
      <c r="AI1595" s="651"/>
      <c r="AJ1595" s="651"/>
      <c r="AK1595" s="651"/>
      <c r="AL1595" s="651"/>
      <c r="AM1595" s="651"/>
      <c r="AN1595" s="651"/>
      <c r="AO1595" s="651"/>
      <c r="AP1595" s="651"/>
      <c r="AQ1595" s="651"/>
      <c r="AR1595" s="651"/>
      <c r="AS1595" s="651"/>
      <c r="AT1595" s="651"/>
      <c r="AU1595" s="651"/>
      <c r="AV1595" s="651"/>
      <c r="AW1595" s="651"/>
      <c r="AX1595" s="651"/>
      <c r="AY1595" s="651"/>
      <c r="AZ1595" s="651"/>
      <c r="BA1595" s="651"/>
      <c r="BB1595" s="651"/>
      <c r="BC1595" s="651"/>
      <c r="BD1595" s="651"/>
      <c r="BE1595" s="651"/>
      <c r="BF1595" s="651"/>
      <c r="BG1595" s="651"/>
      <c r="BH1595" s="651"/>
      <c r="BI1595" s="651"/>
      <c r="BJ1595" s="651"/>
      <c r="BK1595" s="651"/>
      <c r="BL1595" s="651"/>
      <c r="BM1595" s="651"/>
      <c r="BN1595" s="651"/>
      <c r="BO1595" s="223"/>
      <c r="BP1595" s="223"/>
      <c r="BQ1595" s="68"/>
      <c r="BR1595" s="68"/>
      <c r="BS1595" s="68"/>
    </row>
    <row r="1596" spans="1:71" ht="10.9" customHeight="1">
      <c r="A1596" s="62"/>
      <c r="B1596" s="224"/>
      <c r="C1596" s="225"/>
      <c r="D1596" s="225"/>
      <c r="E1596" s="225"/>
      <c r="F1596" s="226"/>
      <c r="G1596" s="226"/>
      <c r="H1596" s="225"/>
      <c r="I1596" s="225"/>
      <c r="J1596" s="225"/>
      <c r="K1596" s="225"/>
      <c r="L1596" s="225"/>
      <c r="M1596" s="225"/>
      <c r="N1596" s="225"/>
      <c r="O1596" s="225"/>
      <c r="P1596" s="225"/>
      <c r="Q1596" s="225"/>
      <c r="R1596" s="225"/>
      <c r="S1596" s="225"/>
      <c r="T1596" s="225"/>
      <c r="U1596" s="225"/>
      <c r="V1596" s="225"/>
      <c r="W1596" s="225"/>
      <c r="X1596" s="225"/>
      <c r="Y1596" s="225"/>
      <c r="Z1596" s="225"/>
      <c r="AA1596" s="225"/>
      <c r="AB1596" s="225"/>
      <c r="AC1596" s="225"/>
      <c r="AD1596" s="225"/>
      <c r="AE1596" s="225"/>
      <c r="AF1596" s="227"/>
      <c r="AG1596" s="227"/>
      <c r="AH1596" s="225"/>
      <c r="AI1596" s="225"/>
      <c r="AJ1596" s="225"/>
      <c r="AK1596" s="225"/>
      <c r="AL1596" s="225"/>
      <c r="AM1596" s="225"/>
      <c r="AN1596" s="225"/>
      <c r="AO1596" s="225"/>
      <c r="AP1596" s="225"/>
      <c r="AQ1596" s="225"/>
      <c r="AR1596" s="225"/>
      <c r="AS1596" s="225"/>
      <c r="AT1596" s="225"/>
      <c r="AU1596" s="225"/>
      <c r="AV1596" s="225"/>
      <c r="AW1596" s="225"/>
      <c r="AX1596" s="225"/>
      <c r="AY1596" s="225"/>
      <c r="AZ1596" s="225"/>
      <c r="BA1596" s="225"/>
      <c r="BB1596" s="225"/>
      <c r="BC1596" s="225"/>
      <c r="BD1596" s="225"/>
      <c r="BE1596" s="225"/>
      <c r="BF1596" s="225"/>
      <c r="BG1596" s="225"/>
      <c r="BH1596" s="225"/>
      <c r="BI1596" s="225"/>
      <c r="BJ1596" s="225"/>
      <c r="BK1596" s="225"/>
      <c r="BL1596" s="225"/>
      <c r="BM1596" s="225"/>
      <c r="BN1596" s="652"/>
      <c r="BO1596" s="652"/>
      <c r="BP1596" s="652"/>
      <c r="BQ1596" s="62"/>
      <c r="BR1596" s="62"/>
      <c r="BS1596" s="62"/>
    </row>
    <row r="1597" spans="1:71" s="70" customFormat="1" ht="36.75" customHeight="1">
      <c r="A1597" s="63"/>
      <c r="B1597" s="224"/>
      <c r="C1597" s="224"/>
      <c r="D1597" s="228" t="s">
        <v>10</v>
      </c>
      <c r="E1597" s="653" t="str">
        <f>IF(ROSTER!D$3="","",ROSTER!D$3)</f>
        <v/>
      </c>
      <c r="F1597" s="653"/>
      <c r="G1597" s="653"/>
      <c r="H1597" s="653"/>
      <c r="I1597" s="653"/>
      <c r="J1597" s="653"/>
      <c r="K1597" s="653"/>
      <c r="L1597" s="653"/>
      <c r="M1597" s="653"/>
      <c r="N1597" s="653"/>
      <c r="O1597" s="653"/>
      <c r="P1597" s="653"/>
      <c r="Q1597" s="653"/>
      <c r="R1597" s="653"/>
      <c r="S1597" s="653"/>
      <c r="T1597" s="653"/>
      <c r="U1597" s="653"/>
      <c r="V1597" s="653"/>
      <c r="W1597" s="653"/>
      <c r="X1597" s="653"/>
      <c r="Y1597" s="653"/>
      <c r="Z1597" s="653"/>
      <c r="AA1597" s="653"/>
      <c r="AB1597" s="653"/>
      <c r="AC1597" s="653"/>
      <c r="AD1597" s="229"/>
      <c r="AE1597" s="649" t="s">
        <v>11</v>
      </c>
      <c r="AF1597" s="649"/>
      <c r="AG1597" s="649"/>
      <c r="AH1597" s="649"/>
      <c r="AI1597" s="649"/>
      <c r="AJ1597" s="649"/>
      <c r="AK1597" s="649"/>
      <c r="AL1597" s="647"/>
      <c r="AM1597" s="647"/>
      <c r="AN1597" s="647"/>
      <c r="AO1597" s="647"/>
      <c r="AP1597" s="647"/>
      <c r="AQ1597" s="647"/>
      <c r="AR1597" s="647"/>
      <c r="AS1597" s="647"/>
      <c r="AT1597" s="647"/>
      <c r="AU1597" s="647"/>
      <c r="AV1597" s="647"/>
      <c r="AW1597" s="647"/>
      <c r="AX1597" s="647"/>
      <c r="AY1597" s="647"/>
      <c r="AZ1597" s="647"/>
      <c r="BA1597" s="647"/>
      <c r="BB1597" s="647"/>
      <c r="BC1597" s="647"/>
      <c r="BD1597" s="647"/>
      <c r="BE1597" s="647"/>
      <c r="BF1597" s="647"/>
      <c r="BG1597" s="647"/>
      <c r="BH1597" s="647"/>
      <c r="BI1597" s="647"/>
      <c r="BJ1597" s="647"/>
      <c r="BK1597" s="647"/>
      <c r="BL1597" s="647"/>
      <c r="BM1597" s="647"/>
      <c r="BN1597" s="652"/>
      <c r="BO1597" s="652"/>
      <c r="BP1597" s="652"/>
      <c r="BQ1597" s="63"/>
      <c r="BR1597" s="63"/>
      <c r="BS1597" s="63"/>
    </row>
    <row r="1598" spans="1:71" ht="8.85" customHeight="1">
      <c r="A1598" s="71"/>
      <c r="B1598" s="224"/>
      <c r="C1598" s="227" t="s">
        <v>39</v>
      </c>
      <c r="D1598" s="227"/>
      <c r="E1598" s="227"/>
      <c r="F1598" s="230"/>
      <c r="G1598" s="230"/>
      <c r="H1598" s="227"/>
      <c r="I1598" s="227"/>
      <c r="J1598" s="231"/>
      <c r="K1598" s="231"/>
      <c r="L1598" s="231"/>
      <c r="M1598" s="231"/>
      <c r="N1598" s="231"/>
      <c r="O1598" s="231"/>
      <c r="P1598" s="231"/>
      <c r="Q1598" s="231"/>
      <c r="R1598" s="231"/>
      <c r="S1598" s="231"/>
      <c r="T1598" s="231"/>
      <c r="U1598" s="231"/>
      <c r="V1598" s="231"/>
      <c r="W1598" s="231"/>
      <c r="X1598" s="231"/>
      <c r="Y1598" s="231"/>
      <c r="Z1598" s="231"/>
      <c r="AA1598" s="231"/>
      <c r="AB1598" s="231"/>
      <c r="AC1598" s="231"/>
      <c r="AD1598" s="231"/>
      <c r="AE1598" s="231"/>
      <c r="AF1598" s="231"/>
      <c r="AG1598" s="227"/>
      <c r="AH1598" s="232"/>
      <c r="AI1598" s="233"/>
      <c r="AJ1598" s="233"/>
      <c r="AK1598" s="233"/>
      <c r="AL1598" s="233"/>
      <c r="AM1598" s="233"/>
      <c r="AN1598" s="233"/>
      <c r="AO1598" s="234"/>
      <c r="AP1598" s="235"/>
      <c r="AQ1598" s="235"/>
      <c r="AR1598" s="235"/>
      <c r="AS1598" s="235"/>
      <c r="AT1598" s="235"/>
      <c r="AU1598" s="235"/>
      <c r="AV1598" s="235"/>
      <c r="AW1598" s="235"/>
      <c r="AX1598" s="235"/>
      <c r="AY1598" s="235"/>
      <c r="AZ1598" s="235"/>
      <c r="BA1598" s="235"/>
      <c r="BB1598" s="235"/>
      <c r="BC1598" s="235"/>
      <c r="BD1598" s="235"/>
      <c r="BE1598" s="235"/>
      <c r="BF1598" s="235"/>
      <c r="BG1598" s="235"/>
      <c r="BH1598" s="235"/>
      <c r="BI1598" s="235"/>
      <c r="BJ1598" s="235"/>
      <c r="BK1598" s="235"/>
      <c r="BL1598" s="235"/>
      <c r="BM1598" s="235"/>
      <c r="BN1598" s="235"/>
      <c r="BO1598" s="236"/>
      <c r="BP1598" s="236"/>
      <c r="BQ1598" s="71"/>
      <c r="BR1598" s="71"/>
      <c r="BS1598" s="71"/>
    </row>
    <row r="1599" spans="1:71" s="70" customFormat="1" ht="37.5">
      <c r="A1599" s="63"/>
      <c r="B1599" s="224"/>
      <c r="C1599" s="646" t="s">
        <v>38</v>
      </c>
      <c r="D1599" s="646"/>
      <c r="E1599" s="647"/>
      <c r="F1599" s="647"/>
      <c r="G1599" s="647"/>
      <c r="H1599" s="647"/>
      <c r="I1599" s="647"/>
      <c r="J1599" s="647"/>
      <c r="K1599" s="647"/>
      <c r="L1599" s="647"/>
      <c r="M1599" s="647"/>
      <c r="N1599" s="647"/>
      <c r="O1599" s="647"/>
      <c r="P1599" s="647"/>
      <c r="Q1599" s="647"/>
      <c r="R1599" s="647"/>
      <c r="S1599" s="647"/>
      <c r="T1599" s="647"/>
      <c r="U1599" s="647"/>
      <c r="V1599" s="647"/>
      <c r="W1599" s="647"/>
      <c r="X1599" s="647"/>
      <c r="Y1599" s="647"/>
      <c r="Z1599" s="647"/>
      <c r="AA1599" s="647"/>
      <c r="AB1599" s="647"/>
      <c r="AC1599" s="647"/>
      <c r="AD1599" s="229"/>
      <c r="AE1599" s="648" t="s">
        <v>21</v>
      </c>
      <c r="AF1599" s="648"/>
      <c r="AG1599" s="648"/>
      <c r="AH1599" s="648"/>
      <c r="AI1599" s="647"/>
      <c r="AJ1599" s="647"/>
      <c r="AK1599" s="647"/>
      <c r="AL1599" s="647"/>
      <c r="AM1599" s="647"/>
      <c r="AN1599" s="647"/>
      <c r="AO1599" s="647"/>
      <c r="AP1599" s="647"/>
      <c r="AQ1599" s="647"/>
      <c r="AR1599" s="647"/>
      <c r="AS1599" s="647"/>
      <c r="AT1599" s="647"/>
      <c r="AU1599" s="647"/>
      <c r="AV1599" s="647"/>
      <c r="AW1599" s="647"/>
      <c r="AX1599" s="647"/>
      <c r="AY1599" s="647"/>
      <c r="AZ1599" s="647"/>
      <c r="BA1599" s="649" t="s">
        <v>12</v>
      </c>
      <c r="BB1599" s="649"/>
      <c r="BC1599" s="649"/>
      <c r="BD1599" s="650"/>
      <c r="BE1599" s="650"/>
      <c r="BF1599" s="650"/>
      <c r="BG1599" s="650"/>
      <c r="BH1599" s="650"/>
      <c r="BI1599" s="650"/>
      <c r="BJ1599" s="650"/>
      <c r="BK1599" s="650"/>
      <c r="BL1599" s="650"/>
      <c r="BM1599" s="650"/>
      <c r="BN1599" s="237"/>
      <c r="BO1599" s="238"/>
      <c r="BP1599" s="238"/>
      <c r="BQ1599" s="72">
        <f>IF(BD1599=0,0,1)</f>
        <v>0</v>
      </c>
      <c r="BR1599" s="73">
        <f>IF((BE1649+BI1649)&gt;(AO1649+AS1649),1,0)</f>
        <v>0</v>
      </c>
      <c r="BS1599" s="74"/>
    </row>
    <row r="1600" spans="1:71" ht="9.6" customHeight="1">
      <c r="A1600" s="62"/>
      <c r="B1600" s="224"/>
      <c r="C1600" s="225"/>
      <c r="D1600" s="225"/>
      <c r="E1600" s="225"/>
      <c r="F1600" s="226"/>
      <c r="G1600" s="226"/>
      <c r="H1600" s="225"/>
      <c r="I1600" s="225"/>
      <c r="J1600" s="225"/>
      <c r="K1600" s="225"/>
      <c r="L1600" s="225"/>
      <c r="M1600" s="225"/>
      <c r="N1600" s="225"/>
      <c r="O1600" s="225"/>
      <c r="P1600" s="225"/>
      <c r="Q1600" s="225"/>
      <c r="R1600" s="225"/>
      <c r="S1600" s="225"/>
      <c r="T1600" s="225"/>
      <c r="U1600" s="225"/>
      <c r="V1600" s="225"/>
      <c r="W1600" s="225"/>
      <c r="X1600" s="225"/>
      <c r="Y1600" s="225"/>
      <c r="Z1600" s="225"/>
      <c r="AA1600" s="225"/>
      <c r="AB1600" s="225"/>
      <c r="AC1600" s="225"/>
      <c r="AD1600" s="225"/>
      <c r="AE1600" s="225"/>
      <c r="AF1600" s="227"/>
      <c r="AG1600" s="227"/>
      <c r="AH1600" s="225"/>
      <c r="AI1600" s="225"/>
      <c r="AJ1600" s="225"/>
      <c r="AK1600" s="225"/>
      <c r="AL1600" s="225"/>
      <c r="AM1600" s="225"/>
      <c r="AN1600" s="225"/>
      <c r="AO1600" s="225"/>
      <c r="AP1600" s="225"/>
      <c r="AQ1600" s="225"/>
      <c r="AR1600" s="225"/>
      <c r="AS1600" s="225"/>
      <c r="AT1600" s="225"/>
      <c r="AU1600" s="225"/>
      <c r="AV1600" s="225"/>
      <c r="AW1600" s="225"/>
      <c r="AX1600" s="225"/>
      <c r="AY1600" s="225"/>
      <c r="AZ1600" s="225"/>
      <c r="BA1600" s="225"/>
      <c r="BB1600" s="225"/>
      <c r="BC1600" s="225"/>
      <c r="BD1600" s="225"/>
      <c r="BE1600" s="225"/>
      <c r="BF1600" s="225"/>
      <c r="BG1600" s="225"/>
      <c r="BH1600" s="225"/>
      <c r="BI1600" s="225"/>
      <c r="BJ1600" s="225"/>
      <c r="BK1600" s="225"/>
      <c r="BL1600" s="225"/>
      <c r="BM1600" s="225"/>
      <c r="BN1600" s="225"/>
      <c r="BO1600" s="239"/>
      <c r="BP1600" s="239"/>
      <c r="BQ1600" s="62"/>
      <c r="BR1600" s="62"/>
      <c r="BS1600" s="62"/>
    </row>
    <row r="1601" spans="1:71" ht="8.85" customHeight="1" thickBot="1">
      <c r="A1601" s="62"/>
      <c r="B1601" s="240"/>
      <c r="C1601" s="241"/>
      <c r="D1601" s="241"/>
      <c r="E1601" s="241"/>
      <c r="F1601" s="242"/>
      <c r="G1601" s="242"/>
      <c r="H1601" s="241"/>
      <c r="I1601" s="241"/>
      <c r="J1601" s="241"/>
      <c r="K1601" s="241"/>
      <c r="L1601" s="241"/>
      <c r="M1601" s="241"/>
      <c r="N1601" s="241"/>
      <c r="O1601" s="241"/>
      <c r="P1601" s="241"/>
      <c r="Q1601" s="241"/>
      <c r="R1601" s="241"/>
      <c r="S1601" s="241"/>
      <c r="T1601" s="241"/>
      <c r="U1601" s="241"/>
      <c r="V1601" s="241"/>
      <c r="W1601" s="241"/>
      <c r="X1601" s="241"/>
      <c r="Y1601" s="241"/>
      <c r="Z1601" s="241"/>
      <c r="AA1601" s="241"/>
      <c r="AB1601" s="241"/>
      <c r="AC1601" s="241"/>
      <c r="AD1601" s="241"/>
      <c r="AE1601" s="241"/>
      <c r="AF1601" s="243"/>
      <c r="AG1601" s="243"/>
      <c r="AH1601" s="241"/>
      <c r="AI1601" s="241"/>
      <c r="AJ1601" s="241"/>
      <c r="AK1601" s="241"/>
      <c r="AL1601" s="241"/>
      <c r="AM1601" s="241"/>
      <c r="AN1601" s="241"/>
      <c r="AO1601" s="241"/>
      <c r="AP1601" s="241"/>
      <c r="AQ1601" s="241"/>
      <c r="AR1601" s="241"/>
      <c r="AS1601" s="241"/>
      <c r="AT1601" s="241"/>
      <c r="AU1601" s="241"/>
      <c r="AV1601" s="241"/>
      <c r="AW1601" s="241"/>
      <c r="AX1601" s="241"/>
      <c r="AY1601" s="241"/>
      <c r="AZ1601" s="241"/>
      <c r="BA1601" s="241"/>
      <c r="BB1601" s="241"/>
      <c r="BC1601" s="241"/>
      <c r="BD1601" s="241"/>
      <c r="BE1601" s="241"/>
      <c r="BF1601" s="241"/>
      <c r="BG1601" s="241"/>
      <c r="BH1601" s="241"/>
      <c r="BI1601" s="241"/>
      <c r="BJ1601" s="241"/>
      <c r="BK1601" s="241"/>
      <c r="BL1601" s="241"/>
      <c r="BM1601" s="241"/>
      <c r="BN1601" s="241"/>
      <c r="BO1601" s="244"/>
      <c r="BP1601" s="244"/>
      <c r="BQ1601" s="62"/>
      <c r="BR1601" s="62"/>
      <c r="BS1601" s="62"/>
    </row>
    <row r="1602" spans="1:71" s="70" customFormat="1" ht="33.4" customHeight="1" thickTop="1">
      <c r="A1602" s="74"/>
      <c r="B1602" s="634" t="s">
        <v>0</v>
      </c>
      <c r="C1602" s="636" t="s">
        <v>1</v>
      </c>
      <c r="D1602" s="637"/>
      <c r="E1602" s="245" t="s">
        <v>28</v>
      </c>
      <c r="F1602" s="644" t="s">
        <v>115</v>
      </c>
      <c r="G1602" s="644" t="s">
        <v>116</v>
      </c>
      <c r="H1602" s="640" t="s">
        <v>41</v>
      </c>
      <c r="I1602" s="641"/>
      <c r="J1602" s="619" t="s">
        <v>7</v>
      </c>
      <c r="K1602" s="619"/>
      <c r="L1602" s="619"/>
      <c r="M1602" s="619"/>
      <c r="N1602" s="619"/>
      <c r="O1602" s="619"/>
      <c r="P1602" s="619" t="s">
        <v>2</v>
      </c>
      <c r="Q1602" s="619"/>
      <c r="R1602" s="619"/>
      <c r="S1602" s="619"/>
      <c r="T1602" s="619"/>
      <c r="U1602" s="619"/>
      <c r="V1602" s="630" t="s">
        <v>35</v>
      </c>
      <c r="W1602" s="631"/>
      <c r="X1602" s="630" t="s">
        <v>36</v>
      </c>
      <c r="Y1602" s="631"/>
      <c r="Z1602" s="630" t="s">
        <v>44</v>
      </c>
      <c r="AA1602" s="631"/>
      <c r="AB1602" s="619" t="s">
        <v>6</v>
      </c>
      <c r="AC1602" s="619"/>
      <c r="AD1602" s="619"/>
      <c r="AE1602" s="619"/>
      <c r="AF1602" s="619"/>
      <c r="AG1602" s="619"/>
      <c r="AH1602" s="619" t="s">
        <v>74</v>
      </c>
      <c r="AI1602" s="619"/>
      <c r="AJ1602" s="619"/>
      <c r="AK1602" s="619"/>
      <c r="AL1602" s="619"/>
      <c r="AM1602" s="619"/>
      <c r="AN1602" s="619" t="s">
        <v>75</v>
      </c>
      <c r="AO1602" s="619"/>
      <c r="AP1602" s="619"/>
      <c r="AQ1602" s="619"/>
      <c r="AR1602" s="619"/>
      <c r="AS1602" s="619"/>
      <c r="AT1602" s="619" t="s">
        <v>76</v>
      </c>
      <c r="AU1602" s="619"/>
      <c r="AV1602" s="619"/>
      <c r="AW1602" s="619"/>
      <c r="AX1602" s="619"/>
      <c r="AY1602" s="621"/>
      <c r="AZ1602" s="619" t="s">
        <v>4</v>
      </c>
      <c r="BA1602" s="619"/>
      <c r="BB1602" s="619"/>
      <c r="BC1602" s="619"/>
      <c r="BD1602" s="619"/>
      <c r="BE1602" s="620"/>
      <c r="BF1602" s="619" t="s">
        <v>77</v>
      </c>
      <c r="BG1602" s="619"/>
      <c r="BH1602" s="619"/>
      <c r="BI1602" s="619"/>
      <c r="BJ1602" s="619"/>
      <c r="BK1602" s="621"/>
      <c r="BL1602" s="622" t="s">
        <v>25</v>
      </c>
      <c r="BM1602" s="623"/>
      <c r="BN1602" s="624"/>
      <c r="BO1602" s="615" t="s">
        <v>92</v>
      </c>
      <c r="BP1602" s="615" t="s">
        <v>93</v>
      </c>
      <c r="BQ1602" s="74"/>
      <c r="BR1602" s="74"/>
      <c r="BS1602" s="74"/>
    </row>
    <row r="1603" spans="1:71" s="76" customFormat="1" ht="31.9" customHeight="1">
      <c r="A1603" s="75"/>
      <c r="B1603" s="635"/>
      <c r="C1603" s="638"/>
      <c r="D1603" s="639"/>
      <c r="E1603" s="246" t="s">
        <v>117</v>
      </c>
      <c r="F1603" s="645"/>
      <c r="G1603" s="645"/>
      <c r="H1603" s="642"/>
      <c r="I1603" s="643"/>
      <c r="J1603" s="607" t="s">
        <v>17</v>
      </c>
      <c r="K1603" s="608"/>
      <c r="L1603" s="609" t="s">
        <v>18</v>
      </c>
      <c r="M1603" s="610"/>
      <c r="N1603" s="617" t="s">
        <v>19</v>
      </c>
      <c r="O1603" s="618" t="s">
        <v>8</v>
      </c>
      <c r="P1603" s="607" t="s">
        <v>26</v>
      </c>
      <c r="Q1603" s="608"/>
      <c r="R1603" s="609" t="s">
        <v>24</v>
      </c>
      <c r="S1603" s="610"/>
      <c r="T1603" s="617" t="s">
        <v>19</v>
      </c>
      <c r="U1603" s="618"/>
      <c r="V1603" s="632"/>
      <c r="W1603" s="633"/>
      <c r="X1603" s="632"/>
      <c r="Y1603" s="633"/>
      <c r="Z1603" s="632"/>
      <c r="AA1603" s="633"/>
      <c r="AB1603" s="607" t="s">
        <v>54</v>
      </c>
      <c r="AC1603" s="608"/>
      <c r="AD1603" s="609" t="s">
        <v>23</v>
      </c>
      <c r="AE1603" s="610" t="s">
        <v>3</v>
      </c>
      <c r="AF1603" s="611" t="s">
        <v>5</v>
      </c>
      <c r="AG1603" s="612"/>
      <c r="AH1603" s="607" t="s">
        <v>54</v>
      </c>
      <c r="AI1603" s="608"/>
      <c r="AJ1603" s="609" t="s">
        <v>23</v>
      </c>
      <c r="AK1603" s="610" t="s">
        <v>3</v>
      </c>
      <c r="AL1603" s="611" t="s">
        <v>5</v>
      </c>
      <c r="AM1603" s="612"/>
      <c r="AN1603" s="607" t="s">
        <v>54</v>
      </c>
      <c r="AO1603" s="608"/>
      <c r="AP1603" s="609" t="s">
        <v>23</v>
      </c>
      <c r="AQ1603" s="610" t="s">
        <v>3</v>
      </c>
      <c r="AR1603" s="611" t="s">
        <v>5</v>
      </c>
      <c r="AS1603" s="612"/>
      <c r="AT1603" s="613" t="s">
        <v>54</v>
      </c>
      <c r="AU1603" s="614"/>
      <c r="AV1603" s="628" t="s">
        <v>23</v>
      </c>
      <c r="AW1603" s="629" t="s">
        <v>3</v>
      </c>
      <c r="AX1603" s="611" t="s">
        <v>5</v>
      </c>
      <c r="AY1603" s="612"/>
      <c r="AZ1603" s="607" t="s">
        <v>54</v>
      </c>
      <c r="BA1603" s="608"/>
      <c r="BB1603" s="609" t="s">
        <v>23</v>
      </c>
      <c r="BC1603" s="610" t="s">
        <v>3</v>
      </c>
      <c r="BD1603" s="611" t="s">
        <v>5</v>
      </c>
      <c r="BE1603" s="612"/>
      <c r="BF1603" s="613" t="s">
        <v>54</v>
      </c>
      <c r="BG1603" s="614"/>
      <c r="BH1603" s="628" t="s">
        <v>23</v>
      </c>
      <c r="BI1603" s="629" t="s">
        <v>3</v>
      </c>
      <c r="BJ1603" s="611" t="s">
        <v>5</v>
      </c>
      <c r="BK1603" s="612"/>
      <c r="BL1603" s="625"/>
      <c r="BM1603" s="626"/>
      <c r="BN1603" s="627"/>
      <c r="BO1603" s="616"/>
      <c r="BP1603" s="616"/>
      <c r="BQ1603" s="75"/>
      <c r="BR1603" s="75"/>
      <c r="BS1603" s="75"/>
    </row>
    <row r="1604" spans="1:71" ht="23.85" customHeight="1">
      <c r="A1604" s="77"/>
      <c r="B1604" s="605" t="str">
        <f>IF(ROSTER!B8="","",ROSTER!B8)</f>
        <v/>
      </c>
      <c r="C1604" s="588" t="str">
        <f>IF(ROSTER!C$8="","",ROSTER!C$8)</f>
        <v/>
      </c>
      <c r="D1604" s="589"/>
      <c r="E1604" s="590"/>
      <c r="F1604" s="592">
        <f>IF(E1604="y",1,IF(E1604="S",1,0))</f>
        <v>0</v>
      </c>
      <c r="G1604" s="594">
        <f>IF(E1604="S",1,0)</f>
        <v>0</v>
      </c>
      <c r="H1604" s="584"/>
      <c r="I1604" s="576"/>
      <c r="J1604" s="564"/>
      <c r="K1604" s="565"/>
      <c r="L1604" s="568"/>
      <c r="M1604" s="569"/>
      <c r="N1604" s="578">
        <f>L1604+J1604</f>
        <v>0</v>
      </c>
      <c r="O1604" s="579"/>
      <c r="P1604" s="564"/>
      <c r="Q1604" s="565"/>
      <c r="R1604" s="568"/>
      <c r="S1604" s="569"/>
      <c r="T1604" s="578">
        <f>R1604-P1604</f>
        <v>0</v>
      </c>
      <c r="U1604" s="579"/>
      <c r="V1604" s="584"/>
      <c r="W1604" s="576"/>
      <c r="X1604" s="564"/>
      <c r="Y1604" s="576"/>
      <c r="Z1604" s="564"/>
      <c r="AA1604" s="576"/>
      <c r="AB1604" s="564"/>
      <c r="AC1604" s="565"/>
      <c r="AD1604" s="568"/>
      <c r="AE1604" s="569"/>
      <c r="AF1604" s="548">
        <f>IF(AB1604=0,0,(AD1604/AB1604)*100)</f>
        <v>0</v>
      </c>
      <c r="AG1604" s="549"/>
      <c r="AH1604" s="564"/>
      <c r="AI1604" s="565"/>
      <c r="AJ1604" s="568"/>
      <c r="AK1604" s="569"/>
      <c r="AL1604" s="548">
        <f>IF(AH1604=0,0,(AJ1604/AH1604)*100)</f>
        <v>0</v>
      </c>
      <c r="AM1604" s="549"/>
      <c r="AN1604" s="564"/>
      <c r="AO1604" s="565"/>
      <c r="AP1604" s="568"/>
      <c r="AQ1604" s="569"/>
      <c r="AR1604" s="548">
        <f>IF(AN1604=0,0,(AP1604/AN1604)*100)</f>
        <v>0</v>
      </c>
      <c r="AS1604" s="549"/>
      <c r="AT1604" s="572">
        <f>AB1604+AH1604+AN1604</f>
        <v>0</v>
      </c>
      <c r="AU1604" s="573"/>
      <c r="AV1604" s="544">
        <f>AD1604+AJ1604+AP1604</f>
        <v>0</v>
      </c>
      <c r="AW1604" s="545"/>
      <c r="AX1604" s="548">
        <f>IF(AT1604=0,0,(AV1604/AT1604)*100)</f>
        <v>0</v>
      </c>
      <c r="AY1604" s="549"/>
      <c r="AZ1604" s="564"/>
      <c r="BA1604" s="565"/>
      <c r="BB1604" s="568"/>
      <c r="BC1604" s="569"/>
      <c r="BD1604" s="548">
        <f>IF(AZ1604=0,0,(BB1604/AZ1604)*100)</f>
        <v>0</v>
      </c>
      <c r="BE1604" s="549"/>
      <c r="BF1604" s="572">
        <f>AT1604+AZ1604</f>
        <v>0</v>
      </c>
      <c r="BG1604" s="573"/>
      <c r="BH1604" s="544">
        <f>AV1604+BB1604</f>
        <v>0</v>
      </c>
      <c r="BI1604" s="545"/>
      <c r="BJ1604" s="548">
        <f>IF(BF1604=0,0,(BH1604/BF1604)*100)</f>
        <v>0</v>
      </c>
      <c r="BK1604" s="549"/>
      <c r="BL1604" s="552">
        <f>(AD1604*2)+(AJ1604*2)+(AP1604*3)+BB1604</f>
        <v>0</v>
      </c>
      <c r="BM1604" s="553"/>
      <c r="BN1604" s="554"/>
      <c r="BO1604" s="560" t="e">
        <f>(BL1604*BR$1604)+(N1604*BR$1605)+(X1604*BR$1606)+(R1604*BR$1607)+(V1604*BR$1608)+(Z1604*BR$1609)</f>
        <v>#REF!</v>
      </c>
      <c r="BP1604" s="560" t="e">
        <f>((AZ1604-BB1604)*BR$1611)+((AT1604-AV1604)*BR$1610)+(H1604*BR$1612)+(P1604*BR$1613)</f>
        <v>#REF!</v>
      </c>
      <c r="BQ1604" s="78" t="s">
        <v>81</v>
      </c>
      <c r="BR1604" s="79" t="e">
        <f>IF(#REF!="B",#REF!,IF(#REF!="C",#REF!,#REF!))</f>
        <v>#REF!</v>
      </c>
      <c r="BS1604" s="75"/>
    </row>
    <row r="1605" spans="1:71" ht="23.85" customHeight="1">
      <c r="A1605" s="77"/>
      <c r="B1605" s="606"/>
      <c r="C1605" s="562" t="str">
        <f>IF(ROSTER!D$8="","",ROSTER!D$8)</f>
        <v/>
      </c>
      <c r="D1605" s="563"/>
      <c r="E1605" s="591"/>
      <c r="F1605" s="593"/>
      <c r="G1605" s="595"/>
      <c r="H1605" s="585"/>
      <c r="I1605" s="577"/>
      <c r="J1605" s="566"/>
      <c r="K1605" s="567"/>
      <c r="L1605" s="570"/>
      <c r="M1605" s="571"/>
      <c r="N1605" s="582" t="s">
        <v>16</v>
      </c>
      <c r="O1605" s="583"/>
      <c r="P1605" s="566"/>
      <c r="Q1605" s="567"/>
      <c r="R1605" s="570"/>
      <c r="S1605" s="571"/>
      <c r="T1605" s="582" t="s">
        <v>16</v>
      </c>
      <c r="U1605" s="583"/>
      <c r="V1605" s="585"/>
      <c r="W1605" s="577"/>
      <c r="X1605" s="566"/>
      <c r="Y1605" s="577"/>
      <c r="Z1605" s="566"/>
      <c r="AA1605" s="577"/>
      <c r="AB1605" s="566"/>
      <c r="AC1605" s="567"/>
      <c r="AD1605" s="570"/>
      <c r="AE1605" s="571"/>
      <c r="AF1605" s="598"/>
      <c r="AG1605" s="599"/>
      <c r="AH1605" s="566"/>
      <c r="AI1605" s="567"/>
      <c r="AJ1605" s="570"/>
      <c r="AK1605" s="571"/>
      <c r="AL1605" s="598"/>
      <c r="AM1605" s="599"/>
      <c r="AN1605" s="566"/>
      <c r="AO1605" s="567"/>
      <c r="AP1605" s="570"/>
      <c r="AQ1605" s="571"/>
      <c r="AR1605" s="598"/>
      <c r="AS1605" s="599"/>
      <c r="AT1605" s="603"/>
      <c r="AU1605" s="604"/>
      <c r="AV1605" s="596"/>
      <c r="AW1605" s="597"/>
      <c r="AX1605" s="598"/>
      <c r="AY1605" s="599"/>
      <c r="AZ1605" s="566"/>
      <c r="BA1605" s="567"/>
      <c r="BB1605" s="570"/>
      <c r="BC1605" s="571"/>
      <c r="BD1605" s="598"/>
      <c r="BE1605" s="599"/>
      <c r="BF1605" s="603"/>
      <c r="BG1605" s="604"/>
      <c r="BH1605" s="596"/>
      <c r="BI1605" s="597"/>
      <c r="BJ1605" s="598"/>
      <c r="BK1605" s="599"/>
      <c r="BL1605" s="600"/>
      <c r="BM1605" s="601"/>
      <c r="BN1605" s="602"/>
      <c r="BO1605" s="561"/>
      <c r="BP1605" s="561"/>
      <c r="BQ1605" s="78" t="s">
        <v>82</v>
      </c>
      <c r="BR1605" s="79" t="e">
        <f>IF(#REF!="B",#REF!,IF(#REF!="C",#REF!,#REF!))</f>
        <v>#REF!</v>
      </c>
      <c r="BS1605" s="75"/>
    </row>
    <row r="1606" spans="1:71" ht="21.75" customHeight="1">
      <c r="A1606" s="62"/>
      <c r="B1606" s="605" t="str">
        <f>IF(ROSTER!B10="","",ROSTER!B10)</f>
        <v/>
      </c>
      <c r="C1606" s="588" t="str">
        <f>IF(ROSTER!C$10="","",ROSTER!C$10)</f>
        <v/>
      </c>
      <c r="D1606" s="589"/>
      <c r="E1606" s="590"/>
      <c r="F1606" s="592">
        <f>IF(E1606="y",1,IF(E1606="S",1,0))</f>
        <v>0</v>
      </c>
      <c r="G1606" s="594">
        <f>IF(E1606="S",1,0)</f>
        <v>0</v>
      </c>
      <c r="H1606" s="584"/>
      <c r="I1606" s="576"/>
      <c r="J1606" s="564"/>
      <c r="K1606" s="565"/>
      <c r="L1606" s="568"/>
      <c r="M1606" s="569"/>
      <c r="N1606" s="578">
        <f>L1606+J1606</f>
        <v>0</v>
      </c>
      <c r="O1606" s="579"/>
      <c r="P1606" s="564"/>
      <c r="Q1606" s="565"/>
      <c r="R1606" s="568"/>
      <c r="S1606" s="569"/>
      <c r="T1606" s="578">
        <f>R1606-P1606</f>
        <v>0</v>
      </c>
      <c r="U1606" s="579"/>
      <c r="V1606" s="584"/>
      <c r="W1606" s="576"/>
      <c r="X1606" s="564"/>
      <c r="Y1606" s="576"/>
      <c r="Z1606" s="564"/>
      <c r="AA1606" s="576"/>
      <c r="AB1606" s="564"/>
      <c r="AC1606" s="565"/>
      <c r="AD1606" s="568"/>
      <c r="AE1606" s="569"/>
      <c r="AF1606" s="548">
        <f>IF(AB1606=0,0,(AD1606/AB1606)*100)</f>
        <v>0</v>
      </c>
      <c r="AG1606" s="549"/>
      <c r="AH1606" s="564"/>
      <c r="AI1606" s="565"/>
      <c r="AJ1606" s="568"/>
      <c r="AK1606" s="569"/>
      <c r="AL1606" s="548">
        <f>IF(AH1606=0,0,(AJ1606/AH1606)*100)</f>
        <v>0</v>
      </c>
      <c r="AM1606" s="549"/>
      <c r="AN1606" s="564"/>
      <c r="AO1606" s="565"/>
      <c r="AP1606" s="568"/>
      <c r="AQ1606" s="569"/>
      <c r="AR1606" s="548">
        <f>IF(AN1606=0,0,(AP1606/AN1606)*100)</f>
        <v>0</v>
      </c>
      <c r="AS1606" s="549"/>
      <c r="AT1606" s="572">
        <f>AB1606+AH1606+AN1606</f>
        <v>0</v>
      </c>
      <c r="AU1606" s="573"/>
      <c r="AV1606" s="544">
        <f>AD1606+AJ1606+AP1606</f>
        <v>0</v>
      </c>
      <c r="AW1606" s="545"/>
      <c r="AX1606" s="548">
        <f>IF(AT1606=0,0,(AV1606/AT1606)*100)</f>
        <v>0</v>
      </c>
      <c r="AY1606" s="549"/>
      <c r="AZ1606" s="564"/>
      <c r="BA1606" s="565"/>
      <c r="BB1606" s="568"/>
      <c r="BC1606" s="569"/>
      <c r="BD1606" s="548">
        <f>IF(AZ1606=0,0,(BB1606/AZ1606)*100)</f>
        <v>0</v>
      </c>
      <c r="BE1606" s="549"/>
      <c r="BF1606" s="572">
        <f>AT1606+AZ1606</f>
        <v>0</v>
      </c>
      <c r="BG1606" s="573"/>
      <c r="BH1606" s="544">
        <f>AV1606+BB1606</f>
        <v>0</v>
      </c>
      <c r="BI1606" s="545"/>
      <c r="BJ1606" s="548">
        <f>IF(BF1606=0,0,(BH1606/BF1606)*100)</f>
        <v>0</v>
      </c>
      <c r="BK1606" s="549"/>
      <c r="BL1606" s="552">
        <f>(AD1606*2)+(AJ1606*2)+(AP1606*3)+BB1606</f>
        <v>0</v>
      </c>
      <c r="BM1606" s="553"/>
      <c r="BN1606" s="554"/>
      <c r="BO1606" s="560" t="e">
        <f>(BL1606*BR$1604)+(N1606*BR$1605)+(X1606*BR$1606)+(R1606*BR$1607)+(V1606*BR$1608)+(Z1606*BR$1609)</f>
        <v>#REF!</v>
      </c>
      <c r="BP1606" s="560" t="e">
        <f>((AZ1606-BB1606)*BR$1611)+((AT1606-AV1606)*BR$1610)+(H1606*BR$1612)+(P1606*BR$1613)</f>
        <v>#REF!</v>
      </c>
      <c r="BQ1606" s="78" t="s">
        <v>83</v>
      </c>
      <c r="BR1606" s="79" t="e">
        <f>IF(#REF!="B",#REF!,IF(#REF!="C",#REF!,#REF!))</f>
        <v>#REF!</v>
      </c>
      <c r="BS1606" s="75"/>
    </row>
    <row r="1607" spans="1:71" ht="21.75" customHeight="1">
      <c r="A1607" s="62"/>
      <c r="B1607" s="606"/>
      <c r="C1607" s="562" t="str">
        <f>IF(ROSTER!D$10="","",ROSTER!D$10)</f>
        <v/>
      </c>
      <c r="D1607" s="563"/>
      <c r="E1607" s="591"/>
      <c r="F1607" s="593"/>
      <c r="G1607" s="595"/>
      <c r="H1607" s="585"/>
      <c r="I1607" s="577"/>
      <c r="J1607" s="566"/>
      <c r="K1607" s="567"/>
      <c r="L1607" s="570"/>
      <c r="M1607" s="571"/>
      <c r="N1607" s="582" t="s">
        <v>16</v>
      </c>
      <c r="O1607" s="583"/>
      <c r="P1607" s="566"/>
      <c r="Q1607" s="567"/>
      <c r="R1607" s="570"/>
      <c r="S1607" s="571"/>
      <c r="T1607" s="582" t="s">
        <v>16</v>
      </c>
      <c r="U1607" s="583"/>
      <c r="V1607" s="585"/>
      <c r="W1607" s="577"/>
      <c r="X1607" s="566"/>
      <c r="Y1607" s="577"/>
      <c r="Z1607" s="566"/>
      <c r="AA1607" s="577"/>
      <c r="AB1607" s="566"/>
      <c r="AC1607" s="567"/>
      <c r="AD1607" s="570"/>
      <c r="AE1607" s="571"/>
      <c r="AF1607" s="598"/>
      <c r="AG1607" s="599"/>
      <c r="AH1607" s="566"/>
      <c r="AI1607" s="567"/>
      <c r="AJ1607" s="570"/>
      <c r="AK1607" s="571"/>
      <c r="AL1607" s="598"/>
      <c r="AM1607" s="599"/>
      <c r="AN1607" s="566"/>
      <c r="AO1607" s="567"/>
      <c r="AP1607" s="570"/>
      <c r="AQ1607" s="571"/>
      <c r="AR1607" s="598"/>
      <c r="AS1607" s="599"/>
      <c r="AT1607" s="603"/>
      <c r="AU1607" s="604"/>
      <c r="AV1607" s="596"/>
      <c r="AW1607" s="597"/>
      <c r="AX1607" s="598"/>
      <c r="AY1607" s="599"/>
      <c r="AZ1607" s="566"/>
      <c r="BA1607" s="567"/>
      <c r="BB1607" s="570"/>
      <c r="BC1607" s="571"/>
      <c r="BD1607" s="598"/>
      <c r="BE1607" s="599"/>
      <c r="BF1607" s="603"/>
      <c r="BG1607" s="604"/>
      <c r="BH1607" s="596"/>
      <c r="BI1607" s="597"/>
      <c r="BJ1607" s="598"/>
      <c r="BK1607" s="599"/>
      <c r="BL1607" s="600"/>
      <c r="BM1607" s="601"/>
      <c r="BN1607" s="602"/>
      <c r="BO1607" s="561"/>
      <c r="BP1607" s="561"/>
      <c r="BQ1607" s="78" t="s">
        <v>84</v>
      </c>
      <c r="BR1607" s="79" t="e">
        <f>IF(#REF!="B",#REF!,IF(#REF!="C",#REF!,#REF!))</f>
        <v>#REF!</v>
      </c>
      <c r="BS1607" s="75"/>
    </row>
    <row r="1608" spans="1:71" ht="21.75" customHeight="1">
      <c r="A1608" s="62"/>
      <c r="B1608" s="586" t="str">
        <f>IF(ROSTER!B12="","",ROSTER!B12)</f>
        <v/>
      </c>
      <c r="C1608" s="588" t="str">
        <f>IF(ROSTER!C$12="","",ROSTER!C$12)</f>
        <v/>
      </c>
      <c r="D1608" s="589"/>
      <c r="E1608" s="590"/>
      <c r="F1608" s="592">
        <f>IF(E1608="y",1,IF(E1608="S",1,0))</f>
        <v>0</v>
      </c>
      <c r="G1608" s="594">
        <f>IF(E1608="S",1,0)</f>
        <v>0</v>
      </c>
      <c r="H1608" s="584"/>
      <c r="I1608" s="576"/>
      <c r="J1608" s="564"/>
      <c r="K1608" s="565"/>
      <c r="L1608" s="568"/>
      <c r="M1608" s="569"/>
      <c r="N1608" s="578">
        <f>L1608+J1608</f>
        <v>0</v>
      </c>
      <c r="O1608" s="579"/>
      <c r="P1608" s="564"/>
      <c r="Q1608" s="565"/>
      <c r="R1608" s="568"/>
      <c r="S1608" s="569"/>
      <c r="T1608" s="578">
        <f>R1608-P1608</f>
        <v>0</v>
      </c>
      <c r="U1608" s="579"/>
      <c r="V1608" s="584"/>
      <c r="W1608" s="576"/>
      <c r="X1608" s="564"/>
      <c r="Y1608" s="576"/>
      <c r="Z1608" s="564"/>
      <c r="AA1608" s="576"/>
      <c r="AB1608" s="564"/>
      <c r="AC1608" s="565"/>
      <c r="AD1608" s="568"/>
      <c r="AE1608" s="569"/>
      <c r="AF1608" s="548">
        <f>IF(AB1608=0,0,(AD1608/AB1608)*100)</f>
        <v>0</v>
      </c>
      <c r="AG1608" s="549"/>
      <c r="AH1608" s="564"/>
      <c r="AI1608" s="565"/>
      <c r="AJ1608" s="568"/>
      <c r="AK1608" s="569"/>
      <c r="AL1608" s="548">
        <f>IF(AH1608=0,0,(AJ1608/AH1608)*100)</f>
        <v>0</v>
      </c>
      <c r="AM1608" s="549"/>
      <c r="AN1608" s="564"/>
      <c r="AO1608" s="565"/>
      <c r="AP1608" s="568"/>
      <c r="AQ1608" s="569"/>
      <c r="AR1608" s="548">
        <f>IF(AN1608=0,0,(AP1608/AN1608)*100)</f>
        <v>0</v>
      </c>
      <c r="AS1608" s="549"/>
      <c r="AT1608" s="572">
        <f>AB1608+AH1608+AN1608</f>
        <v>0</v>
      </c>
      <c r="AU1608" s="573"/>
      <c r="AV1608" s="544">
        <f>AD1608+AJ1608+AP1608</f>
        <v>0</v>
      </c>
      <c r="AW1608" s="545"/>
      <c r="AX1608" s="548">
        <f>IF(AT1608=0,0,(AV1608/AT1608)*100)</f>
        <v>0</v>
      </c>
      <c r="AY1608" s="549"/>
      <c r="AZ1608" s="564"/>
      <c r="BA1608" s="565"/>
      <c r="BB1608" s="568"/>
      <c r="BC1608" s="569"/>
      <c r="BD1608" s="548">
        <f>IF(AZ1608=0,0,(BB1608/AZ1608)*100)</f>
        <v>0</v>
      </c>
      <c r="BE1608" s="549"/>
      <c r="BF1608" s="572">
        <f>AT1608+AZ1608</f>
        <v>0</v>
      </c>
      <c r="BG1608" s="573"/>
      <c r="BH1608" s="544">
        <f>AV1608+BB1608</f>
        <v>0</v>
      </c>
      <c r="BI1608" s="545"/>
      <c r="BJ1608" s="548">
        <f>IF(BF1608=0,0,(BH1608/BF1608)*100)</f>
        <v>0</v>
      </c>
      <c r="BK1608" s="549"/>
      <c r="BL1608" s="552">
        <f>(AD1608*2)+(AJ1608*2)+(AP1608*3)+BB1608</f>
        <v>0</v>
      </c>
      <c r="BM1608" s="553"/>
      <c r="BN1608" s="554"/>
      <c r="BO1608" s="560" t="e">
        <f>(BL1608*BR$1604)+(N1608*BR$1605)+(X1608*BR$1606)+(R1608*BR$1607)+(V1608*BR$1608)+(Z1608*BR$1609)</f>
        <v>#REF!</v>
      </c>
      <c r="BP1608" s="560" t="e">
        <f>((AZ1608-BB1608)*BR$1611)+((AT1608-AV1608)*BR$1610)+(H1608*BR$1612)+(P1608*BR$1613)</f>
        <v>#REF!</v>
      </c>
      <c r="BQ1608" s="78" t="s">
        <v>85</v>
      </c>
      <c r="BR1608" s="79" t="e">
        <f>IF(#REF!="B",#REF!,IF(#REF!="C",#REF!,#REF!))</f>
        <v>#REF!</v>
      </c>
      <c r="BS1608" s="75"/>
    </row>
    <row r="1609" spans="1:71" ht="21.75" customHeight="1">
      <c r="A1609" s="62"/>
      <c r="B1609" s="587"/>
      <c r="C1609" s="562" t="str">
        <f>IF(ROSTER!D$12="","",ROSTER!D$12)</f>
        <v/>
      </c>
      <c r="D1609" s="563"/>
      <c r="E1609" s="591"/>
      <c r="F1609" s="593"/>
      <c r="G1609" s="595"/>
      <c r="H1609" s="585"/>
      <c r="I1609" s="577"/>
      <c r="J1609" s="566"/>
      <c r="K1609" s="567"/>
      <c r="L1609" s="570"/>
      <c r="M1609" s="571"/>
      <c r="N1609" s="582" t="s">
        <v>16</v>
      </c>
      <c r="O1609" s="583"/>
      <c r="P1609" s="566"/>
      <c r="Q1609" s="567"/>
      <c r="R1609" s="570"/>
      <c r="S1609" s="571"/>
      <c r="T1609" s="582" t="s">
        <v>16</v>
      </c>
      <c r="U1609" s="583"/>
      <c r="V1609" s="585"/>
      <c r="W1609" s="577"/>
      <c r="X1609" s="566"/>
      <c r="Y1609" s="577"/>
      <c r="Z1609" s="566"/>
      <c r="AA1609" s="577"/>
      <c r="AB1609" s="566"/>
      <c r="AC1609" s="567"/>
      <c r="AD1609" s="570"/>
      <c r="AE1609" s="571"/>
      <c r="AF1609" s="598"/>
      <c r="AG1609" s="599"/>
      <c r="AH1609" s="566"/>
      <c r="AI1609" s="567"/>
      <c r="AJ1609" s="570"/>
      <c r="AK1609" s="571"/>
      <c r="AL1609" s="598"/>
      <c r="AM1609" s="599"/>
      <c r="AN1609" s="566"/>
      <c r="AO1609" s="567"/>
      <c r="AP1609" s="570"/>
      <c r="AQ1609" s="571"/>
      <c r="AR1609" s="598"/>
      <c r="AS1609" s="599"/>
      <c r="AT1609" s="603"/>
      <c r="AU1609" s="604"/>
      <c r="AV1609" s="596"/>
      <c r="AW1609" s="597"/>
      <c r="AX1609" s="598"/>
      <c r="AY1609" s="599"/>
      <c r="AZ1609" s="566"/>
      <c r="BA1609" s="567"/>
      <c r="BB1609" s="570"/>
      <c r="BC1609" s="571"/>
      <c r="BD1609" s="598"/>
      <c r="BE1609" s="599"/>
      <c r="BF1609" s="603"/>
      <c r="BG1609" s="604"/>
      <c r="BH1609" s="596"/>
      <c r="BI1609" s="597"/>
      <c r="BJ1609" s="598"/>
      <c r="BK1609" s="599"/>
      <c r="BL1609" s="600"/>
      <c r="BM1609" s="601"/>
      <c r="BN1609" s="602"/>
      <c r="BO1609" s="561"/>
      <c r="BP1609" s="561"/>
      <c r="BQ1609" s="78" t="s">
        <v>86</v>
      </c>
      <c r="BR1609" s="79" t="e">
        <f>IF(#REF!="B",#REF!,IF(#REF!="C",#REF!,#REF!))</f>
        <v>#REF!</v>
      </c>
      <c r="BS1609" s="75"/>
    </row>
    <row r="1610" spans="1:71" ht="21.75" customHeight="1">
      <c r="A1610" s="62"/>
      <c r="B1610" s="586" t="str">
        <f>IF(ROSTER!B14="","",ROSTER!B14)</f>
        <v/>
      </c>
      <c r="C1610" s="588" t="str">
        <f>IF(ROSTER!C$14="","",ROSTER!C$14)</f>
        <v/>
      </c>
      <c r="D1610" s="589"/>
      <c r="E1610" s="590"/>
      <c r="F1610" s="592">
        <f>IF(E1610="y",1,IF(E1610="S",1,0))</f>
        <v>0</v>
      </c>
      <c r="G1610" s="594">
        <f>IF(E1610="S",1,0)</f>
        <v>0</v>
      </c>
      <c r="H1610" s="584"/>
      <c r="I1610" s="576"/>
      <c r="J1610" s="564"/>
      <c r="K1610" s="565"/>
      <c r="L1610" s="568"/>
      <c r="M1610" s="569"/>
      <c r="N1610" s="578">
        <f>L1610+J1610</f>
        <v>0</v>
      </c>
      <c r="O1610" s="579"/>
      <c r="P1610" s="564"/>
      <c r="Q1610" s="565"/>
      <c r="R1610" s="568"/>
      <c r="S1610" s="569"/>
      <c r="T1610" s="578">
        <f>R1610-P1610</f>
        <v>0</v>
      </c>
      <c r="U1610" s="579"/>
      <c r="V1610" s="584"/>
      <c r="W1610" s="576"/>
      <c r="X1610" s="564"/>
      <c r="Y1610" s="576"/>
      <c r="Z1610" s="564"/>
      <c r="AA1610" s="576"/>
      <c r="AB1610" s="564"/>
      <c r="AC1610" s="565"/>
      <c r="AD1610" s="568"/>
      <c r="AE1610" s="569"/>
      <c r="AF1610" s="548">
        <f>IF(AB1610=0,0,(AD1610/AB1610)*100)</f>
        <v>0</v>
      </c>
      <c r="AG1610" s="549"/>
      <c r="AH1610" s="564"/>
      <c r="AI1610" s="565"/>
      <c r="AJ1610" s="568"/>
      <c r="AK1610" s="569"/>
      <c r="AL1610" s="548">
        <f>IF(AH1610=0,0,(AJ1610/AH1610)*100)</f>
        <v>0</v>
      </c>
      <c r="AM1610" s="549"/>
      <c r="AN1610" s="564"/>
      <c r="AO1610" s="565"/>
      <c r="AP1610" s="568"/>
      <c r="AQ1610" s="569"/>
      <c r="AR1610" s="548">
        <f>IF(AN1610=0,0,(AP1610/AN1610)*100)</f>
        <v>0</v>
      </c>
      <c r="AS1610" s="549"/>
      <c r="AT1610" s="572">
        <f>AB1610+AH1610+AN1610</f>
        <v>0</v>
      </c>
      <c r="AU1610" s="573"/>
      <c r="AV1610" s="544">
        <f>AD1610+AJ1610+AP1610</f>
        <v>0</v>
      </c>
      <c r="AW1610" s="545"/>
      <c r="AX1610" s="548">
        <f>IF(AT1610=0,0,(AV1610/AT1610)*100)</f>
        <v>0</v>
      </c>
      <c r="AY1610" s="549"/>
      <c r="AZ1610" s="564"/>
      <c r="BA1610" s="565"/>
      <c r="BB1610" s="568"/>
      <c r="BC1610" s="569"/>
      <c r="BD1610" s="548">
        <f>IF(AZ1610=0,0,(BB1610/AZ1610)*100)</f>
        <v>0</v>
      </c>
      <c r="BE1610" s="549"/>
      <c r="BF1610" s="572">
        <f>AT1610+AZ1610</f>
        <v>0</v>
      </c>
      <c r="BG1610" s="573"/>
      <c r="BH1610" s="544">
        <f>AV1610+BB1610</f>
        <v>0</v>
      </c>
      <c r="BI1610" s="545"/>
      <c r="BJ1610" s="548">
        <f>IF(BF1610=0,0,(BH1610/BF1610)*100)</f>
        <v>0</v>
      </c>
      <c r="BK1610" s="549"/>
      <c r="BL1610" s="552">
        <f>(AD1610*2)+(AJ1610*2)+(AP1610*3)+BB1610</f>
        <v>0</v>
      </c>
      <c r="BM1610" s="553"/>
      <c r="BN1610" s="554"/>
      <c r="BO1610" s="560" t="e">
        <f>(BL1610*BR$1604)+(N1610*BR$1605)+(X1610*BR$1606)+(R1610*BR$1607)+(V1610*BR$1608)+(Z1610*BR$1609)</f>
        <v>#REF!</v>
      </c>
      <c r="BP1610" s="560" t="e">
        <f>((AZ1610-BB1610)*BR$1611)+((AT1610-AV1610)*BR$1610)+(H1610*BR$1612)+(P1610*BR$1613)</f>
        <v>#REF!</v>
      </c>
      <c r="BQ1610" s="78" t="s">
        <v>87</v>
      </c>
      <c r="BR1610" s="79" t="e">
        <f>IF(#REF!="B",#REF!,IF(#REF!="C",#REF!,#REF!))</f>
        <v>#REF!</v>
      </c>
      <c r="BS1610" s="75"/>
    </row>
    <row r="1611" spans="1:71" ht="21.75" customHeight="1">
      <c r="A1611" s="62"/>
      <c r="B1611" s="587"/>
      <c r="C1611" s="562" t="str">
        <f>IF(ROSTER!D$14="","",ROSTER!D$14)</f>
        <v/>
      </c>
      <c r="D1611" s="563"/>
      <c r="E1611" s="591"/>
      <c r="F1611" s="593"/>
      <c r="G1611" s="595"/>
      <c r="H1611" s="585"/>
      <c r="I1611" s="577"/>
      <c r="J1611" s="566"/>
      <c r="K1611" s="567"/>
      <c r="L1611" s="570"/>
      <c r="M1611" s="571"/>
      <c r="N1611" s="582" t="s">
        <v>16</v>
      </c>
      <c r="O1611" s="583"/>
      <c r="P1611" s="566"/>
      <c r="Q1611" s="567"/>
      <c r="R1611" s="570"/>
      <c r="S1611" s="571"/>
      <c r="T1611" s="582" t="s">
        <v>16</v>
      </c>
      <c r="U1611" s="583"/>
      <c r="V1611" s="585"/>
      <c r="W1611" s="577"/>
      <c r="X1611" s="566"/>
      <c r="Y1611" s="577"/>
      <c r="Z1611" s="566"/>
      <c r="AA1611" s="577"/>
      <c r="AB1611" s="566"/>
      <c r="AC1611" s="567"/>
      <c r="AD1611" s="570"/>
      <c r="AE1611" s="571"/>
      <c r="AF1611" s="598"/>
      <c r="AG1611" s="599"/>
      <c r="AH1611" s="566"/>
      <c r="AI1611" s="567"/>
      <c r="AJ1611" s="570"/>
      <c r="AK1611" s="571"/>
      <c r="AL1611" s="598"/>
      <c r="AM1611" s="599"/>
      <c r="AN1611" s="566"/>
      <c r="AO1611" s="567"/>
      <c r="AP1611" s="570"/>
      <c r="AQ1611" s="571"/>
      <c r="AR1611" s="598"/>
      <c r="AS1611" s="599"/>
      <c r="AT1611" s="603"/>
      <c r="AU1611" s="604"/>
      <c r="AV1611" s="596"/>
      <c r="AW1611" s="597"/>
      <c r="AX1611" s="598"/>
      <c r="AY1611" s="599"/>
      <c r="AZ1611" s="566"/>
      <c r="BA1611" s="567"/>
      <c r="BB1611" s="570"/>
      <c r="BC1611" s="571"/>
      <c r="BD1611" s="598"/>
      <c r="BE1611" s="599"/>
      <c r="BF1611" s="603"/>
      <c r="BG1611" s="604"/>
      <c r="BH1611" s="596"/>
      <c r="BI1611" s="597"/>
      <c r="BJ1611" s="598"/>
      <c r="BK1611" s="599"/>
      <c r="BL1611" s="600"/>
      <c r="BM1611" s="601"/>
      <c r="BN1611" s="602"/>
      <c r="BO1611" s="561"/>
      <c r="BP1611" s="561"/>
      <c r="BQ1611" s="78" t="s">
        <v>88</v>
      </c>
      <c r="BR1611" s="79" t="e">
        <f>IF(#REF!="B",#REF!,IF(#REF!="C",#REF!,#REF!))</f>
        <v>#REF!</v>
      </c>
      <c r="BS1611" s="75"/>
    </row>
    <row r="1612" spans="1:71" ht="21.75" customHeight="1">
      <c r="A1612" s="62"/>
      <c r="B1612" s="586" t="str">
        <f>IF(ROSTER!B16="","",ROSTER!B16)</f>
        <v/>
      </c>
      <c r="C1612" s="588" t="str">
        <f>IF(ROSTER!C$16="","",ROSTER!C$16)</f>
        <v/>
      </c>
      <c r="D1612" s="589"/>
      <c r="E1612" s="590"/>
      <c r="F1612" s="592">
        <f>IF(E1612="y",1,IF(E1612="S",1,0))</f>
        <v>0</v>
      </c>
      <c r="G1612" s="594">
        <f>IF(E1612="S",1,0)</f>
        <v>0</v>
      </c>
      <c r="H1612" s="584"/>
      <c r="I1612" s="576"/>
      <c r="J1612" s="564"/>
      <c r="K1612" s="565"/>
      <c r="L1612" s="568"/>
      <c r="M1612" s="569"/>
      <c r="N1612" s="578">
        <f>L1612+J1612</f>
        <v>0</v>
      </c>
      <c r="O1612" s="579"/>
      <c r="P1612" s="564"/>
      <c r="Q1612" s="565"/>
      <c r="R1612" s="568"/>
      <c r="S1612" s="569"/>
      <c r="T1612" s="578">
        <f>R1612-P1612</f>
        <v>0</v>
      </c>
      <c r="U1612" s="579"/>
      <c r="V1612" s="584"/>
      <c r="W1612" s="576"/>
      <c r="X1612" s="564"/>
      <c r="Y1612" s="576"/>
      <c r="Z1612" s="564"/>
      <c r="AA1612" s="576"/>
      <c r="AB1612" s="564"/>
      <c r="AC1612" s="565"/>
      <c r="AD1612" s="568"/>
      <c r="AE1612" s="569"/>
      <c r="AF1612" s="548">
        <f>IF(AB1612=0,0,(AD1612/AB1612)*100)</f>
        <v>0</v>
      </c>
      <c r="AG1612" s="549"/>
      <c r="AH1612" s="564"/>
      <c r="AI1612" s="565"/>
      <c r="AJ1612" s="568"/>
      <c r="AK1612" s="569"/>
      <c r="AL1612" s="548">
        <f>IF(AH1612=0,0,(AJ1612/AH1612)*100)</f>
        <v>0</v>
      </c>
      <c r="AM1612" s="549"/>
      <c r="AN1612" s="564"/>
      <c r="AO1612" s="565"/>
      <c r="AP1612" s="568"/>
      <c r="AQ1612" s="569"/>
      <c r="AR1612" s="548">
        <f>IF(AN1612=0,0,(AP1612/AN1612)*100)</f>
        <v>0</v>
      </c>
      <c r="AS1612" s="549"/>
      <c r="AT1612" s="572">
        <f>AB1612+AH1612+AN1612</f>
        <v>0</v>
      </c>
      <c r="AU1612" s="573"/>
      <c r="AV1612" s="544">
        <f>AD1612+AJ1612+AP1612</f>
        <v>0</v>
      </c>
      <c r="AW1612" s="545"/>
      <c r="AX1612" s="548">
        <f>IF(AT1612=0,0,(AV1612/AT1612)*100)</f>
        <v>0</v>
      </c>
      <c r="AY1612" s="549"/>
      <c r="AZ1612" s="564"/>
      <c r="BA1612" s="565"/>
      <c r="BB1612" s="568"/>
      <c r="BC1612" s="569"/>
      <c r="BD1612" s="548">
        <f>IF(AZ1612=0,0,(BB1612/AZ1612)*100)</f>
        <v>0</v>
      </c>
      <c r="BE1612" s="549"/>
      <c r="BF1612" s="572">
        <f>AT1612+AZ1612</f>
        <v>0</v>
      </c>
      <c r="BG1612" s="573"/>
      <c r="BH1612" s="544">
        <f>AV1612+BB1612</f>
        <v>0</v>
      </c>
      <c r="BI1612" s="545"/>
      <c r="BJ1612" s="548">
        <f>IF(BF1612=0,0,(BH1612/BF1612)*100)</f>
        <v>0</v>
      </c>
      <c r="BK1612" s="549"/>
      <c r="BL1612" s="552">
        <f>(AD1612*2)+(AJ1612*2)+(AP1612*3)+BB1612</f>
        <v>0</v>
      </c>
      <c r="BM1612" s="553"/>
      <c r="BN1612" s="554"/>
      <c r="BO1612" s="560" t="e">
        <f>(BL1612*BR$1604)+(N1612*BR$1605)+(X1612*BR$1606)+(R1612*BR$1607)+(V1612*BR$1608)+(Z1612*BR$1609)</f>
        <v>#REF!</v>
      </c>
      <c r="BP1612" s="560" t="e">
        <f>((AZ1612-BB1612)*BR$1611)+((AT1612-AV1612)*BR$1610)+(H1612*BR$1612)+(P1612*BR$1613)</f>
        <v>#REF!</v>
      </c>
      <c r="BQ1612" s="78" t="s">
        <v>89</v>
      </c>
      <c r="BR1612" s="79" t="e">
        <f>IF(#REF!="B",#REF!,IF(#REF!="C",#REF!,#REF!))</f>
        <v>#REF!</v>
      </c>
      <c r="BS1612" s="75"/>
    </row>
    <row r="1613" spans="1:71" ht="21.75" customHeight="1">
      <c r="A1613" s="62"/>
      <c r="B1613" s="587"/>
      <c r="C1613" s="562" t="str">
        <f>IF(ROSTER!D$16="","",ROSTER!D$16)</f>
        <v/>
      </c>
      <c r="D1613" s="563"/>
      <c r="E1613" s="591"/>
      <c r="F1613" s="593"/>
      <c r="G1613" s="595"/>
      <c r="H1613" s="585"/>
      <c r="I1613" s="577"/>
      <c r="J1613" s="566"/>
      <c r="K1613" s="567"/>
      <c r="L1613" s="570"/>
      <c r="M1613" s="571"/>
      <c r="N1613" s="582" t="s">
        <v>16</v>
      </c>
      <c r="O1613" s="583"/>
      <c r="P1613" s="566"/>
      <c r="Q1613" s="567"/>
      <c r="R1613" s="570"/>
      <c r="S1613" s="571"/>
      <c r="T1613" s="582" t="s">
        <v>16</v>
      </c>
      <c r="U1613" s="583"/>
      <c r="V1613" s="585"/>
      <c r="W1613" s="577"/>
      <c r="X1613" s="566"/>
      <c r="Y1613" s="577"/>
      <c r="Z1613" s="566"/>
      <c r="AA1613" s="577"/>
      <c r="AB1613" s="566"/>
      <c r="AC1613" s="567"/>
      <c r="AD1613" s="570"/>
      <c r="AE1613" s="571"/>
      <c r="AF1613" s="598"/>
      <c r="AG1613" s="599"/>
      <c r="AH1613" s="566"/>
      <c r="AI1613" s="567"/>
      <c r="AJ1613" s="570"/>
      <c r="AK1613" s="571"/>
      <c r="AL1613" s="598"/>
      <c r="AM1613" s="599"/>
      <c r="AN1613" s="566"/>
      <c r="AO1613" s="567"/>
      <c r="AP1613" s="570"/>
      <c r="AQ1613" s="571"/>
      <c r="AR1613" s="598"/>
      <c r="AS1613" s="599"/>
      <c r="AT1613" s="603"/>
      <c r="AU1613" s="604"/>
      <c r="AV1613" s="596"/>
      <c r="AW1613" s="597"/>
      <c r="AX1613" s="598"/>
      <c r="AY1613" s="599"/>
      <c r="AZ1613" s="566"/>
      <c r="BA1613" s="567"/>
      <c r="BB1613" s="570"/>
      <c r="BC1613" s="571"/>
      <c r="BD1613" s="598"/>
      <c r="BE1613" s="599"/>
      <c r="BF1613" s="603"/>
      <c r="BG1613" s="604"/>
      <c r="BH1613" s="596"/>
      <c r="BI1613" s="597"/>
      <c r="BJ1613" s="598"/>
      <c r="BK1613" s="599"/>
      <c r="BL1613" s="600"/>
      <c r="BM1613" s="601"/>
      <c r="BN1613" s="602"/>
      <c r="BO1613" s="561"/>
      <c r="BP1613" s="561"/>
      <c r="BQ1613" s="78" t="s">
        <v>90</v>
      </c>
      <c r="BR1613" s="79" t="e">
        <f>IF(#REF!="B",#REF!,IF(#REF!="C",#REF!,#REF!))</f>
        <v>#REF!</v>
      </c>
      <c r="BS1613" s="75"/>
    </row>
    <row r="1614" spans="1:71" ht="21.75" customHeight="1">
      <c r="A1614" s="62"/>
      <c r="B1614" s="586" t="str">
        <f>IF(ROSTER!B18="","",ROSTER!B18)</f>
        <v/>
      </c>
      <c r="C1614" s="588" t="str">
        <f>IF(ROSTER!C$18="","",ROSTER!C$18)</f>
        <v/>
      </c>
      <c r="D1614" s="589"/>
      <c r="E1614" s="590"/>
      <c r="F1614" s="592">
        <f>IF(E1614="y",1,IF(E1614="S",1,0))</f>
        <v>0</v>
      </c>
      <c r="G1614" s="594">
        <f>IF(E1614="S",1,0)</f>
        <v>0</v>
      </c>
      <c r="H1614" s="584"/>
      <c r="I1614" s="576"/>
      <c r="J1614" s="564"/>
      <c r="K1614" s="565"/>
      <c r="L1614" s="568"/>
      <c r="M1614" s="569"/>
      <c r="N1614" s="578">
        <f>L1614+J1614</f>
        <v>0</v>
      </c>
      <c r="O1614" s="579"/>
      <c r="P1614" s="564"/>
      <c r="Q1614" s="565"/>
      <c r="R1614" s="568"/>
      <c r="S1614" s="569"/>
      <c r="T1614" s="578">
        <f>R1614-P1614</f>
        <v>0</v>
      </c>
      <c r="U1614" s="579"/>
      <c r="V1614" s="584"/>
      <c r="W1614" s="576"/>
      <c r="X1614" s="564"/>
      <c r="Y1614" s="576"/>
      <c r="Z1614" s="564"/>
      <c r="AA1614" s="576"/>
      <c r="AB1614" s="564"/>
      <c r="AC1614" s="565"/>
      <c r="AD1614" s="568"/>
      <c r="AE1614" s="569"/>
      <c r="AF1614" s="548">
        <f>IF(AB1614=0,0,(AD1614/AB1614)*100)</f>
        <v>0</v>
      </c>
      <c r="AG1614" s="549"/>
      <c r="AH1614" s="564"/>
      <c r="AI1614" s="565"/>
      <c r="AJ1614" s="568"/>
      <c r="AK1614" s="569"/>
      <c r="AL1614" s="548">
        <f>IF(AH1614=0,0,(AJ1614/AH1614)*100)</f>
        <v>0</v>
      </c>
      <c r="AM1614" s="549"/>
      <c r="AN1614" s="564"/>
      <c r="AO1614" s="565"/>
      <c r="AP1614" s="568"/>
      <c r="AQ1614" s="569"/>
      <c r="AR1614" s="548">
        <f>IF(AN1614=0,0,(AP1614/AN1614)*100)</f>
        <v>0</v>
      </c>
      <c r="AS1614" s="549"/>
      <c r="AT1614" s="572">
        <f>AB1614+AH1614+AN1614</f>
        <v>0</v>
      </c>
      <c r="AU1614" s="573"/>
      <c r="AV1614" s="544">
        <f>AD1614+AJ1614+AP1614</f>
        <v>0</v>
      </c>
      <c r="AW1614" s="545"/>
      <c r="AX1614" s="548">
        <f>IF(AT1614=0,0,(AV1614/AT1614)*100)</f>
        <v>0</v>
      </c>
      <c r="AY1614" s="549"/>
      <c r="AZ1614" s="564"/>
      <c r="BA1614" s="565"/>
      <c r="BB1614" s="568"/>
      <c r="BC1614" s="569"/>
      <c r="BD1614" s="548">
        <f>IF(AZ1614=0,0,(BB1614/AZ1614)*100)</f>
        <v>0</v>
      </c>
      <c r="BE1614" s="549"/>
      <c r="BF1614" s="572">
        <f>AT1614+AZ1614</f>
        <v>0</v>
      </c>
      <c r="BG1614" s="573"/>
      <c r="BH1614" s="544">
        <f>AV1614+BB1614</f>
        <v>0</v>
      </c>
      <c r="BI1614" s="545"/>
      <c r="BJ1614" s="548">
        <f>IF(BF1614=0,0,(BH1614/BF1614)*100)</f>
        <v>0</v>
      </c>
      <c r="BK1614" s="549"/>
      <c r="BL1614" s="552">
        <f>(AD1614*2)+(AJ1614*2)+(AP1614*3)+BB1614</f>
        <v>0</v>
      </c>
      <c r="BM1614" s="553"/>
      <c r="BN1614" s="554"/>
      <c r="BO1614" s="560" t="e">
        <f>(BL1614*BR$1604)+(N1614*BR$1605)+(X1614*BR$1606)+(R1614*BR$1607)+(V1614*BR$1608)+(Z1614*BR$1609)</f>
        <v>#REF!</v>
      </c>
      <c r="BP1614" s="560" t="e">
        <f>((AZ1614-BB1614)*BR$1611)+((AT1614-AV1614)*BR$1610)+(H1614*BR$1612)+(P1614*BR$1613)</f>
        <v>#REF!</v>
      </c>
      <c r="BQ1614" s="62"/>
      <c r="BR1614" s="62"/>
      <c r="BS1614" s="75"/>
    </row>
    <row r="1615" spans="1:71" ht="21.75" customHeight="1">
      <c r="A1615" s="62"/>
      <c r="B1615" s="587"/>
      <c r="C1615" s="562" t="str">
        <f>IF(ROSTER!D$18="","",ROSTER!D$18)</f>
        <v/>
      </c>
      <c r="D1615" s="563"/>
      <c r="E1615" s="591"/>
      <c r="F1615" s="593"/>
      <c r="G1615" s="595"/>
      <c r="H1615" s="585"/>
      <c r="I1615" s="577"/>
      <c r="J1615" s="566"/>
      <c r="K1615" s="567"/>
      <c r="L1615" s="570"/>
      <c r="M1615" s="571"/>
      <c r="N1615" s="582" t="s">
        <v>16</v>
      </c>
      <c r="O1615" s="583"/>
      <c r="P1615" s="566"/>
      <c r="Q1615" s="567"/>
      <c r="R1615" s="570"/>
      <c r="S1615" s="571"/>
      <c r="T1615" s="582" t="s">
        <v>16</v>
      </c>
      <c r="U1615" s="583"/>
      <c r="V1615" s="585"/>
      <c r="W1615" s="577"/>
      <c r="X1615" s="566"/>
      <c r="Y1615" s="577"/>
      <c r="Z1615" s="566"/>
      <c r="AA1615" s="577"/>
      <c r="AB1615" s="566"/>
      <c r="AC1615" s="567"/>
      <c r="AD1615" s="570"/>
      <c r="AE1615" s="571"/>
      <c r="AF1615" s="598"/>
      <c r="AG1615" s="599"/>
      <c r="AH1615" s="566"/>
      <c r="AI1615" s="567"/>
      <c r="AJ1615" s="570"/>
      <c r="AK1615" s="571"/>
      <c r="AL1615" s="598"/>
      <c r="AM1615" s="599"/>
      <c r="AN1615" s="566"/>
      <c r="AO1615" s="567"/>
      <c r="AP1615" s="570"/>
      <c r="AQ1615" s="571"/>
      <c r="AR1615" s="598"/>
      <c r="AS1615" s="599"/>
      <c r="AT1615" s="603"/>
      <c r="AU1615" s="604"/>
      <c r="AV1615" s="596"/>
      <c r="AW1615" s="597"/>
      <c r="AX1615" s="598"/>
      <c r="AY1615" s="599"/>
      <c r="AZ1615" s="566"/>
      <c r="BA1615" s="567"/>
      <c r="BB1615" s="570"/>
      <c r="BC1615" s="571"/>
      <c r="BD1615" s="598"/>
      <c r="BE1615" s="599"/>
      <c r="BF1615" s="603"/>
      <c r="BG1615" s="604"/>
      <c r="BH1615" s="596"/>
      <c r="BI1615" s="597"/>
      <c r="BJ1615" s="598"/>
      <c r="BK1615" s="599"/>
      <c r="BL1615" s="600"/>
      <c r="BM1615" s="601"/>
      <c r="BN1615" s="602"/>
      <c r="BO1615" s="561"/>
      <c r="BP1615" s="561"/>
      <c r="BQ1615" s="62"/>
      <c r="BR1615" s="62"/>
      <c r="BS1615" s="62"/>
    </row>
    <row r="1616" spans="1:71" ht="21.75" customHeight="1">
      <c r="A1616" s="62"/>
      <c r="B1616" s="586" t="str">
        <f>IF(ROSTER!B20="","",ROSTER!B20)</f>
        <v/>
      </c>
      <c r="C1616" s="588" t="str">
        <f>IF(ROSTER!C$20="","",ROSTER!C$20)</f>
        <v/>
      </c>
      <c r="D1616" s="589"/>
      <c r="E1616" s="590"/>
      <c r="F1616" s="592">
        <f>IF(E1616="y",1,IF(E1616="S",1,0))</f>
        <v>0</v>
      </c>
      <c r="G1616" s="594">
        <f>IF(E1616="S",1,0)</f>
        <v>0</v>
      </c>
      <c r="H1616" s="584"/>
      <c r="I1616" s="576"/>
      <c r="J1616" s="564"/>
      <c r="K1616" s="565"/>
      <c r="L1616" s="568"/>
      <c r="M1616" s="569"/>
      <c r="N1616" s="578">
        <f>L1616+J1616</f>
        <v>0</v>
      </c>
      <c r="O1616" s="579"/>
      <c r="P1616" s="564"/>
      <c r="Q1616" s="565"/>
      <c r="R1616" s="568"/>
      <c r="S1616" s="569"/>
      <c r="T1616" s="578">
        <f>R1616-P1616</f>
        <v>0</v>
      </c>
      <c r="U1616" s="579"/>
      <c r="V1616" s="584"/>
      <c r="W1616" s="576"/>
      <c r="X1616" s="564"/>
      <c r="Y1616" s="576"/>
      <c r="Z1616" s="564"/>
      <c r="AA1616" s="576"/>
      <c r="AB1616" s="564"/>
      <c r="AC1616" s="565"/>
      <c r="AD1616" s="568"/>
      <c r="AE1616" s="569"/>
      <c r="AF1616" s="548">
        <f>IF(AB1616=0,0,(AD1616/AB1616)*100)</f>
        <v>0</v>
      </c>
      <c r="AG1616" s="549"/>
      <c r="AH1616" s="564"/>
      <c r="AI1616" s="565"/>
      <c r="AJ1616" s="568"/>
      <c r="AK1616" s="569"/>
      <c r="AL1616" s="548">
        <f>IF(AH1616=0,0,(AJ1616/AH1616)*100)</f>
        <v>0</v>
      </c>
      <c r="AM1616" s="549"/>
      <c r="AN1616" s="564"/>
      <c r="AO1616" s="565"/>
      <c r="AP1616" s="568"/>
      <c r="AQ1616" s="569"/>
      <c r="AR1616" s="548">
        <f>IF(AN1616=0,0,(AP1616/AN1616)*100)</f>
        <v>0</v>
      </c>
      <c r="AS1616" s="549"/>
      <c r="AT1616" s="572">
        <f>AB1616+AH1616+AN1616</f>
        <v>0</v>
      </c>
      <c r="AU1616" s="573"/>
      <c r="AV1616" s="544">
        <f>AD1616+AJ1616+AP1616</f>
        <v>0</v>
      </c>
      <c r="AW1616" s="545"/>
      <c r="AX1616" s="548">
        <f>IF(AT1616=0,0,(AV1616/AT1616)*100)</f>
        <v>0</v>
      </c>
      <c r="AY1616" s="549"/>
      <c r="AZ1616" s="564"/>
      <c r="BA1616" s="565"/>
      <c r="BB1616" s="568"/>
      <c r="BC1616" s="569"/>
      <c r="BD1616" s="548">
        <f>IF(AZ1616=0,0,(BB1616/AZ1616)*100)</f>
        <v>0</v>
      </c>
      <c r="BE1616" s="549"/>
      <c r="BF1616" s="572">
        <f>AT1616+AZ1616</f>
        <v>0</v>
      </c>
      <c r="BG1616" s="573"/>
      <c r="BH1616" s="544">
        <f>AV1616+BB1616</f>
        <v>0</v>
      </c>
      <c r="BI1616" s="545"/>
      <c r="BJ1616" s="548">
        <f>IF(BF1616=0,0,(BH1616/BF1616)*100)</f>
        <v>0</v>
      </c>
      <c r="BK1616" s="549"/>
      <c r="BL1616" s="552">
        <f>(AD1616*2)+(AJ1616*2)+(AP1616*3)+BB1616</f>
        <v>0</v>
      </c>
      <c r="BM1616" s="553"/>
      <c r="BN1616" s="554"/>
      <c r="BO1616" s="560" t="e">
        <f>(BL1616*BR$1604)+(N1616*BR$1605)+(X1616*BR$1606)+(R1616*BR$1607)+(V1616*BR$1608)+(Z1616*BR$1609)</f>
        <v>#REF!</v>
      </c>
      <c r="BP1616" s="560" t="e">
        <f>((AZ1616-BB1616)*BR$1611)+((AT1616-AV1616)*BR$1610)+(H1616*BR$1612)+(P1616*BR$1613)</f>
        <v>#REF!</v>
      </c>
      <c r="BQ1616" s="62"/>
      <c r="BR1616" s="62"/>
      <c r="BS1616" s="62"/>
    </row>
    <row r="1617" spans="1:76" ht="21.75" customHeight="1">
      <c r="A1617" s="62"/>
      <c r="B1617" s="587"/>
      <c r="C1617" s="562" t="str">
        <f>IF(ROSTER!D$20="","",ROSTER!D$20)</f>
        <v/>
      </c>
      <c r="D1617" s="563"/>
      <c r="E1617" s="591"/>
      <c r="F1617" s="593"/>
      <c r="G1617" s="595"/>
      <c r="H1617" s="585"/>
      <c r="I1617" s="577"/>
      <c r="J1617" s="566"/>
      <c r="K1617" s="567"/>
      <c r="L1617" s="570"/>
      <c r="M1617" s="571"/>
      <c r="N1617" s="582" t="s">
        <v>16</v>
      </c>
      <c r="O1617" s="583"/>
      <c r="P1617" s="566"/>
      <c r="Q1617" s="567"/>
      <c r="R1617" s="570"/>
      <c r="S1617" s="571"/>
      <c r="T1617" s="582" t="s">
        <v>16</v>
      </c>
      <c r="U1617" s="583"/>
      <c r="V1617" s="585"/>
      <c r="W1617" s="577"/>
      <c r="X1617" s="566"/>
      <c r="Y1617" s="577"/>
      <c r="Z1617" s="566"/>
      <c r="AA1617" s="577"/>
      <c r="AB1617" s="566"/>
      <c r="AC1617" s="567"/>
      <c r="AD1617" s="570"/>
      <c r="AE1617" s="571"/>
      <c r="AF1617" s="598"/>
      <c r="AG1617" s="599"/>
      <c r="AH1617" s="566"/>
      <c r="AI1617" s="567"/>
      <c r="AJ1617" s="570"/>
      <c r="AK1617" s="571"/>
      <c r="AL1617" s="598"/>
      <c r="AM1617" s="599"/>
      <c r="AN1617" s="566"/>
      <c r="AO1617" s="567"/>
      <c r="AP1617" s="570"/>
      <c r="AQ1617" s="571"/>
      <c r="AR1617" s="598"/>
      <c r="AS1617" s="599"/>
      <c r="AT1617" s="603"/>
      <c r="AU1617" s="604"/>
      <c r="AV1617" s="596"/>
      <c r="AW1617" s="597"/>
      <c r="AX1617" s="598"/>
      <c r="AY1617" s="599"/>
      <c r="AZ1617" s="566"/>
      <c r="BA1617" s="567"/>
      <c r="BB1617" s="570"/>
      <c r="BC1617" s="571"/>
      <c r="BD1617" s="598"/>
      <c r="BE1617" s="599"/>
      <c r="BF1617" s="603"/>
      <c r="BG1617" s="604"/>
      <c r="BH1617" s="596"/>
      <c r="BI1617" s="597"/>
      <c r="BJ1617" s="598"/>
      <c r="BK1617" s="599"/>
      <c r="BL1617" s="600"/>
      <c r="BM1617" s="601"/>
      <c r="BN1617" s="602"/>
      <c r="BO1617" s="561"/>
      <c r="BP1617" s="561"/>
      <c r="BQ1617" s="62"/>
      <c r="BR1617" s="62"/>
      <c r="BS1617" s="62"/>
    </row>
    <row r="1618" spans="1:76" ht="21.75" customHeight="1">
      <c r="A1618" s="62"/>
      <c r="B1618" s="586" t="str">
        <f>IF(ROSTER!B22="","",ROSTER!B22)</f>
        <v/>
      </c>
      <c r="C1618" s="588" t="str">
        <f>IF(ROSTER!C$22="","",ROSTER!C$22)</f>
        <v/>
      </c>
      <c r="D1618" s="589"/>
      <c r="E1618" s="590"/>
      <c r="F1618" s="592">
        <f>IF(E1618="y",1,IF(E1618="S",1,0))</f>
        <v>0</v>
      </c>
      <c r="G1618" s="594">
        <f>IF(E1618="S",1,0)</f>
        <v>0</v>
      </c>
      <c r="H1618" s="584"/>
      <c r="I1618" s="576"/>
      <c r="J1618" s="564"/>
      <c r="K1618" s="565"/>
      <c r="L1618" s="568"/>
      <c r="M1618" s="569"/>
      <c r="N1618" s="578">
        <f>L1618+J1618</f>
        <v>0</v>
      </c>
      <c r="O1618" s="579"/>
      <c r="P1618" s="564"/>
      <c r="Q1618" s="565"/>
      <c r="R1618" s="568"/>
      <c r="S1618" s="569"/>
      <c r="T1618" s="578">
        <f>R1618-P1618</f>
        <v>0</v>
      </c>
      <c r="U1618" s="579"/>
      <c r="V1618" s="584"/>
      <c r="W1618" s="576"/>
      <c r="X1618" s="564"/>
      <c r="Y1618" s="576"/>
      <c r="Z1618" s="564"/>
      <c r="AA1618" s="576"/>
      <c r="AB1618" s="564"/>
      <c r="AC1618" s="565"/>
      <c r="AD1618" s="568"/>
      <c r="AE1618" s="569"/>
      <c r="AF1618" s="548">
        <f>IF(AB1618=0,0,(AD1618/AB1618)*100)</f>
        <v>0</v>
      </c>
      <c r="AG1618" s="549"/>
      <c r="AH1618" s="564"/>
      <c r="AI1618" s="565"/>
      <c r="AJ1618" s="568"/>
      <c r="AK1618" s="569"/>
      <c r="AL1618" s="548">
        <f>IF(AH1618=0,0,(AJ1618/AH1618)*100)</f>
        <v>0</v>
      </c>
      <c r="AM1618" s="549"/>
      <c r="AN1618" s="564"/>
      <c r="AO1618" s="565"/>
      <c r="AP1618" s="568"/>
      <c r="AQ1618" s="569"/>
      <c r="AR1618" s="548">
        <f>IF(AN1618=0,0,(AP1618/AN1618)*100)</f>
        <v>0</v>
      </c>
      <c r="AS1618" s="549"/>
      <c r="AT1618" s="572">
        <f>AB1618+AH1618+AN1618</f>
        <v>0</v>
      </c>
      <c r="AU1618" s="573"/>
      <c r="AV1618" s="544">
        <f>AD1618+AJ1618+AP1618</f>
        <v>0</v>
      </c>
      <c r="AW1618" s="545"/>
      <c r="AX1618" s="548">
        <f>IF(AT1618=0,0,(AV1618/AT1618)*100)</f>
        <v>0</v>
      </c>
      <c r="AY1618" s="549"/>
      <c r="AZ1618" s="564"/>
      <c r="BA1618" s="565"/>
      <c r="BB1618" s="568"/>
      <c r="BC1618" s="569"/>
      <c r="BD1618" s="548">
        <f>IF(AZ1618=0,0,(BB1618/AZ1618)*100)</f>
        <v>0</v>
      </c>
      <c r="BE1618" s="549"/>
      <c r="BF1618" s="572">
        <f>AT1618+AZ1618</f>
        <v>0</v>
      </c>
      <c r="BG1618" s="573"/>
      <c r="BH1618" s="544">
        <f>AV1618+BB1618</f>
        <v>0</v>
      </c>
      <c r="BI1618" s="545"/>
      <c r="BJ1618" s="548">
        <f>IF(BF1618=0,0,(BH1618/BF1618)*100)</f>
        <v>0</v>
      </c>
      <c r="BK1618" s="549"/>
      <c r="BL1618" s="552">
        <f>(AD1618*2)+(AJ1618*2)+(AP1618*3)+BB1618</f>
        <v>0</v>
      </c>
      <c r="BM1618" s="553"/>
      <c r="BN1618" s="554"/>
      <c r="BO1618" s="560" t="e">
        <f>(BL1618*BR$1604)+(N1618*BR$1605)+(X1618*BR$1606)+(R1618*BR$1607)+(V1618*BR$1608)+(Z1618*BR$1609)</f>
        <v>#REF!</v>
      </c>
      <c r="BP1618" s="560" t="e">
        <f>((AZ1618-BB1618)*BR$1611)+((AT1618-AV1618)*BR$1610)+(H1618*BR$1612)+(P1618*BR$1613)</f>
        <v>#REF!</v>
      </c>
      <c r="BQ1618" s="62"/>
      <c r="BR1618" s="62"/>
      <c r="BS1618" s="62"/>
    </row>
    <row r="1619" spans="1:76" ht="21.75" customHeight="1">
      <c r="A1619" s="62"/>
      <c r="B1619" s="587"/>
      <c r="C1619" s="562" t="str">
        <f>IF(ROSTER!D$22="","",ROSTER!D$22)</f>
        <v/>
      </c>
      <c r="D1619" s="563"/>
      <c r="E1619" s="591"/>
      <c r="F1619" s="593"/>
      <c r="G1619" s="595"/>
      <c r="H1619" s="585"/>
      <c r="I1619" s="577"/>
      <c r="J1619" s="566"/>
      <c r="K1619" s="567"/>
      <c r="L1619" s="570"/>
      <c r="M1619" s="571"/>
      <c r="N1619" s="582" t="s">
        <v>16</v>
      </c>
      <c r="O1619" s="583"/>
      <c r="P1619" s="566"/>
      <c r="Q1619" s="567"/>
      <c r="R1619" s="570"/>
      <c r="S1619" s="571"/>
      <c r="T1619" s="582" t="s">
        <v>16</v>
      </c>
      <c r="U1619" s="583"/>
      <c r="V1619" s="585"/>
      <c r="W1619" s="577"/>
      <c r="X1619" s="566"/>
      <c r="Y1619" s="577"/>
      <c r="Z1619" s="566"/>
      <c r="AA1619" s="577"/>
      <c r="AB1619" s="566"/>
      <c r="AC1619" s="567"/>
      <c r="AD1619" s="570"/>
      <c r="AE1619" s="571"/>
      <c r="AF1619" s="598"/>
      <c r="AG1619" s="599"/>
      <c r="AH1619" s="566"/>
      <c r="AI1619" s="567"/>
      <c r="AJ1619" s="570"/>
      <c r="AK1619" s="571"/>
      <c r="AL1619" s="598"/>
      <c r="AM1619" s="599"/>
      <c r="AN1619" s="566"/>
      <c r="AO1619" s="567"/>
      <c r="AP1619" s="570"/>
      <c r="AQ1619" s="571"/>
      <c r="AR1619" s="598"/>
      <c r="AS1619" s="599"/>
      <c r="AT1619" s="603"/>
      <c r="AU1619" s="604"/>
      <c r="AV1619" s="596"/>
      <c r="AW1619" s="597"/>
      <c r="AX1619" s="598"/>
      <c r="AY1619" s="599"/>
      <c r="AZ1619" s="566"/>
      <c r="BA1619" s="567"/>
      <c r="BB1619" s="570"/>
      <c r="BC1619" s="571"/>
      <c r="BD1619" s="598"/>
      <c r="BE1619" s="599"/>
      <c r="BF1619" s="603"/>
      <c r="BG1619" s="604"/>
      <c r="BH1619" s="596"/>
      <c r="BI1619" s="597"/>
      <c r="BJ1619" s="598"/>
      <c r="BK1619" s="599"/>
      <c r="BL1619" s="600"/>
      <c r="BM1619" s="601"/>
      <c r="BN1619" s="602"/>
      <c r="BO1619" s="561"/>
      <c r="BP1619" s="561"/>
      <c r="BQ1619" s="62"/>
      <c r="BR1619" s="62"/>
      <c r="BS1619" s="62"/>
    </row>
    <row r="1620" spans="1:76" ht="21.75" customHeight="1">
      <c r="A1620" s="62"/>
      <c r="B1620" s="586" t="str">
        <f>IF(ROSTER!B24="","",ROSTER!B24)</f>
        <v/>
      </c>
      <c r="C1620" s="588" t="str">
        <f>IF(ROSTER!C$24="","",ROSTER!C$24)</f>
        <v/>
      </c>
      <c r="D1620" s="589"/>
      <c r="E1620" s="590"/>
      <c r="F1620" s="592">
        <f>IF(E1620="y",1,IF(E1620="S",1,0))</f>
        <v>0</v>
      </c>
      <c r="G1620" s="594">
        <f>IF(E1620="S",1,0)</f>
        <v>0</v>
      </c>
      <c r="H1620" s="584"/>
      <c r="I1620" s="576"/>
      <c r="J1620" s="564"/>
      <c r="K1620" s="565"/>
      <c r="L1620" s="568"/>
      <c r="M1620" s="569"/>
      <c r="N1620" s="578">
        <f>L1620+J1620</f>
        <v>0</v>
      </c>
      <c r="O1620" s="579"/>
      <c r="P1620" s="564"/>
      <c r="Q1620" s="565"/>
      <c r="R1620" s="568"/>
      <c r="S1620" s="569"/>
      <c r="T1620" s="578">
        <f>R1620-P1620</f>
        <v>0</v>
      </c>
      <c r="U1620" s="579"/>
      <c r="V1620" s="584"/>
      <c r="W1620" s="576"/>
      <c r="X1620" s="564"/>
      <c r="Y1620" s="576"/>
      <c r="Z1620" s="564"/>
      <c r="AA1620" s="576"/>
      <c r="AB1620" s="564"/>
      <c r="AC1620" s="565"/>
      <c r="AD1620" s="568"/>
      <c r="AE1620" s="569"/>
      <c r="AF1620" s="548">
        <f>IF(AB1620=0,0,(AD1620/AB1620)*100)</f>
        <v>0</v>
      </c>
      <c r="AG1620" s="549"/>
      <c r="AH1620" s="564"/>
      <c r="AI1620" s="565"/>
      <c r="AJ1620" s="568"/>
      <c r="AK1620" s="569"/>
      <c r="AL1620" s="548">
        <f>IF(AH1620=0,0,(AJ1620/AH1620)*100)</f>
        <v>0</v>
      </c>
      <c r="AM1620" s="549"/>
      <c r="AN1620" s="564"/>
      <c r="AO1620" s="565"/>
      <c r="AP1620" s="568"/>
      <c r="AQ1620" s="569"/>
      <c r="AR1620" s="548">
        <f>IF(AN1620=0,0,(AP1620/AN1620)*100)</f>
        <v>0</v>
      </c>
      <c r="AS1620" s="549"/>
      <c r="AT1620" s="572">
        <f>AB1620+AH1620+AN1620</f>
        <v>0</v>
      </c>
      <c r="AU1620" s="573"/>
      <c r="AV1620" s="544">
        <f>AD1620+AJ1620+AP1620</f>
        <v>0</v>
      </c>
      <c r="AW1620" s="545"/>
      <c r="AX1620" s="548">
        <f>IF(AT1620=0,0,(AV1620/AT1620)*100)</f>
        <v>0</v>
      </c>
      <c r="AY1620" s="549"/>
      <c r="AZ1620" s="564"/>
      <c r="BA1620" s="565"/>
      <c r="BB1620" s="568"/>
      <c r="BC1620" s="569"/>
      <c r="BD1620" s="548">
        <f>IF(AZ1620=0,0,(BB1620/AZ1620)*100)</f>
        <v>0</v>
      </c>
      <c r="BE1620" s="549"/>
      <c r="BF1620" s="572">
        <f>AT1620+AZ1620</f>
        <v>0</v>
      </c>
      <c r="BG1620" s="573"/>
      <c r="BH1620" s="544">
        <f>AV1620+BB1620</f>
        <v>0</v>
      </c>
      <c r="BI1620" s="545"/>
      <c r="BJ1620" s="548">
        <f>IF(BF1620=0,0,(BH1620/BF1620)*100)</f>
        <v>0</v>
      </c>
      <c r="BK1620" s="549"/>
      <c r="BL1620" s="552">
        <f>(AD1620*2)+(AJ1620*2)+(AP1620*3)+BB1620</f>
        <v>0</v>
      </c>
      <c r="BM1620" s="553"/>
      <c r="BN1620" s="554"/>
      <c r="BO1620" s="560" t="e">
        <f>(BL1620*BR$1604)+(N1620*BR$1605)+(X1620*BR$1606)+(R1620*BR$1607)+(V1620*BR$1608)+(Z1620*BR$1609)</f>
        <v>#REF!</v>
      </c>
      <c r="BP1620" s="560" t="e">
        <f>((AZ1620-BB1620)*BR$1611)+((AT1620-AV1620)*BR$1610)+(H1620*BR$1612)+(P1620*BR$1613)</f>
        <v>#REF!</v>
      </c>
      <c r="BQ1620" s="62"/>
      <c r="BR1620" s="62"/>
      <c r="BS1620" s="62"/>
    </row>
    <row r="1621" spans="1:76" ht="21.75" customHeight="1">
      <c r="A1621" s="62"/>
      <c r="B1621" s="587"/>
      <c r="C1621" s="562" t="str">
        <f>IF(ROSTER!D$24="","",ROSTER!D$24)</f>
        <v/>
      </c>
      <c r="D1621" s="563"/>
      <c r="E1621" s="591"/>
      <c r="F1621" s="593"/>
      <c r="G1621" s="595"/>
      <c r="H1621" s="585"/>
      <c r="I1621" s="577"/>
      <c r="J1621" s="566"/>
      <c r="K1621" s="567"/>
      <c r="L1621" s="570"/>
      <c r="M1621" s="571"/>
      <c r="N1621" s="582" t="s">
        <v>16</v>
      </c>
      <c r="O1621" s="583"/>
      <c r="P1621" s="566"/>
      <c r="Q1621" s="567"/>
      <c r="R1621" s="570"/>
      <c r="S1621" s="571"/>
      <c r="T1621" s="582" t="s">
        <v>16</v>
      </c>
      <c r="U1621" s="583"/>
      <c r="V1621" s="585"/>
      <c r="W1621" s="577"/>
      <c r="X1621" s="566"/>
      <c r="Y1621" s="577"/>
      <c r="Z1621" s="566"/>
      <c r="AA1621" s="577"/>
      <c r="AB1621" s="566"/>
      <c r="AC1621" s="567"/>
      <c r="AD1621" s="570"/>
      <c r="AE1621" s="571"/>
      <c r="AF1621" s="598"/>
      <c r="AG1621" s="599"/>
      <c r="AH1621" s="566"/>
      <c r="AI1621" s="567"/>
      <c r="AJ1621" s="570"/>
      <c r="AK1621" s="571"/>
      <c r="AL1621" s="598"/>
      <c r="AM1621" s="599"/>
      <c r="AN1621" s="566"/>
      <c r="AO1621" s="567"/>
      <c r="AP1621" s="570"/>
      <c r="AQ1621" s="571"/>
      <c r="AR1621" s="598"/>
      <c r="AS1621" s="599"/>
      <c r="AT1621" s="603"/>
      <c r="AU1621" s="604"/>
      <c r="AV1621" s="596"/>
      <c r="AW1621" s="597"/>
      <c r="AX1621" s="598"/>
      <c r="AY1621" s="599"/>
      <c r="AZ1621" s="566"/>
      <c r="BA1621" s="567"/>
      <c r="BB1621" s="570"/>
      <c r="BC1621" s="571"/>
      <c r="BD1621" s="598"/>
      <c r="BE1621" s="599"/>
      <c r="BF1621" s="603"/>
      <c r="BG1621" s="604"/>
      <c r="BH1621" s="596"/>
      <c r="BI1621" s="597"/>
      <c r="BJ1621" s="598"/>
      <c r="BK1621" s="599"/>
      <c r="BL1621" s="600"/>
      <c r="BM1621" s="601"/>
      <c r="BN1621" s="602"/>
      <c r="BO1621" s="561"/>
      <c r="BP1621" s="561"/>
      <c r="BQ1621" s="62"/>
      <c r="BR1621" s="62"/>
      <c r="BS1621" s="62"/>
      <c r="BX1621" s="82"/>
    </row>
    <row r="1622" spans="1:76" ht="21.75" customHeight="1">
      <c r="A1622" s="62"/>
      <c r="B1622" s="586" t="str">
        <f>IF(ROSTER!B26="","",ROSTER!B26)</f>
        <v/>
      </c>
      <c r="C1622" s="588" t="str">
        <f>IF(ROSTER!C$26="","",ROSTER!C$26)</f>
        <v/>
      </c>
      <c r="D1622" s="589"/>
      <c r="E1622" s="590"/>
      <c r="F1622" s="592">
        <f>IF(E1622="y",1,IF(E1622="S",1,0))</f>
        <v>0</v>
      </c>
      <c r="G1622" s="594">
        <f>IF(E1622="S",1,0)</f>
        <v>0</v>
      </c>
      <c r="H1622" s="584"/>
      <c r="I1622" s="576"/>
      <c r="J1622" s="564"/>
      <c r="K1622" s="565"/>
      <c r="L1622" s="568"/>
      <c r="M1622" s="569"/>
      <c r="N1622" s="578">
        <f>L1622+J1622</f>
        <v>0</v>
      </c>
      <c r="O1622" s="579"/>
      <c r="P1622" s="564"/>
      <c r="Q1622" s="565"/>
      <c r="R1622" s="568"/>
      <c r="S1622" s="569"/>
      <c r="T1622" s="578">
        <f>R1622-P1622</f>
        <v>0</v>
      </c>
      <c r="U1622" s="579"/>
      <c r="V1622" s="584"/>
      <c r="W1622" s="576"/>
      <c r="X1622" s="564"/>
      <c r="Y1622" s="576"/>
      <c r="Z1622" s="564"/>
      <c r="AA1622" s="576"/>
      <c r="AB1622" s="564"/>
      <c r="AC1622" s="565"/>
      <c r="AD1622" s="568"/>
      <c r="AE1622" s="569"/>
      <c r="AF1622" s="548">
        <f>IF(AB1622=0,0,(AD1622/AB1622)*100)</f>
        <v>0</v>
      </c>
      <c r="AG1622" s="549"/>
      <c r="AH1622" s="564"/>
      <c r="AI1622" s="565"/>
      <c r="AJ1622" s="568"/>
      <c r="AK1622" s="569"/>
      <c r="AL1622" s="548">
        <f>IF(AH1622=0,0,(AJ1622/AH1622)*100)</f>
        <v>0</v>
      </c>
      <c r="AM1622" s="549"/>
      <c r="AN1622" s="564"/>
      <c r="AO1622" s="565"/>
      <c r="AP1622" s="568"/>
      <c r="AQ1622" s="569"/>
      <c r="AR1622" s="548">
        <f>IF(AN1622=0,0,(AP1622/AN1622)*100)</f>
        <v>0</v>
      </c>
      <c r="AS1622" s="549"/>
      <c r="AT1622" s="572">
        <f>AB1622+AH1622+AN1622</f>
        <v>0</v>
      </c>
      <c r="AU1622" s="573"/>
      <c r="AV1622" s="544">
        <f>AD1622+AJ1622+AP1622</f>
        <v>0</v>
      </c>
      <c r="AW1622" s="545"/>
      <c r="AX1622" s="548">
        <f>IF(AT1622=0,0,(AV1622/AT1622)*100)</f>
        <v>0</v>
      </c>
      <c r="AY1622" s="549"/>
      <c r="AZ1622" s="564"/>
      <c r="BA1622" s="565"/>
      <c r="BB1622" s="568"/>
      <c r="BC1622" s="569"/>
      <c r="BD1622" s="548">
        <f>IF(AZ1622=0,0,(BB1622/AZ1622)*100)</f>
        <v>0</v>
      </c>
      <c r="BE1622" s="549"/>
      <c r="BF1622" s="572">
        <f>AT1622+AZ1622</f>
        <v>0</v>
      </c>
      <c r="BG1622" s="573"/>
      <c r="BH1622" s="544">
        <f>AV1622+BB1622</f>
        <v>0</v>
      </c>
      <c r="BI1622" s="545"/>
      <c r="BJ1622" s="548">
        <f>IF(BF1622=0,0,(BH1622/BF1622)*100)</f>
        <v>0</v>
      </c>
      <c r="BK1622" s="549"/>
      <c r="BL1622" s="552">
        <f>(AD1622*2)+(AJ1622*2)+(AP1622*3)+BB1622</f>
        <v>0</v>
      </c>
      <c r="BM1622" s="553"/>
      <c r="BN1622" s="554"/>
      <c r="BO1622" s="560" t="e">
        <f>(BL1622*BR$1604)+(N1622*BR$1605)+(X1622*BR$1606)+(R1622*BR$1607)+(V1622*BR$1608)+(Z1622*BR$1609)</f>
        <v>#REF!</v>
      </c>
      <c r="BP1622" s="560" t="e">
        <f>((AZ1622-BB1622)*BR$1611)+((AT1622-AV1622)*BR$1610)+(H1622*BR$1612)+(P1622*BR$1613)</f>
        <v>#REF!</v>
      </c>
      <c r="BQ1622" s="62"/>
      <c r="BR1622" s="62"/>
      <c r="BS1622" s="62"/>
    </row>
    <row r="1623" spans="1:76" ht="21.75" customHeight="1">
      <c r="A1623" s="62"/>
      <c r="B1623" s="587"/>
      <c r="C1623" s="562" t="str">
        <f>IF(ROSTER!D$26="","",ROSTER!D$26)</f>
        <v/>
      </c>
      <c r="D1623" s="563"/>
      <c r="E1623" s="591"/>
      <c r="F1623" s="593"/>
      <c r="G1623" s="595"/>
      <c r="H1623" s="585"/>
      <c r="I1623" s="577"/>
      <c r="J1623" s="566"/>
      <c r="K1623" s="567"/>
      <c r="L1623" s="570"/>
      <c r="M1623" s="571"/>
      <c r="N1623" s="582" t="s">
        <v>16</v>
      </c>
      <c r="O1623" s="583"/>
      <c r="P1623" s="566"/>
      <c r="Q1623" s="567"/>
      <c r="R1623" s="570"/>
      <c r="S1623" s="571"/>
      <c r="T1623" s="582" t="s">
        <v>16</v>
      </c>
      <c r="U1623" s="583"/>
      <c r="V1623" s="585"/>
      <c r="W1623" s="577"/>
      <c r="X1623" s="566"/>
      <c r="Y1623" s="577"/>
      <c r="Z1623" s="566"/>
      <c r="AA1623" s="577"/>
      <c r="AB1623" s="566"/>
      <c r="AC1623" s="567"/>
      <c r="AD1623" s="570"/>
      <c r="AE1623" s="571"/>
      <c r="AF1623" s="598"/>
      <c r="AG1623" s="599"/>
      <c r="AH1623" s="566"/>
      <c r="AI1623" s="567"/>
      <c r="AJ1623" s="570"/>
      <c r="AK1623" s="571"/>
      <c r="AL1623" s="598"/>
      <c r="AM1623" s="599"/>
      <c r="AN1623" s="566"/>
      <c r="AO1623" s="567"/>
      <c r="AP1623" s="570"/>
      <c r="AQ1623" s="571"/>
      <c r="AR1623" s="598"/>
      <c r="AS1623" s="599"/>
      <c r="AT1623" s="603"/>
      <c r="AU1623" s="604"/>
      <c r="AV1623" s="596"/>
      <c r="AW1623" s="597"/>
      <c r="AX1623" s="598"/>
      <c r="AY1623" s="599"/>
      <c r="AZ1623" s="566"/>
      <c r="BA1623" s="567"/>
      <c r="BB1623" s="570"/>
      <c r="BC1623" s="571"/>
      <c r="BD1623" s="598"/>
      <c r="BE1623" s="599"/>
      <c r="BF1623" s="603"/>
      <c r="BG1623" s="604"/>
      <c r="BH1623" s="596"/>
      <c r="BI1623" s="597"/>
      <c r="BJ1623" s="598"/>
      <c r="BK1623" s="599"/>
      <c r="BL1623" s="600"/>
      <c r="BM1623" s="601"/>
      <c r="BN1623" s="602"/>
      <c r="BO1623" s="561"/>
      <c r="BP1623" s="561"/>
      <c r="BQ1623" s="62"/>
      <c r="BR1623" s="62"/>
      <c r="BS1623" s="62"/>
    </row>
    <row r="1624" spans="1:76" ht="21.75" customHeight="1">
      <c r="A1624" s="62"/>
      <c r="B1624" s="586" t="str">
        <f>IF(ROSTER!B28="","",ROSTER!B28)</f>
        <v/>
      </c>
      <c r="C1624" s="588" t="str">
        <f>IF(ROSTER!C$28="","",ROSTER!C$28)</f>
        <v/>
      </c>
      <c r="D1624" s="589"/>
      <c r="E1624" s="590"/>
      <c r="F1624" s="592">
        <f>IF(E1624="y",1,IF(E1624="S",1,0))</f>
        <v>0</v>
      </c>
      <c r="G1624" s="594">
        <f>IF(E1624="S",1,0)</f>
        <v>0</v>
      </c>
      <c r="H1624" s="584"/>
      <c r="I1624" s="576"/>
      <c r="J1624" s="564"/>
      <c r="K1624" s="565"/>
      <c r="L1624" s="568"/>
      <c r="M1624" s="569"/>
      <c r="N1624" s="578">
        <f>L1624+J1624</f>
        <v>0</v>
      </c>
      <c r="O1624" s="579"/>
      <c r="P1624" s="564"/>
      <c r="Q1624" s="565"/>
      <c r="R1624" s="568"/>
      <c r="S1624" s="569"/>
      <c r="T1624" s="578">
        <f>R1624-P1624</f>
        <v>0</v>
      </c>
      <c r="U1624" s="579"/>
      <c r="V1624" s="584"/>
      <c r="W1624" s="576"/>
      <c r="X1624" s="564"/>
      <c r="Y1624" s="576"/>
      <c r="Z1624" s="564"/>
      <c r="AA1624" s="576"/>
      <c r="AB1624" s="564"/>
      <c r="AC1624" s="565"/>
      <c r="AD1624" s="568"/>
      <c r="AE1624" s="569"/>
      <c r="AF1624" s="548">
        <f>IF(AB1624=0,0,(AD1624/AB1624)*100)</f>
        <v>0</v>
      </c>
      <c r="AG1624" s="549"/>
      <c r="AH1624" s="564"/>
      <c r="AI1624" s="565"/>
      <c r="AJ1624" s="568"/>
      <c r="AK1624" s="569"/>
      <c r="AL1624" s="548">
        <f>IF(AH1624=0,0,(AJ1624/AH1624)*100)</f>
        <v>0</v>
      </c>
      <c r="AM1624" s="549"/>
      <c r="AN1624" s="564"/>
      <c r="AO1624" s="565"/>
      <c r="AP1624" s="568"/>
      <c r="AQ1624" s="569"/>
      <c r="AR1624" s="548">
        <f>IF(AN1624=0,0,(AP1624/AN1624)*100)</f>
        <v>0</v>
      </c>
      <c r="AS1624" s="549"/>
      <c r="AT1624" s="572">
        <f>AB1624+AH1624+AN1624</f>
        <v>0</v>
      </c>
      <c r="AU1624" s="573"/>
      <c r="AV1624" s="544">
        <f>AD1624+AJ1624+AP1624</f>
        <v>0</v>
      </c>
      <c r="AW1624" s="545"/>
      <c r="AX1624" s="548">
        <f>IF(AT1624=0,0,(AV1624/AT1624)*100)</f>
        <v>0</v>
      </c>
      <c r="AY1624" s="549"/>
      <c r="AZ1624" s="564"/>
      <c r="BA1624" s="565"/>
      <c r="BB1624" s="568"/>
      <c r="BC1624" s="569"/>
      <c r="BD1624" s="548">
        <f>IF(AZ1624=0,0,(BB1624/AZ1624)*100)</f>
        <v>0</v>
      </c>
      <c r="BE1624" s="549"/>
      <c r="BF1624" s="572">
        <f>AT1624+AZ1624</f>
        <v>0</v>
      </c>
      <c r="BG1624" s="573"/>
      <c r="BH1624" s="544">
        <f>AV1624+BB1624</f>
        <v>0</v>
      </c>
      <c r="BI1624" s="545"/>
      <c r="BJ1624" s="548">
        <f>IF(BF1624=0,0,(BH1624/BF1624)*100)</f>
        <v>0</v>
      </c>
      <c r="BK1624" s="549"/>
      <c r="BL1624" s="552">
        <f>(AD1624*2)+(AJ1624*2)+(AP1624*3)+BB1624</f>
        <v>0</v>
      </c>
      <c r="BM1624" s="553"/>
      <c r="BN1624" s="554"/>
      <c r="BO1624" s="560" t="e">
        <f>(BL1624*BR$1604)+(N1624*BR$1605)+(X1624*BR$1606)+(R1624*BR$1607)+(V1624*BR$1608)+(Z1624*BR$1609)</f>
        <v>#REF!</v>
      </c>
      <c r="BP1624" s="560" t="e">
        <f>((AZ1624-BB1624)*BR$1611)+((AT1624-AV1624)*BR$1610)+(H1624*BR$1612)+(P1624*BR$1613)</f>
        <v>#REF!</v>
      </c>
      <c r="BQ1624" s="62"/>
      <c r="BR1624" s="62"/>
      <c r="BS1624" s="62"/>
    </row>
    <row r="1625" spans="1:76" ht="21.75" customHeight="1">
      <c r="A1625" s="62"/>
      <c r="B1625" s="587"/>
      <c r="C1625" s="562" t="str">
        <f>IF(ROSTER!D$28="","",ROSTER!D$28)</f>
        <v/>
      </c>
      <c r="D1625" s="563"/>
      <c r="E1625" s="591"/>
      <c r="F1625" s="593"/>
      <c r="G1625" s="595"/>
      <c r="H1625" s="585"/>
      <c r="I1625" s="577"/>
      <c r="J1625" s="566"/>
      <c r="K1625" s="567"/>
      <c r="L1625" s="570"/>
      <c r="M1625" s="571"/>
      <c r="N1625" s="582" t="s">
        <v>16</v>
      </c>
      <c r="O1625" s="583"/>
      <c r="P1625" s="566"/>
      <c r="Q1625" s="567"/>
      <c r="R1625" s="570"/>
      <c r="S1625" s="571"/>
      <c r="T1625" s="582" t="s">
        <v>16</v>
      </c>
      <c r="U1625" s="583"/>
      <c r="V1625" s="585"/>
      <c r="W1625" s="577"/>
      <c r="X1625" s="566"/>
      <c r="Y1625" s="577"/>
      <c r="Z1625" s="566"/>
      <c r="AA1625" s="577"/>
      <c r="AB1625" s="566"/>
      <c r="AC1625" s="567"/>
      <c r="AD1625" s="570"/>
      <c r="AE1625" s="571"/>
      <c r="AF1625" s="598"/>
      <c r="AG1625" s="599"/>
      <c r="AH1625" s="566"/>
      <c r="AI1625" s="567"/>
      <c r="AJ1625" s="570"/>
      <c r="AK1625" s="571"/>
      <c r="AL1625" s="598"/>
      <c r="AM1625" s="599"/>
      <c r="AN1625" s="566"/>
      <c r="AO1625" s="567"/>
      <c r="AP1625" s="570"/>
      <c r="AQ1625" s="571"/>
      <c r="AR1625" s="598"/>
      <c r="AS1625" s="599"/>
      <c r="AT1625" s="603"/>
      <c r="AU1625" s="604"/>
      <c r="AV1625" s="596"/>
      <c r="AW1625" s="597"/>
      <c r="AX1625" s="598"/>
      <c r="AY1625" s="599"/>
      <c r="AZ1625" s="566"/>
      <c r="BA1625" s="567"/>
      <c r="BB1625" s="570"/>
      <c r="BC1625" s="571"/>
      <c r="BD1625" s="598"/>
      <c r="BE1625" s="599"/>
      <c r="BF1625" s="603"/>
      <c r="BG1625" s="604"/>
      <c r="BH1625" s="596"/>
      <c r="BI1625" s="597"/>
      <c r="BJ1625" s="598"/>
      <c r="BK1625" s="599"/>
      <c r="BL1625" s="600"/>
      <c r="BM1625" s="601"/>
      <c r="BN1625" s="602"/>
      <c r="BO1625" s="561"/>
      <c r="BP1625" s="561"/>
      <c r="BQ1625" s="62"/>
      <c r="BR1625" s="62"/>
      <c r="BS1625" s="62"/>
    </row>
    <row r="1626" spans="1:76" ht="21.75" customHeight="1">
      <c r="A1626" s="62"/>
      <c r="B1626" s="586" t="str">
        <f>IF(ROSTER!B30="","",ROSTER!B30)</f>
        <v/>
      </c>
      <c r="C1626" s="588" t="str">
        <f>IF(ROSTER!C$30="","",ROSTER!C$30)</f>
        <v/>
      </c>
      <c r="D1626" s="589"/>
      <c r="E1626" s="590"/>
      <c r="F1626" s="592">
        <f>IF(E1626="y",1,IF(E1626="S",1,0))</f>
        <v>0</v>
      </c>
      <c r="G1626" s="594">
        <f>IF(E1626="S",1,0)</f>
        <v>0</v>
      </c>
      <c r="H1626" s="584"/>
      <c r="I1626" s="576"/>
      <c r="J1626" s="564"/>
      <c r="K1626" s="565"/>
      <c r="L1626" s="568"/>
      <c r="M1626" s="569"/>
      <c r="N1626" s="578">
        <f>L1626+J1626</f>
        <v>0</v>
      </c>
      <c r="O1626" s="579"/>
      <c r="P1626" s="564"/>
      <c r="Q1626" s="565"/>
      <c r="R1626" s="568"/>
      <c r="S1626" s="569"/>
      <c r="T1626" s="578">
        <f>R1626-P1626</f>
        <v>0</v>
      </c>
      <c r="U1626" s="579"/>
      <c r="V1626" s="584"/>
      <c r="W1626" s="576"/>
      <c r="X1626" s="564"/>
      <c r="Y1626" s="576"/>
      <c r="Z1626" s="564"/>
      <c r="AA1626" s="576"/>
      <c r="AB1626" s="564"/>
      <c r="AC1626" s="565"/>
      <c r="AD1626" s="568"/>
      <c r="AE1626" s="569"/>
      <c r="AF1626" s="548">
        <f>IF(AB1626=0,0,(AD1626/AB1626)*100)</f>
        <v>0</v>
      </c>
      <c r="AG1626" s="549"/>
      <c r="AH1626" s="564"/>
      <c r="AI1626" s="565"/>
      <c r="AJ1626" s="568"/>
      <c r="AK1626" s="569"/>
      <c r="AL1626" s="548">
        <f>IF(AH1626=0,0,(AJ1626/AH1626)*100)</f>
        <v>0</v>
      </c>
      <c r="AM1626" s="549"/>
      <c r="AN1626" s="564"/>
      <c r="AO1626" s="565"/>
      <c r="AP1626" s="568"/>
      <c r="AQ1626" s="569"/>
      <c r="AR1626" s="548">
        <f>IF(AN1626=0,0,(AP1626/AN1626)*100)</f>
        <v>0</v>
      </c>
      <c r="AS1626" s="549"/>
      <c r="AT1626" s="572">
        <f>AB1626+AH1626+AN1626</f>
        <v>0</v>
      </c>
      <c r="AU1626" s="573"/>
      <c r="AV1626" s="544">
        <f>AD1626+AJ1626+AP1626</f>
        <v>0</v>
      </c>
      <c r="AW1626" s="545"/>
      <c r="AX1626" s="548">
        <f>IF(AT1626=0,0,(AV1626/AT1626)*100)</f>
        <v>0</v>
      </c>
      <c r="AY1626" s="549"/>
      <c r="AZ1626" s="564"/>
      <c r="BA1626" s="565"/>
      <c r="BB1626" s="568"/>
      <c r="BC1626" s="569"/>
      <c r="BD1626" s="548">
        <f>IF(AZ1626=0,0,(BB1626/AZ1626)*100)</f>
        <v>0</v>
      </c>
      <c r="BE1626" s="549"/>
      <c r="BF1626" s="572">
        <f>AT1626+AZ1626</f>
        <v>0</v>
      </c>
      <c r="BG1626" s="573"/>
      <c r="BH1626" s="544">
        <f>AV1626+BB1626</f>
        <v>0</v>
      </c>
      <c r="BI1626" s="545"/>
      <c r="BJ1626" s="548">
        <f>IF(BF1626=0,0,(BH1626/BF1626)*100)</f>
        <v>0</v>
      </c>
      <c r="BK1626" s="549"/>
      <c r="BL1626" s="552">
        <f>(AD1626*2)+(AJ1626*2)+(AP1626*3)+BB1626</f>
        <v>0</v>
      </c>
      <c r="BM1626" s="553"/>
      <c r="BN1626" s="554"/>
      <c r="BO1626" s="560" t="e">
        <f>(BL1626*BR$1604)+(N1626*BR$1605)+(X1626*BR$1606)+(R1626*BR$1607)+(V1626*BR$1608)+(Z1626*BR$1609)</f>
        <v>#REF!</v>
      </c>
      <c r="BP1626" s="560" t="e">
        <f>((AZ1626-BB1626)*BR$1611)+((AT1626-AV1626)*BR$1610)+(H1626*BR$1612)+(P1626*BR$1613)</f>
        <v>#REF!</v>
      </c>
      <c r="BQ1626" s="62"/>
      <c r="BR1626" s="62"/>
      <c r="BS1626" s="62"/>
    </row>
    <row r="1627" spans="1:76" ht="21.75" customHeight="1">
      <c r="A1627" s="62"/>
      <c r="B1627" s="587"/>
      <c r="C1627" s="562" t="str">
        <f>IF(ROSTER!D$30="","",ROSTER!D$30)</f>
        <v/>
      </c>
      <c r="D1627" s="563"/>
      <c r="E1627" s="591"/>
      <c r="F1627" s="593"/>
      <c r="G1627" s="595"/>
      <c r="H1627" s="585"/>
      <c r="I1627" s="577"/>
      <c r="J1627" s="566"/>
      <c r="K1627" s="567"/>
      <c r="L1627" s="570"/>
      <c r="M1627" s="571"/>
      <c r="N1627" s="582" t="s">
        <v>16</v>
      </c>
      <c r="O1627" s="583"/>
      <c r="P1627" s="566"/>
      <c r="Q1627" s="567"/>
      <c r="R1627" s="570"/>
      <c r="S1627" s="571"/>
      <c r="T1627" s="582" t="s">
        <v>16</v>
      </c>
      <c r="U1627" s="583"/>
      <c r="V1627" s="585"/>
      <c r="W1627" s="577"/>
      <c r="X1627" s="566"/>
      <c r="Y1627" s="577"/>
      <c r="Z1627" s="566"/>
      <c r="AA1627" s="577"/>
      <c r="AB1627" s="566"/>
      <c r="AC1627" s="567"/>
      <c r="AD1627" s="570"/>
      <c r="AE1627" s="571"/>
      <c r="AF1627" s="598"/>
      <c r="AG1627" s="599"/>
      <c r="AH1627" s="566"/>
      <c r="AI1627" s="567"/>
      <c r="AJ1627" s="570"/>
      <c r="AK1627" s="571"/>
      <c r="AL1627" s="598"/>
      <c r="AM1627" s="599"/>
      <c r="AN1627" s="566"/>
      <c r="AO1627" s="567"/>
      <c r="AP1627" s="570"/>
      <c r="AQ1627" s="571"/>
      <c r="AR1627" s="598"/>
      <c r="AS1627" s="599"/>
      <c r="AT1627" s="603"/>
      <c r="AU1627" s="604"/>
      <c r="AV1627" s="596"/>
      <c r="AW1627" s="597"/>
      <c r="AX1627" s="598"/>
      <c r="AY1627" s="599"/>
      <c r="AZ1627" s="566"/>
      <c r="BA1627" s="567"/>
      <c r="BB1627" s="570"/>
      <c r="BC1627" s="571"/>
      <c r="BD1627" s="598"/>
      <c r="BE1627" s="599"/>
      <c r="BF1627" s="603"/>
      <c r="BG1627" s="604"/>
      <c r="BH1627" s="596"/>
      <c r="BI1627" s="597"/>
      <c r="BJ1627" s="598"/>
      <c r="BK1627" s="599"/>
      <c r="BL1627" s="600"/>
      <c r="BM1627" s="601"/>
      <c r="BN1627" s="602"/>
      <c r="BO1627" s="561"/>
      <c r="BP1627" s="561"/>
      <c r="BQ1627" s="62"/>
      <c r="BR1627" s="62"/>
      <c r="BS1627" s="62"/>
    </row>
    <row r="1628" spans="1:76" ht="21.75" customHeight="1">
      <c r="A1628" s="62"/>
      <c r="B1628" s="586" t="str">
        <f>IF(ROSTER!B32="","",ROSTER!B32)</f>
        <v/>
      </c>
      <c r="C1628" s="588" t="str">
        <f>IF(ROSTER!C$32="","",ROSTER!C$32)</f>
        <v/>
      </c>
      <c r="D1628" s="589"/>
      <c r="E1628" s="590"/>
      <c r="F1628" s="592">
        <f>IF(E1628="y",1,IF(E1628="S",1,0))</f>
        <v>0</v>
      </c>
      <c r="G1628" s="594">
        <f>IF(E1628="S",1,0)</f>
        <v>0</v>
      </c>
      <c r="H1628" s="584"/>
      <c r="I1628" s="576"/>
      <c r="J1628" s="564"/>
      <c r="K1628" s="565"/>
      <c r="L1628" s="568"/>
      <c r="M1628" s="569"/>
      <c r="N1628" s="578">
        <f>L1628+J1628</f>
        <v>0</v>
      </c>
      <c r="O1628" s="579"/>
      <c r="P1628" s="564"/>
      <c r="Q1628" s="565"/>
      <c r="R1628" s="568"/>
      <c r="S1628" s="569"/>
      <c r="T1628" s="578">
        <f>R1628-P1628</f>
        <v>0</v>
      </c>
      <c r="U1628" s="579"/>
      <c r="V1628" s="584"/>
      <c r="W1628" s="576"/>
      <c r="X1628" s="564"/>
      <c r="Y1628" s="576"/>
      <c r="Z1628" s="564"/>
      <c r="AA1628" s="576"/>
      <c r="AB1628" s="564"/>
      <c r="AC1628" s="565"/>
      <c r="AD1628" s="568"/>
      <c r="AE1628" s="569"/>
      <c r="AF1628" s="548">
        <f>IF(AB1628=0,0,(AD1628/AB1628)*100)</f>
        <v>0</v>
      </c>
      <c r="AG1628" s="549"/>
      <c r="AH1628" s="564"/>
      <c r="AI1628" s="565"/>
      <c r="AJ1628" s="568"/>
      <c r="AK1628" s="569"/>
      <c r="AL1628" s="548">
        <f>IF(AH1628=0,0,(AJ1628/AH1628)*100)</f>
        <v>0</v>
      </c>
      <c r="AM1628" s="549"/>
      <c r="AN1628" s="564"/>
      <c r="AO1628" s="565"/>
      <c r="AP1628" s="568"/>
      <c r="AQ1628" s="569"/>
      <c r="AR1628" s="548">
        <f>IF(AN1628=0,0,(AP1628/AN1628)*100)</f>
        <v>0</v>
      </c>
      <c r="AS1628" s="549"/>
      <c r="AT1628" s="572">
        <f>AB1628+AH1628+AN1628</f>
        <v>0</v>
      </c>
      <c r="AU1628" s="573"/>
      <c r="AV1628" s="544">
        <f>AD1628+AJ1628+AP1628</f>
        <v>0</v>
      </c>
      <c r="AW1628" s="545"/>
      <c r="AX1628" s="548">
        <f>IF(AT1628=0,0,(AV1628/AT1628)*100)</f>
        <v>0</v>
      </c>
      <c r="AY1628" s="549"/>
      <c r="AZ1628" s="564"/>
      <c r="BA1628" s="565"/>
      <c r="BB1628" s="568"/>
      <c r="BC1628" s="569"/>
      <c r="BD1628" s="548">
        <f>IF(AZ1628=0,0,(BB1628/AZ1628)*100)</f>
        <v>0</v>
      </c>
      <c r="BE1628" s="549"/>
      <c r="BF1628" s="572">
        <f>AT1628+AZ1628</f>
        <v>0</v>
      </c>
      <c r="BG1628" s="573"/>
      <c r="BH1628" s="544">
        <f>AV1628+BB1628</f>
        <v>0</v>
      </c>
      <c r="BI1628" s="545"/>
      <c r="BJ1628" s="548">
        <f>IF(BF1628=0,0,(BH1628/BF1628)*100)</f>
        <v>0</v>
      </c>
      <c r="BK1628" s="549"/>
      <c r="BL1628" s="552">
        <f>(AD1628*2)+(AJ1628*2)+(AP1628*3)+BB1628</f>
        <v>0</v>
      </c>
      <c r="BM1628" s="553"/>
      <c r="BN1628" s="554"/>
      <c r="BO1628" s="560" t="e">
        <f>(BL1628*BR$1604)+(N1628*BR$1605)+(X1628*BR$1606)+(R1628*BR$1607)+(V1628*BR$1608)+(Z1628*BR$1609)</f>
        <v>#REF!</v>
      </c>
      <c r="BP1628" s="560" t="e">
        <f>((AZ1628-BB1628)*BR$1611)+((AT1628-AV1628)*BR$1610)+(H1628*BR$1612)+(P1628*BR$1613)</f>
        <v>#REF!</v>
      </c>
      <c r="BQ1628" s="62"/>
      <c r="BR1628" s="62"/>
      <c r="BS1628" s="62"/>
    </row>
    <row r="1629" spans="1:76" ht="21.75" customHeight="1">
      <c r="A1629" s="62"/>
      <c r="B1629" s="587"/>
      <c r="C1629" s="562" t="str">
        <f>IF(ROSTER!D$32="","",ROSTER!D$32)</f>
        <v/>
      </c>
      <c r="D1629" s="563"/>
      <c r="E1629" s="591"/>
      <c r="F1629" s="593"/>
      <c r="G1629" s="595"/>
      <c r="H1629" s="585"/>
      <c r="I1629" s="577"/>
      <c r="J1629" s="566"/>
      <c r="K1629" s="567"/>
      <c r="L1629" s="570"/>
      <c r="M1629" s="571"/>
      <c r="N1629" s="582" t="s">
        <v>16</v>
      </c>
      <c r="O1629" s="583"/>
      <c r="P1629" s="566"/>
      <c r="Q1629" s="567"/>
      <c r="R1629" s="570"/>
      <c r="S1629" s="571"/>
      <c r="T1629" s="582" t="s">
        <v>16</v>
      </c>
      <c r="U1629" s="583"/>
      <c r="V1629" s="585"/>
      <c r="W1629" s="577"/>
      <c r="X1629" s="566"/>
      <c r="Y1629" s="577"/>
      <c r="Z1629" s="566"/>
      <c r="AA1629" s="577"/>
      <c r="AB1629" s="566"/>
      <c r="AC1629" s="567"/>
      <c r="AD1629" s="570"/>
      <c r="AE1629" s="571"/>
      <c r="AF1629" s="598"/>
      <c r="AG1629" s="599"/>
      <c r="AH1629" s="566"/>
      <c r="AI1629" s="567"/>
      <c r="AJ1629" s="570"/>
      <c r="AK1629" s="571"/>
      <c r="AL1629" s="598"/>
      <c r="AM1629" s="599"/>
      <c r="AN1629" s="566"/>
      <c r="AO1629" s="567"/>
      <c r="AP1629" s="570"/>
      <c r="AQ1629" s="571"/>
      <c r="AR1629" s="598"/>
      <c r="AS1629" s="599"/>
      <c r="AT1629" s="603"/>
      <c r="AU1629" s="604"/>
      <c r="AV1629" s="596"/>
      <c r="AW1629" s="597"/>
      <c r="AX1629" s="598"/>
      <c r="AY1629" s="599"/>
      <c r="AZ1629" s="566"/>
      <c r="BA1629" s="567"/>
      <c r="BB1629" s="570"/>
      <c r="BC1629" s="571"/>
      <c r="BD1629" s="598"/>
      <c r="BE1629" s="599"/>
      <c r="BF1629" s="603"/>
      <c r="BG1629" s="604"/>
      <c r="BH1629" s="596"/>
      <c r="BI1629" s="597"/>
      <c r="BJ1629" s="598"/>
      <c r="BK1629" s="599"/>
      <c r="BL1629" s="600"/>
      <c r="BM1629" s="601"/>
      <c r="BN1629" s="602"/>
      <c r="BO1629" s="561"/>
      <c r="BP1629" s="561"/>
      <c r="BQ1629" s="62"/>
      <c r="BR1629" s="62"/>
      <c r="BS1629" s="62"/>
    </row>
    <row r="1630" spans="1:76" ht="21.75" customHeight="1">
      <c r="A1630" s="62"/>
      <c r="B1630" s="586" t="str">
        <f>IF(ROSTER!B34="","",ROSTER!B34)</f>
        <v/>
      </c>
      <c r="C1630" s="588" t="str">
        <f>IF(ROSTER!C$34="","",ROSTER!C$34)</f>
        <v/>
      </c>
      <c r="D1630" s="589"/>
      <c r="E1630" s="590"/>
      <c r="F1630" s="592">
        <f>IF(E1630="y",1,IF(E1630="S",1,0))</f>
        <v>0</v>
      </c>
      <c r="G1630" s="594">
        <f>IF(E1630="S",1,0)</f>
        <v>0</v>
      </c>
      <c r="H1630" s="584"/>
      <c r="I1630" s="576"/>
      <c r="J1630" s="564"/>
      <c r="K1630" s="565"/>
      <c r="L1630" s="568"/>
      <c r="M1630" s="569"/>
      <c r="N1630" s="578">
        <f>L1630+J1630</f>
        <v>0</v>
      </c>
      <c r="O1630" s="579"/>
      <c r="P1630" s="564"/>
      <c r="Q1630" s="565"/>
      <c r="R1630" s="568"/>
      <c r="S1630" s="569"/>
      <c r="T1630" s="578">
        <f>R1630-P1630</f>
        <v>0</v>
      </c>
      <c r="U1630" s="579"/>
      <c r="V1630" s="584"/>
      <c r="W1630" s="576"/>
      <c r="X1630" s="564"/>
      <c r="Y1630" s="576"/>
      <c r="Z1630" s="564"/>
      <c r="AA1630" s="576"/>
      <c r="AB1630" s="564"/>
      <c r="AC1630" s="565"/>
      <c r="AD1630" s="568"/>
      <c r="AE1630" s="569"/>
      <c r="AF1630" s="548">
        <f>IF(AB1630=0,0,(AD1630/AB1630)*100)</f>
        <v>0</v>
      </c>
      <c r="AG1630" s="549"/>
      <c r="AH1630" s="564"/>
      <c r="AI1630" s="565"/>
      <c r="AJ1630" s="568"/>
      <c r="AK1630" s="569"/>
      <c r="AL1630" s="548">
        <f>IF(AH1630=0,0,(AJ1630/AH1630)*100)</f>
        <v>0</v>
      </c>
      <c r="AM1630" s="549"/>
      <c r="AN1630" s="564"/>
      <c r="AO1630" s="565"/>
      <c r="AP1630" s="568"/>
      <c r="AQ1630" s="569"/>
      <c r="AR1630" s="548">
        <f>IF(AN1630=0,0,(AP1630/AN1630)*100)</f>
        <v>0</v>
      </c>
      <c r="AS1630" s="549"/>
      <c r="AT1630" s="572">
        <f>AB1630+AH1630+AN1630</f>
        <v>0</v>
      </c>
      <c r="AU1630" s="573"/>
      <c r="AV1630" s="544">
        <f>AD1630+AJ1630+AP1630</f>
        <v>0</v>
      </c>
      <c r="AW1630" s="545"/>
      <c r="AX1630" s="548">
        <f>IF(AT1630=0,0,(AV1630/AT1630)*100)</f>
        <v>0</v>
      </c>
      <c r="AY1630" s="549"/>
      <c r="AZ1630" s="564"/>
      <c r="BA1630" s="565"/>
      <c r="BB1630" s="568"/>
      <c r="BC1630" s="569"/>
      <c r="BD1630" s="548">
        <f>IF(AZ1630=0,0,(BB1630/AZ1630)*100)</f>
        <v>0</v>
      </c>
      <c r="BE1630" s="549"/>
      <c r="BF1630" s="572">
        <f>AT1630+AZ1630</f>
        <v>0</v>
      </c>
      <c r="BG1630" s="573"/>
      <c r="BH1630" s="544">
        <f>AV1630+BB1630</f>
        <v>0</v>
      </c>
      <c r="BI1630" s="545"/>
      <c r="BJ1630" s="548">
        <f>IF(BF1630=0,0,(BH1630/BF1630)*100)</f>
        <v>0</v>
      </c>
      <c r="BK1630" s="549"/>
      <c r="BL1630" s="552">
        <f>(AD1630*2)+(AJ1630*2)+(AP1630*3)+BB1630</f>
        <v>0</v>
      </c>
      <c r="BM1630" s="553"/>
      <c r="BN1630" s="554"/>
      <c r="BO1630" s="560" t="e">
        <f>(BL1630*BR$1604)+(N1630*BR$1605)+(X1630*BR$1606)+(R1630*BR$1607)+(V1630*BR$1608)+(Z1630*BR$1609)</f>
        <v>#REF!</v>
      </c>
      <c r="BP1630" s="560" t="e">
        <f>((AZ1630-BB1630)*BR$1611)+((AT1630-AV1630)*BR$1610)+(H1630*BR$1612)+(P1630*BR$1613)</f>
        <v>#REF!</v>
      </c>
      <c r="BQ1630" s="62"/>
      <c r="BR1630" s="62"/>
      <c r="BS1630" s="62"/>
    </row>
    <row r="1631" spans="1:76" ht="21.75" customHeight="1">
      <c r="A1631" s="62"/>
      <c r="B1631" s="587"/>
      <c r="C1631" s="562" t="str">
        <f>IF(ROSTER!D$34="","",ROSTER!D$34)</f>
        <v/>
      </c>
      <c r="D1631" s="563"/>
      <c r="E1631" s="591"/>
      <c r="F1631" s="593"/>
      <c r="G1631" s="595"/>
      <c r="H1631" s="585"/>
      <c r="I1631" s="577"/>
      <c r="J1631" s="566"/>
      <c r="K1631" s="567"/>
      <c r="L1631" s="570"/>
      <c r="M1631" s="571"/>
      <c r="N1631" s="582" t="s">
        <v>16</v>
      </c>
      <c r="O1631" s="583"/>
      <c r="P1631" s="566"/>
      <c r="Q1631" s="567"/>
      <c r="R1631" s="570"/>
      <c r="S1631" s="571"/>
      <c r="T1631" s="582" t="s">
        <v>16</v>
      </c>
      <c r="U1631" s="583"/>
      <c r="V1631" s="585"/>
      <c r="W1631" s="577"/>
      <c r="X1631" s="566"/>
      <c r="Y1631" s="577"/>
      <c r="Z1631" s="566"/>
      <c r="AA1631" s="577"/>
      <c r="AB1631" s="566"/>
      <c r="AC1631" s="567"/>
      <c r="AD1631" s="570"/>
      <c r="AE1631" s="571"/>
      <c r="AF1631" s="598"/>
      <c r="AG1631" s="599"/>
      <c r="AH1631" s="566"/>
      <c r="AI1631" s="567"/>
      <c r="AJ1631" s="570"/>
      <c r="AK1631" s="571"/>
      <c r="AL1631" s="598"/>
      <c r="AM1631" s="599"/>
      <c r="AN1631" s="566"/>
      <c r="AO1631" s="567"/>
      <c r="AP1631" s="570"/>
      <c r="AQ1631" s="571"/>
      <c r="AR1631" s="598"/>
      <c r="AS1631" s="599"/>
      <c r="AT1631" s="603"/>
      <c r="AU1631" s="604"/>
      <c r="AV1631" s="596"/>
      <c r="AW1631" s="597"/>
      <c r="AX1631" s="598"/>
      <c r="AY1631" s="599"/>
      <c r="AZ1631" s="566"/>
      <c r="BA1631" s="567"/>
      <c r="BB1631" s="570"/>
      <c r="BC1631" s="571"/>
      <c r="BD1631" s="598"/>
      <c r="BE1631" s="599"/>
      <c r="BF1631" s="603"/>
      <c r="BG1631" s="604"/>
      <c r="BH1631" s="596"/>
      <c r="BI1631" s="597"/>
      <c r="BJ1631" s="598"/>
      <c r="BK1631" s="599"/>
      <c r="BL1631" s="600"/>
      <c r="BM1631" s="601"/>
      <c r="BN1631" s="602"/>
      <c r="BO1631" s="561"/>
      <c r="BP1631" s="561"/>
      <c r="BQ1631" s="62"/>
      <c r="BR1631" s="62"/>
      <c r="BS1631" s="62"/>
    </row>
    <row r="1632" spans="1:76" ht="21.75" customHeight="1">
      <c r="A1632" s="62"/>
      <c r="B1632" s="586" t="str">
        <f>IF(ROSTER!B36="","",ROSTER!B36)</f>
        <v/>
      </c>
      <c r="C1632" s="588" t="str">
        <f>IF(ROSTER!C$36="","",ROSTER!C$36)</f>
        <v/>
      </c>
      <c r="D1632" s="589"/>
      <c r="E1632" s="590"/>
      <c r="F1632" s="592">
        <f>IF(E1632="y",1,IF(E1632="S",1,0))</f>
        <v>0</v>
      </c>
      <c r="G1632" s="594">
        <f>IF(E1632="S",1,0)</f>
        <v>0</v>
      </c>
      <c r="H1632" s="584"/>
      <c r="I1632" s="576"/>
      <c r="J1632" s="564"/>
      <c r="K1632" s="565"/>
      <c r="L1632" s="568"/>
      <c r="M1632" s="569"/>
      <c r="N1632" s="578">
        <f>L1632+J1632</f>
        <v>0</v>
      </c>
      <c r="O1632" s="579"/>
      <c r="P1632" s="564"/>
      <c r="Q1632" s="565"/>
      <c r="R1632" s="568"/>
      <c r="S1632" s="569"/>
      <c r="T1632" s="578">
        <f>R1632-P1632</f>
        <v>0</v>
      </c>
      <c r="U1632" s="579"/>
      <c r="V1632" s="584"/>
      <c r="W1632" s="576"/>
      <c r="X1632" s="564"/>
      <c r="Y1632" s="576"/>
      <c r="Z1632" s="564"/>
      <c r="AA1632" s="576"/>
      <c r="AB1632" s="564"/>
      <c r="AC1632" s="565"/>
      <c r="AD1632" s="568"/>
      <c r="AE1632" s="569"/>
      <c r="AF1632" s="548">
        <f>IF(AB1632=0,0,(AD1632/AB1632)*100)</f>
        <v>0</v>
      </c>
      <c r="AG1632" s="549"/>
      <c r="AH1632" s="564"/>
      <c r="AI1632" s="565"/>
      <c r="AJ1632" s="568"/>
      <c r="AK1632" s="569"/>
      <c r="AL1632" s="548">
        <f>IF(AH1632=0,0,(AJ1632/AH1632)*100)</f>
        <v>0</v>
      </c>
      <c r="AM1632" s="549"/>
      <c r="AN1632" s="564"/>
      <c r="AO1632" s="565"/>
      <c r="AP1632" s="568"/>
      <c r="AQ1632" s="569"/>
      <c r="AR1632" s="548">
        <f>IF(AN1632=0,0,(AP1632/AN1632)*100)</f>
        <v>0</v>
      </c>
      <c r="AS1632" s="549"/>
      <c r="AT1632" s="572">
        <f>AB1632+AH1632+AN1632</f>
        <v>0</v>
      </c>
      <c r="AU1632" s="573"/>
      <c r="AV1632" s="544">
        <f>AD1632+AJ1632+AP1632</f>
        <v>0</v>
      </c>
      <c r="AW1632" s="545"/>
      <c r="AX1632" s="548">
        <f>IF(AT1632=0,0,(AV1632/AT1632)*100)</f>
        <v>0</v>
      </c>
      <c r="AY1632" s="549"/>
      <c r="AZ1632" s="564"/>
      <c r="BA1632" s="565"/>
      <c r="BB1632" s="568"/>
      <c r="BC1632" s="569"/>
      <c r="BD1632" s="548">
        <f>IF(AZ1632=0,0,(BB1632/AZ1632)*100)</f>
        <v>0</v>
      </c>
      <c r="BE1632" s="549"/>
      <c r="BF1632" s="572">
        <f>AT1632+AZ1632</f>
        <v>0</v>
      </c>
      <c r="BG1632" s="573"/>
      <c r="BH1632" s="544">
        <f>AV1632+BB1632</f>
        <v>0</v>
      </c>
      <c r="BI1632" s="545"/>
      <c r="BJ1632" s="548">
        <f>IF(BF1632=0,0,(BH1632/BF1632)*100)</f>
        <v>0</v>
      </c>
      <c r="BK1632" s="549"/>
      <c r="BL1632" s="552">
        <f>(AD1632*2)+(AJ1632*2)+(AP1632*3)+BB1632</f>
        <v>0</v>
      </c>
      <c r="BM1632" s="553"/>
      <c r="BN1632" s="554"/>
      <c r="BO1632" s="560" t="e">
        <f>(BL1632*BR$1604)+(N1632*BR$1605)+(X1632*BR$1606)+(R1632*BR$1607)+(V1632*BR$1608)+(Z1632*BR$1609)</f>
        <v>#REF!</v>
      </c>
      <c r="BP1632" s="560" t="e">
        <f>((AZ1632-BB1632)*BR$1611)+((AT1632-AV1632)*BR$1610)+(H1632*BR$1612)+(P1632*BR$1613)</f>
        <v>#REF!</v>
      </c>
      <c r="BQ1632" s="62"/>
      <c r="BR1632" s="62"/>
      <c r="BS1632" s="62"/>
    </row>
    <row r="1633" spans="1:73" ht="21.75" customHeight="1">
      <c r="A1633" s="62"/>
      <c r="B1633" s="587"/>
      <c r="C1633" s="562" t="str">
        <f>IF(ROSTER!D$36="","",ROSTER!D$36)</f>
        <v/>
      </c>
      <c r="D1633" s="563"/>
      <c r="E1633" s="591"/>
      <c r="F1633" s="593"/>
      <c r="G1633" s="595"/>
      <c r="H1633" s="585"/>
      <c r="I1633" s="577"/>
      <c r="J1633" s="566"/>
      <c r="K1633" s="567"/>
      <c r="L1633" s="570"/>
      <c r="M1633" s="571"/>
      <c r="N1633" s="582" t="s">
        <v>16</v>
      </c>
      <c r="O1633" s="583"/>
      <c r="P1633" s="566"/>
      <c r="Q1633" s="567"/>
      <c r="R1633" s="570"/>
      <c r="S1633" s="571"/>
      <c r="T1633" s="582" t="s">
        <v>16</v>
      </c>
      <c r="U1633" s="583"/>
      <c r="V1633" s="585"/>
      <c r="W1633" s="577"/>
      <c r="X1633" s="566"/>
      <c r="Y1633" s="577"/>
      <c r="Z1633" s="566"/>
      <c r="AA1633" s="577"/>
      <c r="AB1633" s="566"/>
      <c r="AC1633" s="567"/>
      <c r="AD1633" s="570"/>
      <c r="AE1633" s="571"/>
      <c r="AF1633" s="598"/>
      <c r="AG1633" s="599"/>
      <c r="AH1633" s="566"/>
      <c r="AI1633" s="567"/>
      <c r="AJ1633" s="570"/>
      <c r="AK1633" s="571"/>
      <c r="AL1633" s="598"/>
      <c r="AM1633" s="599"/>
      <c r="AN1633" s="566"/>
      <c r="AO1633" s="567"/>
      <c r="AP1633" s="570"/>
      <c r="AQ1633" s="571"/>
      <c r="AR1633" s="598"/>
      <c r="AS1633" s="599"/>
      <c r="AT1633" s="603"/>
      <c r="AU1633" s="604"/>
      <c r="AV1633" s="596"/>
      <c r="AW1633" s="597"/>
      <c r="AX1633" s="598"/>
      <c r="AY1633" s="599"/>
      <c r="AZ1633" s="566"/>
      <c r="BA1633" s="567"/>
      <c r="BB1633" s="570"/>
      <c r="BC1633" s="571"/>
      <c r="BD1633" s="598"/>
      <c r="BE1633" s="599"/>
      <c r="BF1633" s="603"/>
      <c r="BG1633" s="604"/>
      <c r="BH1633" s="596"/>
      <c r="BI1633" s="597"/>
      <c r="BJ1633" s="598"/>
      <c r="BK1633" s="599"/>
      <c r="BL1633" s="600"/>
      <c r="BM1633" s="601"/>
      <c r="BN1633" s="602"/>
      <c r="BO1633" s="561"/>
      <c r="BP1633" s="561"/>
      <c r="BQ1633" s="62"/>
      <c r="BR1633" s="62"/>
      <c r="BS1633" s="62"/>
    </row>
    <row r="1634" spans="1:73" ht="21.75" customHeight="1">
      <c r="A1634" s="62"/>
      <c r="B1634" s="586" t="str">
        <f>IF(ROSTER!B38="","",ROSTER!B38)</f>
        <v/>
      </c>
      <c r="C1634" s="588" t="str">
        <f>IF(ROSTER!C$38="","",ROSTER!C$38)</f>
        <v/>
      </c>
      <c r="D1634" s="589"/>
      <c r="E1634" s="590"/>
      <c r="F1634" s="592">
        <f>IF(E1634="y",1,IF(E1634="S",1,0))</f>
        <v>0</v>
      </c>
      <c r="G1634" s="594">
        <f>IF(E1634="S",1,0)</f>
        <v>0</v>
      </c>
      <c r="H1634" s="584"/>
      <c r="I1634" s="576"/>
      <c r="J1634" s="564"/>
      <c r="K1634" s="565"/>
      <c r="L1634" s="568"/>
      <c r="M1634" s="569"/>
      <c r="N1634" s="578">
        <f>L1634+J1634</f>
        <v>0</v>
      </c>
      <c r="O1634" s="579"/>
      <c r="P1634" s="564"/>
      <c r="Q1634" s="565"/>
      <c r="R1634" s="568"/>
      <c r="S1634" s="569"/>
      <c r="T1634" s="578">
        <f>R1634-P1634</f>
        <v>0</v>
      </c>
      <c r="U1634" s="579"/>
      <c r="V1634" s="584"/>
      <c r="W1634" s="576"/>
      <c r="X1634" s="564"/>
      <c r="Y1634" s="576"/>
      <c r="Z1634" s="564"/>
      <c r="AA1634" s="576"/>
      <c r="AB1634" s="564"/>
      <c r="AC1634" s="565"/>
      <c r="AD1634" s="568"/>
      <c r="AE1634" s="569"/>
      <c r="AF1634" s="548">
        <f>IF(AB1634=0,0,(AD1634/AB1634)*100)</f>
        <v>0</v>
      </c>
      <c r="AG1634" s="549"/>
      <c r="AH1634" s="564"/>
      <c r="AI1634" s="565"/>
      <c r="AJ1634" s="568"/>
      <c r="AK1634" s="569"/>
      <c r="AL1634" s="548">
        <f>IF(AH1634=0,0,(AJ1634/AH1634)*100)</f>
        <v>0</v>
      </c>
      <c r="AM1634" s="549"/>
      <c r="AN1634" s="564"/>
      <c r="AO1634" s="565"/>
      <c r="AP1634" s="568"/>
      <c r="AQ1634" s="569"/>
      <c r="AR1634" s="548">
        <f>IF(AN1634=0,0,(AP1634/AN1634)*100)</f>
        <v>0</v>
      </c>
      <c r="AS1634" s="549"/>
      <c r="AT1634" s="572">
        <f>AB1634+AH1634+AN1634</f>
        <v>0</v>
      </c>
      <c r="AU1634" s="573"/>
      <c r="AV1634" s="544">
        <f>AD1634+AJ1634+AP1634</f>
        <v>0</v>
      </c>
      <c r="AW1634" s="545"/>
      <c r="AX1634" s="548">
        <f>IF(AT1634=0,0,(AV1634/AT1634)*100)</f>
        <v>0</v>
      </c>
      <c r="AY1634" s="549"/>
      <c r="AZ1634" s="564"/>
      <c r="BA1634" s="565"/>
      <c r="BB1634" s="568"/>
      <c r="BC1634" s="569"/>
      <c r="BD1634" s="548">
        <f>IF(AZ1634=0,0,(BB1634/AZ1634)*100)</f>
        <v>0</v>
      </c>
      <c r="BE1634" s="549"/>
      <c r="BF1634" s="572">
        <f>AT1634+AZ1634</f>
        <v>0</v>
      </c>
      <c r="BG1634" s="573"/>
      <c r="BH1634" s="544">
        <f>AV1634+BB1634</f>
        <v>0</v>
      </c>
      <c r="BI1634" s="545"/>
      <c r="BJ1634" s="548">
        <f>IF(BF1634=0,0,(BH1634/BF1634)*100)</f>
        <v>0</v>
      </c>
      <c r="BK1634" s="549"/>
      <c r="BL1634" s="552">
        <f>(AD1634*2)+(AJ1634*2)+(AP1634*3)+BB1634</f>
        <v>0</v>
      </c>
      <c r="BM1634" s="553"/>
      <c r="BN1634" s="554"/>
      <c r="BO1634" s="560" t="e">
        <f>(BL1634*BR$1604)+(N1634*BR$1605)+(X1634*BR$1606)+(R1634*BR$1607)+(V1634*BR$1608)+(Z1634*BR$1609)</f>
        <v>#REF!</v>
      </c>
      <c r="BP1634" s="560" t="e">
        <f>((AZ1634-BB1634)*BR$1611)+((AT1634-AV1634)*BR$1610)+(H1634*BR$1612)+(P1634*BR$1613)</f>
        <v>#REF!</v>
      </c>
      <c r="BQ1634" s="62"/>
      <c r="BR1634" s="62"/>
      <c r="BS1634" s="62"/>
    </row>
    <row r="1635" spans="1:73" ht="21.75" customHeight="1">
      <c r="A1635" s="62"/>
      <c r="B1635" s="587"/>
      <c r="C1635" s="562" t="str">
        <f>IF(ROSTER!D$38="","",ROSTER!D$38)</f>
        <v/>
      </c>
      <c r="D1635" s="563"/>
      <c r="E1635" s="591"/>
      <c r="F1635" s="593"/>
      <c r="G1635" s="595"/>
      <c r="H1635" s="585"/>
      <c r="I1635" s="577"/>
      <c r="J1635" s="566"/>
      <c r="K1635" s="567"/>
      <c r="L1635" s="570"/>
      <c r="M1635" s="571"/>
      <c r="N1635" s="582" t="s">
        <v>16</v>
      </c>
      <c r="O1635" s="583"/>
      <c r="P1635" s="566"/>
      <c r="Q1635" s="567"/>
      <c r="R1635" s="570"/>
      <c r="S1635" s="571"/>
      <c r="T1635" s="582" t="s">
        <v>16</v>
      </c>
      <c r="U1635" s="583"/>
      <c r="V1635" s="585"/>
      <c r="W1635" s="577"/>
      <c r="X1635" s="566"/>
      <c r="Y1635" s="577"/>
      <c r="Z1635" s="566"/>
      <c r="AA1635" s="577"/>
      <c r="AB1635" s="566"/>
      <c r="AC1635" s="567"/>
      <c r="AD1635" s="570"/>
      <c r="AE1635" s="571"/>
      <c r="AF1635" s="598"/>
      <c r="AG1635" s="599"/>
      <c r="AH1635" s="566"/>
      <c r="AI1635" s="567"/>
      <c r="AJ1635" s="570"/>
      <c r="AK1635" s="571"/>
      <c r="AL1635" s="598"/>
      <c r="AM1635" s="599"/>
      <c r="AN1635" s="566"/>
      <c r="AO1635" s="567"/>
      <c r="AP1635" s="570"/>
      <c r="AQ1635" s="571"/>
      <c r="AR1635" s="598"/>
      <c r="AS1635" s="599"/>
      <c r="AT1635" s="603"/>
      <c r="AU1635" s="604"/>
      <c r="AV1635" s="596"/>
      <c r="AW1635" s="597"/>
      <c r="AX1635" s="598"/>
      <c r="AY1635" s="599"/>
      <c r="AZ1635" s="566"/>
      <c r="BA1635" s="567"/>
      <c r="BB1635" s="570"/>
      <c r="BC1635" s="571"/>
      <c r="BD1635" s="598"/>
      <c r="BE1635" s="599"/>
      <c r="BF1635" s="603"/>
      <c r="BG1635" s="604"/>
      <c r="BH1635" s="596"/>
      <c r="BI1635" s="597"/>
      <c r="BJ1635" s="598"/>
      <c r="BK1635" s="599"/>
      <c r="BL1635" s="600"/>
      <c r="BM1635" s="601"/>
      <c r="BN1635" s="602"/>
      <c r="BO1635" s="561"/>
      <c r="BP1635" s="561"/>
      <c r="BQ1635" s="62"/>
      <c r="BR1635" s="62"/>
      <c r="BS1635" s="62"/>
    </row>
    <row r="1636" spans="1:73" ht="21.75" customHeight="1">
      <c r="A1636" s="62"/>
      <c r="B1636" s="586" t="str">
        <f>IF(ROSTER!B40="","",ROSTER!B40)</f>
        <v/>
      </c>
      <c r="C1636" s="588" t="str">
        <f>IF(ROSTER!C$40="","",ROSTER!C$40)</f>
        <v/>
      </c>
      <c r="D1636" s="589"/>
      <c r="E1636" s="590"/>
      <c r="F1636" s="592">
        <f>IF(E1636="y",1,IF(E1636="S",1,0))</f>
        <v>0</v>
      </c>
      <c r="G1636" s="594">
        <f>IF(E1636="S",1,0)</f>
        <v>0</v>
      </c>
      <c r="H1636" s="584"/>
      <c r="I1636" s="576"/>
      <c r="J1636" s="564"/>
      <c r="K1636" s="565"/>
      <c r="L1636" s="568"/>
      <c r="M1636" s="569"/>
      <c r="N1636" s="578">
        <f>L1636+J1636</f>
        <v>0</v>
      </c>
      <c r="O1636" s="579"/>
      <c r="P1636" s="564"/>
      <c r="Q1636" s="565"/>
      <c r="R1636" s="568"/>
      <c r="S1636" s="569"/>
      <c r="T1636" s="578">
        <f>R1636-P1636</f>
        <v>0</v>
      </c>
      <c r="U1636" s="579"/>
      <c r="V1636" s="584"/>
      <c r="W1636" s="576"/>
      <c r="X1636" s="564"/>
      <c r="Y1636" s="576"/>
      <c r="Z1636" s="564"/>
      <c r="AA1636" s="576"/>
      <c r="AB1636" s="564"/>
      <c r="AC1636" s="565"/>
      <c r="AD1636" s="568"/>
      <c r="AE1636" s="569"/>
      <c r="AF1636" s="548">
        <f>IF(AB1636=0,0,(AD1636/AB1636)*100)</f>
        <v>0</v>
      </c>
      <c r="AG1636" s="549"/>
      <c r="AH1636" s="564"/>
      <c r="AI1636" s="565"/>
      <c r="AJ1636" s="568"/>
      <c r="AK1636" s="569"/>
      <c r="AL1636" s="548">
        <f>IF(AH1636=0,0,(AJ1636/AH1636)*100)</f>
        <v>0</v>
      </c>
      <c r="AM1636" s="549"/>
      <c r="AN1636" s="564"/>
      <c r="AO1636" s="565"/>
      <c r="AP1636" s="568"/>
      <c r="AQ1636" s="569"/>
      <c r="AR1636" s="548">
        <f>IF(AN1636=0,0,(AP1636/AN1636)*100)</f>
        <v>0</v>
      </c>
      <c r="AS1636" s="549"/>
      <c r="AT1636" s="572">
        <f>AB1636+AH1636+AN1636</f>
        <v>0</v>
      </c>
      <c r="AU1636" s="573"/>
      <c r="AV1636" s="544">
        <f>AD1636+AJ1636+AP1636</f>
        <v>0</v>
      </c>
      <c r="AW1636" s="545"/>
      <c r="AX1636" s="548">
        <f>IF(AT1636=0,0,(AV1636/AT1636)*100)</f>
        <v>0</v>
      </c>
      <c r="AY1636" s="549"/>
      <c r="AZ1636" s="564"/>
      <c r="BA1636" s="565"/>
      <c r="BB1636" s="568"/>
      <c r="BC1636" s="569"/>
      <c r="BD1636" s="548">
        <f>IF(AZ1636=0,0,(BB1636/AZ1636)*100)</f>
        <v>0</v>
      </c>
      <c r="BE1636" s="549"/>
      <c r="BF1636" s="572">
        <f>AT1636+AZ1636</f>
        <v>0</v>
      </c>
      <c r="BG1636" s="573"/>
      <c r="BH1636" s="544">
        <f>AV1636+BB1636</f>
        <v>0</v>
      </c>
      <c r="BI1636" s="545"/>
      <c r="BJ1636" s="548">
        <f>IF(BF1636=0,0,(BH1636/BF1636)*100)</f>
        <v>0</v>
      </c>
      <c r="BK1636" s="549"/>
      <c r="BL1636" s="552">
        <f>(AD1636*2)+(AJ1636*2)+(AP1636*3)+BB1636</f>
        <v>0</v>
      </c>
      <c r="BM1636" s="553"/>
      <c r="BN1636" s="554"/>
      <c r="BO1636" s="560" t="e">
        <f>(BL1636*BR$1604)+(N1636*BR$1605)+(X1636*BR$1606)+(R1636*BR$1607)+(V1636*BR$1608)+(Z1636*BR$1609)</f>
        <v>#REF!</v>
      </c>
      <c r="BP1636" s="560" t="e">
        <f>((AZ1636-BB1636)*BR$1611)+((AT1636-AV1636)*BR$1610)+(H1636*BR$1612)+(P1636*BR$1613)</f>
        <v>#REF!</v>
      </c>
      <c r="BQ1636" s="62"/>
      <c r="BR1636" s="62"/>
      <c r="BS1636" s="62"/>
    </row>
    <row r="1637" spans="1:73" ht="21.75" customHeight="1">
      <c r="A1637" s="62"/>
      <c r="B1637" s="587"/>
      <c r="C1637" s="562" t="str">
        <f>IF(ROSTER!D$40="","",ROSTER!D$40)</f>
        <v/>
      </c>
      <c r="D1637" s="563"/>
      <c r="E1637" s="591"/>
      <c r="F1637" s="593"/>
      <c r="G1637" s="595"/>
      <c r="H1637" s="585"/>
      <c r="I1637" s="577"/>
      <c r="J1637" s="566"/>
      <c r="K1637" s="567"/>
      <c r="L1637" s="570"/>
      <c r="M1637" s="571"/>
      <c r="N1637" s="582" t="s">
        <v>16</v>
      </c>
      <c r="O1637" s="583"/>
      <c r="P1637" s="566"/>
      <c r="Q1637" s="567"/>
      <c r="R1637" s="570"/>
      <c r="S1637" s="571"/>
      <c r="T1637" s="582" t="s">
        <v>16</v>
      </c>
      <c r="U1637" s="583"/>
      <c r="V1637" s="585"/>
      <c r="W1637" s="577"/>
      <c r="X1637" s="566"/>
      <c r="Y1637" s="577"/>
      <c r="Z1637" s="566"/>
      <c r="AA1637" s="577"/>
      <c r="AB1637" s="566"/>
      <c r="AC1637" s="567"/>
      <c r="AD1637" s="570"/>
      <c r="AE1637" s="571"/>
      <c r="AF1637" s="598"/>
      <c r="AG1637" s="599"/>
      <c r="AH1637" s="566"/>
      <c r="AI1637" s="567"/>
      <c r="AJ1637" s="570"/>
      <c r="AK1637" s="571"/>
      <c r="AL1637" s="598"/>
      <c r="AM1637" s="599"/>
      <c r="AN1637" s="566"/>
      <c r="AO1637" s="567"/>
      <c r="AP1637" s="570"/>
      <c r="AQ1637" s="571"/>
      <c r="AR1637" s="598"/>
      <c r="AS1637" s="599"/>
      <c r="AT1637" s="603"/>
      <c r="AU1637" s="604"/>
      <c r="AV1637" s="596"/>
      <c r="AW1637" s="597"/>
      <c r="AX1637" s="598"/>
      <c r="AY1637" s="599"/>
      <c r="AZ1637" s="566"/>
      <c r="BA1637" s="567"/>
      <c r="BB1637" s="570"/>
      <c r="BC1637" s="571"/>
      <c r="BD1637" s="598"/>
      <c r="BE1637" s="599"/>
      <c r="BF1637" s="603"/>
      <c r="BG1637" s="604"/>
      <c r="BH1637" s="596"/>
      <c r="BI1637" s="597"/>
      <c r="BJ1637" s="598"/>
      <c r="BK1637" s="599"/>
      <c r="BL1637" s="600"/>
      <c r="BM1637" s="601"/>
      <c r="BN1637" s="602"/>
      <c r="BO1637" s="561"/>
      <c r="BP1637" s="561"/>
      <c r="BQ1637" s="62"/>
      <c r="BR1637" s="62"/>
      <c r="BS1637" s="62"/>
    </row>
    <row r="1638" spans="1:73" ht="21.75" customHeight="1">
      <c r="A1638" s="62"/>
      <c r="B1638" s="586" t="str">
        <f>IF(ROSTER!B42="","",ROSTER!B42)</f>
        <v/>
      </c>
      <c r="C1638" s="588" t="str">
        <f>IF(ROSTER!C$42="","",ROSTER!C$42)</f>
        <v/>
      </c>
      <c r="D1638" s="589"/>
      <c r="E1638" s="590"/>
      <c r="F1638" s="592">
        <f>IF(E1638="y",1,IF(E1638="S",1,0))</f>
        <v>0</v>
      </c>
      <c r="G1638" s="594">
        <f>IF(E1638="S",1,0)</f>
        <v>0</v>
      </c>
      <c r="H1638" s="584"/>
      <c r="I1638" s="576"/>
      <c r="J1638" s="564"/>
      <c r="K1638" s="565"/>
      <c r="L1638" s="568"/>
      <c r="M1638" s="569"/>
      <c r="N1638" s="578">
        <f>L1638+J1638</f>
        <v>0</v>
      </c>
      <c r="O1638" s="579"/>
      <c r="P1638" s="564"/>
      <c r="Q1638" s="565"/>
      <c r="R1638" s="568"/>
      <c r="S1638" s="569"/>
      <c r="T1638" s="578">
        <f>R1638-P1638</f>
        <v>0</v>
      </c>
      <c r="U1638" s="579"/>
      <c r="V1638" s="584"/>
      <c r="W1638" s="576"/>
      <c r="X1638" s="564"/>
      <c r="Y1638" s="576"/>
      <c r="Z1638" s="564"/>
      <c r="AA1638" s="576"/>
      <c r="AB1638" s="564"/>
      <c r="AC1638" s="565"/>
      <c r="AD1638" s="568"/>
      <c r="AE1638" s="569"/>
      <c r="AF1638" s="548">
        <f>IF(AB1638=0,0,(AD1638/AB1638)*100)</f>
        <v>0</v>
      </c>
      <c r="AG1638" s="549"/>
      <c r="AH1638" s="564"/>
      <c r="AI1638" s="565"/>
      <c r="AJ1638" s="568"/>
      <c r="AK1638" s="569"/>
      <c r="AL1638" s="548">
        <f>IF(AH1638=0,0,(AJ1638/AH1638)*100)</f>
        <v>0</v>
      </c>
      <c r="AM1638" s="549"/>
      <c r="AN1638" s="564"/>
      <c r="AO1638" s="565"/>
      <c r="AP1638" s="568"/>
      <c r="AQ1638" s="569"/>
      <c r="AR1638" s="548">
        <f>IF(AN1638=0,0,(AP1638/AN1638)*100)</f>
        <v>0</v>
      </c>
      <c r="AS1638" s="549"/>
      <c r="AT1638" s="572">
        <f>AB1638+AH1638+AN1638</f>
        <v>0</v>
      </c>
      <c r="AU1638" s="573"/>
      <c r="AV1638" s="544">
        <f>AD1638+AJ1638+AP1638</f>
        <v>0</v>
      </c>
      <c r="AW1638" s="545"/>
      <c r="AX1638" s="548">
        <f>IF(AT1638=0,0,(AV1638/AT1638)*100)</f>
        <v>0</v>
      </c>
      <c r="AY1638" s="549"/>
      <c r="AZ1638" s="564"/>
      <c r="BA1638" s="565"/>
      <c r="BB1638" s="568"/>
      <c r="BC1638" s="569"/>
      <c r="BD1638" s="548">
        <f>IF(AZ1638=0,0,(BB1638/AZ1638)*100)</f>
        <v>0</v>
      </c>
      <c r="BE1638" s="549"/>
      <c r="BF1638" s="572">
        <f>AT1638+AZ1638</f>
        <v>0</v>
      </c>
      <c r="BG1638" s="573"/>
      <c r="BH1638" s="544">
        <f>AV1638+BB1638</f>
        <v>0</v>
      </c>
      <c r="BI1638" s="545"/>
      <c r="BJ1638" s="548">
        <f>IF(BF1638=0,0,(BH1638/BF1638)*100)</f>
        <v>0</v>
      </c>
      <c r="BK1638" s="549"/>
      <c r="BL1638" s="552">
        <f>(AD1638*2)+(AJ1638*2)+(AP1638*3)+BB1638</f>
        <v>0</v>
      </c>
      <c r="BM1638" s="553"/>
      <c r="BN1638" s="554"/>
      <c r="BO1638" s="560" t="e">
        <f>(BL1638*BR$1604)+(N1638*BR$1605)+(X1638*BR$1606)+(R1638*BR$1607)+(V1638*BR$1608)+(Z1638*BR$1609)</f>
        <v>#REF!</v>
      </c>
      <c r="BP1638" s="560" t="e">
        <f>((AZ1638-BB1638)*BR$1611)+((AT1638-AV1638)*BR$1610)+(H1638*BR$1612)+(P1638*BR$1613)</f>
        <v>#REF!</v>
      </c>
      <c r="BQ1638" s="62"/>
      <c r="BR1638" s="62"/>
      <c r="BS1638" s="62"/>
    </row>
    <row r="1639" spans="1:73" ht="21.75" customHeight="1">
      <c r="A1639" s="62"/>
      <c r="B1639" s="587"/>
      <c r="C1639" s="562" t="str">
        <f>IF(ROSTER!D$42="","",ROSTER!D$42)</f>
        <v/>
      </c>
      <c r="D1639" s="563"/>
      <c r="E1639" s="591"/>
      <c r="F1639" s="593"/>
      <c r="G1639" s="595"/>
      <c r="H1639" s="585"/>
      <c r="I1639" s="577"/>
      <c r="J1639" s="566"/>
      <c r="K1639" s="567"/>
      <c r="L1639" s="570"/>
      <c r="M1639" s="571"/>
      <c r="N1639" s="582" t="s">
        <v>16</v>
      </c>
      <c r="O1639" s="583"/>
      <c r="P1639" s="566"/>
      <c r="Q1639" s="567"/>
      <c r="R1639" s="570"/>
      <c r="S1639" s="571"/>
      <c r="T1639" s="582" t="s">
        <v>16</v>
      </c>
      <c r="U1639" s="583"/>
      <c r="V1639" s="585"/>
      <c r="W1639" s="577"/>
      <c r="X1639" s="566"/>
      <c r="Y1639" s="577"/>
      <c r="Z1639" s="566"/>
      <c r="AA1639" s="577"/>
      <c r="AB1639" s="566"/>
      <c r="AC1639" s="567"/>
      <c r="AD1639" s="570"/>
      <c r="AE1639" s="571"/>
      <c r="AF1639" s="598"/>
      <c r="AG1639" s="599"/>
      <c r="AH1639" s="566"/>
      <c r="AI1639" s="567"/>
      <c r="AJ1639" s="570"/>
      <c r="AK1639" s="571"/>
      <c r="AL1639" s="598"/>
      <c r="AM1639" s="599"/>
      <c r="AN1639" s="566"/>
      <c r="AO1639" s="567"/>
      <c r="AP1639" s="570"/>
      <c r="AQ1639" s="571"/>
      <c r="AR1639" s="598"/>
      <c r="AS1639" s="599"/>
      <c r="AT1639" s="603"/>
      <c r="AU1639" s="604"/>
      <c r="AV1639" s="596"/>
      <c r="AW1639" s="597"/>
      <c r="AX1639" s="598"/>
      <c r="AY1639" s="599"/>
      <c r="AZ1639" s="566"/>
      <c r="BA1639" s="567"/>
      <c r="BB1639" s="570"/>
      <c r="BC1639" s="571"/>
      <c r="BD1639" s="598"/>
      <c r="BE1639" s="599"/>
      <c r="BF1639" s="603"/>
      <c r="BG1639" s="604"/>
      <c r="BH1639" s="596"/>
      <c r="BI1639" s="597"/>
      <c r="BJ1639" s="598"/>
      <c r="BK1639" s="599"/>
      <c r="BL1639" s="600"/>
      <c r="BM1639" s="601"/>
      <c r="BN1639" s="602"/>
      <c r="BO1639" s="561"/>
      <c r="BP1639" s="561"/>
      <c r="BQ1639" s="62"/>
      <c r="BR1639" s="62"/>
      <c r="BS1639" s="62"/>
    </row>
    <row r="1640" spans="1:73" ht="21.75" customHeight="1">
      <c r="A1640" s="62"/>
      <c r="B1640" s="586" t="str">
        <f>IF(ROSTER!B44="","",ROSTER!B44)</f>
        <v/>
      </c>
      <c r="C1640" s="588" t="str">
        <f>IF(ROSTER!C$44="","",ROSTER!C$44)</f>
        <v/>
      </c>
      <c r="D1640" s="589"/>
      <c r="E1640" s="590"/>
      <c r="F1640" s="592">
        <f>IF(E1640="y",1,IF(E1640="S",1,0))</f>
        <v>0</v>
      </c>
      <c r="G1640" s="594">
        <f>IF(E1640="S",1,0)</f>
        <v>0</v>
      </c>
      <c r="H1640" s="584"/>
      <c r="I1640" s="576"/>
      <c r="J1640" s="564"/>
      <c r="K1640" s="565"/>
      <c r="L1640" s="568"/>
      <c r="M1640" s="569"/>
      <c r="N1640" s="578">
        <f>L1640+J1640</f>
        <v>0</v>
      </c>
      <c r="O1640" s="579"/>
      <c r="P1640" s="564"/>
      <c r="Q1640" s="565"/>
      <c r="R1640" s="568"/>
      <c r="S1640" s="569"/>
      <c r="T1640" s="578">
        <f>R1640-P1640</f>
        <v>0</v>
      </c>
      <c r="U1640" s="579"/>
      <c r="V1640" s="584"/>
      <c r="W1640" s="576"/>
      <c r="X1640" s="564"/>
      <c r="Y1640" s="576"/>
      <c r="Z1640" s="564"/>
      <c r="AA1640" s="576"/>
      <c r="AB1640" s="564"/>
      <c r="AC1640" s="565"/>
      <c r="AD1640" s="568"/>
      <c r="AE1640" s="569"/>
      <c r="AF1640" s="548">
        <f>IF(AB1640=0,0,(AD1640/AB1640)*100)</f>
        <v>0</v>
      </c>
      <c r="AG1640" s="549"/>
      <c r="AH1640" s="564"/>
      <c r="AI1640" s="565"/>
      <c r="AJ1640" s="568"/>
      <c r="AK1640" s="569"/>
      <c r="AL1640" s="548">
        <f>IF(AH1640=0,0,(AJ1640/AH1640)*100)</f>
        <v>0</v>
      </c>
      <c r="AM1640" s="549"/>
      <c r="AN1640" s="564"/>
      <c r="AO1640" s="565"/>
      <c r="AP1640" s="568"/>
      <c r="AQ1640" s="569"/>
      <c r="AR1640" s="548">
        <f>IF(AN1640=0,0,(AP1640/AN1640)*100)</f>
        <v>0</v>
      </c>
      <c r="AS1640" s="549"/>
      <c r="AT1640" s="572">
        <f>AB1640+AH1640+AN1640</f>
        <v>0</v>
      </c>
      <c r="AU1640" s="573"/>
      <c r="AV1640" s="544">
        <f>AD1640+AJ1640+AP1640</f>
        <v>0</v>
      </c>
      <c r="AW1640" s="545"/>
      <c r="AX1640" s="548">
        <f>IF(AT1640=0,0,(AV1640/AT1640)*100)</f>
        <v>0</v>
      </c>
      <c r="AY1640" s="549"/>
      <c r="AZ1640" s="564"/>
      <c r="BA1640" s="565"/>
      <c r="BB1640" s="568"/>
      <c r="BC1640" s="569"/>
      <c r="BD1640" s="548">
        <f>IF(AZ1640=0,0,(BB1640/AZ1640)*100)</f>
        <v>0</v>
      </c>
      <c r="BE1640" s="549"/>
      <c r="BF1640" s="572">
        <f>AT1640+AZ1640</f>
        <v>0</v>
      </c>
      <c r="BG1640" s="573"/>
      <c r="BH1640" s="544">
        <f>AV1640+BB1640</f>
        <v>0</v>
      </c>
      <c r="BI1640" s="545"/>
      <c r="BJ1640" s="548">
        <f>IF(BF1640=0,0,(BH1640/BF1640)*100)</f>
        <v>0</v>
      </c>
      <c r="BK1640" s="549"/>
      <c r="BL1640" s="552">
        <f>(AD1640*2)+(AJ1640*2)+(AP1640*3)+BB1640</f>
        <v>0</v>
      </c>
      <c r="BM1640" s="553"/>
      <c r="BN1640" s="554"/>
      <c r="BO1640" s="560" t="e">
        <f>(BL1640*BR$1604)+(N1640*BR$1605)+(X1640*BR$1606)+(R1640*BR$1607)+(V1640*BR$1608)+(Z1640*BR$1609)</f>
        <v>#REF!</v>
      </c>
      <c r="BP1640" s="560" t="e">
        <f>((AZ1640-BB1640)*BR$1611)+((AT1640-AV1640)*BR$1610)+(H1640*BR$1612)+(P1640*BR$1613)</f>
        <v>#REF!</v>
      </c>
      <c r="BQ1640" s="62"/>
      <c r="BR1640" s="62"/>
      <c r="BS1640" s="62"/>
    </row>
    <row r="1641" spans="1:73" ht="21.75" customHeight="1">
      <c r="A1641" s="62"/>
      <c r="B1641" s="587"/>
      <c r="C1641" s="562" t="str">
        <f>IF(ROSTER!D$44="","",ROSTER!D$44)</f>
        <v/>
      </c>
      <c r="D1641" s="563"/>
      <c r="E1641" s="591"/>
      <c r="F1641" s="593"/>
      <c r="G1641" s="595"/>
      <c r="H1641" s="585"/>
      <c r="I1641" s="577"/>
      <c r="J1641" s="566"/>
      <c r="K1641" s="567"/>
      <c r="L1641" s="570"/>
      <c r="M1641" s="571"/>
      <c r="N1641" s="582" t="s">
        <v>16</v>
      </c>
      <c r="O1641" s="583"/>
      <c r="P1641" s="566"/>
      <c r="Q1641" s="567"/>
      <c r="R1641" s="570"/>
      <c r="S1641" s="571"/>
      <c r="T1641" s="582" t="s">
        <v>16</v>
      </c>
      <c r="U1641" s="583"/>
      <c r="V1641" s="585"/>
      <c r="W1641" s="577"/>
      <c r="X1641" s="566"/>
      <c r="Y1641" s="577"/>
      <c r="Z1641" s="566"/>
      <c r="AA1641" s="577"/>
      <c r="AB1641" s="566"/>
      <c r="AC1641" s="567"/>
      <c r="AD1641" s="570"/>
      <c r="AE1641" s="571"/>
      <c r="AF1641" s="598"/>
      <c r="AG1641" s="599"/>
      <c r="AH1641" s="566"/>
      <c r="AI1641" s="567"/>
      <c r="AJ1641" s="570"/>
      <c r="AK1641" s="571"/>
      <c r="AL1641" s="598"/>
      <c r="AM1641" s="599"/>
      <c r="AN1641" s="566"/>
      <c r="AO1641" s="567"/>
      <c r="AP1641" s="570"/>
      <c r="AQ1641" s="571"/>
      <c r="AR1641" s="598"/>
      <c r="AS1641" s="599"/>
      <c r="AT1641" s="603"/>
      <c r="AU1641" s="604"/>
      <c r="AV1641" s="596"/>
      <c r="AW1641" s="597"/>
      <c r="AX1641" s="598"/>
      <c r="AY1641" s="599"/>
      <c r="AZ1641" s="566"/>
      <c r="BA1641" s="567"/>
      <c r="BB1641" s="570"/>
      <c r="BC1641" s="571"/>
      <c r="BD1641" s="598"/>
      <c r="BE1641" s="599"/>
      <c r="BF1641" s="603"/>
      <c r="BG1641" s="604"/>
      <c r="BH1641" s="596"/>
      <c r="BI1641" s="597"/>
      <c r="BJ1641" s="598"/>
      <c r="BK1641" s="599"/>
      <c r="BL1641" s="600"/>
      <c r="BM1641" s="601"/>
      <c r="BN1641" s="602"/>
      <c r="BO1641" s="561"/>
      <c r="BP1641" s="561"/>
      <c r="BQ1641" s="62"/>
      <c r="BR1641" s="62"/>
      <c r="BS1641" s="62"/>
    </row>
    <row r="1642" spans="1:73" ht="21.75" customHeight="1">
      <c r="A1642" s="62"/>
      <c r="B1642" s="586" t="str">
        <f>IF(ROSTER!B46="","",ROSTER!B46)</f>
        <v/>
      </c>
      <c r="C1642" s="588" t="str">
        <f>IF(ROSTER!C$46="","",ROSTER!C$46)</f>
        <v/>
      </c>
      <c r="D1642" s="589"/>
      <c r="E1642" s="590"/>
      <c r="F1642" s="592">
        <f>IF(E1642="y",1,IF(E1642="S",1,0))</f>
        <v>0</v>
      </c>
      <c r="G1642" s="594">
        <f>IF(E1642="S",1,0)</f>
        <v>0</v>
      </c>
      <c r="H1642" s="584"/>
      <c r="I1642" s="576"/>
      <c r="J1642" s="564"/>
      <c r="K1642" s="565"/>
      <c r="L1642" s="568"/>
      <c r="M1642" s="569"/>
      <c r="N1642" s="578">
        <f>L1642+J1642</f>
        <v>0</v>
      </c>
      <c r="O1642" s="579"/>
      <c r="P1642" s="564"/>
      <c r="Q1642" s="565"/>
      <c r="R1642" s="568"/>
      <c r="S1642" s="569"/>
      <c r="T1642" s="578">
        <f>R1642-P1642</f>
        <v>0</v>
      </c>
      <c r="U1642" s="579"/>
      <c r="V1642" s="584"/>
      <c r="W1642" s="576"/>
      <c r="X1642" s="564"/>
      <c r="Y1642" s="576"/>
      <c r="Z1642" s="564"/>
      <c r="AA1642" s="576"/>
      <c r="AB1642" s="564"/>
      <c r="AC1642" s="565"/>
      <c r="AD1642" s="568"/>
      <c r="AE1642" s="569"/>
      <c r="AF1642" s="548">
        <f>IF(AB1642=0,0,(AD1642/AB1642)*100)</f>
        <v>0</v>
      </c>
      <c r="AG1642" s="549"/>
      <c r="AH1642" s="564"/>
      <c r="AI1642" s="565"/>
      <c r="AJ1642" s="568"/>
      <c r="AK1642" s="569"/>
      <c r="AL1642" s="548">
        <f>IF(AH1642=0,0,(AJ1642/AH1642)*100)</f>
        <v>0</v>
      </c>
      <c r="AM1642" s="549"/>
      <c r="AN1642" s="564"/>
      <c r="AO1642" s="565"/>
      <c r="AP1642" s="568"/>
      <c r="AQ1642" s="569"/>
      <c r="AR1642" s="548">
        <f>IF(AN1642=0,0,(AP1642/AN1642)*100)</f>
        <v>0</v>
      </c>
      <c r="AS1642" s="549"/>
      <c r="AT1642" s="572">
        <f>AB1642+AH1642+AN1642</f>
        <v>0</v>
      </c>
      <c r="AU1642" s="573"/>
      <c r="AV1642" s="544">
        <f>AD1642+AJ1642+AP1642</f>
        <v>0</v>
      </c>
      <c r="AW1642" s="545"/>
      <c r="AX1642" s="548">
        <f>IF(AT1642=0,0,(AV1642/AT1642)*100)</f>
        <v>0</v>
      </c>
      <c r="AY1642" s="549"/>
      <c r="AZ1642" s="564"/>
      <c r="BA1642" s="565"/>
      <c r="BB1642" s="568"/>
      <c r="BC1642" s="569"/>
      <c r="BD1642" s="548">
        <f>IF(AZ1642=0,0,(BB1642/AZ1642)*100)</f>
        <v>0</v>
      </c>
      <c r="BE1642" s="549"/>
      <c r="BF1642" s="572">
        <f>AT1642+AZ1642</f>
        <v>0</v>
      </c>
      <c r="BG1642" s="573"/>
      <c r="BH1642" s="544">
        <f>AV1642+BB1642</f>
        <v>0</v>
      </c>
      <c r="BI1642" s="545"/>
      <c r="BJ1642" s="548">
        <f>IF(BF1642=0,0,(BH1642/BF1642)*100)</f>
        <v>0</v>
      </c>
      <c r="BK1642" s="549"/>
      <c r="BL1642" s="552">
        <f>(AD1642*2)+(AJ1642*2)+(AP1642*3)+BB1642</f>
        <v>0</v>
      </c>
      <c r="BM1642" s="553"/>
      <c r="BN1642" s="554"/>
      <c r="BO1642" s="558" t="e">
        <f>(BL1642*BR$1604)+(N1642*BR$1605)+(X1642*BR$1606)+(R1642*BR$1607)+(V1642*BR$1608)+(Z1642*BR$1609)</f>
        <v>#REF!</v>
      </c>
      <c r="BP1642" s="560" t="e">
        <f>((AZ1642-BB1642)*BR$1611)+((AT1642-AV1642)*BR$1610)+(H1642*BR$1612)+(P1642*BR$1613)</f>
        <v>#REF!</v>
      </c>
      <c r="BQ1642" s="62"/>
      <c r="BR1642" s="62"/>
      <c r="BS1642" s="62"/>
      <c r="BU1642" s="82"/>
    </row>
    <row r="1643" spans="1:73" ht="22.5" customHeight="1" thickBot="1">
      <c r="A1643" s="62"/>
      <c r="B1643" s="587"/>
      <c r="C1643" s="562" t="str">
        <f>IF(ROSTER!D$46="","",ROSTER!D$46)</f>
        <v/>
      </c>
      <c r="D1643" s="563"/>
      <c r="E1643" s="591"/>
      <c r="F1643" s="593"/>
      <c r="G1643" s="595"/>
      <c r="H1643" s="585"/>
      <c r="I1643" s="577"/>
      <c r="J1643" s="566"/>
      <c r="K1643" s="567"/>
      <c r="L1643" s="570"/>
      <c r="M1643" s="571"/>
      <c r="N1643" s="580" t="s">
        <v>16</v>
      </c>
      <c r="O1643" s="581"/>
      <c r="P1643" s="566"/>
      <c r="Q1643" s="567"/>
      <c r="R1643" s="570"/>
      <c r="S1643" s="571"/>
      <c r="T1643" s="582" t="s">
        <v>16</v>
      </c>
      <c r="U1643" s="583"/>
      <c r="V1643" s="585"/>
      <c r="W1643" s="577"/>
      <c r="X1643" s="566"/>
      <c r="Y1643" s="577"/>
      <c r="Z1643" s="566"/>
      <c r="AA1643" s="577"/>
      <c r="AB1643" s="566"/>
      <c r="AC1643" s="567"/>
      <c r="AD1643" s="570"/>
      <c r="AE1643" s="571"/>
      <c r="AF1643" s="550"/>
      <c r="AG1643" s="551"/>
      <c r="AH1643" s="566"/>
      <c r="AI1643" s="567"/>
      <c r="AJ1643" s="570"/>
      <c r="AK1643" s="571"/>
      <c r="AL1643" s="550"/>
      <c r="AM1643" s="551"/>
      <c r="AN1643" s="566"/>
      <c r="AO1643" s="567"/>
      <c r="AP1643" s="570"/>
      <c r="AQ1643" s="571"/>
      <c r="AR1643" s="550"/>
      <c r="AS1643" s="551"/>
      <c r="AT1643" s="574"/>
      <c r="AU1643" s="575"/>
      <c r="AV1643" s="546"/>
      <c r="AW1643" s="547"/>
      <c r="AX1643" s="550"/>
      <c r="AY1643" s="551"/>
      <c r="AZ1643" s="566"/>
      <c r="BA1643" s="567"/>
      <c r="BB1643" s="570"/>
      <c r="BC1643" s="571"/>
      <c r="BD1643" s="550"/>
      <c r="BE1643" s="551"/>
      <c r="BF1643" s="574"/>
      <c r="BG1643" s="575"/>
      <c r="BH1643" s="546"/>
      <c r="BI1643" s="547"/>
      <c r="BJ1643" s="550"/>
      <c r="BK1643" s="551"/>
      <c r="BL1643" s="555"/>
      <c r="BM1643" s="556"/>
      <c r="BN1643" s="557"/>
      <c r="BO1643" s="559"/>
      <c r="BP1643" s="561"/>
      <c r="BQ1643" s="62"/>
      <c r="BR1643" s="62"/>
      <c r="BS1643" s="62"/>
    </row>
    <row r="1644" spans="1:73" s="82" customFormat="1" ht="33.4" customHeight="1">
      <c r="A1644" s="80"/>
      <c r="B1644" s="538"/>
      <c r="C1644" s="539"/>
      <c r="D1644" s="539" t="s">
        <v>10</v>
      </c>
      <c r="E1644" s="542"/>
      <c r="F1644" s="81"/>
      <c r="G1644" s="81"/>
      <c r="H1644" s="532">
        <f>SUM(H1604:I1643)</f>
        <v>0</v>
      </c>
      <c r="I1644" s="525"/>
      <c r="J1644" s="532">
        <f>SUM(J1604:K1643)</f>
        <v>0</v>
      </c>
      <c r="K1644" s="525"/>
      <c r="L1644" s="524">
        <f>SUM(L1604:M1643)</f>
        <v>0</v>
      </c>
      <c r="M1644" s="528"/>
      <c r="N1644" s="495">
        <f>L1644+J1644</f>
        <v>0</v>
      </c>
      <c r="O1644" s="496"/>
      <c r="P1644" s="524">
        <f>SUM(P1604:Q1643)</f>
        <v>0</v>
      </c>
      <c r="Q1644" s="525"/>
      <c r="R1644" s="524">
        <f>SUM(R1604:S1643)</f>
        <v>0</v>
      </c>
      <c r="S1644" s="528"/>
      <c r="T1644" s="495">
        <f>R1644-P1644</f>
        <v>0</v>
      </c>
      <c r="U1644" s="496"/>
      <c r="V1644" s="524">
        <f>SUM(V1604:W1643)</f>
        <v>0</v>
      </c>
      <c r="W1644" s="528"/>
      <c r="X1644" s="532">
        <f>SUM(X1604:Y1643)</f>
        <v>0</v>
      </c>
      <c r="Y1644" s="496"/>
      <c r="Z1644" s="532">
        <f>SUM(Z1604:AA1643)</f>
        <v>0</v>
      </c>
      <c r="AA1644" s="496"/>
      <c r="AB1644" s="528">
        <f>SUM(AB1604:AC1643)</f>
        <v>0</v>
      </c>
      <c r="AC1644" s="525"/>
      <c r="AD1644" s="524">
        <f>SUM(AD1604:AE1643)</f>
        <v>0</v>
      </c>
      <c r="AE1644" s="528"/>
      <c r="AF1644" s="495">
        <f>IF(AB1644=0,0,(AD1644/AB1644)*100)</f>
        <v>0</v>
      </c>
      <c r="AG1644" s="496"/>
      <c r="AH1644" s="524">
        <f>SUM(AH1604:AI1643)</f>
        <v>0</v>
      </c>
      <c r="AI1644" s="525"/>
      <c r="AJ1644" s="524">
        <f>SUM(AJ1604:AK1643)</f>
        <v>0</v>
      </c>
      <c r="AK1644" s="528"/>
      <c r="AL1644" s="495">
        <f>IF(AH1644=0,0,(AJ1644/AH1644)*100)</f>
        <v>0</v>
      </c>
      <c r="AM1644" s="496"/>
      <c r="AN1644" s="524">
        <f>SUM(AN1604:AO1643)</f>
        <v>0</v>
      </c>
      <c r="AO1644" s="525"/>
      <c r="AP1644" s="524">
        <f>SUM(AP1604:AQ1643)</f>
        <v>0</v>
      </c>
      <c r="AQ1644" s="528"/>
      <c r="AR1644" s="495">
        <f>IF(AN1644=0,0,(AP1644/AN1644)*100)</f>
        <v>0</v>
      </c>
      <c r="AS1644" s="496"/>
      <c r="AT1644" s="532">
        <f>AB1644+AH1644+AN1644</f>
        <v>0</v>
      </c>
      <c r="AU1644" s="525"/>
      <c r="AV1644" s="524">
        <f>AD1644+AJ1644+AP1644</f>
        <v>0</v>
      </c>
      <c r="AW1644" s="534"/>
      <c r="AX1644" s="495">
        <f>IF(AT1644=0,0,(AV1644/AT1644)*100)</f>
        <v>0</v>
      </c>
      <c r="AY1644" s="496"/>
      <c r="AZ1644" s="524">
        <f>SUM(AZ1604:BA1643)</f>
        <v>0</v>
      </c>
      <c r="BA1644" s="525"/>
      <c r="BB1644" s="524">
        <f>SUM(BB1604:BC1643)</f>
        <v>0</v>
      </c>
      <c r="BC1644" s="528"/>
      <c r="BD1644" s="495">
        <f>IF(AZ1644=0,0,(BB1644/AZ1644)*100)</f>
        <v>0</v>
      </c>
      <c r="BE1644" s="496"/>
      <c r="BF1644" s="532">
        <f>AT1644+AZ1644</f>
        <v>0</v>
      </c>
      <c r="BG1644" s="525"/>
      <c r="BH1644" s="524">
        <f>AV1644+BB1644</f>
        <v>0</v>
      </c>
      <c r="BI1644" s="534"/>
      <c r="BJ1644" s="495">
        <f>IF(BF1644=0,0,(BH1644/BF1644)*100)</f>
        <v>0</v>
      </c>
      <c r="BK1644" s="536"/>
      <c r="BL1644" s="511">
        <f>SUM(BL1604:BN1643)</f>
        <v>0</v>
      </c>
      <c r="BM1644" s="512"/>
      <c r="BN1644" s="513"/>
      <c r="BO1644" s="517" t="e">
        <f>(BL1644*BR$1604)+(N1644*BR$1605)+(X1644*BR$1606)+(R1644*BR$1607)+(V1644*BR$1608)+(Z1644*BR$1609)</f>
        <v>#REF!</v>
      </c>
      <c r="BP1644" s="519" t="e">
        <f>((AZ1644-BB1644)*BR$1611)+((AT1644-AV1644)*BR$1610)+(H1644*BR$1612)+(P1644*BR$1613)</f>
        <v>#REF!</v>
      </c>
      <c r="BQ1644" s="80"/>
      <c r="BR1644" s="80"/>
      <c r="BS1644" s="80"/>
    </row>
    <row r="1645" spans="1:73" s="82" customFormat="1" ht="33.950000000000003" customHeight="1" thickBot="1">
      <c r="A1645" s="80"/>
      <c r="B1645" s="540"/>
      <c r="C1645" s="541"/>
      <c r="D1645" s="541"/>
      <c r="E1645" s="543"/>
      <c r="F1645" s="83"/>
      <c r="G1645" s="83"/>
      <c r="H1645" s="533"/>
      <c r="I1645" s="527"/>
      <c r="J1645" s="533"/>
      <c r="K1645" s="527"/>
      <c r="L1645" s="526"/>
      <c r="M1645" s="529"/>
      <c r="N1645" s="530" t="s">
        <v>16</v>
      </c>
      <c r="O1645" s="531"/>
      <c r="P1645" s="526"/>
      <c r="Q1645" s="527"/>
      <c r="R1645" s="526"/>
      <c r="S1645" s="529"/>
      <c r="T1645" s="530" t="s">
        <v>16</v>
      </c>
      <c r="U1645" s="531"/>
      <c r="V1645" s="526"/>
      <c r="W1645" s="529"/>
      <c r="X1645" s="533"/>
      <c r="Y1645" s="531"/>
      <c r="Z1645" s="533"/>
      <c r="AA1645" s="531"/>
      <c r="AB1645" s="529"/>
      <c r="AC1645" s="527"/>
      <c r="AD1645" s="526"/>
      <c r="AE1645" s="529"/>
      <c r="AF1645" s="530"/>
      <c r="AG1645" s="531"/>
      <c r="AH1645" s="526"/>
      <c r="AI1645" s="527"/>
      <c r="AJ1645" s="526"/>
      <c r="AK1645" s="529"/>
      <c r="AL1645" s="530"/>
      <c r="AM1645" s="531"/>
      <c r="AN1645" s="526"/>
      <c r="AO1645" s="527"/>
      <c r="AP1645" s="526"/>
      <c r="AQ1645" s="529"/>
      <c r="AR1645" s="530"/>
      <c r="AS1645" s="531"/>
      <c r="AT1645" s="533"/>
      <c r="AU1645" s="527"/>
      <c r="AV1645" s="526"/>
      <c r="AW1645" s="535"/>
      <c r="AX1645" s="530"/>
      <c r="AY1645" s="531"/>
      <c r="AZ1645" s="526"/>
      <c r="BA1645" s="527"/>
      <c r="BB1645" s="526"/>
      <c r="BC1645" s="529"/>
      <c r="BD1645" s="530"/>
      <c r="BE1645" s="531"/>
      <c r="BF1645" s="533"/>
      <c r="BG1645" s="527"/>
      <c r="BH1645" s="526"/>
      <c r="BI1645" s="535"/>
      <c r="BJ1645" s="530"/>
      <c r="BK1645" s="537"/>
      <c r="BL1645" s="514"/>
      <c r="BM1645" s="515"/>
      <c r="BN1645" s="516"/>
      <c r="BO1645" s="518"/>
      <c r="BP1645" s="520"/>
      <c r="BQ1645" s="80"/>
      <c r="BR1645" s="80"/>
      <c r="BS1645" s="80"/>
    </row>
    <row r="1646" spans="1:73" s="88" customFormat="1" ht="48.2" customHeight="1" thickBot="1">
      <c r="A1646" s="84"/>
      <c r="B1646" s="521"/>
      <c r="C1646" s="522"/>
      <c r="D1646" s="522" t="s">
        <v>13</v>
      </c>
      <c r="E1646" s="523"/>
      <c r="F1646" s="85"/>
      <c r="G1646" s="128"/>
      <c r="H1646" s="509"/>
      <c r="I1646" s="510"/>
      <c r="J1646" s="504"/>
      <c r="K1646" s="505"/>
      <c r="L1646" s="493"/>
      <c r="M1646" s="494"/>
      <c r="N1646" s="506">
        <f>J1646+L1646</f>
        <v>0</v>
      </c>
      <c r="O1646" s="507"/>
      <c r="P1646" s="497">
        <f>R1644</f>
        <v>0</v>
      </c>
      <c r="Q1646" s="498"/>
      <c r="R1646" s="499">
        <f>P1644</f>
        <v>0</v>
      </c>
      <c r="S1646" s="500"/>
      <c r="T1646" s="506">
        <f>R1646-P1646</f>
        <v>0</v>
      </c>
      <c r="U1646" s="507"/>
      <c r="V1646" s="504"/>
      <c r="W1646" s="508"/>
      <c r="X1646" s="509"/>
      <c r="Y1646" s="510"/>
      <c r="Z1646" s="504"/>
      <c r="AA1646" s="508"/>
      <c r="AB1646" s="504"/>
      <c r="AC1646" s="505"/>
      <c r="AD1646" s="493"/>
      <c r="AE1646" s="494"/>
      <c r="AF1646" s="495">
        <f>IF(AB1646=0,0,(AD1646/AB1646)*100)</f>
        <v>0</v>
      </c>
      <c r="AG1646" s="496"/>
      <c r="AH1646" s="504"/>
      <c r="AI1646" s="505"/>
      <c r="AJ1646" s="493"/>
      <c r="AK1646" s="494"/>
      <c r="AL1646" s="495">
        <f>IF(AH1646=0,0,(AJ1646/AH1646)*100)</f>
        <v>0</v>
      </c>
      <c r="AM1646" s="496"/>
      <c r="AN1646" s="504"/>
      <c r="AO1646" s="505"/>
      <c r="AP1646" s="493"/>
      <c r="AQ1646" s="494"/>
      <c r="AR1646" s="495">
        <f>IF(AN1646=0,0,(AP1646/AN1646)*100)</f>
        <v>0</v>
      </c>
      <c r="AS1646" s="496"/>
      <c r="AT1646" s="497">
        <f>AB1646+AH1646+AN1646</f>
        <v>0</v>
      </c>
      <c r="AU1646" s="498"/>
      <c r="AV1646" s="499">
        <f>AD1646+AJ1646+AP1646</f>
        <v>0</v>
      </c>
      <c r="AW1646" s="500"/>
      <c r="AX1646" s="495">
        <f>IF(AT1646=0,0,(AV1646/AT1646)*100)</f>
        <v>0</v>
      </c>
      <c r="AY1646" s="496"/>
      <c r="AZ1646" s="504"/>
      <c r="BA1646" s="505"/>
      <c r="BB1646" s="493"/>
      <c r="BC1646" s="494"/>
      <c r="BD1646" s="495">
        <f>IF(AZ1646=0,0,(BB1646/AZ1646)*100)</f>
        <v>0</v>
      </c>
      <c r="BE1646" s="496"/>
      <c r="BF1646" s="497">
        <f>AT1646+AZ1646</f>
        <v>0</v>
      </c>
      <c r="BG1646" s="498"/>
      <c r="BH1646" s="499">
        <f>AV1646+BB1646</f>
        <v>0</v>
      </c>
      <c r="BI1646" s="500"/>
      <c r="BJ1646" s="495">
        <f>IF(BF1646=0,0,(BH1646/BF1646)*100)</f>
        <v>0</v>
      </c>
      <c r="BK1646" s="496"/>
      <c r="BL1646" s="501"/>
      <c r="BM1646" s="502"/>
      <c r="BN1646" s="503"/>
      <c r="BO1646" s="86"/>
      <c r="BP1646" s="87"/>
      <c r="BQ1646" s="84"/>
      <c r="BR1646" s="84"/>
      <c r="BS1646" s="84"/>
    </row>
    <row r="1647" spans="1:73" s="88" customFormat="1" ht="48.95" customHeight="1" thickBot="1">
      <c r="A1647" s="84"/>
      <c r="B1647" s="247"/>
      <c r="C1647" s="249"/>
      <c r="D1647" s="488" t="s">
        <v>52</v>
      </c>
      <c r="E1647" s="489"/>
      <c r="F1647" s="89"/>
      <c r="G1647" s="89"/>
      <c r="H1647" s="249"/>
      <c r="I1647" s="249"/>
      <c r="J1647" s="490">
        <f>IF((J1644+L1646)=0,0,J1644/(J1644+L1646)*100)</f>
        <v>0</v>
      </c>
      <c r="K1647" s="491"/>
      <c r="L1647" s="490">
        <f>IF((L1644+J1646)=0,0,L1644/(L1644+J1646)*100)</f>
        <v>0</v>
      </c>
      <c r="M1647" s="491"/>
      <c r="N1647" s="490">
        <f>IF((N1644+N1646)=0,0,N1644/(N1644+N1646)*100)</f>
        <v>0</v>
      </c>
      <c r="O1647" s="492"/>
      <c r="P1647" s="654"/>
      <c r="Q1647" s="484"/>
      <c r="R1647" s="484"/>
      <c r="S1647" s="484"/>
      <c r="T1647" s="655"/>
      <c r="U1647" s="655"/>
      <c r="V1647" s="484"/>
      <c r="W1647" s="484"/>
      <c r="X1647" s="484"/>
      <c r="Y1647" s="484"/>
      <c r="Z1647" s="484"/>
      <c r="AA1647" s="484"/>
      <c r="AB1647" s="484"/>
      <c r="AC1647" s="484"/>
      <c r="AD1647" s="484"/>
      <c r="AE1647" s="484"/>
      <c r="AF1647" s="484"/>
      <c r="AG1647" s="484"/>
      <c r="AH1647" s="484"/>
      <c r="AI1647" s="484"/>
      <c r="AJ1647" s="484"/>
      <c r="AK1647" s="484"/>
      <c r="AL1647" s="484"/>
      <c r="AM1647" s="484"/>
      <c r="AN1647" s="484"/>
      <c r="AO1647" s="484"/>
      <c r="AP1647" s="484"/>
      <c r="AQ1647" s="484"/>
      <c r="AR1647" s="484"/>
      <c r="AS1647" s="484"/>
      <c r="AT1647" s="484"/>
      <c r="AU1647" s="484"/>
      <c r="AV1647" s="484"/>
      <c r="AW1647" s="484"/>
      <c r="AX1647" s="484"/>
      <c r="AY1647" s="484"/>
      <c r="AZ1647" s="484"/>
      <c r="BA1647" s="484"/>
      <c r="BB1647" s="484"/>
      <c r="BC1647" s="484"/>
      <c r="BD1647" s="484"/>
      <c r="BE1647" s="484"/>
      <c r="BF1647" s="484"/>
      <c r="BG1647" s="484"/>
      <c r="BH1647" s="484"/>
      <c r="BI1647" s="484"/>
      <c r="BJ1647" s="484"/>
      <c r="BK1647" s="484"/>
      <c r="BL1647" s="484"/>
      <c r="BM1647" s="484"/>
      <c r="BN1647" s="485"/>
      <c r="BO1647" s="90"/>
      <c r="BP1647" s="90"/>
      <c r="BQ1647" s="84"/>
      <c r="BR1647" s="84"/>
      <c r="BS1647" s="84"/>
    </row>
    <row r="1648" spans="1:73" ht="27.75" thickTop="1" thickBot="1">
      <c r="A1648" s="62"/>
      <c r="B1648" s="250"/>
      <c r="C1648" s="251"/>
      <c r="D1648" s="251"/>
      <c r="E1648" s="251"/>
      <c r="F1648" s="91"/>
      <c r="G1648" s="91"/>
      <c r="H1648" s="251"/>
      <c r="I1648" s="251"/>
      <c r="J1648" s="251"/>
      <c r="K1648" s="251"/>
      <c r="L1648" s="251"/>
      <c r="M1648" s="251"/>
      <c r="N1648" s="251"/>
      <c r="O1648" s="251"/>
      <c r="P1648" s="251"/>
      <c r="Q1648" s="251"/>
      <c r="R1648" s="251"/>
      <c r="S1648" s="251"/>
      <c r="T1648" s="251"/>
      <c r="U1648" s="251"/>
      <c r="V1648" s="251"/>
      <c r="W1648" s="251"/>
      <c r="X1648" s="251"/>
      <c r="Y1648" s="251"/>
      <c r="Z1648" s="251"/>
      <c r="AA1648" s="251"/>
      <c r="AB1648" s="251"/>
      <c r="AC1648" s="251"/>
      <c r="AD1648" s="251"/>
      <c r="AE1648" s="251"/>
      <c r="AF1648" s="256"/>
      <c r="AG1648" s="256"/>
      <c r="AH1648" s="251"/>
      <c r="AI1648" s="251"/>
      <c r="AJ1648" s="251"/>
      <c r="AK1648" s="251"/>
      <c r="AL1648" s="251"/>
      <c r="AM1648" s="251"/>
      <c r="AN1648" s="251"/>
      <c r="AO1648" s="251"/>
      <c r="AP1648" s="251"/>
      <c r="AQ1648" s="251"/>
      <c r="AR1648" s="251"/>
      <c r="AS1648" s="251"/>
      <c r="AT1648" s="251"/>
      <c r="AU1648" s="251"/>
      <c r="AV1648" s="251"/>
      <c r="AW1648" s="251"/>
      <c r="AX1648" s="251"/>
      <c r="AY1648" s="251"/>
      <c r="AZ1648" s="251"/>
      <c r="BA1648" s="251"/>
      <c r="BB1648" s="251"/>
      <c r="BC1648" s="251"/>
      <c r="BD1648" s="251"/>
      <c r="BE1648" s="251"/>
      <c r="BF1648" s="251"/>
      <c r="BG1648" s="251"/>
      <c r="BH1648" s="251"/>
      <c r="BI1648" s="251"/>
      <c r="BJ1648" s="251"/>
      <c r="BK1648" s="251"/>
      <c r="BL1648" s="251"/>
      <c r="BM1648" s="251"/>
      <c r="BN1648" s="257"/>
      <c r="BO1648" s="92"/>
      <c r="BP1648" s="92"/>
      <c r="BQ1648" s="62"/>
      <c r="BR1648" s="62"/>
      <c r="BS1648" s="62"/>
    </row>
    <row r="1649" spans="1:71" s="88" customFormat="1" ht="73.349999999999994" customHeight="1" thickTop="1" thickBot="1">
      <c r="A1649" s="84"/>
      <c r="B1649" s="486" t="s">
        <v>70</v>
      </c>
      <c r="C1649" s="487"/>
      <c r="D1649" s="483" t="s">
        <v>60</v>
      </c>
      <c r="E1649" s="483"/>
      <c r="F1649" s="93"/>
      <c r="G1649" s="93"/>
      <c r="H1649" s="479"/>
      <c r="I1649" s="480"/>
      <c r="J1649" s="481"/>
      <c r="K1649" s="259"/>
      <c r="L1649" s="479"/>
      <c r="M1649" s="480"/>
      <c r="N1649" s="481"/>
      <c r="O1649" s="476" t="s">
        <v>53</v>
      </c>
      <c r="P1649" s="477"/>
      <c r="Q1649" s="477"/>
      <c r="R1649" s="477"/>
      <c r="S1649" s="479"/>
      <c r="T1649" s="480"/>
      <c r="U1649" s="481"/>
      <c r="V1649" s="259"/>
      <c r="W1649" s="479"/>
      <c r="X1649" s="480"/>
      <c r="Y1649" s="481"/>
      <c r="Z1649" s="476" t="s">
        <v>55</v>
      </c>
      <c r="AA1649" s="477"/>
      <c r="AB1649" s="477"/>
      <c r="AC1649" s="478"/>
      <c r="AD1649" s="479"/>
      <c r="AE1649" s="480"/>
      <c r="AF1649" s="481"/>
      <c r="AG1649" s="259"/>
      <c r="AH1649" s="479"/>
      <c r="AI1649" s="480"/>
      <c r="AJ1649" s="481"/>
      <c r="AK1649" s="476" t="s">
        <v>59</v>
      </c>
      <c r="AL1649" s="477"/>
      <c r="AM1649" s="477"/>
      <c r="AN1649" s="478"/>
      <c r="AO1649" s="479"/>
      <c r="AP1649" s="480"/>
      <c r="AQ1649" s="481"/>
      <c r="AR1649" s="263"/>
      <c r="AS1649" s="479"/>
      <c r="AT1649" s="480"/>
      <c r="AU1649" s="481"/>
      <c r="AV1649" s="264"/>
      <c r="AW1649" s="264"/>
      <c r="AX1649" s="264"/>
      <c r="AY1649" s="264"/>
      <c r="AZ1649" s="472" t="s">
        <v>20</v>
      </c>
      <c r="BA1649" s="472"/>
      <c r="BB1649" s="472"/>
      <c r="BC1649" s="472"/>
      <c r="BD1649" s="473"/>
      <c r="BE1649" s="469">
        <f>BL1644</f>
        <v>0</v>
      </c>
      <c r="BF1649" s="470"/>
      <c r="BG1649" s="471"/>
      <c r="BH1649" s="265"/>
      <c r="BI1649" s="469">
        <f>BL1646</f>
        <v>0</v>
      </c>
      <c r="BJ1649" s="470"/>
      <c r="BK1649" s="471"/>
      <c r="BL1649" s="266"/>
      <c r="BM1649" s="266"/>
      <c r="BN1649" s="267"/>
      <c r="BO1649" s="94"/>
      <c r="BP1649" s="94"/>
      <c r="BQ1649" s="84"/>
      <c r="BR1649" s="84"/>
      <c r="BS1649" s="84"/>
    </row>
    <row r="1650" spans="1:71" ht="15.6" customHeight="1" thickTop="1" thickBot="1">
      <c r="A1650" s="62"/>
      <c r="B1650" s="252"/>
      <c r="C1650" s="241"/>
      <c r="D1650" s="253"/>
      <c r="E1650" s="253"/>
      <c r="F1650" s="95"/>
      <c r="G1650" s="95"/>
      <c r="H1650" s="261"/>
      <c r="I1650" s="261"/>
      <c r="J1650" s="261"/>
      <c r="K1650" s="261"/>
      <c r="L1650" s="261"/>
      <c r="M1650" s="261"/>
      <c r="N1650" s="261"/>
      <c r="O1650" s="258"/>
      <c r="P1650" s="258"/>
      <c r="Q1650" s="258"/>
      <c r="R1650" s="258"/>
      <c r="S1650" s="261"/>
      <c r="T1650" s="261"/>
      <c r="U1650" s="261"/>
      <c r="V1650" s="260"/>
      <c r="W1650" s="261"/>
      <c r="X1650" s="261"/>
      <c r="Y1650" s="261"/>
      <c r="Z1650" s="258"/>
      <c r="AA1650" s="258"/>
      <c r="AB1650" s="258"/>
      <c r="AC1650" s="258"/>
      <c r="AD1650" s="261"/>
      <c r="AE1650" s="261"/>
      <c r="AF1650" s="261"/>
      <c r="AG1650" s="261"/>
      <c r="AH1650" s="260"/>
      <c r="AI1650" s="260"/>
      <c r="AJ1650" s="261"/>
      <c r="AK1650" s="258"/>
      <c r="AL1650" s="258"/>
      <c r="AM1650" s="258"/>
      <c r="AN1650" s="258"/>
      <c r="AO1650" s="261"/>
      <c r="AP1650" s="261"/>
      <c r="AQ1650" s="261"/>
      <c r="AR1650" s="261"/>
      <c r="AS1650" s="261"/>
      <c r="AT1650" s="263"/>
      <c r="AU1650" s="263"/>
      <c r="AV1650" s="268"/>
      <c r="AW1650" s="268"/>
      <c r="AX1650" s="268"/>
      <c r="AY1650" s="268"/>
      <c r="AZ1650" s="258"/>
      <c r="BA1650" s="269"/>
      <c r="BB1650" s="269"/>
      <c r="BC1650" s="270"/>
      <c r="BD1650" s="271"/>
      <c r="BE1650" s="272"/>
      <c r="BF1650" s="272"/>
      <c r="BG1650" s="263"/>
      <c r="BH1650" s="273"/>
      <c r="BI1650" s="274"/>
      <c r="BJ1650" s="274"/>
      <c r="BK1650" s="263"/>
      <c r="BL1650" s="268"/>
      <c r="BM1650" s="268"/>
      <c r="BN1650" s="275"/>
      <c r="BO1650" s="96"/>
      <c r="BP1650" s="96"/>
      <c r="BQ1650" s="62"/>
      <c r="BR1650" s="62"/>
      <c r="BS1650" s="62"/>
    </row>
    <row r="1651" spans="1:71" s="88" customFormat="1" ht="74.849999999999994" customHeight="1" thickTop="1" thickBot="1">
      <c r="A1651" s="84"/>
      <c r="B1651" s="482" t="s">
        <v>51</v>
      </c>
      <c r="C1651" s="472"/>
      <c r="D1651" s="483" t="s">
        <v>61</v>
      </c>
      <c r="E1651" s="483"/>
      <c r="F1651" s="93"/>
      <c r="G1651" s="93"/>
      <c r="H1651" s="469">
        <f>H1649</f>
        <v>0</v>
      </c>
      <c r="I1651" s="470"/>
      <c r="J1651" s="471"/>
      <c r="K1651" s="259"/>
      <c r="L1651" s="469">
        <f>L1649</f>
        <v>0</v>
      </c>
      <c r="M1651" s="470"/>
      <c r="N1651" s="471"/>
      <c r="O1651" s="476" t="s">
        <v>57</v>
      </c>
      <c r="P1651" s="477"/>
      <c r="Q1651" s="477"/>
      <c r="R1651" s="477"/>
      <c r="S1651" s="469">
        <f>S1649-H1649</f>
        <v>0</v>
      </c>
      <c r="T1651" s="470"/>
      <c r="U1651" s="471"/>
      <c r="V1651" s="259"/>
      <c r="W1651" s="469">
        <f>W1649-L1649</f>
        <v>0</v>
      </c>
      <c r="X1651" s="470"/>
      <c r="Y1651" s="471"/>
      <c r="Z1651" s="476" t="s">
        <v>56</v>
      </c>
      <c r="AA1651" s="477"/>
      <c r="AB1651" s="477"/>
      <c r="AC1651" s="478"/>
      <c r="AD1651" s="469">
        <f>AD1649-S1649</f>
        <v>0</v>
      </c>
      <c r="AE1651" s="470"/>
      <c r="AF1651" s="471"/>
      <c r="AG1651" s="259"/>
      <c r="AH1651" s="469">
        <f>AH1649-W1649</f>
        <v>0</v>
      </c>
      <c r="AI1651" s="470"/>
      <c r="AJ1651" s="471"/>
      <c r="AK1651" s="476" t="s">
        <v>58</v>
      </c>
      <c r="AL1651" s="477"/>
      <c r="AM1651" s="477"/>
      <c r="AN1651" s="478"/>
      <c r="AO1651" s="469">
        <f>AO1649-AD1649</f>
        <v>0</v>
      </c>
      <c r="AP1651" s="470"/>
      <c r="AQ1651" s="471"/>
      <c r="AR1651" s="263"/>
      <c r="AS1651" s="469">
        <f>AS1649-AH1649</f>
        <v>0</v>
      </c>
      <c r="AT1651" s="470"/>
      <c r="AU1651" s="471"/>
      <c r="AV1651" s="264"/>
      <c r="AW1651" s="264"/>
      <c r="AX1651" s="264"/>
      <c r="AY1651" s="264"/>
      <c r="AZ1651" s="472" t="s">
        <v>50</v>
      </c>
      <c r="BA1651" s="472"/>
      <c r="BB1651" s="472"/>
      <c r="BC1651" s="472"/>
      <c r="BD1651" s="473"/>
      <c r="BE1651" s="469">
        <f>BE1649-AO1649</f>
        <v>0</v>
      </c>
      <c r="BF1651" s="470"/>
      <c r="BG1651" s="471"/>
      <c r="BH1651" s="276"/>
      <c r="BI1651" s="469">
        <f>BI1649-AS1649</f>
        <v>0</v>
      </c>
      <c r="BJ1651" s="470"/>
      <c r="BK1651" s="471"/>
      <c r="BL1651" s="266"/>
      <c r="BM1651" s="266"/>
      <c r="BN1651" s="267"/>
      <c r="BO1651" s="94"/>
      <c r="BP1651" s="94"/>
      <c r="BQ1651" s="84"/>
      <c r="BR1651" s="84"/>
      <c r="BS1651" s="84"/>
    </row>
    <row r="1652" spans="1:71" ht="27.75" thickTop="1" thickBot="1">
      <c r="A1652" s="62"/>
      <c r="B1652" s="254"/>
      <c r="C1652" s="255"/>
      <c r="D1652" s="255"/>
      <c r="E1652" s="255"/>
      <c r="F1652" s="97"/>
      <c r="G1652" s="97"/>
      <c r="H1652" s="255"/>
      <c r="I1652" s="255"/>
      <c r="J1652" s="255"/>
      <c r="K1652" s="255"/>
      <c r="L1652" s="255"/>
      <c r="M1652" s="255"/>
      <c r="N1652" s="255"/>
      <c r="O1652" s="255"/>
      <c r="P1652" s="255"/>
      <c r="Q1652" s="255"/>
      <c r="R1652" s="255"/>
      <c r="S1652" s="255"/>
      <c r="T1652" s="255"/>
      <c r="U1652" s="255"/>
      <c r="V1652" s="255"/>
      <c r="W1652" s="255"/>
      <c r="X1652" s="255"/>
      <c r="Y1652" s="255"/>
      <c r="Z1652" s="255"/>
      <c r="AA1652" s="255"/>
      <c r="AB1652" s="255"/>
      <c r="AC1652" s="255"/>
      <c r="AD1652" s="255"/>
      <c r="AE1652" s="255"/>
      <c r="AF1652" s="262"/>
      <c r="AG1652" s="262"/>
      <c r="AH1652" s="255"/>
      <c r="AI1652" s="255"/>
      <c r="AJ1652" s="255"/>
      <c r="AK1652" s="255"/>
      <c r="AL1652" s="255"/>
      <c r="AM1652" s="255"/>
      <c r="AN1652" s="255"/>
      <c r="AO1652" s="255"/>
      <c r="AP1652" s="255"/>
      <c r="AQ1652" s="255"/>
      <c r="AR1652" s="255"/>
      <c r="AS1652" s="255"/>
      <c r="AT1652" s="255"/>
      <c r="AU1652" s="255"/>
      <c r="AV1652" s="255"/>
      <c r="AW1652" s="255"/>
      <c r="AX1652" s="255"/>
      <c r="AY1652" s="255"/>
      <c r="AZ1652" s="255"/>
      <c r="BA1652" s="474" t="s">
        <v>104</v>
      </c>
      <c r="BB1652" s="474"/>
      <c r="BC1652" s="474"/>
      <c r="BD1652" s="474"/>
      <c r="BE1652" s="474"/>
      <c r="BF1652" s="474"/>
      <c r="BG1652" s="474"/>
      <c r="BH1652" s="474"/>
      <c r="BI1652" s="474"/>
      <c r="BJ1652" s="474"/>
      <c r="BK1652" s="474"/>
      <c r="BL1652" s="474"/>
      <c r="BM1652" s="474"/>
      <c r="BN1652" s="475"/>
      <c r="BO1652" s="98"/>
      <c r="BP1652" s="98"/>
      <c r="BQ1652" s="62"/>
      <c r="BR1652" s="62"/>
      <c r="BS1652" s="62"/>
    </row>
    <row r="1653" spans="1:71" ht="10.9" customHeight="1" thickTop="1">
      <c r="A1653" s="62"/>
      <c r="B1653" s="63"/>
      <c r="C1653" s="62"/>
      <c r="D1653" s="62"/>
      <c r="E1653" s="62"/>
      <c r="F1653" s="64"/>
      <c r="G1653" s="64"/>
      <c r="H1653" s="62"/>
      <c r="I1653" s="62"/>
      <c r="J1653" s="62"/>
      <c r="K1653" s="62"/>
      <c r="L1653" s="62"/>
      <c r="M1653" s="62"/>
      <c r="N1653" s="62"/>
      <c r="O1653" s="62"/>
      <c r="P1653" s="62"/>
      <c r="Q1653" s="62"/>
      <c r="R1653" s="62"/>
      <c r="S1653" s="62"/>
      <c r="T1653" s="62"/>
      <c r="U1653" s="62"/>
      <c r="V1653" s="62"/>
      <c r="W1653" s="62"/>
      <c r="X1653" s="62"/>
      <c r="Y1653" s="62"/>
      <c r="Z1653" s="62"/>
      <c r="AA1653" s="62"/>
      <c r="AB1653" s="62"/>
      <c r="AC1653" s="62"/>
      <c r="AD1653" s="62"/>
      <c r="AE1653" s="62"/>
      <c r="AF1653" s="65"/>
      <c r="AG1653" s="65"/>
      <c r="AH1653" s="62"/>
      <c r="AI1653" s="62"/>
      <c r="AJ1653" s="62"/>
      <c r="AK1653" s="62"/>
      <c r="AL1653" s="62"/>
      <c r="AM1653" s="62"/>
      <c r="AN1653" s="62"/>
      <c r="AO1653" s="62"/>
      <c r="AP1653" s="62"/>
      <c r="AQ1653" s="62"/>
      <c r="AR1653" s="62"/>
      <c r="AS1653" s="62"/>
      <c r="AT1653" s="62"/>
      <c r="AU1653" s="62"/>
      <c r="AV1653" s="62"/>
      <c r="AW1653" s="62"/>
      <c r="AX1653" s="62"/>
      <c r="AY1653" s="62"/>
      <c r="AZ1653" s="62"/>
      <c r="BA1653" s="62"/>
      <c r="BB1653" s="62"/>
      <c r="BC1653" s="62"/>
      <c r="BD1653" s="62"/>
      <c r="BE1653" s="62"/>
      <c r="BF1653" s="62"/>
      <c r="BG1653" s="62"/>
      <c r="BH1653" s="62"/>
      <c r="BI1653" s="62"/>
      <c r="BJ1653" s="62"/>
      <c r="BK1653" s="62"/>
      <c r="BL1653" s="62"/>
      <c r="BM1653" s="62"/>
      <c r="BN1653" s="62"/>
      <c r="BO1653" s="66"/>
      <c r="BP1653" s="66"/>
      <c r="BQ1653" s="62"/>
      <c r="BR1653" s="62"/>
      <c r="BS1653" s="62"/>
    </row>
    <row r="1654" spans="1:71" s="69" customFormat="1" ht="33.75">
      <c r="A1654" s="68"/>
      <c r="B1654" s="651" t="s">
        <v>9</v>
      </c>
      <c r="C1654" s="651"/>
      <c r="D1654" s="651"/>
      <c r="E1654" s="651"/>
      <c r="F1654" s="651"/>
      <c r="G1654" s="651"/>
      <c r="H1654" s="651"/>
      <c r="I1654" s="651"/>
      <c r="J1654" s="651"/>
      <c r="K1654" s="651"/>
      <c r="L1654" s="651"/>
      <c r="M1654" s="651"/>
      <c r="N1654" s="651"/>
      <c r="O1654" s="651"/>
      <c r="P1654" s="651"/>
      <c r="Q1654" s="651"/>
      <c r="R1654" s="651"/>
      <c r="S1654" s="651"/>
      <c r="T1654" s="651"/>
      <c r="U1654" s="651"/>
      <c r="V1654" s="651"/>
      <c r="W1654" s="651"/>
      <c r="X1654" s="651"/>
      <c r="Y1654" s="651"/>
      <c r="Z1654" s="651"/>
      <c r="AA1654" s="651"/>
      <c r="AB1654" s="651"/>
      <c r="AC1654" s="651"/>
      <c r="AD1654" s="651"/>
      <c r="AE1654" s="651"/>
      <c r="AF1654" s="651"/>
      <c r="AG1654" s="651"/>
      <c r="AH1654" s="651"/>
      <c r="AI1654" s="651"/>
      <c r="AJ1654" s="651"/>
      <c r="AK1654" s="651"/>
      <c r="AL1654" s="651"/>
      <c r="AM1654" s="651"/>
      <c r="AN1654" s="651"/>
      <c r="AO1654" s="651"/>
      <c r="AP1654" s="651"/>
      <c r="AQ1654" s="651"/>
      <c r="AR1654" s="651"/>
      <c r="AS1654" s="651"/>
      <c r="AT1654" s="651"/>
      <c r="AU1654" s="651"/>
      <c r="AV1654" s="651"/>
      <c r="AW1654" s="651"/>
      <c r="AX1654" s="651"/>
      <c r="AY1654" s="651"/>
      <c r="AZ1654" s="651"/>
      <c r="BA1654" s="651"/>
      <c r="BB1654" s="651"/>
      <c r="BC1654" s="651"/>
      <c r="BD1654" s="651"/>
      <c r="BE1654" s="651"/>
      <c r="BF1654" s="651"/>
      <c r="BG1654" s="651"/>
      <c r="BH1654" s="651"/>
      <c r="BI1654" s="651"/>
      <c r="BJ1654" s="651"/>
      <c r="BK1654" s="651"/>
      <c r="BL1654" s="651"/>
      <c r="BM1654" s="651"/>
      <c r="BN1654" s="651"/>
      <c r="BO1654" s="223"/>
      <c r="BP1654" s="223"/>
      <c r="BQ1654" s="68"/>
      <c r="BR1654" s="68"/>
      <c r="BS1654" s="68"/>
    </row>
    <row r="1655" spans="1:71" ht="10.9" customHeight="1">
      <c r="A1655" s="62"/>
      <c r="B1655" s="224"/>
      <c r="C1655" s="225"/>
      <c r="D1655" s="225"/>
      <c r="E1655" s="225"/>
      <c r="F1655" s="226"/>
      <c r="G1655" s="226"/>
      <c r="H1655" s="225"/>
      <c r="I1655" s="225"/>
      <c r="J1655" s="225"/>
      <c r="K1655" s="225"/>
      <c r="L1655" s="225"/>
      <c r="M1655" s="225"/>
      <c r="N1655" s="225"/>
      <c r="O1655" s="225"/>
      <c r="P1655" s="225"/>
      <c r="Q1655" s="225"/>
      <c r="R1655" s="225"/>
      <c r="S1655" s="225"/>
      <c r="T1655" s="225"/>
      <c r="U1655" s="225"/>
      <c r="V1655" s="225"/>
      <c r="W1655" s="225"/>
      <c r="X1655" s="225"/>
      <c r="Y1655" s="225"/>
      <c r="Z1655" s="225"/>
      <c r="AA1655" s="225"/>
      <c r="AB1655" s="225"/>
      <c r="AC1655" s="225"/>
      <c r="AD1655" s="225"/>
      <c r="AE1655" s="225"/>
      <c r="AF1655" s="227"/>
      <c r="AG1655" s="227"/>
      <c r="AH1655" s="225"/>
      <c r="AI1655" s="225"/>
      <c r="AJ1655" s="225"/>
      <c r="AK1655" s="225"/>
      <c r="AL1655" s="225"/>
      <c r="AM1655" s="225"/>
      <c r="AN1655" s="225"/>
      <c r="AO1655" s="225"/>
      <c r="AP1655" s="225"/>
      <c r="AQ1655" s="225"/>
      <c r="AR1655" s="225"/>
      <c r="AS1655" s="225"/>
      <c r="AT1655" s="225"/>
      <c r="AU1655" s="225"/>
      <c r="AV1655" s="225"/>
      <c r="AW1655" s="225"/>
      <c r="AX1655" s="225"/>
      <c r="AY1655" s="225"/>
      <c r="AZ1655" s="225"/>
      <c r="BA1655" s="225"/>
      <c r="BB1655" s="225"/>
      <c r="BC1655" s="225"/>
      <c r="BD1655" s="225"/>
      <c r="BE1655" s="225"/>
      <c r="BF1655" s="225"/>
      <c r="BG1655" s="225"/>
      <c r="BH1655" s="225"/>
      <c r="BI1655" s="225"/>
      <c r="BJ1655" s="225"/>
      <c r="BK1655" s="225"/>
      <c r="BL1655" s="225"/>
      <c r="BM1655" s="225"/>
      <c r="BN1655" s="652"/>
      <c r="BO1655" s="652"/>
      <c r="BP1655" s="652"/>
      <c r="BQ1655" s="62"/>
      <c r="BR1655" s="62"/>
      <c r="BS1655" s="62"/>
    </row>
    <row r="1656" spans="1:71" s="70" customFormat="1" ht="36.75" customHeight="1">
      <c r="A1656" s="63"/>
      <c r="B1656" s="224"/>
      <c r="C1656" s="224"/>
      <c r="D1656" s="228" t="s">
        <v>10</v>
      </c>
      <c r="E1656" s="653" t="str">
        <f>IF(ROSTER!D$3="","",ROSTER!D$3)</f>
        <v/>
      </c>
      <c r="F1656" s="653"/>
      <c r="G1656" s="653"/>
      <c r="H1656" s="653"/>
      <c r="I1656" s="653"/>
      <c r="J1656" s="653"/>
      <c r="K1656" s="653"/>
      <c r="L1656" s="653"/>
      <c r="M1656" s="653"/>
      <c r="N1656" s="653"/>
      <c r="O1656" s="653"/>
      <c r="P1656" s="653"/>
      <c r="Q1656" s="653"/>
      <c r="R1656" s="653"/>
      <c r="S1656" s="653"/>
      <c r="T1656" s="653"/>
      <c r="U1656" s="653"/>
      <c r="V1656" s="653"/>
      <c r="W1656" s="653"/>
      <c r="X1656" s="653"/>
      <c r="Y1656" s="653"/>
      <c r="Z1656" s="653"/>
      <c r="AA1656" s="653"/>
      <c r="AB1656" s="653"/>
      <c r="AC1656" s="653"/>
      <c r="AD1656" s="229"/>
      <c r="AE1656" s="649" t="s">
        <v>11</v>
      </c>
      <c r="AF1656" s="649"/>
      <c r="AG1656" s="649"/>
      <c r="AH1656" s="649"/>
      <c r="AI1656" s="649"/>
      <c r="AJ1656" s="649"/>
      <c r="AK1656" s="649"/>
      <c r="AL1656" s="647"/>
      <c r="AM1656" s="647"/>
      <c r="AN1656" s="647"/>
      <c r="AO1656" s="647"/>
      <c r="AP1656" s="647"/>
      <c r="AQ1656" s="647"/>
      <c r="AR1656" s="647"/>
      <c r="AS1656" s="647"/>
      <c r="AT1656" s="647"/>
      <c r="AU1656" s="647"/>
      <c r="AV1656" s="647"/>
      <c r="AW1656" s="647"/>
      <c r="AX1656" s="647"/>
      <c r="AY1656" s="647"/>
      <c r="AZ1656" s="647"/>
      <c r="BA1656" s="647"/>
      <c r="BB1656" s="647"/>
      <c r="BC1656" s="647"/>
      <c r="BD1656" s="647"/>
      <c r="BE1656" s="647"/>
      <c r="BF1656" s="647"/>
      <c r="BG1656" s="647"/>
      <c r="BH1656" s="647"/>
      <c r="BI1656" s="647"/>
      <c r="BJ1656" s="647"/>
      <c r="BK1656" s="647"/>
      <c r="BL1656" s="647"/>
      <c r="BM1656" s="647"/>
      <c r="BN1656" s="652"/>
      <c r="BO1656" s="652"/>
      <c r="BP1656" s="652"/>
      <c r="BQ1656" s="63"/>
      <c r="BR1656" s="63"/>
      <c r="BS1656" s="63"/>
    </row>
    <row r="1657" spans="1:71" ht="8.85" customHeight="1">
      <c r="A1657" s="71"/>
      <c r="B1657" s="224"/>
      <c r="C1657" s="227" t="s">
        <v>39</v>
      </c>
      <c r="D1657" s="227"/>
      <c r="E1657" s="227"/>
      <c r="F1657" s="230"/>
      <c r="G1657" s="230"/>
      <c r="H1657" s="227"/>
      <c r="I1657" s="227"/>
      <c r="J1657" s="231"/>
      <c r="K1657" s="231"/>
      <c r="L1657" s="231"/>
      <c r="M1657" s="231"/>
      <c r="N1657" s="231"/>
      <c r="O1657" s="231"/>
      <c r="P1657" s="231"/>
      <c r="Q1657" s="231"/>
      <c r="R1657" s="231"/>
      <c r="S1657" s="231"/>
      <c r="T1657" s="231"/>
      <c r="U1657" s="231"/>
      <c r="V1657" s="231"/>
      <c r="W1657" s="231"/>
      <c r="X1657" s="231"/>
      <c r="Y1657" s="231"/>
      <c r="Z1657" s="231"/>
      <c r="AA1657" s="231"/>
      <c r="AB1657" s="231"/>
      <c r="AC1657" s="231"/>
      <c r="AD1657" s="231"/>
      <c r="AE1657" s="231"/>
      <c r="AF1657" s="231"/>
      <c r="AG1657" s="227"/>
      <c r="AH1657" s="232"/>
      <c r="AI1657" s="233"/>
      <c r="AJ1657" s="233"/>
      <c r="AK1657" s="233"/>
      <c r="AL1657" s="233"/>
      <c r="AM1657" s="233"/>
      <c r="AN1657" s="233"/>
      <c r="AO1657" s="234"/>
      <c r="AP1657" s="235"/>
      <c r="AQ1657" s="235"/>
      <c r="AR1657" s="235"/>
      <c r="AS1657" s="235"/>
      <c r="AT1657" s="235"/>
      <c r="AU1657" s="235"/>
      <c r="AV1657" s="235"/>
      <c r="AW1657" s="235"/>
      <c r="AX1657" s="235"/>
      <c r="AY1657" s="235"/>
      <c r="AZ1657" s="235"/>
      <c r="BA1657" s="235"/>
      <c r="BB1657" s="235"/>
      <c r="BC1657" s="235"/>
      <c r="BD1657" s="235"/>
      <c r="BE1657" s="235"/>
      <c r="BF1657" s="235"/>
      <c r="BG1657" s="235"/>
      <c r="BH1657" s="235"/>
      <c r="BI1657" s="235"/>
      <c r="BJ1657" s="235"/>
      <c r="BK1657" s="235"/>
      <c r="BL1657" s="235"/>
      <c r="BM1657" s="235"/>
      <c r="BN1657" s="235"/>
      <c r="BO1657" s="236"/>
      <c r="BP1657" s="236"/>
      <c r="BQ1657" s="71"/>
      <c r="BR1657" s="71"/>
      <c r="BS1657" s="71"/>
    </row>
    <row r="1658" spans="1:71" s="70" customFormat="1" ht="37.5">
      <c r="A1658" s="63"/>
      <c r="B1658" s="224"/>
      <c r="C1658" s="646" t="s">
        <v>38</v>
      </c>
      <c r="D1658" s="646"/>
      <c r="E1658" s="647"/>
      <c r="F1658" s="647"/>
      <c r="G1658" s="647"/>
      <c r="H1658" s="647"/>
      <c r="I1658" s="647"/>
      <c r="J1658" s="647"/>
      <c r="K1658" s="647"/>
      <c r="L1658" s="647"/>
      <c r="M1658" s="647"/>
      <c r="N1658" s="647"/>
      <c r="O1658" s="647"/>
      <c r="P1658" s="647"/>
      <c r="Q1658" s="647"/>
      <c r="R1658" s="647"/>
      <c r="S1658" s="647"/>
      <c r="T1658" s="647"/>
      <c r="U1658" s="647"/>
      <c r="V1658" s="647"/>
      <c r="W1658" s="647"/>
      <c r="X1658" s="647"/>
      <c r="Y1658" s="647"/>
      <c r="Z1658" s="647"/>
      <c r="AA1658" s="647"/>
      <c r="AB1658" s="647"/>
      <c r="AC1658" s="647"/>
      <c r="AD1658" s="229"/>
      <c r="AE1658" s="648" t="s">
        <v>21</v>
      </c>
      <c r="AF1658" s="648"/>
      <c r="AG1658" s="648"/>
      <c r="AH1658" s="648"/>
      <c r="AI1658" s="647"/>
      <c r="AJ1658" s="647"/>
      <c r="AK1658" s="647"/>
      <c r="AL1658" s="647"/>
      <c r="AM1658" s="647"/>
      <c r="AN1658" s="647"/>
      <c r="AO1658" s="647"/>
      <c r="AP1658" s="647"/>
      <c r="AQ1658" s="647"/>
      <c r="AR1658" s="647"/>
      <c r="AS1658" s="647"/>
      <c r="AT1658" s="647"/>
      <c r="AU1658" s="647"/>
      <c r="AV1658" s="647"/>
      <c r="AW1658" s="647"/>
      <c r="AX1658" s="647"/>
      <c r="AY1658" s="647"/>
      <c r="AZ1658" s="647"/>
      <c r="BA1658" s="649" t="s">
        <v>12</v>
      </c>
      <c r="BB1658" s="649"/>
      <c r="BC1658" s="649"/>
      <c r="BD1658" s="650"/>
      <c r="BE1658" s="650"/>
      <c r="BF1658" s="650"/>
      <c r="BG1658" s="650"/>
      <c r="BH1658" s="650"/>
      <c r="BI1658" s="650"/>
      <c r="BJ1658" s="650"/>
      <c r="BK1658" s="650"/>
      <c r="BL1658" s="650"/>
      <c r="BM1658" s="650"/>
      <c r="BN1658" s="237"/>
      <c r="BO1658" s="238"/>
      <c r="BP1658" s="238"/>
      <c r="BQ1658" s="72">
        <f>IF(BD1658=0,0,1)</f>
        <v>0</v>
      </c>
      <c r="BR1658" s="73">
        <f>IF((BE1708+BI1708)&gt;(AO1708+AS1708),1,0)</f>
        <v>0</v>
      </c>
      <c r="BS1658" s="74"/>
    </row>
    <row r="1659" spans="1:71" ht="9.6" customHeight="1">
      <c r="A1659" s="62"/>
      <c r="B1659" s="224"/>
      <c r="C1659" s="225"/>
      <c r="D1659" s="225"/>
      <c r="E1659" s="225"/>
      <c r="F1659" s="226"/>
      <c r="G1659" s="226"/>
      <c r="H1659" s="225"/>
      <c r="I1659" s="225"/>
      <c r="J1659" s="225"/>
      <c r="K1659" s="225"/>
      <c r="L1659" s="225"/>
      <c r="M1659" s="225"/>
      <c r="N1659" s="225"/>
      <c r="O1659" s="225"/>
      <c r="P1659" s="225"/>
      <c r="Q1659" s="225"/>
      <c r="R1659" s="225"/>
      <c r="S1659" s="225"/>
      <c r="T1659" s="225"/>
      <c r="U1659" s="225"/>
      <c r="V1659" s="225"/>
      <c r="W1659" s="225"/>
      <c r="X1659" s="225"/>
      <c r="Y1659" s="225"/>
      <c r="Z1659" s="225"/>
      <c r="AA1659" s="225"/>
      <c r="AB1659" s="225"/>
      <c r="AC1659" s="225"/>
      <c r="AD1659" s="225"/>
      <c r="AE1659" s="225"/>
      <c r="AF1659" s="227"/>
      <c r="AG1659" s="227"/>
      <c r="AH1659" s="225"/>
      <c r="AI1659" s="225"/>
      <c r="AJ1659" s="225"/>
      <c r="AK1659" s="225"/>
      <c r="AL1659" s="225"/>
      <c r="AM1659" s="225"/>
      <c r="AN1659" s="225"/>
      <c r="AO1659" s="225"/>
      <c r="AP1659" s="225"/>
      <c r="AQ1659" s="225"/>
      <c r="AR1659" s="225"/>
      <c r="AS1659" s="225"/>
      <c r="AT1659" s="225"/>
      <c r="AU1659" s="225"/>
      <c r="AV1659" s="225"/>
      <c r="AW1659" s="225"/>
      <c r="AX1659" s="225"/>
      <c r="AY1659" s="225"/>
      <c r="AZ1659" s="225"/>
      <c r="BA1659" s="225"/>
      <c r="BB1659" s="225"/>
      <c r="BC1659" s="225"/>
      <c r="BD1659" s="225"/>
      <c r="BE1659" s="225"/>
      <c r="BF1659" s="225"/>
      <c r="BG1659" s="225"/>
      <c r="BH1659" s="225"/>
      <c r="BI1659" s="225"/>
      <c r="BJ1659" s="225"/>
      <c r="BK1659" s="225"/>
      <c r="BL1659" s="225"/>
      <c r="BM1659" s="225"/>
      <c r="BN1659" s="225"/>
      <c r="BO1659" s="239"/>
      <c r="BP1659" s="239"/>
      <c r="BQ1659" s="62"/>
      <c r="BR1659" s="62"/>
      <c r="BS1659" s="62"/>
    </row>
    <row r="1660" spans="1:71" ht="8.85" customHeight="1" thickBot="1">
      <c r="A1660" s="62"/>
      <c r="B1660" s="240"/>
      <c r="C1660" s="241"/>
      <c r="D1660" s="241"/>
      <c r="E1660" s="241"/>
      <c r="F1660" s="242"/>
      <c r="G1660" s="242"/>
      <c r="H1660" s="241"/>
      <c r="I1660" s="241"/>
      <c r="J1660" s="241"/>
      <c r="K1660" s="241"/>
      <c r="L1660" s="241"/>
      <c r="M1660" s="241"/>
      <c r="N1660" s="241"/>
      <c r="O1660" s="241"/>
      <c r="P1660" s="241"/>
      <c r="Q1660" s="241"/>
      <c r="R1660" s="241"/>
      <c r="S1660" s="241"/>
      <c r="T1660" s="241"/>
      <c r="U1660" s="241"/>
      <c r="V1660" s="241"/>
      <c r="W1660" s="241"/>
      <c r="X1660" s="241"/>
      <c r="Y1660" s="241"/>
      <c r="Z1660" s="241"/>
      <c r="AA1660" s="241"/>
      <c r="AB1660" s="241"/>
      <c r="AC1660" s="241"/>
      <c r="AD1660" s="241"/>
      <c r="AE1660" s="241"/>
      <c r="AF1660" s="243"/>
      <c r="AG1660" s="243"/>
      <c r="AH1660" s="241"/>
      <c r="AI1660" s="241"/>
      <c r="AJ1660" s="241"/>
      <c r="AK1660" s="241"/>
      <c r="AL1660" s="241"/>
      <c r="AM1660" s="241"/>
      <c r="AN1660" s="241"/>
      <c r="AO1660" s="241"/>
      <c r="AP1660" s="241"/>
      <c r="AQ1660" s="241"/>
      <c r="AR1660" s="241"/>
      <c r="AS1660" s="241"/>
      <c r="AT1660" s="241"/>
      <c r="AU1660" s="241"/>
      <c r="AV1660" s="241"/>
      <c r="AW1660" s="241"/>
      <c r="AX1660" s="241"/>
      <c r="AY1660" s="241"/>
      <c r="AZ1660" s="241"/>
      <c r="BA1660" s="241"/>
      <c r="BB1660" s="241"/>
      <c r="BC1660" s="241"/>
      <c r="BD1660" s="241"/>
      <c r="BE1660" s="241"/>
      <c r="BF1660" s="241"/>
      <c r="BG1660" s="241"/>
      <c r="BH1660" s="241"/>
      <c r="BI1660" s="241"/>
      <c r="BJ1660" s="241"/>
      <c r="BK1660" s="241"/>
      <c r="BL1660" s="241"/>
      <c r="BM1660" s="241"/>
      <c r="BN1660" s="241"/>
      <c r="BO1660" s="244"/>
      <c r="BP1660" s="244"/>
      <c r="BQ1660" s="62"/>
      <c r="BR1660" s="62"/>
      <c r="BS1660" s="62"/>
    </row>
    <row r="1661" spans="1:71" s="70" customFormat="1" ht="33.4" customHeight="1" thickTop="1">
      <c r="A1661" s="74"/>
      <c r="B1661" s="634" t="s">
        <v>0</v>
      </c>
      <c r="C1661" s="636" t="s">
        <v>1</v>
      </c>
      <c r="D1661" s="637"/>
      <c r="E1661" s="245" t="s">
        <v>28</v>
      </c>
      <c r="F1661" s="644" t="s">
        <v>115</v>
      </c>
      <c r="G1661" s="644" t="s">
        <v>116</v>
      </c>
      <c r="H1661" s="640" t="s">
        <v>41</v>
      </c>
      <c r="I1661" s="641"/>
      <c r="J1661" s="619" t="s">
        <v>7</v>
      </c>
      <c r="K1661" s="619"/>
      <c r="L1661" s="619"/>
      <c r="M1661" s="619"/>
      <c r="N1661" s="619"/>
      <c r="O1661" s="619"/>
      <c r="P1661" s="619" t="s">
        <v>2</v>
      </c>
      <c r="Q1661" s="619"/>
      <c r="R1661" s="619"/>
      <c r="S1661" s="619"/>
      <c r="T1661" s="619"/>
      <c r="U1661" s="619"/>
      <c r="V1661" s="630" t="s">
        <v>35</v>
      </c>
      <c r="W1661" s="631"/>
      <c r="X1661" s="630" t="s">
        <v>36</v>
      </c>
      <c r="Y1661" s="631"/>
      <c r="Z1661" s="630" t="s">
        <v>44</v>
      </c>
      <c r="AA1661" s="631"/>
      <c r="AB1661" s="619" t="s">
        <v>6</v>
      </c>
      <c r="AC1661" s="619"/>
      <c r="AD1661" s="619"/>
      <c r="AE1661" s="619"/>
      <c r="AF1661" s="619"/>
      <c r="AG1661" s="619"/>
      <c r="AH1661" s="619" t="s">
        <v>74</v>
      </c>
      <c r="AI1661" s="619"/>
      <c r="AJ1661" s="619"/>
      <c r="AK1661" s="619"/>
      <c r="AL1661" s="619"/>
      <c r="AM1661" s="619"/>
      <c r="AN1661" s="619" t="s">
        <v>75</v>
      </c>
      <c r="AO1661" s="619"/>
      <c r="AP1661" s="619"/>
      <c r="AQ1661" s="619"/>
      <c r="AR1661" s="619"/>
      <c r="AS1661" s="619"/>
      <c r="AT1661" s="619" t="s">
        <v>76</v>
      </c>
      <c r="AU1661" s="619"/>
      <c r="AV1661" s="619"/>
      <c r="AW1661" s="619"/>
      <c r="AX1661" s="619"/>
      <c r="AY1661" s="621"/>
      <c r="AZ1661" s="619" t="s">
        <v>4</v>
      </c>
      <c r="BA1661" s="619"/>
      <c r="BB1661" s="619"/>
      <c r="BC1661" s="619"/>
      <c r="BD1661" s="619"/>
      <c r="BE1661" s="620"/>
      <c r="BF1661" s="619" t="s">
        <v>77</v>
      </c>
      <c r="BG1661" s="619"/>
      <c r="BH1661" s="619"/>
      <c r="BI1661" s="619"/>
      <c r="BJ1661" s="619"/>
      <c r="BK1661" s="621"/>
      <c r="BL1661" s="622" t="s">
        <v>25</v>
      </c>
      <c r="BM1661" s="623"/>
      <c r="BN1661" s="624"/>
      <c r="BO1661" s="615" t="s">
        <v>92</v>
      </c>
      <c r="BP1661" s="615" t="s">
        <v>93</v>
      </c>
      <c r="BQ1661" s="74"/>
      <c r="BR1661" s="74"/>
      <c r="BS1661" s="74"/>
    </row>
    <row r="1662" spans="1:71" s="76" customFormat="1" ht="31.9" customHeight="1">
      <c r="A1662" s="75"/>
      <c r="B1662" s="635"/>
      <c r="C1662" s="638"/>
      <c r="D1662" s="639"/>
      <c r="E1662" s="246" t="s">
        <v>117</v>
      </c>
      <c r="F1662" s="645"/>
      <c r="G1662" s="645"/>
      <c r="H1662" s="642"/>
      <c r="I1662" s="643"/>
      <c r="J1662" s="607" t="s">
        <v>17</v>
      </c>
      <c r="K1662" s="608"/>
      <c r="L1662" s="609" t="s">
        <v>18</v>
      </c>
      <c r="M1662" s="610"/>
      <c r="N1662" s="617" t="s">
        <v>19</v>
      </c>
      <c r="O1662" s="618" t="s">
        <v>8</v>
      </c>
      <c r="P1662" s="607" t="s">
        <v>26</v>
      </c>
      <c r="Q1662" s="608"/>
      <c r="R1662" s="609" t="s">
        <v>24</v>
      </c>
      <c r="S1662" s="610"/>
      <c r="T1662" s="617" t="s">
        <v>19</v>
      </c>
      <c r="U1662" s="618"/>
      <c r="V1662" s="632"/>
      <c r="W1662" s="633"/>
      <c r="X1662" s="632"/>
      <c r="Y1662" s="633"/>
      <c r="Z1662" s="632"/>
      <c r="AA1662" s="633"/>
      <c r="AB1662" s="607" t="s">
        <v>54</v>
      </c>
      <c r="AC1662" s="608"/>
      <c r="AD1662" s="609" t="s">
        <v>23</v>
      </c>
      <c r="AE1662" s="610" t="s">
        <v>3</v>
      </c>
      <c r="AF1662" s="611" t="s">
        <v>5</v>
      </c>
      <c r="AG1662" s="612"/>
      <c r="AH1662" s="607" t="s">
        <v>54</v>
      </c>
      <c r="AI1662" s="608"/>
      <c r="AJ1662" s="609" t="s">
        <v>23</v>
      </c>
      <c r="AK1662" s="610" t="s">
        <v>3</v>
      </c>
      <c r="AL1662" s="611" t="s">
        <v>5</v>
      </c>
      <c r="AM1662" s="612"/>
      <c r="AN1662" s="607" t="s">
        <v>54</v>
      </c>
      <c r="AO1662" s="608"/>
      <c r="AP1662" s="609" t="s">
        <v>23</v>
      </c>
      <c r="AQ1662" s="610" t="s">
        <v>3</v>
      </c>
      <c r="AR1662" s="611" t="s">
        <v>5</v>
      </c>
      <c r="AS1662" s="612"/>
      <c r="AT1662" s="613" t="s">
        <v>54</v>
      </c>
      <c r="AU1662" s="614"/>
      <c r="AV1662" s="628" t="s">
        <v>23</v>
      </c>
      <c r="AW1662" s="629" t="s">
        <v>3</v>
      </c>
      <c r="AX1662" s="611" t="s">
        <v>5</v>
      </c>
      <c r="AY1662" s="612"/>
      <c r="AZ1662" s="607" t="s">
        <v>54</v>
      </c>
      <c r="BA1662" s="608"/>
      <c r="BB1662" s="609" t="s">
        <v>23</v>
      </c>
      <c r="BC1662" s="610" t="s">
        <v>3</v>
      </c>
      <c r="BD1662" s="611" t="s">
        <v>5</v>
      </c>
      <c r="BE1662" s="612"/>
      <c r="BF1662" s="613" t="s">
        <v>54</v>
      </c>
      <c r="BG1662" s="614"/>
      <c r="BH1662" s="628" t="s">
        <v>23</v>
      </c>
      <c r="BI1662" s="629" t="s">
        <v>3</v>
      </c>
      <c r="BJ1662" s="611" t="s">
        <v>5</v>
      </c>
      <c r="BK1662" s="612"/>
      <c r="BL1662" s="625"/>
      <c r="BM1662" s="626"/>
      <c r="BN1662" s="627"/>
      <c r="BO1662" s="616"/>
      <c r="BP1662" s="616"/>
      <c r="BQ1662" s="75"/>
      <c r="BR1662" s="75"/>
      <c r="BS1662" s="75"/>
    </row>
    <row r="1663" spans="1:71" ht="23.85" customHeight="1">
      <c r="A1663" s="77"/>
      <c r="B1663" s="605" t="str">
        <f>IF(ROSTER!B8="","",ROSTER!B8)</f>
        <v/>
      </c>
      <c r="C1663" s="588" t="str">
        <f>IF(ROSTER!C$8="","",ROSTER!C$8)</f>
        <v/>
      </c>
      <c r="D1663" s="589"/>
      <c r="E1663" s="590"/>
      <c r="F1663" s="592">
        <f>IF(E1663="y",1,IF(E1663="S",1,0))</f>
        <v>0</v>
      </c>
      <c r="G1663" s="594">
        <f>IF(E1663="S",1,0)</f>
        <v>0</v>
      </c>
      <c r="H1663" s="584"/>
      <c r="I1663" s="576"/>
      <c r="J1663" s="564"/>
      <c r="K1663" s="565"/>
      <c r="L1663" s="568"/>
      <c r="M1663" s="569"/>
      <c r="N1663" s="578">
        <f>L1663+J1663</f>
        <v>0</v>
      </c>
      <c r="O1663" s="579"/>
      <c r="P1663" s="564"/>
      <c r="Q1663" s="565"/>
      <c r="R1663" s="568"/>
      <c r="S1663" s="569"/>
      <c r="T1663" s="578">
        <f>R1663-P1663</f>
        <v>0</v>
      </c>
      <c r="U1663" s="579"/>
      <c r="V1663" s="584"/>
      <c r="W1663" s="576"/>
      <c r="X1663" s="564"/>
      <c r="Y1663" s="576"/>
      <c r="Z1663" s="564"/>
      <c r="AA1663" s="576"/>
      <c r="AB1663" s="564"/>
      <c r="AC1663" s="565"/>
      <c r="AD1663" s="568"/>
      <c r="AE1663" s="569"/>
      <c r="AF1663" s="548">
        <f>IF(AB1663=0,0,(AD1663/AB1663)*100)</f>
        <v>0</v>
      </c>
      <c r="AG1663" s="549"/>
      <c r="AH1663" s="564"/>
      <c r="AI1663" s="565"/>
      <c r="AJ1663" s="568"/>
      <c r="AK1663" s="569"/>
      <c r="AL1663" s="548">
        <f>IF(AH1663=0,0,(AJ1663/AH1663)*100)</f>
        <v>0</v>
      </c>
      <c r="AM1663" s="549"/>
      <c r="AN1663" s="564"/>
      <c r="AO1663" s="565"/>
      <c r="AP1663" s="568"/>
      <c r="AQ1663" s="569"/>
      <c r="AR1663" s="548">
        <f>IF(AN1663=0,0,(AP1663/AN1663)*100)</f>
        <v>0</v>
      </c>
      <c r="AS1663" s="549"/>
      <c r="AT1663" s="572">
        <f>AB1663+AH1663+AN1663</f>
        <v>0</v>
      </c>
      <c r="AU1663" s="573"/>
      <c r="AV1663" s="544">
        <f>AD1663+AJ1663+AP1663</f>
        <v>0</v>
      </c>
      <c r="AW1663" s="545"/>
      <c r="AX1663" s="548">
        <f>IF(AT1663=0,0,(AV1663/AT1663)*100)</f>
        <v>0</v>
      </c>
      <c r="AY1663" s="549"/>
      <c r="AZ1663" s="564"/>
      <c r="BA1663" s="565"/>
      <c r="BB1663" s="568"/>
      <c r="BC1663" s="569"/>
      <c r="BD1663" s="548">
        <f>IF(AZ1663=0,0,(BB1663/AZ1663)*100)</f>
        <v>0</v>
      </c>
      <c r="BE1663" s="549"/>
      <c r="BF1663" s="572">
        <f>AT1663+AZ1663</f>
        <v>0</v>
      </c>
      <c r="BG1663" s="573"/>
      <c r="BH1663" s="544">
        <f>AV1663+BB1663</f>
        <v>0</v>
      </c>
      <c r="BI1663" s="545"/>
      <c r="BJ1663" s="548">
        <f>IF(BF1663=0,0,(BH1663/BF1663)*100)</f>
        <v>0</v>
      </c>
      <c r="BK1663" s="549"/>
      <c r="BL1663" s="552">
        <f>(AD1663*2)+(AJ1663*2)+(AP1663*3)+BB1663</f>
        <v>0</v>
      </c>
      <c r="BM1663" s="553"/>
      <c r="BN1663" s="554"/>
      <c r="BO1663" s="560" t="e">
        <f>(BL1663*BR$1663)+(N1663*BR$1664)+(X1663*BR$1665)+(R1663*BR$1666)+(V1663*BR$1667)+(Z1663*BR$1668)</f>
        <v>#REF!</v>
      </c>
      <c r="BP1663" s="560" t="e">
        <f>((AZ1663-BB1663)*BR$1670)+((AT1663-AV1663)*BR$1669)+(H1663*BR$1671)+(P1663*BR$1672)</f>
        <v>#REF!</v>
      </c>
      <c r="BQ1663" s="78" t="s">
        <v>81</v>
      </c>
      <c r="BR1663" s="79" t="e">
        <f>IF(#REF!="B",#REF!,IF(#REF!="C",#REF!,#REF!))</f>
        <v>#REF!</v>
      </c>
      <c r="BS1663" s="75"/>
    </row>
    <row r="1664" spans="1:71" ht="23.85" customHeight="1">
      <c r="A1664" s="77"/>
      <c r="B1664" s="606"/>
      <c r="C1664" s="562" t="str">
        <f>IF(ROSTER!D$8="","",ROSTER!D$8)</f>
        <v/>
      </c>
      <c r="D1664" s="563"/>
      <c r="E1664" s="591"/>
      <c r="F1664" s="593"/>
      <c r="G1664" s="595"/>
      <c r="H1664" s="585"/>
      <c r="I1664" s="577"/>
      <c r="J1664" s="566"/>
      <c r="K1664" s="567"/>
      <c r="L1664" s="570"/>
      <c r="M1664" s="571"/>
      <c r="N1664" s="582" t="s">
        <v>16</v>
      </c>
      <c r="O1664" s="583"/>
      <c r="P1664" s="566"/>
      <c r="Q1664" s="567"/>
      <c r="R1664" s="570"/>
      <c r="S1664" s="571"/>
      <c r="T1664" s="582" t="s">
        <v>16</v>
      </c>
      <c r="U1664" s="583"/>
      <c r="V1664" s="585"/>
      <c r="W1664" s="577"/>
      <c r="X1664" s="566"/>
      <c r="Y1664" s="577"/>
      <c r="Z1664" s="566"/>
      <c r="AA1664" s="577"/>
      <c r="AB1664" s="566"/>
      <c r="AC1664" s="567"/>
      <c r="AD1664" s="570"/>
      <c r="AE1664" s="571"/>
      <c r="AF1664" s="598"/>
      <c r="AG1664" s="599"/>
      <c r="AH1664" s="566"/>
      <c r="AI1664" s="567"/>
      <c r="AJ1664" s="570"/>
      <c r="AK1664" s="571"/>
      <c r="AL1664" s="598"/>
      <c r="AM1664" s="599"/>
      <c r="AN1664" s="566"/>
      <c r="AO1664" s="567"/>
      <c r="AP1664" s="570"/>
      <c r="AQ1664" s="571"/>
      <c r="AR1664" s="598"/>
      <c r="AS1664" s="599"/>
      <c r="AT1664" s="603"/>
      <c r="AU1664" s="604"/>
      <c r="AV1664" s="596"/>
      <c r="AW1664" s="597"/>
      <c r="AX1664" s="598"/>
      <c r="AY1664" s="599"/>
      <c r="AZ1664" s="566"/>
      <c r="BA1664" s="567"/>
      <c r="BB1664" s="570"/>
      <c r="BC1664" s="571"/>
      <c r="BD1664" s="598"/>
      <c r="BE1664" s="599"/>
      <c r="BF1664" s="603"/>
      <c r="BG1664" s="604"/>
      <c r="BH1664" s="596"/>
      <c r="BI1664" s="597"/>
      <c r="BJ1664" s="598"/>
      <c r="BK1664" s="599"/>
      <c r="BL1664" s="600"/>
      <c r="BM1664" s="601"/>
      <c r="BN1664" s="602"/>
      <c r="BO1664" s="561"/>
      <c r="BP1664" s="561"/>
      <c r="BQ1664" s="78" t="s">
        <v>82</v>
      </c>
      <c r="BR1664" s="79" t="e">
        <f>IF(#REF!="B",#REF!,IF(#REF!="C",#REF!,#REF!))</f>
        <v>#REF!</v>
      </c>
      <c r="BS1664" s="75"/>
    </row>
    <row r="1665" spans="1:76" ht="21.75" customHeight="1">
      <c r="A1665" s="62"/>
      <c r="B1665" s="605" t="str">
        <f>IF(ROSTER!B10="","",ROSTER!B10)</f>
        <v/>
      </c>
      <c r="C1665" s="588" t="str">
        <f>IF(ROSTER!C$10="","",ROSTER!C$10)</f>
        <v/>
      </c>
      <c r="D1665" s="589"/>
      <c r="E1665" s="590"/>
      <c r="F1665" s="592">
        <f>IF(E1665="y",1,IF(E1665="S",1,0))</f>
        <v>0</v>
      </c>
      <c r="G1665" s="594">
        <f>IF(E1665="S",1,0)</f>
        <v>0</v>
      </c>
      <c r="H1665" s="584"/>
      <c r="I1665" s="576"/>
      <c r="J1665" s="564"/>
      <c r="K1665" s="565"/>
      <c r="L1665" s="568"/>
      <c r="M1665" s="569"/>
      <c r="N1665" s="578">
        <f>L1665+J1665</f>
        <v>0</v>
      </c>
      <c r="O1665" s="579"/>
      <c r="P1665" s="564"/>
      <c r="Q1665" s="565"/>
      <c r="R1665" s="568"/>
      <c r="S1665" s="569"/>
      <c r="T1665" s="578">
        <f>R1665-P1665</f>
        <v>0</v>
      </c>
      <c r="U1665" s="579"/>
      <c r="V1665" s="584"/>
      <c r="W1665" s="576"/>
      <c r="X1665" s="564"/>
      <c r="Y1665" s="576"/>
      <c r="Z1665" s="564"/>
      <c r="AA1665" s="576"/>
      <c r="AB1665" s="564"/>
      <c r="AC1665" s="565"/>
      <c r="AD1665" s="568"/>
      <c r="AE1665" s="569"/>
      <c r="AF1665" s="548">
        <f>IF(AB1665=0,0,(AD1665/AB1665)*100)</f>
        <v>0</v>
      </c>
      <c r="AG1665" s="549"/>
      <c r="AH1665" s="564"/>
      <c r="AI1665" s="565"/>
      <c r="AJ1665" s="568"/>
      <c r="AK1665" s="569"/>
      <c r="AL1665" s="548">
        <f>IF(AH1665=0,0,(AJ1665/AH1665)*100)</f>
        <v>0</v>
      </c>
      <c r="AM1665" s="549"/>
      <c r="AN1665" s="564"/>
      <c r="AO1665" s="565"/>
      <c r="AP1665" s="568"/>
      <c r="AQ1665" s="569"/>
      <c r="AR1665" s="548">
        <f>IF(AN1665=0,0,(AP1665/AN1665)*100)</f>
        <v>0</v>
      </c>
      <c r="AS1665" s="549"/>
      <c r="AT1665" s="572">
        <f>AB1665+AH1665+AN1665</f>
        <v>0</v>
      </c>
      <c r="AU1665" s="573"/>
      <c r="AV1665" s="544">
        <f>AD1665+AJ1665+AP1665</f>
        <v>0</v>
      </c>
      <c r="AW1665" s="545"/>
      <c r="AX1665" s="548">
        <f>IF(AT1665=0,0,(AV1665/AT1665)*100)</f>
        <v>0</v>
      </c>
      <c r="AY1665" s="549"/>
      <c r="AZ1665" s="564"/>
      <c r="BA1665" s="565"/>
      <c r="BB1665" s="568"/>
      <c r="BC1665" s="569"/>
      <c r="BD1665" s="548">
        <f>IF(AZ1665=0,0,(BB1665/AZ1665)*100)</f>
        <v>0</v>
      </c>
      <c r="BE1665" s="549"/>
      <c r="BF1665" s="572">
        <f>AT1665+AZ1665</f>
        <v>0</v>
      </c>
      <c r="BG1665" s="573"/>
      <c r="BH1665" s="544">
        <f>AV1665+BB1665</f>
        <v>0</v>
      </c>
      <c r="BI1665" s="545"/>
      <c r="BJ1665" s="548">
        <f>IF(BF1665=0,0,(BH1665/BF1665)*100)</f>
        <v>0</v>
      </c>
      <c r="BK1665" s="549"/>
      <c r="BL1665" s="552">
        <f>(AD1665*2)+(AJ1665*2)+(AP1665*3)+BB1665</f>
        <v>0</v>
      </c>
      <c r="BM1665" s="553"/>
      <c r="BN1665" s="554"/>
      <c r="BO1665" s="560" t="e">
        <f>(BL1665*BR$1663)+(N1665*BR$1664)+(X1665*BR$1665)+(R1665*BR$1666)+(V1665*BR$1667)+(Z1665*BR$1668)</f>
        <v>#REF!</v>
      </c>
      <c r="BP1665" s="560" t="e">
        <f>((AZ1665-BB1665)*BR$1670)+((AT1665-AV1665)*BR$1669)+(H1665*BR$1671)+(P1665*BR$1672)</f>
        <v>#REF!</v>
      </c>
      <c r="BQ1665" s="78" t="s">
        <v>83</v>
      </c>
      <c r="BR1665" s="79" t="e">
        <f>IF(#REF!="B",#REF!,IF(#REF!="C",#REF!,#REF!))</f>
        <v>#REF!</v>
      </c>
      <c r="BS1665" s="75"/>
    </row>
    <row r="1666" spans="1:76" ht="21.75" customHeight="1">
      <c r="A1666" s="62"/>
      <c r="B1666" s="606"/>
      <c r="C1666" s="562" t="str">
        <f>IF(ROSTER!D$10="","",ROSTER!D$10)</f>
        <v/>
      </c>
      <c r="D1666" s="563"/>
      <c r="E1666" s="591"/>
      <c r="F1666" s="593"/>
      <c r="G1666" s="595"/>
      <c r="H1666" s="585"/>
      <c r="I1666" s="577"/>
      <c r="J1666" s="566"/>
      <c r="K1666" s="567"/>
      <c r="L1666" s="570"/>
      <c r="M1666" s="571"/>
      <c r="N1666" s="582" t="s">
        <v>16</v>
      </c>
      <c r="O1666" s="583"/>
      <c r="P1666" s="566"/>
      <c r="Q1666" s="567"/>
      <c r="R1666" s="570"/>
      <c r="S1666" s="571"/>
      <c r="T1666" s="582" t="s">
        <v>16</v>
      </c>
      <c r="U1666" s="583"/>
      <c r="V1666" s="585"/>
      <c r="W1666" s="577"/>
      <c r="X1666" s="566"/>
      <c r="Y1666" s="577"/>
      <c r="Z1666" s="566"/>
      <c r="AA1666" s="577"/>
      <c r="AB1666" s="566"/>
      <c r="AC1666" s="567"/>
      <c r="AD1666" s="570"/>
      <c r="AE1666" s="571"/>
      <c r="AF1666" s="598"/>
      <c r="AG1666" s="599"/>
      <c r="AH1666" s="566"/>
      <c r="AI1666" s="567"/>
      <c r="AJ1666" s="570"/>
      <c r="AK1666" s="571"/>
      <c r="AL1666" s="598"/>
      <c r="AM1666" s="599"/>
      <c r="AN1666" s="566"/>
      <c r="AO1666" s="567"/>
      <c r="AP1666" s="570"/>
      <c r="AQ1666" s="571"/>
      <c r="AR1666" s="598"/>
      <c r="AS1666" s="599"/>
      <c r="AT1666" s="603"/>
      <c r="AU1666" s="604"/>
      <c r="AV1666" s="596"/>
      <c r="AW1666" s="597"/>
      <c r="AX1666" s="598"/>
      <c r="AY1666" s="599"/>
      <c r="AZ1666" s="566"/>
      <c r="BA1666" s="567"/>
      <c r="BB1666" s="570"/>
      <c r="BC1666" s="571"/>
      <c r="BD1666" s="598"/>
      <c r="BE1666" s="599"/>
      <c r="BF1666" s="603"/>
      <c r="BG1666" s="604"/>
      <c r="BH1666" s="596"/>
      <c r="BI1666" s="597"/>
      <c r="BJ1666" s="598"/>
      <c r="BK1666" s="599"/>
      <c r="BL1666" s="600"/>
      <c r="BM1666" s="601"/>
      <c r="BN1666" s="602"/>
      <c r="BO1666" s="561"/>
      <c r="BP1666" s="561"/>
      <c r="BQ1666" s="78" t="s">
        <v>84</v>
      </c>
      <c r="BR1666" s="79" t="e">
        <f>IF(#REF!="B",#REF!,IF(#REF!="C",#REF!,#REF!))</f>
        <v>#REF!</v>
      </c>
      <c r="BS1666" s="75"/>
    </row>
    <row r="1667" spans="1:76" ht="21.75" customHeight="1">
      <c r="A1667" s="62"/>
      <c r="B1667" s="586" t="str">
        <f>IF(ROSTER!B12="","",ROSTER!B12)</f>
        <v/>
      </c>
      <c r="C1667" s="588" t="str">
        <f>IF(ROSTER!C$12="","",ROSTER!C$12)</f>
        <v/>
      </c>
      <c r="D1667" s="589"/>
      <c r="E1667" s="590"/>
      <c r="F1667" s="592">
        <f>IF(E1667="y",1,IF(E1667="S",1,0))</f>
        <v>0</v>
      </c>
      <c r="G1667" s="594">
        <f>IF(E1667="S",1,0)</f>
        <v>0</v>
      </c>
      <c r="H1667" s="584"/>
      <c r="I1667" s="576"/>
      <c r="J1667" s="564"/>
      <c r="K1667" s="565"/>
      <c r="L1667" s="568"/>
      <c r="M1667" s="569"/>
      <c r="N1667" s="578">
        <f>L1667+J1667</f>
        <v>0</v>
      </c>
      <c r="O1667" s="579"/>
      <c r="P1667" s="564"/>
      <c r="Q1667" s="565"/>
      <c r="R1667" s="568"/>
      <c r="S1667" s="569"/>
      <c r="T1667" s="578">
        <f>R1667-P1667</f>
        <v>0</v>
      </c>
      <c r="U1667" s="579"/>
      <c r="V1667" s="584"/>
      <c r="W1667" s="576"/>
      <c r="X1667" s="564"/>
      <c r="Y1667" s="576"/>
      <c r="Z1667" s="564"/>
      <c r="AA1667" s="576"/>
      <c r="AB1667" s="564"/>
      <c r="AC1667" s="565"/>
      <c r="AD1667" s="568"/>
      <c r="AE1667" s="569"/>
      <c r="AF1667" s="548">
        <f>IF(AB1667=0,0,(AD1667/AB1667)*100)</f>
        <v>0</v>
      </c>
      <c r="AG1667" s="549"/>
      <c r="AH1667" s="564"/>
      <c r="AI1667" s="565"/>
      <c r="AJ1667" s="568"/>
      <c r="AK1667" s="569"/>
      <c r="AL1667" s="548">
        <f>IF(AH1667=0,0,(AJ1667/AH1667)*100)</f>
        <v>0</v>
      </c>
      <c r="AM1667" s="549"/>
      <c r="AN1667" s="564"/>
      <c r="AO1667" s="565"/>
      <c r="AP1667" s="568"/>
      <c r="AQ1667" s="569"/>
      <c r="AR1667" s="548">
        <f>IF(AN1667=0,0,(AP1667/AN1667)*100)</f>
        <v>0</v>
      </c>
      <c r="AS1667" s="549"/>
      <c r="AT1667" s="572">
        <f>AB1667+AH1667+AN1667</f>
        <v>0</v>
      </c>
      <c r="AU1667" s="573"/>
      <c r="AV1667" s="544">
        <f>AD1667+AJ1667+AP1667</f>
        <v>0</v>
      </c>
      <c r="AW1667" s="545"/>
      <c r="AX1667" s="548">
        <f>IF(AT1667=0,0,(AV1667/AT1667)*100)</f>
        <v>0</v>
      </c>
      <c r="AY1667" s="549"/>
      <c r="AZ1667" s="564"/>
      <c r="BA1667" s="565"/>
      <c r="BB1667" s="568"/>
      <c r="BC1667" s="569"/>
      <c r="BD1667" s="548">
        <f>IF(AZ1667=0,0,(BB1667/AZ1667)*100)</f>
        <v>0</v>
      </c>
      <c r="BE1667" s="549"/>
      <c r="BF1667" s="572">
        <f>AT1667+AZ1667</f>
        <v>0</v>
      </c>
      <c r="BG1667" s="573"/>
      <c r="BH1667" s="544">
        <f>AV1667+BB1667</f>
        <v>0</v>
      </c>
      <c r="BI1667" s="545"/>
      <c r="BJ1667" s="548">
        <f>IF(BF1667=0,0,(BH1667/BF1667)*100)</f>
        <v>0</v>
      </c>
      <c r="BK1667" s="549"/>
      <c r="BL1667" s="552">
        <f>(AD1667*2)+(AJ1667*2)+(AP1667*3)+BB1667</f>
        <v>0</v>
      </c>
      <c r="BM1667" s="553"/>
      <c r="BN1667" s="554"/>
      <c r="BO1667" s="560" t="e">
        <f>(BL1667*BR$1663)+(N1667*BR$1664)+(X1667*BR$1665)+(R1667*BR$1666)+(V1667*BR$1667)+(Z1667*BR$1668)</f>
        <v>#REF!</v>
      </c>
      <c r="BP1667" s="560" t="e">
        <f>((AZ1667-BB1667)*BR$1670)+((AT1667-AV1667)*BR$1669)+(H1667*BR$1671)+(P1667*BR$1672)</f>
        <v>#REF!</v>
      </c>
      <c r="BQ1667" s="78" t="s">
        <v>85</v>
      </c>
      <c r="BR1667" s="79" t="e">
        <f>IF(#REF!="B",#REF!,IF(#REF!="C",#REF!,#REF!))</f>
        <v>#REF!</v>
      </c>
      <c r="BS1667" s="75"/>
    </row>
    <row r="1668" spans="1:76" ht="21.75" customHeight="1">
      <c r="A1668" s="62"/>
      <c r="B1668" s="587"/>
      <c r="C1668" s="562" t="str">
        <f>IF(ROSTER!D$12="","",ROSTER!D$12)</f>
        <v/>
      </c>
      <c r="D1668" s="563"/>
      <c r="E1668" s="591"/>
      <c r="F1668" s="593"/>
      <c r="G1668" s="595"/>
      <c r="H1668" s="585"/>
      <c r="I1668" s="577"/>
      <c r="J1668" s="566"/>
      <c r="K1668" s="567"/>
      <c r="L1668" s="570"/>
      <c r="M1668" s="571"/>
      <c r="N1668" s="582" t="s">
        <v>16</v>
      </c>
      <c r="O1668" s="583"/>
      <c r="P1668" s="566"/>
      <c r="Q1668" s="567"/>
      <c r="R1668" s="570"/>
      <c r="S1668" s="571"/>
      <c r="T1668" s="582" t="s">
        <v>16</v>
      </c>
      <c r="U1668" s="583"/>
      <c r="V1668" s="585"/>
      <c r="W1668" s="577"/>
      <c r="X1668" s="566"/>
      <c r="Y1668" s="577"/>
      <c r="Z1668" s="566"/>
      <c r="AA1668" s="577"/>
      <c r="AB1668" s="566"/>
      <c r="AC1668" s="567"/>
      <c r="AD1668" s="570"/>
      <c r="AE1668" s="571"/>
      <c r="AF1668" s="598"/>
      <c r="AG1668" s="599"/>
      <c r="AH1668" s="566"/>
      <c r="AI1668" s="567"/>
      <c r="AJ1668" s="570"/>
      <c r="AK1668" s="571"/>
      <c r="AL1668" s="598"/>
      <c r="AM1668" s="599"/>
      <c r="AN1668" s="566"/>
      <c r="AO1668" s="567"/>
      <c r="AP1668" s="570"/>
      <c r="AQ1668" s="571"/>
      <c r="AR1668" s="598"/>
      <c r="AS1668" s="599"/>
      <c r="AT1668" s="603"/>
      <c r="AU1668" s="604"/>
      <c r="AV1668" s="596"/>
      <c r="AW1668" s="597"/>
      <c r="AX1668" s="598"/>
      <c r="AY1668" s="599"/>
      <c r="AZ1668" s="566"/>
      <c r="BA1668" s="567"/>
      <c r="BB1668" s="570"/>
      <c r="BC1668" s="571"/>
      <c r="BD1668" s="598"/>
      <c r="BE1668" s="599"/>
      <c r="BF1668" s="603"/>
      <c r="BG1668" s="604"/>
      <c r="BH1668" s="596"/>
      <c r="BI1668" s="597"/>
      <c r="BJ1668" s="598"/>
      <c r="BK1668" s="599"/>
      <c r="BL1668" s="600"/>
      <c r="BM1668" s="601"/>
      <c r="BN1668" s="602"/>
      <c r="BO1668" s="561"/>
      <c r="BP1668" s="561"/>
      <c r="BQ1668" s="78" t="s">
        <v>86</v>
      </c>
      <c r="BR1668" s="79" t="e">
        <f>IF(#REF!="B",#REF!,IF(#REF!="C",#REF!,#REF!))</f>
        <v>#REF!</v>
      </c>
      <c r="BS1668" s="75"/>
    </row>
    <row r="1669" spans="1:76" ht="21.75" customHeight="1">
      <c r="A1669" s="62"/>
      <c r="B1669" s="586" t="str">
        <f>IF(ROSTER!B14="","",ROSTER!B14)</f>
        <v/>
      </c>
      <c r="C1669" s="588" t="str">
        <f>IF(ROSTER!C$14="","",ROSTER!C$14)</f>
        <v/>
      </c>
      <c r="D1669" s="589"/>
      <c r="E1669" s="590"/>
      <c r="F1669" s="592">
        <f>IF(E1669="y",1,IF(E1669="S",1,0))</f>
        <v>0</v>
      </c>
      <c r="G1669" s="594">
        <f>IF(E1669="S",1,0)</f>
        <v>0</v>
      </c>
      <c r="H1669" s="584"/>
      <c r="I1669" s="576"/>
      <c r="J1669" s="564"/>
      <c r="K1669" s="565"/>
      <c r="L1669" s="568"/>
      <c r="M1669" s="569"/>
      <c r="N1669" s="578">
        <f>L1669+J1669</f>
        <v>0</v>
      </c>
      <c r="O1669" s="579"/>
      <c r="P1669" s="564"/>
      <c r="Q1669" s="565"/>
      <c r="R1669" s="568"/>
      <c r="S1669" s="569"/>
      <c r="T1669" s="578">
        <f>R1669-P1669</f>
        <v>0</v>
      </c>
      <c r="U1669" s="579"/>
      <c r="V1669" s="584"/>
      <c r="W1669" s="576"/>
      <c r="X1669" s="564"/>
      <c r="Y1669" s="576"/>
      <c r="Z1669" s="564"/>
      <c r="AA1669" s="576"/>
      <c r="AB1669" s="564"/>
      <c r="AC1669" s="565"/>
      <c r="AD1669" s="568"/>
      <c r="AE1669" s="569"/>
      <c r="AF1669" s="548">
        <f>IF(AB1669=0,0,(AD1669/AB1669)*100)</f>
        <v>0</v>
      </c>
      <c r="AG1669" s="549"/>
      <c r="AH1669" s="564"/>
      <c r="AI1669" s="565"/>
      <c r="AJ1669" s="568"/>
      <c r="AK1669" s="569"/>
      <c r="AL1669" s="548">
        <f>IF(AH1669=0,0,(AJ1669/AH1669)*100)</f>
        <v>0</v>
      </c>
      <c r="AM1669" s="549"/>
      <c r="AN1669" s="564"/>
      <c r="AO1669" s="565"/>
      <c r="AP1669" s="568"/>
      <c r="AQ1669" s="569"/>
      <c r="AR1669" s="548">
        <f>IF(AN1669=0,0,(AP1669/AN1669)*100)</f>
        <v>0</v>
      </c>
      <c r="AS1669" s="549"/>
      <c r="AT1669" s="572">
        <f>AB1669+AH1669+AN1669</f>
        <v>0</v>
      </c>
      <c r="AU1669" s="573"/>
      <c r="AV1669" s="544">
        <f>AD1669+AJ1669+AP1669</f>
        <v>0</v>
      </c>
      <c r="AW1669" s="545"/>
      <c r="AX1669" s="548">
        <f>IF(AT1669=0,0,(AV1669/AT1669)*100)</f>
        <v>0</v>
      </c>
      <c r="AY1669" s="549"/>
      <c r="AZ1669" s="564"/>
      <c r="BA1669" s="565"/>
      <c r="BB1669" s="568"/>
      <c r="BC1669" s="569"/>
      <c r="BD1669" s="548">
        <f>IF(AZ1669=0,0,(BB1669/AZ1669)*100)</f>
        <v>0</v>
      </c>
      <c r="BE1669" s="549"/>
      <c r="BF1669" s="572">
        <f>AT1669+AZ1669</f>
        <v>0</v>
      </c>
      <c r="BG1669" s="573"/>
      <c r="BH1669" s="544">
        <f>AV1669+BB1669</f>
        <v>0</v>
      </c>
      <c r="BI1669" s="545"/>
      <c r="BJ1669" s="548">
        <f>IF(BF1669=0,0,(BH1669/BF1669)*100)</f>
        <v>0</v>
      </c>
      <c r="BK1669" s="549"/>
      <c r="BL1669" s="552">
        <f>(AD1669*2)+(AJ1669*2)+(AP1669*3)+BB1669</f>
        <v>0</v>
      </c>
      <c r="BM1669" s="553"/>
      <c r="BN1669" s="554"/>
      <c r="BO1669" s="560" t="e">
        <f>(BL1669*BR$1663)+(N1669*BR$1664)+(X1669*BR$1665)+(R1669*BR$1666)+(V1669*BR$1667)+(Z1669*BR$1668)</f>
        <v>#REF!</v>
      </c>
      <c r="BP1669" s="560" t="e">
        <f>((AZ1669-BB1669)*BR$1670)+((AT1669-AV1669)*BR$1669)+(H1669*BR$1671)+(P1669*BR$1672)</f>
        <v>#REF!</v>
      </c>
      <c r="BQ1669" s="78" t="s">
        <v>87</v>
      </c>
      <c r="BR1669" s="79" t="e">
        <f>IF(#REF!="B",#REF!,IF(#REF!="C",#REF!,#REF!))</f>
        <v>#REF!</v>
      </c>
      <c r="BS1669" s="75"/>
    </row>
    <row r="1670" spans="1:76" ht="21.75" customHeight="1">
      <c r="A1670" s="62"/>
      <c r="B1670" s="587"/>
      <c r="C1670" s="562" t="str">
        <f>IF(ROSTER!D$14="","",ROSTER!D$14)</f>
        <v/>
      </c>
      <c r="D1670" s="563"/>
      <c r="E1670" s="591"/>
      <c r="F1670" s="593"/>
      <c r="G1670" s="595"/>
      <c r="H1670" s="585"/>
      <c r="I1670" s="577"/>
      <c r="J1670" s="566"/>
      <c r="K1670" s="567"/>
      <c r="L1670" s="570"/>
      <c r="M1670" s="571"/>
      <c r="N1670" s="582" t="s">
        <v>16</v>
      </c>
      <c r="O1670" s="583"/>
      <c r="P1670" s="566"/>
      <c r="Q1670" s="567"/>
      <c r="R1670" s="570"/>
      <c r="S1670" s="571"/>
      <c r="T1670" s="582" t="s">
        <v>16</v>
      </c>
      <c r="U1670" s="583"/>
      <c r="V1670" s="585"/>
      <c r="W1670" s="577"/>
      <c r="X1670" s="566"/>
      <c r="Y1670" s="577"/>
      <c r="Z1670" s="566"/>
      <c r="AA1670" s="577"/>
      <c r="AB1670" s="566"/>
      <c r="AC1670" s="567"/>
      <c r="AD1670" s="570"/>
      <c r="AE1670" s="571"/>
      <c r="AF1670" s="598"/>
      <c r="AG1670" s="599"/>
      <c r="AH1670" s="566"/>
      <c r="AI1670" s="567"/>
      <c r="AJ1670" s="570"/>
      <c r="AK1670" s="571"/>
      <c r="AL1670" s="598"/>
      <c r="AM1670" s="599"/>
      <c r="AN1670" s="566"/>
      <c r="AO1670" s="567"/>
      <c r="AP1670" s="570"/>
      <c r="AQ1670" s="571"/>
      <c r="AR1670" s="598"/>
      <c r="AS1670" s="599"/>
      <c r="AT1670" s="603"/>
      <c r="AU1670" s="604"/>
      <c r="AV1670" s="596"/>
      <c r="AW1670" s="597"/>
      <c r="AX1670" s="598"/>
      <c r="AY1670" s="599"/>
      <c r="AZ1670" s="566"/>
      <c r="BA1670" s="567"/>
      <c r="BB1670" s="570"/>
      <c r="BC1670" s="571"/>
      <c r="BD1670" s="598"/>
      <c r="BE1670" s="599"/>
      <c r="BF1670" s="603"/>
      <c r="BG1670" s="604"/>
      <c r="BH1670" s="596"/>
      <c r="BI1670" s="597"/>
      <c r="BJ1670" s="598"/>
      <c r="BK1670" s="599"/>
      <c r="BL1670" s="600"/>
      <c r="BM1670" s="601"/>
      <c r="BN1670" s="602"/>
      <c r="BO1670" s="561"/>
      <c r="BP1670" s="561"/>
      <c r="BQ1670" s="78" t="s">
        <v>88</v>
      </c>
      <c r="BR1670" s="79" t="e">
        <f>IF(#REF!="B",#REF!,IF(#REF!="C",#REF!,#REF!))</f>
        <v>#REF!</v>
      </c>
      <c r="BS1670" s="75"/>
    </row>
    <row r="1671" spans="1:76" ht="21.75" customHeight="1">
      <c r="A1671" s="62"/>
      <c r="B1671" s="586" t="str">
        <f>IF(ROSTER!B16="","",ROSTER!B16)</f>
        <v/>
      </c>
      <c r="C1671" s="588" t="str">
        <f>IF(ROSTER!C$16="","",ROSTER!C$16)</f>
        <v/>
      </c>
      <c r="D1671" s="589"/>
      <c r="E1671" s="590"/>
      <c r="F1671" s="592">
        <f>IF(E1671="y",1,IF(E1671="S",1,0))</f>
        <v>0</v>
      </c>
      <c r="G1671" s="594">
        <f>IF(E1671="S",1,0)</f>
        <v>0</v>
      </c>
      <c r="H1671" s="584"/>
      <c r="I1671" s="576"/>
      <c r="J1671" s="564"/>
      <c r="K1671" s="565"/>
      <c r="L1671" s="568"/>
      <c r="M1671" s="569"/>
      <c r="N1671" s="578">
        <f>L1671+J1671</f>
        <v>0</v>
      </c>
      <c r="O1671" s="579"/>
      <c r="P1671" s="564"/>
      <c r="Q1671" s="565"/>
      <c r="R1671" s="568"/>
      <c r="S1671" s="569"/>
      <c r="T1671" s="578">
        <f>R1671-P1671</f>
        <v>0</v>
      </c>
      <c r="U1671" s="579"/>
      <c r="V1671" s="584"/>
      <c r="W1671" s="576"/>
      <c r="X1671" s="564"/>
      <c r="Y1671" s="576"/>
      <c r="Z1671" s="564"/>
      <c r="AA1671" s="576"/>
      <c r="AB1671" s="564"/>
      <c r="AC1671" s="565"/>
      <c r="AD1671" s="568"/>
      <c r="AE1671" s="569"/>
      <c r="AF1671" s="548">
        <f>IF(AB1671=0,0,(AD1671/AB1671)*100)</f>
        <v>0</v>
      </c>
      <c r="AG1671" s="549"/>
      <c r="AH1671" s="564"/>
      <c r="AI1671" s="565"/>
      <c r="AJ1671" s="568"/>
      <c r="AK1671" s="569"/>
      <c r="AL1671" s="548">
        <f>IF(AH1671=0,0,(AJ1671/AH1671)*100)</f>
        <v>0</v>
      </c>
      <c r="AM1671" s="549"/>
      <c r="AN1671" s="564"/>
      <c r="AO1671" s="565"/>
      <c r="AP1671" s="568"/>
      <c r="AQ1671" s="569"/>
      <c r="AR1671" s="548">
        <f>IF(AN1671=0,0,(AP1671/AN1671)*100)</f>
        <v>0</v>
      </c>
      <c r="AS1671" s="549"/>
      <c r="AT1671" s="572">
        <f>AB1671+AH1671+AN1671</f>
        <v>0</v>
      </c>
      <c r="AU1671" s="573"/>
      <c r="AV1671" s="544">
        <f>AD1671+AJ1671+AP1671</f>
        <v>0</v>
      </c>
      <c r="AW1671" s="545"/>
      <c r="AX1671" s="548">
        <f>IF(AT1671=0,0,(AV1671/AT1671)*100)</f>
        <v>0</v>
      </c>
      <c r="AY1671" s="549"/>
      <c r="AZ1671" s="564"/>
      <c r="BA1671" s="565"/>
      <c r="BB1671" s="568"/>
      <c r="BC1671" s="569"/>
      <c r="BD1671" s="548">
        <f>IF(AZ1671=0,0,(BB1671/AZ1671)*100)</f>
        <v>0</v>
      </c>
      <c r="BE1671" s="549"/>
      <c r="BF1671" s="572">
        <f>AT1671+AZ1671</f>
        <v>0</v>
      </c>
      <c r="BG1671" s="573"/>
      <c r="BH1671" s="544">
        <f>AV1671+BB1671</f>
        <v>0</v>
      </c>
      <c r="BI1671" s="545"/>
      <c r="BJ1671" s="548">
        <f>IF(BF1671=0,0,(BH1671/BF1671)*100)</f>
        <v>0</v>
      </c>
      <c r="BK1671" s="549"/>
      <c r="BL1671" s="552">
        <f>(AD1671*2)+(AJ1671*2)+(AP1671*3)+BB1671</f>
        <v>0</v>
      </c>
      <c r="BM1671" s="553"/>
      <c r="BN1671" s="554"/>
      <c r="BO1671" s="560" t="e">
        <f>(BL1671*BR$1663)+(N1671*BR$1664)+(X1671*BR$1665)+(R1671*BR$1666)+(V1671*BR$1667)+(Z1671*BR$1668)</f>
        <v>#REF!</v>
      </c>
      <c r="BP1671" s="560" t="e">
        <f>((AZ1671-BB1671)*BR$1670)+((AT1671-AV1671)*BR$1669)+(H1671*BR$1671)+(P1671*BR$1672)</f>
        <v>#REF!</v>
      </c>
      <c r="BQ1671" s="78" t="s">
        <v>89</v>
      </c>
      <c r="BR1671" s="79" t="e">
        <f>IF(#REF!="B",#REF!,IF(#REF!="C",#REF!,#REF!))</f>
        <v>#REF!</v>
      </c>
      <c r="BS1671" s="75"/>
    </row>
    <row r="1672" spans="1:76" ht="21.75" customHeight="1">
      <c r="A1672" s="62"/>
      <c r="B1672" s="587"/>
      <c r="C1672" s="562" t="str">
        <f>IF(ROSTER!D$16="","",ROSTER!D$16)</f>
        <v/>
      </c>
      <c r="D1672" s="563"/>
      <c r="E1672" s="591"/>
      <c r="F1672" s="593"/>
      <c r="G1672" s="595"/>
      <c r="H1672" s="585"/>
      <c r="I1672" s="577"/>
      <c r="J1672" s="566"/>
      <c r="K1672" s="567"/>
      <c r="L1672" s="570"/>
      <c r="M1672" s="571"/>
      <c r="N1672" s="582" t="s">
        <v>16</v>
      </c>
      <c r="O1672" s="583"/>
      <c r="P1672" s="566"/>
      <c r="Q1672" s="567"/>
      <c r="R1672" s="570"/>
      <c r="S1672" s="571"/>
      <c r="T1672" s="582" t="s">
        <v>16</v>
      </c>
      <c r="U1672" s="583"/>
      <c r="V1672" s="585"/>
      <c r="W1672" s="577"/>
      <c r="X1672" s="566"/>
      <c r="Y1672" s="577"/>
      <c r="Z1672" s="566"/>
      <c r="AA1672" s="577"/>
      <c r="AB1672" s="566"/>
      <c r="AC1672" s="567"/>
      <c r="AD1672" s="570"/>
      <c r="AE1672" s="571"/>
      <c r="AF1672" s="598"/>
      <c r="AG1672" s="599"/>
      <c r="AH1672" s="566"/>
      <c r="AI1672" s="567"/>
      <c r="AJ1672" s="570"/>
      <c r="AK1672" s="571"/>
      <c r="AL1672" s="598"/>
      <c r="AM1672" s="599"/>
      <c r="AN1672" s="566"/>
      <c r="AO1672" s="567"/>
      <c r="AP1672" s="570"/>
      <c r="AQ1672" s="571"/>
      <c r="AR1672" s="598"/>
      <c r="AS1672" s="599"/>
      <c r="AT1672" s="603"/>
      <c r="AU1672" s="604"/>
      <c r="AV1672" s="596"/>
      <c r="AW1672" s="597"/>
      <c r="AX1672" s="598"/>
      <c r="AY1672" s="599"/>
      <c r="AZ1672" s="566"/>
      <c r="BA1672" s="567"/>
      <c r="BB1672" s="570"/>
      <c r="BC1672" s="571"/>
      <c r="BD1672" s="598"/>
      <c r="BE1672" s="599"/>
      <c r="BF1672" s="603"/>
      <c r="BG1672" s="604"/>
      <c r="BH1672" s="596"/>
      <c r="BI1672" s="597"/>
      <c r="BJ1672" s="598"/>
      <c r="BK1672" s="599"/>
      <c r="BL1672" s="600"/>
      <c r="BM1672" s="601"/>
      <c r="BN1672" s="602"/>
      <c r="BO1672" s="561"/>
      <c r="BP1672" s="561"/>
      <c r="BQ1672" s="78" t="s">
        <v>90</v>
      </c>
      <c r="BR1672" s="79" t="e">
        <f>IF(#REF!="B",#REF!,IF(#REF!="C",#REF!,#REF!))</f>
        <v>#REF!</v>
      </c>
      <c r="BS1672" s="75"/>
    </row>
    <row r="1673" spans="1:76" ht="21.75" customHeight="1">
      <c r="A1673" s="62"/>
      <c r="B1673" s="586" t="str">
        <f>IF(ROSTER!B18="","",ROSTER!B18)</f>
        <v/>
      </c>
      <c r="C1673" s="588" t="str">
        <f>IF(ROSTER!C$18="","",ROSTER!C$18)</f>
        <v/>
      </c>
      <c r="D1673" s="589"/>
      <c r="E1673" s="590"/>
      <c r="F1673" s="592">
        <f>IF(E1673="y",1,IF(E1673="S",1,0))</f>
        <v>0</v>
      </c>
      <c r="G1673" s="594">
        <f>IF(E1673="S",1,0)</f>
        <v>0</v>
      </c>
      <c r="H1673" s="584"/>
      <c r="I1673" s="576"/>
      <c r="J1673" s="564"/>
      <c r="K1673" s="565"/>
      <c r="L1673" s="568"/>
      <c r="M1673" s="569"/>
      <c r="N1673" s="578">
        <f>L1673+J1673</f>
        <v>0</v>
      </c>
      <c r="O1673" s="579"/>
      <c r="P1673" s="564"/>
      <c r="Q1673" s="565"/>
      <c r="R1673" s="568"/>
      <c r="S1673" s="569"/>
      <c r="T1673" s="578">
        <f>R1673-P1673</f>
        <v>0</v>
      </c>
      <c r="U1673" s="579"/>
      <c r="V1673" s="584"/>
      <c r="W1673" s="576"/>
      <c r="X1673" s="564"/>
      <c r="Y1673" s="576"/>
      <c r="Z1673" s="564"/>
      <c r="AA1673" s="576"/>
      <c r="AB1673" s="564"/>
      <c r="AC1673" s="565"/>
      <c r="AD1673" s="568"/>
      <c r="AE1673" s="569"/>
      <c r="AF1673" s="548">
        <f>IF(AB1673=0,0,(AD1673/AB1673)*100)</f>
        <v>0</v>
      </c>
      <c r="AG1673" s="549"/>
      <c r="AH1673" s="564"/>
      <c r="AI1673" s="565"/>
      <c r="AJ1673" s="568"/>
      <c r="AK1673" s="569"/>
      <c r="AL1673" s="548">
        <f>IF(AH1673=0,0,(AJ1673/AH1673)*100)</f>
        <v>0</v>
      </c>
      <c r="AM1673" s="549"/>
      <c r="AN1673" s="564"/>
      <c r="AO1673" s="565"/>
      <c r="AP1673" s="568"/>
      <c r="AQ1673" s="569"/>
      <c r="AR1673" s="548">
        <f>IF(AN1673=0,0,(AP1673/AN1673)*100)</f>
        <v>0</v>
      </c>
      <c r="AS1673" s="549"/>
      <c r="AT1673" s="572">
        <f>AB1673+AH1673+AN1673</f>
        <v>0</v>
      </c>
      <c r="AU1673" s="573"/>
      <c r="AV1673" s="544">
        <f>AD1673+AJ1673+AP1673</f>
        <v>0</v>
      </c>
      <c r="AW1673" s="545"/>
      <c r="AX1673" s="548">
        <f>IF(AT1673=0,0,(AV1673/AT1673)*100)</f>
        <v>0</v>
      </c>
      <c r="AY1673" s="549"/>
      <c r="AZ1673" s="564"/>
      <c r="BA1673" s="565"/>
      <c r="BB1673" s="568"/>
      <c r="BC1673" s="569"/>
      <c r="BD1673" s="548">
        <f>IF(AZ1673=0,0,(BB1673/AZ1673)*100)</f>
        <v>0</v>
      </c>
      <c r="BE1673" s="549"/>
      <c r="BF1673" s="572">
        <f>AT1673+AZ1673</f>
        <v>0</v>
      </c>
      <c r="BG1673" s="573"/>
      <c r="BH1673" s="544">
        <f>AV1673+BB1673</f>
        <v>0</v>
      </c>
      <c r="BI1673" s="545"/>
      <c r="BJ1673" s="548">
        <f>IF(BF1673=0,0,(BH1673/BF1673)*100)</f>
        <v>0</v>
      </c>
      <c r="BK1673" s="549"/>
      <c r="BL1673" s="552">
        <f>(AD1673*2)+(AJ1673*2)+(AP1673*3)+BB1673</f>
        <v>0</v>
      </c>
      <c r="BM1673" s="553"/>
      <c r="BN1673" s="554"/>
      <c r="BO1673" s="560" t="e">
        <f>(BL1673*BR$1663)+(N1673*BR$1664)+(X1673*BR$1665)+(R1673*BR$1666)+(V1673*BR$1667)+(Z1673*BR$1668)</f>
        <v>#REF!</v>
      </c>
      <c r="BP1673" s="560" t="e">
        <f>((AZ1673-BB1673)*BR$1670)+((AT1673-AV1673)*BR$1669)+(H1673*BR$1671)+(P1673*BR$1672)</f>
        <v>#REF!</v>
      </c>
      <c r="BQ1673" s="62"/>
      <c r="BR1673" s="62"/>
      <c r="BS1673" s="75"/>
    </row>
    <row r="1674" spans="1:76" ht="21.75" customHeight="1">
      <c r="A1674" s="62"/>
      <c r="B1674" s="587"/>
      <c r="C1674" s="562" t="str">
        <f>IF(ROSTER!D$18="","",ROSTER!D$18)</f>
        <v/>
      </c>
      <c r="D1674" s="563"/>
      <c r="E1674" s="591"/>
      <c r="F1674" s="593"/>
      <c r="G1674" s="595"/>
      <c r="H1674" s="585"/>
      <c r="I1674" s="577"/>
      <c r="J1674" s="566"/>
      <c r="K1674" s="567"/>
      <c r="L1674" s="570"/>
      <c r="M1674" s="571"/>
      <c r="N1674" s="582" t="s">
        <v>16</v>
      </c>
      <c r="O1674" s="583"/>
      <c r="P1674" s="566"/>
      <c r="Q1674" s="567"/>
      <c r="R1674" s="570"/>
      <c r="S1674" s="571"/>
      <c r="T1674" s="582" t="s">
        <v>16</v>
      </c>
      <c r="U1674" s="583"/>
      <c r="V1674" s="585"/>
      <c r="W1674" s="577"/>
      <c r="X1674" s="566"/>
      <c r="Y1674" s="577"/>
      <c r="Z1674" s="566"/>
      <c r="AA1674" s="577"/>
      <c r="AB1674" s="566"/>
      <c r="AC1674" s="567"/>
      <c r="AD1674" s="570"/>
      <c r="AE1674" s="571"/>
      <c r="AF1674" s="598"/>
      <c r="AG1674" s="599"/>
      <c r="AH1674" s="566"/>
      <c r="AI1674" s="567"/>
      <c r="AJ1674" s="570"/>
      <c r="AK1674" s="571"/>
      <c r="AL1674" s="598"/>
      <c r="AM1674" s="599"/>
      <c r="AN1674" s="566"/>
      <c r="AO1674" s="567"/>
      <c r="AP1674" s="570"/>
      <c r="AQ1674" s="571"/>
      <c r="AR1674" s="598"/>
      <c r="AS1674" s="599"/>
      <c r="AT1674" s="603"/>
      <c r="AU1674" s="604"/>
      <c r="AV1674" s="596"/>
      <c r="AW1674" s="597"/>
      <c r="AX1674" s="598"/>
      <c r="AY1674" s="599"/>
      <c r="AZ1674" s="566"/>
      <c r="BA1674" s="567"/>
      <c r="BB1674" s="570"/>
      <c r="BC1674" s="571"/>
      <c r="BD1674" s="598"/>
      <c r="BE1674" s="599"/>
      <c r="BF1674" s="603"/>
      <c r="BG1674" s="604"/>
      <c r="BH1674" s="596"/>
      <c r="BI1674" s="597"/>
      <c r="BJ1674" s="598"/>
      <c r="BK1674" s="599"/>
      <c r="BL1674" s="600"/>
      <c r="BM1674" s="601"/>
      <c r="BN1674" s="602"/>
      <c r="BO1674" s="561"/>
      <c r="BP1674" s="561"/>
      <c r="BQ1674" s="62"/>
      <c r="BR1674" s="62"/>
      <c r="BS1674" s="62"/>
    </row>
    <row r="1675" spans="1:76" ht="21.75" customHeight="1">
      <c r="A1675" s="62"/>
      <c r="B1675" s="586" t="str">
        <f>IF(ROSTER!B20="","",ROSTER!B20)</f>
        <v/>
      </c>
      <c r="C1675" s="588" t="str">
        <f>IF(ROSTER!C$20="","",ROSTER!C$20)</f>
        <v/>
      </c>
      <c r="D1675" s="589"/>
      <c r="E1675" s="590"/>
      <c r="F1675" s="592">
        <f>IF(E1675="y",1,IF(E1675="S",1,0))</f>
        <v>0</v>
      </c>
      <c r="G1675" s="594">
        <f>IF(E1675="S",1,0)</f>
        <v>0</v>
      </c>
      <c r="H1675" s="584"/>
      <c r="I1675" s="576"/>
      <c r="J1675" s="564"/>
      <c r="K1675" s="565"/>
      <c r="L1675" s="568"/>
      <c r="M1675" s="569"/>
      <c r="N1675" s="578">
        <f>L1675+J1675</f>
        <v>0</v>
      </c>
      <c r="O1675" s="579"/>
      <c r="P1675" s="564"/>
      <c r="Q1675" s="565"/>
      <c r="R1675" s="568"/>
      <c r="S1675" s="569"/>
      <c r="T1675" s="578">
        <f>R1675-P1675</f>
        <v>0</v>
      </c>
      <c r="U1675" s="579"/>
      <c r="V1675" s="584"/>
      <c r="W1675" s="576"/>
      <c r="X1675" s="564"/>
      <c r="Y1675" s="576"/>
      <c r="Z1675" s="564"/>
      <c r="AA1675" s="576"/>
      <c r="AB1675" s="564"/>
      <c r="AC1675" s="565"/>
      <c r="AD1675" s="568"/>
      <c r="AE1675" s="569"/>
      <c r="AF1675" s="548">
        <f>IF(AB1675=0,0,(AD1675/AB1675)*100)</f>
        <v>0</v>
      </c>
      <c r="AG1675" s="549"/>
      <c r="AH1675" s="564"/>
      <c r="AI1675" s="565"/>
      <c r="AJ1675" s="568"/>
      <c r="AK1675" s="569"/>
      <c r="AL1675" s="548">
        <f>IF(AH1675=0,0,(AJ1675/AH1675)*100)</f>
        <v>0</v>
      </c>
      <c r="AM1675" s="549"/>
      <c r="AN1675" s="564"/>
      <c r="AO1675" s="565"/>
      <c r="AP1675" s="568"/>
      <c r="AQ1675" s="569"/>
      <c r="AR1675" s="548">
        <f>IF(AN1675=0,0,(AP1675/AN1675)*100)</f>
        <v>0</v>
      </c>
      <c r="AS1675" s="549"/>
      <c r="AT1675" s="572">
        <f>AB1675+AH1675+AN1675</f>
        <v>0</v>
      </c>
      <c r="AU1675" s="573"/>
      <c r="AV1675" s="544">
        <f>AD1675+AJ1675+AP1675</f>
        <v>0</v>
      </c>
      <c r="AW1675" s="545"/>
      <c r="AX1675" s="548">
        <f>IF(AT1675=0,0,(AV1675/AT1675)*100)</f>
        <v>0</v>
      </c>
      <c r="AY1675" s="549"/>
      <c r="AZ1675" s="564"/>
      <c r="BA1675" s="565"/>
      <c r="BB1675" s="568"/>
      <c r="BC1675" s="569"/>
      <c r="BD1675" s="548">
        <f>IF(AZ1675=0,0,(BB1675/AZ1675)*100)</f>
        <v>0</v>
      </c>
      <c r="BE1675" s="549"/>
      <c r="BF1675" s="572">
        <f>AT1675+AZ1675</f>
        <v>0</v>
      </c>
      <c r="BG1675" s="573"/>
      <c r="BH1675" s="544">
        <f>AV1675+BB1675</f>
        <v>0</v>
      </c>
      <c r="BI1675" s="545"/>
      <c r="BJ1675" s="548">
        <f>IF(BF1675=0,0,(BH1675/BF1675)*100)</f>
        <v>0</v>
      </c>
      <c r="BK1675" s="549"/>
      <c r="BL1675" s="552">
        <f>(AD1675*2)+(AJ1675*2)+(AP1675*3)+BB1675</f>
        <v>0</v>
      </c>
      <c r="BM1675" s="553"/>
      <c r="BN1675" s="554"/>
      <c r="BO1675" s="560" t="e">
        <f>(BL1675*BR$1663)+(N1675*BR$1664)+(X1675*BR$1665)+(R1675*BR$1666)+(V1675*BR$1667)+(Z1675*BR$1668)</f>
        <v>#REF!</v>
      </c>
      <c r="BP1675" s="560" t="e">
        <f>((AZ1675-BB1675)*BR$1670)+((AT1675-AV1675)*BR$1669)+(H1675*BR$1671)+(P1675*BR$1672)</f>
        <v>#REF!</v>
      </c>
      <c r="BQ1675" s="62"/>
      <c r="BR1675" s="62"/>
      <c r="BS1675" s="62"/>
    </row>
    <row r="1676" spans="1:76" ht="21.75" customHeight="1">
      <c r="A1676" s="62"/>
      <c r="B1676" s="587"/>
      <c r="C1676" s="562" t="str">
        <f>IF(ROSTER!D$20="","",ROSTER!D$20)</f>
        <v/>
      </c>
      <c r="D1676" s="563"/>
      <c r="E1676" s="591"/>
      <c r="F1676" s="593"/>
      <c r="G1676" s="595"/>
      <c r="H1676" s="585"/>
      <c r="I1676" s="577"/>
      <c r="J1676" s="566"/>
      <c r="K1676" s="567"/>
      <c r="L1676" s="570"/>
      <c r="M1676" s="571"/>
      <c r="N1676" s="582" t="s">
        <v>16</v>
      </c>
      <c r="O1676" s="583"/>
      <c r="P1676" s="566"/>
      <c r="Q1676" s="567"/>
      <c r="R1676" s="570"/>
      <c r="S1676" s="571"/>
      <c r="T1676" s="582" t="s">
        <v>16</v>
      </c>
      <c r="U1676" s="583"/>
      <c r="V1676" s="585"/>
      <c r="W1676" s="577"/>
      <c r="X1676" s="566"/>
      <c r="Y1676" s="577"/>
      <c r="Z1676" s="566"/>
      <c r="AA1676" s="577"/>
      <c r="AB1676" s="566"/>
      <c r="AC1676" s="567"/>
      <c r="AD1676" s="570"/>
      <c r="AE1676" s="571"/>
      <c r="AF1676" s="598"/>
      <c r="AG1676" s="599"/>
      <c r="AH1676" s="566"/>
      <c r="AI1676" s="567"/>
      <c r="AJ1676" s="570"/>
      <c r="AK1676" s="571"/>
      <c r="AL1676" s="598"/>
      <c r="AM1676" s="599"/>
      <c r="AN1676" s="566"/>
      <c r="AO1676" s="567"/>
      <c r="AP1676" s="570"/>
      <c r="AQ1676" s="571"/>
      <c r="AR1676" s="598"/>
      <c r="AS1676" s="599"/>
      <c r="AT1676" s="603"/>
      <c r="AU1676" s="604"/>
      <c r="AV1676" s="596"/>
      <c r="AW1676" s="597"/>
      <c r="AX1676" s="598"/>
      <c r="AY1676" s="599"/>
      <c r="AZ1676" s="566"/>
      <c r="BA1676" s="567"/>
      <c r="BB1676" s="570"/>
      <c r="BC1676" s="571"/>
      <c r="BD1676" s="598"/>
      <c r="BE1676" s="599"/>
      <c r="BF1676" s="603"/>
      <c r="BG1676" s="604"/>
      <c r="BH1676" s="596"/>
      <c r="BI1676" s="597"/>
      <c r="BJ1676" s="598"/>
      <c r="BK1676" s="599"/>
      <c r="BL1676" s="600"/>
      <c r="BM1676" s="601"/>
      <c r="BN1676" s="602"/>
      <c r="BO1676" s="561"/>
      <c r="BP1676" s="561"/>
      <c r="BQ1676" s="62"/>
      <c r="BR1676" s="62"/>
      <c r="BS1676" s="62"/>
    </row>
    <row r="1677" spans="1:76" ht="21.75" customHeight="1">
      <c r="A1677" s="62"/>
      <c r="B1677" s="586" t="str">
        <f>IF(ROSTER!B22="","",ROSTER!B22)</f>
        <v/>
      </c>
      <c r="C1677" s="588" t="str">
        <f>IF(ROSTER!C$22="","",ROSTER!C$22)</f>
        <v/>
      </c>
      <c r="D1677" s="589"/>
      <c r="E1677" s="590"/>
      <c r="F1677" s="592">
        <f>IF(E1677="y",1,IF(E1677="S",1,0))</f>
        <v>0</v>
      </c>
      <c r="G1677" s="594">
        <f>IF(E1677="S",1,0)</f>
        <v>0</v>
      </c>
      <c r="H1677" s="584"/>
      <c r="I1677" s="576"/>
      <c r="J1677" s="564"/>
      <c r="K1677" s="565"/>
      <c r="L1677" s="568"/>
      <c r="M1677" s="569"/>
      <c r="N1677" s="578">
        <f>L1677+J1677</f>
        <v>0</v>
      </c>
      <c r="O1677" s="579"/>
      <c r="P1677" s="564"/>
      <c r="Q1677" s="565"/>
      <c r="R1677" s="568"/>
      <c r="S1677" s="569"/>
      <c r="T1677" s="578">
        <f>R1677-P1677</f>
        <v>0</v>
      </c>
      <c r="U1677" s="579"/>
      <c r="V1677" s="584"/>
      <c r="W1677" s="576"/>
      <c r="X1677" s="564"/>
      <c r="Y1677" s="576"/>
      <c r="Z1677" s="564"/>
      <c r="AA1677" s="576"/>
      <c r="AB1677" s="564"/>
      <c r="AC1677" s="565"/>
      <c r="AD1677" s="568"/>
      <c r="AE1677" s="569"/>
      <c r="AF1677" s="548">
        <f>IF(AB1677=0,0,(AD1677/AB1677)*100)</f>
        <v>0</v>
      </c>
      <c r="AG1677" s="549"/>
      <c r="AH1677" s="564"/>
      <c r="AI1677" s="565"/>
      <c r="AJ1677" s="568"/>
      <c r="AK1677" s="569"/>
      <c r="AL1677" s="548">
        <f>IF(AH1677=0,0,(AJ1677/AH1677)*100)</f>
        <v>0</v>
      </c>
      <c r="AM1677" s="549"/>
      <c r="AN1677" s="564"/>
      <c r="AO1677" s="565"/>
      <c r="AP1677" s="568"/>
      <c r="AQ1677" s="569"/>
      <c r="AR1677" s="548">
        <f>IF(AN1677=0,0,(AP1677/AN1677)*100)</f>
        <v>0</v>
      </c>
      <c r="AS1677" s="549"/>
      <c r="AT1677" s="572">
        <f>AB1677+AH1677+AN1677</f>
        <v>0</v>
      </c>
      <c r="AU1677" s="573"/>
      <c r="AV1677" s="544">
        <f>AD1677+AJ1677+AP1677</f>
        <v>0</v>
      </c>
      <c r="AW1677" s="545"/>
      <c r="AX1677" s="548">
        <f>IF(AT1677=0,0,(AV1677/AT1677)*100)</f>
        <v>0</v>
      </c>
      <c r="AY1677" s="549"/>
      <c r="AZ1677" s="564"/>
      <c r="BA1677" s="565"/>
      <c r="BB1677" s="568"/>
      <c r="BC1677" s="569"/>
      <c r="BD1677" s="548">
        <f>IF(AZ1677=0,0,(BB1677/AZ1677)*100)</f>
        <v>0</v>
      </c>
      <c r="BE1677" s="549"/>
      <c r="BF1677" s="572">
        <f>AT1677+AZ1677</f>
        <v>0</v>
      </c>
      <c r="BG1677" s="573"/>
      <c r="BH1677" s="544">
        <f>AV1677+BB1677</f>
        <v>0</v>
      </c>
      <c r="BI1677" s="545"/>
      <c r="BJ1677" s="548">
        <f>IF(BF1677=0,0,(BH1677/BF1677)*100)</f>
        <v>0</v>
      </c>
      <c r="BK1677" s="549"/>
      <c r="BL1677" s="552">
        <f>(AD1677*2)+(AJ1677*2)+(AP1677*3)+BB1677</f>
        <v>0</v>
      </c>
      <c r="BM1677" s="553"/>
      <c r="BN1677" s="554"/>
      <c r="BO1677" s="560" t="e">
        <f>(BL1677*BR$1663)+(N1677*BR$1664)+(X1677*BR$1665)+(R1677*BR$1666)+(V1677*BR$1667)+(Z1677*BR$1668)</f>
        <v>#REF!</v>
      </c>
      <c r="BP1677" s="560" t="e">
        <f>((AZ1677-BB1677)*BR$1670)+((AT1677-AV1677)*BR$1669)+(H1677*BR$1671)+(P1677*BR$1672)</f>
        <v>#REF!</v>
      </c>
      <c r="BQ1677" s="62"/>
      <c r="BR1677" s="62"/>
      <c r="BS1677" s="62"/>
    </row>
    <row r="1678" spans="1:76" ht="21.75" customHeight="1">
      <c r="A1678" s="62"/>
      <c r="B1678" s="587"/>
      <c r="C1678" s="562" t="str">
        <f>IF(ROSTER!D$22="","",ROSTER!D$22)</f>
        <v/>
      </c>
      <c r="D1678" s="563"/>
      <c r="E1678" s="591"/>
      <c r="F1678" s="593"/>
      <c r="G1678" s="595"/>
      <c r="H1678" s="585"/>
      <c r="I1678" s="577"/>
      <c r="J1678" s="566"/>
      <c r="K1678" s="567"/>
      <c r="L1678" s="570"/>
      <c r="M1678" s="571"/>
      <c r="N1678" s="582" t="s">
        <v>16</v>
      </c>
      <c r="O1678" s="583"/>
      <c r="P1678" s="566"/>
      <c r="Q1678" s="567"/>
      <c r="R1678" s="570"/>
      <c r="S1678" s="571"/>
      <c r="T1678" s="582" t="s">
        <v>16</v>
      </c>
      <c r="U1678" s="583"/>
      <c r="V1678" s="585"/>
      <c r="W1678" s="577"/>
      <c r="X1678" s="566"/>
      <c r="Y1678" s="577"/>
      <c r="Z1678" s="566"/>
      <c r="AA1678" s="577"/>
      <c r="AB1678" s="566"/>
      <c r="AC1678" s="567"/>
      <c r="AD1678" s="570"/>
      <c r="AE1678" s="571"/>
      <c r="AF1678" s="598"/>
      <c r="AG1678" s="599"/>
      <c r="AH1678" s="566"/>
      <c r="AI1678" s="567"/>
      <c r="AJ1678" s="570"/>
      <c r="AK1678" s="571"/>
      <c r="AL1678" s="598"/>
      <c r="AM1678" s="599"/>
      <c r="AN1678" s="566"/>
      <c r="AO1678" s="567"/>
      <c r="AP1678" s="570"/>
      <c r="AQ1678" s="571"/>
      <c r="AR1678" s="598"/>
      <c r="AS1678" s="599"/>
      <c r="AT1678" s="603"/>
      <c r="AU1678" s="604"/>
      <c r="AV1678" s="596"/>
      <c r="AW1678" s="597"/>
      <c r="AX1678" s="598"/>
      <c r="AY1678" s="599"/>
      <c r="AZ1678" s="566"/>
      <c r="BA1678" s="567"/>
      <c r="BB1678" s="570"/>
      <c r="BC1678" s="571"/>
      <c r="BD1678" s="598"/>
      <c r="BE1678" s="599"/>
      <c r="BF1678" s="603"/>
      <c r="BG1678" s="604"/>
      <c r="BH1678" s="596"/>
      <c r="BI1678" s="597"/>
      <c r="BJ1678" s="598"/>
      <c r="BK1678" s="599"/>
      <c r="BL1678" s="600"/>
      <c r="BM1678" s="601"/>
      <c r="BN1678" s="602"/>
      <c r="BO1678" s="561"/>
      <c r="BP1678" s="561"/>
      <c r="BQ1678" s="62"/>
      <c r="BR1678" s="62"/>
      <c r="BS1678" s="62"/>
    </row>
    <row r="1679" spans="1:76" ht="21.75" customHeight="1">
      <c r="A1679" s="62"/>
      <c r="B1679" s="586" t="str">
        <f>IF(ROSTER!B24="","",ROSTER!B24)</f>
        <v/>
      </c>
      <c r="C1679" s="588" t="str">
        <f>IF(ROSTER!C$24="","",ROSTER!C$24)</f>
        <v/>
      </c>
      <c r="D1679" s="589"/>
      <c r="E1679" s="590"/>
      <c r="F1679" s="592">
        <f>IF(E1679="y",1,IF(E1679="S",1,0))</f>
        <v>0</v>
      </c>
      <c r="G1679" s="594">
        <f>IF(E1679="S",1,0)</f>
        <v>0</v>
      </c>
      <c r="H1679" s="584"/>
      <c r="I1679" s="576"/>
      <c r="J1679" s="564"/>
      <c r="K1679" s="565"/>
      <c r="L1679" s="568"/>
      <c r="M1679" s="569"/>
      <c r="N1679" s="578">
        <f>L1679+J1679</f>
        <v>0</v>
      </c>
      <c r="O1679" s="579"/>
      <c r="P1679" s="564"/>
      <c r="Q1679" s="565"/>
      <c r="R1679" s="568"/>
      <c r="S1679" s="569"/>
      <c r="T1679" s="578">
        <f>R1679-P1679</f>
        <v>0</v>
      </c>
      <c r="U1679" s="579"/>
      <c r="V1679" s="584"/>
      <c r="W1679" s="576"/>
      <c r="X1679" s="564"/>
      <c r="Y1679" s="576"/>
      <c r="Z1679" s="564"/>
      <c r="AA1679" s="576"/>
      <c r="AB1679" s="564"/>
      <c r="AC1679" s="565"/>
      <c r="AD1679" s="568"/>
      <c r="AE1679" s="569"/>
      <c r="AF1679" s="548">
        <f>IF(AB1679=0,0,(AD1679/AB1679)*100)</f>
        <v>0</v>
      </c>
      <c r="AG1679" s="549"/>
      <c r="AH1679" s="564"/>
      <c r="AI1679" s="565"/>
      <c r="AJ1679" s="568"/>
      <c r="AK1679" s="569"/>
      <c r="AL1679" s="548">
        <f>IF(AH1679=0,0,(AJ1679/AH1679)*100)</f>
        <v>0</v>
      </c>
      <c r="AM1679" s="549"/>
      <c r="AN1679" s="564"/>
      <c r="AO1679" s="565"/>
      <c r="AP1679" s="568"/>
      <c r="AQ1679" s="569"/>
      <c r="AR1679" s="548">
        <f>IF(AN1679=0,0,(AP1679/AN1679)*100)</f>
        <v>0</v>
      </c>
      <c r="AS1679" s="549"/>
      <c r="AT1679" s="572">
        <f>AB1679+AH1679+AN1679</f>
        <v>0</v>
      </c>
      <c r="AU1679" s="573"/>
      <c r="AV1679" s="544">
        <f>AD1679+AJ1679+AP1679</f>
        <v>0</v>
      </c>
      <c r="AW1679" s="545"/>
      <c r="AX1679" s="548">
        <f>IF(AT1679=0,0,(AV1679/AT1679)*100)</f>
        <v>0</v>
      </c>
      <c r="AY1679" s="549"/>
      <c r="AZ1679" s="564"/>
      <c r="BA1679" s="565"/>
      <c r="BB1679" s="568"/>
      <c r="BC1679" s="569"/>
      <c r="BD1679" s="548">
        <f>IF(AZ1679=0,0,(BB1679/AZ1679)*100)</f>
        <v>0</v>
      </c>
      <c r="BE1679" s="549"/>
      <c r="BF1679" s="572">
        <f>AT1679+AZ1679</f>
        <v>0</v>
      </c>
      <c r="BG1679" s="573"/>
      <c r="BH1679" s="544">
        <f>AV1679+BB1679</f>
        <v>0</v>
      </c>
      <c r="BI1679" s="545"/>
      <c r="BJ1679" s="548">
        <f>IF(BF1679=0,0,(BH1679/BF1679)*100)</f>
        <v>0</v>
      </c>
      <c r="BK1679" s="549"/>
      <c r="BL1679" s="552">
        <f>(AD1679*2)+(AJ1679*2)+(AP1679*3)+BB1679</f>
        <v>0</v>
      </c>
      <c r="BM1679" s="553"/>
      <c r="BN1679" s="554"/>
      <c r="BO1679" s="560" t="e">
        <f>(BL1679*BR$1663)+(N1679*BR$1664)+(X1679*BR$1665)+(R1679*BR$1666)+(V1679*BR$1667)+(Z1679*BR$1668)</f>
        <v>#REF!</v>
      </c>
      <c r="BP1679" s="560" t="e">
        <f>((AZ1679-BB1679)*BR$1670)+((AT1679-AV1679)*BR$1669)+(H1679*BR$1671)+(P1679*BR$1672)</f>
        <v>#REF!</v>
      </c>
      <c r="BQ1679" s="62"/>
      <c r="BR1679" s="62"/>
      <c r="BS1679" s="62"/>
    </row>
    <row r="1680" spans="1:76" ht="21.75" customHeight="1">
      <c r="A1680" s="62"/>
      <c r="B1680" s="587"/>
      <c r="C1680" s="562" t="str">
        <f>IF(ROSTER!D$24="","",ROSTER!D$24)</f>
        <v/>
      </c>
      <c r="D1680" s="563"/>
      <c r="E1680" s="591"/>
      <c r="F1680" s="593"/>
      <c r="G1680" s="595"/>
      <c r="H1680" s="585"/>
      <c r="I1680" s="577"/>
      <c r="J1680" s="566"/>
      <c r="K1680" s="567"/>
      <c r="L1680" s="570"/>
      <c r="M1680" s="571"/>
      <c r="N1680" s="582" t="s">
        <v>16</v>
      </c>
      <c r="O1680" s="583"/>
      <c r="P1680" s="566"/>
      <c r="Q1680" s="567"/>
      <c r="R1680" s="570"/>
      <c r="S1680" s="571"/>
      <c r="T1680" s="582" t="s">
        <v>16</v>
      </c>
      <c r="U1680" s="583"/>
      <c r="V1680" s="585"/>
      <c r="W1680" s="577"/>
      <c r="X1680" s="566"/>
      <c r="Y1680" s="577"/>
      <c r="Z1680" s="566"/>
      <c r="AA1680" s="577"/>
      <c r="AB1680" s="566"/>
      <c r="AC1680" s="567"/>
      <c r="AD1680" s="570"/>
      <c r="AE1680" s="571"/>
      <c r="AF1680" s="598"/>
      <c r="AG1680" s="599"/>
      <c r="AH1680" s="566"/>
      <c r="AI1680" s="567"/>
      <c r="AJ1680" s="570"/>
      <c r="AK1680" s="571"/>
      <c r="AL1680" s="598"/>
      <c r="AM1680" s="599"/>
      <c r="AN1680" s="566"/>
      <c r="AO1680" s="567"/>
      <c r="AP1680" s="570"/>
      <c r="AQ1680" s="571"/>
      <c r="AR1680" s="598"/>
      <c r="AS1680" s="599"/>
      <c r="AT1680" s="603"/>
      <c r="AU1680" s="604"/>
      <c r="AV1680" s="596"/>
      <c r="AW1680" s="597"/>
      <c r="AX1680" s="598"/>
      <c r="AY1680" s="599"/>
      <c r="AZ1680" s="566"/>
      <c r="BA1680" s="567"/>
      <c r="BB1680" s="570"/>
      <c r="BC1680" s="571"/>
      <c r="BD1680" s="598"/>
      <c r="BE1680" s="599"/>
      <c r="BF1680" s="603"/>
      <c r="BG1680" s="604"/>
      <c r="BH1680" s="596"/>
      <c r="BI1680" s="597"/>
      <c r="BJ1680" s="598"/>
      <c r="BK1680" s="599"/>
      <c r="BL1680" s="600"/>
      <c r="BM1680" s="601"/>
      <c r="BN1680" s="602"/>
      <c r="BO1680" s="561"/>
      <c r="BP1680" s="561"/>
      <c r="BQ1680" s="62"/>
      <c r="BR1680" s="62"/>
      <c r="BS1680" s="62"/>
      <c r="BX1680" s="82"/>
    </row>
    <row r="1681" spans="1:71" ht="21.75" customHeight="1">
      <c r="A1681" s="62"/>
      <c r="B1681" s="586" t="str">
        <f>IF(ROSTER!B26="","",ROSTER!B26)</f>
        <v/>
      </c>
      <c r="C1681" s="588" t="str">
        <f>IF(ROSTER!C$26="","",ROSTER!C$26)</f>
        <v/>
      </c>
      <c r="D1681" s="589"/>
      <c r="E1681" s="590"/>
      <c r="F1681" s="592">
        <f>IF(E1681="y",1,IF(E1681="S",1,0))</f>
        <v>0</v>
      </c>
      <c r="G1681" s="594">
        <f>IF(E1681="S",1,0)</f>
        <v>0</v>
      </c>
      <c r="H1681" s="584"/>
      <c r="I1681" s="576"/>
      <c r="J1681" s="564"/>
      <c r="K1681" s="565"/>
      <c r="L1681" s="568"/>
      <c r="M1681" s="569"/>
      <c r="N1681" s="578">
        <f>L1681+J1681</f>
        <v>0</v>
      </c>
      <c r="O1681" s="579"/>
      <c r="P1681" s="564"/>
      <c r="Q1681" s="565"/>
      <c r="R1681" s="568"/>
      <c r="S1681" s="569"/>
      <c r="T1681" s="578">
        <f>R1681-P1681</f>
        <v>0</v>
      </c>
      <c r="U1681" s="579"/>
      <c r="V1681" s="584"/>
      <c r="W1681" s="576"/>
      <c r="X1681" s="564"/>
      <c r="Y1681" s="576"/>
      <c r="Z1681" s="564"/>
      <c r="AA1681" s="576"/>
      <c r="AB1681" s="564"/>
      <c r="AC1681" s="565"/>
      <c r="AD1681" s="568"/>
      <c r="AE1681" s="569"/>
      <c r="AF1681" s="548">
        <f>IF(AB1681=0,0,(AD1681/AB1681)*100)</f>
        <v>0</v>
      </c>
      <c r="AG1681" s="549"/>
      <c r="AH1681" s="564"/>
      <c r="AI1681" s="565"/>
      <c r="AJ1681" s="568"/>
      <c r="AK1681" s="569"/>
      <c r="AL1681" s="548">
        <f>IF(AH1681=0,0,(AJ1681/AH1681)*100)</f>
        <v>0</v>
      </c>
      <c r="AM1681" s="549"/>
      <c r="AN1681" s="564"/>
      <c r="AO1681" s="565"/>
      <c r="AP1681" s="568"/>
      <c r="AQ1681" s="569"/>
      <c r="AR1681" s="548">
        <f>IF(AN1681=0,0,(AP1681/AN1681)*100)</f>
        <v>0</v>
      </c>
      <c r="AS1681" s="549"/>
      <c r="AT1681" s="572">
        <f>AB1681+AH1681+AN1681</f>
        <v>0</v>
      </c>
      <c r="AU1681" s="573"/>
      <c r="AV1681" s="544">
        <f>AD1681+AJ1681+AP1681</f>
        <v>0</v>
      </c>
      <c r="AW1681" s="545"/>
      <c r="AX1681" s="548">
        <f>IF(AT1681=0,0,(AV1681/AT1681)*100)</f>
        <v>0</v>
      </c>
      <c r="AY1681" s="549"/>
      <c r="AZ1681" s="564"/>
      <c r="BA1681" s="565"/>
      <c r="BB1681" s="568"/>
      <c r="BC1681" s="569"/>
      <c r="BD1681" s="548">
        <f>IF(AZ1681=0,0,(BB1681/AZ1681)*100)</f>
        <v>0</v>
      </c>
      <c r="BE1681" s="549"/>
      <c r="BF1681" s="572">
        <f>AT1681+AZ1681</f>
        <v>0</v>
      </c>
      <c r="BG1681" s="573"/>
      <c r="BH1681" s="544">
        <f>AV1681+BB1681</f>
        <v>0</v>
      </c>
      <c r="BI1681" s="545"/>
      <c r="BJ1681" s="548">
        <f>IF(BF1681=0,0,(BH1681/BF1681)*100)</f>
        <v>0</v>
      </c>
      <c r="BK1681" s="549"/>
      <c r="BL1681" s="552">
        <f>(AD1681*2)+(AJ1681*2)+(AP1681*3)+BB1681</f>
        <v>0</v>
      </c>
      <c r="BM1681" s="553"/>
      <c r="BN1681" s="554"/>
      <c r="BO1681" s="560" t="e">
        <f>(BL1681*BR$1663)+(N1681*BR$1664)+(X1681*BR$1665)+(R1681*BR$1666)+(V1681*BR$1667)+(Z1681*BR$1668)</f>
        <v>#REF!</v>
      </c>
      <c r="BP1681" s="560" t="e">
        <f>((AZ1681-BB1681)*BR$1670)+((AT1681-AV1681)*BR$1669)+(H1681*BR$1671)+(P1681*BR$1672)</f>
        <v>#REF!</v>
      </c>
      <c r="BQ1681" s="62"/>
      <c r="BR1681" s="62"/>
      <c r="BS1681" s="62"/>
    </row>
    <row r="1682" spans="1:71" ht="21.75" customHeight="1">
      <c r="A1682" s="62"/>
      <c r="B1682" s="587"/>
      <c r="C1682" s="562" t="str">
        <f>IF(ROSTER!D$26="","",ROSTER!D$26)</f>
        <v/>
      </c>
      <c r="D1682" s="563"/>
      <c r="E1682" s="591"/>
      <c r="F1682" s="593"/>
      <c r="G1682" s="595"/>
      <c r="H1682" s="585"/>
      <c r="I1682" s="577"/>
      <c r="J1682" s="566"/>
      <c r="K1682" s="567"/>
      <c r="L1682" s="570"/>
      <c r="M1682" s="571"/>
      <c r="N1682" s="582" t="s">
        <v>16</v>
      </c>
      <c r="O1682" s="583"/>
      <c r="P1682" s="566"/>
      <c r="Q1682" s="567"/>
      <c r="R1682" s="570"/>
      <c r="S1682" s="571"/>
      <c r="T1682" s="582" t="s">
        <v>16</v>
      </c>
      <c r="U1682" s="583"/>
      <c r="V1682" s="585"/>
      <c r="W1682" s="577"/>
      <c r="X1682" s="566"/>
      <c r="Y1682" s="577"/>
      <c r="Z1682" s="566"/>
      <c r="AA1682" s="577"/>
      <c r="AB1682" s="566"/>
      <c r="AC1682" s="567"/>
      <c r="AD1682" s="570"/>
      <c r="AE1682" s="571"/>
      <c r="AF1682" s="598"/>
      <c r="AG1682" s="599"/>
      <c r="AH1682" s="566"/>
      <c r="AI1682" s="567"/>
      <c r="AJ1682" s="570"/>
      <c r="AK1682" s="571"/>
      <c r="AL1682" s="598"/>
      <c r="AM1682" s="599"/>
      <c r="AN1682" s="566"/>
      <c r="AO1682" s="567"/>
      <c r="AP1682" s="570"/>
      <c r="AQ1682" s="571"/>
      <c r="AR1682" s="598"/>
      <c r="AS1682" s="599"/>
      <c r="AT1682" s="603"/>
      <c r="AU1682" s="604"/>
      <c r="AV1682" s="596"/>
      <c r="AW1682" s="597"/>
      <c r="AX1682" s="598"/>
      <c r="AY1682" s="599"/>
      <c r="AZ1682" s="566"/>
      <c r="BA1682" s="567"/>
      <c r="BB1682" s="570"/>
      <c r="BC1682" s="571"/>
      <c r="BD1682" s="598"/>
      <c r="BE1682" s="599"/>
      <c r="BF1682" s="603"/>
      <c r="BG1682" s="604"/>
      <c r="BH1682" s="596"/>
      <c r="BI1682" s="597"/>
      <c r="BJ1682" s="598"/>
      <c r="BK1682" s="599"/>
      <c r="BL1682" s="600"/>
      <c r="BM1682" s="601"/>
      <c r="BN1682" s="602"/>
      <c r="BO1682" s="561"/>
      <c r="BP1682" s="561"/>
      <c r="BQ1682" s="62"/>
      <c r="BR1682" s="62"/>
      <c r="BS1682" s="62"/>
    </row>
    <row r="1683" spans="1:71" ht="21.75" customHeight="1">
      <c r="A1683" s="62"/>
      <c r="B1683" s="586" t="str">
        <f>IF(ROSTER!B28="","",ROSTER!B28)</f>
        <v/>
      </c>
      <c r="C1683" s="588" t="str">
        <f>IF(ROSTER!C$28="","",ROSTER!C$28)</f>
        <v/>
      </c>
      <c r="D1683" s="589"/>
      <c r="E1683" s="590"/>
      <c r="F1683" s="592">
        <f>IF(E1683="y",1,IF(E1683="S",1,0))</f>
        <v>0</v>
      </c>
      <c r="G1683" s="594">
        <f>IF(E1683="S",1,0)</f>
        <v>0</v>
      </c>
      <c r="H1683" s="584"/>
      <c r="I1683" s="576"/>
      <c r="J1683" s="564"/>
      <c r="K1683" s="565"/>
      <c r="L1683" s="568"/>
      <c r="M1683" s="569"/>
      <c r="N1683" s="578">
        <f>L1683+J1683</f>
        <v>0</v>
      </c>
      <c r="O1683" s="579"/>
      <c r="P1683" s="564"/>
      <c r="Q1683" s="565"/>
      <c r="R1683" s="568"/>
      <c r="S1683" s="569"/>
      <c r="T1683" s="578">
        <f>R1683-P1683</f>
        <v>0</v>
      </c>
      <c r="U1683" s="579"/>
      <c r="V1683" s="584"/>
      <c r="W1683" s="576"/>
      <c r="X1683" s="564"/>
      <c r="Y1683" s="576"/>
      <c r="Z1683" s="564"/>
      <c r="AA1683" s="576"/>
      <c r="AB1683" s="564"/>
      <c r="AC1683" s="565"/>
      <c r="AD1683" s="568"/>
      <c r="AE1683" s="569"/>
      <c r="AF1683" s="548">
        <f>IF(AB1683=0,0,(AD1683/AB1683)*100)</f>
        <v>0</v>
      </c>
      <c r="AG1683" s="549"/>
      <c r="AH1683" s="564"/>
      <c r="AI1683" s="565"/>
      <c r="AJ1683" s="568"/>
      <c r="AK1683" s="569"/>
      <c r="AL1683" s="548">
        <f>IF(AH1683=0,0,(AJ1683/AH1683)*100)</f>
        <v>0</v>
      </c>
      <c r="AM1683" s="549"/>
      <c r="AN1683" s="564"/>
      <c r="AO1683" s="565"/>
      <c r="AP1683" s="568"/>
      <c r="AQ1683" s="569"/>
      <c r="AR1683" s="548">
        <f>IF(AN1683=0,0,(AP1683/AN1683)*100)</f>
        <v>0</v>
      </c>
      <c r="AS1683" s="549"/>
      <c r="AT1683" s="572">
        <f>AB1683+AH1683+AN1683</f>
        <v>0</v>
      </c>
      <c r="AU1683" s="573"/>
      <c r="AV1683" s="544">
        <f>AD1683+AJ1683+AP1683</f>
        <v>0</v>
      </c>
      <c r="AW1683" s="545"/>
      <c r="AX1683" s="548">
        <f>IF(AT1683=0,0,(AV1683/AT1683)*100)</f>
        <v>0</v>
      </c>
      <c r="AY1683" s="549"/>
      <c r="AZ1683" s="564"/>
      <c r="BA1683" s="565"/>
      <c r="BB1683" s="568"/>
      <c r="BC1683" s="569"/>
      <c r="BD1683" s="548">
        <f>IF(AZ1683=0,0,(BB1683/AZ1683)*100)</f>
        <v>0</v>
      </c>
      <c r="BE1683" s="549"/>
      <c r="BF1683" s="572">
        <f>AT1683+AZ1683</f>
        <v>0</v>
      </c>
      <c r="BG1683" s="573"/>
      <c r="BH1683" s="544">
        <f>AV1683+BB1683</f>
        <v>0</v>
      </c>
      <c r="BI1683" s="545"/>
      <c r="BJ1683" s="548">
        <f>IF(BF1683=0,0,(BH1683/BF1683)*100)</f>
        <v>0</v>
      </c>
      <c r="BK1683" s="549"/>
      <c r="BL1683" s="552">
        <f>(AD1683*2)+(AJ1683*2)+(AP1683*3)+BB1683</f>
        <v>0</v>
      </c>
      <c r="BM1683" s="553"/>
      <c r="BN1683" s="554"/>
      <c r="BO1683" s="560" t="e">
        <f>(BL1683*BR$1663)+(N1683*BR$1664)+(X1683*BR$1665)+(R1683*BR$1666)+(V1683*BR$1667)+(Z1683*BR$1668)</f>
        <v>#REF!</v>
      </c>
      <c r="BP1683" s="560" t="e">
        <f>((AZ1683-BB1683)*BR$1670)+((AT1683-AV1683)*BR$1669)+(H1683*BR$1671)+(P1683*BR$1672)</f>
        <v>#REF!</v>
      </c>
      <c r="BQ1683" s="62"/>
      <c r="BR1683" s="62"/>
      <c r="BS1683" s="62"/>
    </row>
    <row r="1684" spans="1:71" ht="21.75" customHeight="1">
      <c r="A1684" s="62"/>
      <c r="B1684" s="587"/>
      <c r="C1684" s="562" t="str">
        <f>IF(ROSTER!D$28="","",ROSTER!D$28)</f>
        <v/>
      </c>
      <c r="D1684" s="563"/>
      <c r="E1684" s="591"/>
      <c r="F1684" s="593"/>
      <c r="G1684" s="595"/>
      <c r="H1684" s="585"/>
      <c r="I1684" s="577"/>
      <c r="J1684" s="566"/>
      <c r="K1684" s="567"/>
      <c r="L1684" s="570"/>
      <c r="M1684" s="571"/>
      <c r="N1684" s="582" t="s">
        <v>16</v>
      </c>
      <c r="O1684" s="583"/>
      <c r="P1684" s="566"/>
      <c r="Q1684" s="567"/>
      <c r="R1684" s="570"/>
      <c r="S1684" s="571"/>
      <c r="T1684" s="582" t="s">
        <v>16</v>
      </c>
      <c r="U1684" s="583"/>
      <c r="V1684" s="585"/>
      <c r="W1684" s="577"/>
      <c r="X1684" s="566"/>
      <c r="Y1684" s="577"/>
      <c r="Z1684" s="566"/>
      <c r="AA1684" s="577"/>
      <c r="AB1684" s="566"/>
      <c r="AC1684" s="567"/>
      <c r="AD1684" s="570"/>
      <c r="AE1684" s="571"/>
      <c r="AF1684" s="598"/>
      <c r="AG1684" s="599"/>
      <c r="AH1684" s="566"/>
      <c r="AI1684" s="567"/>
      <c r="AJ1684" s="570"/>
      <c r="AK1684" s="571"/>
      <c r="AL1684" s="598"/>
      <c r="AM1684" s="599"/>
      <c r="AN1684" s="566"/>
      <c r="AO1684" s="567"/>
      <c r="AP1684" s="570"/>
      <c r="AQ1684" s="571"/>
      <c r="AR1684" s="598"/>
      <c r="AS1684" s="599"/>
      <c r="AT1684" s="603"/>
      <c r="AU1684" s="604"/>
      <c r="AV1684" s="596"/>
      <c r="AW1684" s="597"/>
      <c r="AX1684" s="598"/>
      <c r="AY1684" s="599"/>
      <c r="AZ1684" s="566"/>
      <c r="BA1684" s="567"/>
      <c r="BB1684" s="570"/>
      <c r="BC1684" s="571"/>
      <c r="BD1684" s="598"/>
      <c r="BE1684" s="599"/>
      <c r="BF1684" s="603"/>
      <c r="BG1684" s="604"/>
      <c r="BH1684" s="596"/>
      <c r="BI1684" s="597"/>
      <c r="BJ1684" s="598"/>
      <c r="BK1684" s="599"/>
      <c r="BL1684" s="600"/>
      <c r="BM1684" s="601"/>
      <c r="BN1684" s="602"/>
      <c r="BO1684" s="561"/>
      <c r="BP1684" s="561"/>
      <c r="BQ1684" s="62"/>
      <c r="BR1684" s="62"/>
      <c r="BS1684" s="62"/>
    </row>
    <row r="1685" spans="1:71" ht="21.75" customHeight="1">
      <c r="A1685" s="62"/>
      <c r="B1685" s="586" t="str">
        <f>IF(ROSTER!B30="","",ROSTER!B30)</f>
        <v/>
      </c>
      <c r="C1685" s="588" t="str">
        <f>IF(ROSTER!C$30="","",ROSTER!C$30)</f>
        <v/>
      </c>
      <c r="D1685" s="589"/>
      <c r="E1685" s="590"/>
      <c r="F1685" s="592">
        <f>IF(E1685="y",1,IF(E1685="S",1,0))</f>
        <v>0</v>
      </c>
      <c r="G1685" s="594">
        <f>IF(E1685="S",1,0)</f>
        <v>0</v>
      </c>
      <c r="H1685" s="584"/>
      <c r="I1685" s="576"/>
      <c r="J1685" s="564"/>
      <c r="K1685" s="565"/>
      <c r="L1685" s="568"/>
      <c r="M1685" s="569"/>
      <c r="N1685" s="578">
        <f>L1685+J1685</f>
        <v>0</v>
      </c>
      <c r="O1685" s="579"/>
      <c r="P1685" s="564"/>
      <c r="Q1685" s="565"/>
      <c r="R1685" s="568"/>
      <c r="S1685" s="569"/>
      <c r="T1685" s="578">
        <f>R1685-P1685</f>
        <v>0</v>
      </c>
      <c r="U1685" s="579"/>
      <c r="V1685" s="584"/>
      <c r="W1685" s="576"/>
      <c r="X1685" s="564"/>
      <c r="Y1685" s="576"/>
      <c r="Z1685" s="564"/>
      <c r="AA1685" s="576"/>
      <c r="AB1685" s="564"/>
      <c r="AC1685" s="565"/>
      <c r="AD1685" s="568"/>
      <c r="AE1685" s="569"/>
      <c r="AF1685" s="548">
        <f>IF(AB1685=0,0,(AD1685/AB1685)*100)</f>
        <v>0</v>
      </c>
      <c r="AG1685" s="549"/>
      <c r="AH1685" s="564"/>
      <c r="AI1685" s="565"/>
      <c r="AJ1685" s="568"/>
      <c r="AK1685" s="569"/>
      <c r="AL1685" s="548">
        <f>IF(AH1685=0,0,(AJ1685/AH1685)*100)</f>
        <v>0</v>
      </c>
      <c r="AM1685" s="549"/>
      <c r="AN1685" s="564"/>
      <c r="AO1685" s="565"/>
      <c r="AP1685" s="568"/>
      <c r="AQ1685" s="569"/>
      <c r="AR1685" s="548">
        <f>IF(AN1685=0,0,(AP1685/AN1685)*100)</f>
        <v>0</v>
      </c>
      <c r="AS1685" s="549"/>
      <c r="AT1685" s="572">
        <f>AB1685+AH1685+AN1685</f>
        <v>0</v>
      </c>
      <c r="AU1685" s="573"/>
      <c r="AV1685" s="544">
        <f>AD1685+AJ1685+AP1685</f>
        <v>0</v>
      </c>
      <c r="AW1685" s="545"/>
      <c r="AX1685" s="548">
        <f>IF(AT1685=0,0,(AV1685/AT1685)*100)</f>
        <v>0</v>
      </c>
      <c r="AY1685" s="549"/>
      <c r="AZ1685" s="564"/>
      <c r="BA1685" s="565"/>
      <c r="BB1685" s="568"/>
      <c r="BC1685" s="569"/>
      <c r="BD1685" s="548">
        <f>IF(AZ1685=0,0,(BB1685/AZ1685)*100)</f>
        <v>0</v>
      </c>
      <c r="BE1685" s="549"/>
      <c r="BF1685" s="572">
        <f>AT1685+AZ1685</f>
        <v>0</v>
      </c>
      <c r="BG1685" s="573"/>
      <c r="BH1685" s="544">
        <f>AV1685+BB1685</f>
        <v>0</v>
      </c>
      <c r="BI1685" s="545"/>
      <c r="BJ1685" s="548">
        <f>IF(BF1685=0,0,(BH1685/BF1685)*100)</f>
        <v>0</v>
      </c>
      <c r="BK1685" s="549"/>
      <c r="BL1685" s="552">
        <f>(AD1685*2)+(AJ1685*2)+(AP1685*3)+BB1685</f>
        <v>0</v>
      </c>
      <c r="BM1685" s="553"/>
      <c r="BN1685" s="554"/>
      <c r="BO1685" s="560" t="e">
        <f>(BL1685*BR$1663)+(N1685*BR$1664)+(X1685*BR$1665)+(R1685*BR$1666)+(V1685*BR$1667)+(Z1685*BR$1668)</f>
        <v>#REF!</v>
      </c>
      <c r="BP1685" s="560" t="e">
        <f>((AZ1685-BB1685)*BR$1670)+((AT1685-AV1685)*BR$1669)+(H1685*BR$1671)+(P1685*BR$1672)</f>
        <v>#REF!</v>
      </c>
      <c r="BQ1685" s="62"/>
      <c r="BR1685" s="62"/>
      <c r="BS1685" s="62"/>
    </row>
    <row r="1686" spans="1:71" ht="21.75" customHeight="1">
      <c r="A1686" s="62"/>
      <c r="B1686" s="587"/>
      <c r="C1686" s="562" t="str">
        <f>IF(ROSTER!D$30="","",ROSTER!D$30)</f>
        <v/>
      </c>
      <c r="D1686" s="563"/>
      <c r="E1686" s="591"/>
      <c r="F1686" s="593"/>
      <c r="G1686" s="595"/>
      <c r="H1686" s="585"/>
      <c r="I1686" s="577"/>
      <c r="J1686" s="566"/>
      <c r="K1686" s="567"/>
      <c r="L1686" s="570"/>
      <c r="M1686" s="571"/>
      <c r="N1686" s="582" t="s">
        <v>16</v>
      </c>
      <c r="O1686" s="583"/>
      <c r="P1686" s="566"/>
      <c r="Q1686" s="567"/>
      <c r="R1686" s="570"/>
      <c r="S1686" s="571"/>
      <c r="T1686" s="582" t="s">
        <v>16</v>
      </c>
      <c r="U1686" s="583"/>
      <c r="V1686" s="585"/>
      <c r="W1686" s="577"/>
      <c r="X1686" s="566"/>
      <c r="Y1686" s="577"/>
      <c r="Z1686" s="566"/>
      <c r="AA1686" s="577"/>
      <c r="AB1686" s="566"/>
      <c r="AC1686" s="567"/>
      <c r="AD1686" s="570"/>
      <c r="AE1686" s="571"/>
      <c r="AF1686" s="598"/>
      <c r="AG1686" s="599"/>
      <c r="AH1686" s="566"/>
      <c r="AI1686" s="567"/>
      <c r="AJ1686" s="570"/>
      <c r="AK1686" s="571"/>
      <c r="AL1686" s="598"/>
      <c r="AM1686" s="599"/>
      <c r="AN1686" s="566"/>
      <c r="AO1686" s="567"/>
      <c r="AP1686" s="570"/>
      <c r="AQ1686" s="571"/>
      <c r="AR1686" s="598"/>
      <c r="AS1686" s="599"/>
      <c r="AT1686" s="603"/>
      <c r="AU1686" s="604"/>
      <c r="AV1686" s="596"/>
      <c r="AW1686" s="597"/>
      <c r="AX1686" s="598"/>
      <c r="AY1686" s="599"/>
      <c r="AZ1686" s="566"/>
      <c r="BA1686" s="567"/>
      <c r="BB1686" s="570"/>
      <c r="BC1686" s="571"/>
      <c r="BD1686" s="598"/>
      <c r="BE1686" s="599"/>
      <c r="BF1686" s="603"/>
      <c r="BG1686" s="604"/>
      <c r="BH1686" s="596"/>
      <c r="BI1686" s="597"/>
      <c r="BJ1686" s="598"/>
      <c r="BK1686" s="599"/>
      <c r="BL1686" s="600"/>
      <c r="BM1686" s="601"/>
      <c r="BN1686" s="602"/>
      <c r="BO1686" s="561"/>
      <c r="BP1686" s="561"/>
      <c r="BQ1686" s="62"/>
      <c r="BR1686" s="62"/>
      <c r="BS1686" s="62"/>
    </row>
    <row r="1687" spans="1:71" ht="21.75" customHeight="1">
      <c r="A1687" s="62"/>
      <c r="B1687" s="586" t="str">
        <f>IF(ROSTER!B32="","",ROSTER!B32)</f>
        <v/>
      </c>
      <c r="C1687" s="588" t="str">
        <f>IF(ROSTER!C$32="","",ROSTER!C$32)</f>
        <v/>
      </c>
      <c r="D1687" s="589"/>
      <c r="E1687" s="590"/>
      <c r="F1687" s="592">
        <f>IF(E1687="y",1,IF(E1687="S",1,0))</f>
        <v>0</v>
      </c>
      <c r="G1687" s="594">
        <f>IF(E1687="S",1,0)</f>
        <v>0</v>
      </c>
      <c r="H1687" s="584"/>
      <c r="I1687" s="576"/>
      <c r="J1687" s="564"/>
      <c r="K1687" s="565"/>
      <c r="L1687" s="568"/>
      <c r="M1687" s="569"/>
      <c r="N1687" s="578">
        <f>L1687+J1687</f>
        <v>0</v>
      </c>
      <c r="O1687" s="579"/>
      <c r="P1687" s="564"/>
      <c r="Q1687" s="565"/>
      <c r="R1687" s="568"/>
      <c r="S1687" s="569"/>
      <c r="T1687" s="578">
        <f>R1687-P1687</f>
        <v>0</v>
      </c>
      <c r="U1687" s="579"/>
      <c r="V1687" s="584"/>
      <c r="W1687" s="576"/>
      <c r="X1687" s="564"/>
      <c r="Y1687" s="576"/>
      <c r="Z1687" s="564"/>
      <c r="AA1687" s="576"/>
      <c r="AB1687" s="564"/>
      <c r="AC1687" s="565"/>
      <c r="AD1687" s="568"/>
      <c r="AE1687" s="569"/>
      <c r="AF1687" s="548">
        <f>IF(AB1687=0,0,(AD1687/AB1687)*100)</f>
        <v>0</v>
      </c>
      <c r="AG1687" s="549"/>
      <c r="AH1687" s="564"/>
      <c r="AI1687" s="565"/>
      <c r="AJ1687" s="568"/>
      <c r="AK1687" s="569"/>
      <c r="AL1687" s="548">
        <f>IF(AH1687=0,0,(AJ1687/AH1687)*100)</f>
        <v>0</v>
      </c>
      <c r="AM1687" s="549"/>
      <c r="AN1687" s="564"/>
      <c r="AO1687" s="565"/>
      <c r="AP1687" s="568"/>
      <c r="AQ1687" s="569"/>
      <c r="AR1687" s="548">
        <f>IF(AN1687=0,0,(AP1687/AN1687)*100)</f>
        <v>0</v>
      </c>
      <c r="AS1687" s="549"/>
      <c r="AT1687" s="572">
        <f>AB1687+AH1687+AN1687</f>
        <v>0</v>
      </c>
      <c r="AU1687" s="573"/>
      <c r="AV1687" s="544">
        <f>AD1687+AJ1687+AP1687</f>
        <v>0</v>
      </c>
      <c r="AW1687" s="545"/>
      <c r="AX1687" s="548">
        <f>IF(AT1687=0,0,(AV1687/AT1687)*100)</f>
        <v>0</v>
      </c>
      <c r="AY1687" s="549"/>
      <c r="AZ1687" s="564"/>
      <c r="BA1687" s="565"/>
      <c r="BB1687" s="568"/>
      <c r="BC1687" s="569"/>
      <c r="BD1687" s="548">
        <f>IF(AZ1687=0,0,(BB1687/AZ1687)*100)</f>
        <v>0</v>
      </c>
      <c r="BE1687" s="549"/>
      <c r="BF1687" s="572">
        <f>AT1687+AZ1687</f>
        <v>0</v>
      </c>
      <c r="BG1687" s="573"/>
      <c r="BH1687" s="544">
        <f>AV1687+BB1687</f>
        <v>0</v>
      </c>
      <c r="BI1687" s="545"/>
      <c r="BJ1687" s="548">
        <f>IF(BF1687=0,0,(BH1687/BF1687)*100)</f>
        <v>0</v>
      </c>
      <c r="BK1687" s="549"/>
      <c r="BL1687" s="552">
        <f>(AD1687*2)+(AJ1687*2)+(AP1687*3)+BB1687</f>
        <v>0</v>
      </c>
      <c r="BM1687" s="553"/>
      <c r="BN1687" s="554"/>
      <c r="BO1687" s="560" t="e">
        <f>(BL1687*BR$1663)+(N1687*BR$1664)+(X1687*BR$1665)+(R1687*BR$1666)+(V1687*BR$1667)+(Z1687*BR$1668)</f>
        <v>#REF!</v>
      </c>
      <c r="BP1687" s="560" t="e">
        <f>((AZ1687-BB1687)*BR$1670)+((AT1687-AV1687)*BR$1669)+(H1687*BR$1671)+(P1687*BR$1672)</f>
        <v>#REF!</v>
      </c>
      <c r="BQ1687" s="62"/>
      <c r="BR1687" s="62"/>
      <c r="BS1687" s="62"/>
    </row>
    <row r="1688" spans="1:71" ht="21.75" customHeight="1">
      <c r="A1688" s="62"/>
      <c r="B1688" s="587"/>
      <c r="C1688" s="562" t="str">
        <f>IF(ROSTER!D$32="","",ROSTER!D$32)</f>
        <v/>
      </c>
      <c r="D1688" s="563"/>
      <c r="E1688" s="591"/>
      <c r="F1688" s="593"/>
      <c r="G1688" s="595"/>
      <c r="H1688" s="585"/>
      <c r="I1688" s="577"/>
      <c r="J1688" s="566"/>
      <c r="K1688" s="567"/>
      <c r="L1688" s="570"/>
      <c r="M1688" s="571"/>
      <c r="N1688" s="582" t="s">
        <v>16</v>
      </c>
      <c r="O1688" s="583"/>
      <c r="P1688" s="566"/>
      <c r="Q1688" s="567"/>
      <c r="R1688" s="570"/>
      <c r="S1688" s="571"/>
      <c r="T1688" s="582" t="s">
        <v>16</v>
      </c>
      <c r="U1688" s="583"/>
      <c r="V1688" s="585"/>
      <c r="W1688" s="577"/>
      <c r="X1688" s="566"/>
      <c r="Y1688" s="577"/>
      <c r="Z1688" s="566"/>
      <c r="AA1688" s="577"/>
      <c r="AB1688" s="566"/>
      <c r="AC1688" s="567"/>
      <c r="AD1688" s="570"/>
      <c r="AE1688" s="571"/>
      <c r="AF1688" s="598"/>
      <c r="AG1688" s="599"/>
      <c r="AH1688" s="566"/>
      <c r="AI1688" s="567"/>
      <c r="AJ1688" s="570"/>
      <c r="AK1688" s="571"/>
      <c r="AL1688" s="598"/>
      <c r="AM1688" s="599"/>
      <c r="AN1688" s="566"/>
      <c r="AO1688" s="567"/>
      <c r="AP1688" s="570"/>
      <c r="AQ1688" s="571"/>
      <c r="AR1688" s="598"/>
      <c r="AS1688" s="599"/>
      <c r="AT1688" s="603"/>
      <c r="AU1688" s="604"/>
      <c r="AV1688" s="596"/>
      <c r="AW1688" s="597"/>
      <c r="AX1688" s="598"/>
      <c r="AY1688" s="599"/>
      <c r="AZ1688" s="566"/>
      <c r="BA1688" s="567"/>
      <c r="BB1688" s="570"/>
      <c r="BC1688" s="571"/>
      <c r="BD1688" s="598"/>
      <c r="BE1688" s="599"/>
      <c r="BF1688" s="603"/>
      <c r="BG1688" s="604"/>
      <c r="BH1688" s="596"/>
      <c r="BI1688" s="597"/>
      <c r="BJ1688" s="598"/>
      <c r="BK1688" s="599"/>
      <c r="BL1688" s="600"/>
      <c r="BM1688" s="601"/>
      <c r="BN1688" s="602"/>
      <c r="BO1688" s="561"/>
      <c r="BP1688" s="561"/>
      <c r="BQ1688" s="62"/>
      <c r="BR1688" s="62"/>
      <c r="BS1688" s="62"/>
    </row>
    <row r="1689" spans="1:71" ht="21.75" customHeight="1">
      <c r="A1689" s="62"/>
      <c r="B1689" s="586" t="str">
        <f>IF(ROSTER!B34="","",ROSTER!B34)</f>
        <v/>
      </c>
      <c r="C1689" s="588" t="str">
        <f>IF(ROSTER!C$34="","",ROSTER!C$34)</f>
        <v/>
      </c>
      <c r="D1689" s="589"/>
      <c r="E1689" s="590"/>
      <c r="F1689" s="592">
        <f>IF(E1689="y",1,IF(E1689="S",1,0))</f>
        <v>0</v>
      </c>
      <c r="G1689" s="594">
        <f>IF(E1689="S",1,0)</f>
        <v>0</v>
      </c>
      <c r="H1689" s="584"/>
      <c r="I1689" s="576"/>
      <c r="J1689" s="564"/>
      <c r="K1689" s="565"/>
      <c r="L1689" s="568"/>
      <c r="M1689" s="569"/>
      <c r="N1689" s="578">
        <f>L1689+J1689</f>
        <v>0</v>
      </c>
      <c r="O1689" s="579"/>
      <c r="P1689" s="564"/>
      <c r="Q1689" s="565"/>
      <c r="R1689" s="568"/>
      <c r="S1689" s="569"/>
      <c r="T1689" s="578">
        <f>R1689-P1689</f>
        <v>0</v>
      </c>
      <c r="U1689" s="579"/>
      <c r="V1689" s="584"/>
      <c r="W1689" s="576"/>
      <c r="X1689" s="564"/>
      <c r="Y1689" s="576"/>
      <c r="Z1689" s="564"/>
      <c r="AA1689" s="576"/>
      <c r="AB1689" s="564"/>
      <c r="AC1689" s="565"/>
      <c r="AD1689" s="568"/>
      <c r="AE1689" s="569"/>
      <c r="AF1689" s="548">
        <f>IF(AB1689=0,0,(AD1689/AB1689)*100)</f>
        <v>0</v>
      </c>
      <c r="AG1689" s="549"/>
      <c r="AH1689" s="564"/>
      <c r="AI1689" s="565"/>
      <c r="AJ1689" s="568"/>
      <c r="AK1689" s="569"/>
      <c r="AL1689" s="548">
        <f>IF(AH1689=0,0,(AJ1689/AH1689)*100)</f>
        <v>0</v>
      </c>
      <c r="AM1689" s="549"/>
      <c r="AN1689" s="564"/>
      <c r="AO1689" s="565"/>
      <c r="AP1689" s="568"/>
      <c r="AQ1689" s="569"/>
      <c r="AR1689" s="548">
        <f>IF(AN1689=0,0,(AP1689/AN1689)*100)</f>
        <v>0</v>
      </c>
      <c r="AS1689" s="549"/>
      <c r="AT1689" s="572">
        <f>AB1689+AH1689+AN1689</f>
        <v>0</v>
      </c>
      <c r="AU1689" s="573"/>
      <c r="AV1689" s="544">
        <f>AD1689+AJ1689+AP1689</f>
        <v>0</v>
      </c>
      <c r="AW1689" s="545"/>
      <c r="AX1689" s="548">
        <f>IF(AT1689=0,0,(AV1689/AT1689)*100)</f>
        <v>0</v>
      </c>
      <c r="AY1689" s="549"/>
      <c r="AZ1689" s="564"/>
      <c r="BA1689" s="565"/>
      <c r="BB1689" s="568"/>
      <c r="BC1689" s="569"/>
      <c r="BD1689" s="548">
        <f>IF(AZ1689=0,0,(BB1689/AZ1689)*100)</f>
        <v>0</v>
      </c>
      <c r="BE1689" s="549"/>
      <c r="BF1689" s="572">
        <f>AT1689+AZ1689</f>
        <v>0</v>
      </c>
      <c r="BG1689" s="573"/>
      <c r="BH1689" s="544">
        <f>AV1689+BB1689</f>
        <v>0</v>
      </c>
      <c r="BI1689" s="545"/>
      <c r="BJ1689" s="548">
        <f>IF(BF1689=0,0,(BH1689/BF1689)*100)</f>
        <v>0</v>
      </c>
      <c r="BK1689" s="549"/>
      <c r="BL1689" s="552">
        <f>(AD1689*2)+(AJ1689*2)+(AP1689*3)+BB1689</f>
        <v>0</v>
      </c>
      <c r="BM1689" s="553"/>
      <c r="BN1689" s="554"/>
      <c r="BO1689" s="560" t="e">
        <f>(BL1689*BR$1663)+(N1689*BR$1664)+(X1689*BR$1665)+(R1689*BR$1666)+(V1689*BR$1667)+(Z1689*BR$1668)</f>
        <v>#REF!</v>
      </c>
      <c r="BP1689" s="560" t="e">
        <f>((AZ1689-BB1689)*BR$1670)+((AT1689-AV1689)*BR$1669)+(H1689*BR$1671)+(P1689*BR$1672)</f>
        <v>#REF!</v>
      </c>
      <c r="BQ1689" s="62"/>
      <c r="BR1689" s="62"/>
      <c r="BS1689" s="62"/>
    </row>
    <row r="1690" spans="1:71" ht="21.75" customHeight="1">
      <c r="A1690" s="62"/>
      <c r="B1690" s="587"/>
      <c r="C1690" s="562" t="str">
        <f>IF(ROSTER!D$34="","",ROSTER!D$34)</f>
        <v/>
      </c>
      <c r="D1690" s="563"/>
      <c r="E1690" s="591"/>
      <c r="F1690" s="593"/>
      <c r="G1690" s="595"/>
      <c r="H1690" s="585"/>
      <c r="I1690" s="577"/>
      <c r="J1690" s="566"/>
      <c r="K1690" s="567"/>
      <c r="L1690" s="570"/>
      <c r="M1690" s="571"/>
      <c r="N1690" s="582" t="s">
        <v>16</v>
      </c>
      <c r="O1690" s="583"/>
      <c r="P1690" s="566"/>
      <c r="Q1690" s="567"/>
      <c r="R1690" s="570"/>
      <c r="S1690" s="571"/>
      <c r="T1690" s="582" t="s">
        <v>16</v>
      </c>
      <c r="U1690" s="583"/>
      <c r="V1690" s="585"/>
      <c r="W1690" s="577"/>
      <c r="X1690" s="566"/>
      <c r="Y1690" s="577"/>
      <c r="Z1690" s="566"/>
      <c r="AA1690" s="577"/>
      <c r="AB1690" s="566"/>
      <c r="AC1690" s="567"/>
      <c r="AD1690" s="570"/>
      <c r="AE1690" s="571"/>
      <c r="AF1690" s="598"/>
      <c r="AG1690" s="599"/>
      <c r="AH1690" s="566"/>
      <c r="AI1690" s="567"/>
      <c r="AJ1690" s="570"/>
      <c r="AK1690" s="571"/>
      <c r="AL1690" s="598"/>
      <c r="AM1690" s="599"/>
      <c r="AN1690" s="566"/>
      <c r="AO1690" s="567"/>
      <c r="AP1690" s="570"/>
      <c r="AQ1690" s="571"/>
      <c r="AR1690" s="598"/>
      <c r="AS1690" s="599"/>
      <c r="AT1690" s="603"/>
      <c r="AU1690" s="604"/>
      <c r="AV1690" s="596"/>
      <c r="AW1690" s="597"/>
      <c r="AX1690" s="598"/>
      <c r="AY1690" s="599"/>
      <c r="AZ1690" s="566"/>
      <c r="BA1690" s="567"/>
      <c r="BB1690" s="570"/>
      <c r="BC1690" s="571"/>
      <c r="BD1690" s="598"/>
      <c r="BE1690" s="599"/>
      <c r="BF1690" s="603"/>
      <c r="BG1690" s="604"/>
      <c r="BH1690" s="596"/>
      <c r="BI1690" s="597"/>
      <c r="BJ1690" s="598"/>
      <c r="BK1690" s="599"/>
      <c r="BL1690" s="600"/>
      <c r="BM1690" s="601"/>
      <c r="BN1690" s="602"/>
      <c r="BO1690" s="561"/>
      <c r="BP1690" s="561"/>
      <c r="BQ1690" s="62"/>
      <c r="BR1690" s="62"/>
      <c r="BS1690" s="62"/>
    </row>
    <row r="1691" spans="1:71" ht="21.75" customHeight="1">
      <c r="A1691" s="62"/>
      <c r="B1691" s="586" t="str">
        <f>IF(ROSTER!B36="","",ROSTER!B36)</f>
        <v/>
      </c>
      <c r="C1691" s="588" t="str">
        <f>IF(ROSTER!C$36="","",ROSTER!C$36)</f>
        <v/>
      </c>
      <c r="D1691" s="589"/>
      <c r="E1691" s="590"/>
      <c r="F1691" s="592">
        <f>IF(E1691="y",1,IF(E1691="S",1,0))</f>
        <v>0</v>
      </c>
      <c r="G1691" s="594">
        <f>IF(E1691="S",1,0)</f>
        <v>0</v>
      </c>
      <c r="H1691" s="584"/>
      <c r="I1691" s="576"/>
      <c r="J1691" s="564"/>
      <c r="K1691" s="565"/>
      <c r="L1691" s="568"/>
      <c r="M1691" s="569"/>
      <c r="N1691" s="578">
        <f>L1691+J1691</f>
        <v>0</v>
      </c>
      <c r="O1691" s="579"/>
      <c r="P1691" s="564"/>
      <c r="Q1691" s="565"/>
      <c r="R1691" s="568"/>
      <c r="S1691" s="569"/>
      <c r="T1691" s="578">
        <f>R1691-P1691</f>
        <v>0</v>
      </c>
      <c r="U1691" s="579"/>
      <c r="V1691" s="584"/>
      <c r="W1691" s="576"/>
      <c r="X1691" s="564"/>
      <c r="Y1691" s="576"/>
      <c r="Z1691" s="564"/>
      <c r="AA1691" s="576"/>
      <c r="AB1691" s="564"/>
      <c r="AC1691" s="565"/>
      <c r="AD1691" s="568"/>
      <c r="AE1691" s="569"/>
      <c r="AF1691" s="548">
        <f>IF(AB1691=0,0,(AD1691/AB1691)*100)</f>
        <v>0</v>
      </c>
      <c r="AG1691" s="549"/>
      <c r="AH1691" s="564"/>
      <c r="AI1691" s="565"/>
      <c r="AJ1691" s="568"/>
      <c r="AK1691" s="569"/>
      <c r="AL1691" s="548">
        <f>IF(AH1691=0,0,(AJ1691/AH1691)*100)</f>
        <v>0</v>
      </c>
      <c r="AM1691" s="549"/>
      <c r="AN1691" s="564"/>
      <c r="AO1691" s="565"/>
      <c r="AP1691" s="568"/>
      <c r="AQ1691" s="569"/>
      <c r="AR1691" s="548">
        <f>IF(AN1691=0,0,(AP1691/AN1691)*100)</f>
        <v>0</v>
      </c>
      <c r="AS1691" s="549"/>
      <c r="AT1691" s="572">
        <f>AB1691+AH1691+AN1691</f>
        <v>0</v>
      </c>
      <c r="AU1691" s="573"/>
      <c r="AV1691" s="544">
        <f>AD1691+AJ1691+AP1691</f>
        <v>0</v>
      </c>
      <c r="AW1691" s="545"/>
      <c r="AX1691" s="548">
        <f>IF(AT1691=0,0,(AV1691/AT1691)*100)</f>
        <v>0</v>
      </c>
      <c r="AY1691" s="549"/>
      <c r="AZ1691" s="564"/>
      <c r="BA1691" s="565"/>
      <c r="BB1691" s="568"/>
      <c r="BC1691" s="569"/>
      <c r="BD1691" s="548">
        <f>IF(AZ1691=0,0,(BB1691/AZ1691)*100)</f>
        <v>0</v>
      </c>
      <c r="BE1691" s="549"/>
      <c r="BF1691" s="572">
        <f>AT1691+AZ1691</f>
        <v>0</v>
      </c>
      <c r="BG1691" s="573"/>
      <c r="BH1691" s="544">
        <f>AV1691+BB1691</f>
        <v>0</v>
      </c>
      <c r="BI1691" s="545"/>
      <c r="BJ1691" s="548">
        <f>IF(BF1691=0,0,(BH1691/BF1691)*100)</f>
        <v>0</v>
      </c>
      <c r="BK1691" s="549"/>
      <c r="BL1691" s="552">
        <f>(AD1691*2)+(AJ1691*2)+(AP1691*3)+BB1691</f>
        <v>0</v>
      </c>
      <c r="BM1691" s="553"/>
      <c r="BN1691" s="554"/>
      <c r="BO1691" s="560" t="e">
        <f>(BL1691*BR$1663)+(N1691*BR$1664)+(X1691*BR$1665)+(R1691*BR$1666)+(V1691*BR$1667)+(Z1691*BR$1668)</f>
        <v>#REF!</v>
      </c>
      <c r="BP1691" s="560" t="e">
        <f>((AZ1691-BB1691)*BR$1670)+((AT1691-AV1691)*BR$1669)+(H1691*BR$1671)+(P1691*BR$1672)</f>
        <v>#REF!</v>
      </c>
      <c r="BQ1691" s="62"/>
      <c r="BR1691" s="62"/>
      <c r="BS1691" s="62"/>
    </row>
    <row r="1692" spans="1:71" ht="21.75" customHeight="1">
      <c r="A1692" s="62"/>
      <c r="B1692" s="587"/>
      <c r="C1692" s="562" t="str">
        <f>IF(ROSTER!D$36="","",ROSTER!D$36)</f>
        <v/>
      </c>
      <c r="D1692" s="563"/>
      <c r="E1692" s="591"/>
      <c r="F1692" s="593"/>
      <c r="G1692" s="595"/>
      <c r="H1692" s="585"/>
      <c r="I1692" s="577"/>
      <c r="J1692" s="566"/>
      <c r="K1692" s="567"/>
      <c r="L1692" s="570"/>
      <c r="M1692" s="571"/>
      <c r="N1692" s="582" t="s">
        <v>16</v>
      </c>
      <c r="O1692" s="583"/>
      <c r="P1692" s="566"/>
      <c r="Q1692" s="567"/>
      <c r="R1692" s="570"/>
      <c r="S1692" s="571"/>
      <c r="T1692" s="582" t="s">
        <v>16</v>
      </c>
      <c r="U1692" s="583"/>
      <c r="V1692" s="585"/>
      <c r="W1692" s="577"/>
      <c r="X1692" s="566"/>
      <c r="Y1692" s="577"/>
      <c r="Z1692" s="566"/>
      <c r="AA1692" s="577"/>
      <c r="AB1692" s="566"/>
      <c r="AC1692" s="567"/>
      <c r="AD1692" s="570"/>
      <c r="AE1692" s="571"/>
      <c r="AF1692" s="598"/>
      <c r="AG1692" s="599"/>
      <c r="AH1692" s="566"/>
      <c r="AI1692" s="567"/>
      <c r="AJ1692" s="570"/>
      <c r="AK1692" s="571"/>
      <c r="AL1692" s="598"/>
      <c r="AM1692" s="599"/>
      <c r="AN1692" s="566"/>
      <c r="AO1692" s="567"/>
      <c r="AP1692" s="570"/>
      <c r="AQ1692" s="571"/>
      <c r="AR1692" s="598"/>
      <c r="AS1692" s="599"/>
      <c r="AT1692" s="603"/>
      <c r="AU1692" s="604"/>
      <c r="AV1692" s="596"/>
      <c r="AW1692" s="597"/>
      <c r="AX1692" s="598"/>
      <c r="AY1692" s="599"/>
      <c r="AZ1692" s="566"/>
      <c r="BA1692" s="567"/>
      <c r="BB1692" s="570"/>
      <c r="BC1692" s="571"/>
      <c r="BD1692" s="598"/>
      <c r="BE1692" s="599"/>
      <c r="BF1692" s="603"/>
      <c r="BG1692" s="604"/>
      <c r="BH1692" s="596"/>
      <c r="BI1692" s="597"/>
      <c r="BJ1692" s="598"/>
      <c r="BK1692" s="599"/>
      <c r="BL1692" s="600"/>
      <c r="BM1692" s="601"/>
      <c r="BN1692" s="602"/>
      <c r="BO1692" s="561"/>
      <c r="BP1692" s="561"/>
      <c r="BQ1692" s="62"/>
      <c r="BR1692" s="62"/>
      <c r="BS1692" s="62"/>
    </row>
    <row r="1693" spans="1:71" ht="21.75" customHeight="1">
      <c r="A1693" s="62"/>
      <c r="B1693" s="586" t="str">
        <f>IF(ROSTER!B38="","",ROSTER!B38)</f>
        <v/>
      </c>
      <c r="C1693" s="588" t="str">
        <f>IF(ROSTER!C$38="","",ROSTER!C$38)</f>
        <v/>
      </c>
      <c r="D1693" s="589"/>
      <c r="E1693" s="590"/>
      <c r="F1693" s="592">
        <f>IF(E1693="y",1,IF(E1693="S",1,0))</f>
        <v>0</v>
      </c>
      <c r="G1693" s="594">
        <f>IF(E1693="S",1,0)</f>
        <v>0</v>
      </c>
      <c r="H1693" s="584"/>
      <c r="I1693" s="576"/>
      <c r="J1693" s="564"/>
      <c r="K1693" s="565"/>
      <c r="L1693" s="568"/>
      <c r="M1693" s="569"/>
      <c r="N1693" s="578">
        <f>L1693+J1693</f>
        <v>0</v>
      </c>
      <c r="O1693" s="579"/>
      <c r="P1693" s="564"/>
      <c r="Q1693" s="565"/>
      <c r="R1693" s="568"/>
      <c r="S1693" s="569"/>
      <c r="T1693" s="578">
        <f>R1693-P1693</f>
        <v>0</v>
      </c>
      <c r="U1693" s="579"/>
      <c r="V1693" s="584"/>
      <c r="W1693" s="576"/>
      <c r="X1693" s="564"/>
      <c r="Y1693" s="576"/>
      <c r="Z1693" s="564"/>
      <c r="AA1693" s="576"/>
      <c r="AB1693" s="564"/>
      <c r="AC1693" s="565"/>
      <c r="AD1693" s="568"/>
      <c r="AE1693" s="569"/>
      <c r="AF1693" s="548">
        <f>IF(AB1693=0,0,(AD1693/AB1693)*100)</f>
        <v>0</v>
      </c>
      <c r="AG1693" s="549"/>
      <c r="AH1693" s="564"/>
      <c r="AI1693" s="565"/>
      <c r="AJ1693" s="568"/>
      <c r="AK1693" s="569"/>
      <c r="AL1693" s="548">
        <f>IF(AH1693=0,0,(AJ1693/AH1693)*100)</f>
        <v>0</v>
      </c>
      <c r="AM1693" s="549"/>
      <c r="AN1693" s="564"/>
      <c r="AO1693" s="565"/>
      <c r="AP1693" s="568"/>
      <c r="AQ1693" s="569"/>
      <c r="AR1693" s="548">
        <f>IF(AN1693=0,0,(AP1693/AN1693)*100)</f>
        <v>0</v>
      </c>
      <c r="AS1693" s="549"/>
      <c r="AT1693" s="572">
        <f>AB1693+AH1693+AN1693</f>
        <v>0</v>
      </c>
      <c r="AU1693" s="573"/>
      <c r="AV1693" s="544">
        <f>AD1693+AJ1693+AP1693</f>
        <v>0</v>
      </c>
      <c r="AW1693" s="545"/>
      <c r="AX1693" s="548">
        <f>IF(AT1693=0,0,(AV1693/AT1693)*100)</f>
        <v>0</v>
      </c>
      <c r="AY1693" s="549"/>
      <c r="AZ1693" s="564"/>
      <c r="BA1693" s="565"/>
      <c r="BB1693" s="568"/>
      <c r="BC1693" s="569"/>
      <c r="BD1693" s="548">
        <f>IF(AZ1693=0,0,(BB1693/AZ1693)*100)</f>
        <v>0</v>
      </c>
      <c r="BE1693" s="549"/>
      <c r="BF1693" s="572">
        <f>AT1693+AZ1693</f>
        <v>0</v>
      </c>
      <c r="BG1693" s="573"/>
      <c r="BH1693" s="544">
        <f>AV1693+BB1693</f>
        <v>0</v>
      </c>
      <c r="BI1693" s="545"/>
      <c r="BJ1693" s="548">
        <f>IF(BF1693=0,0,(BH1693/BF1693)*100)</f>
        <v>0</v>
      </c>
      <c r="BK1693" s="549"/>
      <c r="BL1693" s="552">
        <f>(AD1693*2)+(AJ1693*2)+(AP1693*3)+BB1693</f>
        <v>0</v>
      </c>
      <c r="BM1693" s="553"/>
      <c r="BN1693" s="554"/>
      <c r="BO1693" s="560" t="e">
        <f>(BL1693*BR$1663)+(N1693*BR$1664)+(X1693*BR$1665)+(R1693*BR$1666)+(V1693*BR$1667)+(Z1693*BR$1668)</f>
        <v>#REF!</v>
      </c>
      <c r="BP1693" s="560" t="e">
        <f>((AZ1693-BB1693)*BR$1670)+((AT1693-AV1693)*BR$1669)+(H1693*BR$1671)+(P1693*BR$1672)</f>
        <v>#REF!</v>
      </c>
      <c r="BQ1693" s="62"/>
      <c r="BR1693" s="62"/>
      <c r="BS1693" s="62"/>
    </row>
    <row r="1694" spans="1:71" ht="21.75" customHeight="1">
      <c r="A1694" s="62"/>
      <c r="B1694" s="587"/>
      <c r="C1694" s="562" t="str">
        <f>IF(ROSTER!D$38="","",ROSTER!D$38)</f>
        <v/>
      </c>
      <c r="D1694" s="563"/>
      <c r="E1694" s="591"/>
      <c r="F1694" s="593"/>
      <c r="G1694" s="595"/>
      <c r="H1694" s="585"/>
      <c r="I1694" s="577"/>
      <c r="J1694" s="566"/>
      <c r="K1694" s="567"/>
      <c r="L1694" s="570"/>
      <c r="M1694" s="571"/>
      <c r="N1694" s="582" t="s">
        <v>16</v>
      </c>
      <c r="O1694" s="583"/>
      <c r="P1694" s="566"/>
      <c r="Q1694" s="567"/>
      <c r="R1694" s="570"/>
      <c r="S1694" s="571"/>
      <c r="T1694" s="582" t="s">
        <v>16</v>
      </c>
      <c r="U1694" s="583"/>
      <c r="V1694" s="585"/>
      <c r="W1694" s="577"/>
      <c r="X1694" s="566"/>
      <c r="Y1694" s="577"/>
      <c r="Z1694" s="566"/>
      <c r="AA1694" s="577"/>
      <c r="AB1694" s="566"/>
      <c r="AC1694" s="567"/>
      <c r="AD1694" s="570"/>
      <c r="AE1694" s="571"/>
      <c r="AF1694" s="598"/>
      <c r="AG1694" s="599"/>
      <c r="AH1694" s="566"/>
      <c r="AI1694" s="567"/>
      <c r="AJ1694" s="570"/>
      <c r="AK1694" s="571"/>
      <c r="AL1694" s="598"/>
      <c r="AM1694" s="599"/>
      <c r="AN1694" s="566"/>
      <c r="AO1694" s="567"/>
      <c r="AP1694" s="570"/>
      <c r="AQ1694" s="571"/>
      <c r="AR1694" s="598"/>
      <c r="AS1694" s="599"/>
      <c r="AT1694" s="603"/>
      <c r="AU1694" s="604"/>
      <c r="AV1694" s="596"/>
      <c r="AW1694" s="597"/>
      <c r="AX1694" s="598"/>
      <c r="AY1694" s="599"/>
      <c r="AZ1694" s="566"/>
      <c r="BA1694" s="567"/>
      <c r="BB1694" s="570"/>
      <c r="BC1694" s="571"/>
      <c r="BD1694" s="598"/>
      <c r="BE1694" s="599"/>
      <c r="BF1694" s="603"/>
      <c r="BG1694" s="604"/>
      <c r="BH1694" s="596"/>
      <c r="BI1694" s="597"/>
      <c r="BJ1694" s="598"/>
      <c r="BK1694" s="599"/>
      <c r="BL1694" s="600"/>
      <c r="BM1694" s="601"/>
      <c r="BN1694" s="602"/>
      <c r="BO1694" s="561"/>
      <c r="BP1694" s="561"/>
      <c r="BQ1694" s="62"/>
      <c r="BR1694" s="62"/>
      <c r="BS1694" s="62"/>
    </row>
    <row r="1695" spans="1:71" ht="21.75" customHeight="1">
      <c r="A1695" s="62"/>
      <c r="B1695" s="586" t="str">
        <f>IF(ROSTER!B40="","",ROSTER!B40)</f>
        <v/>
      </c>
      <c r="C1695" s="588" t="str">
        <f>IF(ROSTER!C$40="","",ROSTER!C$40)</f>
        <v/>
      </c>
      <c r="D1695" s="589"/>
      <c r="E1695" s="590"/>
      <c r="F1695" s="592">
        <f>IF(E1695="y",1,IF(E1695="S",1,0))</f>
        <v>0</v>
      </c>
      <c r="G1695" s="594">
        <f>IF(E1695="S",1,0)</f>
        <v>0</v>
      </c>
      <c r="H1695" s="584"/>
      <c r="I1695" s="576"/>
      <c r="J1695" s="564"/>
      <c r="K1695" s="565"/>
      <c r="L1695" s="568"/>
      <c r="M1695" s="569"/>
      <c r="N1695" s="578">
        <f>L1695+J1695</f>
        <v>0</v>
      </c>
      <c r="O1695" s="579"/>
      <c r="P1695" s="564"/>
      <c r="Q1695" s="565"/>
      <c r="R1695" s="568"/>
      <c r="S1695" s="569"/>
      <c r="T1695" s="578">
        <f>R1695-P1695</f>
        <v>0</v>
      </c>
      <c r="U1695" s="579"/>
      <c r="V1695" s="584"/>
      <c r="W1695" s="576"/>
      <c r="X1695" s="564"/>
      <c r="Y1695" s="576"/>
      <c r="Z1695" s="564"/>
      <c r="AA1695" s="576"/>
      <c r="AB1695" s="564"/>
      <c r="AC1695" s="565"/>
      <c r="AD1695" s="568"/>
      <c r="AE1695" s="569"/>
      <c r="AF1695" s="548">
        <f>IF(AB1695=0,0,(AD1695/AB1695)*100)</f>
        <v>0</v>
      </c>
      <c r="AG1695" s="549"/>
      <c r="AH1695" s="564"/>
      <c r="AI1695" s="565"/>
      <c r="AJ1695" s="568"/>
      <c r="AK1695" s="569"/>
      <c r="AL1695" s="548">
        <f>IF(AH1695=0,0,(AJ1695/AH1695)*100)</f>
        <v>0</v>
      </c>
      <c r="AM1695" s="549"/>
      <c r="AN1695" s="564"/>
      <c r="AO1695" s="565"/>
      <c r="AP1695" s="568"/>
      <c r="AQ1695" s="569"/>
      <c r="AR1695" s="548">
        <f>IF(AN1695=0,0,(AP1695/AN1695)*100)</f>
        <v>0</v>
      </c>
      <c r="AS1695" s="549"/>
      <c r="AT1695" s="572">
        <f>AB1695+AH1695+AN1695</f>
        <v>0</v>
      </c>
      <c r="AU1695" s="573"/>
      <c r="AV1695" s="544">
        <f>AD1695+AJ1695+AP1695</f>
        <v>0</v>
      </c>
      <c r="AW1695" s="545"/>
      <c r="AX1695" s="548">
        <f>IF(AT1695=0,0,(AV1695/AT1695)*100)</f>
        <v>0</v>
      </c>
      <c r="AY1695" s="549"/>
      <c r="AZ1695" s="564"/>
      <c r="BA1695" s="565"/>
      <c r="BB1695" s="568"/>
      <c r="BC1695" s="569"/>
      <c r="BD1695" s="548">
        <f>IF(AZ1695=0,0,(BB1695/AZ1695)*100)</f>
        <v>0</v>
      </c>
      <c r="BE1695" s="549"/>
      <c r="BF1695" s="572">
        <f>AT1695+AZ1695</f>
        <v>0</v>
      </c>
      <c r="BG1695" s="573"/>
      <c r="BH1695" s="544">
        <f>AV1695+BB1695</f>
        <v>0</v>
      </c>
      <c r="BI1695" s="545"/>
      <c r="BJ1695" s="548">
        <f>IF(BF1695=0,0,(BH1695/BF1695)*100)</f>
        <v>0</v>
      </c>
      <c r="BK1695" s="549"/>
      <c r="BL1695" s="552">
        <f>(AD1695*2)+(AJ1695*2)+(AP1695*3)+BB1695</f>
        <v>0</v>
      </c>
      <c r="BM1695" s="553"/>
      <c r="BN1695" s="554"/>
      <c r="BO1695" s="560" t="e">
        <f>(BL1695*BR$1663)+(N1695*BR$1664)+(X1695*BR$1665)+(R1695*BR$1666)+(V1695*BR$1667)+(Z1695*BR$1668)</f>
        <v>#REF!</v>
      </c>
      <c r="BP1695" s="560" t="e">
        <f>((AZ1695-BB1695)*BR$1670)+((AT1695-AV1695)*BR$1669)+(H1695*BR$1671)+(P1695*BR$1672)</f>
        <v>#REF!</v>
      </c>
      <c r="BQ1695" s="62"/>
      <c r="BR1695" s="62"/>
      <c r="BS1695" s="62"/>
    </row>
    <row r="1696" spans="1:71" ht="21.75" customHeight="1">
      <c r="A1696" s="62"/>
      <c r="B1696" s="587"/>
      <c r="C1696" s="562" t="str">
        <f>IF(ROSTER!D$40="","",ROSTER!D$40)</f>
        <v/>
      </c>
      <c r="D1696" s="563"/>
      <c r="E1696" s="591"/>
      <c r="F1696" s="593"/>
      <c r="G1696" s="595"/>
      <c r="H1696" s="585"/>
      <c r="I1696" s="577"/>
      <c r="J1696" s="566"/>
      <c r="K1696" s="567"/>
      <c r="L1696" s="570"/>
      <c r="M1696" s="571"/>
      <c r="N1696" s="582" t="s">
        <v>16</v>
      </c>
      <c r="O1696" s="583"/>
      <c r="P1696" s="566"/>
      <c r="Q1696" s="567"/>
      <c r="R1696" s="570"/>
      <c r="S1696" s="571"/>
      <c r="T1696" s="582" t="s">
        <v>16</v>
      </c>
      <c r="U1696" s="583"/>
      <c r="V1696" s="585"/>
      <c r="W1696" s="577"/>
      <c r="X1696" s="566"/>
      <c r="Y1696" s="577"/>
      <c r="Z1696" s="566"/>
      <c r="AA1696" s="577"/>
      <c r="AB1696" s="566"/>
      <c r="AC1696" s="567"/>
      <c r="AD1696" s="570"/>
      <c r="AE1696" s="571"/>
      <c r="AF1696" s="598"/>
      <c r="AG1696" s="599"/>
      <c r="AH1696" s="566"/>
      <c r="AI1696" s="567"/>
      <c r="AJ1696" s="570"/>
      <c r="AK1696" s="571"/>
      <c r="AL1696" s="598"/>
      <c r="AM1696" s="599"/>
      <c r="AN1696" s="566"/>
      <c r="AO1696" s="567"/>
      <c r="AP1696" s="570"/>
      <c r="AQ1696" s="571"/>
      <c r="AR1696" s="598"/>
      <c r="AS1696" s="599"/>
      <c r="AT1696" s="603"/>
      <c r="AU1696" s="604"/>
      <c r="AV1696" s="596"/>
      <c r="AW1696" s="597"/>
      <c r="AX1696" s="598"/>
      <c r="AY1696" s="599"/>
      <c r="AZ1696" s="566"/>
      <c r="BA1696" s="567"/>
      <c r="BB1696" s="570"/>
      <c r="BC1696" s="571"/>
      <c r="BD1696" s="598"/>
      <c r="BE1696" s="599"/>
      <c r="BF1696" s="603"/>
      <c r="BG1696" s="604"/>
      <c r="BH1696" s="596"/>
      <c r="BI1696" s="597"/>
      <c r="BJ1696" s="598"/>
      <c r="BK1696" s="599"/>
      <c r="BL1696" s="600"/>
      <c r="BM1696" s="601"/>
      <c r="BN1696" s="602"/>
      <c r="BO1696" s="561"/>
      <c r="BP1696" s="561"/>
      <c r="BQ1696" s="62"/>
      <c r="BR1696" s="62"/>
      <c r="BS1696" s="62"/>
    </row>
    <row r="1697" spans="1:73" ht="21.75" customHeight="1">
      <c r="A1697" s="62"/>
      <c r="B1697" s="586" t="str">
        <f>IF(ROSTER!B42="","",ROSTER!B42)</f>
        <v/>
      </c>
      <c r="C1697" s="588" t="str">
        <f>IF(ROSTER!C$42="","",ROSTER!C$42)</f>
        <v/>
      </c>
      <c r="D1697" s="589"/>
      <c r="E1697" s="590"/>
      <c r="F1697" s="592">
        <f>IF(E1697="y",1,IF(E1697="S",1,0))</f>
        <v>0</v>
      </c>
      <c r="G1697" s="594">
        <f>IF(E1697="S",1,0)</f>
        <v>0</v>
      </c>
      <c r="H1697" s="584"/>
      <c r="I1697" s="576"/>
      <c r="J1697" s="564"/>
      <c r="K1697" s="565"/>
      <c r="L1697" s="568"/>
      <c r="M1697" s="569"/>
      <c r="N1697" s="578">
        <f>L1697+J1697</f>
        <v>0</v>
      </c>
      <c r="O1697" s="579"/>
      <c r="P1697" s="564"/>
      <c r="Q1697" s="565"/>
      <c r="R1697" s="568"/>
      <c r="S1697" s="569"/>
      <c r="T1697" s="578">
        <f>R1697-P1697</f>
        <v>0</v>
      </c>
      <c r="U1697" s="579"/>
      <c r="V1697" s="584"/>
      <c r="W1697" s="576"/>
      <c r="X1697" s="564"/>
      <c r="Y1697" s="576"/>
      <c r="Z1697" s="564"/>
      <c r="AA1697" s="576"/>
      <c r="AB1697" s="564"/>
      <c r="AC1697" s="565"/>
      <c r="AD1697" s="568"/>
      <c r="AE1697" s="569"/>
      <c r="AF1697" s="548">
        <f>IF(AB1697=0,0,(AD1697/AB1697)*100)</f>
        <v>0</v>
      </c>
      <c r="AG1697" s="549"/>
      <c r="AH1697" s="564"/>
      <c r="AI1697" s="565"/>
      <c r="AJ1697" s="568"/>
      <c r="AK1697" s="569"/>
      <c r="AL1697" s="548">
        <f>IF(AH1697=0,0,(AJ1697/AH1697)*100)</f>
        <v>0</v>
      </c>
      <c r="AM1697" s="549"/>
      <c r="AN1697" s="564"/>
      <c r="AO1697" s="565"/>
      <c r="AP1697" s="568"/>
      <c r="AQ1697" s="569"/>
      <c r="AR1697" s="548">
        <f>IF(AN1697=0,0,(AP1697/AN1697)*100)</f>
        <v>0</v>
      </c>
      <c r="AS1697" s="549"/>
      <c r="AT1697" s="572">
        <f>AB1697+AH1697+AN1697</f>
        <v>0</v>
      </c>
      <c r="AU1697" s="573"/>
      <c r="AV1697" s="544">
        <f>AD1697+AJ1697+AP1697</f>
        <v>0</v>
      </c>
      <c r="AW1697" s="545"/>
      <c r="AX1697" s="548">
        <f>IF(AT1697=0,0,(AV1697/AT1697)*100)</f>
        <v>0</v>
      </c>
      <c r="AY1697" s="549"/>
      <c r="AZ1697" s="564"/>
      <c r="BA1697" s="565"/>
      <c r="BB1697" s="568"/>
      <c r="BC1697" s="569"/>
      <c r="BD1697" s="548">
        <f>IF(AZ1697=0,0,(BB1697/AZ1697)*100)</f>
        <v>0</v>
      </c>
      <c r="BE1697" s="549"/>
      <c r="BF1697" s="572">
        <f>AT1697+AZ1697</f>
        <v>0</v>
      </c>
      <c r="BG1697" s="573"/>
      <c r="BH1697" s="544">
        <f>AV1697+BB1697</f>
        <v>0</v>
      </c>
      <c r="BI1697" s="545"/>
      <c r="BJ1697" s="548">
        <f>IF(BF1697=0,0,(BH1697/BF1697)*100)</f>
        <v>0</v>
      </c>
      <c r="BK1697" s="549"/>
      <c r="BL1697" s="552">
        <f>(AD1697*2)+(AJ1697*2)+(AP1697*3)+BB1697</f>
        <v>0</v>
      </c>
      <c r="BM1697" s="553"/>
      <c r="BN1697" s="554"/>
      <c r="BO1697" s="560" t="e">
        <f>(BL1697*BR$1663)+(N1697*BR$1664)+(X1697*BR$1665)+(R1697*BR$1666)+(V1697*BR$1667)+(Z1697*BR$1668)</f>
        <v>#REF!</v>
      </c>
      <c r="BP1697" s="560" t="e">
        <f>((AZ1697-BB1697)*BR$1670)+((AT1697-AV1697)*BR$1669)+(H1697*BR$1671)+(P1697*BR$1672)</f>
        <v>#REF!</v>
      </c>
      <c r="BQ1697" s="62"/>
      <c r="BR1697" s="62"/>
      <c r="BS1697" s="62"/>
    </row>
    <row r="1698" spans="1:73" ht="21.75" customHeight="1">
      <c r="A1698" s="62"/>
      <c r="B1698" s="587"/>
      <c r="C1698" s="562" t="str">
        <f>IF(ROSTER!D$42="","",ROSTER!D$42)</f>
        <v/>
      </c>
      <c r="D1698" s="563"/>
      <c r="E1698" s="591"/>
      <c r="F1698" s="593"/>
      <c r="G1698" s="595"/>
      <c r="H1698" s="585"/>
      <c r="I1698" s="577"/>
      <c r="J1698" s="566"/>
      <c r="K1698" s="567"/>
      <c r="L1698" s="570"/>
      <c r="M1698" s="571"/>
      <c r="N1698" s="582" t="s">
        <v>16</v>
      </c>
      <c r="O1698" s="583"/>
      <c r="P1698" s="566"/>
      <c r="Q1698" s="567"/>
      <c r="R1698" s="570"/>
      <c r="S1698" s="571"/>
      <c r="T1698" s="582" t="s">
        <v>16</v>
      </c>
      <c r="U1698" s="583"/>
      <c r="V1698" s="585"/>
      <c r="W1698" s="577"/>
      <c r="X1698" s="566"/>
      <c r="Y1698" s="577"/>
      <c r="Z1698" s="566"/>
      <c r="AA1698" s="577"/>
      <c r="AB1698" s="566"/>
      <c r="AC1698" s="567"/>
      <c r="AD1698" s="570"/>
      <c r="AE1698" s="571"/>
      <c r="AF1698" s="598"/>
      <c r="AG1698" s="599"/>
      <c r="AH1698" s="566"/>
      <c r="AI1698" s="567"/>
      <c r="AJ1698" s="570"/>
      <c r="AK1698" s="571"/>
      <c r="AL1698" s="598"/>
      <c r="AM1698" s="599"/>
      <c r="AN1698" s="566"/>
      <c r="AO1698" s="567"/>
      <c r="AP1698" s="570"/>
      <c r="AQ1698" s="571"/>
      <c r="AR1698" s="598"/>
      <c r="AS1698" s="599"/>
      <c r="AT1698" s="603"/>
      <c r="AU1698" s="604"/>
      <c r="AV1698" s="596"/>
      <c r="AW1698" s="597"/>
      <c r="AX1698" s="598"/>
      <c r="AY1698" s="599"/>
      <c r="AZ1698" s="566"/>
      <c r="BA1698" s="567"/>
      <c r="BB1698" s="570"/>
      <c r="BC1698" s="571"/>
      <c r="BD1698" s="598"/>
      <c r="BE1698" s="599"/>
      <c r="BF1698" s="603"/>
      <c r="BG1698" s="604"/>
      <c r="BH1698" s="596"/>
      <c r="BI1698" s="597"/>
      <c r="BJ1698" s="598"/>
      <c r="BK1698" s="599"/>
      <c r="BL1698" s="600"/>
      <c r="BM1698" s="601"/>
      <c r="BN1698" s="602"/>
      <c r="BO1698" s="561"/>
      <c r="BP1698" s="561"/>
      <c r="BQ1698" s="62"/>
      <c r="BR1698" s="62"/>
      <c r="BS1698" s="62"/>
    </row>
    <row r="1699" spans="1:73" ht="21.75" customHeight="1">
      <c r="A1699" s="62"/>
      <c r="B1699" s="586" t="str">
        <f>IF(ROSTER!B44="","",ROSTER!B44)</f>
        <v/>
      </c>
      <c r="C1699" s="588" t="str">
        <f>IF(ROSTER!C$44="","",ROSTER!C$44)</f>
        <v/>
      </c>
      <c r="D1699" s="589"/>
      <c r="E1699" s="590"/>
      <c r="F1699" s="592">
        <f>IF(E1699="y",1,IF(E1699="S",1,0))</f>
        <v>0</v>
      </c>
      <c r="G1699" s="594">
        <f>IF(E1699="S",1,0)</f>
        <v>0</v>
      </c>
      <c r="H1699" s="584"/>
      <c r="I1699" s="576"/>
      <c r="J1699" s="564"/>
      <c r="K1699" s="565"/>
      <c r="L1699" s="568"/>
      <c r="M1699" s="569"/>
      <c r="N1699" s="578">
        <f>L1699+J1699</f>
        <v>0</v>
      </c>
      <c r="O1699" s="579"/>
      <c r="P1699" s="564"/>
      <c r="Q1699" s="565"/>
      <c r="R1699" s="568"/>
      <c r="S1699" s="569"/>
      <c r="T1699" s="578">
        <f>R1699-P1699</f>
        <v>0</v>
      </c>
      <c r="U1699" s="579"/>
      <c r="V1699" s="584"/>
      <c r="W1699" s="576"/>
      <c r="X1699" s="564"/>
      <c r="Y1699" s="576"/>
      <c r="Z1699" s="564"/>
      <c r="AA1699" s="576"/>
      <c r="AB1699" s="564"/>
      <c r="AC1699" s="565"/>
      <c r="AD1699" s="568"/>
      <c r="AE1699" s="569"/>
      <c r="AF1699" s="548">
        <f>IF(AB1699=0,0,(AD1699/AB1699)*100)</f>
        <v>0</v>
      </c>
      <c r="AG1699" s="549"/>
      <c r="AH1699" s="564"/>
      <c r="AI1699" s="565"/>
      <c r="AJ1699" s="568"/>
      <c r="AK1699" s="569"/>
      <c r="AL1699" s="548">
        <f>IF(AH1699=0,0,(AJ1699/AH1699)*100)</f>
        <v>0</v>
      </c>
      <c r="AM1699" s="549"/>
      <c r="AN1699" s="564"/>
      <c r="AO1699" s="565"/>
      <c r="AP1699" s="568"/>
      <c r="AQ1699" s="569"/>
      <c r="AR1699" s="548">
        <f>IF(AN1699=0,0,(AP1699/AN1699)*100)</f>
        <v>0</v>
      </c>
      <c r="AS1699" s="549"/>
      <c r="AT1699" s="572">
        <f>AB1699+AH1699+AN1699</f>
        <v>0</v>
      </c>
      <c r="AU1699" s="573"/>
      <c r="AV1699" s="544">
        <f>AD1699+AJ1699+AP1699</f>
        <v>0</v>
      </c>
      <c r="AW1699" s="545"/>
      <c r="AX1699" s="548">
        <f>IF(AT1699=0,0,(AV1699/AT1699)*100)</f>
        <v>0</v>
      </c>
      <c r="AY1699" s="549"/>
      <c r="AZ1699" s="564"/>
      <c r="BA1699" s="565"/>
      <c r="BB1699" s="568"/>
      <c r="BC1699" s="569"/>
      <c r="BD1699" s="548">
        <f>IF(AZ1699=0,0,(BB1699/AZ1699)*100)</f>
        <v>0</v>
      </c>
      <c r="BE1699" s="549"/>
      <c r="BF1699" s="572">
        <f>AT1699+AZ1699</f>
        <v>0</v>
      </c>
      <c r="BG1699" s="573"/>
      <c r="BH1699" s="544">
        <f>AV1699+BB1699</f>
        <v>0</v>
      </c>
      <c r="BI1699" s="545"/>
      <c r="BJ1699" s="548">
        <f>IF(BF1699=0,0,(BH1699/BF1699)*100)</f>
        <v>0</v>
      </c>
      <c r="BK1699" s="549"/>
      <c r="BL1699" s="552">
        <f>(AD1699*2)+(AJ1699*2)+(AP1699*3)+BB1699</f>
        <v>0</v>
      </c>
      <c r="BM1699" s="553"/>
      <c r="BN1699" s="554"/>
      <c r="BO1699" s="560" t="e">
        <f>(BL1699*BR$1663)+(N1699*BR$1664)+(X1699*BR$1665)+(R1699*BR$1666)+(V1699*BR$1667)+(Z1699*BR$1668)</f>
        <v>#REF!</v>
      </c>
      <c r="BP1699" s="560" t="e">
        <f>((AZ1699-BB1699)*BR$1670)+((AT1699-AV1699)*BR$1669)+(H1699*BR$1671)+(P1699*BR$1672)</f>
        <v>#REF!</v>
      </c>
      <c r="BQ1699" s="62"/>
      <c r="BR1699" s="62"/>
      <c r="BS1699" s="62"/>
    </row>
    <row r="1700" spans="1:73" ht="21.75" customHeight="1">
      <c r="A1700" s="62"/>
      <c r="B1700" s="587"/>
      <c r="C1700" s="562" t="str">
        <f>IF(ROSTER!D$44="","",ROSTER!D$44)</f>
        <v/>
      </c>
      <c r="D1700" s="563"/>
      <c r="E1700" s="591"/>
      <c r="F1700" s="593"/>
      <c r="G1700" s="595"/>
      <c r="H1700" s="585"/>
      <c r="I1700" s="577"/>
      <c r="J1700" s="566"/>
      <c r="K1700" s="567"/>
      <c r="L1700" s="570"/>
      <c r="M1700" s="571"/>
      <c r="N1700" s="582" t="s">
        <v>16</v>
      </c>
      <c r="O1700" s="583"/>
      <c r="P1700" s="566"/>
      <c r="Q1700" s="567"/>
      <c r="R1700" s="570"/>
      <c r="S1700" s="571"/>
      <c r="T1700" s="582" t="s">
        <v>16</v>
      </c>
      <c r="U1700" s="583"/>
      <c r="V1700" s="585"/>
      <c r="W1700" s="577"/>
      <c r="X1700" s="566"/>
      <c r="Y1700" s="577"/>
      <c r="Z1700" s="566"/>
      <c r="AA1700" s="577"/>
      <c r="AB1700" s="566"/>
      <c r="AC1700" s="567"/>
      <c r="AD1700" s="570"/>
      <c r="AE1700" s="571"/>
      <c r="AF1700" s="598"/>
      <c r="AG1700" s="599"/>
      <c r="AH1700" s="566"/>
      <c r="AI1700" s="567"/>
      <c r="AJ1700" s="570"/>
      <c r="AK1700" s="571"/>
      <c r="AL1700" s="598"/>
      <c r="AM1700" s="599"/>
      <c r="AN1700" s="566"/>
      <c r="AO1700" s="567"/>
      <c r="AP1700" s="570"/>
      <c r="AQ1700" s="571"/>
      <c r="AR1700" s="598"/>
      <c r="AS1700" s="599"/>
      <c r="AT1700" s="603"/>
      <c r="AU1700" s="604"/>
      <c r="AV1700" s="596"/>
      <c r="AW1700" s="597"/>
      <c r="AX1700" s="598"/>
      <c r="AY1700" s="599"/>
      <c r="AZ1700" s="566"/>
      <c r="BA1700" s="567"/>
      <c r="BB1700" s="570"/>
      <c r="BC1700" s="571"/>
      <c r="BD1700" s="598"/>
      <c r="BE1700" s="599"/>
      <c r="BF1700" s="603"/>
      <c r="BG1700" s="604"/>
      <c r="BH1700" s="596"/>
      <c r="BI1700" s="597"/>
      <c r="BJ1700" s="598"/>
      <c r="BK1700" s="599"/>
      <c r="BL1700" s="600"/>
      <c r="BM1700" s="601"/>
      <c r="BN1700" s="602"/>
      <c r="BO1700" s="561"/>
      <c r="BP1700" s="561"/>
      <c r="BQ1700" s="62"/>
      <c r="BR1700" s="62"/>
      <c r="BS1700" s="62"/>
    </row>
    <row r="1701" spans="1:73" ht="21.75" customHeight="1">
      <c r="A1701" s="62"/>
      <c r="B1701" s="586" t="str">
        <f>IF(ROSTER!B46="","",ROSTER!B46)</f>
        <v/>
      </c>
      <c r="C1701" s="588" t="str">
        <f>IF(ROSTER!C$46="","",ROSTER!C$46)</f>
        <v/>
      </c>
      <c r="D1701" s="589"/>
      <c r="E1701" s="590"/>
      <c r="F1701" s="592">
        <f>IF(E1701="y",1,IF(E1701="S",1,0))</f>
        <v>0</v>
      </c>
      <c r="G1701" s="594">
        <f>IF(E1701="S",1,0)</f>
        <v>0</v>
      </c>
      <c r="H1701" s="584"/>
      <c r="I1701" s="576"/>
      <c r="J1701" s="564"/>
      <c r="K1701" s="565"/>
      <c r="L1701" s="568"/>
      <c r="M1701" s="569"/>
      <c r="N1701" s="578">
        <f>L1701+J1701</f>
        <v>0</v>
      </c>
      <c r="O1701" s="579"/>
      <c r="P1701" s="564"/>
      <c r="Q1701" s="565"/>
      <c r="R1701" s="568"/>
      <c r="S1701" s="569"/>
      <c r="T1701" s="578">
        <f>R1701-P1701</f>
        <v>0</v>
      </c>
      <c r="U1701" s="579"/>
      <c r="V1701" s="584"/>
      <c r="W1701" s="576"/>
      <c r="X1701" s="564"/>
      <c r="Y1701" s="576"/>
      <c r="Z1701" s="564"/>
      <c r="AA1701" s="576"/>
      <c r="AB1701" s="564"/>
      <c r="AC1701" s="565"/>
      <c r="AD1701" s="568"/>
      <c r="AE1701" s="569"/>
      <c r="AF1701" s="548">
        <f>IF(AB1701=0,0,(AD1701/AB1701)*100)</f>
        <v>0</v>
      </c>
      <c r="AG1701" s="549"/>
      <c r="AH1701" s="564"/>
      <c r="AI1701" s="565"/>
      <c r="AJ1701" s="568"/>
      <c r="AK1701" s="569"/>
      <c r="AL1701" s="548">
        <f>IF(AH1701=0,0,(AJ1701/AH1701)*100)</f>
        <v>0</v>
      </c>
      <c r="AM1701" s="549"/>
      <c r="AN1701" s="564"/>
      <c r="AO1701" s="565"/>
      <c r="AP1701" s="568"/>
      <c r="AQ1701" s="569"/>
      <c r="AR1701" s="548">
        <f>IF(AN1701=0,0,(AP1701/AN1701)*100)</f>
        <v>0</v>
      </c>
      <c r="AS1701" s="549"/>
      <c r="AT1701" s="572">
        <f>AB1701+AH1701+AN1701</f>
        <v>0</v>
      </c>
      <c r="AU1701" s="573"/>
      <c r="AV1701" s="544">
        <f>AD1701+AJ1701+AP1701</f>
        <v>0</v>
      </c>
      <c r="AW1701" s="545"/>
      <c r="AX1701" s="548">
        <f>IF(AT1701=0,0,(AV1701/AT1701)*100)</f>
        <v>0</v>
      </c>
      <c r="AY1701" s="549"/>
      <c r="AZ1701" s="564"/>
      <c r="BA1701" s="565"/>
      <c r="BB1701" s="568"/>
      <c r="BC1701" s="569"/>
      <c r="BD1701" s="548">
        <f>IF(AZ1701=0,0,(BB1701/AZ1701)*100)</f>
        <v>0</v>
      </c>
      <c r="BE1701" s="549"/>
      <c r="BF1701" s="572">
        <f>AT1701+AZ1701</f>
        <v>0</v>
      </c>
      <c r="BG1701" s="573"/>
      <c r="BH1701" s="544">
        <f>AV1701+BB1701</f>
        <v>0</v>
      </c>
      <c r="BI1701" s="545"/>
      <c r="BJ1701" s="548">
        <f>IF(BF1701=0,0,(BH1701/BF1701)*100)</f>
        <v>0</v>
      </c>
      <c r="BK1701" s="549"/>
      <c r="BL1701" s="552">
        <f>(AD1701*2)+(AJ1701*2)+(AP1701*3)+BB1701</f>
        <v>0</v>
      </c>
      <c r="BM1701" s="553"/>
      <c r="BN1701" s="554"/>
      <c r="BO1701" s="558" t="e">
        <f>(BL1701*BR$1663)+(N1701*BR$1664)+(X1701*BR$1665)+(R1701*BR$1666)+(V1701*BR$1667)+(Z1701*BR$1668)</f>
        <v>#REF!</v>
      </c>
      <c r="BP1701" s="560" t="e">
        <f>((AZ1701-BB1701)*BR$1670)+((AT1701-AV1701)*BR$1669)+(H1701*BR$1671)+(P1701*BR$1672)</f>
        <v>#REF!</v>
      </c>
      <c r="BQ1701" s="62"/>
      <c r="BR1701" s="62"/>
      <c r="BS1701" s="62"/>
      <c r="BU1701" s="82"/>
    </row>
    <row r="1702" spans="1:73" ht="22.5" customHeight="1" thickBot="1">
      <c r="A1702" s="62"/>
      <c r="B1702" s="587"/>
      <c r="C1702" s="562" t="str">
        <f>IF(ROSTER!D$46="","",ROSTER!D$46)</f>
        <v/>
      </c>
      <c r="D1702" s="563"/>
      <c r="E1702" s="591"/>
      <c r="F1702" s="593"/>
      <c r="G1702" s="595"/>
      <c r="H1702" s="585"/>
      <c r="I1702" s="577"/>
      <c r="J1702" s="566"/>
      <c r="K1702" s="567"/>
      <c r="L1702" s="570"/>
      <c r="M1702" s="571"/>
      <c r="N1702" s="580" t="s">
        <v>16</v>
      </c>
      <c r="O1702" s="581"/>
      <c r="P1702" s="566"/>
      <c r="Q1702" s="567"/>
      <c r="R1702" s="570"/>
      <c r="S1702" s="571"/>
      <c r="T1702" s="582" t="s">
        <v>16</v>
      </c>
      <c r="U1702" s="583"/>
      <c r="V1702" s="585"/>
      <c r="W1702" s="577"/>
      <c r="X1702" s="566"/>
      <c r="Y1702" s="577"/>
      <c r="Z1702" s="566"/>
      <c r="AA1702" s="577"/>
      <c r="AB1702" s="566"/>
      <c r="AC1702" s="567"/>
      <c r="AD1702" s="570"/>
      <c r="AE1702" s="571"/>
      <c r="AF1702" s="550"/>
      <c r="AG1702" s="551"/>
      <c r="AH1702" s="566"/>
      <c r="AI1702" s="567"/>
      <c r="AJ1702" s="570"/>
      <c r="AK1702" s="571"/>
      <c r="AL1702" s="550"/>
      <c r="AM1702" s="551"/>
      <c r="AN1702" s="566"/>
      <c r="AO1702" s="567"/>
      <c r="AP1702" s="570"/>
      <c r="AQ1702" s="571"/>
      <c r="AR1702" s="550"/>
      <c r="AS1702" s="551"/>
      <c r="AT1702" s="574"/>
      <c r="AU1702" s="575"/>
      <c r="AV1702" s="546"/>
      <c r="AW1702" s="547"/>
      <c r="AX1702" s="550"/>
      <c r="AY1702" s="551"/>
      <c r="AZ1702" s="566"/>
      <c r="BA1702" s="567"/>
      <c r="BB1702" s="570"/>
      <c r="BC1702" s="571"/>
      <c r="BD1702" s="550"/>
      <c r="BE1702" s="551"/>
      <c r="BF1702" s="574"/>
      <c r="BG1702" s="575"/>
      <c r="BH1702" s="546"/>
      <c r="BI1702" s="547"/>
      <c r="BJ1702" s="550"/>
      <c r="BK1702" s="551"/>
      <c r="BL1702" s="555"/>
      <c r="BM1702" s="556"/>
      <c r="BN1702" s="557"/>
      <c r="BO1702" s="559"/>
      <c r="BP1702" s="561"/>
      <c r="BQ1702" s="62"/>
      <c r="BR1702" s="62"/>
      <c r="BS1702" s="62"/>
    </row>
    <row r="1703" spans="1:73" s="82" customFormat="1" ht="33.4" customHeight="1">
      <c r="A1703" s="80"/>
      <c r="B1703" s="538"/>
      <c r="C1703" s="539"/>
      <c r="D1703" s="539" t="s">
        <v>10</v>
      </c>
      <c r="E1703" s="542"/>
      <c r="F1703" s="81"/>
      <c r="G1703" s="81"/>
      <c r="H1703" s="532">
        <f>SUM(H1663:I1702)</f>
        <v>0</v>
      </c>
      <c r="I1703" s="525"/>
      <c r="J1703" s="532">
        <f>SUM(J1663:K1702)</f>
        <v>0</v>
      </c>
      <c r="K1703" s="525"/>
      <c r="L1703" s="524">
        <f>SUM(L1663:M1702)</f>
        <v>0</v>
      </c>
      <c r="M1703" s="528"/>
      <c r="N1703" s="495">
        <f>L1703+J1703</f>
        <v>0</v>
      </c>
      <c r="O1703" s="496"/>
      <c r="P1703" s="524">
        <f>SUM(P1663:Q1702)</f>
        <v>0</v>
      </c>
      <c r="Q1703" s="525"/>
      <c r="R1703" s="524">
        <f>SUM(R1663:S1702)</f>
        <v>0</v>
      </c>
      <c r="S1703" s="528"/>
      <c r="T1703" s="495">
        <f>R1703-P1703</f>
        <v>0</v>
      </c>
      <c r="U1703" s="496"/>
      <c r="V1703" s="524">
        <f>SUM(V1663:W1702)</f>
        <v>0</v>
      </c>
      <c r="W1703" s="528"/>
      <c r="X1703" s="532">
        <f>SUM(X1663:Y1702)</f>
        <v>0</v>
      </c>
      <c r="Y1703" s="496"/>
      <c r="Z1703" s="532">
        <f>SUM(Z1663:AA1702)</f>
        <v>0</v>
      </c>
      <c r="AA1703" s="496"/>
      <c r="AB1703" s="528">
        <f>SUM(AB1663:AC1702)</f>
        <v>0</v>
      </c>
      <c r="AC1703" s="525"/>
      <c r="AD1703" s="524">
        <f>SUM(AD1663:AE1702)</f>
        <v>0</v>
      </c>
      <c r="AE1703" s="528"/>
      <c r="AF1703" s="495">
        <f>IF(AB1703=0,0,(AD1703/AB1703)*100)</f>
        <v>0</v>
      </c>
      <c r="AG1703" s="496"/>
      <c r="AH1703" s="524">
        <f>SUM(AH1663:AI1702)</f>
        <v>0</v>
      </c>
      <c r="AI1703" s="525"/>
      <c r="AJ1703" s="524">
        <f>SUM(AJ1663:AK1702)</f>
        <v>0</v>
      </c>
      <c r="AK1703" s="528"/>
      <c r="AL1703" s="495">
        <f>IF(AH1703=0,0,(AJ1703/AH1703)*100)</f>
        <v>0</v>
      </c>
      <c r="AM1703" s="496"/>
      <c r="AN1703" s="524">
        <f>SUM(AN1663:AO1702)</f>
        <v>0</v>
      </c>
      <c r="AO1703" s="525"/>
      <c r="AP1703" s="524">
        <f>SUM(AP1663:AQ1702)</f>
        <v>0</v>
      </c>
      <c r="AQ1703" s="528"/>
      <c r="AR1703" s="495">
        <f>IF(AN1703=0,0,(AP1703/AN1703)*100)</f>
        <v>0</v>
      </c>
      <c r="AS1703" s="496"/>
      <c r="AT1703" s="532">
        <f>AB1703+AH1703+AN1703</f>
        <v>0</v>
      </c>
      <c r="AU1703" s="525"/>
      <c r="AV1703" s="524">
        <f>AD1703+AJ1703+AP1703</f>
        <v>0</v>
      </c>
      <c r="AW1703" s="534"/>
      <c r="AX1703" s="495">
        <f>IF(AT1703=0,0,(AV1703/AT1703)*100)</f>
        <v>0</v>
      </c>
      <c r="AY1703" s="496"/>
      <c r="AZ1703" s="524">
        <f>SUM(AZ1663:BA1702)</f>
        <v>0</v>
      </c>
      <c r="BA1703" s="525"/>
      <c r="BB1703" s="524">
        <f>SUM(BB1663:BC1702)</f>
        <v>0</v>
      </c>
      <c r="BC1703" s="528"/>
      <c r="BD1703" s="495">
        <f>IF(AZ1703=0,0,(BB1703/AZ1703)*100)</f>
        <v>0</v>
      </c>
      <c r="BE1703" s="496"/>
      <c r="BF1703" s="532">
        <f>AT1703+AZ1703</f>
        <v>0</v>
      </c>
      <c r="BG1703" s="525"/>
      <c r="BH1703" s="524">
        <f>AV1703+BB1703</f>
        <v>0</v>
      </c>
      <c r="BI1703" s="534"/>
      <c r="BJ1703" s="495">
        <f>IF(BF1703=0,0,(BH1703/BF1703)*100)</f>
        <v>0</v>
      </c>
      <c r="BK1703" s="536"/>
      <c r="BL1703" s="511">
        <f>SUM(BL1663:BN1702)</f>
        <v>0</v>
      </c>
      <c r="BM1703" s="512"/>
      <c r="BN1703" s="513"/>
      <c r="BO1703" s="517" t="e">
        <f>(BL1703*BR$1663)+(N1703*BR$1664)+(X1703*BR$1665)+(R1703*BR$1666)+(V1703*BR$1667)+(Z1703*BR$1668)</f>
        <v>#REF!</v>
      </c>
      <c r="BP1703" s="519" t="e">
        <f>((AZ1703-BB1703)*BR$1670)+((AT1703-AV1703)*BR$1669)+(H1703*BR$1671)+(P1703*BR$1672)</f>
        <v>#REF!</v>
      </c>
      <c r="BQ1703" s="80"/>
      <c r="BR1703" s="80"/>
      <c r="BS1703" s="80"/>
    </row>
    <row r="1704" spans="1:73" s="82" customFormat="1" ht="33.950000000000003" customHeight="1" thickBot="1">
      <c r="A1704" s="80"/>
      <c r="B1704" s="540"/>
      <c r="C1704" s="541"/>
      <c r="D1704" s="541"/>
      <c r="E1704" s="543"/>
      <c r="F1704" s="83"/>
      <c r="G1704" s="83"/>
      <c r="H1704" s="533"/>
      <c r="I1704" s="527"/>
      <c r="J1704" s="533"/>
      <c r="K1704" s="527"/>
      <c r="L1704" s="526"/>
      <c r="M1704" s="529"/>
      <c r="N1704" s="530" t="s">
        <v>16</v>
      </c>
      <c r="O1704" s="531"/>
      <c r="P1704" s="526"/>
      <c r="Q1704" s="527"/>
      <c r="R1704" s="526"/>
      <c r="S1704" s="529"/>
      <c r="T1704" s="530" t="s">
        <v>16</v>
      </c>
      <c r="U1704" s="531"/>
      <c r="V1704" s="526"/>
      <c r="W1704" s="529"/>
      <c r="X1704" s="533"/>
      <c r="Y1704" s="531"/>
      <c r="Z1704" s="533"/>
      <c r="AA1704" s="531"/>
      <c r="AB1704" s="529"/>
      <c r="AC1704" s="527"/>
      <c r="AD1704" s="526"/>
      <c r="AE1704" s="529"/>
      <c r="AF1704" s="530"/>
      <c r="AG1704" s="531"/>
      <c r="AH1704" s="526"/>
      <c r="AI1704" s="527"/>
      <c r="AJ1704" s="526"/>
      <c r="AK1704" s="529"/>
      <c r="AL1704" s="530"/>
      <c r="AM1704" s="531"/>
      <c r="AN1704" s="526"/>
      <c r="AO1704" s="527"/>
      <c r="AP1704" s="526"/>
      <c r="AQ1704" s="529"/>
      <c r="AR1704" s="530"/>
      <c r="AS1704" s="531"/>
      <c r="AT1704" s="533"/>
      <c r="AU1704" s="527"/>
      <c r="AV1704" s="526"/>
      <c r="AW1704" s="535"/>
      <c r="AX1704" s="530"/>
      <c r="AY1704" s="531"/>
      <c r="AZ1704" s="526"/>
      <c r="BA1704" s="527"/>
      <c r="BB1704" s="526"/>
      <c r="BC1704" s="529"/>
      <c r="BD1704" s="530"/>
      <c r="BE1704" s="531"/>
      <c r="BF1704" s="533"/>
      <c r="BG1704" s="527"/>
      <c r="BH1704" s="526"/>
      <c r="BI1704" s="535"/>
      <c r="BJ1704" s="530"/>
      <c r="BK1704" s="537"/>
      <c r="BL1704" s="514"/>
      <c r="BM1704" s="515"/>
      <c r="BN1704" s="516"/>
      <c r="BO1704" s="518"/>
      <c r="BP1704" s="520"/>
      <c r="BQ1704" s="80"/>
      <c r="BR1704" s="80"/>
      <c r="BS1704" s="80"/>
    </row>
    <row r="1705" spans="1:73" s="88" customFormat="1" ht="48.2" customHeight="1" thickBot="1">
      <c r="A1705" s="84"/>
      <c r="B1705" s="521"/>
      <c r="C1705" s="522"/>
      <c r="D1705" s="522" t="s">
        <v>13</v>
      </c>
      <c r="E1705" s="523"/>
      <c r="F1705" s="85"/>
      <c r="G1705" s="128"/>
      <c r="H1705" s="509"/>
      <c r="I1705" s="510"/>
      <c r="J1705" s="504"/>
      <c r="K1705" s="505"/>
      <c r="L1705" s="493"/>
      <c r="M1705" s="494"/>
      <c r="N1705" s="506">
        <f>J1705+L1705</f>
        <v>0</v>
      </c>
      <c r="O1705" s="507"/>
      <c r="P1705" s="497">
        <f>R1703</f>
        <v>0</v>
      </c>
      <c r="Q1705" s="498"/>
      <c r="R1705" s="499">
        <f>P1703</f>
        <v>0</v>
      </c>
      <c r="S1705" s="500"/>
      <c r="T1705" s="506">
        <f>R1705-P1705</f>
        <v>0</v>
      </c>
      <c r="U1705" s="507"/>
      <c r="V1705" s="504"/>
      <c r="W1705" s="508"/>
      <c r="X1705" s="509"/>
      <c r="Y1705" s="510"/>
      <c r="Z1705" s="504"/>
      <c r="AA1705" s="508"/>
      <c r="AB1705" s="504"/>
      <c r="AC1705" s="505"/>
      <c r="AD1705" s="493"/>
      <c r="AE1705" s="494"/>
      <c r="AF1705" s="495">
        <f>IF(AB1705=0,0,(AD1705/AB1705)*100)</f>
        <v>0</v>
      </c>
      <c r="AG1705" s="496"/>
      <c r="AH1705" s="504"/>
      <c r="AI1705" s="505"/>
      <c r="AJ1705" s="493"/>
      <c r="AK1705" s="494"/>
      <c r="AL1705" s="495">
        <f>IF(AH1705=0,0,(AJ1705/AH1705)*100)</f>
        <v>0</v>
      </c>
      <c r="AM1705" s="496"/>
      <c r="AN1705" s="504"/>
      <c r="AO1705" s="505"/>
      <c r="AP1705" s="493"/>
      <c r="AQ1705" s="494"/>
      <c r="AR1705" s="495">
        <f>IF(AN1705=0,0,(AP1705/AN1705)*100)</f>
        <v>0</v>
      </c>
      <c r="AS1705" s="496"/>
      <c r="AT1705" s="497">
        <f>AB1705+AH1705+AN1705</f>
        <v>0</v>
      </c>
      <c r="AU1705" s="498"/>
      <c r="AV1705" s="499">
        <f>AD1705+AJ1705+AP1705</f>
        <v>0</v>
      </c>
      <c r="AW1705" s="500"/>
      <c r="AX1705" s="495">
        <f>IF(AT1705=0,0,(AV1705/AT1705)*100)</f>
        <v>0</v>
      </c>
      <c r="AY1705" s="496"/>
      <c r="AZ1705" s="504"/>
      <c r="BA1705" s="505"/>
      <c r="BB1705" s="493"/>
      <c r="BC1705" s="494"/>
      <c r="BD1705" s="495">
        <f>IF(AZ1705=0,0,(BB1705/AZ1705)*100)</f>
        <v>0</v>
      </c>
      <c r="BE1705" s="496"/>
      <c r="BF1705" s="497">
        <f>AT1705+AZ1705</f>
        <v>0</v>
      </c>
      <c r="BG1705" s="498"/>
      <c r="BH1705" s="499">
        <f>AV1705+BB1705</f>
        <v>0</v>
      </c>
      <c r="BI1705" s="500"/>
      <c r="BJ1705" s="495">
        <f>IF(BF1705=0,0,(BH1705/BF1705)*100)</f>
        <v>0</v>
      </c>
      <c r="BK1705" s="496"/>
      <c r="BL1705" s="501"/>
      <c r="BM1705" s="502"/>
      <c r="BN1705" s="503"/>
      <c r="BO1705" s="86"/>
      <c r="BP1705" s="87"/>
      <c r="BQ1705" s="84"/>
      <c r="BR1705" s="84"/>
      <c r="BS1705" s="84"/>
    </row>
    <row r="1706" spans="1:73" s="88" customFormat="1" ht="48.95" customHeight="1" thickBot="1">
      <c r="A1706" s="84"/>
      <c r="B1706" s="247"/>
      <c r="C1706" s="249"/>
      <c r="D1706" s="488" t="s">
        <v>52</v>
      </c>
      <c r="E1706" s="489"/>
      <c r="F1706" s="89"/>
      <c r="G1706" s="89"/>
      <c r="H1706" s="249"/>
      <c r="I1706" s="249"/>
      <c r="J1706" s="490">
        <f>IF((J1703+L1705)=0,0,J1703/(J1703+L1705)*100)</f>
        <v>0</v>
      </c>
      <c r="K1706" s="491"/>
      <c r="L1706" s="490">
        <f>IF((L1703+J1705)=0,0,L1703/(L1703+J1705)*100)</f>
        <v>0</v>
      </c>
      <c r="M1706" s="491"/>
      <c r="N1706" s="490">
        <f>IF((N1703+N1705)=0,0,N1703/(N1703+N1705)*100)</f>
        <v>0</v>
      </c>
      <c r="O1706" s="492"/>
      <c r="P1706" s="654"/>
      <c r="Q1706" s="484"/>
      <c r="R1706" s="484"/>
      <c r="S1706" s="484"/>
      <c r="T1706" s="655"/>
      <c r="U1706" s="655"/>
      <c r="V1706" s="484"/>
      <c r="W1706" s="484"/>
      <c r="X1706" s="484"/>
      <c r="Y1706" s="484"/>
      <c r="Z1706" s="484"/>
      <c r="AA1706" s="484"/>
      <c r="AB1706" s="484"/>
      <c r="AC1706" s="484"/>
      <c r="AD1706" s="484"/>
      <c r="AE1706" s="484"/>
      <c r="AF1706" s="484"/>
      <c r="AG1706" s="484"/>
      <c r="AH1706" s="484"/>
      <c r="AI1706" s="484"/>
      <c r="AJ1706" s="484"/>
      <c r="AK1706" s="484"/>
      <c r="AL1706" s="484"/>
      <c r="AM1706" s="484"/>
      <c r="AN1706" s="484"/>
      <c r="AO1706" s="484"/>
      <c r="AP1706" s="484"/>
      <c r="AQ1706" s="484"/>
      <c r="AR1706" s="484"/>
      <c r="AS1706" s="484"/>
      <c r="AT1706" s="484"/>
      <c r="AU1706" s="484"/>
      <c r="AV1706" s="484"/>
      <c r="AW1706" s="484"/>
      <c r="AX1706" s="484"/>
      <c r="AY1706" s="484"/>
      <c r="AZ1706" s="484"/>
      <c r="BA1706" s="484"/>
      <c r="BB1706" s="484"/>
      <c r="BC1706" s="484"/>
      <c r="BD1706" s="484"/>
      <c r="BE1706" s="484"/>
      <c r="BF1706" s="484"/>
      <c r="BG1706" s="484"/>
      <c r="BH1706" s="484"/>
      <c r="BI1706" s="484"/>
      <c r="BJ1706" s="484"/>
      <c r="BK1706" s="484"/>
      <c r="BL1706" s="484"/>
      <c r="BM1706" s="484"/>
      <c r="BN1706" s="485"/>
      <c r="BO1706" s="90"/>
      <c r="BP1706" s="90"/>
      <c r="BQ1706" s="84"/>
      <c r="BR1706" s="84"/>
      <c r="BS1706" s="84"/>
    </row>
    <row r="1707" spans="1:73" ht="27.75" thickTop="1" thickBot="1">
      <c r="A1707" s="62"/>
      <c r="B1707" s="250"/>
      <c r="C1707" s="251"/>
      <c r="D1707" s="251"/>
      <c r="E1707" s="251"/>
      <c r="F1707" s="91"/>
      <c r="G1707" s="91"/>
      <c r="H1707" s="251"/>
      <c r="I1707" s="251"/>
      <c r="J1707" s="251"/>
      <c r="K1707" s="251"/>
      <c r="L1707" s="251"/>
      <c r="M1707" s="251"/>
      <c r="N1707" s="251"/>
      <c r="O1707" s="251"/>
      <c r="P1707" s="251"/>
      <c r="Q1707" s="251"/>
      <c r="R1707" s="251"/>
      <c r="S1707" s="251"/>
      <c r="T1707" s="251"/>
      <c r="U1707" s="251"/>
      <c r="V1707" s="251"/>
      <c r="W1707" s="251"/>
      <c r="X1707" s="251"/>
      <c r="Y1707" s="251"/>
      <c r="Z1707" s="251"/>
      <c r="AA1707" s="251"/>
      <c r="AB1707" s="251"/>
      <c r="AC1707" s="251"/>
      <c r="AD1707" s="251"/>
      <c r="AE1707" s="251"/>
      <c r="AF1707" s="256"/>
      <c r="AG1707" s="256"/>
      <c r="AH1707" s="251"/>
      <c r="AI1707" s="251"/>
      <c r="AJ1707" s="251"/>
      <c r="AK1707" s="251"/>
      <c r="AL1707" s="251"/>
      <c r="AM1707" s="251"/>
      <c r="AN1707" s="251"/>
      <c r="AO1707" s="251"/>
      <c r="AP1707" s="251"/>
      <c r="AQ1707" s="251"/>
      <c r="AR1707" s="251"/>
      <c r="AS1707" s="251"/>
      <c r="AT1707" s="251"/>
      <c r="AU1707" s="251"/>
      <c r="AV1707" s="251"/>
      <c r="AW1707" s="251"/>
      <c r="AX1707" s="251"/>
      <c r="AY1707" s="251"/>
      <c r="AZ1707" s="251"/>
      <c r="BA1707" s="251"/>
      <c r="BB1707" s="251"/>
      <c r="BC1707" s="251"/>
      <c r="BD1707" s="251"/>
      <c r="BE1707" s="251"/>
      <c r="BF1707" s="251"/>
      <c r="BG1707" s="251"/>
      <c r="BH1707" s="251"/>
      <c r="BI1707" s="251"/>
      <c r="BJ1707" s="251"/>
      <c r="BK1707" s="251"/>
      <c r="BL1707" s="251"/>
      <c r="BM1707" s="251"/>
      <c r="BN1707" s="257"/>
      <c r="BO1707" s="92"/>
      <c r="BP1707" s="92"/>
      <c r="BQ1707" s="62"/>
      <c r="BR1707" s="62"/>
      <c r="BS1707" s="62"/>
    </row>
    <row r="1708" spans="1:73" s="88" customFormat="1" ht="73.349999999999994" customHeight="1" thickTop="1" thickBot="1">
      <c r="A1708" s="84"/>
      <c r="B1708" s="486" t="s">
        <v>70</v>
      </c>
      <c r="C1708" s="487"/>
      <c r="D1708" s="483" t="s">
        <v>60</v>
      </c>
      <c r="E1708" s="483"/>
      <c r="F1708" s="93"/>
      <c r="G1708" s="93"/>
      <c r="H1708" s="479"/>
      <c r="I1708" s="480"/>
      <c r="J1708" s="481"/>
      <c r="K1708" s="259"/>
      <c r="L1708" s="479"/>
      <c r="M1708" s="480"/>
      <c r="N1708" s="481"/>
      <c r="O1708" s="476" t="s">
        <v>53</v>
      </c>
      <c r="P1708" s="477"/>
      <c r="Q1708" s="477"/>
      <c r="R1708" s="477"/>
      <c r="S1708" s="479"/>
      <c r="T1708" s="480"/>
      <c r="U1708" s="481"/>
      <c r="V1708" s="259"/>
      <c r="W1708" s="479"/>
      <c r="X1708" s="480"/>
      <c r="Y1708" s="481"/>
      <c r="Z1708" s="476" t="s">
        <v>55</v>
      </c>
      <c r="AA1708" s="477"/>
      <c r="AB1708" s="477"/>
      <c r="AC1708" s="478"/>
      <c r="AD1708" s="479"/>
      <c r="AE1708" s="480"/>
      <c r="AF1708" s="481"/>
      <c r="AG1708" s="259"/>
      <c r="AH1708" s="479"/>
      <c r="AI1708" s="480"/>
      <c r="AJ1708" s="481"/>
      <c r="AK1708" s="476" t="s">
        <v>59</v>
      </c>
      <c r="AL1708" s="477"/>
      <c r="AM1708" s="477"/>
      <c r="AN1708" s="478"/>
      <c r="AO1708" s="479"/>
      <c r="AP1708" s="480"/>
      <c r="AQ1708" s="481"/>
      <c r="AR1708" s="263"/>
      <c r="AS1708" s="479"/>
      <c r="AT1708" s="480"/>
      <c r="AU1708" s="481"/>
      <c r="AV1708" s="264"/>
      <c r="AW1708" s="264"/>
      <c r="AX1708" s="264"/>
      <c r="AY1708" s="264"/>
      <c r="AZ1708" s="472" t="s">
        <v>20</v>
      </c>
      <c r="BA1708" s="472"/>
      <c r="BB1708" s="472"/>
      <c r="BC1708" s="472"/>
      <c r="BD1708" s="473"/>
      <c r="BE1708" s="469">
        <f>BL1703</f>
        <v>0</v>
      </c>
      <c r="BF1708" s="470"/>
      <c r="BG1708" s="471"/>
      <c r="BH1708" s="265"/>
      <c r="BI1708" s="469">
        <f>BL1705</f>
        <v>0</v>
      </c>
      <c r="BJ1708" s="470"/>
      <c r="BK1708" s="471"/>
      <c r="BL1708" s="266"/>
      <c r="BM1708" s="266"/>
      <c r="BN1708" s="267"/>
      <c r="BO1708" s="94"/>
      <c r="BP1708" s="94"/>
      <c r="BQ1708" s="84"/>
      <c r="BR1708" s="84"/>
      <c r="BS1708" s="84"/>
    </row>
    <row r="1709" spans="1:73" ht="15.6" customHeight="1" thickTop="1" thickBot="1">
      <c r="A1709" s="62"/>
      <c r="B1709" s="252"/>
      <c r="C1709" s="241"/>
      <c r="D1709" s="253"/>
      <c r="E1709" s="253"/>
      <c r="F1709" s="95"/>
      <c r="G1709" s="95"/>
      <c r="H1709" s="261"/>
      <c r="I1709" s="261"/>
      <c r="J1709" s="261"/>
      <c r="K1709" s="261"/>
      <c r="L1709" s="261"/>
      <c r="M1709" s="261"/>
      <c r="N1709" s="261"/>
      <c r="O1709" s="258"/>
      <c r="P1709" s="258"/>
      <c r="Q1709" s="258"/>
      <c r="R1709" s="258"/>
      <c r="S1709" s="261"/>
      <c r="T1709" s="261"/>
      <c r="U1709" s="261"/>
      <c r="V1709" s="260"/>
      <c r="W1709" s="261"/>
      <c r="X1709" s="261"/>
      <c r="Y1709" s="261"/>
      <c r="Z1709" s="258"/>
      <c r="AA1709" s="258"/>
      <c r="AB1709" s="258"/>
      <c r="AC1709" s="258"/>
      <c r="AD1709" s="261"/>
      <c r="AE1709" s="261"/>
      <c r="AF1709" s="261"/>
      <c r="AG1709" s="261"/>
      <c r="AH1709" s="260"/>
      <c r="AI1709" s="260"/>
      <c r="AJ1709" s="261"/>
      <c r="AK1709" s="258"/>
      <c r="AL1709" s="258"/>
      <c r="AM1709" s="258"/>
      <c r="AN1709" s="258"/>
      <c r="AO1709" s="261"/>
      <c r="AP1709" s="261"/>
      <c r="AQ1709" s="261"/>
      <c r="AR1709" s="261"/>
      <c r="AS1709" s="261"/>
      <c r="AT1709" s="263"/>
      <c r="AU1709" s="263"/>
      <c r="AV1709" s="268"/>
      <c r="AW1709" s="268"/>
      <c r="AX1709" s="268"/>
      <c r="AY1709" s="268"/>
      <c r="AZ1709" s="258"/>
      <c r="BA1709" s="269"/>
      <c r="BB1709" s="269"/>
      <c r="BC1709" s="270"/>
      <c r="BD1709" s="271"/>
      <c r="BE1709" s="272"/>
      <c r="BF1709" s="272"/>
      <c r="BG1709" s="263"/>
      <c r="BH1709" s="273"/>
      <c r="BI1709" s="274"/>
      <c r="BJ1709" s="274"/>
      <c r="BK1709" s="263"/>
      <c r="BL1709" s="268"/>
      <c r="BM1709" s="268"/>
      <c r="BN1709" s="275"/>
      <c r="BO1709" s="96"/>
      <c r="BP1709" s="96"/>
      <c r="BQ1709" s="62"/>
      <c r="BR1709" s="62"/>
      <c r="BS1709" s="62"/>
    </row>
    <row r="1710" spans="1:73" s="88" customFormat="1" ht="74.849999999999994" customHeight="1" thickTop="1" thickBot="1">
      <c r="A1710" s="84"/>
      <c r="B1710" s="482" t="s">
        <v>51</v>
      </c>
      <c r="C1710" s="472"/>
      <c r="D1710" s="483" t="s">
        <v>61</v>
      </c>
      <c r="E1710" s="483"/>
      <c r="F1710" s="93"/>
      <c r="G1710" s="93"/>
      <c r="H1710" s="469">
        <f>H1708</f>
        <v>0</v>
      </c>
      <c r="I1710" s="470"/>
      <c r="J1710" s="471"/>
      <c r="K1710" s="259"/>
      <c r="L1710" s="469">
        <f>L1708</f>
        <v>0</v>
      </c>
      <c r="M1710" s="470"/>
      <c r="N1710" s="471"/>
      <c r="O1710" s="476" t="s">
        <v>57</v>
      </c>
      <c r="P1710" s="477"/>
      <c r="Q1710" s="477"/>
      <c r="R1710" s="477"/>
      <c r="S1710" s="469">
        <f>S1708-H1708</f>
        <v>0</v>
      </c>
      <c r="T1710" s="470"/>
      <c r="U1710" s="471"/>
      <c r="V1710" s="259"/>
      <c r="W1710" s="469">
        <f>W1708-L1708</f>
        <v>0</v>
      </c>
      <c r="X1710" s="470"/>
      <c r="Y1710" s="471"/>
      <c r="Z1710" s="476" t="s">
        <v>56</v>
      </c>
      <c r="AA1710" s="477"/>
      <c r="AB1710" s="477"/>
      <c r="AC1710" s="478"/>
      <c r="AD1710" s="469">
        <f>AD1708-S1708</f>
        <v>0</v>
      </c>
      <c r="AE1710" s="470"/>
      <c r="AF1710" s="471"/>
      <c r="AG1710" s="259"/>
      <c r="AH1710" s="469">
        <f>AH1708-W1708</f>
        <v>0</v>
      </c>
      <c r="AI1710" s="470"/>
      <c r="AJ1710" s="471"/>
      <c r="AK1710" s="476" t="s">
        <v>58</v>
      </c>
      <c r="AL1710" s="477"/>
      <c r="AM1710" s="477"/>
      <c r="AN1710" s="478"/>
      <c r="AO1710" s="469">
        <f>AO1708-AD1708</f>
        <v>0</v>
      </c>
      <c r="AP1710" s="470"/>
      <c r="AQ1710" s="471"/>
      <c r="AR1710" s="263"/>
      <c r="AS1710" s="469">
        <f>AS1708-AH1708</f>
        <v>0</v>
      </c>
      <c r="AT1710" s="470"/>
      <c r="AU1710" s="471"/>
      <c r="AV1710" s="264"/>
      <c r="AW1710" s="264"/>
      <c r="AX1710" s="264"/>
      <c r="AY1710" s="264"/>
      <c r="AZ1710" s="472" t="s">
        <v>50</v>
      </c>
      <c r="BA1710" s="472"/>
      <c r="BB1710" s="472"/>
      <c r="BC1710" s="472"/>
      <c r="BD1710" s="473"/>
      <c r="BE1710" s="469">
        <f>BE1708-AO1708</f>
        <v>0</v>
      </c>
      <c r="BF1710" s="470"/>
      <c r="BG1710" s="471"/>
      <c r="BH1710" s="276"/>
      <c r="BI1710" s="469">
        <f>BI1708-AS1708</f>
        <v>0</v>
      </c>
      <c r="BJ1710" s="470"/>
      <c r="BK1710" s="471"/>
      <c r="BL1710" s="266"/>
      <c r="BM1710" s="266"/>
      <c r="BN1710" s="267"/>
      <c r="BO1710" s="94"/>
      <c r="BP1710" s="94"/>
      <c r="BQ1710" s="84"/>
      <c r="BR1710" s="84"/>
      <c r="BS1710" s="84"/>
    </row>
    <row r="1711" spans="1:73" ht="27.75" thickTop="1" thickBot="1">
      <c r="A1711" s="62"/>
      <c r="B1711" s="254"/>
      <c r="C1711" s="255"/>
      <c r="D1711" s="255"/>
      <c r="E1711" s="255"/>
      <c r="F1711" s="97"/>
      <c r="G1711" s="97"/>
      <c r="H1711" s="255"/>
      <c r="I1711" s="255"/>
      <c r="J1711" s="255"/>
      <c r="K1711" s="255"/>
      <c r="L1711" s="255"/>
      <c r="M1711" s="255"/>
      <c r="N1711" s="255"/>
      <c r="O1711" s="255"/>
      <c r="P1711" s="255"/>
      <c r="Q1711" s="255"/>
      <c r="R1711" s="255"/>
      <c r="S1711" s="255"/>
      <c r="T1711" s="255"/>
      <c r="U1711" s="255"/>
      <c r="V1711" s="255"/>
      <c r="W1711" s="255"/>
      <c r="X1711" s="255"/>
      <c r="Y1711" s="255"/>
      <c r="Z1711" s="255"/>
      <c r="AA1711" s="255"/>
      <c r="AB1711" s="255"/>
      <c r="AC1711" s="255"/>
      <c r="AD1711" s="255"/>
      <c r="AE1711" s="255"/>
      <c r="AF1711" s="262"/>
      <c r="AG1711" s="262"/>
      <c r="AH1711" s="255"/>
      <c r="AI1711" s="255"/>
      <c r="AJ1711" s="255"/>
      <c r="AK1711" s="255"/>
      <c r="AL1711" s="255"/>
      <c r="AM1711" s="255"/>
      <c r="AN1711" s="255"/>
      <c r="AO1711" s="255"/>
      <c r="AP1711" s="255"/>
      <c r="AQ1711" s="255"/>
      <c r="AR1711" s="255"/>
      <c r="AS1711" s="255"/>
      <c r="AT1711" s="255"/>
      <c r="AU1711" s="255"/>
      <c r="AV1711" s="255"/>
      <c r="AW1711" s="255"/>
      <c r="AX1711" s="255"/>
      <c r="AY1711" s="255"/>
      <c r="AZ1711" s="255"/>
      <c r="BA1711" s="474" t="s">
        <v>104</v>
      </c>
      <c r="BB1711" s="474"/>
      <c r="BC1711" s="474"/>
      <c r="BD1711" s="474"/>
      <c r="BE1711" s="474"/>
      <c r="BF1711" s="474"/>
      <c r="BG1711" s="474"/>
      <c r="BH1711" s="474"/>
      <c r="BI1711" s="474"/>
      <c r="BJ1711" s="474"/>
      <c r="BK1711" s="474"/>
      <c r="BL1711" s="474"/>
      <c r="BM1711" s="474"/>
      <c r="BN1711" s="475"/>
      <c r="BO1711" s="98"/>
      <c r="BP1711" s="98"/>
      <c r="BQ1711" s="62"/>
      <c r="BR1711" s="62"/>
      <c r="BS1711" s="62"/>
    </row>
    <row r="1712" spans="1:73" ht="10.9" customHeight="1" thickTop="1">
      <c r="A1712" s="62"/>
      <c r="B1712" s="63"/>
      <c r="C1712" s="62"/>
      <c r="D1712" s="62"/>
      <c r="E1712" s="62"/>
      <c r="F1712" s="64"/>
      <c r="G1712" s="64"/>
      <c r="H1712" s="62"/>
      <c r="I1712" s="62"/>
      <c r="J1712" s="62"/>
      <c r="K1712" s="62"/>
      <c r="L1712" s="62"/>
      <c r="M1712" s="62"/>
      <c r="N1712" s="62"/>
      <c r="O1712" s="62"/>
      <c r="P1712" s="62"/>
      <c r="Q1712" s="62"/>
      <c r="R1712" s="62"/>
      <c r="S1712" s="62"/>
      <c r="T1712" s="62"/>
      <c r="U1712" s="62"/>
      <c r="V1712" s="62"/>
      <c r="W1712" s="62"/>
      <c r="X1712" s="62"/>
      <c r="Y1712" s="62"/>
      <c r="Z1712" s="62"/>
      <c r="AA1712" s="62"/>
      <c r="AB1712" s="62"/>
      <c r="AC1712" s="62"/>
      <c r="AD1712" s="62"/>
      <c r="AE1712" s="62"/>
      <c r="AF1712" s="65"/>
      <c r="AG1712" s="65"/>
      <c r="AH1712" s="62"/>
      <c r="AI1712" s="62"/>
      <c r="AJ1712" s="62"/>
      <c r="AK1712" s="62"/>
      <c r="AL1712" s="62"/>
      <c r="AM1712" s="62"/>
      <c r="AN1712" s="62"/>
      <c r="AO1712" s="62"/>
      <c r="AP1712" s="62"/>
      <c r="AQ1712" s="62"/>
      <c r="AR1712" s="62"/>
      <c r="AS1712" s="62"/>
      <c r="AT1712" s="62"/>
      <c r="AU1712" s="62"/>
      <c r="AV1712" s="62"/>
      <c r="AW1712" s="62"/>
      <c r="AX1712" s="62"/>
      <c r="AY1712" s="62"/>
      <c r="AZ1712" s="62"/>
      <c r="BA1712" s="62"/>
      <c r="BB1712" s="62"/>
      <c r="BC1712" s="62"/>
      <c r="BD1712" s="62"/>
      <c r="BE1712" s="62"/>
      <c r="BF1712" s="62"/>
      <c r="BG1712" s="62"/>
      <c r="BH1712" s="62"/>
      <c r="BI1712" s="62"/>
      <c r="BJ1712" s="62"/>
      <c r="BK1712" s="62"/>
      <c r="BL1712" s="62"/>
      <c r="BM1712" s="62"/>
      <c r="BN1712" s="62"/>
      <c r="BO1712" s="66"/>
      <c r="BP1712" s="66"/>
      <c r="BQ1712" s="62"/>
      <c r="BR1712" s="62"/>
      <c r="BS1712" s="62"/>
    </row>
    <row r="1713" spans="1:71" s="69" customFormat="1" ht="33.75">
      <c r="A1713" s="68"/>
      <c r="B1713" s="651" t="s">
        <v>9</v>
      </c>
      <c r="C1713" s="651"/>
      <c r="D1713" s="651"/>
      <c r="E1713" s="651"/>
      <c r="F1713" s="651"/>
      <c r="G1713" s="651"/>
      <c r="H1713" s="651"/>
      <c r="I1713" s="651"/>
      <c r="J1713" s="651"/>
      <c r="K1713" s="651"/>
      <c r="L1713" s="651"/>
      <c r="M1713" s="651"/>
      <c r="N1713" s="651"/>
      <c r="O1713" s="651"/>
      <c r="P1713" s="651"/>
      <c r="Q1713" s="651"/>
      <c r="R1713" s="651"/>
      <c r="S1713" s="651"/>
      <c r="T1713" s="651"/>
      <c r="U1713" s="651"/>
      <c r="V1713" s="651"/>
      <c r="W1713" s="651"/>
      <c r="X1713" s="651"/>
      <c r="Y1713" s="651"/>
      <c r="Z1713" s="651"/>
      <c r="AA1713" s="651"/>
      <c r="AB1713" s="651"/>
      <c r="AC1713" s="651"/>
      <c r="AD1713" s="651"/>
      <c r="AE1713" s="651"/>
      <c r="AF1713" s="651"/>
      <c r="AG1713" s="651"/>
      <c r="AH1713" s="651"/>
      <c r="AI1713" s="651"/>
      <c r="AJ1713" s="651"/>
      <c r="AK1713" s="651"/>
      <c r="AL1713" s="651"/>
      <c r="AM1713" s="651"/>
      <c r="AN1713" s="651"/>
      <c r="AO1713" s="651"/>
      <c r="AP1713" s="651"/>
      <c r="AQ1713" s="651"/>
      <c r="AR1713" s="651"/>
      <c r="AS1713" s="651"/>
      <c r="AT1713" s="651"/>
      <c r="AU1713" s="651"/>
      <c r="AV1713" s="651"/>
      <c r="AW1713" s="651"/>
      <c r="AX1713" s="651"/>
      <c r="AY1713" s="651"/>
      <c r="AZ1713" s="651"/>
      <c r="BA1713" s="651"/>
      <c r="BB1713" s="651"/>
      <c r="BC1713" s="651"/>
      <c r="BD1713" s="651"/>
      <c r="BE1713" s="651"/>
      <c r="BF1713" s="651"/>
      <c r="BG1713" s="651"/>
      <c r="BH1713" s="651"/>
      <c r="BI1713" s="651"/>
      <c r="BJ1713" s="651"/>
      <c r="BK1713" s="651"/>
      <c r="BL1713" s="651"/>
      <c r="BM1713" s="651"/>
      <c r="BN1713" s="651"/>
      <c r="BO1713" s="223"/>
      <c r="BP1713" s="223"/>
      <c r="BQ1713" s="68"/>
      <c r="BR1713" s="68"/>
      <c r="BS1713" s="68"/>
    </row>
    <row r="1714" spans="1:71" ht="10.9" customHeight="1">
      <c r="A1714" s="62"/>
      <c r="B1714" s="224"/>
      <c r="C1714" s="225"/>
      <c r="D1714" s="225"/>
      <c r="E1714" s="225"/>
      <c r="F1714" s="226"/>
      <c r="G1714" s="226"/>
      <c r="H1714" s="225"/>
      <c r="I1714" s="225"/>
      <c r="J1714" s="225"/>
      <c r="K1714" s="225"/>
      <c r="L1714" s="225"/>
      <c r="M1714" s="225"/>
      <c r="N1714" s="225"/>
      <c r="O1714" s="225"/>
      <c r="P1714" s="225"/>
      <c r="Q1714" s="225"/>
      <c r="R1714" s="225"/>
      <c r="S1714" s="225"/>
      <c r="T1714" s="225"/>
      <c r="U1714" s="225"/>
      <c r="V1714" s="225"/>
      <c r="W1714" s="225"/>
      <c r="X1714" s="225"/>
      <c r="Y1714" s="225"/>
      <c r="Z1714" s="225"/>
      <c r="AA1714" s="225"/>
      <c r="AB1714" s="225"/>
      <c r="AC1714" s="225"/>
      <c r="AD1714" s="225"/>
      <c r="AE1714" s="225"/>
      <c r="AF1714" s="227"/>
      <c r="AG1714" s="227"/>
      <c r="AH1714" s="225"/>
      <c r="AI1714" s="225"/>
      <c r="AJ1714" s="225"/>
      <c r="AK1714" s="225"/>
      <c r="AL1714" s="225"/>
      <c r="AM1714" s="225"/>
      <c r="AN1714" s="225"/>
      <c r="AO1714" s="225"/>
      <c r="AP1714" s="225"/>
      <c r="AQ1714" s="225"/>
      <c r="AR1714" s="225"/>
      <c r="AS1714" s="225"/>
      <c r="AT1714" s="225"/>
      <c r="AU1714" s="225"/>
      <c r="AV1714" s="225"/>
      <c r="AW1714" s="225"/>
      <c r="AX1714" s="225"/>
      <c r="AY1714" s="225"/>
      <c r="AZ1714" s="225"/>
      <c r="BA1714" s="225"/>
      <c r="BB1714" s="225"/>
      <c r="BC1714" s="225"/>
      <c r="BD1714" s="225"/>
      <c r="BE1714" s="225"/>
      <c r="BF1714" s="225"/>
      <c r="BG1714" s="225"/>
      <c r="BH1714" s="225"/>
      <c r="BI1714" s="225"/>
      <c r="BJ1714" s="225"/>
      <c r="BK1714" s="225"/>
      <c r="BL1714" s="225"/>
      <c r="BM1714" s="225"/>
      <c r="BN1714" s="652"/>
      <c r="BO1714" s="652"/>
      <c r="BP1714" s="652"/>
      <c r="BQ1714" s="62"/>
      <c r="BR1714" s="62"/>
      <c r="BS1714" s="62"/>
    </row>
    <row r="1715" spans="1:71" s="70" customFormat="1" ht="36.75" customHeight="1">
      <c r="A1715" s="63"/>
      <c r="B1715" s="224"/>
      <c r="C1715" s="224"/>
      <c r="D1715" s="228" t="s">
        <v>10</v>
      </c>
      <c r="E1715" s="653" t="str">
        <f>IF(ROSTER!D$3="","",ROSTER!D$3)</f>
        <v/>
      </c>
      <c r="F1715" s="653"/>
      <c r="G1715" s="653"/>
      <c r="H1715" s="653"/>
      <c r="I1715" s="653"/>
      <c r="J1715" s="653"/>
      <c r="K1715" s="653"/>
      <c r="L1715" s="653"/>
      <c r="M1715" s="653"/>
      <c r="N1715" s="653"/>
      <c r="O1715" s="653"/>
      <c r="P1715" s="653"/>
      <c r="Q1715" s="653"/>
      <c r="R1715" s="653"/>
      <c r="S1715" s="653"/>
      <c r="T1715" s="653"/>
      <c r="U1715" s="653"/>
      <c r="V1715" s="653"/>
      <c r="W1715" s="653"/>
      <c r="X1715" s="653"/>
      <c r="Y1715" s="653"/>
      <c r="Z1715" s="653"/>
      <c r="AA1715" s="653"/>
      <c r="AB1715" s="653"/>
      <c r="AC1715" s="653"/>
      <c r="AD1715" s="229"/>
      <c r="AE1715" s="649" t="s">
        <v>11</v>
      </c>
      <c r="AF1715" s="649"/>
      <c r="AG1715" s="649"/>
      <c r="AH1715" s="649"/>
      <c r="AI1715" s="649"/>
      <c r="AJ1715" s="649"/>
      <c r="AK1715" s="649"/>
      <c r="AL1715" s="647"/>
      <c r="AM1715" s="647"/>
      <c r="AN1715" s="647"/>
      <c r="AO1715" s="647"/>
      <c r="AP1715" s="647"/>
      <c r="AQ1715" s="647"/>
      <c r="AR1715" s="647"/>
      <c r="AS1715" s="647"/>
      <c r="AT1715" s="647"/>
      <c r="AU1715" s="647"/>
      <c r="AV1715" s="647"/>
      <c r="AW1715" s="647"/>
      <c r="AX1715" s="647"/>
      <c r="AY1715" s="647"/>
      <c r="AZ1715" s="647"/>
      <c r="BA1715" s="647"/>
      <c r="BB1715" s="647"/>
      <c r="BC1715" s="647"/>
      <c r="BD1715" s="647"/>
      <c r="BE1715" s="647"/>
      <c r="BF1715" s="647"/>
      <c r="BG1715" s="647"/>
      <c r="BH1715" s="647"/>
      <c r="BI1715" s="647"/>
      <c r="BJ1715" s="647"/>
      <c r="BK1715" s="647"/>
      <c r="BL1715" s="647"/>
      <c r="BM1715" s="647"/>
      <c r="BN1715" s="652"/>
      <c r="BO1715" s="652"/>
      <c r="BP1715" s="652"/>
      <c r="BQ1715" s="63"/>
      <c r="BR1715" s="63"/>
      <c r="BS1715" s="63"/>
    </row>
    <row r="1716" spans="1:71" ht="8.85" customHeight="1">
      <c r="A1716" s="71"/>
      <c r="B1716" s="224"/>
      <c r="C1716" s="227" t="s">
        <v>39</v>
      </c>
      <c r="D1716" s="227"/>
      <c r="E1716" s="227"/>
      <c r="F1716" s="230"/>
      <c r="G1716" s="230"/>
      <c r="H1716" s="227"/>
      <c r="I1716" s="227"/>
      <c r="J1716" s="231"/>
      <c r="K1716" s="231"/>
      <c r="L1716" s="231"/>
      <c r="M1716" s="231"/>
      <c r="N1716" s="231"/>
      <c r="O1716" s="231"/>
      <c r="P1716" s="231"/>
      <c r="Q1716" s="231"/>
      <c r="R1716" s="231"/>
      <c r="S1716" s="231"/>
      <c r="T1716" s="231"/>
      <c r="U1716" s="231"/>
      <c r="V1716" s="231"/>
      <c r="W1716" s="231"/>
      <c r="X1716" s="231"/>
      <c r="Y1716" s="231"/>
      <c r="Z1716" s="231"/>
      <c r="AA1716" s="231"/>
      <c r="AB1716" s="231"/>
      <c r="AC1716" s="231"/>
      <c r="AD1716" s="231"/>
      <c r="AE1716" s="231"/>
      <c r="AF1716" s="231"/>
      <c r="AG1716" s="227"/>
      <c r="AH1716" s="232"/>
      <c r="AI1716" s="233"/>
      <c r="AJ1716" s="233"/>
      <c r="AK1716" s="233"/>
      <c r="AL1716" s="233"/>
      <c r="AM1716" s="233"/>
      <c r="AN1716" s="233"/>
      <c r="AO1716" s="234"/>
      <c r="AP1716" s="235"/>
      <c r="AQ1716" s="235"/>
      <c r="AR1716" s="235"/>
      <c r="AS1716" s="235"/>
      <c r="AT1716" s="235"/>
      <c r="AU1716" s="235"/>
      <c r="AV1716" s="235"/>
      <c r="AW1716" s="235"/>
      <c r="AX1716" s="235"/>
      <c r="AY1716" s="235"/>
      <c r="AZ1716" s="235"/>
      <c r="BA1716" s="235"/>
      <c r="BB1716" s="235"/>
      <c r="BC1716" s="235"/>
      <c r="BD1716" s="235"/>
      <c r="BE1716" s="235"/>
      <c r="BF1716" s="235"/>
      <c r="BG1716" s="235"/>
      <c r="BH1716" s="235"/>
      <c r="BI1716" s="235"/>
      <c r="BJ1716" s="235"/>
      <c r="BK1716" s="235"/>
      <c r="BL1716" s="235"/>
      <c r="BM1716" s="235"/>
      <c r="BN1716" s="235"/>
      <c r="BO1716" s="236"/>
      <c r="BP1716" s="236"/>
      <c r="BQ1716" s="71"/>
      <c r="BR1716" s="71"/>
      <c r="BS1716" s="71"/>
    </row>
    <row r="1717" spans="1:71" s="70" customFormat="1" ht="37.5">
      <c r="A1717" s="63"/>
      <c r="B1717" s="224"/>
      <c r="C1717" s="646" t="s">
        <v>38</v>
      </c>
      <c r="D1717" s="646"/>
      <c r="E1717" s="647"/>
      <c r="F1717" s="647"/>
      <c r="G1717" s="647"/>
      <c r="H1717" s="647"/>
      <c r="I1717" s="647"/>
      <c r="J1717" s="647"/>
      <c r="K1717" s="647"/>
      <c r="L1717" s="647"/>
      <c r="M1717" s="647"/>
      <c r="N1717" s="647"/>
      <c r="O1717" s="647"/>
      <c r="P1717" s="647"/>
      <c r="Q1717" s="647"/>
      <c r="R1717" s="647"/>
      <c r="S1717" s="647"/>
      <c r="T1717" s="647"/>
      <c r="U1717" s="647"/>
      <c r="V1717" s="647"/>
      <c r="W1717" s="647"/>
      <c r="X1717" s="647"/>
      <c r="Y1717" s="647"/>
      <c r="Z1717" s="647"/>
      <c r="AA1717" s="647"/>
      <c r="AB1717" s="647"/>
      <c r="AC1717" s="647"/>
      <c r="AD1717" s="229"/>
      <c r="AE1717" s="648" t="s">
        <v>21</v>
      </c>
      <c r="AF1717" s="648"/>
      <c r="AG1717" s="648"/>
      <c r="AH1717" s="648"/>
      <c r="AI1717" s="647"/>
      <c r="AJ1717" s="647"/>
      <c r="AK1717" s="647"/>
      <c r="AL1717" s="647"/>
      <c r="AM1717" s="647"/>
      <c r="AN1717" s="647"/>
      <c r="AO1717" s="647"/>
      <c r="AP1717" s="647"/>
      <c r="AQ1717" s="647"/>
      <c r="AR1717" s="647"/>
      <c r="AS1717" s="647"/>
      <c r="AT1717" s="647"/>
      <c r="AU1717" s="647"/>
      <c r="AV1717" s="647"/>
      <c r="AW1717" s="647"/>
      <c r="AX1717" s="647"/>
      <c r="AY1717" s="647"/>
      <c r="AZ1717" s="647"/>
      <c r="BA1717" s="649" t="s">
        <v>12</v>
      </c>
      <c r="BB1717" s="649"/>
      <c r="BC1717" s="649"/>
      <c r="BD1717" s="650"/>
      <c r="BE1717" s="650"/>
      <c r="BF1717" s="650"/>
      <c r="BG1717" s="650"/>
      <c r="BH1717" s="650"/>
      <c r="BI1717" s="650"/>
      <c r="BJ1717" s="650"/>
      <c r="BK1717" s="650"/>
      <c r="BL1717" s="650"/>
      <c r="BM1717" s="650"/>
      <c r="BN1717" s="237"/>
      <c r="BO1717" s="238"/>
      <c r="BP1717" s="238"/>
      <c r="BQ1717" s="72">
        <f>IF(BD1717=0,0,1)</f>
        <v>0</v>
      </c>
      <c r="BR1717" s="73">
        <f>IF((BE1767+BI1767)&gt;(AO1767+AS1767),1,0)</f>
        <v>0</v>
      </c>
      <c r="BS1717" s="74"/>
    </row>
    <row r="1718" spans="1:71" ht="9.6" customHeight="1">
      <c r="A1718" s="62"/>
      <c r="B1718" s="224"/>
      <c r="C1718" s="225"/>
      <c r="D1718" s="225"/>
      <c r="E1718" s="225"/>
      <c r="F1718" s="226"/>
      <c r="G1718" s="226"/>
      <c r="H1718" s="225"/>
      <c r="I1718" s="225"/>
      <c r="J1718" s="225"/>
      <c r="K1718" s="225"/>
      <c r="L1718" s="225"/>
      <c r="M1718" s="225"/>
      <c r="N1718" s="225"/>
      <c r="O1718" s="225"/>
      <c r="P1718" s="225"/>
      <c r="Q1718" s="225"/>
      <c r="R1718" s="225"/>
      <c r="S1718" s="225"/>
      <c r="T1718" s="225"/>
      <c r="U1718" s="225"/>
      <c r="V1718" s="225"/>
      <c r="W1718" s="225"/>
      <c r="X1718" s="225"/>
      <c r="Y1718" s="225"/>
      <c r="Z1718" s="225"/>
      <c r="AA1718" s="225"/>
      <c r="AB1718" s="225"/>
      <c r="AC1718" s="225"/>
      <c r="AD1718" s="225"/>
      <c r="AE1718" s="225"/>
      <c r="AF1718" s="227"/>
      <c r="AG1718" s="227"/>
      <c r="AH1718" s="225"/>
      <c r="AI1718" s="225"/>
      <c r="AJ1718" s="225"/>
      <c r="AK1718" s="225"/>
      <c r="AL1718" s="225"/>
      <c r="AM1718" s="225"/>
      <c r="AN1718" s="225"/>
      <c r="AO1718" s="225"/>
      <c r="AP1718" s="225"/>
      <c r="AQ1718" s="225"/>
      <c r="AR1718" s="225"/>
      <c r="AS1718" s="225"/>
      <c r="AT1718" s="225"/>
      <c r="AU1718" s="225"/>
      <c r="AV1718" s="225"/>
      <c r="AW1718" s="225"/>
      <c r="AX1718" s="225"/>
      <c r="AY1718" s="225"/>
      <c r="AZ1718" s="225"/>
      <c r="BA1718" s="225"/>
      <c r="BB1718" s="225"/>
      <c r="BC1718" s="225"/>
      <c r="BD1718" s="225"/>
      <c r="BE1718" s="225"/>
      <c r="BF1718" s="225"/>
      <c r="BG1718" s="225"/>
      <c r="BH1718" s="225"/>
      <c r="BI1718" s="225"/>
      <c r="BJ1718" s="225"/>
      <c r="BK1718" s="225"/>
      <c r="BL1718" s="225"/>
      <c r="BM1718" s="225"/>
      <c r="BN1718" s="225"/>
      <c r="BO1718" s="239"/>
      <c r="BP1718" s="239"/>
      <c r="BQ1718" s="62"/>
      <c r="BR1718" s="62"/>
      <c r="BS1718" s="62"/>
    </row>
    <row r="1719" spans="1:71" ht="8.85" customHeight="1" thickBot="1">
      <c r="A1719" s="62"/>
      <c r="B1719" s="240"/>
      <c r="C1719" s="241"/>
      <c r="D1719" s="241"/>
      <c r="E1719" s="241"/>
      <c r="F1719" s="242"/>
      <c r="G1719" s="242"/>
      <c r="H1719" s="241"/>
      <c r="I1719" s="241"/>
      <c r="J1719" s="241"/>
      <c r="K1719" s="241"/>
      <c r="L1719" s="241"/>
      <c r="M1719" s="241"/>
      <c r="N1719" s="241"/>
      <c r="O1719" s="241"/>
      <c r="P1719" s="241"/>
      <c r="Q1719" s="241"/>
      <c r="R1719" s="241"/>
      <c r="S1719" s="241"/>
      <c r="T1719" s="241"/>
      <c r="U1719" s="241"/>
      <c r="V1719" s="241"/>
      <c r="W1719" s="241"/>
      <c r="X1719" s="241"/>
      <c r="Y1719" s="241"/>
      <c r="Z1719" s="241"/>
      <c r="AA1719" s="241"/>
      <c r="AB1719" s="241"/>
      <c r="AC1719" s="241"/>
      <c r="AD1719" s="241"/>
      <c r="AE1719" s="241"/>
      <c r="AF1719" s="243"/>
      <c r="AG1719" s="243"/>
      <c r="AH1719" s="241"/>
      <c r="AI1719" s="241"/>
      <c r="AJ1719" s="241"/>
      <c r="AK1719" s="241"/>
      <c r="AL1719" s="241"/>
      <c r="AM1719" s="241"/>
      <c r="AN1719" s="241"/>
      <c r="AO1719" s="241"/>
      <c r="AP1719" s="241"/>
      <c r="AQ1719" s="241"/>
      <c r="AR1719" s="241"/>
      <c r="AS1719" s="241"/>
      <c r="AT1719" s="241"/>
      <c r="AU1719" s="241"/>
      <c r="AV1719" s="241"/>
      <c r="AW1719" s="241"/>
      <c r="AX1719" s="241"/>
      <c r="AY1719" s="241"/>
      <c r="AZ1719" s="241"/>
      <c r="BA1719" s="241"/>
      <c r="BB1719" s="241"/>
      <c r="BC1719" s="241"/>
      <c r="BD1719" s="241"/>
      <c r="BE1719" s="241"/>
      <c r="BF1719" s="241"/>
      <c r="BG1719" s="241"/>
      <c r="BH1719" s="241"/>
      <c r="BI1719" s="241"/>
      <c r="BJ1719" s="241"/>
      <c r="BK1719" s="241"/>
      <c r="BL1719" s="241"/>
      <c r="BM1719" s="241"/>
      <c r="BN1719" s="241"/>
      <c r="BO1719" s="244"/>
      <c r="BP1719" s="244"/>
      <c r="BQ1719" s="62"/>
      <c r="BR1719" s="62"/>
      <c r="BS1719" s="62"/>
    </row>
    <row r="1720" spans="1:71" s="70" customFormat="1" ht="33.4" customHeight="1" thickTop="1">
      <c r="A1720" s="74"/>
      <c r="B1720" s="634" t="s">
        <v>0</v>
      </c>
      <c r="C1720" s="636" t="s">
        <v>1</v>
      </c>
      <c r="D1720" s="637"/>
      <c r="E1720" s="245" t="s">
        <v>28</v>
      </c>
      <c r="F1720" s="644" t="s">
        <v>115</v>
      </c>
      <c r="G1720" s="644" t="s">
        <v>116</v>
      </c>
      <c r="H1720" s="640" t="s">
        <v>41</v>
      </c>
      <c r="I1720" s="641"/>
      <c r="J1720" s="619" t="s">
        <v>7</v>
      </c>
      <c r="K1720" s="619"/>
      <c r="L1720" s="619"/>
      <c r="M1720" s="619"/>
      <c r="N1720" s="619"/>
      <c r="O1720" s="619"/>
      <c r="P1720" s="619" t="s">
        <v>2</v>
      </c>
      <c r="Q1720" s="619"/>
      <c r="R1720" s="619"/>
      <c r="S1720" s="619"/>
      <c r="T1720" s="619"/>
      <c r="U1720" s="619"/>
      <c r="V1720" s="630" t="s">
        <v>35</v>
      </c>
      <c r="W1720" s="631"/>
      <c r="X1720" s="630" t="s">
        <v>36</v>
      </c>
      <c r="Y1720" s="631"/>
      <c r="Z1720" s="630" t="s">
        <v>44</v>
      </c>
      <c r="AA1720" s="631"/>
      <c r="AB1720" s="619" t="s">
        <v>6</v>
      </c>
      <c r="AC1720" s="619"/>
      <c r="AD1720" s="619"/>
      <c r="AE1720" s="619"/>
      <c r="AF1720" s="619"/>
      <c r="AG1720" s="619"/>
      <c r="AH1720" s="619" t="s">
        <v>74</v>
      </c>
      <c r="AI1720" s="619"/>
      <c r="AJ1720" s="619"/>
      <c r="AK1720" s="619"/>
      <c r="AL1720" s="619"/>
      <c r="AM1720" s="619"/>
      <c r="AN1720" s="619" t="s">
        <v>75</v>
      </c>
      <c r="AO1720" s="619"/>
      <c r="AP1720" s="619"/>
      <c r="AQ1720" s="619"/>
      <c r="AR1720" s="619"/>
      <c r="AS1720" s="619"/>
      <c r="AT1720" s="619" t="s">
        <v>76</v>
      </c>
      <c r="AU1720" s="619"/>
      <c r="AV1720" s="619"/>
      <c r="AW1720" s="619"/>
      <c r="AX1720" s="619"/>
      <c r="AY1720" s="621"/>
      <c r="AZ1720" s="619" t="s">
        <v>4</v>
      </c>
      <c r="BA1720" s="619"/>
      <c r="BB1720" s="619"/>
      <c r="BC1720" s="619"/>
      <c r="BD1720" s="619"/>
      <c r="BE1720" s="620"/>
      <c r="BF1720" s="619" t="s">
        <v>77</v>
      </c>
      <c r="BG1720" s="619"/>
      <c r="BH1720" s="619"/>
      <c r="BI1720" s="619"/>
      <c r="BJ1720" s="619"/>
      <c r="BK1720" s="621"/>
      <c r="BL1720" s="622" t="s">
        <v>25</v>
      </c>
      <c r="BM1720" s="623"/>
      <c r="BN1720" s="624"/>
      <c r="BO1720" s="615" t="s">
        <v>92</v>
      </c>
      <c r="BP1720" s="615" t="s">
        <v>93</v>
      </c>
      <c r="BQ1720" s="74"/>
      <c r="BR1720" s="74"/>
      <c r="BS1720" s="74"/>
    </row>
    <row r="1721" spans="1:71" s="76" customFormat="1" ht="31.9" customHeight="1">
      <c r="A1721" s="75"/>
      <c r="B1721" s="635"/>
      <c r="C1721" s="638"/>
      <c r="D1721" s="639"/>
      <c r="E1721" s="246" t="s">
        <v>117</v>
      </c>
      <c r="F1721" s="645"/>
      <c r="G1721" s="645"/>
      <c r="H1721" s="642"/>
      <c r="I1721" s="643"/>
      <c r="J1721" s="607" t="s">
        <v>17</v>
      </c>
      <c r="K1721" s="608"/>
      <c r="L1721" s="609" t="s">
        <v>18</v>
      </c>
      <c r="M1721" s="610"/>
      <c r="N1721" s="617" t="s">
        <v>19</v>
      </c>
      <c r="O1721" s="618" t="s">
        <v>8</v>
      </c>
      <c r="P1721" s="607" t="s">
        <v>26</v>
      </c>
      <c r="Q1721" s="608"/>
      <c r="R1721" s="609" t="s">
        <v>24</v>
      </c>
      <c r="S1721" s="610"/>
      <c r="T1721" s="617" t="s">
        <v>19</v>
      </c>
      <c r="U1721" s="618"/>
      <c r="V1721" s="632"/>
      <c r="W1721" s="633"/>
      <c r="X1721" s="632"/>
      <c r="Y1721" s="633"/>
      <c r="Z1721" s="632"/>
      <c r="AA1721" s="633"/>
      <c r="AB1721" s="607" t="s">
        <v>54</v>
      </c>
      <c r="AC1721" s="608"/>
      <c r="AD1721" s="609" t="s">
        <v>23</v>
      </c>
      <c r="AE1721" s="610" t="s">
        <v>3</v>
      </c>
      <c r="AF1721" s="611" t="s">
        <v>5</v>
      </c>
      <c r="AG1721" s="612"/>
      <c r="AH1721" s="607" t="s">
        <v>54</v>
      </c>
      <c r="AI1721" s="608"/>
      <c r="AJ1721" s="609" t="s">
        <v>23</v>
      </c>
      <c r="AK1721" s="610" t="s">
        <v>3</v>
      </c>
      <c r="AL1721" s="611" t="s">
        <v>5</v>
      </c>
      <c r="AM1721" s="612"/>
      <c r="AN1721" s="607" t="s">
        <v>54</v>
      </c>
      <c r="AO1721" s="608"/>
      <c r="AP1721" s="609" t="s">
        <v>23</v>
      </c>
      <c r="AQ1721" s="610" t="s">
        <v>3</v>
      </c>
      <c r="AR1721" s="611" t="s">
        <v>5</v>
      </c>
      <c r="AS1721" s="612"/>
      <c r="AT1721" s="613" t="s">
        <v>54</v>
      </c>
      <c r="AU1721" s="614"/>
      <c r="AV1721" s="628" t="s">
        <v>23</v>
      </c>
      <c r="AW1721" s="629" t="s">
        <v>3</v>
      </c>
      <c r="AX1721" s="611" t="s">
        <v>5</v>
      </c>
      <c r="AY1721" s="612"/>
      <c r="AZ1721" s="607" t="s">
        <v>54</v>
      </c>
      <c r="BA1721" s="608"/>
      <c r="BB1721" s="609" t="s">
        <v>23</v>
      </c>
      <c r="BC1721" s="610" t="s">
        <v>3</v>
      </c>
      <c r="BD1721" s="611" t="s">
        <v>5</v>
      </c>
      <c r="BE1721" s="612"/>
      <c r="BF1721" s="613" t="s">
        <v>54</v>
      </c>
      <c r="BG1721" s="614"/>
      <c r="BH1721" s="628" t="s">
        <v>23</v>
      </c>
      <c r="BI1721" s="629" t="s">
        <v>3</v>
      </c>
      <c r="BJ1721" s="611" t="s">
        <v>5</v>
      </c>
      <c r="BK1721" s="612"/>
      <c r="BL1721" s="625"/>
      <c r="BM1721" s="626"/>
      <c r="BN1721" s="627"/>
      <c r="BO1721" s="616"/>
      <c r="BP1721" s="616"/>
      <c r="BQ1721" s="75"/>
      <c r="BR1721" s="75"/>
      <c r="BS1721" s="75"/>
    </row>
    <row r="1722" spans="1:71" ht="23.85" customHeight="1">
      <c r="A1722" s="77"/>
      <c r="B1722" s="605" t="str">
        <f>IF(ROSTER!B$8="","",ROSTER!B$8)</f>
        <v/>
      </c>
      <c r="C1722" s="588" t="str">
        <f>IF(ROSTER!C$8="","",ROSTER!C$8)</f>
        <v/>
      </c>
      <c r="D1722" s="589"/>
      <c r="E1722" s="590"/>
      <c r="F1722" s="592">
        <f>IF(E1722="y",1,IF(E1722="S",1,0))</f>
        <v>0</v>
      </c>
      <c r="G1722" s="594">
        <f>IF(E1722="S",1,0)</f>
        <v>0</v>
      </c>
      <c r="H1722" s="584"/>
      <c r="I1722" s="576"/>
      <c r="J1722" s="564"/>
      <c r="K1722" s="565"/>
      <c r="L1722" s="568"/>
      <c r="M1722" s="569"/>
      <c r="N1722" s="578">
        <f>L1722+J1722</f>
        <v>0</v>
      </c>
      <c r="O1722" s="579"/>
      <c r="P1722" s="564"/>
      <c r="Q1722" s="565"/>
      <c r="R1722" s="568"/>
      <c r="S1722" s="569"/>
      <c r="T1722" s="578">
        <f>R1722-P1722</f>
        <v>0</v>
      </c>
      <c r="U1722" s="579"/>
      <c r="V1722" s="584"/>
      <c r="W1722" s="576"/>
      <c r="X1722" s="564"/>
      <c r="Y1722" s="576"/>
      <c r="Z1722" s="564"/>
      <c r="AA1722" s="576"/>
      <c r="AB1722" s="564"/>
      <c r="AC1722" s="565"/>
      <c r="AD1722" s="568"/>
      <c r="AE1722" s="569"/>
      <c r="AF1722" s="548">
        <f>IF(AB1722=0,0,(AD1722/AB1722)*100)</f>
        <v>0</v>
      </c>
      <c r="AG1722" s="549"/>
      <c r="AH1722" s="564"/>
      <c r="AI1722" s="565"/>
      <c r="AJ1722" s="568"/>
      <c r="AK1722" s="569"/>
      <c r="AL1722" s="548">
        <f>IF(AH1722=0,0,(AJ1722/AH1722)*100)</f>
        <v>0</v>
      </c>
      <c r="AM1722" s="549"/>
      <c r="AN1722" s="564"/>
      <c r="AO1722" s="565"/>
      <c r="AP1722" s="568"/>
      <c r="AQ1722" s="569"/>
      <c r="AR1722" s="548">
        <f>IF(AN1722=0,0,(AP1722/AN1722)*100)</f>
        <v>0</v>
      </c>
      <c r="AS1722" s="549"/>
      <c r="AT1722" s="572">
        <f>AB1722+AH1722+AN1722</f>
        <v>0</v>
      </c>
      <c r="AU1722" s="573"/>
      <c r="AV1722" s="544">
        <f>AD1722+AJ1722+AP1722</f>
        <v>0</v>
      </c>
      <c r="AW1722" s="545"/>
      <c r="AX1722" s="548">
        <f>IF(AT1722=0,0,(AV1722/AT1722)*100)</f>
        <v>0</v>
      </c>
      <c r="AY1722" s="549"/>
      <c r="AZ1722" s="564"/>
      <c r="BA1722" s="565"/>
      <c r="BB1722" s="568"/>
      <c r="BC1722" s="569"/>
      <c r="BD1722" s="548">
        <f>IF(AZ1722=0,0,(BB1722/AZ1722)*100)</f>
        <v>0</v>
      </c>
      <c r="BE1722" s="549"/>
      <c r="BF1722" s="572">
        <f>AT1722+AZ1722</f>
        <v>0</v>
      </c>
      <c r="BG1722" s="573"/>
      <c r="BH1722" s="544">
        <f>AV1722+BB1722</f>
        <v>0</v>
      </c>
      <c r="BI1722" s="545"/>
      <c r="BJ1722" s="548">
        <f>IF(BF1722=0,0,(BH1722/BF1722)*100)</f>
        <v>0</v>
      </c>
      <c r="BK1722" s="549"/>
      <c r="BL1722" s="552">
        <f>(AD1722*2)+(AJ1722*2)+(AP1722*3)+BB1722</f>
        <v>0</v>
      </c>
      <c r="BM1722" s="553"/>
      <c r="BN1722" s="554"/>
      <c r="BO1722" s="560" t="e">
        <f>(BL1722*BR$1722)+(N1722*BR$1723)+(X1722*BR$1724)+(R1722*BR$1725)+(V1722*BR$1726)+(Z1722*BR$1727)</f>
        <v>#REF!</v>
      </c>
      <c r="BP1722" s="560" t="e">
        <f>((AZ1722-BB1722)*BR$1729)+((AT1722-AV1722)*BR$1728)+(H1722*BR$1730)+(P1722*BR$1731)</f>
        <v>#REF!</v>
      </c>
      <c r="BQ1722" s="78" t="s">
        <v>81</v>
      </c>
      <c r="BR1722" s="79" t="e">
        <f>IF(#REF!="B",#REF!,IF(#REF!="C",#REF!,#REF!))</f>
        <v>#REF!</v>
      </c>
      <c r="BS1722" s="75"/>
    </row>
    <row r="1723" spans="1:71" ht="23.85" customHeight="1">
      <c r="A1723" s="77"/>
      <c r="B1723" s="606"/>
      <c r="C1723" s="562" t="str">
        <f>IF(ROSTER!D$8="","",ROSTER!D$8)</f>
        <v/>
      </c>
      <c r="D1723" s="563"/>
      <c r="E1723" s="591"/>
      <c r="F1723" s="593"/>
      <c r="G1723" s="595"/>
      <c r="H1723" s="585"/>
      <c r="I1723" s="577"/>
      <c r="J1723" s="566"/>
      <c r="K1723" s="567"/>
      <c r="L1723" s="570"/>
      <c r="M1723" s="571"/>
      <c r="N1723" s="582" t="s">
        <v>16</v>
      </c>
      <c r="O1723" s="583"/>
      <c r="P1723" s="566"/>
      <c r="Q1723" s="567"/>
      <c r="R1723" s="570"/>
      <c r="S1723" s="571"/>
      <c r="T1723" s="582" t="s">
        <v>16</v>
      </c>
      <c r="U1723" s="583"/>
      <c r="V1723" s="585"/>
      <c r="W1723" s="577"/>
      <c r="X1723" s="566"/>
      <c r="Y1723" s="577"/>
      <c r="Z1723" s="566"/>
      <c r="AA1723" s="577"/>
      <c r="AB1723" s="566"/>
      <c r="AC1723" s="567"/>
      <c r="AD1723" s="570"/>
      <c r="AE1723" s="571"/>
      <c r="AF1723" s="598"/>
      <c r="AG1723" s="599"/>
      <c r="AH1723" s="566"/>
      <c r="AI1723" s="567"/>
      <c r="AJ1723" s="570"/>
      <c r="AK1723" s="571"/>
      <c r="AL1723" s="598"/>
      <c r="AM1723" s="599"/>
      <c r="AN1723" s="566"/>
      <c r="AO1723" s="567"/>
      <c r="AP1723" s="570"/>
      <c r="AQ1723" s="571"/>
      <c r="AR1723" s="598"/>
      <c r="AS1723" s="599"/>
      <c r="AT1723" s="603"/>
      <c r="AU1723" s="604"/>
      <c r="AV1723" s="596"/>
      <c r="AW1723" s="597"/>
      <c r="AX1723" s="598"/>
      <c r="AY1723" s="599"/>
      <c r="AZ1723" s="566"/>
      <c r="BA1723" s="567"/>
      <c r="BB1723" s="570"/>
      <c r="BC1723" s="571"/>
      <c r="BD1723" s="598"/>
      <c r="BE1723" s="599"/>
      <c r="BF1723" s="603"/>
      <c r="BG1723" s="604"/>
      <c r="BH1723" s="596"/>
      <c r="BI1723" s="597"/>
      <c r="BJ1723" s="598"/>
      <c r="BK1723" s="599"/>
      <c r="BL1723" s="600"/>
      <c r="BM1723" s="601"/>
      <c r="BN1723" s="602"/>
      <c r="BO1723" s="561"/>
      <c r="BP1723" s="561"/>
      <c r="BQ1723" s="78" t="s">
        <v>82</v>
      </c>
      <c r="BR1723" s="79" t="e">
        <f>IF(#REF!="B",#REF!,IF(#REF!="C",#REF!,#REF!))</f>
        <v>#REF!</v>
      </c>
      <c r="BS1723" s="75"/>
    </row>
    <row r="1724" spans="1:71" ht="21.75" customHeight="1">
      <c r="A1724" s="62"/>
      <c r="B1724" s="605" t="str">
        <f>IF(ROSTER!B$10="","",ROSTER!B$10)</f>
        <v/>
      </c>
      <c r="C1724" s="588" t="str">
        <f>IF(ROSTER!C$10="","",ROSTER!C$10)</f>
        <v/>
      </c>
      <c r="D1724" s="589"/>
      <c r="E1724" s="590"/>
      <c r="F1724" s="592">
        <f>IF(E1724="y",1,IF(E1724="S",1,0))</f>
        <v>0</v>
      </c>
      <c r="G1724" s="594">
        <f>IF(E1724="S",1,0)</f>
        <v>0</v>
      </c>
      <c r="H1724" s="584"/>
      <c r="I1724" s="576"/>
      <c r="J1724" s="564"/>
      <c r="K1724" s="565"/>
      <c r="L1724" s="568"/>
      <c r="M1724" s="569"/>
      <c r="N1724" s="578">
        <f>L1724+J1724</f>
        <v>0</v>
      </c>
      <c r="O1724" s="579"/>
      <c r="P1724" s="564"/>
      <c r="Q1724" s="565"/>
      <c r="R1724" s="568"/>
      <c r="S1724" s="569"/>
      <c r="T1724" s="578">
        <f>R1724-P1724</f>
        <v>0</v>
      </c>
      <c r="U1724" s="579"/>
      <c r="V1724" s="584"/>
      <c r="W1724" s="576"/>
      <c r="X1724" s="564"/>
      <c r="Y1724" s="576"/>
      <c r="Z1724" s="564"/>
      <c r="AA1724" s="576"/>
      <c r="AB1724" s="564"/>
      <c r="AC1724" s="565"/>
      <c r="AD1724" s="568"/>
      <c r="AE1724" s="569"/>
      <c r="AF1724" s="548">
        <f>IF(AB1724=0,0,(AD1724/AB1724)*100)</f>
        <v>0</v>
      </c>
      <c r="AG1724" s="549"/>
      <c r="AH1724" s="564"/>
      <c r="AI1724" s="565"/>
      <c r="AJ1724" s="568"/>
      <c r="AK1724" s="569"/>
      <c r="AL1724" s="548">
        <f>IF(AH1724=0,0,(AJ1724/AH1724)*100)</f>
        <v>0</v>
      </c>
      <c r="AM1724" s="549"/>
      <c r="AN1724" s="564"/>
      <c r="AO1724" s="565"/>
      <c r="AP1724" s="568"/>
      <c r="AQ1724" s="569"/>
      <c r="AR1724" s="548">
        <f>IF(AN1724=0,0,(AP1724/AN1724)*100)</f>
        <v>0</v>
      </c>
      <c r="AS1724" s="549"/>
      <c r="AT1724" s="572">
        <f>AB1724+AH1724+AN1724</f>
        <v>0</v>
      </c>
      <c r="AU1724" s="573"/>
      <c r="AV1724" s="544">
        <f>AD1724+AJ1724+AP1724</f>
        <v>0</v>
      </c>
      <c r="AW1724" s="545"/>
      <c r="AX1724" s="548">
        <f>IF(AT1724=0,0,(AV1724/AT1724)*100)</f>
        <v>0</v>
      </c>
      <c r="AY1724" s="549"/>
      <c r="AZ1724" s="564"/>
      <c r="BA1724" s="565"/>
      <c r="BB1724" s="568"/>
      <c r="BC1724" s="569"/>
      <c r="BD1724" s="548">
        <f>IF(AZ1724=0,0,(BB1724/AZ1724)*100)</f>
        <v>0</v>
      </c>
      <c r="BE1724" s="549"/>
      <c r="BF1724" s="572">
        <f>AT1724+AZ1724</f>
        <v>0</v>
      </c>
      <c r="BG1724" s="573"/>
      <c r="BH1724" s="544">
        <f>AV1724+BB1724</f>
        <v>0</v>
      </c>
      <c r="BI1724" s="545"/>
      <c r="BJ1724" s="548">
        <f>IF(BF1724=0,0,(BH1724/BF1724)*100)</f>
        <v>0</v>
      </c>
      <c r="BK1724" s="549"/>
      <c r="BL1724" s="552">
        <f>(AD1724*2)+(AJ1724*2)+(AP1724*3)+BB1724</f>
        <v>0</v>
      </c>
      <c r="BM1724" s="553"/>
      <c r="BN1724" s="554"/>
      <c r="BO1724" s="560" t="e">
        <f>(BL1724*BR$1722)+(N1724*BR$1723)+(X1724*BR$1724)+(R1724*BR$1725)+(V1724*BR$1726)+(Z1724*BR$1727)</f>
        <v>#REF!</v>
      </c>
      <c r="BP1724" s="560" t="e">
        <f>((AZ1724-BB1724)*BR$1729)+((AT1724-AV1724)*BR$1728)+(H1724*BR$1730)+(P1724*BR$1731)</f>
        <v>#REF!</v>
      </c>
      <c r="BQ1724" s="78" t="s">
        <v>83</v>
      </c>
      <c r="BR1724" s="79" t="e">
        <f>IF(#REF!="B",#REF!,IF(#REF!="C",#REF!,#REF!))</f>
        <v>#REF!</v>
      </c>
      <c r="BS1724" s="75"/>
    </row>
    <row r="1725" spans="1:71" ht="21.75" customHeight="1">
      <c r="A1725" s="62"/>
      <c r="B1725" s="606"/>
      <c r="C1725" s="562" t="str">
        <f>IF(ROSTER!D$10="","",ROSTER!D$10)</f>
        <v/>
      </c>
      <c r="D1725" s="563"/>
      <c r="E1725" s="591"/>
      <c r="F1725" s="593"/>
      <c r="G1725" s="595"/>
      <c r="H1725" s="585"/>
      <c r="I1725" s="577"/>
      <c r="J1725" s="566"/>
      <c r="K1725" s="567"/>
      <c r="L1725" s="570"/>
      <c r="M1725" s="571"/>
      <c r="N1725" s="582" t="s">
        <v>16</v>
      </c>
      <c r="O1725" s="583"/>
      <c r="P1725" s="566"/>
      <c r="Q1725" s="567"/>
      <c r="R1725" s="570"/>
      <c r="S1725" s="571"/>
      <c r="T1725" s="582" t="s">
        <v>16</v>
      </c>
      <c r="U1725" s="583"/>
      <c r="V1725" s="585"/>
      <c r="W1725" s="577"/>
      <c r="X1725" s="566"/>
      <c r="Y1725" s="577"/>
      <c r="Z1725" s="566"/>
      <c r="AA1725" s="577"/>
      <c r="AB1725" s="566"/>
      <c r="AC1725" s="567"/>
      <c r="AD1725" s="570"/>
      <c r="AE1725" s="571"/>
      <c r="AF1725" s="598"/>
      <c r="AG1725" s="599"/>
      <c r="AH1725" s="566"/>
      <c r="AI1725" s="567"/>
      <c r="AJ1725" s="570"/>
      <c r="AK1725" s="571"/>
      <c r="AL1725" s="598"/>
      <c r="AM1725" s="599"/>
      <c r="AN1725" s="566"/>
      <c r="AO1725" s="567"/>
      <c r="AP1725" s="570"/>
      <c r="AQ1725" s="571"/>
      <c r="AR1725" s="598"/>
      <c r="AS1725" s="599"/>
      <c r="AT1725" s="603"/>
      <c r="AU1725" s="604"/>
      <c r="AV1725" s="596"/>
      <c r="AW1725" s="597"/>
      <c r="AX1725" s="598"/>
      <c r="AY1725" s="599"/>
      <c r="AZ1725" s="566"/>
      <c r="BA1725" s="567"/>
      <c r="BB1725" s="570"/>
      <c r="BC1725" s="571"/>
      <c r="BD1725" s="598"/>
      <c r="BE1725" s="599"/>
      <c r="BF1725" s="603"/>
      <c r="BG1725" s="604"/>
      <c r="BH1725" s="596"/>
      <c r="BI1725" s="597"/>
      <c r="BJ1725" s="598"/>
      <c r="BK1725" s="599"/>
      <c r="BL1725" s="600"/>
      <c r="BM1725" s="601"/>
      <c r="BN1725" s="602"/>
      <c r="BO1725" s="561"/>
      <c r="BP1725" s="561"/>
      <c r="BQ1725" s="78" t="s">
        <v>84</v>
      </c>
      <c r="BR1725" s="79" t="e">
        <f>IF(#REF!="B",#REF!,IF(#REF!="C",#REF!,#REF!))</f>
        <v>#REF!</v>
      </c>
      <c r="BS1725" s="75"/>
    </row>
    <row r="1726" spans="1:71" ht="21.75" customHeight="1">
      <c r="A1726" s="62"/>
      <c r="B1726" s="586" t="str">
        <f>IF(ROSTER!B$12="","",ROSTER!B$12)</f>
        <v/>
      </c>
      <c r="C1726" s="588" t="str">
        <f>IF(ROSTER!C$12="","",ROSTER!C$12)</f>
        <v/>
      </c>
      <c r="D1726" s="589"/>
      <c r="E1726" s="590"/>
      <c r="F1726" s="592">
        <f>IF(E1726="y",1,IF(E1726="S",1,0))</f>
        <v>0</v>
      </c>
      <c r="G1726" s="594">
        <f>IF(E1726="S",1,0)</f>
        <v>0</v>
      </c>
      <c r="H1726" s="584"/>
      <c r="I1726" s="576"/>
      <c r="J1726" s="564"/>
      <c r="K1726" s="565"/>
      <c r="L1726" s="568"/>
      <c r="M1726" s="569"/>
      <c r="N1726" s="578">
        <f>L1726+J1726</f>
        <v>0</v>
      </c>
      <c r="O1726" s="579"/>
      <c r="P1726" s="564"/>
      <c r="Q1726" s="565"/>
      <c r="R1726" s="568"/>
      <c r="S1726" s="569"/>
      <c r="T1726" s="578">
        <f>R1726-P1726</f>
        <v>0</v>
      </c>
      <c r="U1726" s="579"/>
      <c r="V1726" s="584"/>
      <c r="W1726" s="576"/>
      <c r="X1726" s="564"/>
      <c r="Y1726" s="576"/>
      <c r="Z1726" s="564"/>
      <c r="AA1726" s="576"/>
      <c r="AB1726" s="564"/>
      <c r="AC1726" s="565"/>
      <c r="AD1726" s="568"/>
      <c r="AE1726" s="569"/>
      <c r="AF1726" s="548">
        <f>IF(AB1726=0,0,(AD1726/AB1726)*100)</f>
        <v>0</v>
      </c>
      <c r="AG1726" s="549"/>
      <c r="AH1726" s="564"/>
      <c r="AI1726" s="565"/>
      <c r="AJ1726" s="568"/>
      <c r="AK1726" s="569"/>
      <c r="AL1726" s="548">
        <f>IF(AH1726=0,0,(AJ1726/AH1726)*100)</f>
        <v>0</v>
      </c>
      <c r="AM1726" s="549"/>
      <c r="AN1726" s="564"/>
      <c r="AO1726" s="565"/>
      <c r="AP1726" s="568"/>
      <c r="AQ1726" s="569"/>
      <c r="AR1726" s="548">
        <f>IF(AN1726=0,0,(AP1726/AN1726)*100)</f>
        <v>0</v>
      </c>
      <c r="AS1726" s="549"/>
      <c r="AT1726" s="572">
        <f>AB1726+AH1726+AN1726</f>
        <v>0</v>
      </c>
      <c r="AU1726" s="573"/>
      <c r="AV1726" s="544">
        <f>AD1726+AJ1726+AP1726</f>
        <v>0</v>
      </c>
      <c r="AW1726" s="545"/>
      <c r="AX1726" s="548">
        <f>IF(AT1726=0,0,(AV1726/AT1726)*100)</f>
        <v>0</v>
      </c>
      <c r="AY1726" s="549"/>
      <c r="AZ1726" s="564"/>
      <c r="BA1726" s="565"/>
      <c r="BB1726" s="568"/>
      <c r="BC1726" s="569"/>
      <c r="BD1726" s="548">
        <f>IF(AZ1726=0,0,(BB1726/AZ1726)*100)</f>
        <v>0</v>
      </c>
      <c r="BE1726" s="549"/>
      <c r="BF1726" s="572">
        <f>AT1726+AZ1726</f>
        <v>0</v>
      </c>
      <c r="BG1726" s="573"/>
      <c r="BH1726" s="544">
        <f>AV1726+BB1726</f>
        <v>0</v>
      </c>
      <c r="BI1726" s="545"/>
      <c r="BJ1726" s="548">
        <f>IF(BF1726=0,0,(BH1726/BF1726)*100)</f>
        <v>0</v>
      </c>
      <c r="BK1726" s="549"/>
      <c r="BL1726" s="552">
        <f>(AD1726*2)+(AJ1726*2)+(AP1726*3)+BB1726</f>
        <v>0</v>
      </c>
      <c r="BM1726" s="553"/>
      <c r="BN1726" s="554"/>
      <c r="BO1726" s="560" t="e">
        <f>(BL1726*BR$1722)+(N1726*BR$1723)+(X1726*BR$1724)+(R1726*BR$1725)+(V1726*BR$1726)+(Z1726*BR$1727)</f>
        <v>#REF!</v>
      </c>
      <c r="BP1726" s="560" t="e">
        <f>((AZ1726-BB1726)*BR$1729)+((AT1726-AV1726)*BR$1728)+(H1726*BR$1730)+(P1726*BR$1731)</f>
        <v>#REF!</v>
      </c>
      <c r="BQ1726" s="78" t="s">
        <v>85</v>
      </c>
      <c r="BR1726" s="79" t="e">
        <f>IF(#REF!="B",#REF!,IF(#REF!="C",#REF!,#REF!))</f>
        <v>#REF!</v>
      </c>
      <c r="BS1726" s="75"/>
    </row>
    <row r="1727" spans="1:71" ht="21.75" customHeight="1">
      <c r="A1727" s="62"/>
      <c r="B1727" s="587"/>
      <c r="C1727" s="562" t="str">
        <f>IF(ROSTER!D$12="","",ROSTER!D$12)</f>
        <v/>
      </c>
      <c r="D1727" s="563"/>
      <c r="E1727" s="591"/>
      <c r="F1727" s="593"/>
      <c r="G1727" s="595"/>
      <c r="H1727" s="585"/>
      <c r="I1727" s="577"/>
      <c r="J1727" s="566"/>
      <c r="K1727" s="567"/>
      <c r="L1727" s="570"/>
      <c r="M1727" s="571"/>
      <c r="N1727" s="582" t="s">
        <v>16</v>
      </c>
      <c r="O1727" s="583"/>
      <c r="P1727" s="566"/>
      <c r="Q1727" s="567"/>
      <c r="R1727" s="570"/>
      <c r="S1727" s="571"/>
      <c r="T1727" s="582" t="s">
        <v>16</v>
      </c>
      <c r="U1727" s="583"/>
      <c r="V1727" s="585"/>
      <c r="W1727" s="577"/>
      <c r="X1727" s="566"/>
      <c r="Y1727" s="577"/>
      <c r="Z1727" s="566"/>
      <c r="AA1727" s="577"/>
      <c r="AB1727" s="566"/>
      <c r="AC1727" s="567"/>
      <c r="AD1727" s="570"/>
      <c r="AE1727" s="571"/>
      <c r="AF1727" s="598"/>
      <c r="AG1727" s="599"/>
      <c r="AH1727" s="566"/>
      <c r="AI1727" s="567"/>
      <c r="AJ1727" s="570"/>
      <c r="AK1727" s="571"/>
      <c r="AL1727" s="598"/>
      <c r="AM1727" s="599"/>
      <c r="AN1727" s="566"/>
      <c r="AO1727" s="567"/>
      <c r="AP1727" s="570"/>
      <c r="AQ1727" s="571"/>
      <c r="AR1727" s="598"/>
      <c r="AS1727" s="599"/>
      <c r="AT1727" s="603"/>
      <c r="AU1727" s="604"/>
      <c r="AV1727" s="596"/>
      <c r="AW1727" s="597"/>
      <c r="AX1727" s="598"/>
      <c r="AY1727" s="599"/>
      <c r="AZ1727" s="566"/>
      <c r="BA1727" s="567"/>
      <c r="BB1727" s="570"/>
      <c r="BC1727" s="571"/>
      <c r="BD1727" s="598"/>
      <c r="BE1727" s="599"/>
      <c r="BF1727" s="603"/>
      <c r="BG1727" s="604"/>
      <c r="BH1727" s="596"/>
      <c r="BI1727" s="597"/>
      <c r="BJ1727" s="598"/>
      <c r="BK1727" s="599"/>
      <c r="BL1727" s="600"/>
      <c r="BM1727" s="601"/>
      <c r="BN1727" s="602"/>
      <c r="BO1727" s="561"/>
      <c r="BP1727" s="561"/>
      <c r="BQ1727" s="78" t="s">
        <v>86</v>
      </c>
      <c r="BR1727" s="79" t="e">
        <f>IF(#REF!="B",#REF!,IF(#REF!="C",#REF!,#REF!))</f>
        <v>#REF!</v>
      </c>
      <c r="BS1727" s="75"/>
    </row>
    <row r="1728" spans="1:71" ht="21.75" customHeight="1">
      <c r="A1728" s="62"/>
      <c r="B1728" s="586" t="str">
        <f>IF(ROSTER!B$14="","",ROSTER!B$14)</f>
        <v/>
      </c>
      <c r="C1728" s="588" t="str">
        <f>IF(ROSTER!C$14="","",ROSTER!C$14)</f>
        <v/>
      </c>
      <c r="D1728" s="589"/>
      <c r="E1728" s="590"/>
      <c r="F1728" s="592">
        <f>IF(E1728="y",1,IF(E1728="S",1,0))</f>
        <v>0</v>
      </c>
      <c r="G1728" s="594">
        <f>IF(E1728="S",1,0)</f>
        <v>0</v>
      </c>
      <c r="H1728" s="584"/>
      <c r="I1728" s="576"/>
      <c r="J1728" s="564"/>
      <c r="K1728" s="565"/>
      <c r="L1728" s="568"/>
      <c r="M1728" s="569"/>
      <c r="N1728" s="578">
        <f>L1728+J1728</f>
        <v>0</v>
      </c>
      <c r="O1728" s="579"/>
      <c r="P1728" s="564"/>
      <c r="Q1728" s="565"/>
      <c r="R1728" s="568"/>
      <c r="S1728" s="569"/>
      <c r="T1728" s="578">
        <f>R1728-P1728</f>
        <v>0</v>
      </c>
      <c r="U1728" s="579"/>
      <c r="V1728" s="584"/>
      <c r="W1728" s="576"/>
      <c r="X1728" s="564"/>
      <c r="Y1728" s="576"/>
      <c r="Z1728" s="564"/>
      <c r="AA1728" s="576"/>
      <c r="AB1728" s="564"/>
      <c r="AC1728" s="565"/>
      <c r="AD1728" s="568"/>
      <c r="AE1728" s="569"/>
      <c r="AF1728" s="548">
        <f>IF(AB1728=0,0,(AD1728/AB1728)*100)</f>
        <v>0</v>
      </c>
      <c r="AG1728" s="549"/>
      <c r="AH1728" s="564"/>
      <c r="AI1728" s="565"/>
      <c r="AJ1728" s="568"/>
      <c r="AK1728" s="569"/>
      <c r="AL1728" s="548">
        <f>IF(AH1728=0,0,(AJ1728/AH1728)*100)</f>
        <v>0</v>
      </c>
      <c r="AM1728" s="549"/>
      <c r="AN1728" s="564"/>
      <c r="AO1728" s="565"/>
      <c r="AP1728" s="568"/>
      <c r="AQ1728" s="569"/>
      <c r="AR1728" s="548">
        <f>IF(AN1728=0,0,(AP1728/AN1728)*100)</f>
        <v>0</v>
      </c>
      <c r="AS1728" s="549"/>
      <c r="AT1728" s="572">
        <f>AB1728+AH1728+AN1728</f>
        <v>0</v>
      </c>
      <c r="AU1728" s="573"/>
      <c r="AV1728" s="544">
        <f>AD1728+AJ1728+AP1728</f>
        <v>0</v>
      </c>
      <c r="AW1728" s="545"/>
      <c r="AX1728" s="548">
        <f>IF(AT1728=0,0,(AV1728/AT1728)*100)</f>
        <v>0</v>
      </c>
      <c r="AY1728" s="549"/>
      <c r="AZ1728" s="564"/>
      <c r="BA1728" s="565"/>
      <c r="BB1728" s="568"/>
      <c r="BC1728" s="569"/>
      <c r="BD1728" s="548">
        <f>IF(AZ1728=0,0,(BB1728/AZ1728)*100)</f>
        <v>0</v>
      </c>
      <c r="BE1728" s="549"/>
      <c r="BF1728" s="572">
        <f>AT1728+AZ1728</f>
        <v>0</v>
      </c>
      <c r="BG1728" s="573"/>
      <c r="BH1728" s="544">
        <f>AV1728+BB1728</f>
        <v>0</v>
      </c>
      <c r="BI1728" s="545"/>
      <c r="BJ1728" s="548">
        <f>IF(BF1728=0,0,(BH1728/BF1728)*100)</f>
        <v>0</v>
      </c>
      <c r="BK1728" s="549"/>
      <c r="BL1728" s="552">
        <f>(AD1728*2)+(AJ1728*2)+(AP1728*3)+BB1728</f>
        <v>0</v>
      </c>
      <c r="BM1728" s="553"/>
      <c r="BN1728" s="554"/>
      <c r="BO1728" s="560" t="e">
        <f>(BL1728*BR$1722)+(N1728*BR$1723)+(X1728*BR$1724)+(R1728*BR$1725)+(V1728*BR$1726)+(Z1728*BR$1727)</f>
        <v>#REF!</v>
      </c>
      <c r="BP1728" s="560" t="e">
        <f>((AZ1728-BB1728)*BR$1729)+((AT1728-AV1728)*BR$1728)+(H1728*BR$1730)+(P1728*BR$1731)</f>
        <v>#REF!</v>
      </c>
      <c r="BQ1728" s="78" t="s">
        <v>87</v>
      </c>
      <c r="BR1728" s="79" t="e">
        <f>IF(#REF!="B",#REF!,IF(#REF!="C",#REF!,#REF!))</f>
        <v>#REF!</v>
      </c>
      <c r="BS1728" s="75"/>
    </row>
    <row r="1729" spans="1:76" ht="21.75" customHeight="1">
      <c r="A1729" s="62"/>
      <c r="B1729" s="587"/>
      <c r="C1729" s="562" t="str">
        <f>IF(ROSTER!D$14="","",ROSTER!D$14)</f>
        <v/>
      </c>
      <c r="D1729" s="563"/>
      <c r="E1729" s="591"/>
      <c r="F1729" s="593"/>
      <c r="G1729" s="595"/>
      <c r="H1729" s="585"/>
      <c r="I1729" s="577"/>
      <c r="J1729" s="566"/>
      <c r="K1729" s="567"/>
      <c r="L1729" s="570"/>
      <c r="M1729" s="571"/>
      <c r="N1729" s="582" t="s">
        <v>16</v>
      </c>
      <c r="O1729" s="583"/>
      <c r="P1729" s="566"/>
      <c r="Q1729" s="567"/>
      <c r="R1729" s="570"/>
      <c r="S1729" s="571"/>
      <c r="T1729" s="582" t="s">
        <v>16</v>
      </c>
      <c r="U1729" s="583"/>
      <c r="V1729" s="585"/>
      <c r="W1729" s="577"/>
      <c r="X1729" s="566"/>
      <c r="Y1729" s="577"/>
      <c r="Z1729" s="566"/>
      <c r="AA1729" s="577"/>
      <c r="AB1729" s="566"/>
      <c r="AC1729" s="567"/>
      <c r="AD1729" s="570"/>
      <c r="AE1729" s="571"/>
      <c r="AF1729" s="598"/>
      <c r="AG1729" s="599"/>
      <c r="AH1729" s="566"/>
      <c r="AI1729" s="567"/>
      <c r="AJ1729" s="570"/>
      <c r="AK1729" s="571"/>
      <c r="AL1729" s="598"/>
      <c r="AM1729" s="599"/>
      <c r="AN1729" s="566"/>
      <c r="AO1729" s="567"/>
      <c r="AP1729" s="570"/>
      <c r="AQ1729" s="571"/>
      <c r="AR1729" s="598"/>
      <c r="AS1729" s="599"/>
      <c r="AT1729" s="603"/>
      <c r="AU1729" s="604"/>
      <c r="AV1729" s="596"/>
      <c r="AW1729" s="597"/>
      <c r="AX1729" s="598"/>
      <c r="AY1729" s="599"/>
      <c r="AZ1729" s="566"/>
      <c r="BA1729" s="567"/>
      <c r="BB1729" s="570"/>
      <c r="BC1729" s="571"/>
      <c r="BD1729" s="598"/>
      <c r="BE1729" s="599"/>
      <c r="BF1729" s="603"/>
      <c r="BG1729" s="604"/>
      <c r="BH1729" s="596"/>
      <c r="BI1729" s="597"/>
      <c r="BJ1729" s="598"/>
      <c r="BK1729" s="599"/>
      <c r="BL1729" s="600"/>
      <c r="BM1729" s="601"/>
      <c r="BN1729" s="602"/>
      <c r="BO1729" s="561"/>
      <c r="BP1729" s="561"/>
      <c r="BQ1729" s="78" t="s">
        <v>88</v>
      </c>
      <c r="BR1729" s="79" t="e">
        <f>IF(#REF!="B",#REF!,IF(#REF!="C",#REF!,#REF!))</f>
        <v>#REF!</v>
      </c>
      <c r="BS1729" s="75"/>
    </row>
    <row r="1730" spans="1:76" ht="21.75" customHeight="1">
      <c r="A1730" s="62"/>
      <c r="B1730" s="586" t="str">
        <f>IF(ROSTER!B$16="","",ROSTER!B$16)</f>
        <v/>
      </c>
      <c r="C1730" s="588" t="str">
        <f>IF(ROSTER!C$16="","",ROSTER!C$16)</f>
        <v/>
      </c>
      <c r="D1730" s="589"/>
      <c r="E1730" s="590"/>
      <c r="F1730" s="592">
        <f>IF(E1730="y",1,IF(E1730="S",1,0))</f>
        <v>0</v>
      </c>
      <c r="G1730" s="594">
        <f>IF(E1730="S",1,0)</f>
        <v>0</v>
      </c>
      <c r="H1730" s="584"/>
      <c r="I1730" s="576"/>
      <c r="J1730" s="564"/>
      <c r="K1730" s="565"/>
      <c r="L1730" s="568"/>
      <c r="M1730" s="569"/>
      <c r="N1730" s="578">
        <f>L1730+J1730</f>
        <v>0</v>
      </c>
      <c r="O1730" s="579"/>
      <c r="P1730" s="564"/>
      <c r="Q1730" s="565"/>
      <c r="R1730" s="568"/>
      <c r="S1730" s="569"/>
      <c r="T1730" s="578">
        <f>R1730-P1730</f>
        <v>0</v>
      </c>
      <c r="U1730" s="579"/>
      <c r="V1730" s="584"/>
      <c r="W1730" s="576"/>
      <c r="X1730" s="564"/>
      <c r="Y1730" s="576"/>
      <c r="Z1730" s="564"/>
      <c r="AA1730" s="576"/>
      <c r="AB1730" s="564"/>
      <c r="AC1730" s="565"/>
      <c r="AD1730" s="568"/>
      <c r="AE1730" s="569"/>
      <c r="AF1730" s="548">
        <f>IF(AB1730=0,0,(AD1730/AB1730)*100)</f>
        <v>0</v>
      </c>
      <c r="AG1730" s="549"/>
      <c r="AH1730" s="564"/>
      <c r="AI1730" s="565"/>
      <c r="AJ1730" s="568"/>
      <c r="AK1730" s="569"/>
      <c r="AL1730" s="548">
        <f>IF(AH1730=0,0,(AJ1730/AH1730)*100)</f>
        <v>0</v>
      </c>
      <c r="AM1730" s="549"/>
      <c r="AN1730" s="564"/>
      <c r="AO1730" s="565"/>
      <c r="AP1730" s="568"/>
      <c r="AQ1730" s="569"/>
      <c r="AR1730" s="548">
        <f>IF(AN1730=0,0,(AP1730/AN1730)*100)</f>
        <v>0</v>
      </c>
      <c r="AS1730" s="549"/>
      <c r="AT1730" s="572">
        <f>AB1730+AH1730+AN1730</f>
        <v>0</v>
      </c>
      <c r="AU1730" s="573"/>
      <c r="AV1730" s="544">
        <f>AD1730+AJ1730+AP1730</f>
        <v>0</v>
      </c>
      <c r="AW1730" s="545"/>
      <c r="AX1730" s="548">
        <f>IF(AT1730=0,0,(AV1730/AT1730)*100)</f>
        <v>0</v>
      </c>
      <c r="AY1730" s="549"/>
      <c r="AZ1730" s="564"/>
      <c r="BA1730" s="565"/>
      <c r="BB1730" s="568"/>
      <c r="BC1730" s="569"/>
      <c r="BD1730" s="548">
        <f>IF(AZ1730=0,0,(BB1730/AZ1730)*100)</f>
        <v>0</v>
      </c>
      <c r="BE1730" s="549"/>
      <c r="BF1730" s="572">
        <f>AT1730+AZ1730</f>
        <v>0</v>
      </c>
      <c r="BG1730" s="573"/>
      <c r="BH1730" s="544">
        <f>AV1730+BB1730</f>
        <v>0</v>
      </c>
      <c r="BI1730" s="545"/>
      <c r="BJ1730" s="548">
        <f>IF(BF1730=0,0,(BH1730/BF1730)*100)</f>
        <v>0</v>
      </c>
      <c r="BK1730" s="549"/>
      <c r="BL1730" s="552">
        <f>(AD1730*2)+(AJ1730*2)+(AP1730*3)+BB1730</f>
        <v>0</v>
      </c>
      <c r="BM1730" s="553"/>
      <c r="BN1730" s="554"/>
      <c r="BO1730" s="560" t="e">
        <f>(BL1730*BR$1722)+(N1730*BR$1723)+(X1730*BR$1724)+(R1730*BR$1725)+(V1730*BR$1726)+(Z1730*BR$1727)</f>
        <v>#REF!</v>
      </c>
      <c r="BP1730" s="560" t="e">
        <f>((AZ1730-BB1730)*BR$1729)+((AT1730-AV1730)*BR$1728)+(H1730*BR$1730)+(P1730*BR$1731)</f>
        <v>#REF!</v>
      </c>
      <c r="BQ1730" s="78" t="s">
        <v>89</v>
      </c>
      <c r="BR1730" s="79" t="e">
        <f>IF(#REF!="B",#REF!,IF(#REF!="C",#REF!,#REF!))</f>
        <v>#REF!</v>
      </c>
      <c r="BS1730" s="75"/>
    </row>
    <row r="1731" spans="1:76" ht="21.75" customHeight="1">
      <c r="A1731" s="62"/>
      <c r="B1731" s="587"/>
      <c r="C1731" s="562" t="str">
        <f>IF(ROSTER!D$16="","",ROSTER!D$16)</f>
        <v/>
      </c>
      <c r="D1731" s="563"/>
      <c r="E1731" s="591"/>
      <c r="F1731" s="593"/>
      <c r="G1731" s="595"/>
      <c r="H1731" s="585"/>
      <c r="I1731" s="577"/>
      <c r="J1731" s="566"/>
      <c r="K1731" s="567"/>
      <c r="L1731" s="570"/>
      <c r="M1731" s="571"/>
      <c r="N1731" s="582" t="s">
        <v>16</v>
      </c>
      <c r="O1731" s="583"/>
      <c r="P1731" s="566"/>
      <c r="Q1731" s="567"/>
      <c r="R1731" s="570"/>
      <c r="S1731" s="571"/>
      <c r="T1731" s="582" t="s">
        <v>16</v>
      </c>
      <c r="U1731" s="583"/>
      <c r="V1731" s="585"/>
      <c r="W1731" s="577"/>
      <c r="X1731" s="566"/>
      <c r="Y1731" s="577"/>
      <c r="Z1731" s="566"/>
      <c r="AA1731" s="577"/>
      <c r="AB1731" s="566"/>
      <c r="AC1731" s="567"/>
      <c r="AD1731" s="570"/>
      <c r="AE1731" s="571"/>
      <c r="AF1731" s="598"/>
      <c r="AG1731" s="599"/>
      <c r="AH1731" s="566"/>
      <c r="AI1731" s="567"/>
      <c r="AJ1731" s="570"/>
      <c r="AK1731" s="571"/>
      <c r="AL1731" s="598"/>
      <c r="AM1731" s="599"/>
      <c r="AN1731" s="566"/>
      <c r="AO1731" s="567"/>
      <c r="AP1731" s="570"/>
      <c r="AQ1731" s="571"/>
      <c r="AR1731" s="598"/>
      <c r="AS1731" s="599"/>
      <c r="AT1731" s="603"/>
      <c r="AU1731" s="604"/>
      <c r="AV1731" s="596"/>
      <c r="AW1731" s="597"/>
      <c r="AX1731" s="598"/>
      <c r="AY1731" s="599"/>
      <c r="AZ1731" s="566"/>
      <c r="BA1731" s="567"/>
      <c r="BB1731" s="570"/>
      <c r="BC1731" s="571"/>
      <c r="BD1731" s="598"/>
      <c r="BE1731" s="599"/>
      <c r="BF1731" s="603"/>
      <c r="BG1731" s="604"/>
      <c r="BH1731" s="596"/>
      <c r="BI1731" s="597"/>
      <c r="BJ1731" s="598"/>
      <c r="BK1731" s="599"/>
      <c r="BL1731" s="600"/>
      <c r="BM1731" s="601"/>
      <c r="BN1731" s="602"/>
      <c r="BO1731" s="561"/>
      <c r="BP1731" s="561"/>
      <c r="BQ1731" s="78" t="s">
        <v>90</v>
      </c>
      <c r="BR1731" s="79" t="e">
        <f>IF(#REF!="B",#REF!,IF(#REF!="C",#REF!,#REF!))</f>
        <v>#REF!</v>
      </c>
      <c r="BS1731" s="75"/>
    </row>
    <row r="1732" spans="1:76" ht="21.75" customHeight="1">
      <c r="A1732" s="62"/>
      <c r="B1732" s="586" t="str">
        <f>IF(ROSTER!B$18="","",ROSTER!B$18)</f>
        <v/>
      </c>
      <c r="C1732" s="588" t="str">
        <f>IF(ROSTER!C$18="","",ROSTER!C$18)</f>
        <v/>
      </c>
      <c r="D1732" s="589"/>
      <c r="E1732" s="590"/>
      <c r="F1732" s="592">
        <f>IF(E1732="y",1,IF(E1732="S",1,0))</f>
        <v>0</v>
      </c>
      <c r="G1732" s="594">
        <f>IF(E1732="S",1,0)</f>
        <v>0</v>
      </c>
      <c r="H1732" s="584"/>
      <c r="I1732" s="576"/>
      <c r="J1732" s="564"/>
      <c r="K1732" s="565"/>
      <c r="L1732" s="568"/>
      <c r="M1732" s="569"/>
      <c r="N1732" s="578">
        <f>L1732+J1732</f>
        <v>0</v>
      </c>
      <c r="O1732" s="579"/>
      <c r="P1732" s="564"/>
      <c r="Q1732" s="565"/>
      <c r="R1732" s="568"/>
      <c r="S1732" s="569"/>
      <c r="T1732" s="578">
        <f>R1732-P1732</f>
        <v>0</v>
      </c>
      <c r="U1732" s="579"/>
      <c r="V1732" s="584"/>
      <c r="W1732" s="576"/>
      <c r="X1732" s="564"/>
      <c r="Y1732" s="576"/>
      <c r="Z1732" s="564"/>
      <c r="AA1732" s="576"/>
      <c r="AB1732" s="564"/>
      <c r="AC1732" s="565"/>
      <c r="AD1732" s="568"/>
      <c r="AE1732" s="569"/>
      <c r="AF1732" s="548">
        <f>IF(AB1732=0,0,(AD1732/AB1732)*100)</f>
        <v>0</v>
      </c>
      <c r="AG1732" s="549"/>
      <c r="AH1732" s="564"/>
      <c r="AI1732" s="565"/>
      <c r="AJ1732" s="568"/>
      <c r="AK1732" s="569"/>
      <c r="AL1732" s="548">
        <f>IF(AH1732=0,0,(AJ1732/AH1732)*100)</f>
        <v>0</v>
      </c>
      <c r="AM1732" s="549"/>
      <c r="AN1732" s="564"/>
      <c r="AO1732" s="565"/>
      <c r="AP1732" s="568"/>
      <c r="AQ1732" s="569"/>
      <c r="AR1732" s="548">
        <f>IF(AN1732=0,0,(AP1732/AN1732)*100)</f>
        <v>0</v>
      </c>
      <c r="AS1732" s="549"/>
      <c r="AT1732" s="572">
        <f>AB1732+AH1732+AN1732</f>
        <v>0</v>
      </c>
      <c r="AU1732" s="573"/>
      <c r="AV1732" s="544">
        <f>AD1732+AJ1732+AP1732</f>
        <v>0</v>
      </c>
      <c r="AW1732" s="545"/>
      <c r="AX1732" s="548">
        <f>IF(AT1732=0,0,(AV1732/AT1732)*100)</f>
        <v>0</v>
      </c>
      <c r="AY1732" s="549"/>
      <c r="AZ1732" s="564"/>
      <c r="BA1732" s="565"/>
      <c r="BB1732" s="568"/>
      <c r="BC1732" s="569"/>
      <c r="BD1732" s="548">
        <f>IF(AZ1732=0,0,(BB1732/AZ1732)*100)</f>
        <v>0</v>
      </c>
      <c r="BE1732" s="549"/>
      <c r="BF1732" s="572">
        <f>AT1732+AZ1732</f>
        <v>0</v>
      </c>
      <c r="BG1732" s="573"/>
      <c r="BH1732" s="544">
        <f>AV1732+BB1732</f>
        <v>0</v>
      </c>
      <c r="BI1732" s="545"/>
      <c r="BJ1732" s="548">
        <f>IF(BF1732=0,0,(BH1732/BF1732)*100)</f>
        <v>0</v>
      </c>
      <c r="BK1732" s="549"/>
      <c r="BL1732" s="552">
        <f>(AD1732*2)+(AJ1732*2)+(AP1732*3)+BB1732</f>
        <v>0</v>
      </c>
      <c r="BM1732" s="553"/>
      <c r="BN1732" s="554"/>
      <c r="BO1732" s="560" t="e">
        <f>(BL1732*BR$1722)+(N1732*BR$1723)+(X1732*BR$1724)+(R1732*BR$1725)+(V1732*BR$1726)+(Z1732*BR$1727)</f>
        <v>#REF!</v>
      </c>
      <c r="BP1732" s="560" t="e">
        <f>((AZ1732-BB1732)*BR$1729)+((AT1732-AV1732)*BR$1728)+(H1732*BR$1730)+(P1732*BR$1731)</f>
        <v>#REF!</v>
      </c>
      <c r="BQ1732" s="62"/>
      <c r="BR1732" s="62"/>
      <c r="BS1732" s="75"/>
    </row>
    <row r="1733" spans="1:76" ht="21.75" customHeight="1">
      <c r="A1733" s="62"/>
      <c r="B1733" s="587"/>
      <c r="C1733" s="562" t="str">
        <f>IF(ROSTER!D$18="","",ROSTER!D$18)</f>
        <v/>
      </c>
      <c r="D1733" s="563"/>
      <c r="E1733" s="591"/>
      <c r="F1733" s="593"/>
      <c r="G1733" s="595"/>
      <c r="H1733" s="585"/>
      <c r="I1733" s="577"/>
      <c r="J1733" s="566"/>
      <c r="K1733" s="567"/>
      <c r="L1733" s="570"/>
      <c r="M1733" s="571"/>
      <c r="N1733" s="582" t="s">
        <v>16</v>
      </c>
      <c r="O1733" s="583"/>
      <c r="P1733" s="566"/>
      <c r="Q1733" s="567"/>
      <c r="R1733" s="570"/>
      <c r="S1733" s="571"/>
      <c r="T1733" s="582" t="s">
        <v>16</v>
      </c>
      <c r="U1733" s="583"/>
      <c r="V1733" s="585"/>
      <c r="W1733" s="577"/>
      <c r="X1733" s="566"/>
      <c r="Y1733" s="577"/>
      <c r="Z1733" s="566"/>
      <c r="AA1733" s="577"/>
      <c r="AB1733" s="566"/>
      <c r="AC1733" s="567"/>
      <c r="AD1733" s="570"/>
      <c r="AE1733" s="571"/>
      <c r="AF1733" s="598"/>
      <c r="AG1733" s="599"/>
      <c r="AH1733" s="566"/>
      <c r="AI1733" s="567"/>
      <c r="AJ1733" s="570"/>
      <c r="AK1733" s="571"/>
      <c r="AL1733" s="598"/>
      <c r="AM1733" s="599"/>
      <c r="AN1733" s="566"/>
      <c r="AO1733" s="567"/>
      <c r="AP1733" s="570"/>
      <c r="AQ1733" s="571"/>
      <c r="AR1733" s="598"/>
      <c r="AS1733" s="599"/>
      <c r="AT1733" s="603"/>
      <c r="AU1733" s="604"/>
      <c r="AV1733" s="596"/>
      <c r="AW1733" s="597"/>
      <c r="AX1733" s="598"/>
      <c r="AY1733" s="599"/>
      <c r="AZ1733" s="566"/>
      <c r="BA1733" s="567"/>
      <c r="BB1733" s="570"/>
      <c r="BC1733" s="571"/>
      <c r="BD1733" s="598"/>
      <c r="BE1733" s="599"/>
      <c r="BF1733" s="603"/>
      <c r="BG1733" s="604"/>
      <c r="BH1733" s="596"/>
      <c r="BI1733" s="597"/>
      <c r="BJ1733" s="598"/>
      <c r="BK1733" s="599"/>
      <c r="BL1733" s="600"/>
      <c r="BM1733" s="601"/>
      <c r="BN1733" s="602"/>
      <c r="BO1733" s="561"/>
      <c r="BP1733" s="561"/>
      <c r="BQ1733" s="62"/>
      <c r="BR1733" s="62"/>
      <c r="BS1733" s="62"/>
    </row>
    <row r="1734" spans="1:76" ht="21.75" customHeight="1">
      <c r="A1734" s="62"/>
      <c r="B1734" s="586" t="str">
        <f>IF(ROSTER!B$20="","",ROSTER!B$20)</f>
        <v/>
      </c>
      <c r="C1734" s="588" t="str">
        <f>IF(ROSTER!C$20="","",ROSTER!C$20)</f>
        <v/>
      </c>
      <c r="D1734" s="589"/>
      <c r="E1734" s="590"/>
      <c r="F1734" s="592">
        <f>IF(E1734="y",1,IF(E1734="S",1,0))</f>
        <v>0</v>
      </c>
      <c r="G1734" s="594">
        <f>IF(E1734="S",1,0)</f>
        <v>0</v>
      </c>
      <c r="H1734" s="584"/>
      <c r="I1734" s="576"/>
      <c r="J1734" s="564"/>
      <c r="K1734" s="565"/>
      <c r="L1734" s="568"/>
      <c r="M1734" s="569"/>
      <c r="N1734" s="578">
        <f>L1734+J1734</f>
        <v>0</v>
      </c>
      <c r="O1734" s="579"/>
      <c r="P1734" s="564"/>
      <c r="Q1734" s="565"/>
      <c r="R1734" s="568"/>
      <c r="S1734" s="569"/>
      <c r="T1734" s="578">
        <f>R1734-P1734</f>
        <v>0</v>
      </c>
      <c r="U1734" s="579"/>
      <c r="V1734" s="584"/>
      <c r="W1734" s="576"/>
      <c r="X1734" s="564"/>
      <c r="Y1734" s="576"/>
      <c r="Z1734" s="564"/>
      <c r="AA1734" s="576"/>
      <c r="AB1734" s="564"/>
      <c r="AC1734" s="565"/>
      <c r="AD1734" s="568"/>
      <c r="AE1734" s="569"/>
      <c r="AF1734" s="548">
        <f>IF(AB1734=0,0,(AD1734/AB1734)*100)</f>
        <v>0</v>
      </c>
      <c r="AG1734" s="549"/>
      <c r="AH1734" s="564"/>
      <c r="AI1734" s="565"/>
      <c r="AJ1734" s="568"/>
      <c r="AK1734" s="569"/>
      <c r="AL1734" s="548">
        <f>IF(AH1734=0,0,(AJ1734/AH1734)*100)</f>
        <v>0</v>
      </c>
      <c r="AM1734" s="549"/>
      <c r="AN1734" s="564"/>
      <c r="AO1734" s="565"/>
      <c r="AP1734" s="568"/>
      <c r="AQ1734" s="569"/>
      <c r="AR1734" s="548">
        <f>IF(AN1734=0,0,(AP1734/AN1734)*100)</f>
        <v>0</v>
      </c>
      <c r="AS1734" s="549"/>
      <c r="AT1734" s="572">
        <f>AB1734+AH1734+AN1734</f>
        <v>0</v>
      </c>
      <c r="AU1734" s="573"/>
      <c r="AV1734" s="544">
        <f>AD1734+AJ1734+AP1734</f>
        <v>0</v>
      </c>
      <c r="AW1734" s="545"/>
      <c r="AX1734" s="548">
        <f>IF(AT1734=0,0,(AV1734/AT1734)*100)</f>
        <v>0</v>
      </c>
      <c r="AY1734" s="549"/>
      <c r="AZ1734" s="564"/>
      <c r="BA1734" s="565"/>
      <c r="BB1734" s="568"/>
      <c r="BC1734" s="569"/>
      <c r="BD1734" s="548">
        <f>IF(AZ1734=0,0,(BB1734/AZ1734)*100)</f>
        <v>0</v>
      </c>
      <c r="BE1734" s="549"/>
      <c r="BF1734" s="572">
        <f>AT1734+AZ1734</f>
        <v>0</v>
      </c>
      <c r="BG1734" s="573"/>
      <c r="BH1734" s="544">
        <f>AV1734+BB1734</f>
        <v>0</v>
      </c>
      <c r="BI1734" s="545"/>
      <c r="BJ1734" s="548">
        <f>IF(BF1734=0,0,(BH1734/BF1734)*100)</f>
        <v>0</v>
      </c>
      <c r="BK1734" s="549"/>
      <c r="BL1734" s="552">
        <f>(AD1734*2)+(AJ1734*2)+(AP1734*3)+BB1734</f>
        <v>0</v>
      </c>
      <c r="BM1734" s="553"/>
      <c r="BN1734" s="554"/>
      <c r="BO1734" s="560" t="e">
        <f>(BL1734*BR$1722)+(N1734*BR$1723)+(X1734*BR$1724)+(R1734*BR$1725)+(V1734*BR$1726)+(Z1734*BR$1727)</f>
        <v>#REF!</v>
      </c>
      <c r="BP1734" s="560" t="e">
        <f>((AZ1734-BB1734)*BR$1729)+((AT1734-AV1734)*BR$1728)+(H1734*BR$1730)+(P1734*BR$1731)</f>
        <v>#REF!</v>
      </c>
      <c r="BQ1734" s="62"/>
      <c r="BR1734" s="62"/>
      <c r="BS1734" s="62"/>
    </row>
    <row r="1735" spans="1:76" ht="21.75" customHeight="1">
      <c r="A1735" s="62"/>
      <c r="B1735" s="587"/>
      <c r="C1735" s="562" t="str">
        <f>IF(ROSTER!D$20="","",ROSTER!D$20)</f>
        <v/>
      </c>
      <c r="D1735" s="563"/>
      <c r="E1735" s="591"/>
      <c r="F1735" s="593"/>
      <c r="G1735" s="595"/>
      <c r="H1735" s="585"/>
      <c r="I1735" s="577"/>
      <c r="J1735" s="566"/>
      <c r="K1735" s="567"/>
      <c r="L1735" s="570"/>
      <c r="M1735" s="571"/>
      <c r="N1735" s="582" t="s">
        <v>16</v>
      </c>
      <c r="O1735" s="583"/>
      <c r="P1735" s="566"/>
      <c r="Q1735" s="567"/>
      <c r="R1735" s="570"/>
      <c r="S1735" s="571"/>
      <c r="T1735" s="582" t="s">
        <v>16</v>
      </c>
      <c r="U1735" s="583"/>
      <c r="V1735" s="585"/>
      <c r="W1735" s="577"/>
      <c r="X1735" s="566"/>
      <c r="Y1735" s="577"/>
      <c r="Z1735" s="566"/>
      <c r="AA1735" s="577"/>
      <c r="AB1735" s="566"/>
      <c r="AC1735" s="567"/>
      <c r="AD1735" s="570"/>
      <c r="AE1735" s="571"/>
      <c r="AF1735" s="598"/>
      <c r="AG1735" s="599"/>
      <c r="AH1735" s="566"/>
      <c r="AI1735" s="567"/>
      <c r="AJ1735" s="570"/>
      <c r="AK1735" s="571"/>
      <c r="AL1735" s="598"/>
      <c r="AM1735" s="599"/>
      <c r="AN1735" s="566"/>
      <c r="AO1735" s="567"/>
      <c r="AP1735" s="570"/>
      <c r="AQ1735" s="571"/>
      <c r="AR1735" s="598"/>
      <c r="AS1735" s="599"/>
      <c r="AT1735" s="603"/>
      <c r="AU1735" s="604"/>
      <c r="AV1735" s="596"/>
      <c r="AW1735" s="597"/>
      <c r="AX1735" s="598"/>
      <c r="AY1735" s="599"/>
      <c r="AZ1735" s="566"/>
      <c r="BA1735" s="567"/>
      <c r="BB1735" s="570"/>
      <c r="BC1735" s="571"/>
      <c r="BD1735" s="598"/>
      <c r="BE1735" s="599"/>
      <c r="BF1735" s="603"/>
      <c r="BG1735" s="604"/>
      <c r="BH1735" s="596"/>
      <c r="BI1735" s="597"/>
      <c r="BJ1735" s="598"/>
      <c r="BK1735" s="599"/>
      <c r="BL1735" s="600"/>
      <c r="BM1735" s="601"/>
      <c r="BN1735" s="602"/>
      <c r="BO1735" s="561"/>
      <c r="BP1735" s="561"/>
      <c r="BQ1735" s="62"/>
      <c r="BR1735" s="62"/>
      <c r="BS1735" s="62"/>
    </row>
    <row r="1736" spans="1:76" ht="21.75" customHeight="1">
      <c r="A1736" s="62"/>
      <c r="B1736" s="586" t="str">
        <f>IF(ROSTER!B$22="","",ROSTER!B$22)</f>
        <v/>
      </c>
      <c r="C1736" s="588" t="str">
        <f>IF(ROSTER!C$22="","",ROSTER!C$22)</f>
        <v/>
      </c>
      <c r="D1736" s="589"/>
      <c r="E1736" s="590"/>
      <c r="F1736" s="592">
        <f>IF(E1736="y",1,IF(E1736="S",1,0))</f>
        <v>0</v>
      </c>
      <c r="G1736" s="594">
        <f>IF(E1736="S",1,0)</f>
        <v>0</v>
      </c>
      <c r="H1736" s="584"/>
      <c r="I1736" s="576"/>
      <c r="J1736" s="564"/>
      <c r="K1736" s="565"/>
      <c r="L1736" s="568"/>
      <c r="M1736" s="569"/>
      <c r="N1736" s="578">
        <f>L1736+J1736</f>
        <v>0</v>
      </c>
      <c r="O1736" s="579"/>
      <c r="P1736" s="564"/>
      <c r="Q1736" s="565"/>
      <c r="R1736" s="568"/>
      <c r="S1736" s="569"/>
      <c r="T1736" s="578">
        <f>R1736-P1736</f>
        <v>0</v>
      </c>
      <c r="U1736" s="579"/>
      <c r="V1736" s="584"/>
      <c r="W1736" s="576"/>
      <c r="X1736" s="564"/>
      <c r="Y1736" s="576"/>
      <c r="Z1736" s="564"/>
      <c r="AA1736" s="576"/>
      <c r="AB1736" s="564"/>
      <c r="AC1736" s="565"/>
      <c r="AD1736" s="568"/>
      <c r="AE1736" s="569"/>
      <c r="AF1736" s="548">
        <f>IF(AB1736=0,0,(AD1736/AB1736)*100)</f>
        <v>0</v>
      </c>
      <c r="AG1736" s="549"/>
      <c r="AH1736" s="564"/>
      <c r="AI1736" s="565"/>
      <c r="AJ1736" s="568"/>
      <c r="AK1736" s="569"/>
      <c r="AL1736" s="548">
        <f>IF(AH1736=0,0,(AJ1736/AH1736)*100)</f>
        <v>0</v>
      </c>
      <c r="AM1736" s="549"/>
      <c r="AN1736" s="564"/>
      <c r="AO1736" s="565"/>
      <c r="AP1736" s="568"/>
      <c r="AQ1736" s="569"/>
      <c r="AR1736" s="548">
        <f>IF(AN1736=0,0,(AP1736/AN1736)*100)</f>
        <v>0</v>
      </c>
      <c r="AS1736" s="549"/>
      <c r="AT1736" s="572">
        <f>AB1736+AH1736+AN1736</f>
        <v>0</v>
      </c>
      <c r="AU1736" s="573"/>
      <c r="AV1736" s="544">
        <f>AD1736+AJ1736+AP1736</f>
        <v>0</v>
      </c>
      <c r="AW1736" s="545"/>
      <c r="AX1736" s="548">
        <f>IF(AT1736=0,0,(AV1736/AT1736)*100)</f>
        <v>0</v>
      </c>
      <c r="AY1736" s="549"/>
      <c r="AZ1736" s="564"/>
      <c r="BA1736" s="565"/>
      <c r="BB1736" s="568"/>
      <c r="BC1736" s="569"/>
      <c r="BD1736" s="548">
        <f>IF(AZ1736=0,0,(BB1736/AZ1736)*100)</f>
        <v>0</v>
      </c>
      <c r="BE1736" s="549"/>
      <c r="BF1736" s="572">
        <f>AT1736+AZ1736</f>
        <v>0</v>
      </c>
      <c r="BG1736" s="573"/>
      <c r="BH1736" s="544">
        <f>AV1736+BB1736</f>
        <v>0</v>
      </c>
      <c r="BI1736" s="545"/>
      <c r="BJ1736" s="548">
        <f>IF(BF1736=0,0,(BH1736/BF1736)*100)</f>
        <v>0</v>
      </c>
      <c r="BK1736" s="549"/>
      <c r="BL1736" s="552">
        <f>(AD1736*2)+(AJ1736*2)+(AP1736*3)+BB1736</f>
        <v>0</v>
      </c>
      <c r="BM1736" s="553"/>
      <c r="BN1736" s="554"/>
      <c r="BO1736" s="560" t="e">
        <f>(BL1736*BR$1722)+(N1736*BR$1723)+(X1736*BR$1724)+(R1736*BR$1725)+(V1736*BR$1726)+(Z1736*BR$1727)</f>
        <v>#REF!</v>
      </c>
      <c r="BP1736" s="560" t="e">
        <f>((AZ1736-BB1736)*BR$1729)+((AT1736-AV1736)*BR$1728)+(H1736*BR$1730)+(P1736*BR$1731)</f>
        <v>#REF!</v>
      </c>
      <c r="BQ1736" s="62"/>
      <c r="BR1736" s="62"/>
      <c r="BS1736" s="62"/>
    </row>
    <row r="1737" spans="1:76" ht="21.75" customHeight="1">
      <c r="A1737" s="62"/>
      <c r="B1737" s="587"/>
      <c r="C1737" s="562" t="str">
        <f>IF(ROSTER!D$22="","",ROSTER!D$22)</f>
        <v/>
      </c>
      <c r="D1737" s="563"/>
      <c r="E1737" s="591"/>
      <c r="F1737" s="593"/>
      <c r="G1737" s="595"/>
      <c r="H1737" s="585"/>
      <c r="I1737" s="577"/>
      <c r="J1737" s="566"/>
      <c r="K1737" s="567"/>
      <c r="L1737" s="570"/>
      <c r="M1737" s="571"/>
      <c r="N1737" s="582" t="s">
        <v>16</v>
      </c>
      <c r="O1737" s="583"/>
      <c r="P1737" s="566"/>
      <c r="Q1737" s="567"/>
      <c r="R1737" s="570"/>
      <c r="S1737" s="571"/>
      <c r="T1737" s="582" t="s">
        <v>16</v>
      </c>
      <c r="U1737" s="583"/>
      <c r="V1737" s="585"/>
      <c r="W1737" s="577"/>
      <c r="X1737" s="566"/>
      <c r="Y1737" s="577"/>
      <c r="Z1737" s="566"/>
      <c r="AA1737" s="577"/>
      <c r="AB1737" s="566"/>
      <c r="AC1737" s="567"/>
      <c r="AD1737" s="570"/>
      <c r="AE1737" s="571"/>
      <c r="AF1737" s="598"/>
      <c r="AG1737" s="599"/>
      <c r="AH1737" s="566"/>
      <c r="AI1737" s="567"/>
      <c r="AJ1737" s="570"/>
      <c r="AK1737" s="571"/>
      <c r="AL1737" s="598"/>
      <c r="AM1737" s="599"/>
      <c r="AN1737" s="566"/>
      <c r="AO1737" s="567"/>
      <c r="AP1737" s="570"/>
      <c r="AQ1737" s="571"/>
      <c r="AR1737" s="598"/>
      <c r="AS1737" s="599"/>
      <c r="AT1737" s="603"/>
      <c r="AU1737" s="604"/>
      <c r="AV1737" s="596"/>
      <c r="AW1737" s="597"/>
      <c r="AX1737" s="598"/>
      <c r="AY1737" s="599"/>
      <c r="AZ1737" s="566"/>
      <c r="BA1737" s="567"/>
      <c r="BB1737" s="570"/>
      <c r="BC1737" s="571"/>
      <c r="BD1737" s="598"/>
      <c r="BE1737" s="599"/>
      <c r="BF1737" s="603"/>
      <c r="BG1737" s="604"/>
      <c r="BH1737" s="596"/>
      <c r="BI1737" s="597"/>
      <c r="BJ1737" s="598"/>
      <c r="BK1737" s="599"/>
      <c r="BL1737" s="600"/>
      <c r="BM1737" s="601"/>
      <c r="BN1737" s="602"/>
      <c r="BO1737" s="561"/>
      <c r="BP1737" s="561"/>
      <c r="BQ1737" s="62"/>
      <c r="BR1737" s="62"/>
      <c r="BS1737" s="62"/>
    </row>
    <row r="1738" spans="1:76" ht="21.75" customHeight="1">
      <c r="A1738" s="62"/>
      <c r="B1738" s="586" t="str">
        <f>IF(ROSTER!B$24="","",ROSTER!B$24)</f>
        <v/>
      </c>
      <c r="C1738" s="588" t="str">
        <f>IF(ROSTER!C$24="","",ROSTER!C$24)</f>
        <v/>
      </c>
      <c r="D1738" s="589"/>
      <c r="E1738" s="590"/>
      <c r="F1738" s="592">
        <f>IF(E1738="y",1,IF(E1738="S",1,0))</f>
        <v>0</v>
      </c>
      <c r="G1738" s="594">
        <f>IF(E1738="S",1,0)</f>
        <v>0</v>
      </c>
      <c r="H1738" s="584"/>
      <c r="I1738" s="576"/>
      <c r="J1738" s="564"/>
      <c r="K1738" s="565"/>
      <c r="L1738" s="568"/>
      <c r="M1738" s="569"/>
      <c r="N1738" s="578">
        <f>L1738+J1738</f>
        <v>0</v>
      </c>
      <c r="O1738" s="579"/>
      <c r="P1738" s="564"/>
      <c r="Q1738" s="565"/>
      <c r="R1738" s="568"/>
      <c r="S1738" s="569"/>
      <c r="T1738" s="578">
        <f>R1738-P1738</f>
        <v>0</v>
      </c>
      <c r="U1738" s="579"/>
      <c r="V1738" s="584"/>
      <c r="W1738" s="576"/>
      <c r="X1738" s="564"/>
      <c r="Y1738" s="576"/>
      <c r="Z1738" s="564"/>
      <c r="AA1738" s="576"/>
      <c r="AB1738" s="564"/>
      <c r="AC1738" s="565"/>
      <c r="AD1738" s="568"/>
      <c r="AE1738" s="569"/>
      <c r="AF1738" s="548">
        <f>IF(AB1738=0,0,(AD1738/AB1738)*100)</f>
        <v>0</v>
      </c>
      <c r="AG1738" s="549"/>
      <c r="AH1738" s="564"/>
      <c r="AI1738" s="565"/>
      <c r="AJ1738" s="568"/>
      <c r="AK1738" s="569"/>
      <c r="AL1738" s="548">
        <f>IF(AH1738=0,0,(AJ1738/AH1738)*100)</f>
        <v>0</v>
      </c>
      <c r="AM1738" s="549"/>
      <c r="AN1738" s="564"/>
      <c r="AO1738" s="565"/>
      <c r="AP1738" s="568"/>
      <c r="AQ1738" s="569"/>
      <c r="AR1738" s="548">
        <f>IF(AN1738=0,0,(AP1738/AN1738)*100)</f>
        <v>0</v>
      </c>
      <c r="AS1738" s="549"/>
      <c r="AT1738" s="572">
        <f>AB1738+AH1738+AN1738</f>
        <v>0</v>
      </c>
      <c r="AU1738" s="573"/>
      <c r="AV1738" s="544">
        <f>AD1738+AJ1738+AP1738</f>
        <v>0</v>
      </c>
      <c r="AW1738" s="545"/>
      <c r="AX1738" s="548">
        <f>IF(AT1738=0,0,(AV1738/AT1738)*100)</f>
        <v>0</v>
      </c>
      <c r="AY1738" s="549"/>
      <c r="AZ1738" s="564"/>
      <c r="BA1738" s="565"/>
      <c r="BB1738" s="568"/>
      <c r="BC1738" s="569"/>
      <c r="BD1738" s="548">
        <f>IF(AZ1738=0,0,(BB1738/AZ1738)*100)</f>
        <v>0</v>
      </c>
      <c r="BE1738" s="549"/>
      <c r="BF1738" s="572">
        <f>AT1738+AZ1738</f>
        <v>0</v>
      </c>
      <c r="BG1738" s="573"/>
      <c r="BH1738" s="544">
        <f>AV1738+BB1738</f>
        <v>0</v>
      </c>
      <c r="BI1738" s="545"/>
      <c r="BJ1738" s="548">
        <f>IF(BF1738=0,0,(BH1738/BF1738)*100)</f>
        <v>0</v>
      </c>
      <c r="BK1738" s="549"/>
      <c r="BL1738" s="552">
        <f>(AD1738*2)+(AJ1738*2)+(AP1738*3)+BB1738</f>
        <v>0</v>
      </c>
      <c r="BM1738" s="553"/>
      <c r="BN1738" s="554"/>
      <c r="BO1738" s="560" t="e">
        <f>(BL1738*BR$1722)+(N1738*BR$1723)+(X1738*BR$1724)+(R1738*BR$1725)+(V1738*BR$1726)+(Z1738*BR$1727)</f>
        <v>#REF!</v>
      </c>
      <c r="BP1738" s="560" t="e">
        <f>((AZ1738-BB1738)*BR$1729)+((AT1738-AV1738)*BR$1728)+(H1738*BR$1730)+(P1738*BR$1731)</f>
        <v>#REF!</v>
      </c>
      <c r="BQ1738" s="62"/>
      <c r="BR1738" s="62"/>
      <c r="BS1738" s="62"/>
    </row>
    <row r="1739" spans="1:76" ht="21.75" customHeight="1">
      <c r="A1739" s="62"/>
      <c r="B1739" s="587"/>
      <c r="C1739" s="562" t="str">
        <f>IF(ROSTER!D$24="","",ROSTER!D$24)</f>
        <v/>
      </c>
      <c r="D1739" s="563"/>
      <c r="E1739" s="591"/>
      <c r="F1739" s="593"/>
      <c r="G1739" s="595"/>
      <c r="H1739" s="585"/>
      <c r="I1739" s="577"/>
      <c r="J1739" s="566"/>
      <c r="K1739" s="567"/>
      <c r="L1739" s="570"/>
      <c r="M1739" s="571"/>
      <c r="N1739" s="582" t="s">
        <v>16</v>
      </c>
      <c r="O1739" s="583"/>
      <c r="P1739" s="566"/>
      <c r="Q1739" s="567"/>
      <c r="R1739" s="570"/>
      <c r="S1739" s="571"/>
      <c r="T1739" s="582" t="s">
        <v>16</v>
      </c>
      <c r="U1739" s="583"/>
      <c r="V1739" s="585"/>
      <c r="W1739" s="577"/>
      <c r="X1739" s="566"/>
      <c r="Y1739" s="577"/>
      <c r="Z1739" s="566"/>
      <c r="AA1739" s="577"/>
      <c r="AB1739" s="566"/>
      <c r="AC1739" s="567"/>
      <c r="AD1739" s="570"/>
      <c r="AE1739" s="571"/>
      <c r="AF1739" s="598"/>
      <c r="AG1739" s="599"/>
      <c r="AH1739" s="566"/>
      <c r="AI1739" s="567"/>
      <c r="AJ1739" s="570"/>
      <c r="AK1739" s="571"/>
      <c r="AL1739" s="598"/>
      <c r="AM1739" s="599"/>
      <c r="AN1739" s="566"/>
      <c r="AO1739" s="567"/>
      <c r="AP1739" s="570"/>
      <c r="AQ1739" s="571"/>
      <c r="AR1739" s="598"/>
      <c r="AS1739" s="599"/>
      <c r="AT1739" s="603"/>
      <c r="AU1739" s="604"/>
      <c r="AV1739" s="596"/>
      <c r="AW1739" s="597"/>
      <c r="AX1739" s="598"/>
      <c r="AY1739" s="599"/>
      <c r="AZ1739" s="566"/>
      <c r="BA1739" s="567"/>
      <c r="BB1739" s="570"/>
      <c r="BC1739" s="571"/>
      <c r="BD1739" s="598"/>
      <c r="BE1739" s="599"/>
      <c r="BF1739" s="603"/>
      <c r="BG1739" s="604"/>
      <c r="BH1739" s="596"/>
      <c r="BI1739" s="597"/>
      <c r="BJ1739" s="598"/>
      <c r="BK1739" s="599"/>
      <c r="BL1739" s="600"/>
      <c r="BM1739" s="601"/>
      <c r="BN1739" s="602"/>
      <c r="BO1739" s="561"/>
      <c r="BP1739" s="561"/>
      <c r="BQ1739" s="62"/>
      <c r="BR1739" s="62"/>
      <c r="BS1739" s="62"/>
      <c r="BX1739" s="82"/>
    </row>
    <row r="1740" spans="1:76" ht="21.75" customHeight="1">
      <c r="A1740" s="62"/>
      <c r="B1740" s="586" t="str">
        <f>IF(ROSTER!B$26="","",ROSTER!B$26)</f>
        <v/>
      </c>
      <c r="C1740" s="588" t="str">
        <f>IF(ROSTER!C$26="","",ROSTER!C$26)</f>
        <v/>
      </c>
      <c r="D1740" s="589"/>
      <c r="E1740" s="590"/>
      <c r="F1740" s="592">
        <f>IF(E1740="y",1,IF(E1740="S",1,0))</f>
        <v>0</v>
      </c>
      <c r="G1740" s="594">
        <f>IF(E1740="S",1,0)</f>
        <v>0</v>
      </c>
      <c r="H1740" s="584"/>
      <c r="I1740" s="576"/>
      <c r="J1740" s="564"/>
      <c r="K1740" s="565"/>
      <c r="L1740" s="568"/>
      <c r="M1740" s="569"/>
      <c r="N1740" s="578">
        <f>L1740+J1740</f>
        <v>0</v>
      </c>
      <c r="O1740" s="579"/>
      <c r="P1740" s="564"/>
      <c r="Q1740" s="565"/>
      <c r="R1740" s="568"/>
      <c r="S1740" s="569"/>
      <c r="T1740" s="578">
        <f>R1740-P1740</f>
        <v>0</v>
      </c>
      <c r="U1740" s="579"/>
      <c r="V1740" s="584"/>
      <c r="W1740" s="576"/>
      <c r="X1740" s="564"/>
      <c r="Y1740" s="576"/>
      <c r="Z1740" s="564"/>
      <c r="AA1740" s="576"/>
      <c r="AB1740" s="564"/>
      <c r="AC1740" s="565"/>
      <c r="AD1740" s="568"/>
      <c r="AE1740" s="569"/>
      <c r="AF1740" s="548">
        <f>IF(AB1740=0,0,(AD1740/AB1740)*100)</f>
        <v>0</v>
      </c>
      <c r="AG1740" s="549"/>
      <c r="AH1740" s="564"/>
      <c r="AI1740" s="565"/>
      <c r="AJ1740" s="568"/>
      <c r="AK1740" s="569"/>
      <c r="AL1740" s="548">
        <f>IF(AH1740=0,0,(AJ1740/AH1740)*100)</f>
        <v>0</v>
      </c>
      <c r="AM1740" s="549"/>
      <c r="AN1740" s="564"/>
      <c r="AO1740" s="565"/>
      <c r="AP1740" s="568"/>
      <c r="AQ1740" s="569"/>
      <c r="AR1740" s="548">
        <f>IF(AN1740=0,0,(AP1740/AN1740)*100)</f>
        <v>0</v>
      </c>
      <c r="AS1740" s="549"/>
      <c r="AT1740" s="572">
        <f>AB1740+AH1740+AN1740</f>
        <v>0</v>
      </c>
      <c r="AU1740" s="573"/>
      <c r="AV1740" s="544">
        <f>AD1740+AJ1740+AP1740</f>
        <v>0</v>
      </c>
      <c r="AW1740" s="545"/>
      <c r="AX1740" s="548">
        <f>IF(AT1740=0,0,(AV1740/AT1740)*100)</f>
        <v>0</v>
      </c>
      <c r="AY1740" s="549"/>
      <c r="AZ1740" s="564"/>
      <c r="BA1740" s="565"/>
      <c r="BB1740" s="568"/>
      <c r="BC1740" s="569"/>
      <c r="BD1740" s="548">
        <f>IF(AZ1740=0,0,(BB1740/AZ1740)*100)</f>
        <v>0</v>
      </c>
      <c r="BE1740" s="549"/>
      <c r="BF1740" s="572">
        <f>AT1740+AZ1740</f>
        <v>0</v>
      </c>
      <c r="BG1740" s="573"/>
      <c r="BH1740" s="544">
        <f>AV1740+BB1740</f>
        <v>0</v>
      </c>
      <c r="BI1740" s="545"/>
      <c r="BJ1740" s="548">
        <f>IF(BF1740=0,0,(BH1740/BF1740)*100)</f>
        <v>0</v>
      </c>
      <c r="BK1740" s="549"/>
      <c r="BL1740" s="552">
        <f>(AD1740*2)+(AJ1740*2)+(AP1740*3)+BB1740</f>
        <v>0</v>
      </c>
      <c r="BM1740" s="553"/>
      <c r="BN1740" s="554"/>
      <c r="BO1740" s="560" t="e">
        <f>(BL1740*BR$1722)+(N1740*BR$1723)+(X1740*BR$1724)+(R1740*BR$1725)+(V1740*BR$1726)+(Z1740*BR$1727)</f>
        <v>#REF!</v>
      </c>
      <c r="BP1740" s="560" t="e">
        <f>((AZ1740-BB1740)*BR$1729)+((AT1740-AV1740)*BR$1728)+(H1740*BR$1730)+(P1740*BR$1731)</f>
        <v>#REF!</v>
      </c>
      <c r="BQ1740" s="62"/>
      <c r="BR1740" s="62"/>
      <c r="BS1740" s="62"/>
    </row>
    <row r="1741" spans="1:76" ht="21.75" customHeight="1">
      <c r="A1741" s="62"/>
      <c r="B1741" s="587"/>
      <c r="C1741" s="562" t="str">
        <f>IF(ROSTER!D$26="","",ROSTER!D$26)</f>
        <v/>
      </c>
      <c r="D1741" s="563"/>
      <c r="E1741" s="591"/>
      <c r="F1741" s="593"/>
      <c r="G1741" s="595"/>
      <c r="H1741" s="585"/>
      <c r="I1741" s="577"/>
      <c r="J1741" s="566"/>
      <c r="K1741" s="567"/>
      <c r="L1741" s="570"/>
      <c r="M1741" s="571"/>
      <c r="N1741" s="582" t="s">
        <v>16</v>
      </c>
      <c r="O1741" s="583"/>
      <c r="P1741" s="566"/>
      <c r="Q1741" s="567"/>
      <c r="R1741" s="570"/>
      <c r="S1741" s="571"/>
      <c r="T1741" s="582" t="s">
        <v>16</v>
      </c>
      <c r="U1741" s="583"/>
      <c r="V1741" s="585"/>
      <c r="W1741" s="577"/>
      <c r="X1741" s="566"/>
      <c r="Y1741" s="577"/>
      <c r="Z1741" s="566"/>
      <c r="AA1741" s="577"/>
      <c r="AB1741" s="566"/>
      <c r="AC1741" s="567"/>
      <c r="AD1741" s="570"/>
      <c r="AE1741" s="571"/>
      <c r="AF1741" s="598"/>
      <c r="AG1741" s="599"/>
      <c r="AH1741" s="566"/>
      <c r="AI1741" s="567"/>
      <c r="AJ1741" s="570"/>
      <c r="AK1741" s="571"/>
      <c r="AL1741" s="598"/>
      <c r="AM1741" s="599"/>
      <c r="AN1741" s="566"/>
      <c r="AO1741" s="567"/>
      <c r="AP1741" s="570"/>
      <c r="AQ1741" s="571"/>
      <c r="AR1741" s="598"/>
      <c r="AS1741" s="599"/>
      <c r="AT1741" s="603"/>
      <c r="AU1741" s="604"/>
      <c r="AV1741" s="596"/>
      <c r="AW1741" s="597"/>
      <c r="AX1741" s="598"/>
      <c r="AY1741" s="599"/>
      <c r="AZ1741" s="566"/>
      <c r="BA1741" s="567"/>
      <c r="BB1741" s="570"/>
      <c r="BC1741" s="571"/>
      <c r="BD1741" s="598"/>
      <c r="BE1741" s="599"/>
      <c r="BF1741" s="603"/>
      <c r="BG1741" s="604"/>
      <c r="BH1741" s="596"/>
      <c r="BI1741" s="597"/>
      <c r="BJ1741" s="598"/>
      <c r="BK1741" s="599"/>
      <c r="BL1741" s="600"/>
      <c r="BM1741" s="601"/>
      <c r="BN1741" s="602"/>
      <c r="BO1741" s="561"/>
      <c r="BP1741" s="561"/>
      <c r="BQ1741" s="62"/>
      <c r="BR1741" s="62"/>
      <c r="BS1741" s="62"/>
    </row>
    <row r="1742" spans="1:76" ht="21.75" customHeight="1">
      <c r="A1742" s="62"/>
      <c r="B1742" s="586" t="str">
        <f>IF(ROSTER!B$28="","",ROSTER!B$28)</f>
        <v/>
      </c>
      <c r="C1742" s="588" t="str">
        <f>IF(ROSTER!C$28="","",ROSTER!C$28)</f>
        <v/>
      </c>
      <c r="D1742" s="589"/>
      <c r="E1742" s="590"/>
      <c r="F1742" s="592">
        <f>IF(E1742="y",1,IF(E1742="S",1,0))</f>
        <v>0</v>
      </c>
      <c r="G1742" s="594">
        <f>IF(E1742="S",1,0)</f>
        <v>0</v>
      </c>
      <c r="H1742" s="584"/>
      <c r="I1742" s="576"/>
      <c r="J1742" s="564"/>
      <c r="K1742" s="565"/>
      <c r="L1742" s="568"/>
      <c r="M1742" s="569"/>
      <c r="N1742" s="578">
        <f>L1742+J1742</f>
        <v>0</v>
      </c>
      <c r="O1742" s="579"/>
      <c r="P1742" s="564"/>
      <c r="Q1742" s="565"/>
      <c r="R1742" s="568"/>
      <c r="S1742" s="569"/>
      <c r="T1742" s="578">
        <f>R1742-P1742</f>
        <v>0</v>
      </c>
      <c r="U1742" s="579"/>
      <c r="V1742" s="584"/>
      <c r="W1742" s="576"/>
      <c r="X1742" s="564"/>
      <c r="Y1742" s="576"/>
      <c r="Z1742" s="564"/>
      <c r="AA1742" s="576"/>
      <c r="AB1742" s="564"/>
      <c r="AC1742" s="565"/>
      <c r="AD1742" s="568"/>
      <c r="AE1742" s="569"/>
      <c r="AF1742" s="548">
        <f>IF(AB1742=0,0,(AD1742/AB1742)*100)</f>
        <v>0</v>
      </c>
      <c r="AG1742" s="549"/>
      <c r="AH1742" s="564"/>
      <c r="AI1742" s="565"/>
      <c r="AJ1742" s="568"/>
      <c r="AK1742" s="569"/>
      <c r="AL1742" s="548">
        <f>IF(AH1742=0,0,(AJ1742/AH1742)*100)</f>
        <v>0</v>
      </c>
      <c r="AM1742" s="549"/>
      <c r="AN1742" s="564"/>
      <c r="AO1742" s="565"/>
      <c r="AP1742" s="568"/>
      <c r="AQ1742" s="569"/>
      <c r="AR1742" s="548">
        <f>IF(AN1742=0,0,(AP1742/AN1742)*100)</f>
        <v>0</v>
      </c>
      <c r="AS1742" s="549"/>
      <c r="AT1742" s="572">
        <f>AB1742+AH1742+AN1742</f>
        <v>0</v>
      </c>
      <c r="AU1742" s="573"/>
      <c r="AV1742" s="544">
        <f>AD1742+AJ1742+AP1742</f>
        <v>0</v>
      </c>
      <c r="AW1742" s="545"/>
      <c r="AX1742" s="548">
        <f>IF(AT1742=0,0,(AV1742/AT1742)*100)</f>
        <v>0</v>
      </c>
      <c r="AY1742" s="549"/>
      <c r="AZ1742" s="564"/>
      <c r="BA1742" s="565"/>
      <c r="BB1742" s="568"/>
      <c r="BC1742" s="569"/>
      <c r="BD1742" s="548">
        <f>IF(AZ1742=0,0,(BB1742/AZ1742)*100)</f>
        <v>0</v>
      </c>
      <c r="BE1742" s="549"/>
      <c r="BF1742" s="572">
        <f>AT1742+AZ1742</f>
        <v>0</v>
      </c>
      <c r="BG1742" s="573"/>
      <c r="BH1742" s="544">
        <f>AV1742+BB1742</f>
        <v>0</v>
      </c>
      <c r="BI1742" s="545"/>
      <c r="BJ1742" s="548">
        <f>IF(BF1742=0,0,(BH1742/BF1742)*100)</f>
        <v>0</v>
      </c>
      <c r="BK1742" s="549"/>
      <c r="BL1742" s="552">
        <f>(AD1742*2)+(AJ1742*2)+(AP1742*3)+BB1742</f>
        <v>0</v>
      </c>
      <c r="BM1742" s="553"/>
      <c r="BN1742" s="554"/>
      <c r="BO1742" s="560" t="e">
        <f>(BL1742*BR$1722)+(N1742*BR$1723)+(X1742*BR$1724)+(R1742*BR$1725)+(V1742*BR$1726)+(Z1742*BR$1727)</f>
        <v>#REF!</v>
      </c>
      <c r="BP1742" s="560" t="e">
        <f>((AZ1742-BB1742)*BR$1729)+((AT1742-AV1742)*BR$1728)+(H1742*BR$1730)+(P1742*BR$1731)</f>
        <v>#REF!</v>
      </c>
      <c r="BQ1742" s="62"/>
      <c r="BR1742" s="62"/>
      <c r="BS1742" s="62"/>
    </row>
    <row r="1743" spans="1:76" ht="21.75" customHeight="1">
      <c r="A1743" s="62"/>
      <c r="B1743" s="587"/>
      <c r="C1743" s="562" t="str">
        <f>IF(ROSTER!D$28="","",ROSTER!D$28)</f>
        <v/>
      </c>
      <c r="D1743" s="563"/>
      <c r="E1743" s="591"/>
      <c r="F1743" s="593"/>
      <c r="G1743" s="595"/>
      <c r="H1743" s="585"/>
      <c r="I1743" s="577"/>
      <c r="J1743" s="566"/>
      <c r="K1743" s="567"/>
      <c r="L1743" s="570"/>
      <c r="M1743" s="571"/>
      <c r="N1743" s="582" t="s">
        <v>16</v>
      </c>
      <c r="O1743" s="583"/>
      <c r="P1743" s="566"/>
      <c r="Q1743" s="567"/>
      <c r="R1743" s="570"/>
      <c r="S1743" s="571"/>
      <c r="T1743" s="582" t="s">
        <v>16</v>
      </c>
      <c r="U1743" s="583"/>
      <c r="V1743" s="585"/>
      <c r="W1743" s="577"/>
      <c r="X1743" s="566"/>
      <c r="Y1743" s="577"/>
      <c r="Z1743" s="566"/>
      <c r="AA1743" s="577"/>
      <c r="AB1743" s="566"/>
      <c r="AC1743" s="567"/>
      <c r="AD1743" s="570"/>
      <c r="AE1743" s="571"/>
      <c r="AF1743" s="598"/>
      <c r="AG1743" s="599"/>
      <c r="AH1743" s="566"/>
      <c r="AI1743" s="567"/>
      <c r="AJ1743" s="570"/>
      <c r="AK1743" s="571"/>
      <c r="AL1743" s="598"/>
      <c r="AM1743" s="599"/>
      <c r="AN1743" s="566"/>
      <c r="AO1743" s="567"/>
      <c r="AP1743" s="570"/>
      <c r="AQ1743" s="571"/>
      <c r="AR1743" s="598"/>
      <c r="AS1743" s="599"/>
      <c r="AT1743" s="603"/>
      <c r="AU1743" s="604"/>
      <c r="AV1743" s="596"/>
      <c r="AW1743" s="597"/>
      <c r="AX1743" s="598"/>
      <c r="AY1743" s="599"/>
      <c r="AZ1743" s="566"/>
      <c r="BA1743" s="567"/>
      <c r="BB1743" s="570"/>
      <c r="BC1743" s="571"/>
      <c r="BD1743" s="598"/>
      <c r="BE1743" s="599"/>
      <c r="BF1743" s="603"/>
      <c r="BG1743" s="604"/>
      <c r="BH1743" s="596"/>
      <c r="BI1743" s="597"/>
      <c r="BJ1743" s="598"/>
      <c r="BK1743" s="599"/>
      <c r="BL1743" s="600"/>
      <c r="BM1743" s="601"/>
      <c r="BN1743" s="602"/>
      <c r="BO1743" s="561"/>
      <c r="BP1743" s="561"/>
      <c r="BQ1743" s="62"/>
      <c r="BR1743" s="62"/>
      <c r="BS1743" s="62"/>
    </row>
    <row r="1744" spans="1:76" ht="21.75" customHeight="1">
      <c r="A1744" s="62"/>
      <c r="B1744" s="586" t="str">
        <f>IF(ROSTER!B$30="","",ROSTER!B$30)</f>
        <v/>
      </c>
      <c r="C1744" s="588" t="str">
        <f>IF(ROSTER!C$30="","",ROSTER!C$30)</f>
        <v/>
      </c>
      <c r="D1744" s="589"/>
      <c r="E1744" s="590"/>
      <c r="F1744" s="592">
        <f>IF(E1744="y",1,IF(E1744="S",1,0))</f>
        <v>0</v>
      </c>
      <c r="G1744" s="594">
        <f>IF(E1744="S",1,0)</f>
        <v>0</v>
      </c>
      <c r="H1744" s="584"/>
      <c r="I1744" s="576"/>
      <c r="J1744" s="564"/>
      <c r="K1744" s="565"/>
      <c r="L1744" s="568"/>
      <c r="M1744" s="569"/>
      <c r="N1744" s="578">
        <f>L1744+J1744</f>
        <v>0</v>
      </c>
      <c r="O1744" s="579"/>
      <c r="P1744" s="564"/>
      <c r="Q1744" s="565"/>
      <c r="R1744" s="568"/>
      <c r="S1744" s="569"/>
      <c r="T1744" s="578">
        <f>R1744-P1744</f>
        <v>0</v>
      </c>
      <c r="U1744" s="579"/>
      <c r="V1744" s="584"/>
      <c r="W1744" s="576"/>
      <c r="X1744" s="564"/>
      <c r="Y1744" s="576"/>
      <c r="Z1744" s="564"/>
      <c r="AA1744" s="576"/>
      <c r="AB1744" s="564"/>
      <c r="AC1744" s="565"/>
      <c r="AD1744" s="568"/>
      <c r="AE1744" s="569"/>
      <c r="AF1744" s="548">
        <f>IF(AB1744=0,0,(AD1744/AB1744)*100)</f>
        <v>0</v>
      </c>
      <c r="AG1744" s="549"/>
      <c r="AH1744" s="564"/>
      <c r="AI1744" s="565"/>
      <c r="AJ1744" s="568"/>
      <c r="AK1744" s="569"/>
      <c r="AL1744" s="548">
        <f>IF(AH1744=0,0,(AJ1744/AH1744)*100)</f>
        <v>0</v>
      </c>
      <c r="AM1744" s="549"/>
      <c r="AN1744" s="564"/>
      <c r="AO1744" s="565"/>
      <c r="AP1744" s="568"/>
      <c r="AQ1744" s="569"/>
      <c r="AR1744" s="548">
        <f>IF(AN1744=0,0,(AP1744/AN1744)*100)</f>
        <v>0</v>
      </c>
      <c r="AS1744" s="549"/>
      <c r="AT1744" s="572">
        <f>AB1744+AH1744+AN1744</f>
        <v>0</v>
      </c>
      <c r="AU1744" s="573"/>
      <c r="AV1744" s="544">
        <f>AD1744+AJ1744+AP1744</f>
        <v>0</v>
      </c>
      <c r="AW1744" s="545"/>
      <c r="AX1744" s="548">
        <f>IF(AT1744=0,0,(AV1744/AT1744)*100)</f>
        <v>0</v>
      </c>
      <c r="AY1744" s="549"/>
      <c r="AZ1744" s="564"/>
      <c r="BA1744" s="565"/>
      <c r="BB1744" s="568"/>
      <c r="BC1744" s="569"/>
      <c r="BD1744" s="548">
        <f>IF(AZ1744=0,0,(BB1744/AZ1744)*100)</f>
        <v>0</v>
      </c>
      <c r="BE1744" s="549"/>
      <c r="BF1744" s="572">
        <f>AT1744+AZ1744</f>
        <v>0</v>
      </c>
      <c r="BG1744" s="573"/>
      <c r="BH1744" s="544">
        <f>AV1744+BB1744</f>
        <v>0</v>
      </c>
      <c r="BI1744" s="545"/>
      <c r="BJ1744" s="548">
        <f>IF(BF1744=0,0,(BH1744/BF1744)*100)</f>
        <v>0</v>
      </c>
      <c r="BK1744" s="549"/>
      <c r="BL1744" s="552">
        <f>(AD1744*2)+(AJ1744*2)+(AP1744*3)+BB1744</f>
        <v>0</v>
      </c>
      <c r="BM1744" s="553"/>
      <c r="BN1744" s="554"/>
      <c r="BO1744" s="560" t="e">
        <f>(BL1744*BR$1722)+(N1744*BR$1723)+(X1744*BR$1724)+(R1744*BR$1725)+(V1744*BR$1726)+(Z1744*BR$1727)</f>
        <v>#REF!</v>
      </c>
      <c r="BP1744" s="560" t="e">
        <f>((AZ1744-BB1744)*BR$1729)+((AT1744-AV1744)*BR$1728)+(H1744*BR$1730)+(P1744*BR$1731)</f>
        <v>#REF!</v>
      </c>
      <c r="BQ1744" s="62"/>
      <c r="BR1744" s="62"/>
      <c r="BS1744" s="62"/>
    </row>
    <row r="1745" spans="1:73" ht="21.75" customHeight="1">
      <c r="A1745" s="62"/>
      <c r="B1745" s="587"/>
      <c r="C1745" s="562" t="str">
        <f>IF(ROSTER!D$30="","",ROSTER!D$30)</f>
        <v/>
      </c>
      <c r="D1745" s="563"/>
      <c r="E1745" s="591"/>
      <c r="F1745" s="593"/>
      <c r="G1745" s="595"/>
      <c r="H1745" s="585"/>
      <c r="I1745" s="577"/>
      <c r="J1745" s="566"/>
      <c r="K1745" s="567"/>
      <c r="L1745" s="570"/>
      <c r="M1745" s="571"/>
      <c r="N1745" s="582" t="s">
        <v>16</v>
      </c>
      <c r="O1745" s="583"/>
      <c r="P1745" s="566"/>
      <c r="Q1745" s="567"/>
      <c r="R1745" s="570"/>
      <c r="S1745" s="571"/>
      <c r="T1745" s="582" t="s">
        <v>16</v>
      </c>
      <c r="U1745" s="583"/>
      <c r="V1745" s="585"/>
      <c r="W1745" s="577"/>
      <c r="X1745" s="566"/>
      <c r="Y1745" s="577"/>
      <c r="Z1745" s="566"/>
      <c r="AA1745" s="577"/>
      <c r="AB1745" s="566"/>
      <c r="AC1745" s="567"/>
      <c r="AD1745" s="570"/>
      <c r="AE1745" s="571"/>
      <c r="AF1745" s="598"/>
      <c r="AG1745" s="599"/>
      <c r="AH1745" s="566"/>
      <c r="AI1745" s="567"/>
      <c r="AJ1745" s="570"/>
      <c r="AK1745" s="571"/>
      <c r="AL1745" s="598"/>
      <c r="AM1745" s="599"/>
      <c r="AN1745" s="566"/>
      <c r="AO1745" s="567"/>
      <c r="AP1745" s="570"/>
      <c r="AQ1745" s="571"/>
      <c r="AR1745" s="598"/>
      <c r="AS1745" s="599"/>
      <c r="AT1745" s="603"/>
      <c r="AU1745" s="604"/>
      <c r="AV1745" s="596"/>
      <c r="AW1745" s="597"/>
      <c r="AX1745" s="598"/>
      <c r="AY1745" s="599"/>
      <c r="AZ1745" s="566"/>
      <c r="BA1745" s="567"/>
      <c r="BB1745" s="570"/>
      <c r="BC1745" s="571"/>
      <c r="BD1745" s="598"/>
      <c r="BE1745" s="599"/>
      <c r="BF1745" s="603"/>
      <c r="BG1745" s="604"/>
      <c r="BH1745" s="596"/>
      <c r="BI1745" s="597"/>
      <c r="BJ1745" s="598"/>
      <c r="BK1745" s="599"/>
      <c r="BL1745" s="600"/>
      <c r="BM1745" s="601"/>
      <c r="BN1745" s="602"/>
      <c r="BO1745" s="561"/>
      <c r="BP1745" s="561"/>
      <c r="BQ1745" s="62"/>
      <c r="BR1745" s="62"/>
      <c r="BS1745" s="62"/>
    </row>
    <row r="1746" spans="1:73" ht="21.75" customHeight="1">
      <c r="A1746" s="62"/>
      <c r="B1746" s="586" t="str">
        <f>IF(ROSTER!B$32="","",ROSTER!B$32)</f>
        <v/>
      </c>
      <c r="C1746" s="588" t="str">
        <f>IF(ROSTER!C$32="","",ROSTER!C$32)</f>
        <v/>
      </c>
      <c r="D1746" s="589"/>
      <c r="E1746" s="590"/>
      <c r="F1746" s="592">
        <f>IF(E1746="y",1,IF(E1746="S",1,0))</f>
        <v>0</v>
      </c>
      <c r="G1746" s="594">
        <f>IF(E1746="S",1,0)</f>
        <v>0</v>
      </c>
      <c r="H1746" s="584"/>
      <c r="I1746" s="576"/>
      <c r="J1746" s="564"/>
      <c r="K1746" s="565"/>
      <c r="L1746" s="568"/>
      <c r="M1746" s="569"/>
      <c r="N1746" s="578">
        <f>L1746+J1746</f>
        <v>0</v>
      </c>
      <c r="O1746" s="579"/>
      <c r="P1746" s="564"/>
      <c r="Q1746" s="565"/>
      <c r="R1746" s="568"/>
      <c r="S1746" s="569"/>
      <c r="T1746" s="578">
        <f>R1746-P1746</f>
        <v>0</v>
      </c>
      <c r="U1746" s="579"/>
      <c r="V1746" s="584"/>
      <c r="W1746" s="576"/>
      <c r="X1746" s="564"/>
      <c r="Y1746" s="576"/>
      <c r="Z1746" s="564"/>
      <c r="AA1746" s="576"/>
      <c r="AB1746" s="564"/>
      <c r="AC1746" s="565"/>
      <c r="AD1746" s="568"/>
      <c r="AE1746" s="569"/>
      <c r="AF1746" s="548">
        <f>IF(AB1746=0,0,(AD1746/AB1746)*100)</f>
        <v>0</v>
      </c>
      <c r="AG1746" s="549"/>
      <c r="AH1746" s="564"/>
      <c r="AI1746" s="565"/>
      <c r="AJ1746" s="568"/>
      <c r="AK1746" s="569"/>
      <c r="AL1746" s="548">
        <f>IF(AH1746=0,0,(AJ1746/AH1746)*100)</f>
        <v>0</v>
      </c>
      <c r="AM1746" s="549"/>
      <c r="AN1746" s="564"/>
      <c r="AO1746" s="565"/>
      <c r="AP1746" s="568"/>
      <c r="AQ1746" s="569"/>
      <c r="AR1746" s="548">
        <f>IF(AN1746=0,0,(AP1746/AN1746)*100)</f>
        <v>0</v>
      </c>
      <c r="AS1746" s="549"/>
      <c r="AT1746" s="572">
        <f>AB1746+AH1746+AN1746</f>
        <v>0</v>
      </c>
      <c r="AU1746" s="573"/>
      <c r="AV1746" s="544">
        <f>AD1746+AJ1746+AP1746</f>
        <v>0</v>
      </c>
      <c r="AW1746" s="545"/>
      <c r="AX1746" s="548">
        <f>IF(AT1746=0,0,(AV1746/AT1746)*100)</f>
        <v>0</v>
      </c>
      <c r="AY1746" s="549"/>
      <c r="AZ1746" s="564"/>
      <c r="BA1746" s="565"/>
      <c r="BB1746" s="568"/>
      <c r="BC1746" s="569"/>
      <c r="BD1746" s="548">
        <f>IF(AZ1746=0,0,(BB1746/AZ1746)*100)</f>
        <v>0</v>
      </c>
      <c r="BE1746" s="549"/>
      <c r="BF1746" s="572">
        <f>AT1746+AZ1746</f>
        <v>0</v>
      </c>
      <c r="BG1746" s="573"/>
      <c r="BH1746" s="544">
        <f>AV1746+BB1746</f>
        <v>0</v>
      </c>
      <c r="BI1746" s="545"/>
      <c r="BJ1746" s="548">
        <f>IF(BF1746=0,0,(BH1746/BF1746)*100)</f>
        <v>0</v>
      </c>
      <c r="BK1746" s="549"/>
      <c r="BL1746" s="552">
        <f>(AD1746*2)+(AJ1746*2)+(AP1746*3)+BB1746</f>
        <v>0</v>
      </c>
      <c r="BM1746" s="553"/>
      <c r="BN1746" s="554"/>
      <c r="BO1746" s="560" t="e">
        <f>(BL1746*BR$1722)+(N1746*BR$1723)+(X1746*BR$1724)+(R1746*BR$1725)+(V1746*BR$1726)+(Z1746*BR$1727)</f>
        <v>#REF!</v>
      </c>
      <c r="BP1746" s="560" t="e">
        <f>((AZ1746-BB1746)*BR$1729)+((AT1746-AV1746)*BR$1728)+(H1746*BR$1730)+(P1746*BR$1731)</f>
        <v>#REF!</v>
      </c>
      <c r="BQ1746" s="62"/>
      <c r="BR1746" s="62"/>
      <c r="BS1746" s="62"/>
    </row>
    <row r="1747" spans="1:73" ht="21.75" customHeight="1">
      <c r="A1747" s="62"/>
      <c r="B1747" s="587"/>
      <c r="C1747" s="562" t="str">
        <f>IF(ROSTER!D$32="","",ROSTER!D$32)</f>
        <v/>
      </c>
      <c r="D1747" s="563"/>
      <c r="E1747" s="591"/>
      <c r="F1747" s="593"/>
      <c r="G1747" s="595"/>
      <c r="H1747" s="585"/>
      <c r="I1747" s="577"/>
      <c r="J1747" s="566"/>
      <c r="K1747" s="567"/>
      <c r="L1747" s="570"/>
      <c r="M1747" s="571"/>
      <c r="N1747" s="582" t="s">
        <v>16</v>
      </c>
      <c r="O1747" s="583"/>
      <c r="P1747" s="566"/>
      <c r="Q1747" s="567"/>
      <c r="R1747" s="570"/>
      <c r="S1747" s="571"/>
      <c r="T1747" s="582" t="s">
        <v>16</v>
      </c>
      <c r="U1747" s="583"/>
      <c r="V1747" s="585"/>
      <c r="W1747" s="577"/>
      <c r="X1747" s="566"/>
      <c r="Y1747" s="577"/>
      <c r="Z1747" s="566"/>
      <c r="AA1747" s="577"/>
      <c r="AB1747" s="566"/>
      <c r="AC1747" s="567"/>
      <c r="AD1747" s="570"/>
      <c r="AE1747" s="571"/>
      <c r="AF1747" s="598"/>
      <c r="AG1747" s="599"/>
      <c r="AH1747" s="566"/>
      <c r="AI1747" s="567"/>
      <c r="AJ1747" s="570"/>
      <c r="AK1747" s="571"/>
      <c r="AL1747" s="598"/>
      <c r="AM1747" s="599"/>
      <c r="AN1747" s="566"/>
      <c r="AO1747" s="567"/>
      <c r="AP1747" s="570"/>
      <c r="AQ1747" s="571"/>
      <c r="AR1747" s="598"/>
      <c r="AS1747" s="599"/>
      <c r="AT1747" s="603"/>
      <c r="AU1747" s="604"/>
      <c r="AV1747" s="596"/>
      <c r="AW1747" s="597"/>
      <c r="AX1747" s="598"/>
      <c r="AY1747" s="599"/>
      <c r="AZ1747" s="566"/>
      <c r="BA1747" s="567"/>
      <c r="BB1747" s="570"/>
      <c r="BC1747" s="571"/>
      <c r="BD1747" s="598"/>
      <c r="BE1747" s="599"/>
      <c r="BF1747" s="603"/>
      <c r="BG1747" s="604"/>
      <c r="BH1747" s="596"/>
      <c r="BI1747" s="597"/>
      <c r="BJ1747" s="598"/>
      <c r="BK1747" s="599"/>
      <c r="BL1747" s="600"/>
      <c r="BM1747" s="601"/>
      <c r="BN1747" s="602"/>
      <c r="BO1747" s="561"/>
      <c r="BP1747" s="561"/>
      <c r="BQ1747" s="62"/>
      <c r="BR1747" s="62"/>
      <c r="BS1747" s="62"/>
    </row>
    <row r="1748" spans="1:73" ht="21.75" customHeight="1">
      <c r="A1748" s="62"/>
      <c r="B1748" s="586" t="str">
        <f>IF(ROSTER!B$34="","",ROSTER!B$34)</f>
        <v/>
      </c>
      <c r="C1748" s="588" t="str">
        <f>IF(ROSTER!C$34="","",ROSTER!C$34)</f>
        <v/>
      </c>
      <c r="D1748" s="589"/>
      <c r="E1748" s="590"/>
      <c r="F1748" s="592">
        <f>IF(E1748="y",1,IF(E1748="S",1,0))</f>
        <v>0</v>
      </c>
      <c r="G1748" s="594">
        <f>IF(E1748="S",1,0)</f>
        <v>0</v>
      </c>
      <c r="H1748" s="584"/>
      <c r="I1748" s="576"/>
      <c r="J1748" s="564"/>
      <c r="K1748" s="565"/>
      <c r="L1748" s="568"/>
      <c r="M1748" s="569"/>
      <c r="N1748" s="578">
        <f>L1748+J1748</f>
        <v>0</v>
      </c>
      <c r="O1748" s="579"/>
      <c r="P1748" s="564"/>
      <c r="Q1748" s="565"/>
      <c r="R1748" s="568"/>
      <c r="S1748" s="569"/>
      <c r="T1748" s="578">
        <f>R1748-P1748</f>
        <v>0</v>
      </c>
      <c r="U1748" s="579"/>
      <c r="V1748" s="584"/>
      <c r="W1748" s="576"/>
      <c r="X1748" s="564"/>
      <c r="Y1748" s="576"/>
      <c r="Z1748" s="564"/>
      <c r="AA1748" s="576"/>
      <c r="AB1748" s="564"/>
      <c r="AC1748" s="565"/>
      <c r="AD1748" s="568"/>
      <c r="AE1748" s="569"/>
      <c r="AF1748" s="548">
        <f>IF(AB1748=0,0,(AD1748/AB1748)*100)</f>
        <v>0</v>
      </c>
      <c r="AG1748" s="549"/>
      <c r="AH1748" s="564"/>
      <c r="AI1748" s="565"/>
      <c r="AJ1748" s="568"/>
      <c r="AK1748" s="569"/>
      <c r="AL1748" s="548">
        <f>IF(AH1748=0,0,(AJ1748/AH1748)*100)</f>
        <v>0</v>
      </c>
      <c r="AM1748" s="549"/>
      <c r="AN1748" s="564"/>
      <c r="AO1748" s="565"/>
      <c r="AP1748" s="568"/>
      <c r="AQ1748" s="569"/>
      <c r="AR1748" s="548">
        <f>IF(AN1748=0,0,(AP1748/AN1748)*100)</f>
        <v>0</v>
      </c>
      <c r="AS1748" s="549"/>
      <c r="AT1748" s="572">
        <f>AB1748+AH1748+AN1748</f>
        <v>0</v>
      </c>
      <c r="AU1748" s="573"/>
      <c r="AV1748" s="544">
        <f>AD1748+AJ1748+AP1748</f>
        <v>0</v>
      </c>
      <c r="AW1748" s="545"/>
      <c r="AX1748" s="548">
        <f>IF(AT1748=0,0,(AV1748/AT1748)*100)</f>
        <v>0</v>
      </c>
      <c r="AY1748" s="549"/>
      <c r="AZ1748" s="564"/>
      <c r="BA1748" s="565"/>
      <c r="BB1748" s="568"/>
      <c r="BC1748" s="569"/>
      <c r="BD1748" s="548">
        <f>IF(AZ1748=0,0,(BB1748/AZ1748)*100)</f>
        <v>0</v>
      </c>
      <c r="BE1748" s="549"/>
      <c r="BF1748" s="572">
        <f>AT1748+AZ1748</f>
        <v>0</v>
      </c>
      <c r="BG1748" s="573"/>
      <c r="BH1748" s="544">
        <f>AV1748+BB1748</f>
        <v>0</v>
      </c>
      <c r="BI1748" s="545"/>
      <c r="BJ1748" s="548">
        <f>IF(BF1748=0,0,(BH1748/BF1748)*100)</f>
        <v>0</v>
      </c>
      <c r="BK1748" s="549"/>
      <c r="BL1748" s="552">
        <f>(AD1748*2)+(AJ1748*2)+(AP1748*3)+BB1748</f>
        <v>0</v>
      </c>
      <c r="BM1748" s="553"/>
      <c r="BN1748" s="554"/>
      <c r="BO1748" s="560" t="e">
        <f>(BL1748*BR$1722)+(N1748*BR$1723)+(X1748*BR$1724)+(R1748*BR$1725)+(V1748*BR$1726)+(Z1748*BR$1727)</f>
        <v>#REF!</v>
      </c>
      <c r="BP1748" s="560" t="e">
        <f>((AZ1748-BB1748)*BR$1729)+((AT1748-AV1748)*BR$1728)+(H1748*BR$1730)+(P1748*BR$1731)</f>
        <v>#REF!</v>
      </c>
      <c r="BQ1748" s="62"/>
      <c r="BR1748" s="62"/>
      <c r="BS1748" s="62"/>
    </row>
    <row r="1749" spans="1:73" ht="21.75" customHeight="1">
      <c r="A1749" s="62"/>
      <c r="B1749" s="587"/>
      <c r="C1749" s="562" t="str">
        <f>IF(ROSTER!D$34="","",ROSTER!D$34)</f>
        <v/>
      </c>
      <c r="D1749" s="563"/>
      <c r="E1749" s="591"/>
      <c r="F1749" s="593"/>
      <c r="G1749" s="595"/>
      <c r="H1749" s="585"/>
      <c r="I1749" s="577"/>
      <c r="J1749" s="566"/>
      <c r="K1749" s="567"/>
      <c r="L1749" s="570"/>
      <c r="M1749" s="571"/>
      <c r="N1749" s="582" t="s">
        <v>16</v>
      </c>
      <c r="O1749" s="583"/>
      <c r="P1749" s="566"/>
      <c r="Q1749" s="567"/>
      <c r="R1749" s="570"/>
      <c r="S1749" s="571"/>
      <c r="T1749" s="582" t="s">
        <v>16</v>
      </c>
      <c r="U1749" s="583"/>
      <c r="V1749" s="585"/>
      <c r="W1749" s="577"/>
      <c r="X1749" s="566"/>
      <c r="Y1749" s="577"/>
      <c r="Z1749" s="566"/>
      <c r="AA1749" s="577"/>
      <c r="AB1749" s="566"/>
      <c r="AC1749" s="567"/>
      <c r="AD1749" s="570"/>
      <c r="AE1749" s="571"/>
      <c r="AF1749" s="598"/>
      <c r="AG1749" s="599"/>
      <c r="AH1749" s="566"/>
      <c r="AI1749" s="567"/>
      <c r="AJ1749" s="570"/>
      <c r="AK1749" s="571"/>
      <c r="AL1749" s="598"/>
      <c r="AM1749" s="599"/>
      <c r="AN1749" s="566"/>
      <c r="AO1749" s="567"/>
      <c r="AP1749" s="570"/>
      <c r="AQ1749" s="571"/>
      <c r="AR1749" s="598"/>
      <c r="AS1749" s="599"/>
      <c r="AT1749" s="603"/>
      <c r="AU1749" s="604"/>
      <c r="AV1749" s="596"/>
      <c r="AW1749" s="597"/>
      <c r="AX1749" s="598"/>
      <c r="AY1749" s="599"/>
      <c r="AZ1749" s="566"/>
      <c r="BA1749" s="567"/>
      <c r="BB1749" s="570"/>
      <c r="BC1749" s="571"/>
      <c r="BD1749" s="598"/>
      <c r="BE1749" s="599"/>
      <c r="BF1749" s="603"/>
      <c r="BG1749" s="604"/>
      <c r="BH1749" s="596"/>
      <c r="BI1749" s="597"/>
      <c r="BJ1749" s="598"/>
      <c r="BK1749" s="599"/>
      <c r="BL1749" s="600"/>
      <c r="BM1749" s="601"/>
      <c r="BN1749" s="602"/>
      <c r="BO1749" s="561"/>
      <c r="BP1749" s="561"/>
      <c r="BQ1749" s="62"/>
      <c r="BR1749" s="62"/>
      <c r="BS1749" s="62"/>
    </row>
    <row r="1750" spans="1:73" ht="21.75" customHeight="1">
      <c r="A1750" s="62"/>
      <c r="B1750" s="586" t="str">
        <f>IF(ROSTER!B$36="","",ROSTER!B$36)</f>
        <v/>
      </c>
      <c r="C1750" s="588" t="str">
        <f>IF(ROSTER!C$36="","",ROSTER!C$36)</f>
        <v/>
      </c>
      <c r="D1750" s="589"/>
      <c r="E1750" s="590"/>
      <c r="F1750" s="592">
        <f>IF(E1750="y",1,IF(E1750="S",1,0))</f>
        <v>0</v>
      </c>
      <c r="G1750" s="594">
        <f>IF(E1750="S",1,0)</f>
        <v>0</v>
      </c>
      <c r="H1750" s="584"/>
      <c r="I1750" s="576"/>
      <c r="J1750" s="564"/>
      <c r="K1750" s="565"/>
      <c r="L1750" s="568"/>
      <c r="M1750" s="569"/>
      <c r="N1750" s="578">
        <f>L1750+J1750</f>
        <v>0</v>
      </c>
      <c r="O1750" s="579"/>
      <c r="P1750" s="564"/>
      <c r="Q1750" s="565"/>
      <c r="R1750" s="568"/>
      <c r="S1750" s="569"/>
      <c r="T1750" s="578">
        <f>R1750-P1750</f>
        <v>0</v>
      </c>
      <c r="U1750" s="579"/>
      <c r="V1750" s="584"/>
      <c r="W1750" s="576"/>
      <c r="X1750" s="564"/>
      <c r="Y1750" s="576"/>
      <c r="Z1750" s="564"/>
      <c r="AA1750" s="576"/>
      <c r="AB1750" s="564"/>
      <c r="AC1750" s="565"/>
      <c r="AD1750" s="568"/>
      <c r="AE1750" s="569"/>
      <c r="AF1750" s="548">
        <f>IF(AB1750=0,0,(AD1750/AB1750)*100)</f>
        <v>0</v>
      </c>
      <c r="AG1750" s="549"/>
      <c r="AH1750" s="564"/>
      <c r="AI1750" s="565"/>
      <c r="AJ1750" s="568"/>
      <c r="AK1750" s="569"/>
      <c r="AL1750" s="548">
        <f>IF(AH1750=0,0,(AJ1750/AH1750)*100)</f>
        <v>0</v>
      </c>
      <c r="AM1750" s="549"/>
      <c r="AN1750" s="564"/>
      <c r="AO1750" s="565"/>
      <c r="AP1750" s="568"/>
      <c r="AQ1750" s="569"/>
      <c r="AR1750" s="548">
        <f>IF(AN1750=0,0,(AP1750/AN1750)*100)</f>
        <v>0</v>
      </c>
      <c r="AS1750" s="549"/>
      <c r="AT1750" s="572">
        <f>AB1750+AH1750+AN1750</f>
        <v>0</v>
      </c>
      <c r="AU1750" s="573"/>
      <c r="AV1750" s="544">
        <f>AD1750+AJ1750+AP1750</f>
        <v>0</v>
      </c>
      <c r="AW1750" s="545"/>
      <c r="AX1750" s="548">
        <f>IF(AT1750=0,0,(AV1750/AT1750)*100)</f>
        <v>0</v>
      </c>
      <c r="AY1750" s="549"/>
      <c r="AZ1750" s="564"/>
      <c r="BA1750" s="565"/>
      <c r="BB1750" s="568"/>
      <c r="BC1750" s="569"/>
      <c r="BD1750" s="548">
        <f>IF(AZ1750=0,0,(BB1750/AZ1750)*100)</f>
        <v>0</v>
      </c>
      <c r="BE1750" s="549"/>
      <c r="BF1750" s="572">
        <f>AT1750+AZ1750</f>
        <v>0</v>
      </c>
      <c r="BG1750" s="573"/>
      <c r="BH1750" s="544">
        <f>AV1750+BB1750</f>
        <v>0</v>
      </c>
      <c r="BI1750" s="545"/>
      <c r="BJ1750" s="548">
        <f>IF(BF1750=0,0,(BH1750/BF1750)*100)</f>
        <v>0</v>
      </c>
      <c r="BK1750" s="549"/>
      <c r="BL1750" s="552">
        <f>(AD1750*2)+(AJ1750*2)+(AP1750*3)+BB1750</f>
        <v>0</v>
      </c>
      <c r="BM1750" s="553"/>
      <c r="BN1750" s="554"/>
      <c r="BO1750" s="560" t="e">
        <f>(BL1750*BR$1722)+(N1750*BR$1723)+(X1750*BR$1724)+(R1750*BR$1725)+(V1750*BR$1726)+(Z1750*BR$1727)</f>
        <v>#REF!</v>
      </c>
      <c r="BP1750" s="560" t="e">
        <f>((AZ1750-BB1750)*BR$1729)+((AT1750-AV1750)*BR$1728)+(H1750*BR$1730)+(P1750*BR$1731)</f>
        <v>#REF!</v>
      </c>
      <c r="BQ1750" s="62"/>
      <c r="BR1750" s="62"/>
      <c r="BS1750" s="62"/>
    </row>
    <row r="1751" spans="1:73" ht="21.75" customHeight="1">
      <c r="A1751" s="62"/>
      <c r="B1751" s="587"/>
      <c r="C1751" s="562" t="str">
        <f>IF(ROSTER!D$36="","",ROSTER!D$36)</f>
        <v/>
      </c>
      <c r="D1751" s="563"/>
      <c r="E1751" s="591"/>
      <c r="F1751" s="593"/>
      <c r="G1751" s="595"/>
      <c r="H1751" s="585"/>
      <c r="I1751" s="577"/>
      <c r="J1751" s="566"/>
      <c r="K1751" s="567"/>
      <c r="L1751" s="570"/>
      <c r="M1751" s="571"/>
      <c r="N1751" s="582" t="s">
        <v>16</v>
      </c>
      <c r="O1751" s="583"/>
      <c r="P1751" s="566"/>
      <c r="Q1751" s="567"/>
      <c r="R1751" s="570"/>
      <c r="S1751" s="571"/>
      <c r="T1751" s="582" t="s">
        <v>16</v>
      </c>
      <c r="U1751" s="583"/>
      <c r="V1751" s="585"/>
      <c r="W1751" s="577"/>
      <c r="X1751" s="566"/>
      <c r="Y1751" s="577"/>
      <c r="Z1751" s="566"/>
      <c r="AA1751" s="577"/>
      <c r="AB1751" s="566"/>
      <c r="AC1751" s="567"/>
      <c r="AD1751" s="570"/>
      <c r="AE1751" s="571"/>
      <c r="AF1751" s="598"/>
      <c r="AG1751" s="599"/>
      <c r="AH1751" s="566"/>
      <c r="AI1751" s="567"/>
      <c r="AJ1751" s="570"/>
      <c r="AK1751" s="571"/>
      <c r="AL1751" s="598"/>
      <c r="AM1751" s="599"/>
      <c r="AN1751" s="566"/>
      <c r="AO1751" s="567"/>
      <c r="AP1751" s="570"/>
      <c r="AQ1751" s="571"/>
      <c r="AR1751" s="598"/>
      <c r="AS1751" s="599"/>
      <c r="AT1751" s="603"/>
      <c r="AU1751" s="604"/>
      <c r="AV1751" s="596"/>
      <c r="AW1751" s="597"/>
      <c r="AX1751" s="598"/>
      <c r="AY1751" s="599"/>
      <c r="AZ1751" s="566"/>
      <c r="BA1751" s="567"/>
      <c r="BB1751" s="570"/>
      <c r="BC1751" s="571"/>
      <c r="BD1751" s="598"/>
      <c r="BE1751" s="599"/>
      <c r="BF1751" s="603"/>
      <c r="BG1751" s="604"/>
      <c r="BH1751" s="596"/>
      <c r="BI1751" s="597"/>
      <c r="BJ1751" s="598"/>
      <c r="BK1751" s="599"/>
      <c r="BL1751" s="600"/>
      <c r="BM1751" s="601"/>
      <c r="BN1751" s="602"/>
      <c r="BO1751" s="561"/>
      <c r="BP1751" s="561"/>
      <c r="BQ1751" s="62"/>
      <c r="BR1751" s="62"/>
      <c r="BS1751" s="62"/>
    </row>
    <row r="1752" spans="1:73" ht="21.75" customHeight="1">
      <c r="A1752" s="62"/>
      <c r="B1752" s="586" t="str">
        <f>IF(ROSTER!B$38="","",ROSTER!B$38)</f>
        <v/>
      </c>
      <c r="C1752" s="588" t="str">
        <f>IF(ROSTER!C$38="","",ROSTER!C$38)</f>
        <v/>
      </c>
      <c r="D1752" s="589"/>
      <c r="E1752" s="590"/>
      <c r="F1752" s="592">
        <f>IF(E1752="y",1,IF(E1752="S",1,0))</f>
        <v>0</v>
      </c>
      <c r="G1752" s="594">
        <f>IF(E1752="S",1,0)</f>
        <v>0</v>
      </c>
      <c r="H1752" s="584"/>
      <c r="I1752" s="576"/>
      <c r="J1752" s="564"/>
      <c r="K1752" s="565"/>
      <c r="L1752" s="568"/>
      <c r="M1752" s="569"/>
      <c r="N1752" s="578">
        <f>L1752+J1752</f>
        <v>0</v>
      </c>
      <c r="O1752" s="579"/>
      <c r="P1752" s="564"/>
      <c r="Q1752" s="565"/>
      <c r="R1752" s="568"/>
      <c r="S1752" s="569"/>
      <c r="T1752" s="578">
        <f>R1752-P1752</f>
        <v>0</v>
      </c>
      <c r="U1752" s="579"/>
      <c r="V1752" s="584"/>
      <c r="W1752" s="576"/>
      <c r="X1752" s="564"/>
      <c r="Y1752" s="576"/>
      <c r="Z1752" s="564"/>
      <c r="AA1752" s="576"/>
      <c r="AB1752" s="564"/>
      <c r="AC1752" s="565"/>
      <c r="AD1752" s="568"/>
      <c r="AE1752" s="569"/>
      <c r="AF1752" s="548">
        <f>IF(AB1752=0,0,(AD1752/AB1752)*100)</f>
        <v>0</v>
      </c>
      <c r="AG1752" s="549"/>
      <c r="AH1752" s="564"/>
      <c r="AI1752" s="565"/>
      <c r="AJ1752" s="568"/>
      <c r="AK1752" s="569"/>
      <c r="AL1752" s="548">
        <f>IF(AH1752=0,0,(AJ1752/AH1752)*100)</f>
        <v>0</v>
      </c>
      <c r="AM1752" s="549"/>
      <c r="AN1752" s="564"/>
      <c r="AO1752" s="565"/>
      <c r="AP1752" s="568"/>
      <c r="AQ1752" s="569"/>
      <c r="AR1752" s="548">
        <f>IF(AN1752=0,0,(AP1752/AN1752)*100)</f>
        <v>0</v>
      </c>
      <c r="AS1752" s="549"/>
      <c r="AT1752" s="572">
        <f>AB1752+AH1752+AN1752</f>
        <v>0</v>
      </c>
      <c r="AU1752" s="573"/>
      <c r="AV1752" s="544">
        <f>AD1752+AJ1752+AP1752</f>
        <v>0</v>
      </c>
      <c r="AW1752" s="545"/>
      <c r="AX1752" s="548">
        <f>IF(AT1752=0,0,(AV1752/AT1752)*100)</f>
        <v>0</v>
      </c>
      <c r="AY1752" s="549"/>
      <c r="AZ1752" s="564"/>
      <c r="BA1752" s="565"/>
      <c r="BB1752" s="568"/>
      <c r="BC1752" s="569"/>
      <c r="BD1752" s="548">
        <f>IF(AZ1752=0,0,(BB1752/AZ1752)*100)</f>
        <v>0</v>
      </c>
      <c r="BE1752" s="549"/>
      <c r="BF1752" s="572">
        <f>AT1752+AZ1752</f>
        <v>0</v>
      </c>
      <c r="BG1752" s="573"/>
      <c r="BH1752" s="544">
        <f>AV1752+BB1752</f>
        <v>0</v>
      </c>
      <c r="BI1752" s="545"/>
      <c r="BJ1752" s="548">
        <f>IF(BF1752=0,0,(BH1752/BF1752)*100)</f>
        <v>0</v>
      </c>
      <c r="BK1752" s="549"/>
      <c r="BL1752" s="552">
        <f>(AD1752*2)+(AJ1752*2)+(AP1752*3)+BB1752</f>
        <v>0</v>
      </c>
      <c r="BM1752" s="553"/>
      <c r="BN1752" s="554"/>
      <c r="BO1752" s="560" t="e">
        <f>(BL1752*BR$1722)+(N1752*BR$1723)+(X1752*BR$1724)+(R1752*BR$1725)+(V1752*BR$1726)+(Z1752*BR$1727)</f>
        <v>#REF!</v>
      </c>
      <c r="BP1752" s="560" t="e">
        <f>((AZ1752-BB1752)*BR$1729)+((AT1752-AV1752)*BR$1728)+(H1752*BR$1730)+(P1752*BR$1731)</f>
        <v>#REF!</v>
      </c>
      <c r="BQ1752" s="62"/>
      <c r="BR1752" s="62"/>
      <c r="BS1752" s="62"/>
    </row>
    <row r="1753" spans="1:73" ht="21.75" customHeight="1">
      <c r="A1753" s="62"/>
      <c r="B1753" s="587"/>
      <c r="C1753" s="562" t="str">
        <f>IF(ROSTER!D$38="","",ROSTER!D$38)</f>
        <v/>
      </c>
      <c r="D1753" s="563"/>
      <c r="E1753" s="591"/>
      <c r="F1753" s="593"/>
      <c r="G1753" s="595"/>
      <c r="H1753" s="585"/>
      <c r="I1753" s="577"/>
      <c r="J1753" s="566"/>
      <c r="K1753" s="567"/>
      <c r="L1753" s="570"/>
      <c r="M1753" s="571"/>
      <c r="N1753" s="582" t="s">
        <v>16</v>
      </c>
      <c r="O1753" s="583"/>
      <c r="P1753" s="566"/>
      <c r="Q1753" s="567"/>
      <c r="R1753" s="570"/>
      <c r="S1753" s="571"/>
      <c r="T1753" s="582" t="s">
        <v>16</v>
      </c>
      <c r="U1753" s="583"/>
      <c r="V1753" s="585"/>
      <c r="W1753" s="577"/>
      <c r="X1753" s="566"/>
      <c r="Y1753" s="577"/>
      <c r="Z1753" s="566"/>
      <c r="AA1753" s="577"/>
      <c r="AB1753" s="566"/>
      <c r="AC1753" s="567"/>
      <c r="AD1753" s="570"/>
      <c r="AE1753" s="571"/>
      <c r="AF1753" s="598"/>
      <c r="AG1753" s="599"/>
      <c r="AH1753" s="566"/>
      <c r="AI1753" s="567"/>
      <c r="AJ1753" s="570"/>
      <c r="AK1753" s="571"/>
      <c r="AL1753" s="598"/>
      <c r="AM1753" s="599"/>
      <c r="AN1753" s="566"/>
      <c r="AO1753" s="567"/>
      <c r="AP1753" s="570"/>
      <c r="AQ1753" s="571"/>
      <c r="AR1753" s="598"/>
      <c r="AS1753" s="599"/>
      <c r="AT1753" s="603"/>
      <c r="AU1753" s="604"/>
      <c r="AV1753" s="596"/>
      <c r="AW1753" s="597"/>
      <c r="AX1753" s="598"/>
      <c r="AY1753" s="599"/>
      <c r="AZ1753" s="566"/>
      <c r="BA1753" s="567"/>
      <c r="BB1753" s="570"/>
      <c r="BC1753" s="571"/>
      <c r="BD1753" s="598"/>
      <c r="BE1753" s="599"/>
      <c r="BF1753" s="603"/>
      <c r="BG1753" s="604"/>
      <c r="BH1753" s="596"/>
      <c r="BI1753" s="597"/>
      <c r="BJ1753" s="598"/>
      <c r="BK1753" s="599"/>
      <c r="BL1753" s="600"/>
      <c r="BM1753" s="601"/>
      <c r="BN1753" s="602"/>
      <c r="BO1753" s="561"/>
      <c r="BP1753" s="561"/>
      <c r="BQ1753" s="62"/>
      <c r="BR1753" s="62"/>
      <c r="BS1753" s="62"/>
    </row>
    <row r="1754" spans="1:73" ht="21.75" customHeight="1">
      <c r="A1754" s="62"/>
      <c r="B1754" s="586" t="str">
        <f>IF(ROSTER!B$40="","",ROSTER!B$40)</f>
        <v/>
      </c>
      <c r="C1754" s="588" t="str">
        <f>IF(ROSTER!C$40="","",ROSTER!C$40)</f>
        <v/>
      </c>
      <c r="D1754" s="589"/>
      <c r="E1754" s="590"/>
      <c r="F1754" s="592">
        <f>IF(E1754="y",1,IF(E1754="S",1,0))</f>
        <v>0</v>
      </c>
      <c r="G1754" s="594">
        <f>IF(E1754="S",1,0)</f>
        <v>0</v>
      </c>
      <c r="H1754" s="584"/>
      <c r="I1754" s="576"/>
      <c r="J1754" s="564"/>
      <c r="K1754" s="565"/>
      <c r="L1754" s="568"/>
      <c r="M1754" s="569"/>
      <c r="N1754" s="578">
        <f>L1754+J1754</f>
        <v>0</v>
      </c>
      <c r="O1754" s="579"/>
      <c r="P1754" s="564"/>
      <c r="Q1754" s="565"/>
      <c r="R1754" s="568"/>
      <c r="S1754" s="569"/>
      <c r="T1754" s="578">
        <f>R1754-P1754</f>
        <v>0</v>
      </c>
      <c r="U1754" s="579"/>
      <c r="V1754" s="584"/>
      <c r="W1754" s="576"/>
      <c r="X1754" s="564"/>
      <c r="Y1754" s="576"/>
      <c r="Z1754" s="564"/>
      <c r="AA1754" s="576"/>
      <c r="AB1754" s="564"/>
      <c r="AC1754" s="565"/>
      <c r="AD1754" s="568"/>
      <c r="AE1754" s="569"/>
      <c r="AF1754" s="548">
        <f>IF(AB1754=0,0,(AD1754/AB1754)*100)</f>
        <v>0</v>
      </c>
      <c r="AG1754" s="549"/>
      <c r="AH1754" s="564"/>
      <c r="AI1754" s="565"/>
      <c r="AJ1754" s="568"/>
      <c r="AK1754" s="569"/>
      <c r="AL1754" s="548">
        <f>IF(AH1754=0,0,(AJ1754/AH1754)*100)</f>
        <v>0</v>
      </c>
      <c r="AM1754" s="549"/>
      <c r="AN1754" s="564"/>
      <c r="AO1754" s="565"/>
      <c r="AP1754" s="568"/>
      <c r="AQ1754" s="569"/>
      <c r="AR1754" s="548">
        <f>IF(AN1754=0,0,(AP1754/AN1754)*100)</f>
        <v>0</v>
      </c>
      <c r="AS1754" s="549"/>
      <c r="AT1754" s="572">
        <f>AB1754+AH1754+AN1754</f>
        <v>0</v>
      </c>
      <c r="AU1754" s="573"/>
      <c r="AV1754" s="544">
        <f>AD1754+AJ1754+AP1754</f>
        <v>0</v>
      </c>
      <c r="AW1754" s="545"/>
      <c r="AX1754" s="548">
        <f>IF(AT1754=0,0,(AV1754/AT1754)*100)</f>
        <v>0</v>
      </c>
      <c r="AY1754" s="549"/>
      <c r="AZ1754" s="564"/>
      <c r="BA1754" s="565"/>
      <c r="BB1754" s="568"/>
      <c r="BC1754" s="569"/>
      <c r="BD1754" s="548">
        <f>IF(AZ1754=0,0,(BB1754/AZ1754)*100)</f>
        <v>0</v>
      </c>
      <c r="BE1754" s="549"/>
      <c r="BF1754" s="572">
        <f>AT1754+AZ1754</f>
        <v>0</v>
      </c>
      <c r="BG1754" s="573"/>
      <c r="BH1754" s="544">
        <f>AV1754+BB1754</f>
        <v>0</v>
      </c>
      <c r="BI1754" s="545"/>
      <c r="BJ1754" s="548">
        <f>IF(BF1754=0,0,(BH1754/BF1754)*100)</f>
        <v>0</v>
      </c>
      <c r="BK1754" s="549"/>
      <c r="BL1754" s="552">
        <f>(AD1754*2)+(AJ1754*2)+(AP1754*3)+BB1754</f>
        <v>0</v>
      </c>
      <c r="BM1754" s="553"/>
      <c r="BN1754" s="554"/>
      <c r="BO1754" s="560" t="e">
        <f>(BL1754*BR$1722)+(N1754*BR$1723)+(X1754*BR$1724)+(R1754*BR$1725)+(V1754*BR$1726)+(Z1754*BR$1727)</f>
        <v>#REF!</v>
      </c>
      <c r="BP1754" s="560" t="e">
        <f>((AZ1754-BB1754)*BR$1729)+((AT1754-AV1754)*BR$1728)+(H1754*BR$1730)+(P1754*BR$1731)</f>
        <v>#REF!</v>
      </c>
      <c r="BQ1754" s="62"/>
      <c r="BR1754" s="62"/>
      <c r="BS1754" s="62"/>
    </row>
    <row r="1755" spans="1:73" ht="21.75" customHeight="1">
      <c r="A1755" s="62"/>
      <c r="B1755" s="587"/>
      <c r="C1755" s="562" t="str">
        <f>IF(ROSTER!D$40="","",ROSTER!D$40)</f>
        <v/>
      </c>
      <c r="D1755" s="563"/>
      <c r="E1755" s="591"/>
      <c r="F1755" s="593"/>
      <c r="G1755" s="595"/>
      <c r="H1755" s="585"/>
      <c r="I1755" s="577"/>
      <c r="J1755" s="566"/>
      <c r="K1755" s="567"/>
      <c r="L1755" s="570"/>
      <c r="M1755" s="571"/>
      <c r="N1755" s="582" t="s">
        <v>16</v>
      </c>
      <c r="O1755" s="583"/>
      <c r="P1755" s="566"/>
      <c r="Q1755" s="567"/>
      <c r="R1755" s="570"/>
      <c r="S1755" s="571"/>
      <c r="T1755" s="582" t="s">
        <v>16</v>
      </c>
      <c r="U1755" s="583"/>
      <c r="V1755" s="585"/>
      <c r="W1755" s="577"/>
      <c r="X1755" s="566"/>
      <c r="Y1755" s="577"/>
      <c r="Z1755" s="566"/>
      <c r="AA1755" s="577"/>
      <c r="AB1755" s="566"/>
      <c r="AC1755" s="567"/>
      <c r="AD1755" s="570"/>
      <c r="AE1755" s="571"/>
      <c r="AF1755" s="598"/>
      <c r="AG1755" s="599"/>
      <c r="AH1755" s="566"/>
      <c r="AI1755" s="567"/>
      <c r="AJ1755" s="570"/>
      <c r="AK1755" s="571"/>
      <c r="AL1755" s="598"/>
      <c r="AM1755" s="599"/>
      <c r="AN1755" s="566"/>
      <c r="AO1755" s="567"/>
      <c r="AP1755" s="570"/>
      <c r="AQ1755" s="571"/>
      <c r="AR1755" s="598"/>
      <c r="AS1755" s="599"/>
      <c r="AT1755" s="603"/>
      <c r="AU1755" s="604"/>
      <c r="AV1755" s="596"/>
      <c r="AW1755" s="597"/>
      <c r="AX1755" s="598"/>
      <c r="AY1755" s="599"/>
      <c r="AZ1755" s="566"/>
      <c r="BA1755" s="567"/>
      <c r="BB1755" s="570"/>
      <c r="BC1755" s="571"/>
      <c r="BD1755" s="598"/>
      <c r="BE1755" s="599"/>
      <c r="BF1755" s="603"/>
      <c r="BG1755" s="604"/>
      <c r="BH1755" s="596"/>
      <c r="BI1755" s="597"/>
      <c r="BJ1755" s="598"/>
      <c r="BK1755" s="599"/>
      <c r="BL1755" s="600"/>
      <c r="BM1755" s="601"/>
      <c r="BN1755" s="602"/>
      <c r="BO1755" s="561"/>
      <c r="BP1755" s="561"/>
      <c r="BQ1755" s="62"/>
      <c r="BR1755" s="62"/>
      <c r="BS1755" s="62"/>
    </row>
    <row r="1756" spans="1:73" ht="21.75" customHeight="1">
      <c r="A1756" s="62"/>
      <c r="B1756" s="586" t="str">
        <f>IF(ROSTER!B$42="","",ROSTER!B$42)</f>
        <v/>
      </c>
      <c r="C1756" s="588" t="str">
        <f>IF(ROSTER!C$42="","",ROSTER!C$42)</f>
        <v/>
      </c>
      <c r="D1756" s="589"/>
      <c r="E1756" s="590"/>
      <c r="F1756" s="592">
        <f>IF(E1756="y",1,IF(E1756="S",1,0))</f>
        <v>0</v>
      </c>
      <c r="G1756" s="594">
        <f>IF(E1756="S",1,0)</f>
        <v>0</v>
      </c>
      <c r="H1756" s="584"/>
      <c r="I1756" s="576"/>
      <c r="J1756" s="564"/>
      <c r="K1756" s="565"/>
      <c r="L1756" s="568"/>
      <c r="M1756" s="569"/>
      <c r="N1756" s="578">
        <f>L1756+J1756</f>
        <v>0</v>
      </c>
      <c r="O1756" s="579"/>
      <c r="P1756" s="564"/>
      <c r="Q1756" s="565"/>
      <c r="R1756" s="568"/>
      <c r="S1756" s="569"/>
      <c r="T1756" s="578">
        <f>R1756-P1756</f>
        <v>0</v>
      </c>
      <c r="U1756" s="579"/>
      <c r="V1756" s="584"/>
      <c r="W1756" s="576"/>
      <c r="X1756" s="564"/>
      <c r="Y1756" s="576"/>
      <c r="Z1756" s="564"/>
      <c r="AA1756" s="576"/>
      <c r="AB1756" s="564"/>
      <c r="AC1756" s="565"/>
      <c r="AD1756" s="568"/>
      <c r="AE1756" s="569"/>
      <c r="AF1756" s="548">
        <f>IF(AB1756=0,0,(AD1756/AB1756)*100)</f>
        <v>0</v>
      </c>
      <c r="AG1756" s="549"/>
      <c r="AH1756" s="564"/>
      <c r="AI1756" s="565"/>
      <c r="AJ1756" s="568"/>
      <c r="AK1756" s="569"/>
      <c r="AL1756" s="548">
        <f>IF(AH1756=0,0,(AJ1756/AH1756)*100)</f>
        <v>0</v>
      </c>
      <c r="AM1756" s="549"/>
      <c r="AN1756" s="564"/>
      <c r="AO1756" s="565"/>
      <c r="AP1756" s="568"/>
      <c r="AQ1756" s="569"/>
      <c r="AR1756" s="548">
        <f>IF(AN1756=0,0,(AP1756/AN1756)*100)</f>
        <v>0</v>
      </c>
      <c r="AS1756" s="549"/>
      <c r="AT1756" s="572">
        <f>AB1756+AH1756+AN1756</f>
        <v>0</v>
      </c>
      <c r="AU1756" s="573"/>
      <c r="AV1756" s="544">
        <f>AD1756+AJ1756+AP1756</f>
        <v>0</v>
      </c>
      <c r="AW1756" s="545"/>
      <c r="AX1756" s="548">
        <f>IF(AT1756=0,0,(AV1756/AT1756)*100)</f>
        <v>0</v>
      </c>
      <c r="AY1756" s="549"/>
      <c r="AZ1756" s="564"/>
      <c r="BA1756" s="565"/>
      <c r="BB1756" s="568"/>
      <c r="BC1756" s="569"/>
      <c r="BD1756" s="548">
        <f>IF(AZ1756=0,0,(BB1756/AZ1756)*100)</f>
        <v>0</v>
      </c>
      <c r="BE1756" s="549"/>
      <c r="BF1756" s="572">
        <f>AT1756+AZ1756</f>
        <v>0</v>
      </c>
      <c r="BG1756" s="573"/>
      <c r="BH1756" s="544">
        <f>AV1756+BB1756</f>
        <v>0</v>
      </c>
      <c r="BI1756" s="545"/>
      <c r="BJ1756" s="548">
        <f>IF(BF1756=0,0,(BH1756/BF1756)*100)</f>
        <v>0</v>
      </c>
      <c r="BK1756" s="549"/>
      <c r="BL1756" s="552">
        <f>(AD1756*2)+(AJ1756*2)+(AP1756*3)+BB1756</f>
        <v>0</v>
      </c>
      <c r="BM1756" s="553"/>
      <c r="BN1756" s="554"/>
      <c r="BO1756" s="560" t="e">
        <f>(BL1756*BR$1722)+(N1756*BR$1723)+(X1756*BR$1724)+(R1756*BR$1725)+(V1756*BR$1726)+(Z1756*BR$1727)</f>
        <v>#REF!</v>
      </c>
      <c r="BP1756" s="560" t="e">
        <f>((AZ1756-BB1756)*BR$1729)+((AT1756-AV1756)*BR$1728)+(H1756*BR$1730)+(P1756*BR$1731)</f>
        <v>#REF!</v>
      </c>
      <c r="BQ1756" s="62"/>
      <c r="BR1756" s="62"/>
      <c r="BS1756" s="62"/>
    </row>
    <row r="1757" spans="1:73" ht="21.75" customHeight="1">
      <c r="A1757" s="62"/>
      <c r="B1757" s="587"/>
      <c r="C1757" s="562" t="str">
        <f>IF(ROSTER!D$42="","",ROSTER!D$42)</f>
        <v/>
      </c>
      <c r="D1757" s="563"/>
      <c r="E1757" s="591"/>
      <c r="F1757" s="593"/>
      <c r="G1757" s="595"/>
      <c r="H1757" s="585"/>
      <c r="I1757" s="577"/>
      <c r="J1757" s="566"/>
      <c r="K1757" s="567"/>
      <c r="L1757" s="570"/>
      <c r="M1757" s="571"/>
      <c r="N1757" s="582" t="s">
        <v>16</v>
      </c>
      <c r="O1757" s="583"/>
      <c r="P1757" s="566"/>
      <c r="Q1757" s="567"/>
      <c r="R1757" s="570"/>
      <c r="S1757" s="571"/>
      <c r="T1757" s="582" t="s">
        <v>16</v>
      </c>
      <c r="U1757" s="583"/>
      <c r="V1757" s="585"/>
      <c r="W1757" s="577"/>
      <c r="X1757" s="566"/>
      <c r="Y1757" s="577"/>
      <c r="Z1757" s="566"/>
      <c r="AA1757" s="577"/>
      <c r="AB1757" s="566"/>
      <c r="AC1757" s="567"/>
      <c r="AD1757" s="570"/>
      <c r="AE1757" s="571"/>
      <c r="AF1757" s="598"/>
      <c r="AG1757" s="599"/>
      <c r="AH1757" s="566"/>
      <c r="AI1757" s="567"/>
      <c r="AJ1757" s="570"/>
      <c r="AK1757" s="571"/>
      <c r="AL1757" s="598"/>
      <c r="AM1757" s="599"/>
      <c r="AN1757" s="566"/>
      <c r="AO1757" s="567"/>
      <c r="AP1757" s="570"/>
      <c r="AQ1757" s="571"/>
      <c r="AR1757" s="598"/>
      <c r="AS1757" s="599"/>
      <c r="AT1757" s="603"/>
      <c r="AU1757" s="604"/>
      <c r="AV1757" s="596"/>
      <c r="AW1757" s="597"/>
      <c r="AX1757" s="598"/>
      <c r="AY1757" s="599"/>
      <c r="AZ1757" s="566"/>
      <c r="BA1757" s="567"/>
      <c r="BB1757" s="570"/>
      <c r="BC1757" s="571"/>
      <c r="BD1757" s="598"/>
      <c r="BE1757" s="599"/>
      <c r="BF1757" s="603"/>
      <c r="BG1757" s="604"/>
      <c r="BH1757" s="596"/>
      <c r="BI1757" s="597"/>
      <c r="BJ1757" s="598"/>
      <c r="BK1757" s="599"/>
      <c r="BL1757" s="600"/>
      <c r="BM1757" s="601"/>
      <c r="BN1757" s="602"/>
      <c r="BO1757" s="561"/>
      <c r="BP1757" s="561"/>
      <c r="BQ1757" s="62"/>
      <c r="BR1757" s="62"/>
      <c r="BS1757" s="62"/>
    </row>
    <row r="1758" spans="1:73" ht="21.75" customHeight="1">
      <c r="A1758" s="62"/>
      <c r="B1758" s="586" t="str">
        <f>IF(ROSTER!B$44="","",ROSTER!B$44)</f>
        <v/>
      </c>
      <c r="C1758" s="588" t="str">
        <f>IF(ROSTER!C$44="","",ROSTER!C$44)</f>
        <v/>
      </c>
      <c r="D1758" s="589"/>
      <c r="E1758" s="590"/>
      <c r="F1758" s="592">
        <f>IF(E1758="y",1,IF(E1758="S",1,0))</f>
        <v>0</v>
      </c>
      <c r="G1758" s="594">
        <f>IF(E1758="S",1,0)</f>
        <v>0</v>
      </c>
      <c r="H1758" s="584"/>
      <c r="I1758" s="576"/>
      <c r="J1758" s="564"/>
      <c r="K1758" s="565"/>
      <c r="L1758" s="568"/>
      <c r="M1758" s="569"/>
      <c r="N1758" s="578">
        <f>L1758+J1758</f>
        <v>0</v>
      </c>
      <c r="O1758" s="579"/>
      <c r="P1758" s="564"/>
      <c r="Q1758" s="565"/>
      <c r="R1758" s="568"/>
      <c r="S1758" s="569"/>
      <c r="T1758" s="578">
        <f>R1758-P1758</f>
        <v>0</v>
      </c>
      <c r="U1758" s="579"/>
      <c r="V1758" s="584"/>
      <c r="W1758" s="576"/>
      <c r="X1758" s="564"/>
      <c r="Y1758" s="576"/>
      <c r="Z1758" s="564"/>
      <c r="AA1758" s="576"/>
      <c r="AB1758" s="564"/>
      <c r="AC1758" s="565"/>
      <c r="AD1758" s="568"/>
      <c r="AE1758" s="569"/>
      <c r="AF1758" s="548">
        <f>IF(AB1758=0,0,(AD1758/AB1758)*100)</f>
        <v>0</v>
      </c>
      <c r="AG1758" s="549"/>
      <c r="AH1758" s="564"/>
      <c r="AI1758" s="565"/>
      <c r="AJ1758" s="568"/>
      <c r="AK1758" s="569"/>
      <c r="AL1758" s="548">
        <f>IF(AH1758=0,0,(AJ1758/AH1758)*100)</f>
        <v>0</v>
      </c>
      <c r="AM1758" s="549"/>
      <c r="AN1758" s="564"/>
      <c r="AO1758" s="565"/>
      <c r="AP1758" s="568"/>
      <c r="AQ1758" s="569"/>
      <c r="AR1758" s="548">
        <f>IF(AN1758=0,0,(AP1758/AN1758)*100)</f>
        <v>0</v>
      </c>
      <c r="AS1758" s="549"/>
      <c r="AT1758" s="572">
        <f>AB1758+AH1758+AN1758</f>
        <v>0</v>
      </c>
      <c r="AU1758" s="573"/>
      <c r="AV1758" s="544">
        <f>AD1758+AJ1758+AP1758</f>
        <v>0</v>
      </c>
      <c r="AW1758" s="545"/>
      <c r="AX1758" s="548">
        <f>IF(AT1758=0,0,(AV1758/AT1758)*100)</f>
        <v>0</v>
      </c>
      <c r="AY1758" s="549"/>
      <c r="AZ1758" s="564"/>
      <c r="BA1758" s="565"/>
      <c r="BB1758" s="568"/>
      <c r="BC1758" s="569"/>
      <c r="BD1758" s="548">
        <f>IF(AZ1758=0,0,(BB1758/AZ1758)*100)</f>
        <v>0</v>
      </c>
      <c r="BE1758" s="549"/>
      <c r="BF1758" s="572">
        <f>AT1758+AZ1758</f>
        <v>0</v>
      </c>
      <c r="BG1758" s="573"/>
      <c r="BH1758" s="544">
        <f>AV1758+BB1758</f>
        <v>0</v>
      </c>
      <c r="BI1758" s="545"/>
      <c r="BJ1758" s="548">
        <f>IF(BF1758=0,0,(BH1758/BF1758)*100)</f>
        <v>0</v>
      </c>
      <c r="BK1758" s="549"/>
      <c r="BL1758" s="552">
        <f>(AD1758*2)+(AJ1758*2)+(AP1758*3)+BB1758</f>
        <v>0</v>
      </c>
      <c r="BM1758" s="553"/>
      <c r="BN1758" s="554"/>
      <c r="BO1758" s="560" t="e">
        <f>(BL1758*BR$1722)+(N1758*BR$1723)+(X1758*BR$1724)+(R1758*BR$1725)+(V1758*BR$1726)+(Z1758*BR$1727)</f>
        <v>#REF!</v>
      </c>
      <c r="BP1758" s="560" t="e">
        <f>((AZ1758-BB1758)*BR$1729)+((AT1758-AV1758)*BR$1728)+(H1758*BR$1730)+(P1758*BR$1731)</f>
        <v>#REF!</v>
      </c>
      <c r="BQ1758" s="62"/>
      <c r="BR1758" s="62"/>
      <c r="BS1758" s="62"/>
    </row>
    <row r="1759" spans="1:73" ht="21.75" customHeight="1">
      <c r="A1759" s="62"/>
      <c r="B1759" s="587"/>
      <c r="C1759" s="562" t="str">
        <f>IF(ROSTER!D$44="","",ROSTER!D$44)</f>
        <v/>
      </c>
      <c r="D1759" s="563"/>
      <c r="E1759" s="591"/>
      <c r="F1759" s="593"/>
      <c r="G1759" s="595"/>
      <c r="H1759" s="585"/>
      <c r="I1759" s="577"/>
      <c r="J1759" s="566"/>
      <c r="K1759" s="567"/>
      <c r="L1759" s="570"/>
      <c r="M1759" s="571"/>
      <c r="N1759" s="582" t="s">
        <v>16</v>
      </c>
      <c r="O1759" s="583"/>
      <c r="P1759" s="566"/>
      <c r="Q1759" s="567"/>
      <c r="R1759" s="570"/>
      <c r="S1759" s="571"/>
      <c r="T1759" s="582" t="s">
        <v>16</v>
      </c>
      <c r="U1759" s="583"/>
      <c r="V1759" s="585"/>
      <c r="W1759" s="577"/>
      <c r="X1759" s="566"/>
      <c r="Y1759" s="577"/>
      <c r="Z1759" s="566"/>
      <c r="AA1759" s="577"/>
      <c r="AB1759" s="566"/>
      <c r="AC1759" s="567"/>
      <c r="AD1759" s="570"/>
      <c r="AE1759" s="571"/>
      <c r="AF1759" s="598"/>
      <c r="AG1759" s="599"/>
      <c r="AH1759" s="566"/>
      <c r="AI1759" s="567"/>
      <c r="AJ1759" s="570"/>
      <c r="AK1759" s="571"/>
      <c r="AL1759" s="598"/>
      <c r="AM1759" s="599"/>
      <c r="AN1759" s="566"/>
      <c r="AO1759" s="567"/>
      <c r="AP1759" s="570"/>
      <c r="AQ1759" s="571"/>
      <c r="AR1759" s="598"/>
      <c r="AS1759" s="599"/>
      <c r="AT1759" s="603"/>
      <c r="AU1759" s="604"/>
      <c r="AV1759" s="596"/>
      <c r="AW1759" s="597"/>
      <c r="AX1759" s="598"/>
      <c r="AY1759" s="599"/>
      <c r="AZ1759" s="566"/>
      <c r="BA1759" s="567"/>
      <c r="BB1759" s="570"/>
      <c r="BC1759" s="571"/>
      <c r="BD1759" s="598"/>
      <c r="BE1759" s="599"/>
      <c r="BF1759" s="603"/>
      <c r="BG1759" s="604"/>
      <c r="BH1759" s="596"/>
      <c r="BI1759" s="597"/>
      <c r="BJ1759" s="598"/>
      <c r="BK1759" s="599"/>
      <c r="BL1759" s="600"/>
      <c r="BM1759" s="601"/>
      <c r="BN1759" s="602"/>
      <c r="BO1759" s="561"/>
      <c r="BP1759" s="561"/>
      <c r="BQ1759" s="62"/>
      <c r="BR1759" s="62"/>
      <c r="BS1759" s="62"/>
    </row>
    <row r="1760" spans="1:73" ht="21.75" customHeight="1">
      <c r="A1760" s="62"/>
      <c r="B1760" s="586" t="str">
        <f>IF(ROSTER!B$46="","",ROSTER!B$46)</f>
        <v/>
      </c>
      <c r="C1760" s="588" t="str">
        <f>IF(ROSTER!C$46="","",ROSTER!C$46)</f>
        <v/>
      </c>
      <c r="D1760" s="589"/>
      <c r="E1760" s="590"/>
      <c r="F1760" s="592">
        <f>IF(E1760="y",1,IF(E1760="S",1,0))</f>
        <v>0</v>
      </c>
      <c r="G1760" s="594">
        <f>IF(E1760="S",1,0)</f>
        <v>0</v>
      </c>
      <c r="H1760" s="584"/>
      <c r="I1760" s="576"/>
      <c r="J1760" s="564"/>
      <c r="K1760" s="565"/>
      <c r="L1760" s="568"/>
      <c r="M1760" s="569"/>
      <c r="N1760" s="578">
        <f>L1760+J1760</f>
        <v>0</v>
      </c>
      <c r="O1760" s="579"/>
      <c r="P1760" s="564"/>
      <c r="Q1760" s="565"/>
      <c r="R1760" s="568"/>
      <c r="S1760" s="569"/>
      <c r="T1760" s="578">
        <f>R1760-P1760</f>
        <v>0</v>
      </c>
      <c r="U1760" s="579"/>
      <c r="V1760" s="584"/>
      <c r="W1760" s="576"/>
      <c r="X1760" s="564"/>
      <c r="Y1760" s="576"/>
      <c r="Z1760" s="564"/>
      <c r="AA1760" s="576"/>
      <c r="AB1760" s="564"/>
      <c r="AC1760" s="565"/>
      <c r="AD1760" s="568"/>
      <c r="AE1760" s="569"/>
      <c r="AF1760" s="548">
        <f>IF(AB1760=0,0,(AD1760/AB1760)*100)</f>
        <v>0</v>
      </c>
      <c r="AG1760" s="549"/>
      <c r="AH1760" s="564"/>
      <c r="AI1760" s="565"/>
      <c r="AJ1760" s="568"/>
      <c r="AK1760" s="569"/>
      <c r="AL1760" s="548">
        <f>IF(AH1760=0,0,(AJ1760/AH1760)*100)</f>
        <v>0</v>
      </c>
      <c r="AM1760" s="549"/>
      <c r="AN1760" s="564"/>
      <c r="AO1760" s="565"/>
      <c r="AP1760" s="568"/>
      <c r="AQ1760" s="569"/>
      <c r="AR1760" s="548">
        <f>IF(AN1760=0,0,(AP1760/AN1760)*100)</f>
        <v>0</v>
      </c>
      <c r="AS1760" s="549"/>
      <c r="AT1760" s="572">
        <f>AB1760+AH1760+AN1760</f>
        <v>0</v>
      </c>
      <c r="AU1760" s="573"/>
      <c r="AV1760" s="544">
        <f>AD1760+AJ1760+AP1760</f>
        <v>0</v>
      </c>
      <c r="AW1760" s="545"/>
      <c r="AX1760" s="548">
        <f>IF(AT1760=0,0,(AV1760/AT1760)*100)</f>
        <v>0</v>
      </c>
      <c r="AY1760" s="549"/>
      <c r="AZ1760" s="564"/>
      <c r="BA1760" s="565"/>
      <c r="BB1760" s="568"/>
      <c r="BC1760" s="569"/>
      <c r="BD1760" s="548">
        <f>IF(AZ1760=0,0,(BB1760/AZ1760)*100)</f>
        <v>0</v>
      </c>
      <c r="BE1760" s="549"/>
      <c r="BF1760" s="572">
        <f>AT1760+AZ1760</f>
        <v>0</v>
      </c>
      <c r="BG1760" s="573"/>
      <c r="BH1760" s="544">
        <f>AV1760+BB1760</f>
        <v>0</v>
      </c>
      <c r="BI1760" s="545"/>
      <c r="BJ1760" s="548">
        <f>IF(BF1760=0,0,(BH1760/BF1760)*100)</f>
        <v>0</v>
      </c>
      <c r="BK1760" s="549"/>
      <c r="BL1760" s="552">
        <f>(AD1760*2)+(AJ1760*2)+(AP1760*3)+BB1760</f>
        <v>0</v>
      </c>
      <c r="BM1760" s="553"/>
      <c r="BN1760" s="554"/>
      <c r="BO1760" s="558" t="e">
        <f>(BL1760*BR$1722)+(N1760*BR$1723)+(X1760*BR$1724)+(R1760*BR$1725)+(V1760*BR$1726)+(Z1760*BR$1727)</f>
        <v>#REF!</v>
      </c>
      <c r="BP1760" s="560" t="e">
        <f>((AZ1760-BB1760)*BR$1729)+((AT1760-AV1760)*BR$1728)+(H1760*BR$1730)+(P1760*BR$1731)</f>
        <v>#REF!</v>
      </c>
      <c r="BQ1760" s="62"/>
      <c r="BR1760" s="62"/>
      <c r="BS1760" s="62"/>
      <c r="BU1760" s="82"/>
    </row>
    <row r="1761" spans="1:71" ht="22.5" customHeight="1" thickBot="1">
      <c r="A1761" s="62"/>
      <c r="B1761" s="587"/>
      <c r="C1761" s="562" t="str">
        <f>IF(ROSTER!D$46="","",ROSTER!D$46)</f>
        <v/>
      </c>
      <c r="D1761" s="563"/>
      <c r="E1761" s="591"/>
      <c r="F1761" s="593"/>
      <c r="G1761" s="595"/>
      <c r="H1761" s="585"/>
      <c r="I1761" s="577"/>
      <c r="J1761" s="566"/>
      <c r="K1761" s="567"/>
      <c r="L1761" s="570"/>
      <c r="M1761" s="571"/>
      <c r="N1761" s="580" t="s">
        <v>16</v>
      </c>
      <c r="O1761" s="581"/>
      <c r="P1761" s="566"/>
      <c r="Q1761" s="567"/>
      <c r="R1761" s="570"/>
      <c r="S1761" s="571"/>
      <c r="T1761" s="582" t="s">
        <v>16</v>
      </c>
      <c r="U1761" s="583"/>
      <c r="V1761" s="585"/>
      <c r="W1761" s="577"/>
      <c r="X1761" s="566"/>
      <c r="Y1761" s="577"/>
      <c r="Z1761" s="566"/>
      <c r="AA1761" s="577"/>
      <c r="AB1761" s="566"/>
      <c r="AC1761" s="567"/>
      <c r="AD1761" s="570"/>
      <c r="AE1761" s="571"/>
      <c r="AF1761" s="550"/>
      <c r="AG1761" s="551"/>
      <c r="AH1761" s="566"/>
      <c r="AI1761" s="567"/>
      <c r="AJ1761" s="570"/>
      <c r="AK1761" s="571"/>
      <c r="AL1761" s="550"/>
      <c r="AM1761" s="551"/>
      <c r="AN1761" s="566"/>
      <c r="AO1761" s="567"/>
      <c r="AP1761" s="570"/>
      <c r="AQ1761" s="571"/>
      <c r="AR1761" s="550"/>
      <c r="AS1761" s="551"/>
      <c r="AT1761" s="574"/>
      <c r="AU1761" s="575"/>
      <c r="AV1761" s="546"/>
      <c r="AW1761" s="547"/>
      <c r="AX1761" s="550"/>
      <c r="AY1761" s="551"/>
      <c r="AZ1761" s="566"/>
      <c r="BA1761" s="567"/>
      <c r="BB1761" s="570"/>
      <c r="BC1761" s="571"/>
      <c r="BD1761" s="550"/>
      <c r="BE1761" s="551"/>
      <c r="BF1761" s="574"/>
      <c r="BG1761" s="575"/>
      <c r="BH1761" s="546"/>
      <c r="BI1761" s="547"/>
      <c r="BJ1761" s="550"/>
      <c r="BK1761" s="551"/>
      <c r="BL1761" s="555"/>
      <c r="BM1761" s="556"/>
      <c r="BN1761" s="557"/>
      <c r="BO1761" s="559"/>
      <c r="BP1761" s="561"/>
      <c r="BQ1761" s="62"/>
      <c r="BR1761" s="62"/>
      <c r="BS1761" s="62"/>
    </row>
    <row r="1762" spans="1:71" s="82" customFormat="1" ht="33.4" customHeight="1">
      <c r="A1762" s="80"/>
      <c r="B1762" s="538"/>
      <c r="C1762" s="539"/>
      <c r="D1762" s="539" t="s">
        <v>10</v>
      </c>
      <c r="E1762" s="542"/>
      <c r="F1762" s="81"/>
      <c r="G1762" s="81"/>
      <c r="H1762" s="532">
        <f>SUM(H1722:I1761)</f>
        <v>0</v>
      </c>
      <c r="I1762" s="525"/>
      <c r="J1762" s="532">
        <f>SUM(J1722:K1761)</f>
        <v>0</v>
      </c>
      <c r="K1762" s="525"/>
      <c r="L1762" s="524">
        <f>SUM(L1722:M1761)</f>
        <v>0</v>
      </c>
      <c r="M1762" s="528"/>
      <c r="N1762" s="495">
        <f>L1762+J1762</f>
        <v>0</v>
      </c>
      <c r="O1762" s="496"/>
      <c r="P1762" s="524">
        <f>SUM(P1722:Q1761)</f>
        <v>0</v>
      </c>
      <c r="Q1762" s="525"/>
      <c r="R1762" s="524">
        <f>SUM(R1722:S1761)</f>
        <v>0</v>
      </c>
      <c r="S1762" s="528"/>
      <c r="T1762" s="495">
        <f>R1762-P1762</f>
        <v>0</v>
      </c>
      <c r="U1762" s="496"/>
      <c r="V1762" s="524">
        <f>SUM(V1722:W1761)</f>
        <v>0</v>
      </c>
      <c r="W1762" s="528"/>
      <c r="X1762" s="532">
        <f>SUM(X1722:Y1761)</f>
        <v>0</v>
      </c>
      <c r="Y1762" s="496"/>
      <c r="Z1762" s="532">
        <f>SUM(Z1722:AA1761)</f>
        <v>0</v>
      </c>
      <c r="AA1762" s="496"/>
      <c r="AB1762" s="528">
        <f>SUM(AB1722:AC1761)</f>
        <v>0</v>
      </c>
      <c r="AC1762" s="525"/>
      <c r="AD1762" s="524">
        <f>SUM(AD1722:AE1761)</f>
        <v>0</v>
      </c>
      <c r="AE1762" s="528"/>
      <c r="AF1762" s="495">
        <f>IF(AB1762=0,0,(AD1762/AB1762)*100)</f>
        <v>0</v>
      </c>
      <c r="AG1762" s="496"/>
      <c r="AH1762" s="524">
        <f>SUM(AH1722:AI1761)</f>
        <v>0</v>
      </c>
      <c r="AI1762" s="525"/>
      <c r="AJ1762" s="524">
        <f>SUM(AJ1722:AK1761)</f>
        <v>0</v>
      </c>
      <c r="AK1762" s="528"/>
      <c r="AL1762" s="495">
        <f>IF(AH1762=0,0,(AJ1762/AH1762)*100)</f>
        <v>0</v>
      </c>
      <c r="AM1762" s="496"/>
      <c r="AN1762" s="524">
        <f>SUM(AN1722:AO1761)</f>
        <v>0</v>
      </c>
      <c r="AO1762" s="525"/>
      <c r="AP1762" s="524">
        <f>SUM(AP1722:AQ1761)</f>
        <v>0</v>
      </c>
      <c r="AQ1762" s="528"/>
      <c r="AR1762" s="495">
        <f>IF(AN1762=0,0,(AP1762/AN1762)*100)</f>
        <v>0</v>
      </c>
      <c r="AS1762" s="496"/>
      <c r="AT1762" s="532">
        <f>AB1762+AH1762+AN1762</f>
        <v>0</v>
      </c>
      <c r="AU1762" s="525"/>
      <c r="AV1762" s="524">
        <f>AD1762+AJ1762+AP1762</f>
        <v>0</v>
      </c>
      <c r="AW1762" s="534"/>
      <c r="AX1762" s="495">
        <f>IF(AT1762=0,0,(AV1762/AT1762)*100)</f>
        <v>0</v>
      </c>
      <c r="AY1762" s="496"/>
      <c r="AZ1762" s="524">
        <f>SUM(AZ1722:BA1761)</f>
        <v>0</v>
      </c>
      <c r="BA1762" s="525"/>
      <c r="BB1762" s="524">
        <f>SUM(BB1722:BC1761)</f>
        <v>0</v>
      </c>
      <c r="BC1762" s="528"/>
      <c r="BD1762" s="495">
        <f>IF(AZ1762=0,0,(BB1762/AZ1762)*100)</f>
        <v>0</v>
      </c>
      <c r="BE1762" s="496"/>
      <c r="BF1762" s="532">
        <f>AT1762+AZ1762</f>
        <v>0</v>
      </c>
      <c r="BG1762" s="525"/>
      <c r="BH1762" s="524">
        <f>AV1762+BB1762</f>
        <v>0</v>
      </c>
      <c r="BI1762" s="534"/>
      <c r="BJ1762" s="495">
        <f>IF(BF1762=0,0,(BH1762/BF1762)*100)</f>
        <v>0</v>
      </c>
      <c r="BK1762" s="536"/>
      <c r="BL1762" s="511">
        <f>SUM(BL1722:BN1761)</f>
        <v>0</v>
      </c>
      <c r="BM1762" s="512"/>
      <c r="BN1762" s="513"/>
      <c r="BO1762" s="517" t="e">
        <f>(BL1762*BR$1722)+(N1762*BR$1723)+(X1762*BR$1724)+(R1762*BR$1725)+(V1762*BR$1726)+(Z1762*BR$1727)</f>
        <v>#REF!</v>
      </c>
      <c r="BP1762" s="519" t="e">
        <f>((AZ1762-BB1762)*BR$1729)+((AT1762-AV1762)*BR$1728)+(H1762*BR$1730)+(P1762*BR$1731)</f>
        <v>#REF!</v>
      </c>
      <c r="BQ1762" s="80"/>
      <c r="BR1762" s="80"/>
      <c r="BS1762" s="80"/>
    </row>
    <row r="1763" spans="1:71" s="82" customFormat="1" ht="33.950000000000003" customHeight="1" thickBot="1">
      <c r="A1763" s="80"/>
      <c r="B1763" s="540"/>
      <c r="C1763" s="541"/>
      <c r="D1763" s="541"/>
      <c r="E1763" s="543"/>
      <c r="F1763" s="83"/>
      <c r="G1763" s="83"/>
      <c r="H1763" s="533"/>
      <c r="I1763" s="527"/>
      <c r="J1763" s="533"/>
      <c r="K1763" s="527"/>
      <c r="L1763" s="526"/>
      <c r="M1763" s="529"/>
      <c r="N1763" s="530" t="s">
        <v>16</v>
      </c>
      <c r="O1763" s="531"/>
      <c r="P1763" s="526"/>
      <c r="Q1763" s="527"/>
      <c r="R1763" s="526"/>
      <c r="S1763" s="529"/>
      <c r="T1763" s="530" t="s">
        <v>16</v>
      </c>
      <c r="U1763" s="531"/>
      <c r="V1763" s="526"/>
      <c r="W1763" s="529"/>
      <c r="X1763" s="533"/>
      <c r="Y1763" s="531"/>
      <c r="Z1763" s="533"/>
      <c r="AA1763" s="531"/>
      <c r="AB1763" s="529"/>
      <c r="AC1763" s="527"/>
      <c r="AD1763" s="526"/>
      <c r="AE1763" s="529"/>
      <c r="AF1763" s="530"/>
      <c r="AG1763" s="531"/>
      <c r="AH1763" s="526"/>
      <c r="AI1763" s="527"/>
      <c r="AJ1763" s="526"/>
      <c r="AK1763" s="529"/>
      <c r="AL1763" s="530"/>
      <c r="AM1763" s="531"/>
      <c r="AN1763" s="526"/>
      <c r="AO1763" s="527"/>
      <c r="AP1763" s="526"/>
      <c r="AQ1763" s="529"/>
      <c r="AR1763" s="530"/>
      <c r="AS1763" s="531"/>
      <c r="AT1763" s="533"/>
      <c r="AU1763" s="527"/>
      <c r="AV1763" s="526"/>
      <c r="AW1763" s="535"/>
      <c r="AX1763" s="530"/>
      <c r="AY1763" s="531"/>
      <c r="AZ1763" s="526"/>
      <c r="BA1763" s="527"/>
      <c r="BB1763" s="526"/>
      <c r="BC1763" s="529"/>
      <c r="BD1763" s="530"/>
      <c r="BE1763" s="531"/>
      <c r="BF1763" s="533"/>
      <c r="BG1763" s="527"/>
      <c r="BH1763" s="526"/>
      <c r="BI1763" s="535"/>
      <c r="BJ1763" s="530"/>
      <c r="BK1763" s="537"/>
      <c r="BL1763" s="514"/>
      <c r="BM1763" s="515"/>
      <c r="BN1763" s="516"/>
      <c r="BO1763" s="518"/>
      <c r="BP1763" s="520"/>
      <c r="BQ1763" s="80"/>
      <c r="BR1763" s="80"/>
      <c r="BS1763" s="80"/>
    </row>
    <row r="1764" spans="1:71" s="88" customFormat="1" ht="48.2" customHeight="1" thickBot="1">
      <c r="A1764" s="84"/>
      <c r="B1764" s="521"/>
      <c r="C1764" s="522"/>
      <c r="D1764" s="522" t="s">
        <v>13</v>
      </c>
      <c r="E1764" s="523"/>
      <c r="F1764" s="85"/>
      <c r="G1764" s="128"/>
      <c r="H1764" s="509"/>
      <c r="I1764" s="510"/>
      <c r="J1764" s="504"/>
      <c r="K1764" s="505"/>
      <c r="L1764" s="493"/>
      <c r="M1764" s="494"/>
      <c r="N1764" s="506">
        <f>J1764+L1764</f>
        <v>0</v>
      </c>
      <c r="O1764" s="507"/>
      <c r="P1764" s="497">
        <f>R1762</f>
        <v>0</v>
      </c>
      <c r="Q1764" s="498"/>
      <c r="R1764" s="499">
        <f>P1762</f>
        <v>0</v>
      </c>
      <c r="S1764" s="500"/>
      <c r="T1764" s="506">
        <f>R1764-P1764</f>
        <v>0</v>
      </c>
      <c r="U1764" s="507"/>
      <c r="V1764" s="504"/>
      <c r="W1764" s="508"/>
      <c r="X1764" s="509"/>
      <c r="Y1764" s="510"/>
      <c r="Z1764" s="504"/>
      <c r="AA1764" s="508"/>
      <c r="AB1764" s="504"/>
      <c r="AC1764" s="505"/>
      <c r="AD1764" s="493"/>
      <c r="AE1764" s="494"/>
      <c r="AF1764" s="495">
        <f>IF(AB1764=0,0,(AD1764/AB1764)*100)</f>
        <v>0</v>
      </c>
      <c r="AG1764" s="496"/>
      <c r="AH1764" s="504"/>
      <c r="AI1764" s="505"/>
      <c r="AJ1764" s="493"/>
      <c r="AK1764" s="494"/>
      <c r="AL1764" s="495">
        <f>IF(AH1764=0,0,(AJ1764/AH1764)*100)</f>
        <v>0</v>
      </c>
      <c r="AM1764" s="496"/>
      <c r="AN1764" s="504"/>
      <c r="AO1764" s="505"/>
      <c r="AP1764" s="493"/>
      <c r="AQ1764" s="494"/>
      <c r="AR1764" s="495">
        <f>IF(AN1764=0,0,(AP1764/AN1764)*100)</f>
        <v>0</v>
      </c>
      <c r="AS1764" s="496"/>
      <c r="AT1764" s="497">
        <f>AB1764+AH1764+AN1764</f>
        <v>0</v>
      </c>
      <c r="AU1764" s="498"/>
      <c r="AV1764" s="499">
        <f>AD1764+AJ1764+AP1764</f>
        <v>0</v>
      </c>
      <c r="AW1764" s="500"/>
      <c r="AX1764" s="495">
        <f>IF(AT1764=0,0,(AV1764/AT1764)*100)</f>
        <v>0</v>
      </c>
      <c r="AY1764" s="496"/>
      <c r="AZ1764" s="504"/>
      <c r="BA1764" s="505"/>
      <c r="BB1764" s="493"/>
      <c r="BC1764" s="494"/>
      <c r="BD1764" s="495">
        <f>IF(AZ1764=0,0,(BB1764/AZ1764)*100)</f>
        <v>0</v>
      </c>
      <c r="BE1764" s="496"/>
      <c r="BF1764" s="497">
        <f>AT1764+AZ1764</f>
        <v>0</v>
      </c>
      <c r="BG1764" s="498"/>
      <c r="BH1764" s="499">
        <f>AV1764+BB1764</f>
        <v>0</v>
      </c>
      <c r="BI1764" s="500"/>
      <c r="BJ1764" s="495">
        <f>IF(BF1764=0,0,(BH1764/BF1764)*100)</f>
        <v>0</v>
      </c>
      <c r="BK1764" s="496"/>
      <c r="BL1764" s="501"/>
      <c r="BM1764" s="502"/>
      <c r="BN1764" s="503"/>
      <c r="BO1764" s="86"/>
      <c r="BP1764" s="87"/>
      <c r="BQ1764" s="84"/>
      <c r="BR1764" s="84"/>
      <c r="BS1764" s="84"/>
    </row>
    <row r="1765" spans="1:71" s="88" customFormat="1" ht="48.95" customHeight="1" thickBot="1">
      <c r="A1765" s="84"/>
      <c r="B1765" s="247"/>
      <c r="C1765" s="249"/>
      <c r="D1765" s="488" t="s">
        <v>52</v>
      </c>
      <c r="E1765" s="489"/>
      <c r="F1765" s="89"/>
      <c r="G1765" s="89"/>
      <c r="H1765" s="249"/>
      <c r="I1765" s="249"/>
      <c r="J1765" s="490">
        <f>IF((J1762+L1764)=0,0,J1762/(J1762+L1764)*100)</f>
        <v>0</v>
      </c>
      <c r="K1765" s="491"/>
      <c r="L1765" s="490">
        <f>IF((L1762+J1764)=0,0,L1762/(L1762+J1764)*100)</f>
        <v>0</v>
      </c>
      <c r="M1765" s="491"/>
      <c r="N1765" s="490">
        <f>IF((N1762+N1764)=0,0,N1762/(N1762+N1764)*100)</f>
        <v>0</v>
      </c>
      <c r="O1765" s="492"/>
      <c r="P1765" s="654"/>
      <c r="Q1765" s="484"/>
      <c r="R1765" s="484"/>
      <c r="S1765" s="484"/>
      <c r="T1765" s="655"/>
      <c r="U1765" s="655"/>
      <c r="V1765" s="484"/>
      <c r="W1765" s="484"/>
      <c r="X1765" s="484"/>
      <c r="Y1765" s="484"/>
      <c r="Z1765" s="484"/>
      <c r="AA1765" s="484"/>
      <c r="AB1765" s="484"/>
      <c r="AC1765" s="484"/>
      <c r="AD1765" s="484"/>
      <c r="AE1765" s="484"/>
      <c r="AF1765" s="484"/>
      <c r="AG1765" s="484"/>
      <c r="AH1765" s="484"/>
      <c r="AI1765" s="484"/>
      <c r="AJ1765" s="484"/>
      <c r="AK1765" s="484"/>
      <c r="AL1765" s="484"/>
      <c r="AM1765" s="484"/>
      <c r="AN1765" s="484"/>
      <c r="AO1765" s="484"/>
      <c r="AP1765" s="484"/>
      <c r="AQ1765" s="484"/>
      <c r="AR1765" s="484"/>
      <c r="AS1765" s="484"/>
      <c r="AT1765" s="484"/>
      <c r="AU1765" s="484"/>
      <c r="AV1765" s="484"/>
      <c r="AW1765" s="484"/>
      <c r="AX1765" s="484"/>
      <c r="AY1765" s="484"/>
      <c r="AZ1765" s="484"/>
      <c r="BA1765" s="484"/>
      <c r="BB1765" s="484"/>
      <c r="BC1765" s="484"/>
      <c r="BD1765" s="484"/>
      <c r="BE1765" s="484"/>
      <c r="BF1765" s="484"/>
      <c r="BG1765" s="484"/>
      <c r="BH1765" s="484"/>
      <c r="BI1765" s="484"/>
      <c r="BJ1765" s="484"/>
      <c r="BK1765" s="484"/>
      <c r="BL1765" s="484"/>
      <c r="BM1765" s="484"/>
      <c r="BN1765" s="485"/>
      <c r="BO1765" s="90"/>
      <c r="BP1765" s="90"/>
      <c r="BQ1765" s="84"/>
      <c r="BR1765" s="84"/>
      <c r="BS1765" s="84"/>
    </row>
    <row r="1766" spans="1:71" ht="27.75" thickTop="1" thickBot="1">
      <c r="A1766" s="62"/>
      <c r="B1766" s="250"/>
      <c r="C1766" s="251"/>
      <c r="D1766" s="251"/>
      <c r="E1766" s="251"/>
      <c r="F1766" s="91"/>
      <c r="G1766" s="91"/>
      <c r="H1766" s="251"/>
      <c r="I1766" s="251"/>
      <c r="J1766" s="251"/>
      <c r="K1766" s="251"/>
      <c r="L1766" s="251"/>
      <c r="M1766" s="251"/>
      <c r="N1766" s="251"/>
      <c r="O1766" s="251"/>
      <c r="P1766" s="251"/>
      <c r="Q1766" s="251"/>
      <c r="R1766" s="251"/>
      <c r="S1766" s="251"/>
      <c r="T1766" s="251"/>
      <c r="U1766" s="251"/>
      <c r="V1766" s="251"/>
      <c r="W1766" s="251"/>
      <c r="X1766" s="251"/>
      <c r="Y1766" s="251"/>
      <c r="Z1766" s="251"/>
      <c r="AA1766" s="251"/>
      <c r="AB1766" s="251"/>
      <c r="AC1766" s="251"/>
      <c r="AD1766" s="251"/>
      <c r="AE1766" s="251"/>
      <c r="AF1766" s="256"/>
      <c r="AG1766" s="256"/>
      <c r="AH1766" s="251"/>
      <c r="AI1766" s="251"/>
      <c r="AJ1766" s="251"/>
      <c r="AK1766" s="251"/>
      <c r="AL1766" s="251"/>
      <c r="AM1766" s="251"/>
      <c r="AN1766" s="251"/>
      <c r="AO1766" s="251"/>
      <c r="AP1766" s="251"/>
      <c r="AQ1766" s="251"/>
      <c r="AR1766" s="251"/>
      <c r="AS1766" s="251"/>
      <c r="AT1766" s="251"/>
      <c r="AU1766" s="251"/>
      <c r="AV1766" s="251"/>
      <c r="AW1766" s="251"/>
      <c r="AX1766" s="251"/>
      <c r="AY1766" s="251"/>
      <c r="AZ1766" s="251"/>
      <c r="BA1766" s="251"/>
      <c r="BB1766" s="251"/>
      <c r="BC1766" s="251"/>
      <c r="BD1766" s="251"/>
      <c r="BE1766" s="251"/>
      <c r="BF1766" s="251"/>
      <c r="BG1766" s="251"/>
      <c r="BH1766" s="251"/>
      <c r="BI1766" s="251"/>
      <c r="BJ1766" s="251"/>
      <c r="BK1766" s="251"/>
      <c r="BL1766" s="251"/>
      <c r="BM1766" s="251"/>
      <c r="BN1766" s="257"/>
      <c r="BO1766" s="92"/>
      <c r="BP1766" s="92"/>
      <c r="BQ1766" s="62"/>
      <c r="BR1766" s="62"/>
      <c r="BS1766" s="62"/>
    </row>
    <row r="1767" spans="1:71" s="88" customFormat="1" ht="73.349999999999994" customHeight="1" thickTop="1" thickBot="1">
      <c r="A1767" s="84"/>
      <c r="B1767" s="486" t="s">
        <v>70</v>
      </c>
      <c r="C1767" s="487"/>
      <c r="D1767" s="483" t="s">
        <v>60</v>
      </c>
      <c r="E1767" s="483"/>
      <c r="F1767" s="93"/>
      <c r="G1767" s="93"/>
      <c r="H1767" s="479"/>
      <c r="I1767" s="480"/>
      <c r="J1767" s="481"/>
      <c r="K1767" s="259"/>
      <c r="L1767" s="479"/>
      <c r="M1767" s="480"/>
      <c r="N1767" s="481"/>
      <c r="O1767" s="476" t="s">
        <v>53</v>
      </c>
      <c r="P1767" s="477"/>
      <c r="Q1767" s="477"/>
      <c r="R1767" s="477"/>
      <c r="S1767" s="479"/>
      <c r="T1767" s="480"/>
      <c r="U1767" s="481"/>
      <c r="V1767" s="259"/>
      <c r="W1767" s="479"/>
      <c r="X1767" s="480"/>
      <c r="Y1767" s="481"/>
      <c r="Z1767" s="476" t="s">
        <v>55</v>
      </c>
      <c r="AA1767" s="477"/>
      <c r="AB1767" s="477"/>
      <c r="AC1767" s="478"/>
      <c r="AD1767" s="479"/>
      <c r="AE1767" s="480"/>
      <c r="AF1767" s="481"/>
      <c r="AG1767" s="259"/>
      <c r="AH1767" s="479"/>
      <c r="AI1767" s="480"/>
      <c r="AJ1767" s="481"/>
      <c r="AK1767" s="476" t="s">
        <v>59</v>
      </c>
      <c r="AL1767" s="477"/>
      <c r="AM1767" s="477"/>
      <c r="AN1767" s="478"/>
      <c r="AO1767" s="479"/>
      <c r="AP1767" s="480"/>
      <c r="AQ1767" s="481"/>
      <c r="AR1767" s="263"/>
      <c r="AS1767" s="479"/>
      <c r="AT1767" s="480"/>
      <c r="AU1767" s="481"/>
      <c r="AV1767" s="264"/>
      <c r="AW1767" s="264"/>
      <c r="AX1767" s="264"/>
      <c r="AY1767" s="264"/>
      <c r="AZ1767" s="472" t="s">
        <v>20</v>
      </c>
      <c r="BA1767" s="472"/>
      <c r="BB1767" s="472"/>
      <c r="BC1767" s="472"/>
      <c r="BD1767" s="473"/>
      <c r="BE1767" s="469">
        <f>BL1762</f>
        <v>0</v>
      </c>
      <c r="BF1767" s="470"/>
      <c r="BG1767" s="471"/>
      <c r="BH1767" s="265"/>
      <c r="BI1767" s="469">
        <f>BL1764</f>
        <v>0</v>
      </c>
      <c r="BJ1767" s="470"/>
      <c r="BK1767" s="471"/>
      <c r="BL1767" s="266"/>
      <c r="BM1767" s="266"/>
      <c r="BN1767" s="267"/>
      <c r="BO1767" s="94"/>
      <c r="BP1767" s="94"/>
      <c r="BQ1767" s="84"/>
      <c r="BR1767" s="84"/>
      <c r="BS1767" s="84"/>
    </row>
    <row r="1768" spans="1:71" ht="15.6" customHeight="1" thickTop="1" thickBot="1">
      <c r="A1768" s="62"/>
      <c r="B1768" s="252"/>
      <c r="C1768" s="241"/>
      <c r="D1768" s="253"/>
      <c r="E1768" s="253"/>
      <c r="F1768" s="95"/>
      <c r="G1768" s="95"/>
      <c r="H1768" s="261"/>
      <c r="I1768" s="261"/>
      <c r="J1768" s="261"/>
      <c r="K1768" s="261"/>
      <c r="L1768" s="261"/>
      <c r="M1768" s="261"/>
      <c r="N1768" s="261"/>
      <c r="O1768" s="258"/>
      <c r="P1768" s="258"/>
      <c r="Q1768" s="258"/>
      <c r="R1768" s="258"/>
      <c r="S1768" s="261"/>
      <c r="T1768" s="261"/>
      <c r="U1768" s="261"/>
      <c r="V1768" s="260"/>
      <c r="W1768" s="261"/>
      <c r="X1768" s="261"/>
      <c r="Y1768" s="261"/>
      <c r="Z1768" s="258"/>
      <c r="AA1768" s="258"/>
      <c r="AB1768" s="258"/>
      <c r="AC1768" s="258"/>
      <c r="AD1768" s="261"/>
      <c r="AE1768" s="261"/>
      <c r="AF1768" s="261"/>
      <c r="AG1768" s="261"/>
      <c r="AH1768" s="260"/>
      <c r="AI1768" s="260"/>
      <c r="AJ1768" s="261"/>
      <c r="AK1768" s="258"/>
      <c r="AL1768" s="258"/>
      <c r="AM1768" s="258"/>
      <c r="AN1768" s="258"/>
      <c r="AO1768" s="261"/>
      <c r="AP1768" s="261"/>
      <c r="AQ1768" s="261"/>
      <c r="AR1768" s="261"/>
      <c r="AS1768" s="261"/>
      <c r="AT1768" s="263"/>
      <c r="AU1768" s="263"/>
      <c r="AV1768" s="268"/>
      <c r="AW1768" s="268"/>
      <c r="AX1768" s="268"/>
      <c r="AY1768" s="268"/>
      <c r="AZ1768" s="258"/>
      <c r="BA1768" s="269"/>
      <c r="BB1768" s="269"/>
      <c r="BC1768" s="270"/>
      <c r="BD1768" s="271"/>
      <c r="BE1768" s="272"/>
      <c r="BF1768" s="272"/>
      <c r="BG1768" s="263"/>
      <c r="BH1768" s="273"/>
      <c r="BI1768" s="274"/>
      <c r="BJ1768" s="274"/>
      <c r="BK1768" s="263"/>
      <c r="BL1768" s="268"/>
      <c r="BM1768" s="268"/>
      <c r="BN1768" s="275"/>
      <c r="BO1768" s="96"/>
      <c r="BP1768" s="96"/>
      <c r="BQ1768" s="62"/>
      <c r="BR1768" s="62"/>
      <c r="BS1768" s="62"/>
    </row>
    <row r="1769" spans="1:71" s="88" customFormat="1" ht="74.849999999999994" customHeight="1" thickTop="1" thickBot="1">
      <c r="A1769" s="84"/>
      <c r="B1769" s="482" t="s">
        <v>51</v>
      </c>
      <c r="C1769" s="472"/>
      <c r="D1769" s="483" t="s">
        <v>61</v>
      </c>
      <c r="E1769" s="483"/>
      <c r="F1769" s="93"/>
      <c r="G1769" s="93"/>
      <c r="H1769" s="469">
        <f>H1767</f>
        <v>0</v>
      </c>
      <c r="I1769" s="470"/>
      <c r="J1769" s="471"/>
      <c r="K1769" s="259"/>
      <c r="L1769" s="469">
        <f>L1767</f>
        <v>0</v>
      </c>
      <c r="M1769" s="470"/>
      <c r="N1769" s="471"/>
      <c r="O1769" s="476" t="s">
        <v>57</v>
      </c>
      <c r="P1769" s="477"/>
      <c r="Q1769" s="477"/>
      <c r="R1769" s="477"/>
      <c r="S1769" s="469">
        <f>S1767-H1767</f>
        <v>0</v>
      </c>
      <c r="T1769" s="470"/>
      <c r="U1769" s="471"/>
      <c r="V1769" s="259"/>
      <c r="W1769" s="469">
        <f>W1767-L1767</f>
        <v>0</v>
      </c>
      <c r="X1769" s="470"/>
      <c r="Y1769" s="471"/>
      <c r="Z1769" s="476" t="s">
        <v>56</v>
      </c>
      <c r="AA1769" s="477"/>
      <c r="AB1769" s="477"/>
      <c r="AC1769" s="478"/>
      <c r="AD1769" s="469">
        <f>AD1767-S1767</f>
        <v>0</v>
      </c>
      <c r="AE1769" s="470"/>
      <c r="AF1769" s="471"/>
      <c r="AG1769" s="259"/>
      <c r="AH1769" s="469">
        <f>AH1767-W1767</f>
        <v>0</v>
      </c>
      <c r="AI1769" s="470"/>
      <c r="AJ1769" s="471"/>
      <c r="AK1769" s="476" t="s">
        <v>58</v>
      </c>
      <c r="AL1769" s="477"/>
      <c r="AM1769" s="477"/>
      <c r="AN1769" s="478"/>
      <c r="AO1769" s="469">
        <f>AO1767-AD1767</f>
        <v>0</v>
      </c>
      <c r="AP1769" s="470"/>
      <c r="AQ1769" s="471"/>
      <c r="AR1769" s="263"/>
      <c r="AS1769" s="469">
        <f>AS1767-AH1767</f>
        <v>0</v>
      </c>
      <c r="AT1769" s="470"/>
      <c r="AU1769" s="471"/>
      <c r="AV1769" s="264"/>
      <c r="AW1769" s="264"/>
      <c r="AX1769" s="264"/>
      <c r="AY1769" s="264"/>
      <c r="AZ1769" s="472" t="s">
        <v>50</v>
      </c>
      <c r="BA1769" s="472"/>
      <c r="BB1769" s="472"/>
      <c r="BC1769" s="472"/>
      <c r="BD1769" s="473"/>
      <c r="BE1769" s="469">
        <f>BE1767-AO1767</f>
        <v>0</v>
      </c>
      <c r="BF1769" s="470"/>
      <c r="BG1769" s="471"/>
      <c r="BH1769" s="276"/>
      <c r="BI1769" s="469">
        <f>BI1767-AS1767</f>
        <v>0</v>
      </c>
      <c r="BJ1769" s="470"/>
      <c r="BK1769" s="471"/>
      <c r="BL1769" s="266"/>
      <c r="BM1769" s="266"/>
      <c r="BN1769" s="267"/>
      <c r="BO1769" s="94"/>
      <c r="BP1769" s="94"/>
      <c r="BQ1769" s="84"/>
      <c r="BR1769" s="84"/>
      <c r="BS1769" s="84"/>
    </row>
    <row r="1770" spans="1:71" ht="27.75" thickTop="1" thickBot="1">
      <c r="A1770" s="62"/>
      <c r="B1770" s="254"/>
      <c r="C1770" s="255"/>
      <c r="D1770" s="255"/>
      <c r="E1770" s="255"/>
      <c r="F1770" s="97"/>
      <c r="G1770" s="97"/>
      <c r="H1770" s="255"/>
      <c r="I1770" s="255"/>
      <c r="J1770" s="255"/>
      <c r="K1770" s="255"/>
      <c r="L1770" s="255"/>
      <c r="M1770" s="255"/>
      <c r="N1770" s="255"/>
      <c r="O1770" s="255"/>
      <c r="P1770" s="255"/>
      <c r="Q1770" s="255"/>
      <c r="R1770" s="255"/>
      <c r="S1770" s="255"/>
      <c r="T1770" s="255"/>
      <c r="U1770" s="255"/>
      <c r="V1770" s="255"/>
      <c r="W1770" s="255"/>
      <c r="X1770" s="255"/>
      <c r="Y1770" s="255"/>
      <c r="Z1770" s="255"/>
      <c r="AA1770" s="255"/>
      <c r="AB1770" s="255"/>
      <c r="AC1770" s="255"/>
      <c r="AD1770" s="255"/>
      <c r="AE1770" s="255"/>
      <c r="AF1770" s="262"/>
      <c r="AG1770" s="262"/>
      <c r="AH1770" s="255"/>
      <c r="AI1770" s="255"/>
      <c r="AJ1770" s="255"/>
      <c r="AK1770" s="255"/>
      <c r="AL1770" s="255"/>
      <c r="AM1770" s="255"/>
      <c r="AN1770" s="255"/>
      <c r="AO1770" s="255"/>
      <c r="AP1770" s="255"/>
      <c r="AQ1770" s="255"/>
      <c r="AR1770" s="255"/>
      <c r="AS1770" s="255"/>
      <c r="AT1770" s="255"/>
      <c r="AU1770" s="255"/>
      <c r="AV1770" s="255"/>
      <c r="AW1770" s="255"/>
      <c r="AX1770" s="255"/>
      <c r="AY1770" s="255"/>
      <c r="AZ1770" s="255"/>
      <c r="BA1770" s="474" t="s">
        <v>104</v>
      </c>
      <c r="BB1770" s="474"/>
      <c r="BC1770" s="474"/>
      <c r="BD1770" s="474"/>
      <c r="BE1770" s="474"/>
      <c r="BF1770" s="474"/>
      <c r="BG1770" s="474"/>
      <c r="BH1770" s="474"/>
      <c r="BI1770" s="474"/>
      <c r="BJ1770" s="474"/>
      <c r="BK1770" s="474"/>
      <c r="BL1770" s="474"/>
      <c r="BM1770" s="474"/>
      <c r="BN1770" s="475"/>
      <c r="BO1770" s="98"/>
      <c r="BP1770" s="98"/>
      <c r="BQ1770" s="62"/>
      <c r="BR1770" s="62"/>
      <c r="BS1770" s="62"/>
    </row>
    <row r="1771" spans="1:71" ht="10.9" customHeight="1" thickTop="1">
      <c r="A1771" s="62"/>
      <c r="B1771" s="63"/>
      <c r="C1771" s="62"/>
      <c r="D1771" s="62"/>
      <c r="E1771" s="62"/>
      <c r="F1771" s="64"/>
      <c r="G1771" s="64"/>
      <c r="H1771" s="62"/>
      <c r="I1771" s="62"/>
      <c r="J1771" s="62"/>
      <c r="K1771" s="62"/>
      <c r="L1771" s="62"/>
      <c r="M1771" s="62"/>
      <c r="N1771" s="62"/>
      <c r="O1771" s="62"/>
      <c r="P1771" s="62"/>
      <c r="Q1771" s="62"/>
      <c r="R1771" s="62"/>
      <c r="S1771" s="62"/>
      <c r="T1771" s="62"/>
      <c r="U1771" s="62"/>
      <c r="V1771" s="62"/>
      <c r="W1771" s="62"/>
      <c r="X1771" s="62"/>
      <c r="Y1771" s="62"/>
      <c r="Z1771" s="62"/>
      <c r="AA1771" s="62"/>
      <c r="AB1771" s="62"/>
      <c r="AC1771" s="62"/>
      <c r="AD1771" s="62"/>
      <c r="AE1771" s="62"/>
      <c r="AF1771" s="65"/>
      <c r="AG1771" s="65"/>
      <c r="AH1771" s="62"/>
      <c r="AI1771" s="62"/>
      <c r="AJ1771" s="62"/>
      <c r="AK1771" s="62"/>
      <c r="AL1771" s="62"/>
      <c r="AM1771" s="62"/>
      <c r="AN1771" s="62"/>
      <c r="AO1771" s="62"/>
      <c r="AP1771" s="62"/>
      <c r="AQ1771" s="62"/>
      <c r="AR1771" s="62"/>
      <c r="AS1771" s="62"/>
      <c r="AT1771" s="62"/>
      <c r="AU1771" s="62"/>
      <c r="AV1771" s="62"/>
      <c r="AW1771" s="62"/>
      <c r="AX1771" s="62"/>
      <c r="AY1771" s="62"/>
      <c r="AZ1771" s="62"/>
      <c r="BA1771" s="62"/>
      <c r="BB1771" s="62"/>
      <c r="BC1771" s="62"/>
      <c r="BD1771" s="62"/>
      <c r="BE1771" s="62"/>
      <c r="BF1771" s="62"/>
      <c r="BG1771" s="62"/>
      <c r="BH1771" s="62"/>
      <c r="BI1771" s="62"/>
      <c r="BJ1771" s="62"/>
      <c r="BK1771" s="62"/>
      <c r="BL1771" s="62"/>
      <c r="BM1771" s="62"/>
      <c r="BN1771" s="62"/>
      <c r="BO1771" s="66"/>
      <c r="BP1771" s="66"/>
      <c r="BQ1771" s="62">
        <f>BQ6+BQ65+BQ124+BQ183+BQ242+BQ301+BQ360+BQ419+BQ478+BQ537+BQ596+BQ655+BQ714+BQ773+BQ832+BQ891+BQ950+BQ1009+BQ1068+BQ1127+BQ1186+BQ1245+BQ1304+BQ1363+BQ1422+BQ1481+BQ1540+BQ1599+BQ1658+BQ1717+BQ1776+BQ1835+BQ1894+BQ1953+BQ2012+BQ2071+BQ2130+BQ2189+BQ2248+BQ2307</f>
        <v>0</v>
      </c>
      <c r="BR1771" s="62">
        <f>BR6+BR65+BR124+BR183+BR242+BR301+BR360+BR419+BR478+BR537+BR596+BR655+BR714+BR773+BR832+BR891+BR950+BR1009+BR1068+BR1127+BR1186+BR1245+BR1304+BR1363+BR1422+BR1481+BR1540+BR1599+BR1658+BR1717+BR1776+BR1835+BR1894+BR1953+BR2012+BR2071+BR2130+BR2189+BR2248+BR2307</f>
        <v>0</v>
      </c>
      <c r="BS1771" s="62"/>
    </row>
    <row r="1772" spans="1:71" s="69" customFormat="1" ht="33.75">
      <c r="A1772" s="68"/>
      <c r="B1772" s="651" t="s">
        <v>9</v>
      </c>
      <c r="C1772" s="651"/>
      <c r="D1772" s="651"/>
      <c r="E1772" s="651"/>
      <c r="F1772" s="651"/>
      <c r="G1772" s="651"/>
      <c r="H1772" s="651"/>
      <c r="I1772" s="651"/>
      <c r="J1772" s="651"/>
      <c r="K1772" s="651"/>
      <c r="L1772" s="651"/>
      <c r="M1772" s="651"/>
      <c r="N1772" s="651"/>
      <c r="O1772" s="651"/>
      <c r="P1772" s="651"/>
      <c r="Q1772" s="651"/>
      <c r="R1772" s="651"/>
      <c r="S1772" s="651"/>
      <c r="T1772" s="651"/>
      <c r="U1772" s="651"/>
      <c r="V1772" s="651"/>
      <c r="W1772" s="651"/>
      <c r="X1772" s="651"/>
      <c r="Y1772" s="651"/>
      <c r="Z1772" s="651"/>
      <c r="AA1772" s="651"/>
      <c r="AB1772" s="651"/>
      <c r="AC1772" s="651"/>
      <c r="AD1772" s="651"/>
      <c r="AE1772" s="651"/>
      <c r="AF1772" s="651"/>
      <c r="AG1772" s="651"/>
      <c r="AH1772" s="651"/>
      <c r="AI1772" s="651"/>
      <c r="AJ1772" s="651"/>
      <c r="AK1772" s="651"/>
      <c r="AL1772" s="651"/>
      <c r="AM1772" s="651"/>
      <c r="AN1772" s="651"/>
      <c r="AO1772" s="651"/>
      <c r="AP1772" s="651"/>
      <c r="AQ1772" s="651"/>
      <c r="AR1772" s="651"/>
      <c r="AS1772" s="651"/>
      <c r="AT1772" s="651"/>
      <c r="AU1772" s="651"/>
      <c r="AV1772" s="651"/>
      <c r="AW1772" s="651"/>
      <c r="AX1772" s="651"/>
      <c r="AY1772" s="651"/>
      <c r="AZ1772" s="651"/>
      <c r="BA1772" s="651"/>
      <c r="BB1772" s="651"/>
      <c r="BC1772" s="651"/>
      <c r="BD1772" s="651"/>
      <c r="BE1772" s="651"/>
      <c r="BF1772" s="651"/>
      <c r="BG1772" s="651"/>
      <c r="BH1772" s="651"/>
      <c r="BI1772" s="651"/>
      <c r="BJ1772" s="651"/>
      <c r="BK1772" s="651"/>
      <c r="BL1772" s="651"/>
      <c r="BM1772" s="651"/>
      <c r="BN1772" s="651"/>
      <c r="BO1772" s="223"/>
      <c r="BP1772" s="223"/>
      <c r="BQ1772" s="68"/>
      <c r="BR1772" s="68"/>
      <c r="BS1772" s="68"/>
    </row>
    <row r="1773" spans="1:71" ht="10.9" customHeight="1">
      <c r="A1773" s="62"/>
      <c r="B1773" s="224"/>
      <c r="C1773" s="225"/>
      <c r="D1773" s="225"/>
      <c r="E1773" s="225"/>
      <c r="F1773" s="226"/>
      <c r="G1773" s="226"/>
      <c r="H1773" s="225"/>
      <c r="I1773" s="225"/>
      <c r="J1773" s="225"/>
      <c r="K1773" s="225"/>
      <c r="L1773" s="225"/>
      <c r="M1773" s="225"/>
      <c r="N1773" s="225"/>
      <c r="O1773" s="225"/>
      <c r="P1773" s="225"/>
      <c r="Q1773" s="225"/>
      <c r="R1773" s="225"/>
      <c r="S1773" s="225"/>
      <c r="T1773" s="225"/>
      <c r="U1773" s="225"/>
      <c r="V1773" s="225"/>
      <c r="W1773" s="225"/>
      <c r="X1773" s="225"/>
      <c r="Y1773" s="225"/>
      <c r="Z1773" s="225"/>
      <c r="AA1773" s="225"/>
      <c r="AB1773" s="225"/>
      <c r="AC1773" s="225"/>
      <c r="AD1773" s="225"/>
      <c r="AE1773" s="225"/>
      <c r="AF1773" s="227"/>
      <c r="AG1773" s="227"/>
      <c r="AH1773" s="225"/>
      <c r="AI1773" s="225"/>
      <c r="AJ1773" s="225"/>
      <c r="AK1773" s="225"/>
      <c r="AL1773" s="225"/>
      <c r="AM1773" s="225"/>
      <c r="AN1773" s="225"/>
      <c r="AO1773" s="225"/>
      <c r="AP1773" s="225"/>
      <c r="AQ1773" s="225"/>
      <c r="AR1773" s="225"/>
      <c r="AS1773" s="225"/>
      <c r="AT1773" s="225"/>
      <c r="AU1773" s="225"/>
      <c r="AV1773" s="225"/>
      <c r="AW1773" s="225"/>
      <c r="AX1773" s="225"/>
      <c r="AY1773" s="225"/>
      <c r="AZ1773" s="225"/>
      <c r="BA1773" s="225"/>
      <c r="BB1773" s="225"/>
      <c r="BC1773" s="225"/>
      <c r="BD1773" s="225"/>
      <c r="BE1773" s="225"/>
      <c r="BF1773" s="225"/>
      <c r="BG1773" s="225"/>
      <c r="BH1773" s="225"/>
      <c r="BI1773" s="225"/>
      <c r="BJ1773" s="225"/>
      <c r="BK1773" s="225"/>
      <c r="BL1773" s="225"/>
      <c r="BM1773" s="225"/>
      <c r="BN1773" s="652"/>
      <c r="BO1773" s="652"/>
      <c r="BP1773" s="652"/>
      <c r="BQ1773" s="62"/>
      <c r="BR1773" s="62"/>
      <c r="BS1773" s="62"/>
    </row>
    <row r="1774" spans="1:71" s="70" customFormat="1" ht="36.75" customHeight="1">
      <c r="A1774" s="63"/>
      <c r="B1774" s="224"/>
      <c r="C1774" s="224"/>
      <c r="D1774" s="228" t="s">
        <v>10</v>
      </c>
      <c r="E1774" s="653" t="str">
        <f>IF(ROSTER!D$3="","",ROSTER!D$3)</f>
        <v/>
      </c>
      <c r="F1774" s="653"/>
      <c r="G1774" s="653"/>
      <c r="H1774" s="653"/>
      <c r="I1774" s="653"/>
      <c r="J1774" s="653"/>
      <c r="K1774" s="653"/>
      <c r="L1774" s="653"/>
      <c r="M1774" s="653"/>
      <c r="N1774" s="653"/>
      <c r="O1774" s="653"/>
      <c r="P1774" s="653"/>
      <c r="Q1774" s="653"/>
      <c r="R1774" s="653"/>
      <c r="S1774" s="653"/>
      <c r="T1774" s="653"/>
      <c r="U1774" s="653"/>
      <c r="V1774" s="653"/>
      <c r="W1774" s="653"/>
      <c r="X1774" s="653"/>
      <c r="Y1774" s="653"/>
      <c r="Z1774" s="653"/>
      <c r="AA1774" s="653"/>
      <c r="AB1774" s="653"/>
      <c r="AC1774" s="653"/>
      <c r="AD1774" s="229"/>
      <c r="AE1774" s="649" t="s">
        <v>11</v>
      </c>
      <c r="AF1774" s="649"/>
      <c r="AG1774" s="649"/>
      <c r="AH1774" s="649"/>
      <c r="AI1774" s="649"/>
      <c r="AJ1774" s="649"/>
      <c r="AK1774" s="649"/>
      <c r="AL1774" s="647"/>
      <c r="AM1774" s="647"/>
      <c r="AN1774" s="647"/>
      <c r="AO1774" s="647"/>
      <c r="AP1774" s="647"/>
      <c r="AQ1774" s="647"/>
      <c r="AR1774" s="647"/>
      <c r="AS1774" s="647"/>
      <c r="AT1774" s="647"/>
      <c r="AU1774" s="647"/>
      <c r="AV1774" s="647"/>
      <c r="AW1774" s="647"/>
      <c r="AX1774" s="647"/>
      <c r="AY1774" s="647"/>
      <c r="AZ1774" s="647"/>
      <c r="BA1774" s="647"/>
      <c r="BB1774" s="647"/>
      <c r="BC1774" s="647"/>
      <c r="BD1774" s="647"/>
      <c r="BE1774" s="647"/>
      <c r="BF1774" s="647"/>
      <c r="BG1774" s="647"/>
      <c r="BH1774" s="647"/>
      <c r="BI1774" s="647"/>
      <c r="BJ1774" s="647"/>
      <c r="BK1774" s="647"/>
      <c r="BL1774" s="647"/>
      <c r="BM1774" s="647"/>
      <c r="BN1774" s="652"/>
      <c r="BO1774" s="652"/>
      <c r="BP1774" s="652"/>
      <c r="BQ1774" s="63"/>
      <c r="BR1774" s="63"/>
      <c r="BS1774" s="63"/>
    </row>
    <row r="1775" spans="1:71" ht="8.85" customHeight="1">
      <c r="A1775" s="71"/>
      <c r="B1775" s="224"/>
      <c r="C1775" s="227" t="s">
        <v>39</v>
      </c>
      <c r="D1775" s="227"/>
      <c r="E1775" s="227"/>
      <c r="F1775" s="230"/>
      <c r="G1775" s="230"/>
      <c r="H1775" s="227"/>
      <c r="I1775" s="227"/>
      <c r="J1775" s="231"/>
      <c r="K1775" s="231"/>
      <c r="L1775" s="231"/>
      <c r="M1775" s="231"/>
      <c r="N1775" s="231"/>
      <c r="O1775" s="231"/>
      <c r="P1775" s="231"/>
      <c r="Q1775" s="231"/>
      <c r="R1775" s="231"/>
      <c r="S1775" s="231"/>
      <c r="T1775" s="231"/>
      <c r="U1775" s="231"/>
      <c r="V1775" s="231"/>
      <c r="W1775" s="231"/>
      <c r="X1775" s="231"/>
      <c r="Y1775" s="231"/>
      <c r="Z1775" s="231"/>
      <c r="AA1775" s="231"/>
      <c r="AB1775" s="231"/>
      <c r="AC1775" s="231"/>
      <c r="AD1775" s="231"/>
      <c r="AE1775" s="231"/>
      <c r="AF1775" s="231"/>
      <c r="AG1775" s="227"/>
      <c r="AH1775" s="232"/>
      <c r="AI1775" s="233"/>
      <c r="AJ1775" s="233"/>
      <c r="AK1775" s="233"/>
      <c r="AL1775" s="233"/>
      <c r="AM1775" s="233"/>
      <c r="AN1775" s="233"/>
      <c r="AO1775" s="234"/>
      <c r="AP1775" s="235"/>
      <c r="AQ1775" s="235"/>
      <c r="AR1775" s="235"/>
      <c r="AS1775" s="235"/>
      <c r="AT1775" s="235"/>
      <c r="AU1775" s="235"/>
      <c r="AV1775" s="235"/>
      <c r="AW1775" s="235"/>
      <c r="AX1775" s="235"/>
      <c r="AY1775" s="235"/>
      <c r="AZ1775" s="235"/>
      <c r="BA1775" s="235"/>
      <c r="BB1775" s="235"/>
      <c r="BC1775" s="235"/>
      <c r="BD1775" s="235"/>
      <c r="BE1775" s="235"/>
      <c r="BF1775" s="235"/>
      <c r="BG1775" s="235"/>
      <c r="BH1775" s="235"/>
      <c r="BI1775" s="235"/>
      <c r="BJ1775" s="235"/>
      <c r="BK1775" s="235"/>
      <c r="BL1775" s="235"/>
      <c r="BM1775" s="235"/>
      <c r="BN1775" s="235"/>
      <c r="BO1775" s="236"/>
      <c r="BP1775" s="236"/>
      <c r="BQ1775" s="71"/>
      <c r="BR1775" s="71"/>
      <c r="BS1775" s="71"/>
    </row>
    <row r="1776" spans="1:71" s="70" customFormat="1" ht="37.5">
      <c r="A1776" s="63"/>
      <c r="B1776" s="224"/>
      <c r="C1776" s="646" t="s">
        <v>38</v>
      </c>
      <c r="D1776" s="646"/>
      <c r="E1776" s="647"/>
      <c r="F1776" s="647"/>
      <c r="G1776" s="647"/>
      <c r="H1776" s="647"/>
      <c r="I1776" s="647"/>
      <c r="J1776" s="647"/>
      <c r="K1776" s="647"/>
      <c r="L1776" s="647"/>
      <c r="M1776" s="647"/>
      <c r="N1776" s="647"/>
      <c r="O1776" s="647"/>
      <c r="P1776" s="647"/>
      <c r="Q1776" s="647"/>
      <c r="R1776" s="647"/>
      <c r="S1776" s="647"/>
      <c r="T1776" s="647"/>
      <c r="U1776" s="647"/>
      <c r="V1776" s="647"/>
      <c r="W1776" s="647"/>
      <c r="X1776" s="647"/>
      <c r="Y1776" s="647"/>
      <c r="Z1776" s="647"/>
      <c r="AA1776" s="647"/>
      <c r="AB1776" s="647"/>
      <c r="AC1776" s="647"/>
      <c r="AD1776" s="229"/>
      <c r="AE1776" s="648" t="s">
        <v>21</v>
      </c>
      <c r="AF1776" s="648"/>
      <c r="AG1776" s="648"/>
      <c r="AH1776" s="648"/>
      <c r="AI1776" s="647"/>
      <c r="AJ1776" s="647"/>
      <c r="AK1776" s="647"/>
      <c r="AL1776" s="647"/>
      <c r="AM1776" s="647"/>
      <c r="AN1776" s="647"/>
      <c r="AO1776" s="647"/>
      <c r="AP1776" s="647"/>
      <c r="AQ1776" s="647"/>
      <c r="AR1776" s="647"/>
      <c r="AS1776" s="647"/>
      <c r="AT1776" s="647"/>
      <c r="AU1776" s="647"/>
      <c r="AV1776" s="647"/>
      <c r="AW1776" s="647"/>
      <c r="AX1776" s="647"/>
      <c r="AY1776" s="647"/>
      <c r="AZ1776" s="647"/>
      <c r="BA1776" s="649" t="s">
        <v>12</v>
      </c>
      <c r="BB1776" s="649"/>
      <c r="BC1776" s="649"/>
      <c r="BD1776" s="650"/>
      <c r="BE1776" s="650"/>
      <c r="BF1776" s="650"/>
      <c r="BG1776" s="650"/>
      <c r="BH1776" s="650"/>
      <c r="BI1776" s="650"/>
      <c r="BJ1776" s="650"/>
      <c r="BK1776" s="650"/>
      <c r="BL1776" s="650"/>
      <c r="BM1776" s="650"/>
      <c r="BN1776" s="237"/>
      <c r="BO1776" s="238"/>
      <c r="BP1776" s="238"/>
      <c r="BQ1776" s="72">
        <f>IF(BD1776=0,0,1)</f>
        <v>0</v>
      </c>
      <c r="BR1776" s="73">
        <f>IF((BE1826+BI1826)&gt;(AO1826+AS1826),1,0)</f>
        <v>0</v>
      </c>
      <c r="BS1776" s="74"/>
    </row>
    <row r="1777" spans="1:71" ht="9.6" customHeight="1">
      <c r="A1777" s="62"/>
      <c r="B1777" s="224"/>
      <c r="C1777" s="225"/>
      <c r="D1777" s="225"/>
      <c r="E1777" s="225"/>
      <c r="F1777" s="226"/>
      <c r="G1777" s="226"/>
      <c r="H1777" s="225"/>
      <c r="I1777" s="225"/>
      <c r="J1777" s="225"/>
      <c r="K1777" s="225"/>
      <c r="L1777" s="225"/>
      <c r="M1777" s="225"/>
      <c r="N1777" s="225"/>
      <c r="O1777" s="225"/>
      <c r="P1777" s="225"/>
      <c r="Q1777" s="225"/>
      <c r="R1777" s="225"/>
      <c r="S1777" s="225"/>
      <c r="T1777" s="225"/>
      <c r="U1777" s="225"/>
      <c r="V1777" s="225"/>
      <c r="W1777" s="225"/>
      <c r="X1777" s="225"/>
      <c r="Y1777" s="225"/>
      <c r="Z1777" s="225"/>
      <c r="AA1777" s="225"/>
      <c r="AB1777" s="225"/>
      <c r="AC1777" s="225"/>
      <c r="AD1777" s="225"/>
      <c r="AE1777" s="225"/>
      <c r="AF1777" s="227"/>
      <c r="AG1777" s="227"/>
      <c r="AH1777" s="225"/>
      <c r="AI1777" s="225"/>
      <c r="AJ1777" s="225"/>
      <c r="AK1777" s="225"/>
      <c r="AL1777" s="225"/>
      <c r="AM1777" s="225"/>
      <c r="AN1777" s="225"/>
      <c r="AO1777" s="225"/>
      <c r="AP1777" s="225"/>
      <c r="AQ1777" s="225"/>
      <c r="AR1777" s="225"/>
      <c r="AS1777" s="225"/>
      <c r="AT1777" s="225"/>
      <c r="AU1777" s="225"/>
      <c r="AV1777" s="225"/>
      <c r="AW1777" s="225"/>
      <c r="AX1777" s="225"/>
      <c r="AY1777" s="225"/>
      <c r="AZ1777" s="225"/>
      <c r="BA1777" s="225"/>
      <c r="BB1777" s="225"/>
      <c r="BC1777" s="225"/>
      <c r="BD1777" s="225"/>
      <c r="BE1777" s="225"/>
      <c r="BF1777" s="225"/>
      <c r="BG1777" s="225"/>
      <c r="BH1777" s="225"/>
      <c r="BI1777" s="225"/>
      <c r="BJ1777" s="225"/>
      <c r="BK1777" s="225"/>
      <c r="BL1777" s="225"/>
      <c r="BM1777" s="225"/>
      <c r="BN1777" s="225"/>
      <c r="BO1777" s="239"/>
      <c r="BP1777" s="239"/>
      <c r="BQ1777" s="62"/>
      <c r="BR1777" s="62"/>
      <c r="BS1777" s="62"/>
    </row>
    <row r="1778" spans="1:71" ht="8.85" customHeight="1" thickBot="1">
      <c r="A1778" s="62"/>
      <c r="B1778" s="240"/>
      <c r="C1778" s="241"/>
      <c r="D1778" s="241"/>
      <c r="E1778" s="241"/>
      <c r="F1778" s="242"/>
      <c r="G1778" s="242"/>
      <c r="H1778" s="241"/>
      <c r="I1778" s="241"/>
      <c r="J1778" s="241"/>
      <c r="K1778" s="241"/>
      <c r="L1778" s="241"/>
      <c r="M1778" s="241"/>
      <c r="N1778" s="241"/>
      <c r="O1778" s="241"/>
      <c r="P1778" s="241"/>
      <c r="Q1778" s="241"/>
      <c r="R1778" s="241"/>
      <c r="S1778" s="241"/>
      <c r="T1778" s="241"/>
      <c r="U1778" s="241"/>
      <c r="V1778" s="241"/>
      <c r="W1778" s="241"/>
      <c r="X1778" s="241"/>
      <c r="Y1778" s="241"/>
      <c r="Z1778" s="241"/>
      <c r="AA1778" s="241"/>
      <c r="AB1778" s="241"/>
      <c r="AC1778" s="241"/>
      <c r="AD1778" s="241"/>
      <c r="AE1778" s="241"/>
      <c r="AF1778" s="243"/>
      <c r="AG1778" s="243"/>
      <c r="AH1778" s="241"/>
      <c r="AI1778" s="241"/>
      <c r="AJ1778" s="241"/>
      <c r="AK1778" s="241"/>
      <c r="AL1778" s="241"/>
      <c r="AM1778" s="241"/>
      <c r="AN1778" s="241"/>
      <c r="AO1778" s="241"/>
      <c r="AP1778" s="241"/>
      <c r="AQ1778" s="241"/>
      <c r="AR1778" s="241"/>
      <c r="AS1778" s="241"/>
      <c r="AT1778" s="241"/>
      <c r="AU1778" s="241"/>
      <c r="AV1778" s="241"/>
      <c r="AW1778" s="241"/>
      <c r="AX1778" s="241"/>
      <c r="AY1778" s="241"/>
      <c r="AZ1778" s="241"/>
      <c r="BA1778" s="241"/>
      <c r="BB1778" s="241"/>
      <c r="BC1778" s="241"/>
      <c r="BD1778" s="241"/>
      <c r="BE1778" s="241"/>
      <c r="BF1778" s="241"/>
      <c r="BG1778" s="241"/>
      <c r="BH1778" s="241"/>
      <c r="BI1778" s="241"/>
      <c r="BJ1778" s="241"/>
      <c r="BK1778" s="241"/>
      <c r="BL1778" s="241"/>
      <c r="BM1778" s="241"/>
      <c r="BN1778" s="241"/>
      <c r="BO1778" s="244"/>
      <c r="BP1778" s="244"/>
      <c r="BQ1778" s="62"/>
      <c r="BR1778" s="62"/>
      <c r="BS1778" s="62"/>
    </row>
    <row r="1779" spans="1:71" s="70" customFormat="1" ht="33.4" customHeight="1" thickTop="1">
      <c r="A1779" s="74"/>
      <c r="B1779" s="634" t="s">
        <v>0</v>
      </c>
      <c r="C1779" s="636" t="s">
        <v>1</v>
      </c>
      <c r="D1779" s="637"/>
      <c r="E1779" s="245" t="s">
        <v>28</v>
      </c>
      <c r="F1779" s="644" t="s">
        <v>115</v>
      </c>
      <c r="G1779" s="644" t="s">
        <v>116</v>
      </c>
      <c r="H1779" s="640" t="s">
        <v>41</v>
      </c>
      <c r="I1779" s="641"/>
      <c r="J1779" s="619" t="s">
        <v>7</v>
      </c>
      <c r="K1779" s="619"/>
      <c r="L1779" s="619"/>
      <c r="M1779" s="619"/>
      <c r="N1779" s="619"/>
      <c r="O1779" s="619"/>
      <c r="P1779" s="619" t="s">
        <v>2</v>
      </c>
      <c r="Q1779" s="619"/>
      <c r="R1779" s="619"/>
      <c r="S1779" s="619"/>
      <c r="T1779" s="619"/>
      <c r="U1779" s="619"/>
      <c r="V1779" s="630" t="s">
        <v>35</v>
      </c>
      <c r="W1779" s="631"/>
      <c r="X1779" s="630" t="s">
        <v>36</v>
      </c>
      <c r="Y1779" s="631"/>
      <c r="Z1779" s="630" t="s">
        <v>44</v>
      </c>
      <c r="AA1779" s="631"/>
      <c r="AB1779" s="619" t="s">
        <v>6</v>
      </c>
      <c r="AC1779" s="619"/>
      <c r="AD1779" s="619"/>
      <c r="AE1779" s="619"/>
      <c r="AF1779" s="619"/>
      <c r="AG1779" s="619"/>
      <c r="AH1779" s="619" t="s">
        <v>74</v>
      </c>
      <c r="AI1779" s="619"/>
      <c r="AJ1779" s="619"/>
      <c r="AK1779" s="619"/>
      <c r="AL1779" s="619"/>
      <c r="AM1779" s="619"/>
      <c r="AN1779" s="619" t="s">
        <v>75</v>
      </c>
      <c r="AO1779" s="619"/>
      <c r="AP1779" s="619"/>
      <c r="AQ1779" s="619"/>
      <c r="AR1779" s="619"/>
      <c r="AS1779" s="619"/>
      <c r="AT1779" s="619" t="s">
        <v>76</v>
      </c>
      <c r="AU1779" s="619"/>
      <c r="AV1779" s="619"/>
      <c r="AW1779" s="619"/>
      <c r="AX1779" s="619"/>
      <c r="AY1779" s="621"/>
      <c r="AZ1779" s="619" t="s">
        <v>4</v>
      </c>
      <c r="BA1779" s="619"/>
      <c r="BB1779" s="619"/>
      <c r="BC1779" s="619"/>
      <c r="BD1779" s="619"/>
      <c r="BE1779" s="620"/>
      <c r="BF1779" s="619" t="s">
        <v>77</v>
      </c>
      <c r="BG1779" s="619"/>
      <c r="BH1779" s="619"/>
      <c r="BI1779" s="619"/>
      <c r="BJ1779" s="619"/>
      <c r="BK1779" s="621"/>
      <c r="BL1779" s="622" t="s">
        <v>25</v>
      </c>
      <c r="BM1779" s="623"/>
      <c r="BN1779" s="624"/>
      <c r="BO1779" s="615" t="s">
        <v>92</v>
      </c>
      <c r="BP1779" s="615" t="s">
        <v>93</v>
      </c>
      <c r="BQ1779" s="74"/>
      <c r="BR1779" s="74"/>
      <c r="BS1779" s="74"/>
    </row>
    <row r="1780" spans="1:71" s="76" customFormat="1" ht="31.9" customHeight="1">
      <c r="A1780" s="75"/>
      <c r="B1780" s="635"/>
      <c r="C1780" s="638"/>
      <c r="D1780" s="639"/>
      <c r="E1780" s="246" t="s">
        <v>117</v>
      </c>
      <c r="F1780" s="645"/>
      <c r="G1780" s="645"/>
      <c r="H1780" s="642"/>
      <c r="I1780" s="643"/>
      <c r="J1780" s="607" t="s">
        <v>17</v>
      </c>
      <c r="K1780" s="608"/>
      <c r="L1780" s="609" t="s">
        <v>18</v>
      </c>
      <c r="M1780" s="610"/>
      <c r="N1780" s="617" t="s">
        <v>19</v>
      </c>
      <c r="O1780" s="618" t="s">
        <v>8</v>
      </c>
      <c r="P1780" s="607" t="s">
        <v>26</v>
      </c>
      <c r="Q1780" s="608"/>
      <c r="R1780" s="609" t="s">
        <v>24</v>
      </c>
      <c r="S1780" s="610"/>
      <c r="T1780" s="617" t="s">
        <v>19</v>
      </c>
      <c r="U1780" s="618"/>
      <c r="V1780" s="632"/>
      <c r="W1780" s="633"/>
      <c r="X1780" s="632"/>
      <c r="Y1780" s="633"/>
      <c r="Z1780" s="632"/>
      <c r="AA1780" s="633"/>
      <c r="AB1780" s="607" t="s">
        <v>54</v>
      </c>
      <c r="AC1780" s="608"/>
      <c r="AD1780" s="609" t="s">
        <v>23</v>
      </c>
      <c r="AE1780" s="610" t="s">
        <v>3</v>
      </c>
      <c r="AF1780" s="611" t="s">
        <v>5</v>
      </c>
      <c r="AG1780" s="612"/>
      <c r="AH1780" s="607" t="s">
        <v>54</v>
      </c>
      <c r="AI1780" s="608"/>
      <c r="AJ1780" s="609" t="s">
        <v>23</v>
      </c>
      <c r="AK1780" s="610" t="s">
        <v>3</v>
      </c>
      <c r="AL1780" s="611" t="s">
        <v>5</v>
      </c>
      <c r="AM1780" s="612"/>
      <c r="AN1780" s="607" t="s">
        <v>54</v>
      </c>
      <c r="AO1780" s="608"/>
      <c r="AP1780" s="609" t="s">
        <v>23</v>
      </c>
      <c r="AQ1780" s="610" t="s">
        <v>3</v>
      </c>
      <c r="AR1780" s="611" t="s">
        <v>5</v>
      </c>
      <c r="AS1780" s="612"/>
      <c r="AT1780" s="613" t="s">
        <v>54</v>
      </c>
      <c r="AU1780" s="614"/>
      <c r="AV1780" s="628" t="s">
        <v>23</v>
      </c>
      <c r="AW1780" s="629" t="s">
        <v>3</v>
      </c>
      <c r="AX1780" s="611" t="s">
        <v>5</v>
      </c>
      <c r="AY1780" s="612"/>
      <c r="AZ1780" s="607" t="s">
        <v>54</v>
      </c>
      <c r="BA1780" s="608"/>
      <c r="BB1780" s="609" t="s">
        <v>23</v>
      </c>
      <c r="BC1780" s="610" t="s">
        <v>3</v>
      </c>
      <c r="BD1780" s="611" t="s">
        <v>5</v>
      </c>
      <c r="BE1780" s="612"/>
      <c r="BF1780" s="613" t="s">
        <v>54</v>
      </c>
      <c r="BG1780" s="614"/>
      <c r="BH1780" s="628" t="s">
        <v>23</v>
      </c>
      <c r="BI1780" s="629" t="s">
        <v>3</v>
      </c>
      <c r="BJ1780" s="611" t="s">
        <v>5</v>
      </c>
      <c r="BK1780" s="612"/>
      <c r="BL1780" s="625"/>
      <c r="BM1780" s="626"/>
      <c r="BN1780" s="627"/>
      <c r="BO1780" s="616"/>
      <c r="BP1780" s="616"/>
      <c r="BQ1780" s="75"/>
      <c r="BR1780" s="75"/>
      <c r="BS1780" s="75"/>
    </row>
    <row r="1781" spans="1:71" ht="23.85" customHeight="1">
      <c r="A1781" s="77"/>
      <c r="B1781" s="605" t="str">
        <f>IF(ROSTER!B$8="","",ROSTER!B$8)</f>
        <v/>
      </c>
      <c r="C1781" s="588" t="str">
        <f>IF(ROSTER!C$8="","",ROSTER!C$8)</f>
        <v/>
      </c>
      <c r="D1781" s="589"/>
      <c r="E1781" s="590"/>
      <c r="F1781" s="592">
        <f>IF(E1781="y",1,IF(E1781="S",1,0))</f>
        <v>0</v>
      </c>
      <c r="G1781" s="594">
        <f>IF(E1781="S",1,0)</f>
        <v>0</v>
      </c>
      <c r="H1781" s="584"/>
      <c r="I1781" s="576"/>
      <c r="J1781" s="564"/>
      <c r="K1781" s="565"/>
      <c r="L1781" s="568"/>
      <c r="M1781" s="569"/>
      <c r="N1781" s="578">
        <f>L1781+J1781</f>
        <v>0</v>
      </c>
      <c r="O1781" s="579"/>
      <c r="P1781" s="564"/>
      <c r="Q1781" s="565"/>
      <c r="R1781" s="568"/>
      <c r="S1781" s="569"/>
      <c r="T1781" s="578">
        <f>R1781-P1781</f>
        <v>0</v>
      </c>
      <c r="U1781" s="579"/>
      <c r="V1781" s="584"/>
      <c r="W1781" s="576"/>
      <c r="X1781" s="564"/>
      <c r="Y1781" s="576"/>
      <c r="Z1781" s="564"/>
      <c r="AA1781" s="576"/>
      <c r="AB1781" s="564"/>
      <c r="AC1781" s="565"/>
      <c r="AD1781" s="568"/>
      <c r="AE1781" s="569"/>
      <c r="AF1781" s="548">
        <f>IF(AB1781=0,0,(AD1781/AB1781)*100)</f>
        <v>0</v>
      </c>
      <c r="AG1781" s="549"/>
      <c r="AH1781" s="564"/>
      <c r="AI1781" s="565"/>
      <c r="AJ1781" s="568"/>
      <c r="AK1781" s="569"/>
      <c r="AL1781" s="548">
        <f>IF(AH1781=0,0,(AJ1781/AH1781)*100)</f>
        <v>0</v>
      </c>
      <c r="AM1781" s="549"/>
      <c r="AN1781" s="564"/>
      <c r="AO1781" s="565"/>
      <c r="AP1781" s="568"/>
      <c r="AQ1781" s="569"/>
      <c r="AR1781" s="548">
        <f>IF(AN1781=0,0,(AP1781/AN1781)*100)</f>
        <v>0</v>
      </c>
      <c r="AS1781" s="549"/>
      <c r="AT1781" s="572">
        <f>AB1781+AH1781+AN1781</f>
        <v>0</v>
      </c>
      <c r="AU1781" s="573"/>
      <c r="AV1781" s="544">
        <f>AD1781+AJ1781+AP1781</f>
        <v>0</v>
      </c>
      <c r="AW1781" s="545"/>
      <c r="AX1781" s="548">
        <f>IF(AT1781=0,0,(AV1781/AT1781)*100)</f>
        <v>0</v>
      </c>
      <c r="AY1781" s="549"/>
      <c r="AZ1781" s="564"/>
      <c r="BA1781" s="565"/>
      <c r="BB1781" s="568"/>
      <c r="BC1781" s="569"/>
      <c r="BD1781" s="548">
        <f>IF(AZ1781=0,0,(BB1781/AZ1781)*100)</f>
        <v>0</v>
      </c>
      <c r="BE1781" s="549"/>
      <c r="BF1781" s="572">
        <f>AT1781+AZ1781</f>
        <v>0</v>
      </c>
      <c r="BG1781" s="573"/>
      <c r="BH1781" s="544">
        <f>AV1781+BB1781</f>
        <v>0</v>
      </c>
      <c r="BI1781" s="545"/>
      <c r="BJ1781" s="548">
        <f>IF(BF1781=0,0,(BH1781/BF1781)*100)</f>
        <v>0</v>
      </c>
      <c r="BK1781" s="549"/>
      <c r="BL1781" s="552">
        <f>(AD1781*2)+(AJ1781*2)+(AP1781*3)+BB1781</f>
        <v>0</v>
      </c>
      <c r="BM1781" s="553"/>
      <c r="BN1781" s="554"/>
      <c r="BO1781" s="560" t="e">
        <f>(BL1781*BR$1781)+(N1781*BR$1782)+(X1781*BR$1783)+(R1781*BR$1784)+(V1781*BR$1785)+(Z1781*BR$1786)</f>
        <v>#REF!</v>
      </c>
      <c r="BP1781" s="560" t="e">
        <f>((AZ1781-BB1781)*BR$1788)+((AT1781-AV1781)*BR$1787)+(H1781*BR$1789)+(P1781*BR$1790)</f>
        <v>#REF!</v>
      </c>
      <c r="BQ1781" s="78" t="s">
        <v>81</v>
      </c>
      <c r="BR1781" s="79" t="e">
        <f>IF(#REF!="B",#REF!,IF(#REF!="C",#REF!,#REF!))</f>
        <v>#REF!</v>
      </c>
      <c r="BS1781" s="75"/>
    </row>
    <row r="1782" spans="1:71" ht="23.85" customHeight="1">
      <c r="A1782" s="77"/>
      <c r="B1782" s="606"/>
      <c r="C1782" s="562" t="str">
        <f>IF(ROSTER!D$8="","",ROSTER!D$8)</f>
        <v/>
      </c>
      <c r="D1782" s="563"/>
      <c r="E1782" s="591"/>
      <c r="F1782" s="593"/>
      <c r="G1782" s="595"/>
      <c r="H1782" s="585"/>
      <c r="I1782" s="577"/>
      <c r="J1782" s="566"/>
      <c r="K1782" s="567"/>
      <c r="L1782" s="570"/>
      <c r="M1782" s="571"/>
      <c r="N1782" s="582" t="s">
        <v>16</v>
      </c>
      <c r="O1782" s="583"/>
      <c r="P1782" s="566"/>
      <c r="Q1782" s="567"/>
      <c r="R1782" s="570"/>
      <c r="S1782" s="571"/>
      <c r="T1782" s="582" t="s">
        <v>16</v>
      </c>
      <c r="U1782" s="583"/>
      <c r="V1782" s="585"/>
      <c r="W1782" s="577"/>
      <c r="X1782" s="566"/>
      <c r="Y1782" s="577"/>
      <c r="Z1782" s="566"/>
      <c r="AA1782" s="577"/>
      <c r="AB1782" s="566"/>
      <c r="AC1782" s="567"/>
      <c r="AD1782" s="570"/>
      <c r="AE1782" s="571"/>
      <c r="AF1782" s="598"/>
      <c r="AG1782" s="599"/>
      <c r="AH1782" s="566"/>
      <c r="AI1782" s="567"/>
      <c r="AJ1782" s="570"/>
      <c r="AK1782" s="571"/>
      <c r="AL1782" s="598"/>
      <c r="AM1782" s="599"/>
      <c r="AN1782" s="566"/>
      <c r="AO1782" s="567"/>
      <c r="AP1782" s="570"/>
      <c r="AQ1782" s="571"/>
      <c r="AR1782" s="598"/>
      <c r="AS1782" s="599"/>
      <c r="AT1782" s="603"/>
      <c r="AU1782" s="604"/>
      <c r="AV1782" s="596"/>
      <c r="AW1782" s="597"/>
      <c r="AX1782" s="598"/>
      <c r="AY1782" s="599"/>
      <c r="AZ1782" s="566"/>
      <c r="BA1782" s="567"/>
      <c r="BB1782" s="570"/>
      <c r="BC1782" s="571"/>
      <c r="BD1782" s="598"/>
      <c r="BE1782" s="599"/>
      <c r="BF1782" s="603"/>
      <c r="BG1782" s="604"/>
      <c r="BH1782" s="596"/>
      <c r="BI1782" s="597"/>
      <c r="BJ1782" s="598"/>
      <c r="BK1782" s="599"/>
      <c r="BL1782" s="600"/>
      <c r="BM1782" s="601"/>
      <c r="BN1782" s="602"/>
      <c r="BO1782" s="561"/>
      <c r="BP1782" s="561"/>
      <c r="BQ1782" s="78" t="s">
        <v>82</v>
      </c>
      <c r="BR1782" s="79" t="e">
        <f>IF(#REF!="B",#REF!,IF(#REF!="C",#REF!,#REF!))</f>
        <v>#REF!</v>
      </c>
      <c r="BS1782" s="75"/>
    </row>
    <row r="1783" spans="1:71" ht="21.75" customHeight="1">
      <c r="A1783" s="62"/>
      <c r="B1783" s="605" t="str">
        <f>IF(ROSTER!B$10="","",ROSTER!B$10)</f>
        <v/>
      </c>
      <c r="C1783" s="588" t="str">
        <f>IF(ROSTER!C$10="","",ROSTER!C$10)</f>
        <v/>
      </c>
      <c r="D1783" s="589"/>
      <c r="E1783" s="590"/>
      <c r="F1783" s="592">
        <f>IF(E1783="y",1,IF(E1783="S",1,0))</f>
        <v>0</v>
      </c>
      <c r="G1783" s="594">
        <f>IF(E1783="S",1,0)</f>
        <v>0</v>
      </c>
      <c r="H1783" s="584"/>
      <c r="I1783" s="576"/>
      <c r="J1783" s="564"/>
      <c r="K1783" s="565"/>
      <c r="L1783" s="568"/>
      <c r="M1783" s="569"/>
      <c r="N1783" s="578">
        <f>L1783+J1783</f>
        <v>0</v>
      </c>
      <c r="O1783" s="579"/>
      <c r="P1783" s="564"/>
      <c r="Q1783" s="565"/>
      <c r="R1783" s="568"/>
      <c r="S1783" s="569"/>
      <c r="T1783" s="578">
        <f>R1783-P1783</f>
        <v>0</v>
      </c>
      <c r="U1783" s="579"/>
      <c r="V1783" s="584"/>
      <c r="W1783" s="576"/>
      <c r="X1783" s="564"/>
      <c r="Y1783" s="576"/>
      <c r="Z1783" s="564"/>
      <c r="AA1783" s="576"/>
      <c r="AB1783" s="564"/>
      <c r="AC1783" s="565"/>
      <c r="AD1783" s="568"/>
      <c r="AE1783" s="569"/>
      <c r="AF1783" s="548">
        <f>IF(AB1783=0,0,(AD1783/AB1783)*100)</f>
        <v>0</v>
      </c>
      <c r="AG1783" s="549"/>
      <c r="AH1783" s="564"/>
      <c r="AI1783" s="565"/>
      <c r="AJ1783" s="568"/>
      <c r="AK1783" s="569"/>
      <c r="AL1783" s="548">
        <f>IF(AH1783=0,0,(AJ1783/AH1783)*100)</f>
        <v>0</v>
      </c>
      <c r="AM1783" s="549"/>
      <c r="AN1783" s="564"/>
      <c r="AO1783" s="565"/>
      <c r="AP1783" s="568"/>
      <c r="AQ1783" s="569"/>
      <c r="AR1783" s="548">
        <f>IF(AN1783=0,0,(AP1783/AN1783)*100)</f>
        <v>0</v>
      </c>
      <c r="AS1783" s="549"/>
      <c r="AT1783" s="572">
        <f>AB1783+AH1783+AN1783</f>
        <v>0</v>
      </c>
      <c r="AU1783" s="573"/>
      <c r="AV1783" s="544">
        <f>AD1783+AJ1783+AP1783</f>
        <v>0</v>
      </c>
      <c r="AW1783" s="545"/>
      <c r="AX1783" s="548">
        <f>IF(AT1783=0,0,(AV1783/AT1783)*100)</f>
        <v>0</v>
      </c>
      <c r="AY1783" s="549"/>
      <c r="AZ1783" s="564"/>
      <c r="BA1783" s="565"/>
      <c r="BB1783" s="568"/>
      <c r="BC1783" s="569"/>
      <c r="BD1783" s="548">
        <f>IF(AZ1783=0,0,(BB1783/AZ1783)*100)</f>
        <v>0</v>
      </c>
      <c r="BE1783" s="549"/>
      <c r="BF1783" s="572">
        <f>AT1783+AZ1783</f>
        <v>0</v>
      </c>
      <c r="BG1783" s="573"/>
      <c r="BH1783" s="544">
        <f>AV1783+BB1783</f>
        <v>0</v>
      </c>
      <c r="BI1783" s="545"/>
      <c r="BJ1783" s="548">
        <f>IF(BF1783=0,0,(BH1783/BF1783)*100)</f>
        <v>0</v>
      </c>
      <c r="BK1783" s="549"/>
      <c r="BL1783" s="552">
        <f>(AD1783*2)+(AJ1783*2)+(AP1783*3)+BB1783</f>
        <v>0</v>
      </c>
      <c r="BM1783" s="553"/>
      <c r="BN1783" s="554"/>
      <c r="BO1783" s="560" t="e">
        <f>(BL1783*BR$1781)+(N1783*BR$1782)+(X1783*BR$1783)+(R1783*BR$1784)+(V1783*BR$1785)+(Z1783*BR$1786)</f>
        <v>#REF!</v>
      </c>
      <c r="BP1783" s="560" t="e">
        <f>((AZ1783-BB1783)*BR$1788)+((AT1783-AV1783)*BR$1787)+(H1783*BR$1789)+(P1783*BR$1790)</f>
        <v>#REF!</v>
      </c>
      <c r="BQ1783" s="78" t="s">
        <v>83</v>
      </c>
      <c r="BR1783" s="79" t="e">
        <f>IF(#REF!="B",#REF!,IF(#REF!="C",#REF!,#REF!))</f>
        <v>#REF!</v>
      </c>
      <c r="BS1783" s="75"/>
    </row>
    <row r="1784" spans="1:71" ht="21.75" customHeight="1">
      <c r="A1784" s="62"/>
      <c r="B1784" s="606"/>
      <c r="C1784" s="562" t="str">
        <f>IF(ROSTER!D$10="","",ROSTER!D$10)</f>
        <v/>
      </c>
      <c r="D1784" s="563"/>
      <c r="E1784" s="591"/>
      <c r="F1784" s="593"/>
      <c r="G1784" s="595"/>
      <c r="H1784" s="585"/>
      <c r="I1784" s="577"/>
      <c r="J1784" s="566"/>
      <c r="K1784" s="567"/>
      <c r="L1784" s="570"/>
      <c r="M1784" s="571"/>
      <c r="N1784" s="582" t="s">
        <v>16</v>
      </c>
      <c r="O1784" s="583"/>
      <c r="P1784" s="566"/>
      <c r="Q1784" s="567"/>
      <c r="R1784" s="570"/>
      <c r="S1784" s="571"/>
      <c r="T1784" s="582" t="s">
        <v>16</v>
      </c>
      <c r="U1784" s="583"/>
      <c r="V1784" s="585"/>
      <c r="W1784" s="577"/>
      <c r="X1784" s="566"/>
      <c r="Y1784" s="577"/>
      <c r="Z1784" s="566"/>
      <c r="AA1784" s="577"/>
      <c r="AB1784" s="566"/>
      <c r="AC1784" s="567"/>
      <c r="AD1784" s="570"/>
      <c r="AE1784" s="571"/>
      <c r="AF1784" s="598"/>
      <c r="AG1784" s="599"/>
      <c r="AH1784" s="566"/>
      <c r="AI1784" s="567"/>
      <c r="AJ1784" s="570"/>
      <c r="AK1784" s="571"/>
      <c r="AL1784" s="598"/>
      <c r="AM1784" s="599"/>
      <c r="AN1784" s="566"/>
      <c r="AO1784" s="567"/>
      <c r="AP1784" s="570"/>
      <c r="AQ1784" s="571"/>
      <c r="AR1784" s="598"/>
      <c r="AS1784" s="599"/>
      <c r="AT1784" s="603"/>
      <c r="AU1784" s="604"/>
      <c r="AV1784" s="596"/>
      <c r="AW1784" s="597"/>
      <c r="AX1784" s="598"/>
      <c r="AY1784" s="599"/>
      <c r="AZ1784" s="566"/>
      <c r="BA1784" s="567"/>
      <c r="BB1784" s="570"/>
      <c r="BC1784" s="571"/>
      <c r="BD1784" s="598"/>
      <c r="BE1784" s="599"/>
      <c r="BF1784" s="603"/>
      <c r="BG1784" s="604"/>
      <c r="BH1784" s="596"/>
      <c r="BI1784" s="597"/>
      <c r="BJ1784" s="598"/>
      <c r="BK1784" s="599"/>
      <c r="BL1784" s="600"/>
      <c r="BM1784" s="601"/>
      <c r="BN1784" s="602"/>
      <c r="BO1784" s="561"/>
      <c r="BP1784" s="561"/>
      <c r="BQ1784" s="78" t="s">
        <v>84</v>
      </c>
      <c r="BR1784" s="79" t="e">
        <f>IF(#REF!="B",#REF!,IF(#REF!="C",#REF!,#REF!))</f>
        <v>#REF!</v>
      </c>
      <c r="BS1784" s="75"/>
    </row>
    <row r="1785" spans="1:71" ht="21.75" customHeight="1">
      <c r="A1785" s="62"/>
      <c r="B1785" s="586" t="str">
        <f>IF(ROSTER!B$12="","",ROSTER!B$12)</f>
        <v/>
      </c>
      <c r="C1785" s="588" t="str">
        <f>IF(ROSTER!C$12="","",ROSTER!C$12)</f>
        <v/>
      </c>
      <c r="D1785" s="589"/>
      <c r="E1785" s="590"/>
      <c r="F1785" s="592">
        <f>IF(E1785="y",1,IF(E1785="S",1,0))</f>
        <v>0</v>
      </c>
      <c r="G1785" s="594">
        <f>IF(E1785="S",1,0)</f>
        <v>0</v>
      </c>
      <c r="H1785" s="584"/>
      <c r="I1785" s="576"/>
      <c r="J1785" s="564"/>
      <c r="K1785" s="565"/>
      <c r="L1785" s="568"/>
      <c r="M1785" s="569"/>
      <c r="N1785" s="578">
        <f>L1785+J1785</f>
        <v>0</v>
      </c>
      <c r="O1785" s="579"/>
      <c r="P1785" s="564"/>
      <c r="Q1785" s="565"/>
      <c r="R1785" s="568"/>
      <c r="S1785" s="569"/>
      <c r="T1785" s="578">
        <f>R1785-P1785</f>
        <v>0</v>
      </c>
      <c r="U1785" s="579"/>
      <c r="V1785" s="584"/>
      <c r="W1785" s="576"/>
      <c r="X1785" s="564"/>
      <c r="Y1785" s="576"/>
      <c r="Z1785" s="564"/>
      <c r="AA1785" s="576"/>
      <c r="AB1785" s="564"/>
      <c r="AC1785" s="565"/>
      <c r="AD1785" s="568"/>
      <c r="AE1785" s="569"/>
      <c r="AF1785" s="548">
        <f>IF(AB1785=0,0,(AD1785/AB1785)*100)</f>
        <v>0</v>
      </c>
      <c r="AG1785" s="549"/>
      <c r="AH1785" s="564"/>
      <c r="AI1785" s="565"/>
      <c r="AJ1785" s="568"/>
      <c r="AK1785" s="569"/>
      <c r="AL1785" s="548">
        <f>IF(AH1785=0,0,(AJ1785/AH1785)*100)</f>
        <v>0</v>
      </c>
      <c r="AM1785" s="549"/>
      <c r="AN1785" s="564"/>
      <c r="AO1785" s="565"/>
      <c r="AP1785" s="568"/>
      <c r="AQ1785" s="569"/>
      <c r="AR1785" s="548">
        <f>IF(AN1785=0,0,(AP1785/AN1785)*100)</f>
        <v>0</v>
      </c>
      <c r="AS1785" s="549"/>
      <c r="AT1785" s="572">
        <f>AB1785+AH1785+AN1785</f>
        <v>0</v>
      </c>
      <c r="AU1785" s="573"/>
      <c r="AV1785" s="544">
        <f>AD1785+AJ1785+AP1785</f>
        <v>0</v>
      </c>
      <c r="AW1785" s="545"/>
      <c r="AX1785" s="548">
        <f>IF(AT1785=0,0,(AV1785/AT1785)*100)</f>
        <v>0</v>
      </c>
      <c r="AY1785" s="549"/>
      <c r="AZ1785" s="564"/>
      <c r="BA1785" s="565"/>
      <c r="BB1785" s="568"/>
      <c r="BC1785" s="569"/>
      <c r="BD1785" s="548">
        <f>IF(AZ1785=0,0,(BB1785/AZ1785)*100)</f>
        <v>0</v>
      </c>
      <c r="BE1785" s="549"/>
      <c r="BF1785" s="572">
        <f>AT1785+AZ1785</f>
        <v>0</v>
      </c>
      <c r="BG1785" s="573"/>
      <c r="BH1785" s="544">
        <f>AV1785+BB1785</f>
        <v>0</v>
      </c>
      <c r="BI1785" s="545"/>
      <c r="BJ1785" s="548">
        <f>IF(BF1785=0,0,(BH1785/BF1785)*100)</f>
        <v>0</v>
      </c>
      <c r="BK1785" s="549"/>
      <c r="BL1785" s="552">
        <f>(AD1785*2)+(AJ1785*2)+(AP1785*3)+BB1785</f>
        <v>0</v>
      </c>
      <c r="BM1785" s="553"/>
      <c r="BN1785" s="554"/>
      <c r="BO1785" s="560" t="e">
        <f>(BL1785*BR$1781)+(N1785*BR$1782)+(X1785*BR$1783)+(R1785*BR$1784)+(V1785*BR$1785)+(Z1785*BR$1786)</f>
        <v>#REF!</v>
      </c>
      <c r="BP1785" s="560" t="e">
        <f>((AZ1785-BB1785)*BR$1788)+((AT1785-AV1785)*BR$1787)+(H1785*BR$1789)+(P1785*BR$1790)</f>
        <v>#REF!</v>
      </c>
      <c r="BQ1785" s="78" t="s">
        <v>85</v>
      </c>
      <c r="BR1785" s="79" t="e">
        <f>IF(#REF!="B",#REF!,IF(#REF!="C",#REF!,#REF!))</f>
        <v>#REF!</v>
      </c>
      <c r="BS1785" s="75"/>
    </row>
    <row r="1786" spans="1:71" ht="21.75" customHeight="1">
      <c r="A1786" s="62"/>
      <c r="B1786" s="587"/>
      <c r="C1786" s="562" t="str">
        <f>IF(ROSTER!D$12="","",ROSTER!D$12)</f>
        <v/>
      </c>
      <c r="D1786" s="563"/>
      <c r="E1786" s="591"/>
      <c r="F1786" s="593"/>
      <c r="G1786" s="595"/>
      <c r="H1786" s="585"/>
      <c r="I1786" s="577"/>
      <c r="J1786" s="566"/>
      <c r="K1786" s="567"/>
      <c r="L1786" s="570"/>
      <c r="M1786" s="571"/>
      <c r="N1786" s="582" t="s">
        <v>16</v>
      </c>
      <c r="O1786" s="583"/>
      <c r="P1786" s="566"/>
      <c r="Q1786" s="567"/>
      <c r="R1786" s="570"/>
      <c r="S1786" s="571"/>
      <c r="T1786" s="582" t="s">
        <v>16</v>
      </c>
      <c r="U1786" s="583"/>
      <c r="V1786" s="585"/>
      <c r="W1786" s="577"/>
      <c r="X1786" s="566"/>
      <c r="Y1786" s="577"/>
      <c r="Z1786" s="566"/>
      <c r="AA1786" s="577"/>
      <c r="AB1786" s="566"/>
      <c r="AC1786" s="567"/>
      <c r="AD1786" s="570"/>
      <c r="AE1786" s="571"/>
      <c r="AF1786" s="598"/>
      <c r="AG1786" s="599"/>
      <c r="AH1786" s="566"/>
      <c r="AI1786" s="567"/>
      <c r="AJ1786" s="570"/>
      <c r="AK1786" s="571"/>
      <c r="AL1786" s="598"/>
      <c r="AM1786" s="599"/>
      <c r="AN1786" s="566"/>
      <c r="AO1786" s="567"/>
      <c r="AP1786" s="570"/>
      <c r="AQ1786" s="571"/>
      <c r="AR1786" s="598"/>
      <c r="AS1786" s="599"/>
      <c r="AT1786" s="603"/>
      <c r="AU1786" s="604"/>
      <c r="AV1786" s="596"/>
      <c r="AW1786" s="597"/>
      <c r="AX1786" s="598"/>
      <c r="AY1786" s="599"/>
      <c r="AZ1786" s="566"/>
      <c r="BA1786" s="567"/>
      <c r="BB1786" s="570"/>
      <c r="BC1786" s="571"/>
      <c r="BD1786" s="598"/>
      <c r="BE1786" s="599"/>
      <c r="BF1786" s="603"/>
      <c r="BG1786" s="604"/>
      <c r="BH1786" s="596"/>
      <c r="BI1786" s="597"/>
      <c r="BJ1786" s="598"/>
      <c r="BK1786" s="599"/>
      <c r="BL1786" s="600"/>
      <c r="BM1786" s="601"/>
      <c r="BN1786" s="602"/>
      <c r="BO1786" s="561"/>
      <c r="BP1786" s="561"/>
      <c r="BQ1786" s="78" t="s">
        <v>86</v>
      </c>
      <c r="BR1786" s="79" t="e">
        <f>IF(#REF!="B",#REF!,IF(#REF!="C",#REF!,#REF!))</f>
        <v>#REF!</v>
      </c>
      <c r="BS1786" s="75"/>
    </row>
    <row r="1787" spans="1:71" ht="21.75" customHeight="1">
      <c r="A1787" s="62"/>
      <c r="B1787" s="586" t="str">
        <f>IF(ROSTER!B$14="","",ROSTER!B$14)</f>
        <v/>
      </c>
      <c r="C1787" s="588" t="str">
        <f>IF(ROSTER!C$14="","",ROSTER!C$14)</f>
        <v/>
      </c>
      <c r="D1787" s="589"/>
      <c r="E1787" s="590"/>
      <c r="F1787" s="592">
        <f>IF(E1787="y",1,IF(E1787="S",1,0))</f>
        <v>0</v>
      </c>
      <c r="G1787" s="594">
        <f>IF(E1787="S",1,0)</f>
        <v>0</v>
      </c>
      <c r="H1787" s="584"/>
      <c r="I1787" s="576"/>
      <c r="J1787" s="564"/>
      <c r="K1787" s="565"/>
      <c r="L1787" s="568"/>
      <c r="M1787" s="569"/>
      <c r="N1787" s="578">
        <f>L1787+J1787</f>
        <v>0</v>
      </c>
      <c r="O1787" s="579"/>
      <c r="P1787" s="564"/>
      <c r="Q1787" s="565"/>
      <c r="R1787" s="568"/>
      <c r="S1787" s="569"/>
      <c r="T1787" s="578">
        <f>R1787-P1787</f>
        <v>0</v>
      </c>
      <c r="U1787" s="579"/>
      <c r="V1787" s="584"/>
      <c r="W1787" s="576"/>
      <c r="X1787" s="564"/>
      <c r="Y1787" s="576"/>
      <c r="Z1787" s="564"/>
      <c r="AA1787" s="576"/>
      <c r="AB1787" s="564"/>
      <c r="AC1787" s="565"/>
      <c r="AD1787" s="568"/>
      <c r="AE1787" s="569"/>
      <c r="AF1787" s="548">
        <f>IF(AB1787=0,0,(AD1787/AB1787)*100)</f>
        <v>0</v>
      </c>
      <c r="AG1787" s="549"/>
      <c r="AH1787" s="564"/>
      <c r="AI1787" s="565"/>
      <c r="AJ1787" s="568"/>
      <c r="AK1787" s="569"/>
      <c r="AL1787" s="548">
        <f>IF(AH1787=0,0,(AJ1787/AH1787)*100)</f>
        <v>0</v>
      </c>
      <c r="AM1787" s="549"/>
      <c r="AN1787" s="564"/>
      <c r="AO1787" s="565"/>
      <c r="AP1787" s="568"/>
      <c r="AQ1787" s="569"/>
      <c r="AR1787" s="548">
        <f>IF(AN1787=0,0,(AP1787/AN1787)*100)</f>
        <v>0</v>
      </c>
      <c r="AS1787" s="549"/>
      <c r="AT1787" s="572">
        <f>AB1787+AH1787+AN1787</f>
        <v>0</v>
      </c>
      <c r="AU1787" s="573"/>
      <c r="AV1787" s="544">
        <f>AD1787+AJ1787+AP1787</f>
        <v>0</v>
      </c>
      <c r="AW1787" s="545"/>
      <c r="AX1787" s="548">
        <f>IF(AT1787=0,0,(AV1787/AT1787)*100)</f>
        <v>0</v>
      </c>
      <c r="AY1787" s="549"/>
      <c r="AZ1787" s="564"/>
      <c r="BA1787" s="565"/>
      <c r="BB1787" s="568"/>
      <c r="BC1787" s="569"/>
      <c r="BD1787" s="548">
        <f>IF(AZ1787=0,0,(BB1787/AZ1787)*100)</f>
        <v>0</v>
      </c>
      <c r="BE1787" s="549"/>
      <c r="BF1787" s="572">
        <f>AT1787+AZ1787</f>
        <v>0</v>
      </c>
      <c r="BG1787" s="573"/>
      <c r="BH1787" s="544">
        <f>AV1787+BB1787</f>
        <v>0</v>
      </c>
      <c r="BI1787" s="545"/>
      <c r="BJ1787" s="548">
        <f>IF(BF1787=0,0,(BH1787/BF1787)*100)</f>
        <v>0</v>
      </c>
      <c r="BK1787" s="549"/>
      <c r="BL1787" s="552">
        <f>(AD1787*2)+(AJ1787*2)+(AP1787*3)+BB1787</f>
        <v>0</v>
      </c>
      <c r="BM1787" s="553"/>
      <c r="BN1787" s="554"/>
      <c r="BO1787" s="560" t="e">
        <f>(BL1787*BR$1781)+(N1787*BR$1782)+(X1787*BR$1783)+(R1787*BR$1784)+(V1787*BR$1785)+(Z1787*BR$1786)</f>
        <v>#REF!</v>
      </c>
      <c r="BP1787" s="560" t="e">
        <f>((AZ1787-BB1787)*BR$1788)+((AT1787-AV1787)*BR$1787)+(H1787*BR$1789)+(P1787*BR$1790)</f>
        <v>#REF!</v>
      </c>
      <c r="BQ1787" s="78" t="s">
        <v>87</v>
      </c>
      <c r="BR1787" s="79" t="e">
        <f>IF(#REF!="B",#REF!,IF(#REF!="C",#REF!,#REF!))</f>
        <v>#REF!</v>
      </c>
      <c r="BS1787" s="75"/>
    </row>
    <row r="1788" spans="1:71" ht="21.75" customHeight="1">
      <c r="A1788" s="62"/>
      <c r="B1788" s="587"/>
      <c r="C1788" s="562" t="str">
        <f>IF(ROSTER!D$14="","",ROSTER!D$14)</f>
        <v/>
      </c>
      <c r="D1788" s="563"/>
      <c r="E1788" s="591"/>
      <c r="F1788" s="593"/>
      <c r="G1788" s="595"/>
      <c r="H1788" s="585"/>
      <c r="I1788" s="577"/>
      <c r="J1788" s="566"/>
      <c r="K1788" s="567"/>
      <c r="L1788" s="570"/>
      <c r="M1788" s="571"/>
      <c r="N1788" s="582" t="s">
        <v>16</v>
      </c>
      <c r="O1788" s="583"/>
      <c r="P1788" s="566"/>
      <c r="Q1788" s="567"/>
      <c r="R1788" s="570"/>
      <c r="S1788" s="571"/>
      <c r="T1788" s="582" t="s">
        <v>16</v>
      </c>
      <c r="U1788" s="583"/>
      <c r="V1788" s="585"/>
      <c r="W1788" s="577"/>
      <c r="X1788" s="566"/>
      <c r="Y1788" s="577"/>
      <c r="Z1788" s="566"/>
      <c r="AA1788" s="577"/>
      <c r="AB1788" s="566"/>
      <c r="AC1788" s="567"/>
      <c r="AD1788" s="570"/>
      <c r="AE1788" s="571"/>
      <c r="AF1788" s="598"/>
      <c r="AG1788" s="599"/>
      <c r="AH1788" s="566"/>
      <c r="AI1788" s="567"/>
      <c r="AJ1788" s="570"/>
      <c r="AK1788" s="571"/>
      <c r="AL1788" s="598"/>
      <c r="AM1788" s="599"/>
      <c r="AN1788" s="566"/>
      <c r="AO1788" s="567"/>
      <c r="AP1788" s="570"/>
      <c r="AQ1788" s="571"/>
      <c r="AR1788" s="598"/>
      <c r="AS1788" s="599"/>
      <c r="AT1788" s="603"/>
      <c r="AU1788" s="604"/>
      <c r="AV1788" s="596"/>
      <c r="AW1788" s="597"/>
      <c r="AX1788" s="598"/>
      <c r="AY1788" s="599"/>
      <c r="AZ1788" s="566"/>
      <c r="BA1788" s="567"/>
      <c r="BB1788" s="570"/>
      <c r="BC1788" s="571"/>
      <c r="BD1788" s="598"/>
      <c r="BE1788" s="599"/>
      <c r="BF1788" s="603"/>
      <c r="BG1788" s="604"/>
      <c r="BH1788" s="596"/>
      <c r="BI1788" s="597"/>
      <c r="BJ1788" s="598"/>
      <c r="BK1788" s="599"/>
      <c r="BL1788" s="600"/>
      <c r="BM1788" s="601"/>
      <c r="BN1788" s="602"/>
      <c r="BO1788" s="561"/>
      <c r="BP1788" s="561"/>
      <c r="BQ1788" s="78" t="s">
        <v>88</v>
      </c>
      <c r="BR1788" s="79" t="e">
        <f>IF(#REF!="B",#REF!,IF(#REF!="C",#REF!,#REF!))</f>
        <v>#REF!</v>
      </c>
      <c r="BS1788" s="75"/>
    </row>
    <row r="1789" spans="1:71" ht="21.75" customHeight="1">
      <c r="A1789" s="62"/>
      <c r="B1789" s="586" t="str">
        <f>IF(ROSTER!B$16="","",ROSTER!B$16)</f>
        <v/>
      </c>
      <c r="C1789" s="588" t="str">
        <f>IF(ROSTER!C$16="","",ROSTER!C$16)</f>
        <v/>
      </c>
      <c r="D1789" s="589"/>
      <c r="E1789" s="590"/>
      <c r="F1789" s="592">
        <f>IF(E1789="y",1,IF(E1789="S",1,0))</f>
        <v>0</v>
      </c>
      <c r="G1789" s="594">
        <f>IF(E1789="S",1,0)</f>
        <v>0</v>
      </c>
      <c r="H1789" s="584"/>
      <c r="I1789" s="576"/>
      <c r="J1789" s="564"/>
      <c r="K1789" s="565"/>
      <c r="L1789" s="568"/>
      <c r="M1789" s="569"/>
      <c r="N1789" s="578">
        <f>L1789+J1789</f>
        <v>0</v>
      </c>
      <c r="O1789" s="579"/>
      <c r="P1789" s="564"/>
      <c r="Q1789" s="565"/>
      <c r="R1789" s="568"/>
      <c r="S1789" s="569"/>
      <c r="T1789" s="578">
        <f>R1789-P1789</f>
        <v>0</v>
      </c>
      <c r="U1789" s="579"/>
      <c r="V1789" s="584"/>
      <c r="W1789" s="576"/>
      <c r="X1789" s="564"/>
      <c r="Y1789" s="576"/>
      <c r="Z1789" s="564"/>
      <c r="AA1789" s="576"/>
      <c r="AB1789" s="564"/>
      <c r="AC1789" s="565"/>
      <c r="AD1789" s="568"/>
      <c r="AE1789" s="569"/>
      <c r="AF1789" s="548">
        <f>IF(AB1789=0,0,(AD1789/AB1789)*100)</f>
        <v>0</v>
      </c>
      <c r="AG1789" s="549"/>
      <c r="AH1789" s="564"/>
      <c r="AI1789" s="565"/>
      <c r="AJ1789" s="568"/>
      <c r="AK1789" s="569"/>
      <c r="AL1789" s="548">
        <f>IF(AH1789=0,0,(AJ1789/AH1789)*100)</f>
        <v>0</v>
      </c>
      <c r="AM1789" s="549"/>
      <c r="AN1789" s="564"/>
      <c r="AO1789" s="565"/>
      <c r="AP1789" s="568"/>
      <c r="AQ1789" s="569"/>
      <c r="AR1789" s="548">
        <f>IF(AN1789=0,0,(AP1789/AN1789)*100)</f>
        <v>0</v>
      </c>
      <c r="AS1789" s="549"/>
      <c r="AT1789" s="572">
        <f>AB1789+AH1789+AN1789</f>
        <v>0</v>
      </c>
      <c r="AU1789" s="573"/>
      <c r="AV1789" s="544">
        <f>AD1789+AJ1789+AP1789</f>
        <v>0</v>
      </c>
      <c r="AW1789" s="545"/>
      <c r="AX1789" s="548">
        <f>IF(AT1789=0,0,(AV1789/AT1789)*100)</f>
        <v>0</v>
      </c>
      <c r="AY1789" s="549"/>
      <c r="AZ1789" s="564"/>
      <c r="BA1789" s="565"/>
      <c r="BB1789" s="568"/>
      <c r="BC1789" s="569"/>
      <c r="BD1789" s="548">
        <f>IF(AZ1789=0,0,(BB1789/AZ1789)*100)</f>
        <v>0</v>
      </c>
      <c r="BE1789" s="549"/>
      <c r="BF1789" s="572">
        <f>AT1789+AZ1789</f>
        <v>0</v>
      </c>
      <c r="BG1789" s="573"/>
      <c r="BH1789" s="544">
        <f>AV1789+BB1789</f>
        <v>0</v>
      </c>
      <c r="BI1789" s="545"/>
      <c r="BJ1789" s="548">
        <f>IF(BF1789=0,0,(BH1789/BF1789)*100)</f>
        <v>0</v>
      </c>
      <c r="BK1789" s="549"/>
      <c r="BL1789" s="552">
        <f>(AD1789*2)+(AJ1789*2)+(AP1789*3)+BB1789</f>
        <v>0</v>
      </c>
      <c r="BM1789" s="553"/>
      <c r="BN1789" s="554"/>
      <c r="BO1789" s="560" t="e">
        <f>(BL1789*BR$1781)+(N1789*BR$1782)+(X1789*BR$1783)+(R1789*BR$1784)+(V1789*BR$1785)+(Z1789*BR$1786)</f>
        <v>#REF!</v>
      </c>
      <c r="BP1789" s="560" t="e">
        <f>((AZ1789-BB1789)*BR$1788)+((AT1789-AV1789)*BR$1787)+(H1789*BR$1789)+(P1789*BR$1790)</f>
        <v>#REF!</v>
      </c>
      <c r="BQ1789" s="78" t="s">
        <v>89</v>
      </c>
      <c r="BR1789" s="79" t="e">
        <f>IF(#REF!="B",#REF!,IF(#REF!="C",#REF!,#REF!))</f>
        <v>#REF!</v>
      </c>
      <c r="BS1789" s="75"/>
    </row>
    <row r="1790" spans="1:71" ht="21.75" customHeight="1">
      <c r="A1790" s="62"/>
      <c r="B1790" s="587"/>
      <c r="C1790" s="562" t="str">
        <f>IF(ROSTER!D$16="","",ROSTER!D$16)</f>
        <v/>
      </c>
      <c r="D1790" s="563"/>
      <c r="E1790" s="591"/>
      <c r="F1790" s="593"/>
      <c r="G1790" s="595"/>
      <c r="H1790" s="585"/>
      <c r="I1790" s="577"/>
      <c r="J1790" s="566"/>
      <c r="K1790" s="567"/>
      <c r="L1790" s="570"/>
      <c r="M1790" s="571"/>
      <c r="N1790" s="582" t="s">
        <v>16</v>
      </c>
      <c r="O1790" s="583"/>
      <c r="P1790" s="566"/>
      <c r="Q1790" s="567"/>
      <c r="R1790" s="570"/>
      <c r="S1790" s="571"/>
      <c r="T1790" s="582" t="s">
        <v>16</v>
      </c>
      <c r="U1790" s="583"/>
      <c r="V1790" s="585"/>
      <c r="W1790" s="577"/>
      <c r="X1790" s="566"/>
      <c r="Y1790" s="577"/>
      <c r="Z1790" s="566"/>
      <c r="AA1790" s="577"/>
      <c r="AB1790" s="566"/>
      <c r="AC1790" s="567"/>
      <c r="AD1790" s="570"/>
      <c r="AE1790" s="571"/>
      <c r="AF1790" s="598"/>
      <c r="AG1790" s="599"/>
      <c r="AH1790" s="566"/>
      <c r="AI1790" s="567"/>
      <c r="AJ1790" s="570"/>
      <c r="AK1790" s="571"/>
      <c r="AL1790" s="598"/>
      <c r="AM1790" s="599"/>
      <c r="AN1790" s="566"/>
      <c r="AO1790" s="567"/>
      <c r="AP1790" s="570"/>
      <c r="AQ1790" s="571"/>
      <c r="AR1790" s="598"/>
      <c r="AS1790" s="599"/>
      <c r="AT1790" s="603"/>
      <c r="AU1790" s="604"/>
      <c r="AV1790" s="596"/>
      <c r="AW1790" s="597"/>
      <c r="AX1790" s="598"/>
      <c r="AY1790" s="599"/>
      <c r="AZ1790" s="566"/>
      <c r="BA1790" s="567"/>
      <c r="BB1790" s="570"/>
      <c r="BC1790" s="571"/>
      <c r="BD1790" s="598"/>
      <c r="BE1790" s="599"/>
      <c r="BF1790" s="603"/>
      <c r="BG1790" s="604"/>
      <c r="BH1790" s="596"/>
      <c r="BI1790" s="597"/>
      <c r="BJ1790" s="598"/>
      <c r="BK1790" s="599"/>
      <c r="BL1790" s="600"/>
      <c r="BM1790" s="601"/>
      <c r="BN1790" s="602"/>
      <c r="BO1790" s="561"/>
      <c r="BP1790" s="561"/>
      <c r="BQ1790" s="78" t="s">
        <v>90</v>
      </c>
      <c r="BR1790" s="79" t="e">
        <f>IF(#REF!="B",#REF!,IF(#REF!="C",#REF!,#REF!))</f>
        <v>#REF!</v>
      </c>
      <c r="BS1790" s="75"/>
    </row>
    <row r="1791" spans="1:71" ht="21.75" customHeight="1">
      <c r="A1791" s="62"/>
      <c r="B1791" s="586" t="str">
        <f>IF(ROSTER!B$18="","",ROSTER!B$18)</f>
        <v/>
      </c>
      <c r="C1791" s="588" t="str">
        <f>IF(ROSTER!C$18="","",ROSTER!C$18)</f>
        <v/>
      </c>
      <c r="D1791" s="589"/>
      <c r="E1791" s="590"/>
      <c r="F1791" s="592">
        <f>IF(E1791="y",1,IF(E1791="S",1,0))</f>
        <v>0</v>
      </c>
      <c r="G1791" s="594">
        <f>IF(E1791="S",1,0)</f>
        <v>0</v>
      </c>
      <c r="H1791" s="584"/>
      <c r="I1791" s="576"/>
      <c r="J1791" s="564"/>
      <c r="K1791" s="565"/>
      <c r="L1791" s="568"/>
      <c r="M1791" s="569"/>
      <c r="N1791" s="578">
        <f>L1791+J1791</f>
        <v>0</v>
      </c>
      <c r="O1791" s="579"/>
      <c r="P1791" s="564"/>
      <c r="Q1791" s="565"/>
      <c r="R1791" s="568"/>
      <c r="S1791" s="569"/>
      <c r="T1791" s="578">
        <f>R1791-P1791</f>
        <v>0</v>
      </c>
      <c r="U1791" s="579"/>
      <c r="V1791" s="584"/>
      <c r="W1791" s="576"/>
      <c r="X1791" s="564"/>
      <c r="Y1791" s="576"/>
      <c r="Z1791" s="564"/>
      <c r="AA1791" s="576"/>
      <c r="AB1791" s="564"/>
      <c r="AC1791" s="565"/>
      <c r="AD1791" s="568"/>
      <c r="AE1791" s="569"/>
      <c r="AF1791" s="548">
        <f>IF(AB1791=0,0,(AD1791/AB1791)*100)</f>
        <v>0</v>
      </c>
      <c r="AG1791" s="549"/>
      <c r="AH1791" s="564"/>
      <c r="AI1791" s="565"/>
      <c r="AJ1791" s="568"/>
      <c r="AK1791" s="569"/>
      <c r="AL1791" s="548">
        <f>IF(AH1791=0,0,(AJ1791/AH1791)*100)</f>
        <v>0</v>
      </c>
      <c r="AM1791" s="549"/>
      <c r="AN1791" s="564"/>
      <c r="AO1791" s="565"/>
      <c r="AP1791" s="568"/>
      <c r="AQ1791" s="569"/>
      <c r="AR1791" s="548">
        <f>IF(AN1791=0,0,(AP1791/AN1791)*100)</f>
        <v>0</v>
      </c>
      <c r="AS1791" s="549"/>
      <c r="AT1791" s="572">
        <f>AB1791+AH1791+AN1791</f>
        <v>0</v>
      </c>
      <c r="AU1791" s="573"/>
      <c r="AV1791" s="544">
        <f>AD1791+AJ1791+AP1791</f>
        <v>0</v>
      </c>
      <c r="AW1791" s="545"/>
      <c r="AX1791" s="548">
        <f>IF(AT1791=0,0,(AV1791/AT1791)*100)</f>
        <v>0</v>
      </c>
      <c r="AY1791" s="549"/>
      <c r="AZ1791" s="564"/>
      <c r="BA1791" s="565"/>
      <c r="BB1791" s="568"/>
      <c r="BC1791" s="569"/>
      <c r="BD1791" s="548">
        <f>IF(AZ1791=0,0,(BB1791/AZ1791)*100)</f>
        <v>0</v>
      </c>
      <c r="BE1791" s="549"/>
      <c r="BF1791" s="572">
        <f>AT1791+AZ1791</f>
        <v>0</v>
      </c>
      <c r="BG1791" s="573"/>
      <c r="BH1791" s="544">
        <f>AV1791+BB1791</f>
        <v>0</v>
      </c>
      <c r="BI1791" s="545"/>
      <c r="BJ1791" s="548">
        <f>IF(BF1791=0,0,(BH1791/BF1791)*100)</f>
        <v>0</v>
      </c>
      <c r="BK1791" s="549"/>
      <c r="BL1791" s="552">
        <f>(AD1791*2)+(AJ1791*2)+(AP1791*3)+BB1791</f>
        <v>0</v>
      </c>
      <c r="BM1791" s="553"/>
      <c r="BN1791" s="554"/>
      <c r="BO1791" s="560" t="e">
        <f>(BL1791*BR$1781)+(N1791*BR$1782)+(X1791*BR$1783)+(R1791*BR$1784)+(V1791*BR$1785)+(Z1791*BR$1786)</f>
        <v>#REF!</v>
      </c>
      <c r="BP1791" s="560" t="e">
        <f>((AZ1791-BB1791)*BR$1788)+((AT1791-AV1791)*BR$1787)+(H1791*BR$1789)+(P1791*BR$1790)</f>
        <v>#REF!</v>
      </c>
      <c r="BQ1791" s="62"/>
      <c r="BR1791" s="62"/>
      <c r="BS1791" s="75"/>
    </row>
    <row r="1792" spans="1:71" ht="21.75" customHeight="1">
      <c r="A1792" s="62"/>
      <c r="B1792" s="587"/>
      <c r="C1792" s="562" t="str">
        <f>IF(ROSTER!D$18="","",ROSTER!D$18)</f>
        <v/>
      </c>
      <c r="D1792" s="563"/>
      <c r="E1792" s="591"/>
      <c r="F1792" s="593"/>
      <c r="G1792" s="595"/>
      <c r="H1792" s="585"/>
      <c r="I1792" s="577"/>
      <c r="J1792" s="566"/>
      <c r="K1792" s="567"/>
      <c r="L1792" s="570"/>
      <c r="M1792" s="571"/>
      <c r="N1792" s="582" t="s">
        <v>16</v>
      </c>
      <c r="O1792" s="583"/>
      <c r="P1792" s="566"/>
      <c r="Q1792" s="567"/>
      <c r="R1792" s="570"/>
      <c r="S1792" s="571"/>
      <c r="T1792" s="582" t="s">
        <v>16</v>
      </c>
      <c r="U1792" s="583"/>
      <c r="V1792" s="585"/>
      <c r="W1792" s="577"/>
      <c r="X1792" s="566"/>
      <c r="Y1792" s="577"/>
      <c r="Z1792" s="566"/>
      <c r="AA1792" s="577"/>
      <c r="AB1792" s="566"/>
      <c r="AC1792" s="567"/>
      <c r="AD1792" s="570"/>
      <c r="AE1792" s="571"/>
      <c r="AF1792" s="598"/>
      <c r="AG1792" s="599"/>
      <c r="AH1792" s="566"/>
      <c r="AI1792" s="567"/>
      <c r="AJ1792" s="570"/>
      <c r="AK1792" s="571"/>
      <c r="AL1792" s="598"/>
      <c r="AM1792" s="599"/>
      <c r="AN1792" s="566"/>
      <c r="AO1792" s="567"/>
      <c r="AP1792" s="570"/>
      <c r="AQ1792" s="571"/>
      <c r="AR1792" s="598"/>
      <c r="AS1792" s="599"/>
      <c r="AT1792" s="603"/>
      <c r="AU1792" s="604"/>
      <c r="AV1792" s="596"/>
      <c r="AW1792" s="597"/>
      <c r="AX1792" s="598"/>
      <c r="AY1792" s="599"/>
      <c r="AZ1792" s="566"/>
      <c r="BA1792" s="567"/>
      <c r="BB1792" s="570"/>
      <c r="BC1792" s="571"/>
      <c r="BD1792" s="598"/>
      <c r="BE1792" s="599"/>
      <c r="BF1792" s="603"/>
      <c r="BG1792" s="604"/>
      <c r="BH1792" s="596"/>
      <c r="BI1792" s="597"/>
      <c r="BJ1792" s="598"/>
      <c r="BK1792" s="599"/>
      <c r="BL1792" s="600"/>
      <c r="BM1792" s="601"/>
      <c r="BN1792" s="602"/>
      <c r="BO1792" s="561"/>
      <c r="BP1792" s="561"/>
      <c r="BQ1792" s="62"/>
      <c r="BR1792" s="62"/>
      <c r="BS1792" s="62"/>
    </row>
    <row r="1793" spans="1:76" ht="21.75" customHeight="1">
      <c r="A1793" s="62"/>
      <c r="B1793" s="586" t="str">
        <f>IF(ROSTER!B$20="","",ROSTER!B$20)</f>
        <v/>
      </c>
      <c r="C1793" s="588" t="str">
        <f>IF(ROSTER!C$20="","",ROSTER!C$20)</f>
        <v/>
      </c>
      <c r="D1793" s="589"/>
      <c r="E1793" s="590"/>
      <c r="F1793" s="592">
        <f>IF(E1793="y",1,IF(E1793="S",1,0))</f>
        <v>0</v>
      </c>
      <c r="G1793" s="594">
        <f>IF(E1793="S",1,0)</f>
        <v>0</v>
      </c>
      <c r="H1793" s="584"/>
      <c r="I1793" s="576"/>
      <c r="J1793" s="564"/>
      <c r="K1793" s="565"/>
      <c r="L1793" s="568"/>
      <c r="M1793" s="569"/>
      <c r="N1793" s="578">
        <f>L1793+J1793</f>
        <v>0</v>
      </c>
      <c r="O1793" s="579"/>
      <c r="P1793" s="564"/>
      <c r="Q1793" s="565"/>
      <c r="R1793" s="568"/>
      <c r="S1793" s="569"/>
      <c r="T1793" s="578">
        <f>R1793-P1793</f>
        <v>0</v>
      </c>
      <c r="U1793" s="579"/>
      <c r="V1793" s="584"/>
      <c r="W1793" s="576"/>
      <c r="X1793" s="564"/>
      <c r="Y1793" s="576"/>
      <c r="Z1793" s="564"/>
      <c r="AA1793" s="576"/>
      <c r="AB1793" s="564"/>
      <c r="AC1793" s="565"/>
      <c r="AD1793" s="568"/>
      <c r="AE1793" s="569"/>
      <c r="AF1793" s="548">
        <f>IF(AB1793=0,0,(AD1793/AB1793)*100)</f>
        <v>0</v>
      </c>
      <c r="AG1793" s="549"/>
      <c r="AH1793" s="564"/>
      <c r="AI1793" s="565"/>
      <c r="AJ1793" s="568"/>
      <c r="AK1793" s="569"/>
      <c r="AL1793" s="548">
        <f>IF(AH1793=0,0,(AJ1793/AH1793)*100)</f>
        <v>0</v>
      </c>
      <c r="AM1793" s="549"/>
      <c r="AN1793" s="564"/>
      <c r="AO1793" s="565"/>
      <c r="AP1793" s="568"/>
      <c r="AQ1793" s="569"/>
      <c r="AR1793" s="548">
        <f>IF(AN1793=0,0,(AP1793/AN1793)*100)</f>
        <v>0</v>
      </c>
      <c r="AS1793" s="549"/>
      <c r="AT1793" s="572">
        <f>AB1793+AH1793+AN1793</f>
        <v>0</v>
      </c>
      <c r="AU1793" s="573"/>
      <c r="AV1793" s="544">
        <f>AD1793+AJ1793+AP1793</f>
        <v>0</v>
      </c>
      <c r="AW1793" s="545"/>
      <c r="AX1793" s="548">
        <f>IF(AT1793=0,0,(AV1793/AT1793)*100)</f>
        <v>0</v>
      </c>
      <c r="AY1793" s="549"/>
      <c r="AZ1793" s="564"/>
      <c r="BA1793" s="565"/>
      <c r="BB1793" s="568"/>
      <c r="BC1793" s="569"/>
      <c r="BD1793" s="548">
        <f>IF(AZ1793=0,0,(BB1793/AZ1793)*100)</f>
        <v>0</v>
      </c>
      <c r="BE1793" s="549"/>
      <c r="BF1793" s="572">
        <f>AT1793+AZ1793</f>
        <v>0</v>
      </c>
      <c r="BG1793" s="573"/>
      <c r="BH1793" s="544">
        <f>AV1793+BB1793</f>
        <v>0</v>
      </c>
      <c r="BI1793" s="545"/>
      <c r="BJ1793" s="548">
        <f>IF(BF1793=0,0,(BH1793/BF1793)*100)</f>
        <v>0</v>
      </c>
      <c r="BK1793" s="549"/>
      <c r="BL1793" s="552">
        <f>(AD1793*2)+(AJ1793*2)+(AP1793*3)+BB1793</f>
        <v>0</v>
      </c>
      <c r="BM1793" s="553"/>
      <c r="BN1793" s="554"/>
      <c r="BO1793" s="560" t="e">
        <f>(BL1793*BR$1781)+(N1793*BR$1782)+(X1793*BR$1783)+(R1793*BR$1784)+(V1793*BR$1785)+(Z1793*BR$1786)</f>
        <v>#REF!</v>
      </c>
      <c r="BP1793" s="560" t="e">
        <f>((AZ1793-BB1793)*BR$1788)+((AT1793-AV1793)*BR$1787)+(H1793*BR$1789)+(P1793*BR$1790)</f>
        <v>#REF!</v>
      </c>
      <c r="BQ1793" s="62"/>
      <c r="BR1793" s="62"/>
      <c r="BS1793" s="62"/>
    </row>
    <row r="1794" spans="1:76" ht="21.75" customHeight="1">
      <c r="A1794" s="62"/>
      <c r="B1794" s="587"/>
      <c r="C1794" s="562" t="str">
        <f>IF(ROSTER!D$20="","",ROSTER!D$20)</f>
        <v/>
      </c>
      <c r="D1794" s="563"/>
      <c r="E1794" s="591"/>
      <c r="F1794" s="593"/>
      <c r="G1794" s="595"/>
      <c r="H1794" s="585"/>
      <c r="I1794" s="577"/>
      <c r="J1794" s="566"/>
      <c r="K1794" s="567"/>
      <c r="L1794" s="570"/>
      <c r="M1794" s="571"/>
      <c r="N1794" s="582" t="s">
        <v>16</v>
      </c>
      <c r="O1794" s="583"/>
      <c r="P1794" s="566"/>
      <c r="Q1794" s="567"/>
      <c r="R1794" s="570"/>
      <c r="S1794" s="571"/>
      <c r="T1794" s="582" t="s">
        <v>16</v>
      </c>
      <c r="U1794" s="583"/>
      <c r="V1794" s="585"/>
      <c r="W1794" s="577"/>
      <c r="X1794" s="566"/>
      <c r="Y1794" s="577"/>
      <c r="Z1794" s="566"/>
      <c r="AA1794" s="577"/>
      <c r="AB1794" s="566"/>
      <c r="AC1794" s="567"/>
      <c r="AD1794" s="570"/>
      <c r="AE1794" s="571"/>
      <c r="AF1794" s="598"/>
      <c r="AG1794" s="599"/>
      <c r="AH1794" s="566"/>
      <c r="AI1794" s="567"/>
      <c r="AJ1794" s="570"/>
      <c r="AK1794" s="571"/>
      <c r="AL1794" s="598"/>
      <c r="AM1794" s="599"/>
      <c r="AN1794" s="566"/>
      <c r="AO1794" s="567"/>
      <c r="AP1794" s="570"/>
      <c r="AQ1794" s="571"/>
      <c r="AR1794" s="598"/>
      <c r="AS1794" s="599"/>
      <c r="AT1794" s="603"/>
      <c r="AU1794" s="604"/>
      <c r="AV1794" s="596"/>
      <c r="AW1794" s="597"/>
      <c r="AX1794" s="598"/>
      <c r="AY1794" s="599"/>
      <c r="AZ1794" s="566"/>
      <c r="BA1794" s="567"/>
      <c r="BB1794" s="570"/>
      <c r="BC1794" s="571"/>
      <c r="BD1794" s="598"/>
      <c r="BE1794" s="599"/>
      <c r="BF1794" s="603"/>
      <c r="BG1794" s="604"/>
      <c r="BH1794" s="596"/>
      <c r="BI1794" s="597"/>
      <c r="BJ1794" s="598"/>
      <c r="BK1794" s="599"/>
      <c r="BL1794" s="600"/>
      <c r="BM1794" s="601"/>
      <c r="BN1794" s="602"/>
      <c r="BO1794" s="561"/>
      <c r="BP1794" s="561"/>
      <c r="BQ1794" s="62"/>
      <c r="BR1794" s="62"/>
      <c r="BS1794" s="62"/>
    </row>
    <row r="1795" spans="1:76" ht="21.75" customHeight="1">
      <c r="A1795" s="62"/>
      <c r="B1795" s="586" t="str">
        <f>IF(ROSTER!B$22="","",ROSTER!B$22)</f>
        <v/>
      </c>
      <c r="C1795" s="588" t="str">
        <f>IF(ROSTER!C$22="","",ROSTER!C$22)</f>
        <v/>
      </c>
      <c r="D1795" s="589"/>
      <c r="E1795" s="590"/>
      <c r="F1795" s="592">
        <f>IF(E1795="y",1,IF(E1795="S",1,0))</f>
        <v>0</v>
      </c>
      <c r="G1795" s="594">
        <f>IF(E1795="S",1,0)</f>
        <v>0</v>
      </c>
      <c r="H1795" s="584"/>
      <c r="I1795" s="576"/>
      <c r="J1795" s="564"/>
      <c r="K1795" s="565"/>
      <c r="L1795" s="568"/>
      <c r="M1795" s="569"/>
      <c r="N1795" s="578">
        <f>L1795+J1795</f>
        <v>0</v>
      </c>
      <c r="O1795" s="579"/>
      <c r="P1795" s="564"/>
      <c r="Q1795" s="565"/>
      <c r="R1795" s="568"/>
      <c r="S1795" s="569"/>
      <c r="T1795" s="578">
        <f>R1795-P1795</f>
        <v>0</v>
      </c>
      <c r="U1795" s="579"/>
      <c r="V1795" s="584"/>
      <c r="W1795" s="576"/>
      <c r="X1795" s="564"/>
      <c r="Y1795" s="576"/>
      <c r="Z1795" s="564"/>
      <c r="AA1795" s="576"/>
      <c r="AB1795" s="564"/>
      <c r="AC1795" s="565"/>
      <c r="AD1795" s="568"/>
      <c r="AE1795" s="569"/>
      <c r="AF1795" s="548">
        <f>IF(AB1795=0,0,(AD1795/AB1795)*100)</f>
        <v>0</v>
      </c>
      <c r="AG1795" s="549"/>
      <c r="AH1795" s="564"/>
      <c r="AI1795" s="565"/>
      <c r="AJ1795" s="568"/>
      <c r="AK1795" s="569"/>
      <c r="AL1795" s="548">
        <f>IF(AH1795=0,0,(AJ1795/AH1795)*100)</f>
        <v>0</v>
      </c>
      <c r="AM1795" s="549"/>
      <c r="AN1795" s="564"/>
      <c r="AO1795" s="565"/>
      <c r="AP1795" s="568"/>
      <c r="AQ1795" s="569"/>
      <c r="AR1795" s="548">
        <f>IF(AN1795=0,0,(AP1795/AN1795)*100)</f>
        <v>0</v>
      </c>
      <c r="AS1795" s="549"/>
      <c r="AT1795" s="572">
        <f>AB1795+AH1795+AN1795</f>
        <v>0</v>
      </c>
      <c r="AU1795" s="573"/>
      <c r="AV1795" s="544">
        <f>AD1795+AJ1795+AP1795</f>
        <v>0</v>
      </c>
      <c r="AW1795" s="545"/>
      <c r="AX1795" s="548">
        <f>IF(AT1795=0,0,(AV1795/AT1795)*100)</f>
        <v>0</v>
      </c>
      <c r="AY1795" s="549"/>
      <c r="AZ1795" s="564"/>
      <c r="BA1795" s="565"/>
      <c r="BB1795" s="568"/>
      <c r="BC1795" s="569"/>
      <c r="BD1795" s="548">
        <f>IF(AZ1795=0,0,(BB1795/AZ1795)*100)</f>
        <v>0</v>
      </c>
      <c r="BE1795" s="549"/>
      <c r="BF1795" s="572">
        <f>AT1795+AZ1795</f>
        <v>0</v>
      </c>
      <c r="BG1795" s="573"/>
      <c r="BH1795" s="544">
        <f>AV1795+BB1795</f>
        <v>0</v>
      </c>
      <c r="BI1795" s="545"/>
      <c r="BJ1795" s="548">
        <f>IF(BF1795=0,0,(BH1795/BF1795)*100)</f>
        <v>0</v>
      </c>
      <c r="BK1795" s="549"/>
      <c r="BL1795" s="552">
        <f>(AD1795*2)+(AJ1795*2)+(AP1795*3)+BB1795</f>
        <v>0</v>
      </c>
      <c r="BM1795" s="553"/>
      <c r="BN1795" s="554"/>
      <c r="BO1795" s="560" t="e">
        <f>(BL1795*BR$1781)+(N1795*BR$1782)+(X1795*BR$1783)+(R1795*BR$1784)+(V1795*BR$1785)+(Z1795*BR$1786)</f>
        <v>#REF!</v>
      </c>
      <c r="BP1795" s="560" t="e">
        <f>((AZ1795-BB1795)*BR$1788)+((AT1795-AV1795)*BR$1787)+(H1795*BR$1789)+(P1795*BR$1790)</f>
        <v>#REF!</v>
      </c>
      <c r="BQ1795" s="62"/>
      <c r="BR1795" s="62"/>
      <c r="BS1795" s="62"/>
    </row>
    <row r="1796" spans="1:76" ht="21.75" customHeight="1">
      <c r="A1796" s="62"/>
      <c r="B1796" s="587"/>
      <c r="C1796" s="562" t="str">
        <f>IF(ROSTER!D$22="","",ROSTER!D$22)</f>
        <v/>
      </c>
      <c r="D1796" s="563"/>
      <c r="E1796" s="591"/>
      <c r="F1796" s="593"/>
      <c r="G1796" s="595"/>
      <c r="H1796" s="585"/>
      <c r="I1796" s="577"/>
      <c r="J1796" s="566"/>
      <c r="K1796" s="567"/>
      <c r="L1796" s="570"/>
      <c r="M1796" s="571"/>
      <c r="N1796" s="582" t="s">
        <v>16</v>
      </c>
      <c r="O1796" s="583"/>
      <c r="P1796" s="566"/>
      <c r="Q1796" s="567"/>
      <c r="R1796" s="570"/>
      <c r="S1796" s="571"/>
      <c r="T1796" s="582" t="s">
        <v>16</v>
      </c>
      <c r="U1796" s="583"/>
      <c r="V1796" s="585"/>
      <c r="W1796" s="577"/>
      <c r="X1796" s="566"/>
      <c r="Y1796" s="577"/>
      <c r="Z1796" s="566"/>
      <c r="AA1796" s="577"/>
      <c r="AB1796" s="566"/>
      <c r="AC1796" s="567"/>
      <c r="AD1796" s="570"/>
      <c r="AE1796" s="571"/>
      <c r="AF1796" s="598"/>
      <c r="AG1796" s="599"/>
      <c r="AH1796" s="566"/>
      <c r="AI1796" s="567"/>
      <c r="AJ1796" s="570"/>
      <c r="AK1796" s="571"/>
      <c r="AL1796" s="598"/>
      <c r="AM1796" s="599"/>
      <c r="AN1796" s="566"/>
      <c r="AO1796" s="567"/>
      <c r="AP1796" s="570"/>
      <c r="AQ1796" s="571"/>
      <c r="AR1796" s="598"/>
      <c r="AS1796" s="599"/>
      <c r="AT1796" s="603"/>
      <c r="AU1796" s="604"/>
      <c r="AV1796" s="596"/>
      <c r="AW1796" s="597"/>
      <c r="AX1796" s="598"/>
      <c r="AY1796" s="599"/>
      <c r="AZ1796" s="566"/>
      <c r="BA1796" s="567"/>
      <c r="BB1796" s="570"/>
      <c r="BC1796" s="571"/>
      <c r="BD1796" s="598"/>
      <c r="BE1796" s="599"/>
      <c r="BF1796" s="603"/>
      <c r="BG1796" s="604"/>
      <c r="BH1796" s="596"/>
      <c r="BI1796" s="597"/>
      <c r="BJ1796" s="598"/>
      <c r="BK1796" s="599"/>
      <c r="BL1796" s="600"/>
      <c r="BM1796" s="601"/>
      <c r="BN1796" s="602"/>
      <c r="BO1796" s="561"/>
      <c r="BP1796" s="561"/>
      <c r="BQ1796" s="62"/>
      <c r="BR1796" s="62"/>
      <c r="BS1796" s="62"/>
    </row>
    <row r="1797" spans="1:76" ht="21.75" customHeight="1">
      <c r="A1797" s="62"/>
      <c r="B1797" s="586" t="str">
        <f>IF(ROSTER!B$24="","",ROSTER!B$24)</f>
        <v/>
      </c>
      <c r="C1797" s="588" t="str">
        <f>IF(ROSTER!C$24="","",ROSTER!C$24)</f>
        <v/>
      </c>
      <c r="D1797" s="589"/>
      <c r="E1797" s="590"/>
      <c r="F1797" s="592">
        <f>IF(E1797="y",1,IF(E1797="S",1,0))</f>
        <v>0</v>
      </c>
      <c r="G1797" s="594">
        <f>IF(E1797="S",1,0)</f>
        <v>0</v>
      </c>
      <c r="H1797" s="584"/>
      <c r="I1797" s="576"/>
      <c r="J1797" s="564"/>
      <c r="K1797" s="565"/>
      <c r="L1797" s="568"/>
      <c r="M1797" s="569"/>
      <c r="N1797" s="578">
        <f>L1797+J1797</f>
        <v>0</v>
      </c>
      <c r="O1797" s="579"/>
      <c r="P1797" s="564"/>
      <c r="Q1797" s="565"/>
      <c r="R1797" s="568"/>
      <c r="S1797" s="569"/>
      <c r="T1797" s="578">
        <f>R1797-P1797</f>
        <v>0</v>
      </c>
      <c r="U1797" s="579"/>
      <c r="V1797" s="584"/>
      <c r="W1797" s="576"/>
      <c r="X1797" s="564"/>
      <c r="Y1797" s="576"/>
      <c r="Z1797" s="564"/>
      <c r="AA1797" s="576"/>
      <c r="AB1797" s="564"/>
      <c r="AC1797" s="565"/>
      <c r="AD1797" s="568"/>
      <c r="AE1797" s="569"/>
      <c r="AF1797" s="548">
        <f>IF(AB1797=0,0,(AD1797/AB1797)*100)</f>
        <v>0</v>
      </c>
      <c r="AG1797" s="549"/>
      <c r="AH1797" s="564"/>
      <c r="AI1797" s="565"/>
      <c r="AJ1797" s="568"/>
      <c r="AK1797" s="569"/>
      <c r="AL1797" s="548">
        <f>IF(AH1797=0,0,(AJ1797/AH1797)*100)</f>
        <v>0</v>
      </c>
      <c r="AM1797" s="549"/>
      <c r="AN1797" s="564"/>
      <c r="AO1797" s="565"/>
      <c r="AP1797" s="568"/>
      <c r="AQ1797" s="569"/>
      <c r="AR1797" s="548">
        <f>IF(AN1797=0,0,(AP1797/AN1797)*100)</f>
        <v>0</v>
      </c>
      <c r="AS1797" s="549"/>
      <c r="AT1797" s="572">
        <f>AB1797+AH1797+AN1797</f>
        <v>0</v>
      </c>
      <c r="AU1797" s="573"/>
      <c r="AV1797" s="544">
        <f>AD1797+AJ1797+AP1797</f>
        <v>0</v>
      </c>
      <c r="AW1797" s="545"/>
      <c r="AX1797" s="548">
        <f>IF(AT1797=0,0,(AV1797/AT1797)*100)</f>
        <v>0</v>
      </c>
      <c r="AY1797" s="549"/>
      <c r="AZ1797" s="564"/>
      <c r="BA1797" s="565"/>
      <c r="BB1797" s="568"/>
      <c r="BC1797" s="569"/>
      <c r="BD1797" s="548">
        <f>IF(AZ1797=0,0,(BB1797/AZ1797)*100)</f>
        <v>0</v>
      </c>
      <c r="BE1797" s="549"/>
      <c r="BF1797" s="572">
        <f>AT1797+AZ1797</f>
        <v>0</v>
      </c>
      <c r="BG1797" s="573"/>
      <c r="BH1797" s="544">
        <f>AV1797+BB1797</f>
        <v>0</v>
      </c>
      <c r="BI1797" s="545"/>
      <c r="BJ1797" s="548">
        <f>IF(BF1797=0,0,(BH1797/BF1797)*100)</f>
        <v>0</v>
      </c>
      <c r="BK1797" s="549"/>
      <c r="BL1797" s="552">
        <f>(AD1797*2)+(AJ1797*2)+(AP1797*3)+BB1797</f>
        <v>0</v>
      </c>
      <c r="BM1797" s="553"/>
      <c r="BN1797" s="554"/>
      <c r="BO1797" s="560" t="e">
        <f>(BL1797*BR$1781)+(N1797*BR$1782)+(X1797*BR$1783)+(R1797*BR$1784)+(V1797*BR$1785)+(Z1797*BR$1786)</f>
        <v>#REF!</v>
      </c>
      <c r="BP1797" s="560" t="e">
        <f>((AZ1797-BB1797)*BR$1788)+((AT1797-AV1797)*BR$1787)+(H1797*BR$1789)+(P1797*BR$1790)</f>
        <v>#REF!</v>
      </c>
      <c r="BQ1797" s="62"/>
      <c r="BR1797" s="62"/>
      <c r="BS1797" s="62"/>
    </row>
    <row r="1798" spans="1:76" ht="21.75" customHeight="1">
      <c r="A1798" s="62"/>
      <c r="B1798" s="587"/>
      <c r="C1798" s="562" t="str">
        <f>IF(ROSTER!D$24="","",ROSTER!D$24)</f>
        <v/>
      </c>
      <c r="D1798" s="563"/>
      <c r="E1798" s="591"/>
      <c r="F1798" s="593"/>
      <c r="G1798" s="595"/>
      <c r="H1798" s="585"/>
      <c r="I1798" s="577"/>
      <c r="J1798" s="566"/>
      <c r="K1798" s="567"/>
      <c r="L1798" s="570"/>
      <c r="M1798" s="571"/>
      <c r="N1798" s="582" t="s">
        <v>16</v>
      </c>
      <c r="O1798" s="583"/>
      <c r="P1798" s="566"/>
      <c r="Q1798" s="567"/>
      <c r="R1798" s="570"/>
      <c r="S1798" s="571"/>
      <c r="T1798" s="582" t="s">
        <v>16</v>
      </c>
      <c r="U1798" s="583"/>
      <c r="V1798" s="585"/>
      <c r="W1798" s="577"/>
      <c r="X1798" s="566"/>
      <c r="Y1798" s="577"/>
      <c r="Z1798" s="566"/>
      <c r="AA1798" s="577"/>
      <c r="AB1798" s="566"/>
      <c r="AC1798" s="567"/>
      <c r="AD1798" s="570"/>
      <c r="AE1798" s="571"/>
      <c r="AF1798" s="598"/>
      <c r="AG1798" s="599"/>
      <c r="AH1798" s="566"/>
      <c r="AI1798" s="567"/>
      <c r="AJ1798" s="570"/>
      <c r="AK1798" s="571"/>
      <c r="AL1798" s="598"/>
      <c r="AM1798" s="599"/>
      <c r="AN1798" s="566"/>
      <c r="AO1798" s="567"/>
      <c r="AP1798" s="570"/>
      <c r="AQ1798" s="571"/>
      <c r="AR1798" s="598"/>
      <c r="AS1798" s="599"/>
      <c r="AT1798" s="603"/>
      <c r="AU1798" s="604"/>
      <c r="AV1798" s="596"/>
      <c r="AW1798" s="597"/>
      <c r="AX1798" s="598"/>
      <c r="AY1798" s="599"/>
      <c r="AZ1798" s="566"/>
      <c r="BA1798" s="567"/>
      <c r="BB1798" s="570"/>
      <c r="BC1798" s="571"/>
      <c r="BD1798" s="598"/>
      <c r="BE1798" s="599"/>
      <c r="BF1798" s="603"/>
      <c r="BG1798" s="604"/>
      <c r="BH1798" s="596"/>
      <c r="BI1798" s="597"/>
      <c r="BJ1798" s="598"/>
      <c r="BK1798" s="599"/>
      <c r="BL1798" s="600"/>
      <c r="BM1798" s="601"/>
      <c r="BN1798" s="602"/>
      <c r="BO1798" s="561"/>
      <c r="BP1798" s="561"/>
      <c r="BQ1798" s="62"/>
      <c r="BR1798" s="62"/>
      <c r="BS1798" s="62"/>
      <c r="BX1798" s="82"/>
    </row>
    <row r="1799" spans="1:76" ht="21.75" customHeight="1">
      <c r="A1799" s="62"/>
      <c r="B1799" s="586" t="str">
        <f>IF(ROSTER!B$26="","",ROSTER!B$26)</f>
        <v/>
      </c>
      <c r="C1799" s="588" t="str">
        <f>IF(ROSTER!C$26="","",ROSTER!C$26)</f>
        <v/>
      </c>
      <c r="D1799" s="589"/>
      <c r="E1799" s="590"/>
      <c r="F1799" s="592">
        <f>IF(E1799="y",1,IF(E1799="S",1,0))</f>
        <v>0</v>
      </c>
      <c r="G1799" s="594">
        <f>IF(E1799="S",1,0)</f>
        <v>0</v>
      </c>
      <c r="H1799" s="584"/>
      <c r="I1799" s="576"/>
      <c r="J1799" s="564"/>
      <c r="K1799" s="565"/>
      <c r="L1799" s="568"/>
      <c r="M1799" s="569"/>
      <c r="N1799" s="578">
        <f>L1799+J1799</f>
        <v>0</v>
      </c>
      <c r="O1799" s="579"/>
      <c r="P1799" s="564"/>
      <c r="Q1799" s="565"/>
      <c r="R1799" s="568"/>
      <c r="S1799" s="569"/>
      <c r="T1799" s="578">
        <f>R1799-P1799</f>
        <v>0</v>
      </c>
      <c r="U1799" s="579"/>
      <c r="V1799" s="584"/>
      <c r="W1799" s="576"/>
      <c r="X1799" s="564"/>
      <c r="Y1799" s="576"/>
      <c r="Z1799" s="564"/>
      <c r="AA1799" s="576"/>
      <c r="AB1799" s="564"/>
      <c r="AC1799" s="565"/>
      <c r="AD1799" s="568"/>
      <c r="AE1799" s="569"/>
      <c r="AF1799" s="548">
        <f>IF(AB1799=0,0,(AD1799/AB1799)*100)</f>
        <v>0</v>
      </c>
      <c r="AG1799" s="549"/>
      <c r="AH1799" s="564"/>
      <c r="AI1799" s="565"/>
      <c r="AJ1799" s="568"/>
      <c r="AK1799" s="569"/>
      <c r="AL1799" s="548">
        <f>IF(AH1799=0,0,(AJ1799/AH1799)*100)</f>
        <v>0</v>
      </c>
      <c r="AM1799" s="549"/>
      <c r="AN1799" s="564"/>
      <c r="AO1799" s="565"/>
      <c r="AP1799" s="568"/>
      <c r="AQ1799" s="569"/>
      <c r="AR1799" s="548">
        <f>IF(AN1799=0,0,(AP1799/AN1799)*100)</f>
        <v>0</v>
      </c>
      <c r="AS1799" s="549"/>
      <c r="AT1799" s="572">
        <f>AB1799+AH1799+AN1799</f>
        <v>0</v>
      </c>
      <c r="AU1799" s="573"/>
      <c r="AV1799" s="544">
        <f>AD1799+AJ1799+AP1799</f>
        <v>0</v>
      </c>
      <c r="AW1799" s="545"/>
      <c r="AX1799" s="548">
        <f>IF(AT1799=0,0,(AV1799/AT1799)*100)</f>
        <v>0</v>
      </c>
      <c r="AY1799" s="549"/>
      <c r="AZ1799" s="564"/>
      <c r="BA1799" s="565"/>
      <c r="BB1799" s="568"/>
      <c r="BC1799" s="569"/>
      <c r="BD1799" s="548">
        <f>IF(AZ1799=0,0,(BB1799/AZ1799)*100)</f>
        <v>0</v>
      </c>
      <c r="BE1799" s="549"/>
      <c r="BF1799" s="572">
        <f>AT1799+AZ1799</f>
        <v>0</v>
      </c>
      <c r="BG1799" s="573"/>
      <c r="BH1799" s="544">
        <f>AV1799+BB1799</f>
        <v>0</v>
      </c>
      <c r="BI1799" s="545"/>
      <c r="BJ1799" s="548">
        <f>IF(BF1799=0,0,(BH1799/BF1799)*100)</f>
        <v>0</v>
      </c>
      <c r="BK1799" s="549"/>
      <c r="BL1799" s="552">
        <f>(AD1799*2)+(AJ1799*2)+(AP1799*3)+BB1799</f>
        <v>0</v>
      </c>
      <c r="BM1799" s="553"/>
      <c r="BN1799" s="554"/>
      <c r="BO1799" s="560" t="e">
        <f>(BL1799*BR$1781)+(N1799*BR$1782)+(X1799*BR$1783)+(R1799*BR$1784)+(V1799*BR$1785)+(Z1799*BR$1786)</f>
        <v>#REF!</v>
      </c>
      <c r="BP1799" s="560" t="e">
        <f>((AZ1799-BB1799)*BR$1788)+((AT1799-AV1799)*BR$1787)+(H1799*BR$1789)+(P1799*BR$1790)</f>
        <v>#REF!</v>
      </c>
      <c r="BQ1799" s="62"/>
      <c r="BR1799" s="62"/>
      <c r="BS1799" s="62"/>
    </row>
    <row r="1800" spans="1:76" ht="21.75" customHeight="1">
      <c r="A1800" s="62"/>
      <c r="B1800" s="587"/>
      <c r="C1800" s="562" t="str">
        <f>IF(ROSTER!D$26="","",ROSTER!D$26)</f>
        <v/>
      </c>
      <c r="D1800" s="563"/>
      <c r="E1800" s="591"/>
      <c r="F1800" s="593"/>
      <c r="G1800" s="595"/>
      <c r="H1800" s="585"/>
      <c r="I1800" s="577"/>
      <c r="J1800" s="566"/>
      <c r="K1800" s="567"/>
      <c r="L1800" s="570"/>
      <c r="M1800" s="571"/>
      <c r="N1800" s="582" t="s">
        <v>16</v>
      </c>
      <c r="O1800" s="583"/>
      <c r="P1800" s="566"/>
      <c r="Q1800" s="567"/>
      <c r="R1800" s="570"/>
      <c r="S1800" s="571"/>
      <c r="T1800" s="582" t="s">
        <v>16</v>
      </c>
      <c r="U1800" s="583"/>
      <c r="V1800" s="585"/>
      <c r="W1800" s="577"/>
      <c r="X1800" s="566"/>
      <c r="Y1800" s="577"/>
      <c r="Z1800" s="566"/>
      <c r="AA1800" s="577"/>
      <c r="AB1800" s="566"/>
      <c r="AC1800" s="567"/>
      <c r="AD1800" s="570"/>
      <c r="AE1800" s="571"/>
      <c r="AF1800" s="598"/>
      <c r="AG1800" s="599"/>
      <c r="AH1800" s="566"/>
      <c r="AI1800" s="567"/>
      <c r="AJ1800" s="570"/>
      <c r="AK1800" s="571"/>
      <c r="AL1800" s="598"/>
      <c r="AM1800" s="599"/>
      <c r="AN1800" s="566"/>
      <c r="AO1800" s="567"/>
      <c r="AP1800" s="570"/>
      <c r="AQ1800" s="571"/>
      <c r="AR1800" s="598"/>
      <c r="AS1800" s="599"/>
      <c r="AT1800" s="603"/>
      <c r="AU1800" s="604"/>
      <c r="AV1800" s="596"/>
      <c r="AW1800" s="597"/>
      <c r="AX1800" s="598"/>
      <c r="AY1800" s="599"/>
      <c r="AZ1800" s="566"/>
      <c r="BA1800" s="567"/>
      <c r="BB1800" s="570"/>
      <c r="BC1800" s="571"/>
      <c r="BD1800" s="598"/>
      <c r="BE1800" s="599"/>
      <c r="BF1800" s="603"/>
      <c r="BG1800" s="604"/>
      <c r="BH1800" s="596"/>
      <c r="BI1800" s="597"/>
      <c r="BJ1800" s="598"/>
      <c r="BK1800" s="599"/>
      <c r="BL1800" s="600"/>
      <c r="BM1800" s="601"/>
      <c r="BN1800" s="602"/>
      <c r="BO1800" s="561"/>
      <c r="BP1800" s="561"/>
      <c r="BQ1800" s="62"/>
      <c r="BR1800" s="62"/>
      <c r="BS1800" s="62"/>
    </row>
    <row r="1801" spans="1:76" ht="21.75" customHeight="1">
      <c r="A1801" s="62"/>
      <c r="B1801" s="586" t="str">
        <f>IF(ROSTER!B$28="","",ROSTER!B$28)</f>
        <v/>
      </c>
      <c r="C1801" s="588" t="str">
        <f>IF(ROSTER!C$28="","",ROSTER!C$28)</f>
        <v/>
      </c>
      <c r="D1801" s="589"/>
      <c r="E1801" s="590"/>
      <c r="F1801" s="592">
        <f>IF(E1801="y",1,IF(E1801="S",1,0))</f>
        <v>0</v>
      </c>
      <c r="G1801" s="594">
        <f>IF(E1801="S",1,0)</f>
        <v>0</v>
      </c>
      <c r="H1801" s="584"/>
      <c r="I1801" s="576"/>
      <c r="J1801" s="564"/>
      <c r="K1801" s="565"/>
      <c r="L1801" s="568"/>
      <c r="M1801" s="569"/>
      <c r="N1801" s="578">
        <f>L1801+J1801</f>
        <v>0</v>
      </c>
      <c r="O1801" s="579"/>
      <c r="P1801" s="564"/>
      <c r="Q1801" s="565"/>
      <c r="R1801" s="568"/>
      <c r="S1801" s="569"/>
      <c r="T1801" s="578">
        <f>R1801-P1801</f>
        <v>0</v>
      </c>
      <c r="U1801" s="579"/>
      <c r="V1801" s="584"/>
      <c r="W1801" s="576"/>
      <c r="X1801" s="564"/>
      <c r="Y1801" s="576"/>
      <c r="Z1801" s="564"/>
      <c r="AA1801" s="576"/>
      <c r="AB1801" s="564"/>
      <c r="AC1801" s="565"/>
      <c r="AD1801" s="568"/>
      <c r="AE1801" s="569"/>
      <c r="AF1801" s="548">
        <f>IF(AB1801=0,0,(AD1801/AB1801)*100)</f>
        <v>0</v>
      </c>
      <c r="AG1801" s="549"/>
      <c r="AH1801" s="564"/>
      <c r="AI1801" s="565"/>
      <c r="AJ1801" s="568"/>
      <c r="AK1801" s="569"/>
      <c r="AL1801" s="548">
        <f>IF(AH1801=0,0,(AJ1801/AH1801)*100)</f>
        <v>0</v>
      </c>
      <c r="AM1801" s="549"/>
      <c r="AN1801" s="564"/>
      <c r="AO1801" s="565"/>
      <c r="AP1801" s="568"/>
      <c r="AQ1801" s="569"/>
      <c r="AR1801" s="548">
        <f>IF(AN1801=0,0,(AP1801/AN1801)*100)</f>
        <v>0</v>
      </c>
      <c r="AS1801" s="549"/>
      <c r="AT1801" s="572">
        <f>AB1801+AH1801+AN1801</f>
        <v>0</v>
      </c>
      <c r="AU1801" s="573"/>
      <c r="AV1801" s="544">
        <f>AD1801+AJ1801+AP1801</f>
        <v>0</v>
      </c>
      <c r="AW1801" s="545"/>
      <c r="AX1801" s="548">
        <f>IF(AT1801=0,0,(AV1801/AT1801)*100)</f>
        <v>0</v>
      </c>
      <c r="AY1801" s="549"/>
      <c r="AZ1801" s="564"/>
      <c r="BA1801" s="565"/>
      <c r="BB1801" s="568"/>
      <c r="BC1801" s="569"/>
      <c r="BD1801" s="548">
        <f>IF(AZ1801=0,0,(BB1801/AZ1801)*100)</f>
        <v>0</v>
      </c>
      <c r="BE1801" s="549"/>
      <c r="BF1801" s="572">
        <f>AT1801+AZ1801</f>
        <v>0</v>
      </c>
      <c r="BG1801" s="573"/>
      <c r="BH1801" s="544">
        <f>AV1801+BB1801</f>
        <v>0</v>
      </c>
      <c r="BI1801" s="545"/>
      <c r="BJ1801" s="548">
        <f>IF(BF1801=0,0,(BH1801/BF1801)*100)</f>
        <v>0</v>
      </c>
      <c r="BK1801" s="549"/>
      <c r="BL1801" s="552">
        <f>(AD1801*2)+(AJ1801*2)+(AP1801*3)+BB1801</f>
        <v>0</v>
      </c>
      <c r="BM1801" s="553"/>
      <c r="BN1801" s="554"/>
      <c r="BO1801" s="560" t="e">
        <f>(BL1801*BR$1781)+(N1801*BR$1782)+(X1801*BR$1783)+(R1801*BR$1784)+(V1801*BR$1785)+(Z1801*BR$1786)</f>
        <v>#REF!</v>
      </c>
      <c r="BP1801" s="560" t="e">
        <f>((AZ1801-BB1801)*BR$1788)+((AT1801-AV1801)*BR$1787)+(H1801*BR$1789)+(P1801*BR$1790)</f>
        <v>#REF!</v>
      </c>
      <c r="BQ1801" s="62"/>
      <c r="BR1801" s="62"/>
      <c r="BS1801" s="62"/>
    </row>
    <row r="1802" spans="1:76" ht="21.75" customHeight="1">
      <c r="A1802" s="62"/>
      <c r="B1802" s="587"/>
      <c r="C1802" s="562" t="str">
        <f>IF(ROSTER!D$28="","",ROSTER!D$28)</f>
        <v/>
      </c>
      <c r="D1802" s="563"/>
      <c r="E1802" s="591"/>
      <c r="F1802" s="593"/>
      <c r="G1802" s="595"/>
      <c r="H1802" s="585"/>
      <c r="I1802" s="577"/>
      <c r="J1802" s="566"/>
      <c r="K1802" s="567"/>
      <c r="L1802" s="570"/>
      <c r="M1802" s="571"/>
      <c r="N1802" s="582" t="s">
        <v>16</v>
      </c>
      <c r="O1802" s="583"/>
      <c r="P1802" s="566"/>
      <c r="Q1802" s="567"/>
      <c r="R1802" s="570"/>
      <c r="S1802" s="571"/>
      <c r="T1802" s="582" t="s">
        <v>16</v>
      </c>
      <c r="U1802" s="583"/>
      <c r="V1802" s="585"/>
      <c r="W1802" s="577"/>
      <c r="X1802" s="566"/>
      <c r="Y1802" s="577"/>
      <c r="Z1802" s="566"/>
      <c r="AA1802" s="577"/>
      <c r="AB1802" s="566"/>
      <c r="AC1802" s="567"/>
      <c r="AD1802" s="570"/>
      <c r="AE1802" s="571"/>
      <c r="AF1802" s="598"/>
      <c r="AG1802" s="599"/>
      <c r="AH1802" s="566"/>
      <c r="AI1802" s="567"/>
      <c r="AJ1802" s="570"/>
      <c r="AK1802" s="571"/>
      <c r="AL1802" s="598"/>
      <c r="AM1802" s="599"/>
      <c r="AN1802" s="566"/>
      <c r="AO1802" s="567"/>
      <c r="AP1802" s="570"/>
      <c r="AQ1802" s="571"/>
      <c r="AR1802" s="598"/>
      <c r="AS1802" s="599"/>
      <c r="AT1802" s="603"/>
      <c r="AU1802" s="604"/>
      <c r="AV1802" s="596"/>
      <c r="AW1802" s="597"/>
      <c r="AX1802" s="598"/>
      <c r="AY1802" s="599"/>
      <c r="AZ1802" s="566"/>
      <c r="BA1802" s="567"/>
      <c r="BB1802" s="570"/>
      <c r="BC1802" s="571"/>
      <c r="BD1802" s="598"/>
      <c r="BE1802" s="599"/>
      <c r="BF1802" s="603"/>
      <c r="BG1802" s="604"/>
      <c r="BH1802" s="596"/>
      <c r="BI1802" s="597"/>
      <c r="BJ1802" s="598"/>
      <c r="BK1802" s="599"/>
      <c r="BL1802" s="600"/>
      <c r="BM1802" s="601"/>
      <c r="BN1802" s="602"/>
      <c r="BO1802" s="561"/>
      <c r="BP1802" s="561"/>
      <c r="BQ1802" s="62"/>
      <c r="BR1802" s="62"/>
      <c r="BS1802" s="62"/>
    </row>
    <row r="1803" spans="1:76" ht="21.75" customHeight="1">
      <c r="A1803" s="62"/>
      <c r="B1803" s="586" t="str">
        <f>IF(ROSTER!B$30="","",ROSTER!B$30)</f>
        <v/>
      </c>
      <c r="C1803" s="588" t="str">
        <f>IF(ROSTER!C$30="","",ROSTER!C$30)</f>
        <v/>
      </c>
      <c r="D1803" s="589"/>
      <c r="E1803" s="590"/>
      <c r="F1803" s="592">
        <f>IF(E1803="y",1,IF(E1803="S",1,0))</f>
        <v>0</v>
      </c>
      <c r="G1803" s="594">
        <f>IF(E1803="S",1,0)</f>
        <v>0</v>
      </c>
      <c r="H1803" s="584"/>
      <c r="I1803" s="576"/>
      <c r="J1803" s="564"/>
      <c r="K1803" s="565"/>
      <c r="L1803" s="568"/>
      <c r="M1803" s="569"/>
      <c r="N1803" s="578">
        <f>L1803+J1803</f>
        <v>0</v>
      </c>
      <c r="O1803" s="579"/>
      <c r="P1803" s="564"/>
      <c r="Q1803" s="565"/>
      <c r="R1803" s="568"/>
      <c r="S1803" s="569"/>
      <c r="T1803" s="578">
        <f>R1803-P1803</f>
        <v>0</v>
      </c>
      <c r="U1803" s="579"/>
      <c r="V1803" s="584"/>
      <c r="W1803" s="576"/>
      <c r="X1803" s="564"/>
      <c r="Y1803" s="576"/>
      <c r="Z1803" s="564"/>
      <c r="AA1803" s="576"/>
      <c r="AB1803" s="564"/>
      <c r="AC1803" s="565"/>
      <c r="AD1803" s="568"/>
      <c r="AE1803" s="569"/>
      <c r="AF1803" s="548">
        <f>IF(AB1803=0,0,(AD1803/AB1803)*100)</f>
        <v>0</v>
      </c>
      <c r="AG1803" s="549"/>
      <c r="AH1803" s="564"/>
      <c r="AI1803" s="565"/>
      <c r="AJ1803" s="568"/>
      <c r="AK1803" s="569"/>
      <c r="AL1803" s="548">
        <f>IF(AH1803=0,0,(AJ1803/AH1803)*100)</f>
        <v>0</v>
      </c>
      <c r="AM1803" s="549"/>
      <c r="AN1803" s="564"/>
      <c r="AO1803" s="565"/>
      <c r="AP1803" s="568"/>
      <c r="AQ1803" s="569"/>
      <c r="AR1803" s="548">
        <f>IF(AN1803=0,0,(AP1803/AN1803)*100)</f>
        <v>0</v>
      </c>
      <c r="AS1803" s="549"/>
      <c r="AT1803" s="572">
        <f>AB1803+AH1803+AN1803</f>
        <v>0</v>
      </c>
      <c r="AU1803" s="573"/>
      <c r="AV1803" s="544">
        <f>AD1803+AJ1803+AP1803</f>
        <v>0</v>
      </c>
      <c r="AW1803" s="545"/>
      <c r="AX1803" s="548">
        <f>IF(AT1803=0,0,(AV1803/AT1803)*100)</f>
        <v>0</v>
      </c>
      <c r="AY1803" s="549"/>
      <c r="AZ1803" s="564"/>
      <c r="BA1803" s="565"/>
      <c r="BB1803" s="568"/>
      <c r="BC1803" s="569"/>
      <c r="BD1803" s="548">
        <f>IF(AZ1803=0,0,(BB1803/AZ1803)*100)</f>
        <v>0</v>
      </c>
      <c r="BE1803" s="549"/>
      <c r="BF1803" s="572">
        <f>AT1803+AZ1803</f>
        <v>0</v>
      </c>
      <c r="BG1803" s="573"/>
      <c r="BH1803" s="544">
        <f>AV1803+BB1803</f>
        <v>0</v>
      </c>
      <c r="BI1803" s="545"/>
      <c r="BJ1803" s="548">
        <f>IF(BF1803=0,0,(BH1803/BF1803)*100)</f>
        <v>0</v>
      </c>
      <c r="BK1803" s="549"/>
      <c r="BL1803" s="552">
        <f>(AD1803*2)+(AJ1803*2)+(AP1803*3)+BB1803</f>
        <v>0</v>
      </c>
      <c r="BM1803" s="553"/>
      <c r="BN1803" s="554"/>
      <c r="BO1803" s="560" t="e">
        <f>(BL1803*BR$1781)+(N1803*BR$1782)+(X1803*BR$1783)+(R1803*BR$1784)+(V1803*BR$1785)+(Z1803*BR$1786)</f>
        <v>#REF!</v>
      </c>
      <c r="BP1803" s="560" t="e">
        <f>((AZ1803-BB1803)*BR$1788)+((AT1803-AV1803)*BR$1787)+(H1803*BR$1789)+(P1803*BR$1790)</f>
        <v>#REF!</v>
      </c>
      <c r="BQ1803" s="62"/>
      <c r="BR1803" s="62"/>
      <c r="BS1803" s="62"/>
    </row>
    <row r="1804" spans="1:76" ht="21.75" customHeight="1">
      <c r="A1804" s="62"/>
      <c r="B1804" s="587"/>
      <c r="C1804" s="562" t="str">
        <f>IF(ROSTER!D$30="","",ROSTER!D$30)</f>
        <v/>
      </c>
      <c r="D1804" s="563"/>
      <c r="E1804" s="591"/>
      <c r="F1804" s="593"/>
      <c r="G1804" s="595"/>
      <c r="H1804" s="585"/>
      <c r="I1804" s="577"/>
      <c r="J1804" s="566"/>
      <c r="K1804" s="567"/>
      <c r="L1804" s="570"/>
      <c r="M1804" s="571"/>
      <c r="N1804" s="582" t="s">
        <v>16</v>
      </c>
      <c r="O1804" s="583"/>
      <c r="P1804" s="566"/>
      <c r="Q1804" s="567"/>
      <c r="R1804" s="570"/>
      <c r="S1804" s="571"/>
      <c r="T1804" s="582" t="s">
        <v>16</v>
      </c>
      <c r="U1804" s="583"/>
      <c r="V1804" s="585"/>
      <c r="W1804" s="577"/>
      <c r="X1804" s="566"/>
      <c r="Y1804" s="577"/>
      <c r="Z1804" s="566"/>
      <c r="AA1804" s="577"/>
      <c r="AB1804" s="566"/>
      <c r="AC1804" s="567"/>
      <c r="AD1804" s="570"/>
      <c r="AE1804" s="571"/>
      <c r="AF1804" s="598"/>
      <c r="AG1804" s="599"/>
      <c r="AH1804" s="566"/>
      <c r="AI1804" s="567"/>
      <c r="AJ1804" s="570"/>
      <c r="AK1804" s="571"/>
      <c r="AL1804" s="598"/>
      <c r="AM1804" s="599"/>
      <c r="AN1804" s="566"/>
      <c r="AO1804" s="567"/>
      <c r="AP1804" s="570"/>
      <c r="AQ1804" s="571"/>
      <c r="AR1804" s="598"/>
      <c r="AS1804" s="599"/>
      <c r="AT1804" s="603"/>
      <c r="AU1804" s="604"/>
      <c r="AV1804" s="596"/>
      <c r="AW1804" s="597"/>
      <c r="AX1804" s="598"/>
      <c r="AY1804" s="599"/>
      <c r="AZ1804" s="566"/>
      <c r="BA1804" s="567"/>
      <c r="BB1804" s="570"/>
      <c r="BC1804" s="571"/>
      <c r="BD1804" s="598"/>
      <c r="BE1804" s="599"/>
      <c r="BF1804" s="603"/>
      <c r="BG1804" s="604"/>
      <c r="BH1804" s="596"/>
      <c r="BI1804" s="597"/>
      <c r="BJ1804" s="598"/>
      <c r="BK1804" s="599"/>
      <c r="BL1804" s="600"/>
      <c r="BM1804" s="601"/>
      <c r="BN1804" s="602"/>
      <c r="BO1804" s="561"/>
      <c r="BP1804" s="561"/>
      <c r="BQ1804" s="62"/>
      <c r="BR1804" s="62"/>
      <c r="BS1804" s="62"/>
    </row>
    <row r="1805" spans="1:76" ht="21.75" customHeight="1">
      <c r="A1805" s="62"/>
      <c r="B1805" s="586" t="str">
        <f>IF(ROSTER!B$32="","",ROSTER!B$32)</f>
        <v/>
      </c>
      <c r="C1805" s="588" t="str">
        <f>IF(ROSTER!C$32="","",ROSTER!C$32)</f>
        <v/>
      </c>
      <c r="D1805" s="589"/>
      <c r="E1805" s="590"/>
      <c r="F1805" s="592">
        <f>IF(E1805="y",1,IF(E1805="S",1,0))</f>
        <v>0</v>
      </c>
      <c r="G1805" s="594">
        <f>IF(E1805="S",1,0)</f>
        <v>0</v>
      </c>
      <c r="H1805" s="584"/>
      <c r="I1805" s="576"/>
      <c r="J1805" s="564"/>
      <c r="K1805" s="565"/>
      <c r="L1805" s="568"/>
      <c r="M1805" s="569"/>
      <c r="N1805" s="578">
        <f>L1805+J1805</f>
        <v>0</v>
      </c>
      <c r="O1805" s="579"/>
      <c r="P1805" s="564"/>
      <c r="Q1805" s="565"/>
      <c r="R1805" s="568"/>
      <c r="S1805" s="569"/>
      <c r="T1805" s="578">
        <f>R1805-P1805</f>
        <v>0</v>
      </c>
      <c r="U1805" s="579"/>
      <c r="V1805" s="584"/>
      <c r="W1805" s="576"/>
      <c r="X1805" s="564"/>
      <c r="Y1805" s="576"/>
      <c r="Z1805" s="564"/>
      <c r="AA1805" s="576"/>
      <c r="AB1805" s="564"/>
      <c r="AC1805" s="565"/>
      <c r="AD1805" s="568"/>
      <c r="AE1805" s="569"/>
      <c r="AF1805" s="548">
        <f>IF(AB1805=0,0,(AD1805/AB1805)*100)</f>
        <v>0</v>
      </c>
      <c r="AG1805" s="549"/>
      <c r="AH1805" s="564"/>
      <c r="AI1805" s="565"/>
      <c r="AJ1805" s="568"/>
      <c r="AK1805" s="569"/>
      <c r="AL1805" s="548">
        <f>IF(AH1805=0,0,(AJ1805/AH1805)*100)</f>
        <v>0</v>
      </c>
      <c r="AM1805" s="549"/>
      <c r="AN1805" s="564"/>
      <c r="AO1805" s="565"/>
      <c r="AP1805" s="568"/>
      <c r="AQ1805" s="569"/>
      <c r="AR1805" s="548">
        <f>IF(AN1805=0,0,(AP1805/AN1805)*100)</f>
        <v>0</v>
      </c>
      <c r="AS1805" s="549"/>
      <c r="AT1805" s="572">
        <f>AB1805+AH1805+AN1805</f>
        <v>0</v>
      </c>
      <c r="AU1805" s="573"/>
      <c r="AV1805" s="544">
        <f>AD1805+AJ1805+AP1805</f>
        <v>0</v>
      </c>
      <c r="AW1805" s="545"/>
      <c r="AX1805" s="548">
        <f>IF(AT1805=0,0,(AV1805/AT1805)*100)</f>
        <v>0</v>
      </c>
      <c r="AY1805" s="549"/>
      <c r="AZ1805" s="564"/>
      <c r="BA1805" s="565"/>
      <c r="BB1805" s="568"/>
      <c r="BC1805" s="569"/>
      <c r="BD1805" s="548">
        <f>IF(AZ1805=0,0,(BB1805/AZ1805)*100)</f>
        <v>0</v>
      </c>
      <c r="BE1805" s="549"/>
      <c r="BF1805" s="572">
        <f>AT1805+AZ1805</f>
        <v>0</v>
      </c>
      <c r="BG1805" s="573"/>
      <c r="BH1805" s="544">
        <f>AV1805+BB1805</f>
        <v>0</v>
      </c>
      <c r="BI1805" s="545"/>
      <c r="BJ1805" s="548">
        <f>IF(BF1805=0,0,(BH1805/BF1805)*100)</f>
        <v>0</v>
      </c>
      <c r="BK1805" s="549"/>
      <c r="BL1805" s="552">
        <f>(AD1805*2)+(AJ1805*2)+(AP1805*3)+BB1805</f>
        <v>0</v>
      </c>
      <c r="BM1805" s="553"/>
      <c r="BN1805" s="554"/>
      <c r="BO1805" s="560" t="e">
        <f>(BL1805*BR$1781)+(N1805*BR$1782)+(X1805*BR$1783)+(R1805*BR$1784)+(V1805*BR$1785)+(Z1805*BR$1786)</f>
        <v>#REF!</v>
      </c>
      <c r="BP1805" s="560" t="e">
        <f>((AZ1805-BB1805)*BR$1788)+((AT1805-AV1805)*BR$1787)+(H1805*BR$1789)+(P1805*BR$1790)</f>
        <v>#REF!</v>
      </c>
      <c r="BQ1805" s="62"/>
      <c r="BR1805" s="62"/>
      <c r="BS1805" s="62"/>
    </row>
    <row r="1806" spans="1:76" ht="21.75" customHeight="1">
      <c r="A1806" s="62"/>
      <c r="B1806" s="587"/>
      <c r="C1806" s="562" t="str">
        <f>IF(ROSTER!D$32="","",ROSTER!D$32)</f>
        <v/>
      </c>
      <c r="D1806" s="563"/>
      <c r="E1806" s="591"/>
      <c r="F1806" s="593"/>
      <c r="G1806" s="595"/>
      <c r="H1806" s="585"/>
      <c r="I1806" s="577"/>
      <c r="J1806" s="566"/>
      <c r="K1806" s="567"/>
      <c r="L1806" s="570"/>
      <c r="M1806" s="571"/>
      <c r="N1806" s="582" t="s">
        <v>16</v>
      </c>
      <c r="O1806" s="583"/>
      <c r="P1806" s="566"/>
      <c r="Q1806" s="567"/>
      <c r="R1806" s="570"/>
      <c r="S1806" s="571"/>
      <c r="T1806" s="582" t="s">
        <v>16</v>
      </c>
      <c r="U1806" s="583"/>
      <c r="V1806" s="585"/>
      <c r="W1806" s="577"/>
      <c r="X1806" s="566"/>
      <c r="Y1806" s="577"/>
      <c r="Z1806" s="566"/>
      <c r="AA1806" s="577"/>
      <c r="AB1806" s="566"/>
      <c r="AC1806" s="567"/>
      <c r="AD1806" s="570"/>
      <c r="AE1806" s="571"/>
      <c r="AF1806" s="598"/>
      <c r="AG1806" s="599"/>
      <c r="AH1806" s="566"/>
      <c r="AI1806" s="567"/>
      <c r="AJ1806" s="570"/>
      <c r="AK1806" s="571"/>
      <c r="AL1806" s="598"/>
      <c r="AM1806" s="599"/>
      <c r="AN1806" s="566"/>
      <c r="AO1806" s="567"/>
      <c r="AP1806" s="570"/>
      <c r="AQ1806" s="571"/>
      <c r="AR1806" s="598"/>
      <c r="AS1806" s="599"/>
      <c r="AT1806" s="603"/>
      <c r="AU1806" s="604"/>
      <c r="AV1806" s="596"/>
      <c r="AW1806" s="597"/>
      <c r="AX1806" s="598"/>
      <c r="AY1806" s="599"/>
      <c r="AZ1806" s="566"/>
      <c r="BA1806" s="567"/>
      <c r="BB1806" s="570"/>
      <c r="BC1806" s="571"/>
      <c r="BD1806" s="598"/>
      <c r="BE1806" s="599"/>
      <c r="BF1806" s="603"/>
      <c r="BG1806" s="604"/>
      <c r="BH1806" s="596"/>
      <c r="BI1806" s="597"/>
      <c r="BJ1806" s="598"/>
      <c r="BK1806" s="599"/>
      <c r="BL1806" s="600"/>
      <c r="BM1806" s="601"/>
      <c r="BN1806" s="602"/>
      <c r="BO1806" s="561"/>
      <c r="BP1806" s="561"/>
      <c r="BQ1806" s="62"/>
      <c r="BR1806" s="62"/>
      <c r="BS1806" s="62"/>
    </row>
    <row r="1807" spans="1:76" ht="21.75" customHeight="1">
      <c r="A1807" s="62"/>
      <c r="B1807" s="586" t="str">
        <f>IF(ROSTER!B$34="","",ROSTER!B$34)</f>
        <v/>
      </c>
      <c r="C1807" s="588" t="str">
        <f>IF(ROSTER!C$34="","",ROSTER!C$34)</f>
        <v/>
      </c>
      <c r="D1807" s="589"/>
      <c r="E1807" s="590"/>
      <c r="F1807" s="592">
        <f>IF(E1807="y",1,IF(E1807="S",1,0))</f>
        <v>0</v>
      </c>
      <c r="G1807" s="594">
        <f>IF(E1807="S",1,0)</f>
        <v>0</v>
      </c>
      <c r="H1807" s="584"/>
      <c r="I1807" s="576"/>
      <c r="J1807" s="564"/>
      <c r="K1807" s="565"/>
      <c r="L1807" s="568"/>
      <c r="M1807" s="569"/>
      <c r="N1807" s="578">
        <f>L1807+J1807</f>
        <v>0</v>
      </c>
      <c r="O1807" s="579"/>
      <c r="P1807" s="564"/>
      <c r="Q1807" s="565"/>
      <c r="R1807" s="568"/>
      <c r="S1807" s="569"/>
      <c r="T1807" s="578">
        <f>R1807-P1807</f>
        <v>0</v>
      </c>
      <c r="U1807" s="579"/>
      <c r="V1807" s="584"/>
      <c r="W1807" s="576"/>
      <c r="X1807" s="564"/>
      <c r="Y1807" s="576"/>
      <c r="Z1807" s="564"/>
      <c r="AA1807" s="576"/>
      <c r="AB1807" s="564"/>
      <c r="AC1807" s="565"/>
      <c r="AD1807" s="568"/>
      <c r="AE1807" s="569"/>
      <c r="AF1807" s="548">
        <f>IF(AB1807=0,0,(AD1807/AB1807)*100)</f>
        <v>0</v>
      </c>
      <c r="AG1807" s="549"/>
      <c r="AH1807" s="564"/>
      <c r="AI1807" s="565"/>
      <c r="AJ1807" s="568"/>
      <c r="AK1807" s="569"/>
      <c r="AL1807" s="548">
        <f>IF(AH1807=0,0,(AJ1807/AH1807)*100)</f>
        <v>0</v>
      </c>
      <c r="AM1807" s="549"/>
      <c r="AN1807" s="564"/>
      <c r="AO1807" s="565"/>
      <c r="AP1807" s="568"/>
      <c r="AQ1807" s="569"/>
      <c r="AR1807" s="548">
        <f>IF(AN1807=0,0,(AP1807/AN1807)*100)</f>
        <v>0</v>
      </c>
      <c r="AS1807" s="549"/>
      <c r="AT1807" s="572">
        <f>AB1807+AH1807+AN1807</f>
        <v>0</v>
      </c>
      <c r="AU1807" s="573"/>
      <c r="AV1807" s="544">
        <f>AD1807+AJ1807+AP1807</f>
        <v>0</v>
      </c>
      <c r="AW1807" s="545"/>
      <c r="AX1807" s="548">
        <f>IF(AT1807=0,0,(AV1807/AT1807)*100)</f>
        <v>0</v>
      </c>
      <c r="AY1807" s="549"/>
      <c r="AZ1807" s="564"/>
      <c r="BA1807" s="565"/>
      <c r="BB1807" s="568"/>
      <c r="BC1807" s="569"/>
      <c r="BD1807" s="548">
        <f>IF(AZ1807=0,0,(BB1807/AZ1807)*100)</f>
        <v>0</v>
      </c>
      <c r="BE1807" s="549"/>
      <c r="BF1807" s="572">
        <f>AT1807+AZ1807</f>
        <v>0</v>
      </c>
      <c r="BG1807" s="573"/>
      <c r="BH1807" s="544">
        <f>AV1807+BB1807</f>
        <v>0</v>
      </c>
      <c r="BI1807" s="545"/>
      <c r="BJ1807" s="548">
        <f>IF(BF1807=0,0,(BH1807/BF1807)*100)</f>
        <v>0</v>
      </c>
      <c r="BK1807" s="549"/>
      <c r="BL1807" s="552">
        <f>(AD1807*2)+(AJ1807*2)+(AP1807*3)+BB1807</f>
        <v>0</v>
      </c>
      <c r="BM1807" s="553"/>
      <c r="BN1807" s="554"/>
      <c r="BO1807" s="560" t="e">
        <f>(BL1807*BR$1781)+(N1807*BR$1782)+(X1807*BR$1783)+(R1807*BR$1784)+(V1807*BR$1785)+(Z1807*BR$1786)</f>
        <v>#REF!</v>
      </c>
      <c r="BP1807" s="560" t="e">
        <f>((AZ1807-BB1807)*BR$1788)+((AT1807-AV1807)*BR$1787)+(H1807*BR$1789)+(P1807*BR$1790)</f>
        <v>#REF!</v>
      </c>
      <c r="BQ1807" s="62"/>
      <c r="BR1807" s="62"/>
      <c r="BS1807" s="62"/>
    </row>
    <row r="1808" spans="1:76" ht="21.75" customHeight="1">
      <c r="A1808" s="62"/>
      <c r="B1808" s="587"/>
      <c r="C1808" s="562" t="str">
        <f>IF(ROSTER!D$34="","",ROSTER!D$34)</f>
        <v/>
      </c>
      <c r="D1808" s="563"/>
      <c r="E1808" s="591"/>
      <c r="F1808" s="593"/>
      <c r="G1808" s="595"/>
      <c r="H1808" s="585"/>
      <c r="I1808" s="577"/>
      <c r="J1808" s="566"/>
      <c r="K1808" s="567"/>
      <c r="L1808" s="570"/>
      <c r="M1808" s="571"/>
      <c r="N1808" s="582" t="s">
        <v>16</v>
      </c>
      <c r="O1808" s="583"/>
      <c r="P1808" s="566"/>
      <c r="Q1808" s="567"/>
      <c r="R1808" s="570"/>
      <c r="S1808" s="571"/>
      <c r="T1808" s="582" t="s">
        <v>16</v>
      </c>
      <c r="U1808" s="583"/>
      <c r="V1808" s="585"/>
      <c r="W1808" s="577"/>
      <c r="X1808" s="566"/>
      <c r="Y1808" s="577"/>
      <c r="Z1808" s="566"/>
      <c r="AA1808" s="577"/>
      <c r="AB1808" s="566"/>
      <c r="AC1808" s="567"/>
      <c r="AD1808" s="570"/>
      <c r="AE1808" s="571"/>
      <c r="AF1808" s="598"/>
      <c r="AG1808" s="599"/>
      <c r="AH1808" s="566"/>
      <c r="AI1808" s="567"/>
      <c r="AJ1808" s="570"/>
      <c r="AK1808" s="571"/>
      <c r="AL1808" s="598"/>
      <c r="AM1808" s="599"/>
      <c r="AN1808" s="566"/>
      <c r="AO1808" s="567"/>
      <c r="AP1808" s="570"/>
      <c r="AQ1808" s="571"/>
      <c r="AR1808" s="598"/>
      <c r="AS1808" s="599"/>
      <c r="AT1808" s="603"/>
      <c r="AU1808" s="604"/>
      <c r="AV1808" s="596"/>
      <c r="AW1808" s="597"/>
      <c r="AX1808" s="598"/>
      <c r="AY1808" s="599"/>
      <c r="AZ1808" s="566"/>
      <c r="BA1808" s="567"/>
      <c r="BB1808" s="570"/>
      <c r="BC1808" s="571"/>
      <c r="BD1808" s="598"/>
      <c r="BE1808" s="599"/>
      <c r="BF1808" s="603"/>
      <c r="BG1808" s="604"/>
      <c r="BH1808" s="596"/>
      <c r="BI1808" s="597"/>
      <c r="BJ1808" s="598"/>
      <c r="BK1808" s="599"/>
      <c r="BL1808" s="600"/>
      <c r="BM1808" s="601"/>
      <c r="BN1808" s="602"/>
      <c r="BO1808" s="561"/>
      <c r="BP1808" s="561"/>
      <c r="BQ1808" s="62"/>
      <c r="BR1808" s="62"/>
      <c r="BS1808" s="62"/>
    </row>
    <row r="1809" spans="1:73" ht="21.75" customHeight="1">
      <c r="A1809" s="62"/>
      <c r="B1809" s="586" t="str">
        <f>IF(ROSTER!B$36="","",ROSTER!B$36)</f>
        <v/>
      </c>
      <c r="C1809" s="588" t="str">
        <f>IF(ROSTER!C$36="","",ROSTER!C$36)</f>
        <v/>
      </c>
      <c r="D1809" s="589"/>
      <c r="E1809" s="590"/>
      <c r="F1809" s="592">
        <f>IF(E1809="y",1,IF(E1809="S",1,0))</f>
        <v>0</v>
      </c>
      <c r="G1809" s="594">
        <f>IF(E1809="S",1,0)</f>
        <v>0</v>
      </c>
      <c r="H1809" s="584"/>
      <c r="I1809" s="576"/>
      <c r="J1809" s="564"/>
      <c r="K1809" s="565"/>
      <c r="L1809" s="568"/>
      <c r="M1809" s="569"/>
      <c r="N1809" s="578">
        <f>L1809+J1809</f>
        <v>0</v>
      </c>
      <c r="O1809" s="579"/>
      <c r="P1809" s="564"/>
      <c r="Q1809" s="565"/>
      <c r="R1809" s="568"/>
      <c r="S1809" s="569"/>
      <c r="T1809" s="578">
        <f>R1809-P1809</f>
        <v>0</v>
      </c>
      <c r="U1809" s="579"/>
      <c r="V1809" s="584"/>
      <c r="W1809" s="576"/>
      <c r="X1809" s="564"/>
      <c r="Y1809" s="576"/>
      <c r="Z1809" s="564"/>
      <c r="AA1809" s="576"/>
      <c r="AB1809" s="564"/>
      <c r="AC1809" s="565"/>
      <c r="AD1809" s="568"/>
      <c r="AE1809" s="569"/>
      <c r="AF1809" s="548">
        <f>IF(AB1809=0,0,(AD1809/AB1809)*100)</f>
        <v>0</v>
      </c>
      <c r="AG1809" s="549"/>
      <c r="AH1809" s="564"/>
      <c r="AI1809" s="565"/>
      <c r="AJ1809" s="568"/>
      <c r="AK1809" s="569"/>
      <c r="AL1809" s="548">
        <f>IF(AH1809=0,0,(AJ1809/AH1809)*100)</f>
        <v>0</v>
      </c>
      <c r="AM1809" s="549"/>
      <c r="AN1809" s="564"/>
      <c r="AO1809" s="565"/>
      <c r="AP1809" s="568"/>
      <c r="AQ1809" s="569"/>
      <c r="AR1809" s="548">
        <f>IF(AN1809=0,0,(AP1809/AN1809)*100)</f>
        <v>0</v>
      </c>
      <c r="AS1809" s="549"/>
      <c r="AT1809" s="572">
        <f>AB1809+AH1809+AN1809</f>
        <v>0</v>
      </c>
      <c r="AU1809" s="573"/>
      <c r="AV1809" s="544">
        <f>AD1809+AJ1809+AP1809</f>
        <v>0</v>
      </c>
      <c r="AW1809" s="545"/>
      <c r="AX1809" s="548">
        <f>IF(AT1809=0,0,(AV1809/AT1809)*100)</f>
        <v>0</v>
      </c>
      <c r="AY1809" s="549"/>
      <c r="AZ1809" s="564"/>
      <c r="BA1809" s="565"/>
      <c r="BB1809" s="568"/>
      <c r="BC1809" s="569"/>
      <c r="BD1809" s="548">
        <f>IF(AZ1809=0,0,(BB1809/AZ1809)*100)</f>
        <v>0</v>
      </c>
      <c r="BE1809" s="549"/>
      <c r="BF1809" s="572">
        <f>AT1809+AZ1809</f>
        <v>0</v>
      </c>
      <c r="BG1809" s="573"/>
      <c r="BH1809" s="544">
        <f>AV1809+BB1809</f>
        <v>0</v>
      </c>
      <c r="BI1809" s="545"/>
      <c r="BJ1809" s="548">
        <f>IF(BF1809=0,0,(BH1809/BF1809)*100)</f>
        <v>0</v>
      </c>
      <c r="BK1809" s="549"/>
      <c r="BL1809" s="552">
        <f>(AD1809*2)+(AJ1809*2)+(AP1809*3)+BB1809</f>
        <v>0</v>
      </c>
      <c r="BM1809" s="553"/>
      <c r="BN1809" s="554"/>
      <c r="BO1809" s="560" t="e">
        <f>(BL1809*BR$1781)+(N1809*BR$1782)+(X1809*BR$1783)+(R1809*BR$1784)+(V1809*BR$1785)+(Z1809*BR$1786)</f>
        <v>#REF!</v>
      </c>
      <c r="BP1809" s="560" t="e">
        <f>((AZ1809-BB1809)*BR$1788)+((AT1809-AV1809)*BR$1787)+(H1809*BR$1789)+(P1809*BR$1790)</f>
        <v>#REF!</v>
      </c>
      <c r="BQ1809" s="62"/>
      <c r="BR1809" s="62"/>
      <c r="BS1809" s="62"/>
    </row>
    <row r="1810" spans="1:73" ht="21.75" customHeight="1">
      <c r="A1810" s="62"/>
      <c r="B1810" s="587"/>
      <c r="C1810" s="562" t="str">
        <f>IF(ROSTER!D$36="","",ROSTER!D$36)</f>
        <v/>
      </c>
      <c r="D1810" s="563"/>
      <c r="E1810" s="591"/>
      <c r="F1810" s="593"/>
      <c r="G1810" s="595"/>
      <c r="H1810" s="585"/>
      <c r="I1810" s="577"/>
      <c r="J1810" s="566"/>
      <c r="K1810" s="567"/>
      <c r="L1810" s="570"/>
      <c r="M1810" s="571"/>
      <c r="N1810" s="582" t="s">
        <v>16</v>
      </c>
      <c r="O1810" s="583"/>
      <c r="P1810" s="566"/>
      <c r="Q1810" s="567"/>
      <c r="R1810" s="570"/>
      <c r="S1810" s="571"/>
      <c r="T1810" s="582" t="s">
        <v>16</v>
      </c>
      <c r="U1810" s="583"/>
      <c r="V1810" s="585"/>
      <c r="W1810" s="577"/>
      <c r="X1810" s="566"/>
      <c r="Y1810" s="577"/>
      <c r="Z1810" s="566"/>
      <c r="AA1810" s="577"/>
      <c r="AB1810" s="566"/>
      <c r="AC1810" s="567"/>
      <c r="AD1810" s="570"/>
      <c r="AE1810" s="571"/>
      <c r="AF1810" s="598"/>
      <c r="AG1810" s="599"/>
      <c r="AH1810" s="566"/>
      <c r="AI1810" s="567"/>
      <c r="AJ1810" s="570"/>
      <c r="AK1810" s="571"/>
      <c r="AL1810" s="598"/>
      <c r="AM1810" s="599"/>
      <c r="AN1810" s="566"/>
      <c r="AO1810" s="567"/>
      <c r="AP1810" s="570"/>
      <c r="AQ1810" s="571"/>
      <c r="AR1810" s="598"/>
      <c r="AS1810" s="599"/>
      <c r="AT1810" s="603"/>
      <c r="AU1810" s="604"/>
      <c r="AV1810" s="596"/>
      <c r="AW1810" s="597"/>
      <c r="AX1810" s="598"/>
      <c r="AY1810" s="599"/>
      <c r="AZ1810" s="566"/>
      <c r="BA1810" s="567"/>
      <c r="BB1810" s="570"/>
      <c r="BC1810" s="571"/>
      <c r="BD1810" s="598"/>
      <c r="BE1810" s="599"/>
      <c r="BF1810" s="603"/>
      <c r="BG1810" s="604"/>
      <c r="BH1810" s="596"/>
      <c r="BI1810" s="597"/>
      <c r="BJ1810" s="598"/>
      <c r="BK1810" s="599"/>
      <c r="BL1810" s="600"/>
      <c r="BM1810" s="601"/>
      <c r="BN1810" s="602"/>
      <c r="BO1810" s="561"/>
      <c r="BP1810" s="561"/>
      <c r="BQ1810" s="62"/>
      <c r="BR1810" s="62"/>
      <c r="BS1810" s="62"/>
    </row>
    <row r="1811" spans="1:73" ht="21.75" customHeight="1">
      <c r="A1811" s="62"/>
      <c r="B1811" s="586" t="str">
        <f>IF(ROSTER!B$38="","",ROSTER!B$38)</f>
        <v/>
      </c>
      <c r="C1811" s="588" t="str">
        <f>IF(ROSTER!C$38="","",ROSTER!C$38)</f>
        <v/>
      </c>
      <c r="D1811" s="589"/>
      <c r="E1811" s="590"/>
      <c r="F1811" s="592">
        <f>IF(E1811="y",1,IF(E1811="S",1,0))</f>
        <v>0</v>
      </c>
      <c r="G1811" s="594">
        <f>IF(E1811="S",1,0)</f>
        <v>0</v>
      </c>
      <c r="H1811" s="584"/>
      <c r="I1811" s="576"/>
      <c r="J1811" s="564"/>
      <c r="K1811" s="565"/>
      <c r="L1811" s="568"/>
      <c r="M1811" s="569"/>
      <c r="N1811" s="578">
        <f>L1811+J1811</f>
        <v>0</v>
      </c>
      <c r="O1811" s="579"/>
      <c r="P1811" s="564"/>
      <c r="Q1811" s="565"/>
      <c r="R1811" s="568"/>
      <c r="S1811" s="569"/>
      <c r="T1811" s="578">
        <f>R1811-P1811</f>
        <v>0</v>
      </c>
      <c r="U1811" s="579"/>
      <c r="V1811" s="584"/>
      <c r="W1811" s="576"/>
      <c r="X1811" s="564"/>
      <c r="Y1811" s="576"/>
      <c r="Z1811" s="564"/>
      <c r="AA1811" s="576"/>
      <c r="AB1811" s="564"/>
      <c r="AC1811" s="565"/>
      <c r="AD1811" s="568"/>
      <c r="AE1811" s="569"/>
      <c r="AF1811" s="548">
        <f>IF(AB1811=0,0,(AD1811/AB1811)*100)</f>
        <v>0</v>
      </c>
      <c r="AG1811" s="549"/>
      <c r="AH1811" s="564"/>
      <c r="AI1811" s="565"/>
      <c r="AJ1811" s="568"/>
      <c r="AK1811" s="569"/>
      <c r="AL1811" s="548">
        <f>IF(AH1811=0,0,(AJ1811/AH1811)*100)</f>
        <v>0</v>
      </c>
      <c r="AM1811" s="549"/>
      <c r="AN1811" s="564"/>
      <c r="AO1811" s="565"/>
      <c r="AP1811" s="568"/>
      <c r="AQ1811" s="569"/>
      <c r="AR1811" s="548">
        <f>IF(AN1811=0,0,(AP1811/AN1811)*100)</f>
        <v>0</v>
      </c>
      <c r="AS1811" s="549"/>
      <c r="AT1811" s="572">
        <f>AB1811+AH1811+AN1811</f>
        <v>0</v>
      </c>
      <c r="AU1811" s="573"/>
      <c r="AV1811" s="544">
        <f>AD1811+AJ1811+AP1811</f>
        <v>0</v>
      </c>
      <c r="AW1811" s="545"/>
      <c r="AX1811" s="548">
        <f>IF(AT1811=0,0,(AV1811/AT1811)*100)</f>
        <v>0</v>
      </c>
      <c r="AY1811" s="549"/>
      <c r="AZ1811" s="564"/>
      <c r="BA1811" s="565"/>
      <c r="BB1811" s="568"/>
      <c r="BC1811" s="569"/>
      <c r="BD1811" s="548">
        <f>IF(AZ1811=0,0,(BB1811/AZ1811)*100)</f>
        <v>0</v>
      </c>
      <c r="BE1811" s="549"/>
      <c r="BF1811" s="572">
        <f>AT1811+AZ1811</f>
        <v>0</v>
      </c>
      <c r="BG1811" s="573"/>
      <c r="BH1811" s="544">
        <f>AV1811+BB1811</f>
        <v>0</v>
      </c>
      <c r="BI1811" s="545"/>
      <c r="BJ1811" s="548">
        <f>IF(BF1811=0,0,(BH1811/BF1811)*100)</f>
        <v>0</v>
      </c>
      <c r="BK1811" s="549"/>
      <c r="BL1811" s="552">
        <f>(AD1811*2)+(AJ1811*2)+(AP1811*3)+BB1811</f>
        <v>0</v>
      </c>
      <c r="BM1811" s="553"/>
      <c r="BN1811" s="554"/>
      <c r="BO1811" s="560" t="e">
        <f>(BL1811*BR$1781)+(N1811*BR$1782)+(X1811*BR$1783)+(R1811*BR$1784)+(V1811*BR$1785)+(Z1811*BR$1786)</f>
        <v>#REF!</v>
      </c>
      <c r="BP1811" s="560" t="e">
        <f>((AZ1811-BB1811)*BR$1788)+((AT1811-AV1811)*BR$1787)+(H1811*BR$1789)+(P1811*BR$1790)</f>
        <v>#REF!</v>
      </c>
      <c r="BQ1811" s="62"/>
      <c r="BR1811" s="62"/>
      <c r="BS1811" s="62"/>
    </row>
    <row r="1812" spans="1:73" ht="21.75" customHeight="1">
      <c r="A1812" s="62"/>
      <c r="B1812" s="587"/>
      <c r="C1812" s="562" t="str">
        <f>IF(ROSTER!D$38="","",ROSTER!D$38)</f>
        <v/>
      </c>
      <c r="D1812" s="563"/>
      <c r="E1812" s="591"/>
      <c r="F1812" s="593"/>
      <c r="G1812" s="595"/>
      <c r="H1812" s="585"/>
      <c r="I1812" s="577"/>
      <c r="J1812" s="566"/>
      <c r="K1812" s="567"/>
      <c r="L1812" s="570"/>
      <c r="M1812" s="571"/>
      <c r="N1812" s="582" t="s">
        <v>16</v>
      </c>
      <c r="O1812" s="583"/>
      <c r="P1812" s="566"/>
      <c r="Q1812" s="567"/>
      <c r="R1812" s="570"/>
      <c r="S1812" s="571"/>
      <c r="T1812" s="582" t="s">
        <v>16</v>
      </c>
      <c r="U1812" s="583"/>
      <c r="V1812" s="585"/>
      <c r="W1812" s="577"/>
      <c r="X1812" s="566"/>
      <c r="Y1812" s="577"/>
      <c r="Z1812" s="566"/>
      <c r="AA1812" s="577"/>
      <c r="AB1812" s="566"/>
      <c r="AC1812" s="567"/>
      <c r="AD1812" s="570"/>
      <c r="AE1812" s="571"/>
      <c r="AF1812" s="598"/>
      <c r="AG1812" s="599"/>
      <c r="AH1812" s="566"/>
      <c r="AI1812" s="567"/>
      <c r="AJ1812" s="570"/>
      <c r="AK1812" s="571"/>
      <c r="AL1812" s="598"/>
      <c r="AM1812" s="599"/>
      <c r="AN1812" s="566"/>
      <c r="AO1812" s="567"/>
      <c r="AP1812" s="570"/>
      <c r="AQ1812" s="571"/>
      <c r="AR1812" s="598"/>
      <c r="AS1812" s="599"/>
      <c r="AT1812" s="603"/>
      <c r="AU1812" s="604"/>
      <c r="AV1812" s="596"/>
      <c r="AW1812" s="597"/>
      <c r="AX1812" s="598"/>
      <c r="AY1812" s="599"/>
      <c r="AZ1812" s="566"/>
      <c r="BA1812" s="567"/>
      <c r="BB1812" s="570"/>
      <c r="BC1812" s="571"/>
      <c r="BD1812" s="598"/>
      <c r="BE1812" s="599"/>
      <c r="BF1812" s="603"/>
      <c r="BG1812" s="604"/>
      <c r="BH1812" s="596"/>
      <c r="BI1812" s="597"/>
      <c r="BJ1812" s="598"/>
      <c r="BK1812" s="599"/>
      <c r="BL1812" s="600"/>
      <c r="BM1812" s="601"/>
      <c r="BN1812" s="602"/>
      <c r="BO1812" s="561"/>
      <c r="BP1812" s="561"/>
      <c r="BQ1812" s="62"/>
      <c r="BR1812" s="62"/>
      <c r="BS1812" s="62"/>
    </row>
    <row r="1813" spans="1:73" ht="21.75" customHeight="1">
      <c r="A1813" s="62"/>
      <c r="B1813" s="586" t="str">
        <f>IF(ROSTER!B$40="","",ROSTER!B$40)</f>
        <v/>
      </c>
      <c r="C1813" s="588" t="str">
        <f>IF(ROSTER!C$40="","",ROSTER!C$40)</f>
        <v/>
      </c>
      <c r="D1813" s="589"/>
      <c r="E1813" s="590"/>
      <c r="F1813" s="592">
        <f>IF(E1813="y",1,IF(E1813="S",1,0))</f>
        <v>0</v>
      </c>
      <c r="G1813" s="594">
        <f>IF(E1813="S",1,0)</f>
        <v>0</v>
      </c>
      <c r="H1813" s="584"/>
      <c r="I1813" s="576"/>
      <c r="J1813" s="564"/>
      <c r="K1813" s="565"/>
      <c r="L1813" s="568"/>
      <c r="M1813" s="569"/>
      <c r="N1813" s="578">
        <f>L1813+J1813</f>
        <v>0</v>
      </c>
      <c r="O1813" s="579"/>
      <c r="P1813" s="564"/>
      <c r="Q1813" s="565"/>
      <c r="R1813" s="568"/>
      <c r="S1813" s="569"/>
      <c r="T1813" s="578">
        <f>R1813-P1813</f>
        <v>0</v>
      </c>
      <c r="U1813" s="579"/>
      <c r="V1813" s="584"/>
      <c r="W1813" s="576"/>
      <c r="X1813" s="564"/>
      <c r="Y1813" s="576"/>
      <c r="Z1813" s="564"/>
      <c r="AA1813" s="576"/>
      <c r="AB1813" s="564"/>
      <c r="AC1813" s="565"/>
      <c r="AD1813" s="568"/>
      <c r="AE1813" s="569"/>
      <c r="AF1813" s="548">
        <f>IF(AB1813=0,0,(AD1813/AB1813)*100)</f>
        <v>0</v>
      </c>
      <c r="AG1813" s="549"/>
      <c r="AH1813" s="564"/>
      <c r="AI1813" s="565"/>
      <c r="AJ1813" s="568"/>
      <c r="AK1813" s="569"/>
      <c r="AL1813" s="548">
        <f>IF(AH1813=0,0,(AJ1813/AH1813)*100)</f>
        <v>0</v>
      </c>
      <c r="AM1813" s="549"/>
      <c r="AN1813" s="564"/>
      <c r="AO1813" s="565"/>
      <c r="AP1813" s="568"/>
      <c r="AQ1813" s="569"/>
      <c r="AR1813" s="548">
        <f>IF(AN1813=0,0,(AP1813/AN1813)*100)</f>
        <v>0</v>
      </c>
      <c r="AS1813" s="549"/>
      <c r="AT1813" s="572">
        <f>AB1813+AH1813+AN1813</f>
        <v>0</v>
      </c>
      <c r="AU1813" s="573"/>
      <c r="AV1813" s="544">
        <f>AD1813+AJ1813+AP1813</f>
        <v>0</v>
      </c>
      <c r="AW1813" s="545"/>
      <c r="AX1813" s="548">
        <f>IF(AT1813=0,0,(AV1813/AT1813)*100)</f>
        <v>0</v>
      </c>
      <c r="AY1813" s="549"/>
      <c r="AZ1813" s="564"/>
      <c r="BA1813" s="565"/>
      <c r="BB1813" s="568"/>
      <c r="BC1813" s="569"/>
      <c r="BD1813" s="548">
        <f>IF(AZ1813=0,0,(BB1813/AZ1813)*100)</f>
        <v>0</v>
      </c>
      <c r="BE1813" s="549"/>
      <c r="BF1813" s="572">
        <f>AT1813+AZ1813</f>
        <v>0</v>
      </c>
      <c r="BG1813" s="573"/>
      <c r="BH1813" s="544">
        <f>AV1813+BB1813</f>
        <v>0</v>
      </c>
      <c r="BI1813" s="545"/>
      <c r="BJ1813" s="548">
        <f>IF(BF1813=0,0,(BH1813/BF1813)*100)</f>
        <v>0</v>
      </c>
      <c r="BK1813" s="549"/>
      <c r="BL1813" s="552">
        <f>(AD1813*2)+(AJ1813*2)+(AP1813*3)+BB1813</f>
        <v>0</v>
      </c>
      <c r="BM1813" s="553"/>
      <c r="BN1813" s="554"/>
      <c r="BO1813" s="560" t="e">
        <f>(BL1813*BR$1781)+(N1813*BR$1782)+(X1813*BR$1783)+(R1813*BR$1784)+(V1813*BR$1785)+(Z1813*BR$1786)</f>
        <v>#REF!</v>
      </c>
      <c r="BP1813" s="560" t="e">
        <f>((AZ1813-BB1813)*BR$1788)+((AT1813-AV1813)*BR$1787)+(H1813*BR$1789)+(P1813*BR$1790)</f>
        <v>#REF!</v>
      </c>
      <c r="BQ1813" s="62"/>
      <c r="BR1813" s="62"/>
      <c r="BS1813" s="62"/>
    </row>
    <row r="1814" spans="1:73" ht="21.75" customHeight="1">
      <c r="A1814" s="62"/>
      <c r="B1814" s="587"/>
      <c r="C1814" s="562" t="str">
        <f>IF(ROSTER!D$40="","",ROSTER!D$40)</f>
        <v/>
      </c>
      <c r="D1814" s="563"/>
      <c r="E1814" s="591"/>
      <c r="F1814" s="593"/>
      <c r="G1814" s="595"/>
      <c r="H1814" s="585"/>
      <c r="I1814" s="577"/>
      <c r="J1814" s="566"/>
      <c r="K1814" s="567"/>
      <c r="L1814" s="570"/>
      <c r="M1814" s="571"/>
      <c r="N1814" s="582" t="s">
        <v>16</v>
      </c>
      <c r="O1814" s="583"/>
      <c r="P1814" s="566"/>
      <c r="Q1814" s="567"/>
      <c r="R1814" s="570"/>
      <c r="S1814" s="571"/>
      <c r="T1814" s="582" t="s">
        <v>16</v>
      </c>
      <c r="U1814" s="583"/>
      <c r="V1814" s="585"/>
      <c r="W1814" s="577"/>
      <c r="X1814" s="566"/>
      <c r="Y1814" s="577"/>
      <c r="Z1814" s="566"/>
      <c r="AA1814" s="577"/>
      <c r="AB1814" s="566"/>
      <c r="AC1814" s="567"/>
      <c r="AD1814" s="570"/>
      <c r="AE1814" s="571"/>
      <c r="AF1814" s="598"/>
      <c r="AG1814" s="599"/>
      <c r="AH1814" s="566"/>
      <c r="AI1814" s="567"/>
      <c r="AJ1814" s="570"/>
      <c r="AK1814" s="571"/>
      <c r="AL1814" s="598"/>
      <c r="AM1814" s="599"/>
      <c r="AN1814" s="566"/>
      <c r="AO1814" s="567"/>
      <c r="AP1814" s="570"/>
      <c r="AQ1814" s="571"/>
      <c r="AR1814" s="598"/>
      <c r="AS1814" s="599"/>
      <c r="AT1814" s="603"/>
      <c r="AU1814" s="604"/>
      <c r="AV1814" s="596"/>
      <c r="AW1814" s="597"/>
      <c r="AX1814" s="598"/>
      <c r="AY1814" s="599"/>
      <c r="AZ1814" s="566"/>
      <c r="BA1814" s="567"/>
      <c r="BB1814" s="570"/>
      <c r="BC1814" s="571"/>
      <c r="BD1814" s="598"/>
      <c r="BE1814" s="599"/>
      <c r="BF1814" s="603"/>
      <c r="BG1814" s="604"/>
      <c r="BH1814" s="596"/>
      <c r="BI1814" s="597"/>
      <c r="BJ1814" s="598"/>
      <c r="BK1814" s="599"/>
      <c r="BL1814" s="600"/>
      <c r="BM1814" s="601"/>
      <c r="BN1814" s="602"/>
      <c r="BO1814" s="561"/>
      <c r="BP1814" s="561"/>
      <c r="BQ1814" s="62"/>
      <c r="BR1814" s="62"/>
      <c r="BS1814" s="62"/>
    </row>
    <row r="1815" spans="1:73" ht="21.75" customHeight="1">
      <c r="A1815" s="62"/>
      <c r="B1815" s="586" t="str">
        <f>IF(ROSTER!B$42="","",ROSTER!B$42)</f>
        <v/>
      </c>
      <c r="C1815" s="588" t="str">
        <f>IF(ROSTER!C$42="","",ROSTER!C$42)</f>
        <v/>
      </c>
      <c r="D1815" s="589"/>
      <c r="E1815" s="590"/>
      <c r="F1815" s="592">
        <f>IF(E1815="y",1,IF(E1815="S",1,0))</f>
        <v>0</v>
      </c>
      <c r="G1815" s="594">
        <f>IF(E1815="S",1,0)</f>
        <v>0</v>
      </c>
      <c r="H1815" s="584"/>
      <c r="I1815" s="576"/>
      <c r="J1815" s="564"/>
      <c r="K1815" s="565"/>
      <c r="L1815" s="568"/>
      <c r="M1815" s="569"/>
      <c r="N1815" s="578">
        <f>L1815+J1815</f>
        <v>0</v>
      </c>
      <c r="O1815" s="579"/>
      <c r="P1815" s="564"/>
      <c r="Q1815" s="565"/>
      <c r="R1815" s="568"/>
      <c r="S1815" s="569"/>
      <c r="T1815" s="578">
        <f>R1815-P1815</f>
        <v>0</v>
      </c>
      <c r="U1815" s="579"/>
      <c r="V1815" s="584"/>
      <c r="W1815" s="576"/>
      <c r="X1815" s="564"/>
      <c r="Y1815" s="576"/>
      <c r="Z1815" s="564"/>
      <c r="AA1815" s="576"/>
      <c r="AB1815" s="564"/>
      <c r="AC1815" s="565"/>
      <c r="AD1815" s="568"/>
      <c r="AE1815" s="569"/>
      <c r="AF1815" s="548">
        <f>IF(AB1815=0,0,(AD1815/AB1815)*100)</f>
        <v>0</v>
      </c>
      <c r="AG1815" s="549"/>
      <c r="AH1815" s="564"/>
      <c r="AI1815" s="565"/>
      <c r="AJ1815" s="568"/>
      <c r="AK1815" s="569"/>
      <c r="AL1815" s="548">
        <f>IF(AH1815=0,0,(AJ1815/AH1815)*100)</f>
        <v>0</v>
      </c>
      <c r="AM1815" s="549"/>
      <c r="AN1815" s="564"/>
      <c r="AO1815" s="565"/>
      <c r="AP1815" s="568"/>
      <c r="AQ1815" s="569"/>
      <c r="AR1815" s="548">
        <f>IF(AN1815=0,0,(AP1815/AN1815)*100)</f>
        <v>0</v>
      </c>
      <c r="AS1815" s="549"/>
      <c r="AT1815" s="572">
        <f>AB1815+AH1815+AN1815</f>
        <v>0</v>
      </c>
      <c r="AU1815" s="573"/>
      <c r="AV1815" s="544">
        <f>AD1815+AJ1815+AP1815</f>
        <v>0</v>
      </c>
      <c r="AW1815" s="545"/>
      <c r="AX1815" s="548">
        <f>IF(AT1815=0,0,(AV1815/AT1815)*100)</f>
        <v>0</v>
      </c>
      <c r="AY1815" s="549"/>
      <c r="AZ1815" s="564"/>
      <c r="BA1815" s="565"/>
      <c r="BB1815" s="568"/>
      <c r="BC1815" s="569"/>
      <c r="BD1815" s="548">
        <f>IF(AZ1815=0,0,(BB1815/AZ1815)*100)</f>
        <v>0</v>
      </c>
      <c r="BE1815" s="549"/>
      <c r="BF1815" s="572">
        <f>AT1815+AZ1815</f>
        <v>0</v>
      </c>
      <c r="BG1815" s="573"/>
      <c r="BH1815" s="544">
        <f>AV1815+BB1815</f>
        <v>0</v>
      </c>
      <c r="BI1815" s="545"/>
      <c r="BJ1815" s="548">
        <f>IF(BF1815=0,0,(BH1815/BF1815)*100)</f>
        <v>0</v>
      </c>
      <c r="BK1815" s="549"/>
      <c r="BL1815" s="552">
        <f>(AD1815*2)+(AJ1815*2)+(AP1815*3)+BB1815</f>
        <v>0</v>
      </c>
      <c r="BM1815" s="553"/>
      <c r="BN1815" s="554"/>
      <c r="BO1815" s="560" t="e">
        <f>(BL1815*BR$1781)+(N1815*BR$1782)+(X1815*BR$1783)+(R1815*BR$1784)+(V1815*BR$1785)+(Z1815*BR$1786)</f>
        <v>#REF!</v>
      </c>
      <c r="BP1815" s="560" t="e">
        <f>((AZ1815-BB1815)*BR$1788)+((AT1815-AV1815)*BR$1787)+(H1815*BR$1789)+(P1815*BR$1790)</f>
        <v>#REF!</v>
      </c>
      <c r="BQ1815" s="62"/>
      <c r="BR1815" s="62"/>
      <c r="BS1815" s="62"/>
    </row>
    <row r="1816" spans="1:73" ht="21.75" customHeight="1">
      <c r="A1816" s="62"/>
      <c r="B1816" s="587"/>
      <c r="C1816" s="562" t="str">
        <f>IF(ROSTER!D$42="","",ROSTER!D$42)</f>
        <v/>
      </c>
      <c r="D1816" s="563"/>
      <c r="E1816" s="591"/>
      <c r="F1816" s="593"/>
      <c r="G1816" s="595"/>
      <c r="H1816" s="585"/>
      <c r="I1816" s="577"/>
      <c r="J1816" s="566"/>
      <c r="K1816" s="567"/>
      <c r="L1816" s="570"/>
      <c r="M1816" s="571"/>
      <c r="N1816" s="582" t="s">
        <v>16</v>
      </c>
      <c r="O1816" s="583"/>
      <c r="P1816" s="566"/>
      <c r="Q1816" s="567"/>
      <c r="R1816" s="570"/>
      <c r="S1816" s="571"/>
      <c r="T1816" s="582" t="s">
        <v>16</v>
      </c>
      <c r="U1816" s="583"/>
      <c r="V1816" s="585"/>
      <c r="W1816" s="577"/>
      <c r="X1816" s="566"/>
      <c r="Y1816" s="577"/>
      <c r="Z1816" s="566"/>
      <c r="AA1816" s="577"/>
      <c r="AB1816" s="566"/>
      <c r="AC1816" s="567"/>
      <c r="AD1816" s="570"/>
      <c r="AE1816" s="571"/>
      <c r="AF1816" s="598"/>
      <c r="AG1816" s="599"/>
      <c r="AH1816" s="566"/>
      <c r="AI1816" s="567"/>
      <c r="AJ1816" s="570"/>
      <c r="AK1816" s="571"/>
      <c r="AL1816" s="598"/>
      <c r="AM1816" s="599"/>
      <c r="AN1816" s="566"/>
      <c r="AO1816" s="567"/>
      <c r="AP1816" s="570"/>
      <c r="AQ1816" s="571"/>
      <c r="AR1816" s="598"/>
      <c r="AS1816" s="599"/>
      <c r="AT1816" s="603"/>
      <c r="AU1816" s="604"/>
      <c r="AV1816" s="596"/>
      <c r="AW1816" s="597"/>
      <c r="AX1816" s="598"/>
      <c r="AY1816" s="599"/>
      <c r="AZ1816" s="566"/>
      <c r="BA1816" s="567"/>
      <c r="BB1816" s="570"/>
      <c r="BC1816" s="571"/>
      <c r="BD1816" s="598"/>
      <c r="BE1816" s="599"/>
      <c r="BF1816" s="603"/>
      <c r="BG1816" s="604"/>
      <c r="BH1816" s="596"/>
      <c r="BI1816" s="597"/>
      <c r="BJ1816" s="598"/>
      <c r="BK1816" s="599"/>
      <c r="BL1816" s="600"/>
      <c r="BM1816" s="601"/>
      <c r="BN1816" s="602"/>
      <c r="BO1816" s="561"/>
      <c r="BP1816" s="561"/>
      <c r="BQ1816" s="62"/>
      <c r="BR1816" s="62"/>
      <c r="BS1816" s="62"/>
    </row>
    <row r="1817" spans="1:73" ht="21.75" customHeight="1">
      <c r="A1817" s="62"/>
      <c r="B1817" s="586" t="str">
        <f>IF(ROSTER!B$44="","",ROSTER!B$44)</f>
        <v/>
      </c>
      <c r="C1817" s="588" t="str">
        <f>IF(ROSTER!C$44="","",ROSTER!C$44)</f>
        <v/>
      </c>
      <c r="D1817" s="589"/>
      <c r="E1817" s="590"/>
      <c r="F1817" s="592">
        <f>IF(E1817="y",1,IF(E1817="S",1,0))</f>
        <v>0</v>
      </c>
      <c r="G1817" s="594">
        <f>IF(E1817="S",1,0)</f>
        <v>0</v>
      </c>
      <c r="H1817" s="584"/>
      <c r="I1817" s="576"/>
      <c r="J1817" s="564"/>
      <c r="K1817" s="565"/>
      <c r="L1817" s="568"/>
      <c r="M1817" s="569"/>
      <c r="N1817" s="578">
        <f>L1817+J1817</f>
        <v>0</v>
      </c>
      <c r="O1817" s="579"/>
      <c r="P1817" s="564"/>
      <c r="Q1817" s="565"/>
      <c r="R1817" s="568"/>
      <c r="S1817" s="569"/>
      <c r="T1817" s="578">
        <f>R1817-P1817</f>
        <v>0</v>
      </c>
      <c r="U1817" s="579"/>
      <c r="V1817" s="584"/>
      <c r="W1817" s="576"/>
      <c r="X1817" s="564"/>
      <c r="Y1817" s="576"/>
      <c r="Z1817" s="564"/>
      <c r="AA1817" s="576"/>
      <c r="AB1817" s="564"/>
      <c r="AC1817" s="565"/>
      <c r="AD1817" s="568"/>
      <c r="AE1817" s="569"/>
      <c r="AF1817" s="548">
        <f>IF(AB1817=0,0,(AD1817/AB1817)*100)</f>
        <v>0</v>
      </c>
      <c r="AG1817" s="549"/>
      <c r="AH1817" s="564"/>
      <c r="AI1817" s="565"/>
      <c r="AJ1817" s="568"/>
      <c r="AK1817" s="569"/>
      <c r="AL1817" s="548">
        <f>IF(AH1817=0,0,(AJ1817/AH1817)*100)</f>
        <v>0</v>
      </c>
      <c r="AM1817" s="549"/>
      <c r="AN1817" s="564"/>
      <c r="AO1817" s="565"/>
      <c r="AP1817" s="568"/>
      <c r="AQ1817" s="569"/>
      <c r="AR1817" s="548">
        <f>IF(AN1817=0,0,(AP1817/AN1817)*100)</f>
        <v>0</v>
      </c>
      <c r="AS1817" s="549"/>
      <c r="AT1817" s="572">
        <f>AB1817+AH1817+AN1817</f>
        <v>0</v>
      </c>
      <c r="AU1817" s="573"/>
      <c r="AV1817" s="544">
        <f>AD1817+AJ1817+AP1817</f>
        <v>0</v>
      </c>
      <c r="AW1817" s="545"/>
      <c r="AX1817" s="548">
        <f>IF(AT1817=0,0,(AV1817/AT1817)*100)</f>
        <v>0</v>
      </c>
      <c r="AY1817" s="549"/>
      <c r="AZ1817" s="564"/>
      <c r="BA1817" s="565"/>
      <c r="BB1817" s="568"/>
      <c r="BC1817" s="569"/>
      <c r="BD1817" s="548">
        <f>IF(AZ1817=0,0,(BB1817/AZ1817)*100)</f>
        <v>0</v>
      </c>
      <c r="BE1817" s="549"/>
      <c r="BF1817" s="572">
        <f>AT1817+AZ1817</f>
        <v>0</v>
      </c>
      <c r="BG1817" s="573"/>
      <c r="BH1817" s="544">
        <f>AV1817+BB1817</f>
        <v>0</v>
      </c>
      <c r="BI1817" s="545"/>
      <c r="BJ1817" s="548">
        <f>IF(BF1817=0,0,(BH1817/BF1817)*100)</f>
        <v>0</v>
      </c>
      <c r="BK1817" s="549"/>
      <c r="BL1817" s="552">
        <f>(AD1817*2)+(AJ1817*2)+(AP1817*3)+BB1817</f>
        <v>0</v>
      </c>
      <c r="BM1817" s="553"/>
      <c r="BN1817" s="554"/>
      <c r="BO1817" s="560" t="e">
        <f>(BL1817*BR$1781)+(N1817*BR$1782)+(X1817*BR$1783)+(R1817*BR$1784)+(V1817*BR$1785)+(Z1817*BR$1786)</f>
        <v>#REF!</v>
      </c>
      <c r="BP1817" s="560" t="e">
        <f>((AZ1817-BB1817)*BR$1788)+((AT1817-AV1817)*BR$1787)+(H1817*BR$1789)+(P1817*BR$1790)</f>
        <v>#REF!</v>
      </c>
      <c r="BQ1817" s="62"/>
      <c r="BR1817" s="62"/>
      <c r="BS1817" s="62"/>
    </row>
    <row r="1818" spans="1:73" ht="21.75" customHeight="1">
      <c r="A1818" s="62"/>
      <c r="B1818" s="587"/>
      <c r="C1818" s="562" t="str">
        <f>IF(ROSTER!D$44="","",ROSTER!D$44)</f>
        <v/>
      </c>
      <c r="D1818" s="563"/>
      <c r="E1818" s="591"/>
      <c r="F1818" s="593"/>
      <c r="G1818" s="595"/>
      <c r="H1818" s="585"/>
      <c r="I1818" s="577"/>
      <c r="J1818" s="566"/>
      <c r="K1818" s="567"/>
      <c r="L1818" s="570"/>
      <c r="M1818" s="571"/>
      <c r="N1818" s="582" t="s">
        <v>16</v>
      </c>
      <c r="O1818" s="583"/>
      <c r="P1818" s="566"/>
      <c r="Q1818" s="567"/>
      <c r="R1818" s="570"/>
      <c r="S1818" s="571"/>
      <c r="T1818" s="582" t="s">
        <v>16</v>
      </c>
      <c r="U1818" s="583"/>
      <c r="V1818" s="585"/>
      <c r="W1818" s="577"/>
      <c r="X1818" s="566"/>
      <c r="Y1818" s="577"/>
      <c r="Z1818" s="566"/>
      <c r="AA1818" s="577"/>
      <c r="AB1818" s="566"/>
      <c r="AC1818" s="567"/>
      <c r="AD1818" s="570"/>
      <c r="AE1818" s="571"/>
      <c r="AF1818" s="598"/>
      <c r="AG1818" s="599"/>
      <c r="AH1818" s="566"/>
      <c r="AI1818" s="567"/>
      <c r="AJ1818" s="570"/>
      <c r="AK1818" s="571"/>
      <c r="AL1818" s="598"/>
      <c r="AM1818" s="599"/>
      <c r="AN1818" s="566"/>
      <c r="AO1818" s="567"/>
      <c r="AP1818" s="570"/>
      <c r="AQ1818" s="571"/>
      <c r="AR1818" s="598"/>
      <c r="AS1818" s="599"/>
      <c r="AT1818" s="603"/>
      <c r="AU1818" s="604"/>
      <c r="AV1818" s="596"/>
      <c r="AW1818" s="597"/>
      <c r="AX1818" s="598"/>
      <c r="AY1818" s="599"/>
      <c r="AZ1818" s="566"/>
      <c r="BA1818" s="567"/>
      <c r="BB1818" s="570"/>
      <c r="BC1818" s="571"/>
      <c r="BD1818" s="598"/>
      <c r="BE1818" s="599"/>
      <c r="BF1818" s="603"/>
      <c r="BG1818" s="604"/>
      <c r="BH1818" s="596"/>
      <c r="BI1818" s="597"/>
      <c r="BJ1818" s="598"/>
      <c r="BK1818" s="599"/>
      <c r="BL1818" s="600"/>
      <c r="BM1818" s="601"/>
      <c r="BN1818" s="602"/>
      <c r="BO1818" s="561"/>
      <c r="BP1818" s="561"/>
      <c r="BQ1818" s="62"/>
      <c r="BR1818" s="62"/>
      <c r="BS1818" s="62"/>
    </row>
    <row r="1819" spans="1:73" ht="21.75" customHeight="1">
      <c r="A1819" s="62"/>
      <c r="B1819" s="586" t="str">
        <f>IF(ROSTER!B$46="","",ROSTER!B$46)</f>
        <v/>
      </c>
      <c r="C1819" s="588" t="str">
        <f>IF(ROSTER!C$46="","",ROSTER!C$46)</f>
        <v/>
      </c>
      <c r="D1819" s="589"/>
      <c r="E1819" s="590"/>
      <c r="F1819" s="592">
        <f>IF(E1819="y",1,IF(E1819="S",1,0))</f>
        <v>0</v>
      </c>
      <c r="G1819" s="594">
        <f>IF(E1819="S",1,0)</f>
        <v>0</v>
      </c>
      <c r="H1819" s="584"/>
      <c r="I1819" s="576"/>
      <c r="J1819" s="564"/>
      <c r="K1819" s="565"/>
      <c r="L1819" s="568"/>
      <c r="M1819" s="569"/>
      <c r="N1819" s="578">
        <f>L1819+J1819</f>
        <v>0</v>
      </c>
      <c r="O1819" s="579"/>
      <c r="P1819" s="564"/>
      <c r="Q1819" s="565"/>
      <c r="R1819" s="568"/>
      <c r="S1819" s="569"/>
      <c r="T1819" s="578">
        <f>R1819-P1819</f>
        <v>0</v>
      </c>
      <c r="U1819" s="579"/>
      <c r="V1819" s="584"/>
      <c r="W1819" s="576"/>
      <c r="X1819" s="564"/>
      <c r="Y1819" s="576"/>
      <c r="Z1819" s="564"/>
      <c r="AA1819" s="576"/>
      <c r="AB1819" s="564"/>
      <c r="AC1819" s="565"/>
      <c r="AD1819" s="568"/>
      <c r="AE1819" s="569"/>
      <c r="AF1819" s="548">
        <f>IF(AB1819=0,0,(AD1819/AB1819)*100)</f>
        <v>0</v>
      </c>
      <c r="AG1819" s="549"/>
      <c r="AH1819" s="564"/>
      <c r="AI1819" s="565"/>
      <c r="AJ1819" s="568"/>
      <c r="AK1819" s="569"/>
      <c r="AL1819" s="548">
        <f>IF(AH1819=0,0,(AJ1819/AH1819)*100)</f>
        <v>0</v>
      </c>
      <c r="AM1819" s="549"/>
      <c r="AN1819" s="564"/>
      <c r="AO1819" s="565"/>
      <c r="AP1819" s="568"/>
      <c r="AQ1819" s="569"/>
      <c r="AR1819" s="548">
        <f>IF(AN1819=0,0,(AP1819/AN1819)*100)</f>
        <v>0</v>
      </c>
      <c r="AS1819" s="549"/>
      <c r="AT1819" s="572">
        <f>AB1819+AH1819+AN1819</f>
        <v>0</v>
      </c>
      <c r="AU1819" s="573"/>
      <c r="AV1819" s="544">
        <f>AD1819+AJ1819+AP1819</f>
        <v>0</v>
      </c>
      <c r="AW1819" s="545"/>
      <c r="AX1819" s="548">
        <f>IF(AT1819=0,0,(AV1819/AT1819)*100)</f>
        <v>0</v>
      </c>
      <c r="AY1819" s="549"/>
      <c r="AZ1819" s="564"/>
      <c r="BA1819" s="565"/>
      <c r="BB1819" s="568"/>
      <c r="BC1819" s="569"/>
      <c r="BD1819" s="548">
        <f>IF(AZ1819=0,0,(BB1819/AZ1819)*100)</f>
        <v>0</v>
      </c>
      <c r="BE1819" s="549"/>
      <c r="BF1819" s="572">
        <f>AT1819+AZ1819</f>
        <v>0</v>
      </c>
      <c r="BG1819" s="573"/>
      <c r="BH1819" s="544">
        <f>AV1819+BB1819</f>
        <v>0</v>
      </c>
      <c r="BI1819" s="545"/>
      <c r="BJ1819" s="548">
        <f>IF(BF1819=0,0,(BH1819/BF1819)*100)</f>
        <v>0</v>
      </c>
      <c r="BK1819" s="549"/>
      <c r="BL1819" s="552">
        <f>(AD1819*2)+(AJ1819*2)+(AP1819*3)+BB1819</f>
        <v>0</v>
      </c>
      <c r="BM1819" s="553"/>
      <c r="BN1819" s="554"/>
      <c r="BO1819" s="558" t="e">
        <f>(BL1819*BR$1781)+(N1819*BR$1782)+(X1819*BR$1783)+(R1819*BR$1784)+(V1819*BR$1785)+(Z1819*BR$1786)</f>
        <v>#REF!</v>
      </c>
      <c r="BP1819" s="560" t="e">
        <f>((AZ1819-BB1819)*BR$1788)+((AT1819-AV1819)*BR$1787)+(H1819*BR$1789)+(P1819*BR$1790)</f>
        <v>#REF!</v>
      </c>
      <c r="BQ1819" s="62"/>
      <c r="BR1819" s="62"/>
      <c r="BS1819" s="62"/>
      <c r="BU1819" s="82"/>
    </row>
    <row r="1820" spans="1:73" ht="22.5" customHeight="1" thickBot="1">
      <c r="A1820" s="62"/>
      <c r="B1820" s="587"/>
      <c r="C1820" s="562" t="str">
        <f>IF(ROSTER!D$46="","",ROSTER!D$46)</f>
        <v/>
      </c>
      <c r="D1820" s="563"/>
      <c r="E1820" s="591"/>
      <c r="F1820" s="593"/>
      <c r="G1820" s="595"/>
      <c r="H1820" s="585"/>
      <c r="I1820" s="577"/>
      <c r="J1820" s="566"/>
      <c r="K1820" s="567"/>
      <c r="L1820" s="570"/>
      <c r="M1820" s="571"/>
      <c r="N1820" s="580" t="s">
        <v>16</v>
      </c>
      <c r="O1820" s="581"/>
      <c r="P1820" s="566"/>
      <c r="Q1820" s="567"/>
      <c r="R1820" s="570"/>
      <c r="S1820" s="571"/>
      <c r="T1820" s="582" t="s">
        <v>16</v>
      </c>
      <c r="U1820" s="583"/>
      <c r="V1820" s="585"/>
      <c r="W1820" s="577"/>
      <c r="X1820" s="566"/>
      <c r="Y1820" s="577"/>
      <c r="Z1820" s="566"/>
      <c r="AA1820" s="577"/>
      <c r="AB1820" s="566"/>
      <c r="AC1820" s="567"/>
      <c r="AD1820" s="570"/>
      <c r="AE1820" s="571"/>
      <c r="AF1820" s="550"/>
      <c r="AG1820" s="551"/>
      <c r="AH1820" s="566"/>
      <c r="AI1820" s="567"/>
      <c r="AJ1820" s="570"/>
      <c r="AK1820" s="571"/>
      <c r="AL1820" s="550"/>
      <c r="AM1820" s="551"/>
      <c r="AN1820" s="566"/>
      <c r="AO1820" s="567"/>
      <c r="AP1820" s="570"/>
      <c r="AQ1820" s="571"/>
      <c r="AR1820" s="550"/>
      <c r="AS1820" s="551"/>
      <c r="AT1820" s="574"/>
      <c r="AU1820" s="575"/>
      <c r="AV1820" s="546"/>
      <c r="AW1820" s="547"/>
      <c r="AX1820" s="550"/>
      <c r="AY1820" s="551"/>
      <c r="AZ1820" s="566"/>
      <c r="BA1820" s="567"/>
      <c r="BB1820" s="570"/>
      <c r="BC1820" s="571"/>
      <c r="BD1820" s="550"/>
      <c r="BE1820" s="551"/>
      <c r="BF1820" s="574"/>
      <c r="BG1820" s="575"/>
      <c r="BH1820" s="546"/>
      <c r="BI1820" s="547"/>
      <c r="BJ1820" s="550"/>
      <c r="BK1820" s="551"/>
      <c r="BL1820" s="555"/>
      <c r="BM1820" s="556"/>
      <c r="BN1820" s="557"/>
      <c r="BO1820" s="559"/>
      <c r="BP1820" s="561"/>
      <c r="BQ1820" s="62"/>
      <c r="BR1820" s="62"/>
      <c r="BS1820" s="62"/>
    </row>
    <row r="1821" spans="1:73" s="82" customFormat="1" ht="33.4" customHeight="1">
      <c r="A1821" s="80"/>
      <c r="B1821" s="538"/>
      <c r="C1821" s="539"/>
      <c r="D1821" s="539" t="s">
        <v>10</v>
      </c>
      <c r="E1821" s="542"/>
      <c r="F1821" s="81"/>
      <c r="G1821" s="81"/>
      <c r="H1821" s="532">
        <f>SUM(H1781:I1820)</f>
        <v>0</v>
      </c>
      <c r="I1821" s="525"/>
      <c r="J1821" s="532">
        <f>SUM(J1781:K1820)</f>
        <v>0</v>
      </c>
      <c r="K1821" s="525"/>
      <c r="L1821" s="524">
        <f>SUM(L1781:M1820)</f>
        <v>0</v>
      </c>
      <c r="M1821" s="528"/>
      <c r="N1821" s="495">
        <f>L1821+J1821</f>
        <v>0</v>
      </c>
      <c r="O1821" s="496"/>
      <c r="P1821" s="524">
        <f>SUM(P1781:Q1820)</f>
        <v>0</v>
      </c>
      <c r="Q1821" s="525"/>
      <c r="R1821" s="524">
        <f>SUM(R1781:S1820)</f>
        <v>0</v>
      </c>
      <c r="S1821" s="528"/>
      <c r="T1821" s="495">
        <f>R1821-P1821</f>
        <v>0</v>
      </c>
      <c r="U1821" s="496"/>
      <c r="V1821" s="524">
        <f>SUM(V1781:W1820)</f>
        <v>0</v>
      </c>
      <c r="W1821" s="528"/>
      <c r="X1821" s="532">
        <f>SUM(X1781:Y1820)</f>
        <v>0</v>
      </c>
      <c r="Y1821" s="496"/>
      <c r="Z1821" s="532">
        <f>SUM(Z1781:AA1820)</f>
        <v>0</v>
      </c>
      <c r="AA1821" s="496"/>
      <c r="AB1821" s="528">
        <f>SUM(AB1781:AC1820)</f>
        <v>0</v>
      </c>
      <c r="AC1821" s="525"/>
      <c r="AD1821" s="524">
        <f>SUM(AD1781:AE1820)</f>
        <v>0</v>
      </c>
      <c r="AE1821" s="528"/>
      <c r="AF1821" s="495">
        <f>IF(AB1821=0,0,(AD1821/AB1821)*100)</f>
        <v>0</v>
      </c>
      <c r="AG1821" s="496"/>
      <c r="AH1821" s="524">
        <f>SUM(AH1781:AI1820)</f>
        <v>0</v>
      </c>
      <c r="AI1821" s="525"/>
      <c r="AJ1821" s="524">
        <f>SUM(AJ1781:AK1820)</f>
        <v>0</v>
      </c>
      <c r="AK1821" s="528"/>
      <c r="AL1821" s="495">
        <f>IF(AH1821=0,0,(AJ1821/AH1821)*100)</f>
        <v>0</v>
      </c>
      <c r="AM1821" s="496"/>
      <c r="AN1821" s="524">
        <f>SUM(AN1781:AO1820)</f>
        <v>0</v>
      </c>
      <c r="AO1821" s="525"/>
      <c r="AP1821" s="524">
        <f>SUM(AP1781:AQ1820)</f>
        <v>0</v>
      </c>
      <c r="AQ1821" s="528"/>
      <c r="AR1821" s="495">
        <f>IF(AN1821=0,0,(AP1821/AN1821)*100)</f>
        <v>0</v>
      </c>
      <c r="AS1821" s="496"/>
      <c r="AT1821" s="532">
        <f>AB1821+AH1821+AN1821</f>
        <v>0</v>
      </c>
      <c r="AU1821" s="525"/>
      <c r="AV1821" s="524">
        <f>AD1821+AJ1821+AP1821</f>
        <v>0</v>
      </c>
      <c r="AW1821" s="534"/>
      <c r="AX1821" s="495">
        <f>IF(AT1821=0,0,(AV1821/AT1821)*100)</f>
        <v>0</v>
      </c>
      <c r="AY1821" s="496"/>
      <c r="AZ1821" s="524">
        <f>SUM(AZ1781:BA1820)</f>
        <v>0</v>
      </c>
      <c r="BA1821" s="525"/>
      <c r="BB1821" s="524">
        <f>SUM(BB1781:BC1820)</f>
        <v>0</v>
      </c>
      <c r="BC1821" s="528"/>
      <c r="BD1821" s="495">
        <f>IF(AZ1821=0,0,(BB1821/AZ1821)*100)</f>
        <v>0</v>
      </c>
      <c r="BE1821" s="496"/>
      <c r="BF1821" s="532">
        <f>AT1821+AZ1821</f>
        <v>0</v>
      </c>
      <c r="BG1821" s="525"/>
      <c r="BH1821" s="524">
        <f>AV1821+BB1821</f>
        <v>0</v>
      </c>
      <c r="BI1821" s="534"/>
      <c r="BJ1821" s="495">
        <f>IF(BF1821=0,0,(BH1821/BF1821)*100)</f>
        <v>0</v>
      </c>
      <c r="BK1821" s="536"/>
      <c r="BL1821" s="511">
        <f>SUM(BL1781:BN1820)</f>
        <v>0</v>
      </c>
      <c r="BM1821" s="512"/>
      <c r="BN1821" s="513"/>
      <c r="BO1821" s="517" t="e">
        <f>(BL1821*BR$1781)+(N1821*BR$1782)+(X1821*BR$1783)+(R1821*BR$1784)+(V1821*BR$1785)+(Z1821*BR$1786)</f>
        <v>#REF!</v>
      </c>
      <c r="BP1821" s="519" t="e">
        <f>((AZ1821-BB1821)*BR$1788)+((AT1821-AV1821)*BR$1787)+(H1821*BR$1789)+(P1821*BR$1790)</f>
        <v>#REF!</v>
      </c>
      <c r="BQ1821" s="80"/>
      <c r="BR1821" s="80"/>
      <c r="BS1821" s="80"/>
    </row>
    <row r="1822" spans="1:73" s="82" customFormat="1" ht="33.950000000000003" customHeight="1" thickBot="1">
      <c r="A1822" s="80"/>
      <c r="B1822" s="540"/>
      <c r="C1822" s="541"/>
      <c r="D1822" s="541"/>
      <c r="E1822" s="543"/>
      <c r="F1822" s="83"/>
      <c r="G1822" s="83"/>
      <c r="H1822" s="533"/>
      <c r="I1822" s="527"/>
      <c r="J1822" s="533"/>
      <c r="K1822" s="527"/>
      <c r="L1822" s="526"/>
      <c r="M1822" s="529"/>
      <c r="N1822" s="530" t="s">
        <v>16</v>
      </c>
      <c r="O1822" s="531"/>
      <c r="P1822" s="526"/>
      <c r="Q1822" s="527"/>
      <c r="R1822" s="526"/>
      <c r="S1822" s="529"/>
      <c r="T1822" s="530" t="s">
        <v>16</v>
      </c>
      <c r="U1822" s="531"/>
      <c r="V1822" s="526"/>
      <c r="W1822" s="529"/>
      <c r="X1822" s="533"/>
      <c r="Y1822" s="531"/>
      <c r="Z1822" s="533"/>
      <c r="AA1822" s="531"/>
      <c r="AB1822" s="529"/>
      <c r="AC1822" s="527"/>
      <c r="AD1822" s="526"/>
      <c r="AE1822" s="529"/>
      <c r="AF1822" s="530"/>
      <c r="AG1822" s="531"/>
      <c r="AH1822" s="526"/>
      <c r="AI1822" s="527"/>
      <c r="AJ1822" s="526"/>
      <c r="AK1822" s="529"/>
      <c r="AL1822" s="530"/>
      <c r="AM1822" s="531"/>
      <c r="AN1822" s="526"/>
      <c r="AO1822" s="527"/>
      <c r="AP1822" s="526"/>
      <c r="AQ1822" s="529"/>
      <c r="AR1822" s="530"/>
      <c r="AS1822" s="531"/>
      <c r="AT1822" s="533"/>
      <c r="AU1822" s="527"/>
      <c r="AV1822" s="526"/>
      <c r="AW1822" s="535"/>
      <c r="AX1822" s="530"/>
      <c r="AY1822" s="531"/>
      <c r="AZ1822" s="526"/>
      <c r="BA1822" s="527"/>
      <c r="BB1822" s="526"/>
      <c r="BC1822" s="529"/>
      <c r="BD1822" s="530"/>
      <c r="BE1822" s="531"/>
      <c r="BF1822" s="533"/>
      <c r="BG1822" s="527"/>
      <c r="BH1822" s="526"/>
      <c r="BI1822" s="535"/>
      <c r="BJ1822" s="530"/>
      <c r="BK1822" s="537"/>
      <c r="BL1822" s="514"/>
      <c r="BM1822" s="515"/>
      <c r="BN1822" s="516"/>
      <c r="BO1822" s="518"/>
      <c r="BP1822" s="520"/>
      <c r="BQ1822" s="80"/>
      <c r="BR1822" s="80"/>
      <c r="BS1822" s="80"/>
    </row>
    <row r="1823" spans="1:73" s="88" customFormat="1" ht="48.2" customHeight="1" thickBot="1">
      <c r="A1823" s="84"/>
      <c r="B1823" s="521"/>
      <c r="C1823" s="522"/>
      <c r="D1823" s="522" t="s">
        <v>13</v>
      </c>
      <c r="E1823" s="523"/>
      <c r="F1823" s="85"/>
      <c r="G1823" s="128"/>
      <c r="H1823" s="509"/>
      <c r="I1823" s="510"/>
      <c r="J1823" s="504"/>
      <c r="K1823" s="505"/>
      <c r="L1823" s="493"/>
      <c r="M1823" s="494"/>
      <c r="N1823" s="506">
        <f>J1823+L1823</f>
        <v>0</v>
      </c>
      <c r="O1823" s="507"/>
      <c r="P1823" s="497">
        <f>R1821</f>
        <v>0</v>
      </c>
      <c r="Q1823" s="498"/>
      <c r="R1823" s="499">
        <f>P1821</f>
        <v>0</v>
      </c>
      <c r="S1823" s="500"/>
      <c r="T1823" s="506">
        <f>R1823-P1823</f>
        <v>0</v>
      </c>
      <c r="U1823" s="507"/>
      <c r="V1823" s="504"/>
      <c r="W1823" s="508"/>
      <c r="X1823" s="509"/>
      <c r="Y1823" s="510"/>
      <c r="Z1823" s="504"/>
      <c r="AA1823" s="508"/>
      <c r="AB1823" s="504"/>
      <c r="AC1823" s="505"/>
      <c r="AD1823" s="493"/>
      <c r="AE1823" s="494"/>
      <c r="AF1823" s="495">
        <f>IF(AB1823=0,0,(AD1823/AB1823)*100)</f>
        <v>0</v>
      </c>
      <c r="AG1823" s="496"/>
      <c r="AH1823" s="504"/>
      <c r="AI1823" s="505"/>
      <c r="AJ1823" s="493"/>
      <c r="AK1823" s="494"/>
      <c r="AL1823" s="495">
        <f>IF(AH1823=0,0,(AJ1823/AH1823)*100)</f>
        <v>0</v>
      </c>
      <c r="AM1823" s="496"/>
      <c r="AN1823" s="504"/>
      <c r="AO1823" s="505"/>
      <c r="AP1823" s="493"/>
      <c r="AQ1823" s="494"/>
      <c r="AR1823" s="495">
        <f>IF(AN1823=0,0,(AP1823/AN1823)*100)</f>
        <v>0</v>
      </c>
      <c r="AS1823" s="496"/>
      <c r="AT1823" s="497">
        <f>AB1823+AH1823+AN1823</f>
        <v>0</v>
      </c>
      <c r="AU1823" s="498"/>
      <c r="AV1823" s="499">
        <f>AD1823+AJ1823+AP1823</f>
        <v>0</v>
      </c>
      <c r="AW1823" s="500"/>
      <c r="AX1823" s="495">
        <f>IF(AT1823=0,0,(AV1823/AT1823)*100)</f>
        <v>0</v>
      </c>
      <c r="AY1823" s="496"/>
      <c r="AZ1823" s="504"/>
      <c r="BA1823" s="505"/>
      <c r="BB1823" s="493"/>
      <c r="BC1823" s="494"/>
      <c r="BD1823" s="495">
        <f>IF(AZ1823=0,0,(BB1823/AZ1823)*100)</f>
        <v>0</v>
      </c>
      <c r="BE1823" s="496"/>
      <c r="BF1823" s="497">
        <f>AT1823+AZ1823</f>
        <v>0</v>
      </c>
      <c r="BG1823" s="498"/>
      <c r="BH1823" s="499">
        <f>AV1823+BB1823</f>
        <v>0</v>
      </c>
      <c r="BI1823" s="500"/>
      <c r="BJ1823" s="495">
        <f>IF(BF1823=0,0,(BH1823/BF1823)*100)</f>
        <v>0</v>
      </c>
      <c r="BK1823" s="496"/>
      <c r="BL1823" s="501"/>
      <c r="BM1823" s="502"/>
      <c r="BN1823" s="503"/>
      <c r="BO1823" s="86"/>
      <c r="BP1823" s="87"/>
      <c r="BQ1823" s="84"/>
      <c r="BR1823" s="84"/>
      <c r="BS1823" s="84"/>
    </row>
    <row r="1824" spans="1:73" s="88" customFormat="1" ht="48.95" customHeight="1" thickBot="1">
      <c r="A1824" s="84"/>
      <c r="B1824" s="247"/>
      <c r="C1824" s="249"/>
      <c r="D1824" s="488" t="s">
        <v>52</v>
      </c>
      <c r="E1824" s="489"/>
      <c r="F1824" s="89"/>
      <c r="G1824" s="89"/>
      <c r="H1824" s="249"/>
      <c r="I1824" s="249"/>
      <c r="J1824" s="490">
        <f>IF((J1821+L1823)=0,0,J1821/(J1821+L1823)*100)</f>
        <v>0</v>
      </c>
      <c r="K1824" s="491"/>
      <c r="L1824" s="490">
        <f>IF((L1821+J1823)=0,0,L1821/(L1821+J1823)*100)</f>
        <v>0</v>
      </c>
      <c r="M1824" s="491"/>
      <c r="N1824" s="490">
        <f>IF((N1821+N1823)=0,0,N1821/(N1821+N1823)*100)</f>
        <v>0</v>
      </c>
      <c r="O1824" s="492"/>
      <c r="P1824" s="654"/>
      <c r="Q1824" s="484"/>
      <c r="R1824" s="484"/>
      <c r="S1824" s="484"/>
      <c r="T1824" s="655"/>
      <c r="U1824" s="655"/>
      <c r="V1824" s="484"/>
      <c r="W1824" s="484"/>
      <c r="X1824" s="484"/>
      <c r="Y1824" s="484"/>
      <c r="Z1824" s="484"/>
      <c r="AA1824" s="484"/>
      <c r="AB1824" s="484"/>
      <c r="AC1824" s="484"/>
      <c r="AD1824" s="484"/>
      <c r="AE1824" s="484"/>
      <c r="AF1824" s="484"/>
      <c r="AG1824" s="484"/>
      <c r="AH1824" s="484"/>
      <c r="AI1824" s="484"/>
      <c r="AJ1824" s="484"/>
      <c r="AK1824" s="484"/>
      <c r="AL1824" s="484"/>
      <c r="AM1824" s="484"/>
      <c r="AN1824" s="484"/>
      <c r="AO1824" s="484"/>
      <c r="AP1824" s="484"/>
      <c r="AQ1824" s="484"/>
      <c r="AR1824" s="484"/>
      <c r="AS1824" s="484"/>
      <c r="AT1824" s="484"/>
      <c r="AU1824" s="484"/>
      <c r="AV1824" s="484"/>
      <c r="AW1824" s="484"/>
      <c r="AX1824" s="484"/>
      <c r="AY1824" s="484"/>
      <c r="AZ1824" s="484"/>
      <c r="BA1824" s="484"/>
      <c r="BB1824" s="484"/>
      <c r="BC1824" s="484"/>
      <c r="BD1824" s="484"/>
      <c r="BE1824" s="484"/>
      <c r="BF1824" s="484"/>
      <c r="BG1824" s="484"/>
      <c r="BH1824" s="484"/>
      <c r="BI1824" s="484"/>
      <c r="BJ1824" s="484"/>
      <c r="BK1824" s="484"/>
      <c r="BL1824" s="484"/>
      <c r="BM1824" s="484"/>
      <c r="BN1824" s="485"/>
      <c r="BO1824" s="90"/>
      <c r="BP1824" s="90"/>
      <c r="BQ1824" s="84"/>
      <c r="BR1824" s="84"/>
      <c r="BS1824" s="84"/>
    </row>
    <row r="1825" spans="1:71" ht="27.75" thickTop="1" thickBot="1">
      <c r="A1825" s="62"/>
      <c r="B1825" s="250"/>
      <c r="C1825" s="251"/>
      <c r="D1825" s="251"/>
      <c r="E1825" s="251"/>
      <c r="F1825" s="91"/>
      <c r="G1825" s="91"/>
      <c r="H1825" s="251"/>
      <c r="I1825" s="251"/>
      <c r="J1825" s="251"/>
      <c r="K1825" s="251"/>
      <c r="L1825" s="251"/>
      <c r="M1825" s="251"/>
      <c r="N1825" s="251"/>
      <c r="O1825" s="251"/>
      <c r="P1825" s="251"/>
      <c r="Q1825" s="251"/>
      <c r="R1825" s="251"/>
      <c r="S1825" s="251"/>
      <c r="T1825" s="251"/>
      <c r="U1825" s="251"/>
      <c r="V1825" s="251"/>
      <c r="W1825" s="251"/>
      <c r="X1825" s="251"/>
      <c r="Y1825" s="251"/>
      <c r="Z1825" s="251"/>
      <c r="AA1825" s="251"/>
      <c r="AB1825" s="251"/>
      <c r="AC1825" s="251"/>
      <c r="AD1825" s="251"/>
      <c r="AE1825" s="251"/>
      <c r="AF1825" s="256"/>
      <c r="AG1825" s="256"/>
      <c r="AH1825" s="251"/>
      <c r="AI1825" s="251"/>
      <c r="AJ1825" s="251"/>
      <c r="AK1825" s="251"/>
      <c r="AL1825" s="251"/>
      <c r="AM1825" s="251"/>
      <c r="AN1825" s="251"/>
      <c r="AO1825" s="251"/>
      <c r="AP1825" s="251"/>
      <c r="AQ1825" s="251"/>
      <c r="AR1825" s="251"/>
      <c r="AS1825" s="251"/>
      <c r="AT1825" s="251"/>
      <c r="AU1825" s="251"/>
      <c r="AV1825" s="251"/>
      <c r="AW1825" s="251"/>
      <c r="AX1825" s="251"/>
      <c r="AY1825" s="251"/>
      <c r="AZ1825" s="251"/>
      <c r="BA1825" s="251"/>
      <c r="BB1825" s="251"/>
      <c r="BC1825" s="251"/>
      <c r="BD1825" s="251"/>
      <c r="BE1825" s="251"/>
      <c r="BF1825" s="251"/>
      <c r="BG1825" s="251"/>
      <c r="BH1825" s="251"/>
      <c r="BI1825" s="251"/>
      <c r="BJ1825" s="251"/>
      <c r="BK1825" s="251"/>
      <c r="BL1825" s="251"/>
      <c r="BM1825" s="251"/>
      <c r="BN1825" s="257"/>
      <c r="BO1825" s="92"/>
      <c r="BP1825" s="92"/>
      <c r="BQ1825" s="62"/>
      <c r="BR1825" s="62"/>
      <c r="BS1825" s="62"/>
    </row>
    <row r="1826" spans="1:71" s="88" customFormat="1" ht="73.349999999999994" customHeight="1" thickTop="1" thickBot="1">
      <c r="A1826" s="84"/>
      <c r="B1826" s="486" t="s">
        <v>70</v>
      </c>
      <c r="C1826" s="487"/>
      <c r="D1826" s="483" t="s">
        <v>60</v>
      </c>
      <c r="E1826" s="483"/>
      <c r="F1826" s="93"/>
      <c r="G1826" s="93"/>
      <c r="H1826" s="479"/>
      <c r="I1826" s="480"/>
      <c r="J1826" s="481"/>
      <c r="K1826" s="259"/>
      <c r="L1826" s="479"/>
      <c r="M1826" s="480"/>
      <c r="N1826" s="481"/>
      <c r="O1826" s="476" t="s">
        <v>53</v>
      </c>
      <c r="P1826" s="477"/>
      <c r="Q1826" s="477"/>
      <c r="R1826" s="477"/>
      <c r="S1826" s="479"/>
      <c r="T1826" s="480"/>
      <c r="U1826" s="481"/>
      <c r="V1826" s="259"/>
      <c r="W1826" s="479"/>
      <c r="X1826" s="480"/>
      <c r="Y1826" s="481"/>
      <c r="Z1826" s="476" t="s">
        <v>55</v>
      </c>
      <c r="AA1826" s="477"/>
      <c r="AB1826" s="477"/>
      <c r="AC1826" s="478"/>
      <c r="AD1826" s="479"/>
      <c r="AE1826" s="480"/>
      <c r="AF1826" s="481"/>
      <c r="AG1826" s="259"/>
      <c r="AH1826" s="479"/>
      <c r="AI1826" s="480"/>
      <c r="AJ1826" s="481"/>
      <c r="AK1826" s="476" t="s">
        <v>59</v>
      </c>
      <c r="AL1826" s="477"/>
      <c r="AM1826" s="477"/>
      <c r="AN1826" s="478"/>
      <c r="AO1826" s="479"/>
      <c r="AP1826" s="480"/>
      <c r="AQ1826" s="481"/>
      <c r="AR1826" s="263"/>
      <c r="AS1826" s="479"/>
      <c r="AT1826" s="480"/>
      <c r="AU1826" s="481"/>
      <c r="AV1826" s="264"/>
      <c r="AW1826" s="264"/>
      <c r="AX1826" s="264"/>
      <c r="AY1826" s="264"/>
      <c r="AZ1826" s="472" t="s">
        <v>20</v>
      </c>
      <c r="BA1826" s="472"/>
      <c r="BB1826" s="472"/>
      <c r="BC1826" s="472"/>
      <c r="BD1826" s="473"/>
      <c r="BE1826" s="469">
        <f>BL1821</f>
        <v>0</v>
      </c>
      <c r="BF1826" s="470"/>
      <c r="BG1826" s="471"/>
      <c r="BH1826" s="265"/>
      <c r="BI1826" s="469">
        <f>BL1823</f>
        <v>0</v>
      </c>
      <c r="BJ1826" s="470"/>
      <c r="BK1826" s="471"/>
      <c r="BL1826" s="266"/>
      <c r="BM1826" s="266"/>
      <c r="BN1826" s="267"/>
      <c r="BO1826" s="94"/>
      <c r="BP1826" s="94"/>
      <c r="BQ1826" s="84"/>
      <c r="BR1826" s="84"/>
      <c r="BS1826" s="84"/>
    </row>
    <row r="1827" spans="1:71" ht="15.6" customHeight="1" thickTop="1" thickBot="1">
      <c r="A1827" s="62"/>
      <c r="B1827" s="252"/>
      <c r="C1827" s="241"/>
      <c r="D1827" s="253"/>
      <c r="E1827" s="253"/>
      <c r="F1827" s="95"/>
      <c r="G1827" s="95"/>
      <c r="H1827" s="261"/>
      <c r="I1827" s="261"/>
      <c r="J1827" s="261"/>
      <c r="K1827" s="261"/>
      <c r="L1827" s="261"/>
      <c r="M1827" s="261"/>
      <c r="N1827" s="261"/>
      <c r="O1827" s="258"/>
      <c r="P1827" s="258"/>
      <c r="Q1827" s="258"/>
      <c r="R1827" s="258"/>
      <c r="S1827" s="261"/>
      <c r="T1827" s="261"/>
      <c r="U1827" s="261"/>
      <c r="V1827" s="260"/>
      <c r="W1827" s="261"/>
      <c r="X1827" s="261"/>
      <c r="Y1827" s="261"/>
      <c r="Z1827" s="258"/>
      <c r="AA1827" s="258"/>
      <c r="AB1827" s="258"/>
      <c r="AC1827" s="258"/>
      <c r="AD1827" s="261"/>
      <c r="AE1827" s="261"/>
      <c r="AF1827" s="261"/>
      <c r="AG1827" s="261"/>
      <c r="AH1827" s="260"/>
      <c r="AI1827" s="260"/>
      <c r="AJ1827" s="261"/>
      <c r="AK1827" s="258"/>
      <c r="AL1827" s="258"/>
      <c r="AM1827" s="258"/>
      <c r="AN1827" s="258"/>
      <c r="AO1827" s="261"/>
      <c r="AP1827" s="261"/>
      <c r="AQ1827" s="261"/>
      <c r="AR1827" s="261"/>
      <c r="AS1827" s="261"/>
      <c r="AT1827" s="263"/>
      <c r="AU1827" s="263"/>
      <c r="AV1827" s="268"/>
      <c r="AW1827" s="268"/>
      <c r="AX1827" s="268"/>
      <c r="AY1827" s="268"/>
      <c r="AZ1827" s="258"/>
      <c r="BA1827" s="269"/>
      <c r="BB1827" s="269"/>
      <c r="BC1827" s="270"/>
      <c r="BD1827" s="271"/>
      <c r="BE1827" s="272"/>
      <c r="BF1827" s="272"/>
      <c r="BG1827" s="263"/>
      <c r="BH1827" s="273"/>
      <c r="BI1827" s="274"/>
      <c r="BJ1827" s="274"/>
      <c r="BK1827" s="263"/>
      <c r="BL1827" s="268"/>
      <c r="BM1827" s="268"/>
      <c r="BN1827" s="275"/>
      <c r="BO1827" s="96"/>
      <c r="BP1827" s="96"/>
      <c r="BQ1827" s="62"/>
      <c r="BR1827" s="62"/>
      <c r="BS1827" s="62"/>
    </row>
    <row r="1828" spans="1:71" s="88" customFormat="1" ht="74.849999999999994" customHeight="1" thickTop="1" thickBot="1">
      <c r="A1828" s="84"/>
      <c r="B1828" s="482" t="s">
        <v>51</v>
      </c>
      <c r="C1828" s="472"/>
      <c r="D1828" s="483" t="s">
        <v>61</v>
      </c>
      <c r="E1828" s="483"/>
      <c r="F1828" s="93"/>
      <c r="G1828" s="93"/>
      <c r="H1828" s="469">
        <f>H1826</f>
        <v>0</v>
      </c>
      <c r="I1828" s="470"/>
      <c r="J1828" s="471"/>
      <c r="K1828" s="259"/>
      <c r="L1828" s="469">
        <f>L1826</f>
        <v>0</v>
      </c>
      <c r="M1828" s="470"/>
      <c r="N1828" s="471"/>
      <c r="O1828" s="476" t="s">
        <v>57</v>
      </c>
      <c r="P1828" s="477"/>
      <c r="Q1828" s="477"/>
      <c r="R1828" s="477"/>
      <c r="S1828" s="469">
        <f>S1826-H1826</f>
        <v>0</v>
      </c>
      <c r="T1828" s="470"/>
      <c r="U1828" s="471"/>
      <c r="V1828" s="259"/>
      <c r="W1828" s="469">
        <f>W1826-L1826</f>
        <v>0</v>
      </c>
      <c r="X1828" s="470"/>
      <c r="Y1828" s="471"/>
      <c r="Z1828" s="476" t="s">
        <v>56</v>
      </c>
      <c r="AA1828" s="477"/>
      <c r="AB1828" s="477"/>
      <c r="AC1828" s="478"/>
      <c r="AD1828" s="469">
        <f>AD1826-S1826</f>
        <v>0</v>
      </c>
      <c r="AE1828" s="470"/>
      <c r="AF1828" s="471"/>
      <c r="AG1828" s="259"/>
      <c r="AH1828" s="469">
        <f>AH1826-W1826</f>
        <v>0</v>
      </c>
      <c r="AI1828" s="470"/>
      <c r="AJ1828" s="471"/>
      <c r="AK1828" s="476" t="s">
        <v>58</v>
      </c>
      <c r="AL1828" s="477"/>
      <c r="AM1828" s="477"/>
      <c r="AN1828" s="478"/>
      <c r="AO1828" s="469">
        <f>AO1826-AD1826</f>
        <v>0</v>
      </c>
      <c r="AP1828" s="470"/>
      <c r="AQ1828" s="471"/>
      <c r="AR1828" s="263"/>
      <c r="AS1828" s="469">
        <f>AS1826-AH1826</f>
        <v>0</v>
      </c>
      <c r="AT1828" s="470"/>
      <c r="AU1828" s="471"/>
      <c r="AV1828" s="264"/>
      <c r="AW1828" s="264"/>
      <c r="AX1828" s="264"/>
      <c r="AY1828" s="264"/>
      <c r="AZ1828" s="472" t="s">
        <v>50</v>
      </c>
      <c r="BA1828" s="472"/>
      <c r="BB1828" s="472"/>
      <c r="BC1828" s="472"/>
      <c r="BD1828" s="473"/>
      <c r="BE1828" s="469">
        <f>BE1826-AO1826</f>
        <v>0</v>
      </c>
      <c r="BF1828" s="470"/>
      <c r="BG1828" s="471"/>
      <c r="BH1828" s="276"/>
      <c r="BI1828" s="469">
        <f>BI1826-AS1826</f>
        <v>0</v>
      </c>
      <c r="BJ1828" s="470"/>
      <c r="BK1828" s="471"/>
      <c r="BL1828" s="266"/>
      <c r="BM1828" s="266"/>
      <c r="BN1828" s="267"/>
      <c r="BO1828" s="94"/>
      <c r="BP1828" s="94"/>
      <c r="BQ1828" s="84"/>
      <c r="BR1828" s="84"/>
      <c r="BS1828" s="84"/>
    </row>
    <row r="1829" spans="1:71" ht="27.75" thickTop="1" thickBot="1">
      <c r="A1829" s="62"/>
      <c r="B1829" s="254"/>
      <c r="C1829" s="255"/>
      <c r="D1829" s="255"/>
      <c r="E1829" s="255"/>
      <c r="F1829" s="97"/>
      <c r="G1829" s="97"/>
      <c r="H1829" s="255"/>
      <c r="I1829" s="255"/>
      <c r="J1829" s="255"/>
      <c r="K1829" s="255"/>
      <c r="L1829" s="255"/>
      <c r="M1829" s="255"/>
      <c r="N1829" s="255"/>
      <c r="O1829" s="255"/>
      <c r="P1829" s="255"/>
      <c r="Q1829" s="255"/>
      <c r="R1829" s="255"/>
      <c r="S1829" s="255"/>
      <c r="T1829" s="255"/>
      <c r="U1829" s="255"/>
      <c r="V1829" s="255"/>
      <c r="W1829" s="255"/>
      <c r="X1829" s="255"/>
      <c r="Y1829" s="255"/>
      <c r="Z1829" s="255"/>
      <c r="AA1829" s="255"/>
      <c r="AB1829" s="255"/>
      <c r="AC1829" s="255"/>
      <c r="AD1829" s="255"/>
      <c r="AE1829" s="255"/>
      <c r="AF1829" s="262"/>
      <c r="AG1829" s="262"/>
      <c r="AH1829" s="255"/>
      <c r="AI1829" s="255"/>
      <c r="AJ1829" s="255"/>
      <c r="AK1829" s="255"/>
      <c r="AL1829" s="255"/>
      <c r="AM1829" s="255"/>
      <c r="AN1829" s="255"/>
      <c r="AO1829" s="255"/>
      <c r="AP1829" s="255"/>
      <c r="AQ1829" s="255"/>
      <c r="AR1829" s="255"/>
      <c r="AS1829" s="255"/>
      <c r="AT1829" s="255"/>
      <c r="AU1829" s="255"/>
      <c r="AV1829" s="255"/>
      <c r="AW1829" s="255"/>
      <c r="AX1829" s="255"/>
      <c r="AY1829" s="255"/>
      <c r="AZ1829" s="255"/>
      <c r="BA1829" s="474" t="s">
        <v>104</v>
      </c>
      <c r="BB1829" s="474"/>
      <c r="BC1829" s="474"/>
      <c r="BD1829" s="474"/>
      <c r="BE1829" s="474"/>
      <c r="BF1829" s="474"/>
      <c r="BG1829" s="474"/>
      <c r="BH1829" s="474"/>
      <c r="BI1829" s="474"/>
      <c r="BJ1829" s="474"/>
      <c r="BK1829" s="474"/>
      <c r="BL1829" s="474"/>
      <c r="BM1829" s="474"/>
      <c r="BN1829" s="475"/>
      <c r="BO1829" s="98"/>
      <c r="BP1829" s="98"/>
      <c r="BQ1829" s="62"/>
      <c r="BR1829" s="62"/>
      <c r="BS1829" s="62"/>
    </row>
    <row r="1830" spans="1:71" ht="10.9" customHeight="1" thickTop="1">
      <c r="A1830" s="62"/>
      <c r="B1830" s="63"/>
      <c r="C1830" s="62"/>
      <c r="D1830" s="62"/>
      <c r="E1830" s="62"/>
      <c r="F1830" s="64"/>
      <c r="G1830" s="64"/>
      <c r="H1830" s="62"/>
      <c r="I1830" s="62"/>
      <c r="J1830" s="62"/>
      <c r="K1830" s="62"/>
      <c r="L1830" s="62"/>
      <c r="M1830" s="62"/>
      <c r="N1830" s="62"/>
      <c r="O1830" s="62"/>
      <c r="P1830" s="62"/>
      <c r="Q1830" s="62"/>
      <c r="R1830" s="62"/>
      <c r="S1830" s="62"/>
      <c r="T1830" s="62"/>
      <c r="U1830" s="62"/>
      <c r="V1830" s="62"/>
      <c r="W1830" s="62"/>
      <c r="X1830" s="62"/>
      <c r="Y1830" s="62"/>
      <c r="Z1830" s="62"/>
      <c r="AA1830" s="62"/>
      <c r="AB1830" s="62"/>
      <c r="AC1830" s="62"/>
      <c r="AD1830" s="62"/>
      <c r="AE1830" s="62"/>
      <c r="AF1830" s="65"/>
      <c r="AG1830" s="65"/>
      <c r="AH1830" s="62"/>
      <c r="AI1830" s="62"/>
      <c r="AJ1830" s="62"/>
      <c r="AK1830" s="62"/>
      <c r="AL1830" s="62"/>
      <c r="AM1830" s="62"/>
      <c r="AN1830" s="62"/>
      <c r="AO1830" s="62"/>
      <c r="AP1830" s="62"/>
      <c r="AQ1830" s="62"/>
      <c r="AR1830" s="62"/>
      <c r="AS1830" s="62"/>
      <c r="AT1830" s="62"/>
      <c r="AU1830" s="62"/>
      <c r="AV1830" s="62"/>
      <c r="AW1830" s="62"/>
      <c r="AX1830" s="62"/>
      <c r="AY1830" s="62"/>
      <c r="AZ1830" s="62"/>
      <c r="BA1830" s="62"/>
      <c r="BB1830" s="62"/>
      <c r="BC1830" s="62"/>
      <c r="BD1830" s="62"/>
      <c r="BE1830" s="62"/>
      <c r="BF1830" s="62"/>
      <c r="BG1830" s="62"/>
      <c r="BH1830" s="62"/>
      <c r="BI1830" s="62"/>
      <c r="BJ1830" s="62"/>
      <c r="BK1830" s="62"/>
      <c r="BL1830" s="62"/>
      <c r="BM1830" s="62"/>
      <c r="BN1830" s="62"/>
      <c r="BO1830" s="66"/>
      <c r="BP1830" s="66"/>
      <c r="BQ1830" s="62"/>
      <c r="BR1830" s="62"/>
      <c r="BS1830" s="62"/>
    </row>
    <row r="1831" spans="1:71" s="69" customFormat="1" ht="33.75">
      <c r="A1831" s="68"/>
      <c r="B1831" s="651" t="s">
        <v>9</v>
      </c>
      <c r="C1831" s="651"/>
      <c r="D1831" s="651"/>
      <c r="E1831" s="651"/>
      <c r="F1831" s="651"/>
      <c r="G1831" s="651"/>
      <c r="H1831" s="651"/>
      <c r="I1831" s="651"/>
      <c r="J1831" s="651"/>
      <c r="K1831" s="651"/>
      <c r="L1831" s="651"/>
      <c r="M1831" s="651"/>
      <c r="N1831" s="651"/>
      <c r="O1831" s="651"/>
      <c r="P1831" s="651"/>
      <c r="Q1831" s="651"/>
      <c r="R1831" s="651"/>
      <c r="S1831" s="651"/>
      <c r="T1831" s="651"/>
      <c r="U1831" s="651"/>
      <c r="V1831" s="651"/>
      <c r="W1831" s="651"/>
      <c r="X1831" s="651"/>
      <c r="Y1831" s="651"/>
      <c r="Z1831" s="651"/>
      <c r="AA1831" s="651"/>
      <c r="AB1831" s="651"/>
      <c r="AC1831" s="651"/>
      <c r="AD1831" s="651"/>
      <c r="AE1831" s="651"/>
      <c r="AF1831" s="651"/>
      <c r="AG1831" s="651"/>
      <c r="AH1831" s="651"/>
      <c r="AI1831" s="651"/>
      <c r="AJ1831" s="651"/>
      <c r="AK1831" s="651"/>
      <c r="AL1831" s="651"/>
      <c r="AM1831" s="651"/>
      <c r="AN1831" s="651"/>
      <c r="AO1831" s="651"/>
      <c r="AP1831" s="651"/>
      <c r="AQ1831" s="651"/>
      <c r="AR1831" s="651"/>
      <c r="AS1831" s="651"/>
      <c r="AT1831" s="651"/>
      <c r="AU1831" s="651"/>
      <c r="AV1831" s="651"/>
      <c r="AW1831" s="651"/>
      <c r="AX1831" s="651"/>
      <c r="AY1831" s="651"/>
      <c r="AZ1831" s="651"/>
      <c r="BA1831" s="651"/>
      <c r="BB1831" s="651"/>
      <c r="BC1831" s="651"/>
      <c r="BD1831" s="651"/>
      <c r="BE1831" s="651"/>
      <c r="BF1831" s="651"/>
      <c r="BG1831" s="651"/>
      <c r="BH1831" s="651"/>
      <c r="BI1831" s="651"/>
      <c r="BJ1831" s="651"/>
      <c r="BK1831" s="651"/>
      <c r="BL1831" s="651"/>
      <c r="BM1831" s="651"/>
      <c r="BN1831" s="651"/>
      <c r="BO1831" s="223"/>
      <c r="BP1831" s="223"/>
      <c r="BQ1831" s="68"/>
      <c r="BR1831" s="68"/>
      <c r="BS1831" s="68"/>
    </row>
    <row r="1832" spans="1:71" ht="10.9" customHeight="1">
      <c r="A1832" s="62"/>
      <c r="B1832" s="224"/>
      <c r="C1832" s="225"/>
      <c r="D1832" s="225"/>
      <c r="E1832" s="225"/>
      <c r="F1832" s="226"/>
      <c r="G1832" s="226"/>
      <c r="H1832" s="225"/>
      <c r="I1832" s="225"/>
      <c r="J1832" s="225"/>
      <c r="K1832" s="225"/>
      <c r="L1832" s="225"/>
      <c r="M1832" s="225"/>
      <c r="N1832" s="225"/>
      <c r="O1832" s="225"/>
      <c r="P1832" s="225"/>
      <c r="Q1832" s="225"/>
      <c r="R1832" s="225"/>
      <c r="S1832" s="225"/>
      <c r="T1832" s="225"/>
      <c r="U1832" s="225"/>
      <c r="V1832" s="225"/>
      <c r="W1832" s="225"/>
      <c r="X1832" s="225"/>
      <c r="Y1832" s="225"/>
      <c r="Z1832" s="225"/>
      <c r="AA1832" s="225"/>
      <c r="AB1832" s="225"/>
      <c r="AC1832" s="225"/>
      <c r="AD1832" s="225"/>
      <c r="AE1832" s="225"/>
      <c r="AF1832" s="227"/>
      <c r="AG1832" s="227"/>
      <c r="AH1832" s="225"/>
      <c r="AI1832" s="225"/>
      <c r="AJ1832" s="225"/>
      <c r="AK1832" s="225"/>
      <c r="AL1832" s="225"/>
      <c r="AM1832" s="225"/>
      <c r="AN1832" s="225"/>
      <c r="AO1832" s="225"/>
      <c r="AP1832" s="225"/>
      <c r="AQ1832" s="225"/>
      <c r="AR1832" s="225"/>
      <c r="AS1832" s="225"/>
      <c r="AT1832" s="225"/>
      <c r="AU1832" s="225"/>
      <c r="AV1832" s="225"/>
      <c r="AW1832" s="225"/>
      <c r="AX1832" s="225"/>
      <c r="AY1832" s="225"/>
      <c r="AZ1832" s="225"/>
      <c r="BA1832" s="225"/>
      <c r="BB1832" s="225"/>
      <c r="BC1832" s="225"/>
      <c r="BD1832" s="225"/>
      <c r="BE1832" s="225"/>
      <c r="BF1832" s="225"/>
      <c r="BG1832" s="225"/>
      <c r="BH1832" s="225"/>
      <c r="BI1832" s="225"/>
      <c r="BJ1832" s="225"/>
      <c r="BK1832" s="225"/>
      <c r="BL1832" s="225"/>
      <c r="BM1832" s="225"/>
      <c r="BN1832" s="652"/>
      <c r="BO1832" s="652"/>
      <c r="BP1832" s="652"/>
      <c r="BQ1832" s="62"/>
      <c r="BR1832" s="62"/>
      <c r="BS1832" s="62"/>
    </row>
    <row r="1833" spans="1:71" s="70" customFormat="1" ht="36.75" customHeight="1">
      <c r="A1833" s="63"/>
      <c r="B1833" s="224"/>
      <c r="C1833" s="224"/>
      <c r="D1833" s="228" t="s">
        <v>10</v>
      </c>
      <c r="E1833" s="653" t="str">
        <f>IF(ROSTER!D$3="","",ROSTER!D$3)</f>
        <v/>
      </c>
      <c r="F1833" s="653"/>
      <c r="G1833" s="653"/>
      <c r="H1833" s="653"/>
      <c r="I1833" s="653"/>
      <c r="J1833" s="653"/>
      <c r="K1833" s="653"/>
      <c r="L1833" s="653"/>
      <c r="M1833" s="653"/>
      <c r="N1833" s="653"/>
      <c r="O1833" s="653"/>
      <c r="P1833" s="653"/>
      <c r="Q1833" s="653"/>
      <c r="R1833" s="653"/>
      <c r="S1833" s="653"/>
      <c r="T1833" s="653"/>
      <c r="U1833" s="653"/>
      <c r="V1833" s="653"/>
      <c r="W1833" s="653"/>
      <c r="X1833" s="653"/>
      <c r="Y1833" s="653"/>
      <c r="Z1833" s="653"/>
      <c r="AA1833" s="653"/>
      <c r="AB1833" s="653"/>
      <c r="AC1833" s="653"/>
      <c r="AD1833" s="229"/>
      <c r="AE1833" s="649" t="s">
        <v>11</v>
      </c>
      <c r="AF1833" s="649"/>
      <c r="AG1833" s="649"/>
      <c r="AH1833" s="649"/>
      <c r="AI1833" s="649"/>
      <c r="AJ1833" s="649"/>
      <c r="AK1833" s="649"/>
      <c r="AL1833" s="647"/>
      <c r="AM1833" s="647"/>
      <c r="AN1833" s="647"/>
      <c r="AO1833" s="647"/>
      <c r="AP1833" s="647"/>
      <c r="AQ1833" s="647"/>
      <c r="AR1833" s="647"/>
      <c r="AS1833" s="647"/>
      <c r="AT1833" s="647"/>
      <c r="AU1833" s="647"/>
      <c r="AV1833" s="647"/>
      <c r="AW1833" s="647"/>
      <c r="AX1833" s="647"/>
      <c r="AY1833" s="647"/>
      <c r="AZ1833" s="647"/>
      <c r="BA1833" s="647"/>
      <c r="BB1833" s="647"/>
      <c r="BC1833" s="647"/>
      <c r="BD1833" s="647"/>
      <c r="BE1833" s="647"/>
      <c r="BF1833" s="647"/>
      <c r="BG1833" s="647"/>
      <c r="BH1833" s="647"/>
      <c r="BI1833" s="647"/>
      <c r="BJ1833" s="647"/>
      <c r="BK1833" s="647"/>
      <c r="BL1833" s="647"/>
      <c r="BM1833" s="647"/>
      <c r="BN1833" s="652"/>
      <c r="BO1833" s="652"/>
      <c r="BP1833" s="652"/>
      <c r="BQ1833" s="63"/>
      <c r="BR1833" s="63"/>
      <c r="BS1833" s="63"/>
    </row>
    <row r="1834" spans="1:71" ht="8.85" customHeight="1">
      <c r="A1834" s="71"/>
      <c r="B1834" s="224"/>
      <c r="C1834" s="227" t="s">
        <v>39</v>
      </c>
      <c r="D1834" s="227"/>
      <c r="E1834" s="227"/>
      <c r="F1834" s="230"/>
      <c r="G1834" s="230"/>
      <c r="H1834" s="227"/>
      <c r="I1834" s="227"/>
      <c r="J1834" s="231"/>
      <c r="K1834" s="231"/>
      <c r="L1834" s="231"/>
      <c r="M1834" s="231"/>
      <c r="N1834" s="231"/>
      <c r="O1834" s="231"/>
      <c r="P1834" s="231"/>
      <c r="Q1834" s="231"/>
      <c r="R1834" s="231"/>
      <c r="S1834" s="231"/>
      <c r="T1834" s="231"/>
      <c r="U1834" s="231"/>
      <c r="V1834" s="231"/>
      <c r="W1834" s="231"/>
      <c r="X1834" s="231"/>
      <c r="Y1834" s="231"/>
      <c r="Z1834" s="231"/>
      <c r="AA1834" s="231"/>
      <c r="AB1834" s="231"/>
      <c r="AC1834" s="231"/>
      <c r="AD1834" s="231"/>
      <c r="AE1834" s="231"/>
      <c r="AF1834" s="231"/>
      <c r="AG1834" s="227"/>
      <c r="AH1834" s="232"/>
      <c r="AI1834" s="233"/>
      <c r="AJ1834" s="233"/>
      <c r="AK1834" s="233"/>
      <c r="AL1834" s="233"/>
      <c r="AM1834" s="233"/>
      <c r="AN1834" s="233"/>
      <c r="AO1834" s="234"/>
      <c r="AP1834" s="235"/>
      <c r="AQ1834" s="235"/>
      <c r="AR1834" s="235"/>
      <c r="AS1834" s="235"/>
      <c r="AT1834" s="235"/>
      <c r="AU1834" s="235"/>
      <c r="AV1834" s="235"/>
      <c r="AW1834" s="235"/>
      <c r="AX1834" s="235"/>
      <c r="AY1834" s="235"/>
      <c r="AZ1834" s="235"/>
      <c r="BA1834" s="235"/>
      <c r="BB1834" s="235"/>
      <c r="BC1834" s="235"/>
      <c r="BD1834" s="235"/>
      <c r="BE1834" s="235"/>
      <c r="BF1834" s="235"/>
      <c r="BG1834" s="235"/>
      <c r="BH1834" s="235"/>
      <c r="BI1834" s="235"/>
      <c r="BJ1834" s="235"/>
      <c r="BK1834" s="235"/>
      <c r="BL1834" s="235"/>
      <c r="BM1834" s="235"/>
      <c r="BN1834" s="235"/>
      <c r="BO1834" s="236"/>
      <c r="BP1834" s="236"/>
      <c r="BQ1834" s="71"/>
      <c r="BR1834" s="71"/>
      <c r="BS1834" s="71"/>
    </row>
    <row r="1835" spans="1:71" s="70" customFormat="1" ht="37.5">
      <c r="A1835" s="63"/>
      <c r="B1835" s="224"/>
      <c r="C1835" s="646" t="s">
        <v>38</v>
      </c>
      <c r="D1835" s="646"/>
      <c r="E1835" s="647"/>
      <c r="F1835" s="647"/>
      <c r="G1835" s="647"/>
      <c r="H1835" s="647"/>
      <c r="I1835" s="647"/>
      <c r="J1835" s="647"/>
      <c r="K1835" s="647"/>
      <c r="L1835" s="647"/>
      <c r="M1835" s="647"/>
      <c r="N1835" s="647"/>
      <c r="O1835" s="647"/>
      <c r="P1835" s="647"/>
      <c r="Q1835" s="647"/>
      <c r="R1835" s="647"/>
      <c r="S1835" s="647"/>
      <c r="T1835" s="647"/>
      <c r="U1835" s="647"/>
      <c r="V1835" s="647"/>
      <c r="W1835" s="647"/>
      <c r="X1835" s="647"/>
      <c r="Y1835" s="647"/>
      <c r="Z1835" s="647"/>
      <c r="AA1835" s="647"/>
      <c r="AB1835" s="647"/>
      <c r="AC1835" s="647"/>
      <c r="AD1835" s="229"/>
      <c r="AE1835" s="648" t="s">
        <v>21</v>
      </c>
      <c r="AF1835" s="648"/>
      <c r="AG1835" s="648"/>
      <c r="AH1835" s="648"/>
      <c r="AI1835" s="647"/>
      <c r="AJ1835" s="647"/>
      <c r="AK1835" s="647"/>
      <c r="AL1835" s="647"/>
      <c r="AM1835" s="647"/>
      <c r="AN1835" s="647"/>
      <c r="AO1835" s="647"/>
      <c r="AP1835" s="647"/>
      <c r="AQ1835" s="647"/>
      <c r="AR1835" s="647"/>
      <c r="AS1835" s="647"/>
      <c r="AT1835" s="647"/>
      <c r="AU1835" s="647"/>
      <c r="AV1835" s="647"/>
      <c r="AW1835" s="647"/>
      <c r="AX1835" s="647"/>
      <c r="AY1835" s="647"/>
      <c r="AZ1835" s="647"/>
      <c r="BA1835" s="649" t="s">
        <v>12</v>
      </c>
      <c r="BB1835" s="649"/>
      <c r="BC1835" s="649"/>
      <c r="BD1835" s="650"/>
      <c r="BE1835" s="650"/>
      <c r="BF1835" s="650"/>
      <c r="BG1835" s="650"/>
      <c r="BH1835" s="650"/>
      <c r="BI1835" s="650"/>
      <c r="BJ1835" s="650"/>
      <c r="BK1835" s="650"/>
      <c r="BL1835" s="650"/>
      <c r="BM1835" s="650"/>
      <c r="BN1835" s="237"/>
      <c r="BO1835" s="238"/>
      <c r="BP1835" s="238"/>
      <c r="BQ1835" s="72">
        <f>IF(BD1835=0,0,1)</f>
        <v>0</v>
      </c>
      <c r="BR1835" s="73">
        <f>IF((BE1885+BI1885)&gt;(AO1885+AS1885),1,0)</f>
        <v>0</v>
      </c>
      <c r="BS1835" s="74"/>
    </row>
    <row r="1836" spans="1:71" ht="9.6" customHeight="1">
      <c r="A1836" s="62"/>
      <c r="B1836" s="224"/>
      <c r="C1836" s="225"/>
      <c r="D1836" s="225"/>
      <c r="E1836" s="225"/>
      <c r="F1836" s="226"/>
      <c r="G1836" s="226"/>
      <c r="H1836" s="225"/>
      <c r="I1836" s="225"/>
      <c r="J1836" s="225"/>
      <c r="K1836" s="225"/>
      <c r="L1836" s="225"/>
      <c r="M1836" s="225"/>
      <c r="N1836" s="225"/>
      <c r="O1836" s="225"/>
      <c r="P1836" s="225"/>
      <c r="Q1836" s="225"/>
      <c r="R1836" s="225"/>
      <c r="S1836" s="225"/>
      <c r="T1836" s="225"/>
      <c r="U1836" s="225"/>
      <c r="V1836" s="225"/>
      <c r="W1836" s="225"/>
      <c r="X1836" s="225"/>
      <c r="Y1836" s="225"/>
      <c r="Z1836" s="225"/>
      <c r="AA1836" s="225"/>
      <c r="AB1836" s="225"/>
      <c r="AC1836" s="225"/>
      <c r="AD1836" s="225"/>
      <c r="AE1836" s="225"/>
      <c r="AF1836" s="227"/>
      <c r="AG1836" s="227"/>
      <c r="AH1836" s="225"/>
      <c r="AI1836" s="225"/>
      <c r="AJ1836" s="225"/>
      <c r="AK1836" s="225"/>
      <c r="AL1836" s="225"/>
      <c r="AM1836" s="225"/>
      <c r="AN1836" s="225"/>
      <c r="AO1836" s="225"/>
      <c r="AP1836" s="225"/>
      <c r="AQ1836" s="225"/>
      <c r="AR1836" s="225"/>
      <c r="AS1836" s="225"/>
      <c r="AT1836" s="225"/>
      <c r="AU1836" s="225"/>
      <c r="AV1836" s="225"/>
      <c r="AW1836" s="225"/>
      <c r="AX1836" s="225"/>
      <c r="AY1836" s="225"/>
      <c r="AZ1836" s="225"/>
      <c r="BA1836" s="225"/>
      <c r="BB1836" s="225"/>
      <c r="BC1836" s="225"/>
      <c r="BD1836" s="225"/>
      <c r="BE1836" s="225"/>
      <c r="BF1836" s="225"/>
      <c r="BG1836" s="225"/>
      <c r="BH1836" s="225"/>
      <c r="BI1836" s="225"/>
      <c r="BJ1836" s="225"/>
      <c r="BK1836" s="225"/>
      <c r="BL1836" s="225"/>
      <c r="BM1836" s="225"/>
      <c r="BN1836" s="225"/>
      <c r="BO1836" s="239"/>
      <c r="BP1836" s="239"/>
      <c r="BQ1836" s="62"/>
      <c r="BR1836" s="62"/>
      <c r="BS1836" s="62"/>
    </row>
    <row r="1837" spans="1:71" ht="8.85" customHeight="1" thickBot="1">
      <c r="A1837" s="62"/>
      <c r="B1837" s="240"/>
      <c r="C1837" s="241"/>
      <c r="D1837" s="241"/>
      <c r="E1837" s="241"/>
      <c r="F1837" s="242"/>
      <c r="G1837" s="242"/>
      <c r="H1837" s="241"/>
      <c r="I1837" s="241"/>
      <c r="J1837" s="241"/>
      <c r="K1837" s="241"/>
      <c r="L1837" s="241"/>
      <c r="M1837" s="241"/>
      <c r="N1837" s="241"/>
      <c r="O1837" s="241"/>
      <c r="P1837" s="241"/>
      <c r="Q1837" s="241"/>
      <c r="R1837" s="241"/>
      <c r="S1837" s="241"/>
      <c r="T1837" s="241"/>
      <c r="U1837" s="241"/>
      <c r="V1837" s="241"/>
      <c r="W1837" s="241"/>
      <c r="X1837" s="241"/>
      <c r="Y1837" s="241"/>
      <c r="Z1837" s="241"/>
      <c r="AA1837" s="241"/>
      <c r="AB1837" s="241"/>
      <c r="AC1837" s="241"/>
      <c r="AD1837" s="241"/>
      <c r="AE1837" s="241"/>
      <c r="AF1837" s="243"/>
      <c r="AG1837" s="243"/>
      <c r="AH1837" s="241"/>
      <c r="AI1837" s="241"/>
      <c r="AJ1837" s="241"/>
      <c r="AK1837" s="241"/>
      <c r="AL1837" s="241"/>
      <c r="AM1837" s="241"/>
      <c r="AN1837" s="241"/>
      <c r="AO1837" s="241"/>
      <c r="AP1837" s="241"/>
      <c r="AQ1837" s="241"/>
      <c r="AR1837" s="241"/>
      <c r="AS1837" s="241"/>
      <c r="AT1837" s="241"/>
      <c r="AU1837" s="241"/>
      <c r="AV1837" s="241"/>
      <c r="AW1837" s="241"/>
      <c r="AX1837" s="241"/>
      <c r="AY1837" s="241"/>
      <c r="AZ1837" s="241"/>
      <c r="BA1837" s="241"/>
      <c r="BB1837" s="241"/>
      <c r="BC1837" s="241"/>
      <c r="BD1837" s="241"/>
      <c r="BE1837" s="241"/>
      <c r="BF1837" s="241"/>
      <c r="BG1837" s="241"/>
      <c r="BH1837" s="241"/>
      <c r="BI1837" s="241"/>
      <c r="BJ1837" s="241"/>
      <c r="BK1837" s="241"/>
      <c r="BL1837" s="241"/>
      <c r="BM1837" s="241"/>
      <c r="BN1837" s="241"/>
      <c r="BO1837" s="244"/>
      <c r="BP1837" s="244"/>
      <c r="BQ1837" s="62"/>
      <c r="BR1837" s="62"/>
      <c r="BS1837" s="62"/>
    </row>
    <row r="1838" spans="1:71" s="70" customFormat="1" ht="33.4" customHeight="1" thickTop="1">
      <c r="A1838" s="74"/>
      <c r="B1838" s="634" t="s">
        <v>0</v>
      </c>
      <c r="C1838" s="636" t="s">
        <v>1</v>
      </c>
      <c r="D1838" s="637"/>
      <c r="E1838" s="245" t="s">
        <v>28</v>
      </c>
      <c r="F1838" s="644" t="s">
        <v>115</v>
      </c>
      <c r="G1838" s="644" t="s">
        <v>116</v>
      </c>
      <c r="H1838" s="640" t="s">
        <v>41</v>
      </c>
      <c r="I1838" s="641"/>
      <c r="J1838" s="619" t="s">
        <v>7</v>
      </c>
      <c r="K1838" s="619"/>
      <c r="L1838" s="619"/>
      <c r="M1838" s="619"/>
      <c r="N1838" s="619"/>
      <c r="O1838" s="619"/>
      <c r="P1838" s="619" t="s">
        <v>2</v>
      </c>
      <c r="Q1838" s="619"/>
      <c r="R1838" s="619"/>
      <c r="S1838" s="619"/>
      <c r="T1838" s="619"/>
      <c r="U1838" s="619"/>
      <c r="V1838" s="630" t="s">
        <v>35</v>
      </c>
      <c r="W1838" s="631"/>
      <c r="X1838" s="630" t="s">
        <v>36</v>
      </c>
      <c r="Y1838" s="631"/>
      <c r="Z1838" s="630" t="s">
        <v>44</v>
      </c>
      <c r="AA1838" s="631"/>
      <c r="AB1838" s="619" t="s">
        <v>6</v>
      </c>
      <c r="AC1838" s="619"/>
      <c r="AD1838" s="619"/>
      <c r="AE1838" s="619"/>
      <c r="AF1838" s="619"/>
      <c r="AG1838" s="619"/>
      <c r="AH1838" s="619" t="s">
        <v>74</v>
      </c>
      <c r="AI1838" s="619"/>
      <c r="AJ1838" s="619"/>
      <c r="AK1838" s="619"/>
      <c r="AL1838" s="619"/>
      <c r="AM1838" s="619"/>
      <c r="AN1838" s="619" t="s">
        <v>75</v>
      </c>
      <c r="AO1838" s="619"/>
      <c r="AP1838" s="619"/>
      <c r="AQ1838" s="619"/>
      <c r="AR1838" s="619"/>
      <c r="AS1838" s="619"/>
      <c r="AT1838" s="619" t="s">
        <v>76</v>
      </c>
      <c r="AU1838" s="619"/>
      <c r="AV1838" s="619"/>
      <c r="AW1838" s="619"/>
      <c r="AX1838" s="619"/>
      <c r="AY1838" s="621"/>
      <c r="AZ1838" s="619" t="s">
        <v>4</v>
      </c>
      <c r="BA1838" s="619"/>
      <c r="BB1838" s="619"/>
      <c r="BC1838" s="619"/>
      <c r="BD1838" s="619"/>
      <c r="BE1838" s="620"/>
      <c r="BF1838" s="619" t="s">
        <v>77</v>
      </c>
      <c r="BG1838" s="619"/>
      <c r="BH1838" s="619"/>
      <c r="BI1838" s="619"/>
      <c r="BJ1838" s="619"/>
      <c r="BK1838" s="621"/>
      <c r="BL1838" s="622" t="s">
        <v>25</v>
      </c>
      <c r="BM1838" s="623"/>
      <c r="BN1838" s="624"/>
      <c r="BO1838" s="615" t="s">
        <v>92</v>
      </c>
      <c r="BP1838" s="615" t="s">
        <v>93</v>
      </c>
      <c r="BQ1838" s="74"/>
      <c r="BR1838" s="74"/>
      <c r="BS1838" s="74"/>
    </row>
    <row r="1839" spans="1:71" s="76" customFormat="1" ht="31.9" customHeight="1">
      <c r="A1839" s="75"/>
      <c r="B1839" s="635"/>
      <c r="C1839" s="638"/>
      <c r="D1839" s="639"/>
      <c r="E1839" s="246" t="s">
        <v>117</v>
      </c>
      <c r="F1839" s="645"/>
      <c r="G1839" s="645"/>
      <c r="H1839" s="642"/>
      <c r="I1839" s="643"/>
      <c r="J1839" s="607" t="s">
        <v>17</v>
      </c>
      <c r="K1839" s="608"/>
      <c r="L1839" s="609" t="s">
        <v>18</v>
      </c>
      <c r="M1839" s="610"/>
      <c r="N1839" s="617" t="s">
        <v>19</v>
      </c>
      <c r="O1839" s="618" t="s">
        <v>8</v>
      </c>
      <c r="P1839" s="607" t="s">
        <v>26</v>
      </c>
      <c r="Q1839" s="608"/>
      <c r="R1839" s="609" t="s">
        <v>24</v>
      </c>
      <c r="S1839" s="610"/>
      <c r="T1839" s="617" t="s">
        <v>19</v>
      </c>
      <c r="U1839" s="618"/>
      <c r="V1839" s="632"/>
      <c r="W1839" s="633"/>
      <c r="X1839" s="632"/>
      <c r="Y1839" s="633"/>
      <c r="Z1839" s="632"/>
      <c r="AA1839" s="633"/>
      <c r="AB1839" s="607" t="s">
        <v>54</v>
      </c>
      <c r="AC1839" s="608"/>
      <c r="AD1839" s="609" t="s">
        <v>23</v>
      </c>
      <c r="AE1839" s="610" t="s">
        <v>3</v>
      </c>
      <c r="AF1839" s="611" t="s">
        <v>5</v>
      </c>
      <c r="AG1839" s="612"/>
      <c r="AH1839" s="607" t="s">
        <v>54</v>
      </c>
      <c r="AI1839" s="608"/>
      <c r="AJ1839" s="609" t="s">
        <v>23</v>
      </c>
      <c r="AK1839" s="610" t="s">
        <v>3</v>
      </c>
      <c r="AL1839" s="611" t="s">
        <v>5</v>
      </c>
      <c r="AM1839" s="612"/>
      <c r="AN1839" s="607" t="s">
        <v>54</v>
      </c>
      <c r="AO1839" s="608"/>
      <c r="AP1839" s="609" t="s">
        <v>23</v>
      </c>
      <c r="AQ1839" s="610" t="s">
        <v>3</v>
      </c>
      <c r="AR1839" s="611" t="s">
        <v>5</v>
      </c>
      <c r="AS1839" s="612"/>
      <c r="AT1839" s="613" t="s">
        <v>54</v>
      </c>
      <c r="AU1839" s="614"/>
      <c r="AV1839" s="628" t="s">
        <v>23</v>
      </c>
      <c r="AW1839" s="629" t="s">
        <v>3</v>
      </c>
      <c r="AX1839" s="611" t="s">
        <v>5</v>
      </c>
      <c r="AY1839" s="612"/>
      <c r="AZ1839" s="607" t="s">
        <v>54</v>
      </c>
      <c r="BA1839" s="608"/>
      <c r="BB1839" s="609" t="s">
        <v>23</v>
      </c>
      <c r="BC1839" s="610" t="s">
        <v>3</v>
      </c>
      <c r="BD1839" s="611" t="s">
        <v>5</v>
      </c>
      <c r="BE1839" s="612"/>
      <c r="BF1839" s="613" t="s">
        <v>54</v>
      </c>
      <c r="BG1839" s="614"/>
      <c r="BH1839" s="628" t="s">
        <v>23</v>
      </c>
      <c r="BI1839" s="629" t="s">
        <v>3</v>
      </c>
      <c r="BJ1839" s="611" t="s">
        <v>5</v>
      </c>
      <c r="BK1839" s="612"/>
      <c r="BL1839" s="625"/>
      <c r="BM1839" s="626"/>
      <c r="BN1839" s="627"/>
      <c r="BO1839" s="616"/>
      <c r="BP1839" s="616"/>
      <c r="BQ1839" s="75"/>
      <c r="BR1839" s="75"/>
      <c r="BS1839" s="75"/>
    </row>
    <row r="1840" spans="1:71" ht="23.85" customHeight="1">
      <c r="A1840" s="77"/>
      <c r="B1840" s="605" t="str">
        <f>IF(ROSTER!B$8="","",ROSTER!B$8)</f>
        <v/>
      </c>
      <c r="C1840" s="588" t="str">
        <f>IF(ROSTER!C$8="","",ROSTER!C$8)</f>
        <v/>
      </c>
      <c r="D1840" s="589"/>
      <c r="E1840" s="590"/>
      <c r="F1840" s="592">
        <f>IF(E1840="y",1,IF(E1840="S",1,0))</f>
        <v>0</v>
      </c>
      <c r="G1840" s="594">
        <f>IF(E1840="S",1,0)</f>
        <v>0</v>
      </c>
      <c r="H1840" s="584"/>
      <c r="I1840" s="576"/>
      <c r="J1840" s="564"/>
      <c r="K1840" s="565"/>
      <c r="L1840" s="568"/>
      <c r="M1840" s="569"/>
      <c r="N1840" s="578">
        <f>L1840+J1840</f>
        <v>0</v>
      </c>
      <c r="O1840" s="579"/>
      <c r="P1840" s="564"/>
      <c r="Q1840" s="565"/>
      <c r="R1840" s="568"/>
      <c r="S1840" s="569"/>
      <c r="T1840" s="578">
        <f>R1840-P1840</f>
        <v>0</v>
      </c>
      <c r="U1840" s="579"/>
      <c r="V1840" s="584"/>
      <c r="W1840" s="576"/>
      <c r="X1840" s="564"/>
      <c r="Y1840" s="576"/>
      <c r="Z1840" s="564"/>
      <c r="AA1840" s="576"/>
      <c r="AB1840" s="564"/>
      <c r="AC1840" s="565"/>
      <c r="AD1840" s="568"/>
      <c r="AE1840" s="569"/>
      <c r="AF1840" s="548">
        <f>IF(AB1840=0,0,(AD1840/AB1840)*100)</f>
        <v>0</v>
      </c>
      <c r="AG1840" s="549"/>
      <c r="AH1840" s="564"/>
      <c r="AI1840" s="565"/>
      <c r="AJ1840" s="568"/>
      <c r="AK1840" s="569"/>
      <c r="AL1840" s="548">
        <f>IF(AH1840=0,0,(AJ1840/AH1840)*100)</f>
        <v>0</v>
      </c>
      <c r="AM1840" s="549"/>
      <c r="AN1840" s="564"/>
      <c r="AO1840" s="565"/>
      <c r="AP1840" s="568"/>
      <c r="AQ1840" s="569"/>
      <c r="AR1840" s="548">
        <f>IF(AN1840=0,0,(AP1840/AN1840)*100)</f>
        <v>0</v>
      </c>
      <c r="AS1840" s="549"/>
      <c r="AT1840" s="572">
        <f>AB1840+AH1840+AN1840</f>
        <v>0</v>
      </c>
      <c r="AU1840" s="573"/>
      <c r="AV1840" s="544">
        <f>AD1840+AJ1840+AP1840</f>
        <v>0</v>
      </c>
      <c r="AW1840" s="545"/>
      <c r="AX1840" s="548">
        <f>IF(AT1840=0,0,(AV1840/AT1840)*100)</f>
        <v>0</v>
      </c>
      <c r="AY1840" s="549"/>
      <c r="AZ1840" s="564"/>
      <c r="BA1840" s="565"/>
      <c r="BB1840" s="568"/>
      <c r="BC1840" s="569"/>
      <c r="BD1840" s="548">
        <f>IF(AZ1840=0,0,(BB1840/AZ1840)*100)</f>
        <v>0</v>
      </c>
      <c r="BE1840" s="549"/>
      <c r="BF1840" s="572">
        <f>AT1840+AZ1840</f>
        <v>0</v>
      </c>
      <c r="BG1840" s="573"/>
      <c r="BH1840" s="544">
        <f>AV1840+BB1840</f>
        <v>0</v>
      </c>
      <c r="BI1840" s="545"/>
      <c r="BJ1840" s="548">
        <f>IF(BF1840=0,0,(BH1840/BF1840)*100)</f>
        <v>0</v>
      </c>
      <c r="BK1840" s="549"/>
      <c r="BL1840" s="552">
        <f>(AD1840*2)+(AJ1840*2)+(AP1840*3)+BB1840</f>
        <v>0</v>
      </c>
      <c r="BM1840" s="553"/>
      <c r="BN1840" s="554"/>
      <c r="BO1840" s="560" t="e">
        <f>(BL1840*BR$1840)+(N1840*BR$1841)+(X1840*BR$1842)+(R1840*BR$1843)+(V1840*BR$1844)+(Z1840*BR$1845)</f>
        <v>#REF!</v>
      </c>
      <c r="BP1840" s="560" t="e">
        <f>((AZ1840-BB1840)*BR$1847)+((AT1840-AV1840)*BR$1846)+(H1840*BR$1848)+(P1840*BR$1849)</f>
        <v>#REF!</v>
      </c>
      <c r="BQ1840" s="78" t="s">
        <v>81</v>
      </c>
      <c r="BR1840" s="79" t="e">
        <f>IF(#REF!="B",#REF!,IF(#REF!="C",#REF!,#REF!))</f>
        <v>#REF!</v>
      </c>
      <c r="BS1840" s="75"/>
    </row>
    <row r="1841" spans="1:71" ht="23.85" customHeight="1">
      <c r="A1841" s="77"/>
      <c r="B1841" s="606"/>
      <c r="C1841" s="562" t="str">
        <f>IF(ROSTER!D$8="","",ROSTER!D$8)</f>
        <v/>
      </c>
      <c r="D1841" s="563"/>
      <c r="E1841" s="591"/>
      <c r="F1841" s="593"/>
      <c r="G1841" s="595"/>
      <c r="H1841" s="585"/>
      <c r="I1841" s="577"/>
      <c r="J1841" s="566"/>
      <c r="K1841" s="567"/>
      <c r="L1841" s="570"/>
      <c r="M1841" s="571"/>
      <c r="N1841" s="582" t="s">
        <v>16</v>
      </c>
      <c r="O1841" s="583"/>
      <c r="P1841" s="566"/>
      <c r="Q1841" s="567"/>
      <c r="R1841" s="570"/>
      <c r="S1841" s="571"/>
      <c r="T1841" s="582" t="s">
        <v>16</v>
      </c>
      <c r="U1841" s="583"/>
      <c r="V1841" s="585"/>
      <c r="W1841" s="577"/>
      <c r="X1841" s="566"/>
      <c r="Y1841" s="577"/>
      <c r="Z1841" s="566"/>
      <c r="AA1841" s="577"/>
      <c r="AB1841" s="566"/>
      <c r="AC1841" s="567"/>
      <c r="AD1841" s="570"/>
      <c r="AE1841" s="571"/>
      <c r="AF1841" s="598"/>
      <c r="AG1841" s="599"/>
      <c r="AH1841" s="566"/>
      <c r="AI1841" s="567"/>
      <c r="AJ1841" s="570"/>
      <c r="AK1841" s="571"/>
      <c r="AL1841" s="598"/>
      <c r="AM1841" s="599"/>
      <c r="AN1841" s="566"/>
      <c r="AO1841" s="567"/>
      <c r="AP1841" s="570"/>
      <c r="AQ1841" s="571"/>
      <c r="AR1841" s="598"/>
      <c r="AS1841" s="599"/>
      <c r="AT1841" s="603"/>
      <c r="AU1841" s="604"/>
      <c r="AV1841" s="596"/>
      <c r="AW1841" s="597"/>
      <c r="AX1841" s="598"/>
      <c r="AY1841" s="599"/>
      <c r="AZ1841" s="566"/>
      <c r="BA1841" s="567"/>
      <c r="BB1841" s="570"/>
      <c r="BC1841" s="571"/>
      <c r="BD1841" s="598"/>
      <c r="BE1841" s="599"/>
      <c r="BF1841" s="603"/>
      <c r="BG1841" s="604"/>
      <c r="BH1841" s="596"/>
      <c r="BI1841" s="597"/>
      <c r="BJ1841" s="598"/>
      <c r="BK1841" s="599"/>
      <c r="BL1841" s="600"/>
      <c r="BM1841" s="601"/>
      <c r="BN1841" s="602"/>
      <c r="BO1841" s="561"/>
      <c r="BP1841" s="561"/>
      <c r="BQ1841" s="78" t="s">
        <v>82</v>
      </c>
      <c r="BR1841" s="79" t="e">
        <f>IF(#REF!="B",#REF!,IF(#REF!="C",#REF!,#REF!))</f>
        <v>#REF!</v>
      </c>
      <c r="BS1841" s="75"/>
    </row>
    <row r="1842" spans="1:71" ht="21.75" customHeight="1">
      <c r="A1842" s="62"/>
      <c r="B1842" s="605" t="str">
        <f>IF(ROSTER!B$10="","",ROSTER!B$10)</f>
        <v/>
      </c>
      <c r="C1842" s="588" t="str">
        <f>IF(ROSTER!C$10="","",ROSTER!C$10)</f>
        <v/>
      </c>
      <c r="D1842" s="589"/>
      <c r="E1842" s="590"/>
      <c r="F1842" s="592">
        <f>IF(E1842="y",1,IF(E1842="S",1,0))</f>
        <v>0</v>
      </c>
      <c r="G1842" s="594">
        <f>IF(E1842="S",1,0)</f>
        <v>0</v>
      </c>
      <c r="H1842" s="584"/>
      <c r="I1842" s="576"/>
      <c r="J1842" s="564"/>
      <c r="K1842" s="565"/>
      <c r="L1842" s="568"/>
      <c r="M1842" s="569"/>
      <c r="N1842" s="578">
        <f>L1842+J1842</f>
        <v>0</v>
      </c>
      <c r="O1842" s="579"/>
      <c r="P1842" s="564"/>
      <c r="Q1842" s="565"/>
      <c r="R1842" s="568"/>
      <c r="S1842" s="569"/>
      <c r="T1842" s="578">
        <f>R1842-P1842</f>
        <v>0</v>
      </c>
      <c r="U1842" s="579"/>
      <c r="V1842" s="584"/>
      <c r="W1842" s="576"/>
      <c r="X1842" s="564"/>
      <c r="Y1842" s="576"/>
      <c r="Z1842" s="564"/>
      <c r="AA1842" s="576"/>
      <c r="AB1842" s="564"/>
      <c r="AC1842" s="565"/>
      <c r="AD1842" s="568"/>
      <c r="AE1842" s="569"/>
      <c r="AF1842" s="548">
        <f>IF(AB1842=0,0,(AD1842/AB1842)*100)</f>
        <v>0</v>
      </c>
      <c r="AG1842" s="549"/>
      <c r="AH1842" s="564"/>
      <c r="AI1842" s="565"/>
      <c r="AJ1842" s="568"/>
      <c r="AK1842" s="569"/>
      <c r="AL1842" s="548">
        <f>IF(AH1842=0,0,(AJ1842/AH1842)*100)</f>
        <v>0</v>
      </c>
      <c r="AM1842" s="549"/>
      <c r="AN1842" s="564"/>
      <c r="AO1842" s="565"/>
      <c r="AP1842" s="568"/>
      <c r="AQ1842" s="569"/>
      <c r="AR1842" s="548">
        <f>IF(AN1842=0,0,(AP1842/AN1842)*100)</f>
        <v>0</v>
      </c>
      <c r="AS1842" s="549"/>
      <c r="AT1842" s="572">
        <f>AB1842+AH1842+AN1842</f>
        <v>0</v>
      </c>
      <c r="AU1842" s="573"/>
      <c r="AV1842" s="544">
        <f>AD1842+AJ1842+AP1842</f>
        <v>0</v>
      </c>
      <c r="AW1842" s="545"/>
      <c r="AX1842" s="548">
        <f>IF(AT1842=0,0,(AV1842/AT1842)*100)</f>
        <v>0</v>
      </c>
      <c r="AY1842" s="549"/>
      <c r="AZ1842" s="564"/>
      <c r="BA1842" s="565"/>
      <c r="BB1842" s="568"/>
      <c r="BC1842" s="569"/>
      <c r="BD1842" s="548">
        <f>IF(AZ1842=0,0,(BB1842/AZ1842)*100)</f>
        <v>0</v>
      </c>
      <c r="BE1842" s="549"/>
      <c r="BF1842" s="572">
        <f>AT1842+AZ1842</f>
        <v>0</v>
      </c>
      <c r="BG1842" s="573"/>
      <c r="BH1842" s="544">
        <f>AV1842+BB1842</f>
        <v>0</v>
      </c>
      <c r="BI1842" s="545"/>
      <c r="BJ1842" s="548">
        <f>IF(BF1842=0,0,(BH1842/BF1842)*100)</f>
        <v>0</v>
      </c>
      <c r="BK1842" s="549"/>
      <c r="BL1842" s="552">
        <f>(AD1842*2)+(AJ1842*2)+(AP1842*3)+BB1842</f>
        <v>0</v>
      </c>
      <c r="BM1842" s="553"/>
      <c r="BN1842" s="554"/>
      <c r="BO1842" s="560" t="e">
        <f>(BL1842*BR$1840)+(N1842*BR$1841)+(X1842*BR$1842)+(R1842*BR$1843)+(V1842*BR$1844)+(Z1842*BR$1845)</f>
        <v>#REF!</v>
      </c>
      <c r="BP1842" s="560" t="e">
        <f>((AZ1842-BB1842)*BR$1847)+((AT1842-AV1842)*BR$1846)+(H1842*BR$1848)+(P1842*BR$1849)</f>
        <v>#REF!</v>
      </c>
      <c r="BQ1842" s="78" t="s">
        <v>83</v>
      </c>
      <c r="BR1842" s="79" t="e">
        <f>IF(#REF!="B",#REF!,IF(#REF!="C",#REF!,#REF!))</f>
        <v>#REF!</v>
      </c>
      <c r="BS1842" s="75"/>
    </row>
    <row r="1843" spans="1:71" ht="21.75" customHeight="1">
      <c r="A1843" s="62"/>
      <c r="B1843" s="606"/>
      <c r="C1843" s="562" t="str">
        <f>IF(ROSTER!D$10="","",ROSTER!D$10)</f>
        <v/>
      </c>
      <c r="D1843" s="563"/>
      <c r="E1843" s="591"/>
      <c r="F1843" s="593"/>
      <c r="G1843" s="595"/>
      <c r="H1843" s="585"/>
      <c r="I1843" s="577"/>
      <c r="J1843" s="566"/>
      <c r="K1843" s="567"/>
      <c r="L1843" s="570"/>
      <c r="M1843" s="571"/>
      <c r="N1843" s="582" t="s">
        <v>16</v>
      </c>
      <c r="O1843" s="583"/>
      <c r="P1843" s="566"/>
      <c r="Q1843" s="567"/>
      <c r="R1843" s="570"/>
      <c r="S1843" s="571"/>
      <c r="T1843" s="582" t="s">
        <v>16</v>
      </c>
      <c r="U1843" s="583"/>
      <c r="V1843" s="585"/>
      <c r="W1843" s="577"/>
      <c r="X1843" s="566"/>
      <c r="Y1843" s="577"/>
      <c r="Z1843" s="566"/>
      <c r="AA1843" s="577"/>
      <c r="AB1843" s="566"/>
      <c r="AC1843" s="567"/>
      <c r="AD1843" s="570"/>
      <c r="AE1843" s="571"/>
      <c r="AF1843" s="598"/>
      <c r="AG1843" s="599"/>
      <c r="AH1843" s="566"/>
      <c r="AI1843" s="567"/>
      <c r="AJ1843" s="570"/>
      <c r="AK1843" s="571"/>
      <c r="AL1843" s="598"/>
      <c r="AM1843" s="599"/>
      <c r="AN1843" s="566"/>
      <c r="AO1843" s="567"/>
      <c r="AP1843" s="570"/>
      <c r="AQ1843" s="571"/>
      <c r="AR1843" s="598"/>
      <c r="AS1843" s="599"/>
      <c r="AT1843" s="603"/>
      <c r="AU1843" s="604"/>
      <c r="AV1843" s="596"/>
      <c r="AW1843" s="597"/>
      <c r="AX1843" s="598"/>
      <c r="AY1843" s="599"/>
      <c r="AZ1843" s="566"/>
      <c r="BA1843" s="567"/>
      <c r="BB1843" s="570"/>
      <c r="BC1843" s="571"/>
      <c r="BD1843" s="598"/>
      <c r="BE1843" s="599"/>
      <c r="BF1843" s="603"/>
      <c r="BG1843" s="604"/>
      <c r="BH1843" s="596"/>
      <c r="BI1843" s="597"/>
      <c r="BJ1843" s="598"/>
      <c r="BK1843" s="599"/>
      <c r="BL1843" s="600"/>
      <c r="BM1843" s="601"/>
      <c r="BN1843" s="602"/>
      <c r="BO1843" s="561"/>
      <c r="BP1843" s="561"/>
      <c r="BQ1843" s="78" t="s">
        <v>84</v>
      </c>
      <c r="BR1843" s="79" t="e">
        <f>IF(#REF!="B",#REF!,IF(#REF!="C",#REF!,#REF!))</f>
        <v>#REF!</v>
      </c>
      <c r="BS1843" s="75"/>
    </row>
    <row r="1844" spans="1:71" ht="21.75" customHeight="1">
      <c r="A1844" s="62"/>
      <c r="B1844" s="586" t="str">
        <f>IF(ROSTER!B$12="","",ROSTER!B$12)</f>
        <v/>
      </c>
      <c r="C1844" s="588" t="str">
        <f>IF(ROSTER!C$12="","",ROSTER!C$12)</f>
        <v/>
      </c>
      <c r="D1844" s="589"/>
      <c r="E1844" s="590"/>
      <c r="F1844" s="592">
        <f>IF(E1844="y",1,IF(E1844="S",1,0))</f>
        <v>0</v>
      </c>
      <c r="G1844" s="594">
        <f>IF(E1844="S",1,0)</f>
        <v>0</v>
      </c>
      <c r="H1844" s="584"/>
      <c r="I1844" s="576"/>
      <c r="J1844" s="564"/>
      <c r="K1844" s="565"/>
      <c r="L1844" s="568"/>
      <c r="M1844" s="569"/>
      <c r="N1844" s="578">
        <f>L1844+J1844</f>
        <v>0</v>
      </c>
      <c r="O1844" s="579"/>
      <c r="P1844" s="564"/>
      <c r="Q1844" s="565"/>
      <c r="R1844" s="568"/>
      <c r="S1844" s="569"/>
      <c r="T1844" s="578">
        <f>R1844-P1844</f>
        <v>0</v>
      </c>
      <c r="U1844" s="579"/>
      <c r="V1844" s="584"/>
      <c r="W1844" s="576"/>
      <c r="X1844" s="564"/>
      <c r="Y1844" s="576"/>
      <c r="Z1844" s="564"/>
      <c r="AA1844" s="576"/>
      <c r="AB1844" s="564"/>
      <c r="AC1844" s="565"/>
      <c r="AD1844" s="568"/>
      <c r="AE1844" s="569"/>
      <c r="AF1844" s="548">
        <f>IF(AB1844=0,0,(AD1844/AB1844)*100)</f>
        <v>0</v>
      </c>
      <c r="AG1844" s="549"/>
      <c r="AH1844" s="564"/>
      <c r="AI1844" s="565"/>
      <c r="AJ1844" s="568"/>
      <c r="AK1844" s="569"/>
      <c r="AL1844" s="548">
        <f>IF(AH1844=0,0,(AJ1844/AH1844)*100)</f>
        <v>0</v>
      </c>
      <c r="AM1844" s="549"/>
      <c r="AN1844" s="564"/>
      <c r="AO1844" s="565"/>
      <c r="AP1844" s="568"/>
      <c r="AQ1844" s="569"/>
      <c r="AR1844" s="548">
        <f>IF(AN1844=0,0,(AP1844/AN1844)*100)</f>
        <v>0</v>
      </c>
      <c r="AS1844" s="549"/>
      <c r="AT1844" s="572">
        <f>AB1844+AH1844+AN1844</f>
        <v>0</v>
      </c>
      <c r="AU1844" s="573"/>
      <c r="AV1844" s="544">
        <f>AD1844+AJ1844+AP1844</f>
        <v>0</v>
      </c>
      <c r="AW1844" s="545"/>
      <c r="AX1844" s="548">
        <f>IF(AT1844=0,0,(AV1844/AT1844)*100)</f>
        <v>0</v>
      </c>
      <c r="AY1844" s="549"/>
      <c r="AZ1844" s="564"/>
      <c r="BA1844" s="565"/>
      <c r="BB1844" s="568"/>
      <c r="BC1844" s="569"/>
      <c r="BD1844" s="548">
        <f>IF(AZ1844=0,0,(BB1844/AZ1844)*100)</f>
        <v>0</v>
      </c>
      <c r="BE1844" s="549"/>
      <c r="BF1844" s="572">
        <f>AT1844+AZ1844</f>
        <v>0</v>
      </c>
      <c r="BG1844" s="573"/>
      <c r="BH1844" s="544">
        <f>AV1844+BB1844</f>
        <v>0</v>
      </c>
      <c r="BI1844" s="545"/>
      <c r="BJ1844" s="548">
        <f>IF(BF1844=0,0,(BH1844/BF1844)*100)</f>
        <v>0</v>
      </c>
      <c r="BK1844" s="549"/>
      <c r="BL1844" s="552">
        <f>(AD1844*2)+(AJ1844*2)+(AP1844*3)+BB1844</f>
        <v>0</v>
      </c>
      <c r="BM1844" s="553"/>
      <c r="BN1844" s="554"/>
      <c r="BO1844" s="560" t="e">
        <f>(BL1844*BR$1840)+(N1844*BR$1841)+(X1844*BR$1842)+(R1844*BR$1843)+(V1844*BR$1844)+(Z1844*BR$1845)</f>
        <v>#REF!</v>
      </c>
      <c r="BP1844" s="560" t="e">
        <f>((AZ1844-BB1844)*BR$1847)+((AT1844-AV1844)*BR$1846)+(H1844*BR$1848)+(P1844*BR$1849)</f>
        <v>#REF!</v>
      </c>
      <c r="BQ1844" s="78" t="s">
        <v>85</v>
      </c>
      <c r="BR1844" s="79" t="e">
        <f>IF(#REF!="B",#REF!,IF(#REF!="C",#REF!,#REF!))</f>
        <v>#REF!</v>
      </c>
      <c r="BS1844" s="75"/>
    </row>
    <row r="1845" spans="1:71" ht="21.75" customHeight="1">
      <c r="A1845" s="62"/>
      <c r="B1845" s="587"/>
      <c r="C1845" s="562" t="str">
        <f>IF(ROSTER!D$12="","",ROSTER!D$12)</f>
        <v/>
      </c>
      <c r="D1845" s="563"/>
      <c r="E1845" s="591"/>
      <c r="F1845" s="593"/>
      <c r="G1845" s="595"/>
      <c r="H1845" s="585"/>
      <c r="I1845" s="577"/>
      <c r="J1845" s="566"/>
      <c r="K1845" s="567"/>
      <c r="L1845" s="570"/>
      <c r="M1845" s="571"/>
      <c r="N1845" s="582" t="s">
        <v>16</v>
      </c>
      <c r="O1845" s="583"/>
      <c r="P1845" s="566"/>
      <c r="Q1845" s="567"/>
      <c r="R1845" s="570"/>
      <c r="S1845" s="571"/>
      <c r="T1845" s="582" t="s">
        <v>16</v>
      </c>
      <c r="U1845" s="583"/>
      <c r="V1845" s="585"/>
      <c r="W1845" s="577"/>
      <c r="X1845" s="566"/>
      <c r="Y1845" s="577"/>
      <c r="Z1845" s="566"/>
      <c r="AA1845" s="577"/>
      <c r="AB1845" s="566"/>
      <c r="AC1845" s="567"/>
      <c r="AD1845" s="570"/>
      <c r="AE1845" s="571"/>
      <c r="AF1845" s="598"/>
      <c r="AG1845" s="599"/>
      <c r="AH1845" s="566"/>
      <c r="AI1845" s="567"/>
      <c r="AJ1845" s="570"/>
      <c r="AK1845" s="571"/>
      <c r="AL1845" s="598"/>
      <c r="AM1845" s="599"/>
      <c r="AN1845" s="566"/>
      <c r="AO1845" s="567"/>
      <c r="AP1845" s="570"/>
      <c r="AQ1845" s="571"/>
      <c r="AR1845" s="598"/>
      <c r="AS1845" s="599"/>
      <c r="AT1845" s="603"/>
      <c r="AU1845" s="604"/>
      <c r="AV1845" s="596"/>
      <c r="AW1845" s="597"/>
      <c r="AX1845" s="598"/>
      <c r="AY1845" s="599"/>
      <c r="AZ1845" s="566"/>
      <c r="BA1845" s="567"/>
      <c r="BB1845" s="570"/>
      <c r="BC1845" s="571"/>
      <c r="BD1845" s="598"/>
      <c r="BE1845" s="599"/>
      <c r="BF1845" s="603"/>
      <c r="BG1845" s="604"/>
      <c r="BH1845" s="596"/>
      <c r="BI1845" s="597"/>
      <c r="BJ1845" s="598"/>
      <c r="BK1845" s="599"/>
      <c r="BL1845" s="600"/>
      <c r="BM1845" s="601"/>
      <c r="BN1845" s="602"/>
      <c r="BO1845" s="561"/>
      <c r="BP1845" s="561"/>
      <c r="BQ1845" s="78" t="s">
        <v>86</v>
      </c>
      <c r="BR1845" s="79" t="e">
        <f>IF(#REF!="B",#REF!,IF(#REF!="C",#REF!,#REF!))</f>
        <v>#REF!</v>
      </c>
      <c r="BS1845" s="75"/>
    </row>
    <row r="1846" spans="1:71" ht="21.75" customHeight="1">
      <c r="A1846" s="62"/>
      <c r="B1846" s="586" t="str">
        <f>IF(ROSTER!B$14="","",ROSTER!B$14)</f>
        <v/>
      </c>
      <c r="C1846" s="588" t="str">
        <f>IF(ROSTER!C$14="","",ROSTER!C$14)</f>
        <v/>
      </c>
      <c r="D1846" s="589"/>
      <c r="E1846" s="590"/>
      <c r="F1846" s="592">
        <f>IF(E1846="y",1,IF(E1846="S",1,0))</f>
        <v>0</v>
      </c>
      <c r="G1846" s="594">
        <f>IF(E1846="S",1,0)</f>
        <v>0</v>
      </c>
      <c r="H1846" s="584"/>
      <c r="I1846" s="576"/>
      <c r="J1846" s="564"/>
      <c r="K1846" s="565"/>
      <c r="L1846" s="568"/>
      <c r="M1846" s="569"/>
      <c r="N1846" s="578">
        <f>L1846+J1846</f>
        <v>0</v>
      </c>
      <c r="O1846" s="579"/>
      <c r="P1846" s="564"/>
      <c r="Q1846" s="565"/>
      <c r="R1846" s="568"/>
      <c r="S1846" s="569"/>
      <c r="T1846" s="578">
        <f>R1846-P1846</f>
        <v>0</v>
      </c>
      <c r="U1846" s="579"/>
      <c r="V1846" s="584"/>
      <c r="W1846" s="576"/>
      <c r="X1846" s="564"/>
      <c r="Y1846" s="576"/>
      <c r="Z1846" s="564"/>
      <c r="AA1846" s="576"/>
      <c r="AB1846" s="564"/>
      <c r="AC1846" s="565"/>
      <c r="AD1846" s="568"/>
      <c r="AE1846" s="569"/>
      <c r="AF1846" s="548">
        <f>IF(AB1846=0,0,(AD1846/AB1846)*100)</f>
        <v>0</v>
      </c>
      <c r="AG1846" s="549"/>
      <c r="AH1846" s="564"/>
      <c r="AI1846" s="565"/>
      <c r="AJ1846" s="568"/>
      <c r="AK1846" s="569"/>
      <c r="AL1846" s="548">
        <f>IF(AH1846=0,0,(AJ1846/AH1846)*100)</f>
        <v>0</v>
      </c>
      <c r="AM1846" s="549"/>
      <c r="AN1846" s="564"/>
      <c r="AO1846" s="565"/>
      <c r="AP1846" s="568"/>
      <c r="AQ1846" s="569"/>
      <c r="AR1846" s="548">
        <f>IF(AN1846=0,0,(AP1846/AN1846)*100)</f>
        <v>0</v>
      </c>
      <c r="AS1846" s="549"/>
      <c r="AT1846" s="572">
        <f>AB1846+AH1846+AN1846</f>
        <v>0</v>
      </c>
      <c r="AU1846" s="573"/>
      <c r="AV1846" s="544">
        <f>AD1846+AJ1846+AP1846</f>
        <v>0</v>
      </c>
      <c r="AW1846" s="545"/>
      <c r="AX1846" s="548">
        <f>IF(AT1846=0,0,(AV1846/AT1846)*100)</f>
        <v>0</v>
      </c>
      <c r="AY1846" s="549"/>
      <c r="AZ1846" s="564"/>
      <c r="BA1846" s="565"/>
      <c r="BB1846" s="568"/>
      <c r="BC1846" s="569"/>
      <c r="BD1846" s="548">
        <f>IF(AZ1846=0,0,(BB1846/AZ1846)*100)</f>
        <v>0</v>
      </c>
      <c r="BE1846" s="549"/>
      <c r="BF1846" s="572">
        <f>AT1846+AZ1846</f>
        <v>0</v>
      </c>
      <c r="BG1846" s="573"/>
      <c r="BH1846" s="544">
        <f>AV1846+BB1846</f>
        <v>0</v>
      </c>
      <c r="BI1846" s="545"/>
      <c r="BJ1846" s="548">
        <f>IF(BF1846=0,0,(BH1846/BF1846)*100)</f>
        <v>0</v>
      </c>
      <c r="BK1846" s="549"/>
      <c r="BL1846" s="552">
        <f>(AD1846*2)+(AJ1846*2)+(AP1846*3)+BB1846</f>
        <v>0</v>
      </c>
      <c r="BM1846" s="553"/>
      <c r="BN1846" s="554"/>
      <c r="BO1846" s="560" t="e">
        <f>(BL1846*BR$1840)+(N1846*BR$1841)+(X1846*BR$1842)+(R1846*BR$1843)+(V1846*BR$1844)+(Z1846*BR$1845)</f>
        <v>#REF!</v>
      </c>
      <c r="BP1846" s="560" t="e">
        <f>((AZ1846-BB1846)*BR$1847)+((AT1846-AV1846)*BR$1846)+(H1846*BR$1848)+(P1846*BR$1849)</f>
        <v>#REF!</v>
      </c>
      <c r="BQ1846" s="78" t="s">
        <v>87</v>
      </c>
      <c r="BR1846" s="79" t="e">
        <f>IF(#REF!="B",#REF!,IF(#REF!="C",#REF!,#REF!))</f>
        <v>#REF!</v>
      </c>
      <c r="BS1846" s="75"/>
    </row>
    <row r="1847" spans="1:71" ht="21.75" customHeight="1">
      <c r="A1847" s="62"/>
      <c r="B1847" s="587"/>
      <c r="C1847" s="562" t="str">
        <f>IF(ROSTER!D$14="","",ROSTER!D$14)</f>
        <v/>
      </c>
      <c r="D1847" s="563"/>
      <c r="E1847" s="591"/>
      <c r="F1847" s="593"/>
      <c r="G1847" s="595"/>
      <c r="H1847" s="585"/>
      <c r="I1847" s="577"/>
      <c r="J1847" s="566"/>
      <c r="K1847" s="567"/>
      <c r="L1847" s="570"/>
      <c r="M1847" s="571"/>
      <c r="N1847" s="582" t="s">
        <v>16</v>
      </c>
      <c r="O1847" s="583"/>
      <c r="P1847" s="566"/>
      <c r="Q1847" s="567"/>
      <c r="R1847" s="570"/>
      <c r="S1847" s="571"/>
      <c r="T1847" s="582" t="s">
        <v>16</v>
      </c>
      <c r="U1847" s="583"/>
      <c r="V1847" s="585"/>
      <c r="W1847" s="577"/>
      <c r="X1847" s="566"/>
      <c r="Y1847" s="577"/>
      <c r="Z1847" s="566"/>
      <c r="AA1847" s="577"/>
      <c r="AB1847" s="566"/>
      <c r="AC1847" s="567"/>
      <c r="AD1847" s="570"/>
      <c r="AE1847" s="571"/>
      <c r="AF1847" s="598"/>
      <c r="AG1847" s="599"/>
      <c r="AH1847" s="566"/>
      <c r="AI1847" s="567"/>
      <c r="AJ1847" s="570"/>
      <c r="AK1847" s="571"/>
      <c r="AL1847" s="598"/>
      <c r="AM1847" s="599"/>
      <c r="AN1847" s="566"/>
      <c r="AO1847" s="567"/>
      <c r="AP1847" s="570"/>
      <c r="AQ1847" s="571"/>
      <c r="AR1847" s="598"/>
      <c r="AS1847" s="599"/>
      <c r="AT1847" s="603"/>
      <c r="AU1847" s="604"/>
      <c r="AV1847" s="596"/>
      <c r="AW1847" s="597"/>
      <c r="AX1847" s="598"/>
      <c r="AY1847" s="599"/>
      <c r="AZ1847" s="566"/>
      <c r="BA1847" s="567"/>
      <c r="BB1847" s="570"/>
      <c r="BC1847" s="571"/>
      <c r="BD1847" s="598"/>
      <c r="BE1847" s="599"/>
      <c r="BF1847" s="603"/>
      <c r="BG1847" s="604"/>
      <c r="BH1847" s="596"/>
      <c r="BI1847" s="597"/>
      <c r="BJ1847" s="598"/>
      <c r="BK1847" s="599"/>
      <c r="BL1847" s="600"/>
      <c r="BM1847" s="601"/>
      <c r="BN1847" s="602"/>
      <c r="BO1847" s="561"/>
      <c r="BP1847" s="561"/>
      <c r="BQ1847" s="78" t="s">
        <v>88</v>
      </c>
      <c r="BR1847" s="79" t="e">
        <f>IF(#REF!="B",#REF!,IF(#REF!="C",#REF!,#REF!))</f>
        <v>#REF!</v>
      </c>
      <c r="BS1847" s="75"/>
    </row>
    <row r="1848" spans="1:71" ht="21.75" customHeight="1">
      <c r="A1848" s="62"/>
      <c r="B1848" s="586" t="str">
        <f>IF(ROSTER!B$16="","",ROSTER!B$16)</f>
        <v/>
      </c>
      <c r="C1848" s="588" t="str">
        <f>IF(ROSTER!C$16="","",ROSTER!C$16)</f>
        <v/>
      </c>
      <c r="D1848" s="589"/>
      <c r="E1848" s="590"/>
      <c r="F1848" s="592">
        <f>IF(E1848="y",1,IF(E1848="S",1,0))</f>
        <v>0</v>
      </c>
      <c r="G1848" s="594">
        <f>IF(E1848="S",1,0)</f>
        <v>0</v>
      </c>
      <c r="H1848" s="584"/>
      <c r="I1848" s="576"/>
      <c r="J1848" s="564"/>
      <c r="K1848" s="565"/>
      <c r="L1848" s="568"/>
      <c r="M1848" s="569"/>
      <c r="N1848" s="578">
        <f>L1848+J1848</f>
        <v>0</v>
      </c>
      <c r="O1848" s="579"/>
      <c r="P1848" s="564"/>
      <c r="Q1848" s="565"/>
      <c r="R1848" s="568"/>
      <c r="S1848" s="569"/>
      <c r="T1848" s="578">
        <f>R1848-P1848</f>
        <v>0</v>
      </c>
      <c r="U1848" s="579"/>
      <c r="V1848" s="584"/>
      <c r="W1848" s="576"/>
      <c r="X1848" s="564"/>
      <c r="Y1848" s="576"/>
      <c r="Z1848" s="564"/>
      <c r="AA1848" s="576"/>
      <c r="AB1848" s="564"/>
      <c r="AC1848" s="565"/>
      <c r="AD1848" s="568"/>
      <c r="AE1848" s="569"/>
      <c r="AF1848" s="548">
        <f>IF(AB1848=0,0,(AD1848/AB1848)*100)</f>
        <v>0</v>
      </c>
      <c r="AG1848" s="549"/>
      <c r="AH1848" s="564"/>
      <c r="AI1848" s="565"/>
      <c r="AJ1848" s="568"/>
      <c r="AK1848" s="569"/>
      <c r="AL1848" s="548">
        <f>IF(AH1848=0,0,(AJ1848/AH1848)*100)</f>
        <v>0</v>
      </c>
      <c r="AM1848" s="549"/>
      <c r="AN1848" s="564"/>
      <c r="AO1848" s="565"/>
      <c r="AP1848" s="568"/>
      <c r="AQ1848" s="569"/>
      <c r="AR1848" s="548">
        <f>IF(AN1848=0,0,(AP1848/AN1848)*100)</f>
        <v>0</v>
      </c>
      <c r="AS1848" s="549"/>
      <c r="AT1848" s="572">
        <f>AB1848+AH1848+AN1848</f>
        <v>0</v>
      </c>
      <c r="AU1848" s="573"/>
      <c r="AV1848" s="544">
        <f>AD1848+AJ1848+AP1848</f>
        <v>0</v>
      </c>
      <c r="AW1848" s="545"/>
      <c r="AX1848" s="548">
        <f>IF(AT1848=0,0,(AV1848/AT1848)*100)</f>
        <v>0</v>
      </c>
      <c r="AY1848" s="549"/>
      <c r="AZ1848" s="564"/>
      <c r="BA1848" s="565"/>
      <c r="BB1848" s="568"/>
      <c r="BC1848" s="569"/>
      <c r="BD1848" s="548">
        <f>IF(AZ1848=0,0,(BB1848/AZ1848)*100)</f>
        <v>0</v>
      </c>
      <c r="BE1848" s="549"/>
      <c r="BF1848" s="572">
        <f>AT1848+AZ1848</f>
        <v>0</v>
      </c>
      <c r="BG1848" s="573"/>
      <c r="BH1848" s="544">
        <f>AV1848+BB1848</f>
        <v>0</v>
      </c>
      <c r="BI1848" s="545"/>
      <c r="BJ1848" s="548">
        <f>IF(BF1848=0,0,(BH1848/BF1848)*100)</f>
        <v>0</v>
      </c>
      <c r="BK1848" s="549"/>
      <c r="BL1848" s="552">
        <f>(AD1848*2)+(AJ1848*2)+(AP1848*3)+BB1848</f>
        <v>0</v>
      </c>
      <c r="BM1848" s="553"/>
      <c r="BN1848" s="554"/>
      <c r="BO1848" s="560" t="e">
        <f>(BL1848*BR$1840)+(N1848*BR$1841)+(X1848*BR$1842)+(R1848*BR$1843)+(V1848*BR$1844)+(Z1848*BR$1845)</f>
        <v>#REF!</v>
      </c>
      <c r="BP1848" s="560" t="e">
        <f>((AZ1848-BB1848)*BR$1847)+((AT1848-AV1848)*BR$1846)+(H1848*BR$1848)+(P1848*BR$1849)</f>
        <v>#REF!</v>
      </c>
      <c r="BQ1848" s="78" t="s">
        <v>89</v>
      </c>
      <c r="BR1848" s="79" t="e">
        <f>IF(#REF!="B",#REF!,IF(#REF!="C",#REF!,#REF!))</f>
        <v>#REF!</v>
      </c>
      <c r="BS1848" s="75"/>
    </row>
    <row r="1849" spans="1:71" ht="21.75" customHeight="1">
      <c r="A1849" s="62"/>
      <c r="B1849" s="587"/>
      <c r="C1849" s="562" t="str">
        <f>IF(ROSTER!D$16="","",ROSTER!D$16)</f>
        <v/>
      </c>
      <c r="D1849" s="563"/>
      <c r="E1849" s="591"/>
      <c r="F1849" s="593"/>
      <c r="G1849" s="595"/>
      <c r="H1849" s="585"/>
      <c r="I1849" s="577"/>
      <c r="J1849" s="566"/>
      <c r="K1849" s="567"/>
      <c r="L1849" s="570"/>
      <c r="M1849" s="571"/>
      <c r="N1849" s="582" t="s">
        <v>16</v>
      </c>
      <c r="O1849" s="583"/>
      <c r="P1849" s="566"/>
      <c r="Q1849" s="567"/>
      <c r="R1849" s="570"/>
      <c r="S1849" s="571"/>
      <c r="T1849" s="582" t="s">
        <v>16</v>
      </c>
      <c r="U1849" s="583"/>
      <c r="V1849" s="585"/>
      <c r="W1849" s="577"/>
      <c r="X1849" s="566"/>
      <c r="Y1849" s="577"/>
      <c r="Z1849" s="566"/>
      <c r="AA1849" s="577"/>
      <c r="AB1849" s="566"/>
      <c r="AC1849" s="567"/>
      <c r="AD1849" s="570"/>
      <c r="AE1849" s="571"/>
      <c r="AF1849" s="598"/>
      <c r="AG1849" s="599"/>
      <c r="AH1849" s="566"/>
      <c r="AI1849" s="567"/>
      <c r="AJ1849" s="570"/>
      <c r="AK1849" s="571"/>
      <c r="AL1849" s="598"/>
      <c r="AM1849" s="599"/>
      <c r="AN1849" s="566"/>
      <c r="AO1849" s="567"/>
      <c r="AP1849" s="570"/>
      <c r="AQ1849" s="571"/>
      <c r="AR1849" s="598"/>
      <c r="AS1849" s="599"/>
      <c r="AT1849" s="603"/>
      <c r="AU1849" s="604"/>
      <c r="AV1849" s="596"/>
      <c r="AW1849" s="597"/>
      <c r="AX1849" s="598"/>
      <c r="AY1849" s="599"/>
      <c r="AZ1849" s="566"/>
      <c r="BA1849" s="567"/>
      <c r="BB1849" s="570"/>
      <c r="BC1849" s="571"/>
      <c r="BD1849" s="598"/>
      <c r="BE1849" s="599"/>
      <c r="BF1849" s="603"/>
      <c r="BG1849" s="604"/>
      <c r="BH1849" s="596"/>
      <c r="BI1849" s="597"/>
      <c r="BJ1849" s="598"/>
      <c r="BK1849" s="599"/>
      <c r="BL1849" s="600"/>
      <c r="BM1849" s="601"/>
      <c r="BN1849" s="602"/>
      <c r="BO1849" s="561"/>
      <c r="BP1849" s="561"/>
      <c r="BQ1849" s="78" t="s">
        <v>90</v>
      </c>
      <c r="BR1849" s="79" t="e">
        <f>IF(#REF!="B",#REF!,IF(#REF!="C",#REF!,#REF!))</f>
        <v>#REF!</v>
      </c>
      <c r="BS1849" s="75"/>
    </row>
    <row r="1850" spans="1:71" ht="21.75" customHeight="1">
      <c r="A1850" s="62"/>
      <c r="B1850" s="586" t="str">
        <f>IF(ROSTER!B$18="","",ROSTER!B$18)</f>
        <v/>
      </c>
      <c r="C1850" s="588" t="str">
        <f>IF(ROSTER!C$18="","",ROSTER!C$18)</f>
        <v/>
      </c>
      <c r="D1850" s="589"/>
      <c r="E1850" s="590"/>
      <c r="F1850" s="592">
        <f>IF(E1850="y",1,IF(E1850="S",1,0))</f>
        <v>0</v>
      </c>
      <c r="G1850" s="594">
        <f>IF(E1850="S",1,0)</f>
        <v>0</v>
      </c>
      <c r="H1850" s="584"/>
      <c r="I1850" s="576"/>
      <c r="J1850" s="564"/>
      <c r="K1850" s="565"/>
      <c r="L1850" s="568"/>
      <c r="M1850" s="569"/>
      <c r="N1850" s="578">
        <f>L1850+J1850</f>
        <v>0</v>
      </c>
      <c r="O1850" s="579"/>
      <c r="P1850" s="564"/>
      <c r="Q1850" s="565"/>
      <c r="R1850" s="568"/>
      <c r="S1850" s="569"/>
      <c r="T1850" s="578">
        <f>R1850-P1850</f>
        <v>0</v>
      </c>
      <c r="U1850" s="579"/>
      <c r="V1850" s="584"/>
      <c r="W1850" s="576"/>
      <c r="X1850" s="564"/>
      <c r="Y1850" s="576"/>
      <c r="Z1850" s="564"/>
      <c r="AA1850" s="576"/>
      <c r="AB1850" s="564"/>
      <c r="AC1850" s="565"/>
      <c r="AD1850" s="568"/>
      <c r="AE1850" s="569"/>
      <c r="AF1850" s="548">
        <f>IF(AB1850=0,0,(AD1850/AB1850)*100)</f>
        <v>0</v>
      </c>
      <c r="AG1850" s="549"/>
      <c r="AH1850" s="564"/>
      <c r="AI1850" s="565"/>
      <c r="AJ1850" s="568"/>
      <c r="AK1850" s="569"/>
      <c r="AL1850" s="548">
        <f>IF(AH1850=0,0,(AJ1850/AH1850)*100)</f>
        <v>0</v>
      </c>
      <c r="AM1850" s="549"/>
      <c r="AN1850" s="564"/>
      <c r="AO1850" s="565"/>
      <c r="AP1850" s="568"/>
      <c r="AQ1850" s="569"/>
      <c r="AR1850" s="548">
        <f>IF(AN1850=0,0,(AP1850/AN1850)*100)</f>
        <v>0</v>
      </c>
      <c r="AS1850" s="549"/>
      <c r="AT1850" s="572">
        <f>AB1850+AH1850+AN1850</f>
        <v>0</v>
      </c>
      <c r="AU1850" s="573"/>
      <c r="AV1850" s="544">
        <f>AD1850+AJ1850+AP1850</f>
        <v>0</v>
      </c>
      <c r="AW1850" s="545"/>
      <c r="AX1850" s="548">
        <f>IF(AT1850=0,0,(AV1850/AT1850)*100)</f>
        <v>0</v>
      </c>
      <c r="AY1850" s="549"/>
      <c r="AZ1850" s="564"/>
      <c r="BA1850" s="565"/>
      <c r="BB1850" s="568"/>
      <c r="BC1850" s="569"/>
      <c r="BD1850" s="548">
        <f>IF(AZ1850=0,0,(BB1850/AZ1850)*100)</f>
        <v>0</v>
      </c>
      <c r="BE1850" s="549"/>
      <c r="BF1850" s="572">
        <f>AT1850+AZ1850</f>
        <v>0</v>
      </c>
      <c r="BG1850" s="573"/>
      <c r="BH1850" s="544">
        <f>AV1850+BB1850</f>
        <v>0</v>
      </c>
      <c r="BI1850" s="545"/>
      <c r="BJ1850" s="548">
        <f>IF(BF1850=0,0,(BH1850/BF1850)*100)</f>
        <v>0</v>
      </c>
      <c r="BK1850" s="549"/>
      <c r="BL1850" s="552">
        <f>(AD1850*2)+(AJ1850*2)+(AP1850*3)+BB1850</f>
        <v>0</v>
      </c>
      <c r="BM1850" s="553"/>
      <c r="BN1850" s="554"/>
      <c r="BO1850" s="560" t="e">
        <f>(BL1850*BR$1840)+(N1850*BR$1841)+(X1850*BR$1842)+(R1850*BR$1843)+(V1850*BR$1844)+(Z1850*BR$1845)</f>
        <v>#REF!</v>
      </c>
      <c r="BP1850" s="560" t="e">
        <f>((AZ1850-BB1850)*BR$1847)+((AT1850-AV1850)*BR$1846)+(H1850*BR$1848)+(P1850*BR$1849)</f>
        <v>#REF!</v>
      </c>
      <c r="BQ1850" s="62"/>
      <c r="BR1850" s="62"/>
      <c r="BS1850" s="75"/>
    </row>
    <row r="1851" spans="1:71" ht="21.75" customHeight="1">
      <c r="A1851" s="62"/>
      <c r="B1851" s="587"/>
      <c r="C1851" s="562" t="str">
        <f>IF(ROSTER!D$18="","",ROSTER!D$18)</f>
        <v/>
      </c>
      <c r="D1851" s="563"/>
      <c r="E1851" s="591"/>
      <c r="F1851" s="593"/>
      <c r="G1851" s="595"/>
      <c r="H1851" s="585"/>
      <c r="I1851" s="577"/>
      <c r="J1851" s="566"/>
      <c r="K1851" s="567"/>
      <c r="L1851" s="570"/>
      <c r="M1851" s="571"/>
      <c r="N1851" s="582" t="s">
        <v>16</v>
      </c>
      <c r="O1851" s="583"/>
      <c r="P1851" s="566"/>
      <c r="Q1851" s="567"/>
      <c r="R1851" s="570"/>
      <c r="S1851" s="571"/>
      <c r="T1851" s="582" t="s">
        <v>16</v>
      </c>
      <c r="U1851" s="583"/>
      <c r="V1851" s="585"/>
      <c r="W1851" s="577"/>
      <c r="X1851" s="566"/>
      <c r="Y1851" s="577"/>
      <c r="Z1851" s="566"/>
      <c r="AA1851" s="577"/>
      <c r="AB1851" s="566"/>
      <c r="AC1851" s="567"/>
      <c r="AD1851" s="570"/>
      <c r="AE1851" s="571"/>
      <c r="AF1851" s="598"/>
      <c r="AG1851" s="599"/>
      <c r="AH1851" s="566"/>
      <c r="AI1851" s="567"/>
      <c r="AJ1851" s="570"/>
      <c r="AK1851" s="571"/>
      <c r="AL1851" s="598"/>
      <c r="AM1851" s="599"/>
      <c r="AN1851" s="566"/>
      <c r="AO1851" s="567"/>
      <c r="AP1851" s="570"/>
      <c r="AQ1851" s="571"/>
      <c r="AR1851" s="598"/>
      <c r="AS1851" s="599"/>
      <c r="AT1851" s="603"/>
      <c r="AU1851" s="604"/>
      <c r="AV1851" s="596"/>
      <c r="AW1851" s="597"/>
      <c r="AX1851" s="598"/>
      <c r="AY1851" s="599"/>
      <c r="AZ1851" s="566"/>
      <c r="BA1851" s="567"/>
      <c r="BB1851" s="570"/>
      <c r="BC1851" s="571"/>
      <c r="BD1851" s="598"/>
      <c r="BE1851" s="599"/>
      <c r="BF1851" s="603"/>
      <c r="BG1851" s="604"/>
      <c r="BH1851" s="596"/>
      <c r="BI1851" s="597"/>
      <c r="BJ1851" s="598"/>
      <c r="BK1851" s="599"/>
      <c r="BL1851" s="600"/>
      <c r="BM1851" s="601"/>
      <c r="BN1851" s="602"/>
      <c r="BO1851" s="561"/>
      <c r="BP1851" s="561"/>
      <c r="BQ1851" s="62"/>
      <c r="BR1851" s="62"/>
      <c r="BS1851" s="62"/>
    </row>
    <row r="1852" spans="1:71" ht="21.75" customHeight="1">
      <c r="A1852" s="62"/>
      <c r="B1852" s="586" t="str">
        <f>IF(ROSTER!B$20="","",ROSTER!B$20)</f>
        <v/>
      </c>
      <c r="C1852" s="588" t="str">
        <f>IF(ROSTER!C$20="","",ROSTER!C$20)</f>
        <v/>
      </c>
      <c r="D1852" s="589"/>
      <c r="E1852" s="590"/>
      <c r="F1852" s="592">
        <f>IF(E1852="y",1,IF(E1852="S",1,0))</f>
        <v>0</v>
      </c>
      <c r="G1852" s="594">
        <f>IF(E1852="S",1,0)</f>
        <v>0</v>
      </c>
      <c r="H1852" s="584"/>
      <c r="I1852" s="576"/>
      <c r="J1852" s="564"/>
      <c r="K1852" s="565"/>
      <c r="L1852" s="568"/>
      <c r="M1852" s="569"/>
      <c r="N1852" s="578">
        <f>L1852+J1852</f>
        <v>0</v>
      </c>
      <c r="O1852" s="579"/>
      <c r="P1852" s="564"/>
      <c r="Q1852" s="565"/>
      <c r="R1852" s="568"/>
      <c r="S1852" s="569"/>
      <c r="T1852" s="578">
        <f>R1852-P1852</f>
        <v>0</v>
      </c>
      <c r="U1852" s="579"/>
      <c r="V1852" s="584"/>
      <c r="W1852" s="576"/>
      <c r="X1852" s="564"/>
      <c r="Y1852" s="576"/>
      <c r="Z1852" s="564"/>
      <c r="AA1852" s="576"/>
      <c r="AB1852" s="564"/>
      <c r="AC1852" s="565"/>
      <c r="AD1852" s="568"/>
      <c r="AE1852" s="569"/>
      <c r="AF1852" s="548">
        <f>IF(AB1852=0,0,(AD1852/AB1852)*100)</f>
        <v>0</v>
      </c>
      <c r="AG1852" s="549"/>
      <c r="AH1852" s="564"/>
      <c r="AI1852" s="565"/>
      <c r="AJ1852" s="568"/>
      <c r="AK1852" s="569"/>
      <c r="AL1852" s="548">
        <f>IF(AH1852=0,0,(AJ1852/AH1852)*100)</f>
        <v>0</v>
      </c>
      <c r="AM1852" s="549"/>
      <c r="AN1852" s="564"/>
      <c r="AO1852" s="565"/>
      <c r="AP1852" s="568"/>
      <c r="AQ1852" s="569"/>
      <c r="AR1852" s="548">
        <f>IF(AN1852=0,0,(AP1852/AN1852)*100)</f>
        <v>0</v>
      </c>
      <c r="AS1852" s="549"/>
      <c r="AT1852" s="572">
        <f>AB1852+AH1852+AN1852</f>
        <v>0</v>
      </c>
      <c r="AU1852" s="573"/>
      <c r="AV1852" s="544">
        <f>AD1852+AJ1852+AP1852</f>
        <v>0</v>
      </c>
      <c r="AW1852" s="545"/>
      <c r="AX1852" s="548">
        <f>IF(AT1852=0,0,(AV1852/AT1852)*100)</f>
        <v>0</v>
      </c>
      <c r="AY1852" s="549"/>
      <c r="AZ1852" s="564"/>
      <c r="BA1852" s="565"/>
      <c r="BB1852" s="568"/>
      <c r="BC1852" s="569"/>
      <c r="BD1852" s="548">
        <f>IF(AZ1852=0,0,(BB1852/AZ1852)*100)</f>
        <v>0</v>
      </c>
      <c r="BE1852" s="549"/>
      <c r="BF1852" s="572">
        <f>AT1852+AZ1852</f>
        <v>0</v>
      </c>
      <c r="BG1852" s="573"/>
      <c r="BH1852" s="544">
        <f>AV1852+BB1852</f>
        <v>0</v>
      </c>
      <c r="BI1852" s="545"/>
      <c r="BJ1852" s="548">
        <f>IF(BF1852=0,0,(BH1852/BF1852)*100)</f>
        <v>0</v>
      </c>
      <c r="BK1852" s="549"/>
      <c r="BL1852" s="552">
        <f>(AD1852*2)+(AJ1852*2)+(AP1852*3)+BB1852</f>
        <v>0</v>
      </c>
      <c r="BM1852" s="553"/>
      <c r="BN1852" s="554"/>
      <c r="BO1852" s="560" t="e">
        <f>(BL1852*BR$1840)+(N1852*BR$1841)+(X1852*BR$1842)+(R1852*BR$1843)+(V1852*BR$1844)+(Z1852*BR$1845)</f>
        <v>#REF!</v>
      </c>
      <c r="BP1852" s="560" t="e">
        <f>((AZ1852-BB1852)*BR$1847)+((AT1852-AV1852)*BR$1846)+(H1852*BR$1848)+(P1852*BR$1849)</f>
        <v>#REF!</v>
      </c>
      <c r="BQ1852" s="62"/>
      <c r="BR1852" s="62"/>
      <c r="BS1852" s="62"/>
    </row>
    <row r="1853" spans="1:71" ht="21.75" customHeight="1">
      <c r="A1853" s="62"/>
      <c r="B1853" s="587"/>
      <c r="C1853" s="562" t="str">
        <f>IF(ROSTER!D$20="","",ROSTER!D$20)</f>
        <v/>
      </c>
      <c r="D1853" s="563"/>
      <c r="E1853" s="591"/>
      <c r="F1853" s="593"/>
      <c r="G1853" s="595"/>
      <c r="H1853" s="585"/>
      <c r="I1853" s="577"/>
      <c r="J1853" s="566"/>
      <c r="K1853" s="567"/>
      <c r="L1853" s="570"/>
      <c r="M1853" s="571"/>
      <c r="N1853" s="582" t="s">
        <v>16</v>
      </c>
      <c r="O1853" s="583"/>
      <c r="P1853" s="566"/>
      <c r="Q1853" s="567"/>
      <c r="R1853" s="570"/>
      <c r="S1853" s="571"/>
      <c r="T1853" s="582" t="s">
        <v>16</v>
      </c>
      <c r="U1853" s="583"/>
      <c r="V1853" s="585"/>
      <c r="W1853" s="577"/>
      <c r="X1853" s="566"/>
      <c r="Y1853" s="577"/>
      <c r="Z1853" s="566"/>
      <c r="AA1853" s="577"/>
      <c r="AB1853" s="566"/>
      <c r="AC1853" s="567"/>
      <c r="AD1853" s="570"/>
      <c r="AE1853" s="571"/>
      <c r="AF1853" s="598"/>
      <c r="AG1853" s="599"/>
      <c r="AH1853" s="566"/>
      <c r="AI1853" s="567"/>
      <c r="AJ1853" s="570"/>
      <c r="AK1853" s="571"/>
      <c r="AL1853" s="598"/>
      <c r="AM1853" s="599"/>
      <c r="AN1853" s="566"/>
      <c r="AO1853" s="567"/>
      <c r="AP1853" s="570"/>
      <c r="AQ1853" s="571"/>
      <c r="AR1853" s="598"/>
      <c r="AS1853" s="599"/>
      <c r="AT1853" s="603"/>
      <c r="AU1853" s="604"/>
      <c r="AV1853" s="596"/>
      <c r="AW1853" s="597"/>
      <c r="AX1853" s="598"/>
      <c r="AY1853" s="599"/>
      <c r="AZ1853" s="566"/>
      <c r="BA1853" s="567"/>
      <c r="BB1853" s="570"/>
      <c r="BC1853" s="571"/>
      <c r="BD1853" s="598"/>
      <c r="BE1853" s="599"/>
      <c r="BF1853" s="603"/>
      <c r="BG1853" s="604"/>
      <c r="BH1853" s="596"/>
      <c r="BI1853" s="597"/>
      <c r="BJ1853" s="598"/>
      <c r="BK1853" s="599"/>
      <c r="BL1853" s="600"/>
      <c r="BM1853" s="601"/>
      <c r="BN1853" s="602"/>
      <c r="BO1853" s="561"/>
      <c r="BP1853" s="561"/>
      <c r="BQ1853" s="62"/>
      <c r="BR1853" s="62"/>
      <c r="BS1853" s="62"/>
    </row>
    <row r="1854" spans="1:71" ht="21.75" customHeight="1">
      <c r="A1854" s="62"/>
      <c r="B1854" s="586" t="str">
        <f>IF(ROSTER!B$22="","",ROSTER!B$22)</f>
        <v/>
      </c>
      <c r="C1854" s="588" t="str">
        <f>IF(ROSTER!C$22="","",ROSTER!C$22)</f>
        <v/>
      </c>
      <c r="D1854" s="589"/>
      <c r="E1854" s="590"/>
      <c r="F1854" s="592">
        <f>IF(E1854="y",1,IF(E1854="S",1,0))</f>
        <v>0</v>
      </c>
      <c r="G1854" s="594">
        <f>IF(E1854="S",1,0)</f>
        <v>0</v>
      </c>
      <c r="H1854" s="584"/>
      <c r="I1854" s="576"/>
      <c r="J1854" s="564"/>
      <c r="K1854" s="565"/>
      <c r="L1854" s="568"/>
      <c r="M1854" s="569"/>
      <c r="N1854" s="578">
        <f>L1854+J1854</f>
        <v>0</v>
      </c>
      <c r="O1854" s="579"/>
      <c r="P1854" s="564"/>
      <c r="Q1854" s="565"/>
      <c r="R1854" s="568"/>
      <c r="S1854" s="569"/>
      <c r="T1854" s="578">
        <f>R1854-P1854</f>
        <v>0</v>
      </c>
      <c r="U1854" s="579"/>
      <c r="V1854" s="584"/>
      <c r="W1854" s="576"/>
      <c r="X1854" s="564"/>
      <c r="Y1854" s="576"/>
      <c r="Z1854" s="564"/>
      <c r="AA1854" s="576"/>
      <c r="AB1854" s="564"/>
      <c r="AC1854" s="565"/>
      <c r="AD1854" s="568"/>
      <c r="AE1854" s="569"/>
      <c r="AF1854" s="548">
        <f>IF(AB1854=0,0,(AD1854/AB1854)*100)</f>
        <v>0</v>
      </c>
      <c r="AG1854" s="549"/>
      <c r="AH1854" s="564"/>
      <c r="AI1854" s="565"/>
      <c r="AJ1854" s="568"/>
      <c r="AK1854" s="569"/>
      <c r="AL1854" s="548">
        <f>IF(AH1854=0,0,(AJ1854/AH1854)*100)</f>
        <v>0</v>
      </c>
      <c r="AM1854" s="549"/>
      <c r="AN1854" s="564"/>
      <c r="AO1854" s="565"/>
      <c r="AP1854" s="568"/>
      <c r="AQ1854" s="569"/>
      <c r="AR1854" s="548">
        <f>IF(AN1854=0,0,(AP1854/AN1854)*100)</f>
        <v>0</v>
      </c>
      <c r="AS1854" s="549"/>
      <c r="AT1854" s="572">
        <f>AB1854+AH1854+AN1854</f>
        <v>0</v>
      </c>
      <c r="AU1854" s="573"/>
      <c r="AV1854" s="544">
        <f>AD1854+AJ1854+AP1854</f>
        <v>0</v>
      </c>
      <c r="AW1854" s="545"/>
      <c r="AX1854" s="548">
        <f>IF(AT1854=0,0,(AV1854/AT1854)*100)</f>
        <v>0</v>
      </c>
      <c r="AY1854" s="549"/>
      <c r="AZ1854" s="564"/>
      <c r="BA1854" s="565"/>
      <c r="BB1854" s="568"/>
      <c r="BC1854" s="569"/>
      <c r="BD1854" s="548">
        <f>IF(AZ1854=0,0,(BB1854/AZ1854)*100)</f>
        <v>0</v>
      </c>
      <c r="BE1854" s="549"/>
      <c r="BF1854" s="572">
        <f>AT1854+AZ1854</f>
        <v>0</v>
      </c>
      <c r="BG1854" s="573"/>
      <c r="BH1854" s="544">
        <f>AV1854+BB1854</f>
        <v>0</v>
      </c>
      <c r="BI1854" s="545"/>
      <c r="BJ1854" s="548">
        <f>IF(BF1854=0,0,(BH1854/BF1854)*100)</f>
        <v>0</v>
      </c>
      <c r="BK1854" s="549"/>
      <c r="BL1854" s="552">
        <f>(AD1854*2)+(AJ1854*2)+(AP1854*3)+BB1854</f>
        <v>0</v>
      </c>
      <c r="BM1854" s="553"/>
      <c r="BN1854" s="554"/>
      <c r="BO1854" s="560" t="e">
        <f>(BL1854*BR$1840)+(N1854*BR$1841)+(X1854*BR$1842)+(R1854*BR$1843)+(V1854*BR$1844)+(Z1854*BR$1845)</f>
        <v>#REF!</v>
      </c>
      <c r="BP1854" s="560" t="e">
        <f>((AZ1854-BB1854)*BR$1847)+((AT1854-AV1854)*BR$1846)+(H1854*BR$1848)+(P1854*BR$1849)</f>
        <v>#REF!</v>
      </c>
      <c r="BQ1854" s="62"/>
      <c r="BR1854" s="62"/>
      <c r="BS1854" s="62"/>
    </row>
    <row r="1855" spans="1:71" ht="21.75" customHeight="1">
      <c r="A1855" s="62"/>
      <c r="B1855" s="587"/>
      <c r="C1855" s="562" t="str">
        <f>IF(ROSTER!D$22="","",ROSTER!D$22)</f>
        <v/>
      </c>
      <c r="D1855" s="563"/>
      <c r="E1855" s="591"/>
      <c r="F1855" s="593"/>
      <c r="G1855" s="595"/>
      <c r="H1855" s="585"/>
      <c r="I1855" s="577"/>
      <c r="J1855" s="566"/>
      <c r="K1855" s="567"/>
      <c r="L1855" s="570"/>
      <c r="M1855" s="571"/>
      <c r="N1855" s="582" t="s">
        <v>16</v>
      </c>
      <c r="O1855" s="583"/>
      <c r="P1855" s="566"/>
      <c r="Q1855" s="567"/>
      <c r="R1855" s="570"/>
      <c r="S1855" s="571"/>
      <c r="T1855" s="582" t="s">
        <v>16</v>
      </c>
      <c r="U1855" s="583"/>
      <c r="V1855" s="585"/>
      <c r="W1855" s="577"/>
      <c r="X1855" s="566"/>
      <c r="Y1855" s="577"/>
      <c r="Z1855" s="566"/>
      <c r="AA1855" s="577"/>
      <c r="AB1855" s="566"/>
      <c r="AC1855" s="567"/>
      <c r="AD1855" s="570"/>
      <c r="AE1855" s="571"/>
      <c r="AF1855" s="598"/>
      <c r="AG1855" s="599"/>
      <c r="AH1855" s="566"/>
      <c r="AI1855" s="567"/>
      <c r="AJ1855" s="570"/>
      <c r="AK1855" s="571"/>
      <c r="AL1855" s="598"/>
      <c r="AM1855" s="599"/>
      <c r="AN1855" s="566"/>
      <c r="AO1855" s="567"/>
      <c r="AP1855" s="570"/>
      <c r="AQ1855" s="571"/>
      <c r="AR1855" s="598"/>
      <c r="AS1855" s="599"/>
      <c r="AT1855" s="603"/>
      <c r="AU1855" s="604"/>
      <c r="AV1855" s="596"/>
      <c r="AW1855" s="597"/>
      <c r="AX1855" s="598"/>
      <c r="AY1855" s="599"/>
      <c r="AZ1855" s="566"/>
      <c r="BA1855" s="567"/>
      <c r="BB1855" s="570"/>
      <c r="BC1855" s="571"/>
      <c r="BD1855" s="598"/>
      <c r="BE1855" s="599"/>
      <c r="BF1855" s="603"/>
      <c r="BG1855" s="604"/>
      <c r="BH1855" s="596"/>
      <c r="BI1855" s="597"/>
      <c r="BJ1855" s="598"/>
      <c r="BK1855" s="599"/>
      <c r="BL1855" s="600"/>
      <c r="BM1855" s="601"/>
      <c r="BN1855" s="602"/>
      <c r="BO1855" s="561"/>
      <c r="BP1855" s="561"/>
      <c r="BQ1855" s="62"/>
      <c r="BR1855" s="62"/>
      <c r="BS1855" s="62"/>
    </row>
    <row r="1856" spans="1:71" ht="21.75" customHeight="1">
      <c r="A1856" s="62"/>
      <c r="B1856" s="586" t="str">
        <f>IF(ROSTER!B$24="","",ROSTER!B$24)</f>
        <v/>
      </c>
      <c r="C1856" s="588" t="str">
        <f>IF(ROSTER!C$24="","",ROSTER!C$24)</f>
        <v/>
      </c>
      <c r="D1856" s="589"/>
      <c r="E1856" s="590"/>
      <c r="F1856" s="592">
        <f>IF(E1856="y",1,IF(E1856="S",1,0))</f>
        <v>0</v>
      </c>
      <c r="G1856" s="594">
        <f>IF(E1856="S",1,0)</f>
        <v>0</v>
      </c>
      <c r="H1856" s="584"/>
      <c r="I1856" s="576"/>
      <c r="J1856" s="564"/>
      <c r="K1856" s="565"/>
      <c r="L1856" s="568"/>
      <c r="M1856" s="569"/>
      <c r="N1856" s="578">
        <f>L1856+J1856</f>
        <v>0</v>
      </c>
      <c r="O1856" s="579"/>
      <c r="P1856" s="564"/>
      <c r="Q1856" s="565"/>
      <c r="R1856" s="568"/>
      <c r="S1856" s="569"/>
      <c r="T1856" s="578">
        <f>R1856-P1856</f>
        <v>0</v>
      </c>
      <c r="U1856" s="579"/>
      <c r="V1856" s="584"/>
      <c r="W1856" s="576"/>
      <c r="X1856" s="564"/>
      <c r="Y1856" s="576"/>
      <c r="Z1856" s="564"/>
      <c r="AA1856" s="576"/>
      <c r="AB1856" s="564"/>
      <c r="AC1856" s="565"/>
      <c r="AD1856" s="568"/>
      <c r="AE1856" s="569"/>
      <c r="AF1856" s="548">
        <f>IF(AB1856=0,0,(AD1856/AB1856)*100)</f>
        <v>0</v>
      </c>
      <c r="AG1856" s="549"/>
      <c r="AH1856" s="564"/>
      <c r="AI1856" s="565"/>
      <c r="AJ1856" s="568"/>
      <c r="AK1856" s="569"/>
      <c r="AL1856" s="548">
        <f>IF(AH1856=0,0,(AJ1856/AH1856)*100)</f>
        <v>0</v>
      </c>
      <c r="AM1856" s="549"/>
      <c r="AN1856" s="564"/>
      <c r="AO1856" s="565"/>
      <c r="AP1856" s="568"/>
      <c r="AQ1856" s="569"/>
      <c r="AR1856" s="548">
        <f>IF(AN1856=0,0,(AP1856/AN1856)*100)</f>
        <v>0</v>
      </c>
      <c r="AS1856" s="549"/>
      <c r="AT1856" s="572">
        <f>AB1856+AH1856+AN1856</f>
        <v>0</v>
      </c>
      <c r="AU1856" s="573"/>
      <c r="AV1856" s="544">
        <f>AD1856+AJ1856+AP1856</f>
        <v>0</v>
      </c>
      <c r="AW1856" s="545"/>
      <c r="AX1856" s="548">
        <f>IF(AT1856=0,0,(AV1856/AT1856)*100)</f>
        <v>0</v>
      </c>
      <c r="AY1856" s="549"/>
      <c r="AZ1856" s="564"/>
      <c r="BA1856" s="565"/>
      <c r="BB1856" s="568"/>
      <c r="BC1856" s="569"/>
      <c r="BD1856" s="548">
        <f>IF(AZ1856=0,0,(BB1856/AZ1856)*100)</f>
        <v>0</v>
      </c>
      <c r="BE1856" s="549"/>
      <c r="BF1856" s="572">
        <f>AT1856+AZ1856</f>
        <v>0</v>
      </c>
      <c r="BG1856" s="573"/>
      <c r="BH1856" s="544">
        <f>AV1856+BB1856</f>
        <v>0</v>
      </c>
      <c r="BI1856" s="545"/>
      <c r="BJ1856" s="548">
        <f>IF(BF1856=0,0,(BH1856/BF1856)*100)</f>
        <v>0</v>
      </c>
      <c r="BK1856" s="549"/>
      <c r="BL1856" s="552">
        <f>(AD1856*2)+(AJ1856*2)+(AP1856*3)+BB1856</f>
        <v>0</v>
      </c>
      <c r="BM1856" s="553"/>
      <c r="BN1856" s="554"/>
      <c r="BO1856" s="560" t="e">
        <f>(BL1856*BR$1840)+(N1856*BR$1841)+(X1856*BR$1842)+(R1856*BR$1843)+(V1856*BR$1844)+(Z1856*BR$1845)</f>
        <v>#REF!</v>
      </c>
      <c r="BP1856" s="560" t="e">
        <f>((AZ1856-BB1856)*BR$1847)+((AT1856-AV1856)*BR$1846)+(H1856*BR$1848)+(P1856*BR$1849)</f>
        <v>#REF!</v>
      </c>
      <c r="BQ1856" s="62"/>
      <c r="BR1856" s="62"/>
      <c r="BS1856" s="62"/>
    </row>
    <row r="1857" spans="1:76" ht="21.75" customHeight="1">
      <c r="A1857" s="62"/>
      <c r="B1857" s="587"/>
      <c r="C1857" s="562" t="str">
        <f>IF(ROSTER!D$24="","",ROSTER!D$24)</f>
        <v/>
      </c>
      <c r="D1857" s="563"/>
      <c r="E1857" s="591"/>
      <c r="F1857" s="593"/>
      <c r="G1857" s="595"/>
      <c r="H1857" s="585"/>
      <c r="I1857" s="577"/>
      <c r="J1857" s="566"/>
      <c r="K1857" s="567"/>
      <c r="L1857" s="570"/>
      <c r="M1857" s="571"/>
      <c r="N1857" s="582" t="s">
        <v>16</v>
      </c>
      <c r="O1857" s="583"/>
      <c r="P1857" s="566"/>
      <c r="Q1857" s="567"/>
      <c r="R1857" s="570"/>
      <c r="S1857" s="571"/>
      <c r="T1857" s="582" t="s">
        <v>16</v>
      </c>
      <c r="U1857" s="583"/>
      <c r="V1857" s="585"/>
      <c r="W1857" s="577"/>
      <c r="X1857" s="566"/>
      <c r="Y1857" s="577"/>
      <c r="Z1857" s="566"/>
      <c r="AA1857" s="577"/>
      <c r="AB1857" s="566"/>
      <c r="AC1857" s="567"/>
      <c r="AD1857" s="570"/>
      <c r="AE1857" s="571"/>
      <c r="AF1857" s="598"/>
      <c r="AG1857" s="599"/>
      <c r="AH1857" s="566"/>
      <c r="AI1857" s="567"/>
      <c r="AJ1857" s="570"/>
      <c r="AK1857" s="571"/>
      <c r="AL1857" s="598"/>
      <c r="AM1857" s="599"/>
      <c r="AN1857" s="566"/>
      <c r="AO1857" s="567"/>
      <c r="AP1857" s="570"/>
      <c r="AQ1857" s="571"/>
      <c r="AR1857" s="598"/>
      <c r="AS1857" s="599"/>
      <c r="AT1857" s="603"/>
      <c r="AU1857" s="604"/>
      <c r="AV1857" s="596"/>
      <c r="AW1857" s="597"/>
      <c r="AX1857" s="598"/>
      <c r="AY1857" s="599"/>
      <c r="AZ1857" s="566"/>
      <c r="BA1857" s="567"/>
      <c r="BB1857" s="570"/>
      <c r="BC1857" s="571"/>
      <c r="BD1857" s="598"/>
      <c r="BE1857" s="599"/>
      <c r="BF1857" s="603"/>
      <c r="BG1857" s="604"/>
      <c r="BH1857" s="596"/>
      <c r="BI1857" s="597"/>
      <c r="BJ1857" s="598"/>
      <c r="BK1857" s="599"/>
      <c r="BL1857" s="600"/>
      <c r="BM1857" s="601"/>
      <c r="BN1857" s="602"/>
      <c r="BO1857" s="561"/>
      <c r="BP1857" s="561"/>
      <c r="BQ1857" s="62"/>
      <c r="BR1857" s="62"/>
      <c r="BS1857" s="62"/>
      <c r="BX1857" s="82"/>
    </row>
    <row r="1858" spans="1:76" ht="21.75" customHeight="1">
      <c r="A1858" s="62"/>
      <c r="B1858" s="586" t="str">
        <f>IF(ROSTER!B$26="","",ROSTER!B$26)</f>
        <v/>
      </c>
      <c r="C1858" s="588" t="str">
        <f>IF(ROSTER!C$26="","",ROSTER!C$26)</f>
        <v/>
      </c>
      <c r="D1858" s="589"/>
      <c r="E1858" s="590"/>
      <c r="F1858" s="592">
        <f>IF(E1858="y",1,IF(E1858="S",1,0))</f>
        <v>0</v>
      </c>
      <c r="G1858" s="594">
        <f>IF(E1858="S",1,0)</f>
        <v>0</v>
      </c>
      <c r="H1858" s="584"/>
      <c r="I1858" s="576"/>
      <c r="J1858" s="564"/>
      <c r="K1858" s="565"/>
      <c r="L1858" s="568"/>
      <c r="M1858" s="569"/>
      <c r="N1858" s="578">
        <f>L1858+J1858</f>
        <v>0</v>
      </c>
      <c r="O1858" s="579"/>
      <c r="P1858" s="564"/>
      <c r="Q1858" s="565"/>
      <c r="R1858" s="568"/>
      <c r="S1858" s="569"/>
      <c r="T1858" s="578">
        <f>R1858-P1858</f>
        <v>0</v>
      </c>
      <c r="U1858" s="579"/>
      <c r="V1858" s="584"/>
      <c r="W1858" s="576"/>
      <c r="X1858" s="564"/>
      <c r="Y1858" s="576"/>
      <c r="Z1858" s="564"/>
      <c r="AA1858" s="576"/>
      <c r="AB1858" s="564"/>
      <c r="AC1858" s="565"/>
      <c r="AD1858" s="568"/>
      <c r="AE1858" s="569"/>
      <c r="AF1858" s="548">
        <f>IF(AB1858=0,0,(AD1858/AB1858)*100)</f>
        <v>0</v>
      </c>
      <c r="AG1858" s="549"/>
      <c r="AH1858" s="564"/>
      <c r="AI1858" s="565"/>
      <c r="AJ1858" s="568"/>
      <c r="AK1858" s="569"/>
      <c r="AL1858" s="548">
        <f>IF(AH1858=0,0,(AJ1858/AH1858)*100)</f>
        <v>0</v>
      </c>
      <c r="AM1858" s="549"/>
      <c r="AN1858" s="564"/>
      <c r="AO1858" s="565"/>
      <c r="AP1858" s="568"/>
      <c r="AQ1858" s="569"/>
      <c r="AR1858" s="548">
        <f>IF(AN1858=0,0,(AP1858/AN1858)*100)</f>
        <v>0</v>
      </c>
      <c r="AS1858" s="549"/>
      <c r="AT1858" s="572">
        <f>AB1858+AH1858+AN1858</f>
        <v>0</v>
      </c>
      <c r="AU1858" s="573"/>
      <c r="AV1858" s="544">
        <f>AD1858+AJ1858+AP1858</f>
        <v>0</v>
      </c>
      <c r="AW1858" s="545"/>
      <c r="AX1858" s="548">
        <f>IF(AT1858=0,0,(AV1858/AT1858)*100)</f>
        <v>0</v>
      </c>
      <c r="AY1858" s="549"/>
      <c r="AZ1858" s="564"/>
      <c r="BA1858" s="565"/>
      <c r="BB1858" s="568"/>
      <c r="BC1858" s="569"/>
      <c r="BD1858" s="548">
        <f>IF(AZ1858=0,0,(BB1858/AZ1858)*100)</f>
        <v>0</v>
      </c>
      <c r="BE1858" s="549"/>
      <c r="BF1858" s="572">
        <f>AT1858+AZ1858</f>
        <v>0</v>
      </c>
      <c r="BG1858" s="573"/>
      <c r="BH1858" s="544">
        <f>AV1858+BB1858</f>
        <v>0</v>
      </c>
      <c r="BI1858" s="545"/>
      <c r="BJ1858" s="548">
        <f>IF(BF1858=0,0,(BH1858/BF1858)*100)</f>
        <v>0</v>
      </c>
      <c r="BK1858" s="549"/>
      <c r="BL1858" s="552">
        <f>(AD1858*2)+(AJ1858*2)+(AP1858*3)+BB1858</f>
        <v>0</v>
      </c>
      <c r="BM1858" s="553"/>
      <c r="BN1858" s="554"/>
      <c r="BO1858" s="560" t="e">
        <f>(BL1858*BR$1840)+(N1858*BR$1841)+(X1858*BR$1842)+(R1858*BR$1843)+(V1858*BR$1844)+(Z1858*BR$1845)</f>
        <v>#REF!</v>
      </c>
      <c r="BP1858" s="560" t="e">
        <f>((AZ1858-BB1858)*BR$1847)+((AT1858-AV1858)*BR$1846)+(H1858*BR$1848)+(P1858*BR$1849)</f>
        <v>#REF!</v>
      </c>
      <c r="BQ1858" s="62"/>
      <c r="BR1858" s="62"/>
      <c r="BS1858" s="62"/>
    </row>
    <row r="1859" spans="1:76" ht="21.75" customHeight="1">
      <c r="A1859" s="62"/>
      <c r="B1859" s="587"/>
      <c r="C1859" s="562" t="str">
        <f>IF(ROSTER!D$26="","",ROSTER!D$26)</f>
        <v/>
      </c>
      <c r="D1859" s="563"/>
      <c r="E1859" s="591"/>
      <c r="F1859" s="593"/>
      <c r="G1859" s="595"/>
      <c r="H1859" s="585"/>
      <c r="I1859" s="577"/>
      <c r="J1859" s="566"/>
      <c r="K1859" s="567"/>
      <c r="L1859" s="570"/>
      <c r="M1859" s="571"/>
      <c r="N1859" s="582" t="s">
        <v>16</v>
      </c>
      <c r="O1859" s="583"/>
      <c r="P1859" s="566"/>
      <c r="Q1859" s="567"/>
      <c r="R1859" s="570"/>
      <c r="S1859" s="571"/>
      <c r="T1859" s="582" t="s">
        <v>16</v>
      </c>
      <c r="U1859" s="583"/>
      <c r="V1859" s="585"/>
      <c r="W1859" s="577"/>
      <c r="X1859" s="566"/>
      <c r="Y1859" s="577"/>
      <c r="Z1859" s="566"/>
      <c r="AA1859" s="577"/>
      <c r="AB1859" s="566"/>
      <c r="AC1859" s="567"/>
      <c r="AD1859" s="570"/>
      <c r="AE1859" s="571"/>
      <c r="AF1859" s="598"/>
      <c r="AG1859" s="599"/>
      <c r="AH1859" s="566"/>
      <c r="AI1859" s="567"/>
      <c r="AJ1859" s="570"/>
      <c r="AK1859" s="571"/>
      <c r="AL1859" s="598"/>
      <c r="AM1859" s="599"/>
      <c r="AN1859" s="566"/>
      <c r="AO1859" s="567"/>
      <c r="AP1859" s="570"/>
      <c r="AQ1859" s="571"/>
      <c r="AR1859" s="598"/>
      <c r="AS1859" s="599"/>
      <c r="AT1859" s="603"/>
      <c r="AU1859" s="604"/>
      <c r="AV1859" s="596"/>
      <c r="AW1859" s="597"/>
      <c r="AX1859" s="598"/>
      <c r="AY1859" s="599"/>
      <c r="AZ1859" s="566"/>
      <c r="BA1859" s="567"/>
      <c r="BB1859" s="570"/>
      <c r="BC1859" s="571"/>
      <c r="BD1859" s="598"/>
      <c r="BE1859" s="599"/>
      <c r="BF1859" s="603"/>
      <c r="BG1859" s="604"/>
      <c r="BH1859" s="596"/>
      <c r="BI1859" s="597"/>
      <c r="BJ1859" s="598"/>
      <c r="BK1859" s="599"/>
      <c r="BL1859" s="600"/>
      <c r="BM1859" s="601"/>
      <c r="BN1859" s="602"/>
      <c r="BO1859" s="561"/>
      <c r="BP1859" s="561"/>
      <c r="BQ1859" s="62"/>
      <c r="BR1859" s="62"/>
      <c r="BS1859" s="62"/>
    </row>
    <row r="1860" spans="1:76" ht="21.75" customHeight="1">
      <c r="A1860" s="62"/>
      <c r="B1860" s="586" t="str">
        <f>IF(ROSTER!B$28="","",ROSTER!B$28)</f>
        <v/>
      </c>
      <c r="C1860" s="588" t="str">
        <f>IF(ROSTER!C$28="","",ROSTER!C$28)</f>
        <v/>
      </c>
      <c r="D1860" s="589"/>
      <c r="E1860" s="590"/>
      <c r="F1860" s="592">
        <f>IF(E1860="y",1,IF(E1860="S",1,0))</f>
        <v>0</v>
      </c>
      <c r="G1860" s="594">
        <f>IF(E1860="S",1,0)</f>
        <v>0</v>
      </c>
      <c r="H1860" s="584"/>
      <c r="I1860" s="576"/>
      <c r="J1860" s="564"/>
      <c r="K1860" s="565"/>
      <c r="L1860" s="568"/>
      <c r="M1860" s="569"/>
      <c r="N1860" s="578">
        <f>L1860+J1860</f>
        <v>0</v>
      </c>
      <c r="O1860" s="579"/>
      <c r="P1860" s="564"/>
      <c r="Q1860" s="565"/>
      <c r="R1860" s="568"/>
      <c r="S1860" s="569"/>
      <c r="T1860" s="578">
        <f>R1860-P1860</f>
        <v>0</v>
      </c>
      <c r="U1860" s="579"/>
      <c r="V1860" s="584"/>
      <c r="W1860" s="576"/>
      <c r="X1860" s="564"/>
      <c r="Y1860" s="576"/>
      <c r="Z1860" s="564"/>
      <c r="AA1860" s="576"/>
      <c r="AB1860" s="564"/>
      <c r="AC1860" s="565"/>
      <c r="AD1860" s="568"/>
      <c r="AE1860" s="569"/>
      <c r="AF1860" s="548">
        <f>IF(AB1860=0,0,(AD1860/AB1860)*100)</f>
        <v>0</v>
      </c>
      <c r="AG1860" s="549"/>
      <c r="AH1860" s="564"/>
      <c r="AI1860" s="565"/>
      <c r="AJ1860" s="568"/>
      <c r="AK1860" s="569"/>
      <c r="AL1860" s="548">
        <f>IF(AH1860=0,0,(AJ1860/AH1860)*100)</f>
        <v>0</v>
      </c>
      <c r="AM1860" s="549"/>
      <c r="AN1860" s="564"/>
      <c r="AO1860" s="565"/>
      <c r="AP1860" s="568"/>
      <c r="AQ1860" s="569"/>
      <c r="AR1860" s="548">
        <f>IF(AN1860=0,0,(AP1860/AN1860)*100)</f>
        <v>0</v>
      </c>
      <c r="AS1860" s="549"/>
      <c r="AT1860" s="572">
        <f>AB1860+AH1860+AN1860</f>
        <v>0</v>
      </c>
      <c r="AU1860" s="573"/>
      <c r="AV1860" s="544">
        <f>AD1860+AJ1860+AP1860</f>
        <v>0</v>
      </c>
      <c r="AW1860" s="545"/>
      <c r="AX1860" s="548">
        <f>IF(AT1860=0,0,(AV1860/AT1860)*100)</f>
        <v>0</v>
      </c>
      <c r="AY1860" s="549"/>
      <c r="AZ1860" s="564"/>
      <c r="BA1860" s="565"/>
      <c r="BB1860" s="568"/>
      <c r="BC1860" s="569"/>
      <c r="BD1860" s="548">
        <f>IF(AZ1860=0,0,(BB1860/AZ1860)*100)</f>
        <v>0</v>
      </c>
      <c r="BE1860" s="549"/>
      <c r="BF1860" s="572">
        <f>AT1860+AZ1860</f>
        <v>0</v>
      </c>
      <c r="BG1860" s="573"/>
      <c r="BH1860" s="544">
        <f>AV1860+BB1860</f>
        <v>0</v>
      </c>
      <c r="BI1860" s="545"/>
      <c r="BJ1860" s="548">
        <f>IF(BF1860=0,0,(BH1860/BF1860)*100)</f>
        <v>0</v>
      </c>
      <c r="BK1860" s="549"/>
      <c r="BL1860" s="552">
        <f>(AD1860*2)+(AJ1860*2)+(AP1860*3)+BB1860</f>
        <v>0</v>
      </c>
      <c r="BM1860" s="553"/>
      <c r="BN1860" s="554"/>
      <c r="BO1860" s="560" t="e">
        <f>(BL1860*BR$1840)+(N1860*BR$1841)+(X1860*BR$1842)+(R1860*BR$1843)+(V1860*BR$1844)+(Z1860*BR$1845)</f>
        <v>#REF!</v>
      </c>
      <c r="BP1860" s="560" t="e">
        <f>((AZ1860-BB1860)*BR$1847)+((AT1860-AV1860)*BR$1846)+(H1860*BR$1848)+(P1860*BR$1849)</f>
        <v>#REF!</v>
      </c>
      <c r="BQ1860" s="62"/>
      <c r="BR1860" s="62"/>
      <c r="BS1860" s="62"/>
    </row>
    <row r="1861" spans="1:76" ht="21.75" customHeight="1">
      <c r="A1861" s="62"/>
      <c r="B1861" s="587"/>
      <c r="C1861" s="562" t="str">
        <f>IF(ROSTER!D$28="","",ROSTER!D$28)</f>
        <v/>
      </c>
      <c r="D1861" s="563"/>
      <c r="E1861" s="591"/>
      <c r="F1861" s="593"/>
      <c r="G1861" s="595"/>
      <c r="H1861" s="585"/>
      <c r="I1861" s="577"/>
      <c r="J1861" s="566"/>
      <c r="K1861" s="567"/>
      <c r="L1861" s="570"/>
      <c r="M1861" s="571"/>
      <c r="N1861" s="582" t="s">
        <v>16</v>
      </c>
      <c r="O1861" s="583"/>
      <c r="P1861" s="566"/>
      <c r="Q1861" s="567"/>
      <c r="R1861" s="570"/>
      <c r="S1861" s="571"/>
      <c r="T1861" s="582" t="s">
        <v>16</v>
      </c>
      <c r="U1861" s="583"/>
      <c r="V1861" s="585"/>
      <c r="W1861" s="577"/>
      <c r="X1861" s="566"/>
      <c r="Y1861" s="577"/>
      <c r="Z1861" s="566"/>
      <c r="AA1861" s="577"/>
      <c r="AB1861" s="566"/>
      <c r="AC1861" s="567"/>
      <c r="AD1861" s="570"/>
      <c r="AE1861" s="571"/>
      <c r="AF1861" s="598"/>
      <c r="AG1861" s="599"/>
      <c r="AH1861" s="566"/>
      <c r="AI1861" s="567"/>
      <c r="AJ1861" s="570"/>
      <c r="AK1861" s="571"/>
      <c r="AL1861" s="598"/>
      <c r="AM1861" s="599"/>
      <c r="AN1861" s="566"/>
      <c r="AO1861" s="567"/>
      <c r="AP1861" s="570"/>
      <c r="AQ1861" s="571"/>
      <c r="AR1861" s="598"/>
      <c r="AS1861" s="599"/>
      <c r="AT1861" s="603"/>
      <c r="AU1861" s="604"/>
      <c r="AV1861" s="596"/>
      <c r="AW1861" s="597"/>
      <c r="AX1861" s="598"/>
      <c r="AY1861" s="599"/>
      <c r="AZ1861" s="566"/>
      <c r="BA1861" s="567"/>
      <c r="BB1861" s="570"/>
      <c r="BC1861" s="571"/>
      <c r="BD1861" s="598"/>
      <c r="BE1861" s="599"/>
      <c r="BF1861" s="603"/>
      <c r="BG1861" s="604"/>
      <c r="BH1861" s="596"/>
      <c r="BI1861" s="597"/>
      <c r="BJ1861" s="598"/>
      <c r="BK1861" s="599"/>
      <c r="BL1861" s="600"/>
      <c r="BM1861" s="601"/>
      <c r="BN1861" s="602"/>
      <c r="BO1861" s="561"/>
      <c r="BP1861" s="561"/>
      <c r="BQ1861" s="62"/>
      <c r="BR1861" s="62"/>
      <c r="BS1861" s="62"/>
    </row>
    <row r="1862" spans="1:76" ht="21.75" customHeight="1">
      <c r="A1862" s="62"/>
      <c r="B1862" s="586" t="str">
        <f>IF(ROSTER!B$30="","",ROSTER!B$30)</f>
        <v/>
      </c>
      <c r="C1862" s="588" t="str">
        <f>IF(ROSTER!C$30="","",ROSTER!C$30)</f>
        <v/>
      </c>
      <c r="D1862" s="589"/>
      <c r="E1862" s="590"/>
      <c r="F1862" s="592">
        <f>IF(E1862="y",1,IF(E1862="S",1,0))</f>
        <v>0</v>
      </c>
      <c r="G1862" s="594">
        <f>IF(E1862="S",1,0)</f>
        <v>0</v>
      </c>
      <c r="H1862" s="584"/>
      <c r="I1862" s="576"/>
      <c r="J1862" s="564"/>
      <c r="K1862" s="565"/>
      <c r="L1862" s="568"/>
      <c r="M1862" s="569"/>
      <c r="N1862" s="578">
        <f>L1862+J1862</f>
        <v>0</v>
      </c>
      <c r="O1862" s="579"/>
      <c r="P1862" s="564"/>
      <c r="Q1862" s="565"/>
      <c r="R1862" s="568"/>
      <c r="S1862" s="569"/>
      <c r="T1862" s="578">
        <f>R1862-P1862</f>
        <v>0</v>
      </c>
      <c r="U1862" s="579"/>
      <c r="V1862" s="584"/>
      <c r="W1862" s="576"/>
      <c r="X1862" s="564"/>
      <c r="Y1862" s="576"/>
      <c r="Z1862" s="564"/>
      <c r="AA1862" s="576"/>
      <c r="AB1862" s="564"/>
      <c r="AC1862" s="565"/>
      <c r="AD1862" s="568"/>
      <c r="AE1862" s="569"/>
      <c r="AF1862" s="548">
        <f>IF(AB1862=0,0,(AD1862/AB1862)*100)</f>
        <v>0</v>
      </c>
      <c r="AG1862" s="549"/>
      <c r="AH1862" s="564"/>
      <c r="AI1862" s="565"/>
      <c r="AJ1862" s="568"/>
      <c r="AK1862" s="569"/>
      <c r="AL1862" s="548">
        <f>IF(AH1862=0,0,(AJ1862/AH1862)*100)</f>
        <v>0</v>
      </c>
      <c r="AM1862" s="549"/>
      <c r="AN1862" s="564"/>
      <c r="AO1862" s="565"/>
      <c r="AP1862" s="568"/>
      <c r="AQ1862" s="569"/>
      <c r="AR1862" s="548">
        <f>IF(AN1862=0,0,(AP1862/AN1862)*100)</f>
        <v>0</v>
      </c>
      <c r="AS1862" s="549"/>
      <c r="AT1862" s="572">
        <f>AB1862+AH1862+AN1862</f>
        <v>0</v>
      </c>
      <c r="AU1862" s="573"/>
      <c r="AV1862" s="544">
        <f>AD1862+AJ1862+AP1862</f>
        <v>0</v>
      </c>
      <c r="AW1862" s="545"/>
      <c r="AX1862" s="548">
        <f>IF(AT1862=0,0,(AV1862/AT1862)*100)</f>
        <v>0</v>
      </c>
      <c r="AY1862" s="549"/>
      <c r="AZ1862" s="564"/>
      <c r="BA1862" s="565"/>
      <c r="BB1862" s="568"/>
      <c r="BC1862" s="569"/>
      <c r="BD1862" s="548">
        <f>IF(AZ1862=0,0,(BB1862/AZ1862)*100)</f>
        <v>0</v>
      </c>
      <c r="BE1862" s="549"/>
      <c r="BF1862" s="572">
        <f>AT1862+AZ1862</f>
        <v>0</v>
      </c>
      <c r="BG1862" s="573"/>
      <c r="BH1862" s="544">
        <f>AV1862+BB1862</f>
        <v>0</v>
      </c>
      <c r="BI1862" s="545"/>
      <c r="BJ1862" s="548">
        <f>IF(BF1862=0,0,(BH1862/BF1862)*100)</f>
        <v>0</v>
      </c>
      <c r="BK1862" s="549"/>
      <c r="BL1862" s="552">
        <f>(AD1862*2)+(AJ1862*2)+(AP1862*3)+BB1862</f>
        <v>0</v>
      </c>
      <c r="BM1862" s="553"/>
      <c r="BN1862" s="554"/>
      <c r="BO1862" s="560" t="e">
        <f>(BL1862*BR$1840)+(N1862*BR$1841)+(X1862*BR$1842)+(R1862*BR$1843)+(V1862*BR$1844)+(Z1862*BR$1845)</f>
        <v>#REF!</v>
      </c>
      <c r="BP1862" s="560" t="e">
        <f>((AZ1862-BB1862)*BR$1847)+((AT1862-AV1862)*BR$1846)+(H1862*BR$1848)+(P1862*BR$1849)</f>
        <v>#REF!</v>
      </c>
      <c r="BQ1862" s="62"/>
      <c r="BR1862" s="62"/>
      <c r="BS1862" s="62"/>
    </row>
    <row r="1863" spans="1:76" ht="21.75" customHeight="1">
      <c r="A1863" s="62"/>
      <c r="B1863" s="587"/>
      <c r="C1863" s="562" t="str">
        <f>IF(ROSTER!D$30="","",ROSTER!D$30)</f>
        <v/>
      </c>
      <c r="D1863" s="563"/>
      <c r="E1863" s="591"/>
      <c r="F1863" s="593"/>
      <c r="G1863" s="595"/>
      <c r="H1863" s="585"/>
      <c r="I1863" s="577"/>
      <c r="J1863" s="566"/>
      <c r="K1863" s="567"/>
      <c r="L1863" s="570"/>
      <c r="M1863" s="571"/>
      <c r="N1863" s="582" t="s">
        <v>16</v>
      </c>
      <c r="O1863" s="583"/>
      <c r="P1863" s="566"/>
      <c r="Q1863" s="567"/>
      <c r="R1863" s="570"/>
      <c r="S1863" s="571"/>
      <c r="T1863" s="582" t="s">
        <v>16</v>
      </c>
      <c r="U1863" s="583"/>
      <c r="V1863" s="585"/>
      <c r="W1863" s="577"/>
      <c r="X1863" s="566"/>
      <c r="Y1863" s="577"/>
      <c r="Z1863" s="566"/>
      <c r="AA1863" s="577"/>
      <c r="AB1863" s="566"/>
      <c r="AC1863" s="567"/>
      <c r="AD1863" s="570"/>
      <c r="AE1863" s="571"/>
      <c r="AF1863" s="598"/>
      <c r="AG1863" s="599"/>
      <c r="AH1863" s="566"/>
      <c r="AI1863" s="567"/>
      <c r="AJ1863" s="570"/>
      <c r="AK1863" s="571"/>
      <c r="AL1863" s="598"/>
      <c r="AM1863" s="599"/>
      <c r="AN1863" s="566"/>
      <c r="AO1863" s="567"/>
      <c r="AP1863" s="570"/>
      <c r="AQ1863" s="571"/>
      <c r="AR1863" s="598"/>
      <c r="AS1863" s="599"/>
      <c r="AT1863" s="603"/>
      <c r="AU1863" s="604"/>
      <c r="AV1863" s="596"/>
      <c r="AW1863" s="597"/>
      <c r="AX1863" s="598"/>
      <c r="AY1863" s="599"/>
      <c r="AZ1863" s="566"/>
      <c r="BA1863" s="567"/>
      <c r="BB1863" s="570"/>
      <c r="BC1863" s="571"/>
      <c r="BD1863" s="598"/>
      <c r="BE1863" s="599"/>
      <c r="BF1863" s="603"/>
      <c r="BG1863" s="604"/>
      <c r="BH1863" s="596"/>
      <c r="BI1863" s="597"/>
      <c r="BJ1863" s="598"/>
      <c r="BK1863" s="599"/>
      <c r="BL1863" s="600"/>
      <c r="BM1863" s="601"/>
      <c r="BN1863" s="602"/>
      <c r="BO1863" s="561"/>
      <c r="BP1863" s="561"/>
      <c r="BQ1863" s="62"/>
      <c r="BR1863" s="62"/>
      <c r="BS1863" s="62"/>
    </row>
    <row r="1864" spans="1:76" ht="21.75" customHeight="1">
      <c r="A1864" s="62"/>
      <c r="B1864" s="586" t="str">
        <f>IF(ROSTER!B$32="","",ROSTER!B$32)</f>
        <v/>
      </c>
      <c r="C1864" s="588" t="str">
        <f>IF(ROSTER!C$32="","",ROSTER!C$32)</f>
        <v/>
      </c>
      <c r="D1864" s="589"/>
      <c r="E1864" s="590"/>
      <c r="F1864" s="592">
        <f>IF(E1864="y",1,IF(E1864="S",1,0))</f>
        <v>0</v>
      </c>
      <c r="G1864" s="594">
        <f>IF(E1864="S",1,0)</f>
        <v>0</v>
      </c>
      <c r="H1864" s="584"/>
      <c r="I1864" s="576"/>
      <c r="J1864" s="564"/>
      <c r="K1864" s="565"/>
      <c r="L1864" s="568"/>
      <c r="M1864" s="569"/>
      <c r="N1864" s="578">
        <f>L1864+J1864</f>
        <v>0</v>
      </c>
      <c r="O1864" s="579"/>
      <c r="P1864" s="564"/>
      <c r="Q1864" s="565"/>
      <c r="R1864" s="568"/>
      <c r="S1864" s="569"/>
      <c r="T1864" s="578">
        <f>R1864-P1864</f>
        <v>0</v>
      </c>
      <c r="U1864" s="579"/>
      <c r="V1864" s="584"/>
      <c r="W1864" s="576"/>
      <c r="X1864" s="564"/>
      <c r="Y1864" s="576"/>
      <c r="Z1864" s="564"/>
      <c r="AA1864" s="576"/>
      <c r="AB1864" s="564"/>
      <c r="AC1864" s="565"/>
      <c r="AD1864" s="568"/>
      <c r="AE1864" s="569"/>
      <c r="AF1864" s="548">
        <f>IF(AB1864=0,0,(AD1864/AB1864)*100)</f>
        <v>0</v>
      </c>
      <c r="AG1864" s="549"/>
      <c r="AH1864" s="564"/>
      <c r="AI1864" s="565"/>
      <c r="AJ1864" s="568"/>
      <c r="AK1864" s="569"/>
      <c r="AL1864" s="548">
        <f>IF(AH1864=0,0,(AJ1864/AH1864)*100)</f>
        <v>0</v>
      </c>
      <c r="AM1864" s="549"/>
      <c r="AN1864" s="564"/>
      <c r="AO1864" s="565"/>
      <c r="AP1864" s="568"/>
      <c r="AQ1864" s="569"/>
      <c r="AR1864" s="548">
        <f>IF(AN1864=0,0,(AP1864/AN1864)*100)</f>
        <v>0</v>
      </c>
      <c r="AS1864" s="549"/>
      <c r="AT1864" s="572">
        <f>AB1864+AH1864+AN1864</f>
        <v>0</v>
      </c>
      <c r="AU1864" s="573"/>
      <c r="AV1864" s="544">
        <f>AD1864+AJ1864+AP1864</f>
        <v>0</v>
      </c>
      <c r="AW1864" s="545"/>
      <c r="AX1864" s="548">
        <f>IF(AT1864=0,0,(AV1864/AT1864)*100)</f>
        <v>0</v>
      </c>
      <c r="AY1864" s="549"/>
      <c r="AZ1864" s="564"/>
      <c r="BA1864" s="565"/>
      <c r="BB1864" s="568"/>
      <c r="BC1864" s="569"/>
      <c r="BD1864" s="548">
        <f>IF(AZ1864=0,0,(BB1864/AZ1864)*100)</f>
        <v>0</v>
      </c>
      <c r="BE1864" s="549"/>
      <c r="BF1864" s="572">
        <f>AT1864+AZ1864</f>
        <v>0</v>
      </c>
      <c r="BG1864" s="573"/>
      <c r="BH1864" s="544">
        <f>AV1864+BB1864</f>
        <v>0</v>
      </c>
      <c r="BI1864" s="545"/>
      <c r="BJ1864" s="548">
        <f>IF(BF1864=0,0,(BH1864/BF1864)*100)</f>
        <v>0</v>
      </c>
      <c r="BK1864" s="549"/>
      <c r="BL1864" s="552">
        <f>(AD1864*2)+(AJ1864*2)+(AP1864*3)+BB1864</f>
        <v>0</v>
      </c>
      <c r="BM1864" s="553"/>
      <c r="BN1864" s="554"/>
      <c r="BO1864" s="560" t="e">
        <f>(BL1864*BR$1840)+(N1864*BR$1841)+(X1864*BR$1842)+(R1864*BR$1843)+(V1864*BR$1844)+(Z1864*BR$1845)</f>
        <v>#REF!</v>
      </c>
      <c r="BP1864" s="560" t="e">
        <f>((AZ1864-BB1864)*BR$1847)+((AT1864-AV1864)*BR$1846)+(H1864*BR$1848)+(P1864*BR$1849)</f>
        <v>#REF!</v>
      </c>
      <c r="BQ1864" s="62"/>
      <c r="BR1864" s="62"/>
      <c r="BS1864" s="62"/>
    </row>
    <row r="1865" spans="1:76" ht="21.75" customHeight="1">
      <c r="A1865" s="62"/>
      <c r="B1865" s="587"/>
      <c r="C1865" s="562" t="str">
        <f>IF(ROSTER!D$32="","",ROSTER!D$32)</f>
        <v/>
      </c>
      <c r="D1865" s="563"/>
      <c r="E1865" s="591"/>
      <c r="F1865" s="593"/>
      <c r="G1865" s="595"/>
      <c r="H1865" s="585"/>
      <c r="I1865" s="577"/>
      <c r="J1865" s="566"/>
      <c r="K1865" s="567"/>
      <c r="L1865" s="570"/>
      <c r="M1865" s="571"/>
      <c r="N1865" s="582" t="s">
        <v>16</v>
      </c>
      <c r="O1865" s="583"/>
      <c r="P1865" s="566"/>
      <c r="Q1865" s="567"/>
      <c r="R1865" s="570"/>
      <c r="S1865" s="571"/>
      <c r="T1865" s="582" t="s">
        <v>16</v>
      </c>
      <c r="U1865" s="583"/>
      <c r="V1865" s="585"/>
      <c r="W1865" s="577"/>
      <c r="X1865" s="566"/>
      <c r="Y1865" s="577"/>
      <c r="Z1865" s="566"/>
      <c r="AA1865" s="577"/>
      <c r="AB1865" s="566"/>
      <c r="AC1865" s="567"/>
      <c r="AD1865" s="570"/>
      <c r="AE1865" s="571"/>
      <c r="AF1865" s="598"/>
      <c r="AG1865" s="599"/>
      <c r="AH1865" s="566"/>
      <c r="AI1865" s="567"/>
      <c r="AJ1865" s="570"/>
      <c r="AK1865" s="571"/>
      <c r="AL1865" s="598"/>
      <c r="AM1865" s="599"/>
      <c r="AN1865" s="566"/>
      <c r="AO1865" s="567"/>
      <c r="AP1865" s="570"/>
      <c r="AQ1865" s="571"/>
      <c r="AR1865" s="598"/>
      <c r="AS1865" s="599"/>
      <c r="AT1865" s="603"/>
      <c r="AU1865" s="604"/>
      <c r="AV1865" s="596"/>
      <c r="AW1865" s="597"/>
      <c r="AX1865" s="598"/>
      <c r="AY1865" s="599"/>
      <c r="AZ1865" s="566"/>
      <c r="BA1865" s="567"/>
      <c r="BB1865" s="570"/>
      <c r="BC1865" s="571"/>
      <c r="BD1865" s="598"/>
      <c r="BE1865" s="599"/>
      <c r="BF1865" s="603"/>
      <c r="BG1865" s="604"/>
      <c r="BH1865" s="596"/>
      <c r="BI1865" s="597"/>
      <c r="BJ1865" s="598"/>
      <c r="BK1865" s="599"/>
      <c r="BL1865" s="600"/>
      <c r="BM1865" s="601"/>
      <c r="BN1865" s="602"/>
      <c r="BO1865" s="561"/>
      <c r="BP1865" s="561"/>
      <c r="BQ1865" s="62"/>
      <c r="BR1865" s="62"/>
      <c r="BS1865" s="62"/>
    </row>
    <row r="1866" spans="1:76" ht="21.75" customHeight="1">
      <c r="A1866" s="62"/>
      <c r="B1866" s="586" t="str">
        <f>IF(ROSTER!B$34="","",ROSTER!B$34)</f>
        <v/>
      </c>
      <c r="C1866" s="588" t="str">
        <f>IF(ROSTER!C$34="","",ROSTER!C$34)</f>
        <v/>
      </c>
      <c r="D1866" s="589"/>
      <c r="E1866" s="590"/>
      <c r="F1866" s="592">
        <f>IF(E1866="y",1,IF(E1866="S",1,0))</f>
        <v>0</v>
      </c>
      <c r="G1866" s="594">
        <f>IF(E1866="S",1,0)</f>
        <v>0</v>
      </c>
      <c r="H1866" s="584"/>
      <c r="I1866" s="576"/>
      <c r="J1866" s="564"/>
      <c r="K1866" s="565"/>
      <c r="L1866" s="568"/>
      <c r="M1866" s="569"/>
      <c r="N1866" s="578">
        <f>L1866+J1866</f>
        <v>0</v>
      </c>
      <c r="O1866" s="579"/>
      <c r="P1866" s="564"/>
      <c r="Q1866" s="565"/>
      <c r="R1866" s="568"/>
      <c r="S1866" s="569"/>
      <c r="T1866" s="578">
        <f>R1866-P1866</f>
        <v>0</v>
      </c>
      <c r="U1866" s="579"/>
      <c r="V1866" s="584"/>
      <c r="W1866" s="576"/>
      <c r="X1866" s="564"/>
      <c r="Y1866" s="576"/>
      <c r="Z1866" s="564"/>
      <c r="AA1866" s="576"/>
      <c r="AB1866" s="564"/>
      <c r="AC1866" s="565"/>
      <c r="AD1866" s="568"/>
      <c r="AE1866" s="569"/>
      <c r="AF1866" s="548">
        <f>IF(AB1866=0,0,(AD1866/AB1866)*100)</f>
        <v>0</v>
      </c>
      <c r="AG1866" s="549"/>
      <c r="AH1866" s="564"/>
      <c r="AI1866" s="565"/>
      <c r="AJ1866" s="568"/>
      <c r="AK1866" s="569"/>
      <c r="AL1866" s="548">
        <f>IF(AH1866=0,0,(AJ1866/AH1866)*100)</f>
        <v>0</v>
      </c>
      <c r="AM1866" s="549"/>
      <c r="AN1866" s="564"/>
      <c r="AO1866" s="565"/>
      <c r="AP1866" s="568"/>
      <c r="AQ1866" s="569"/>
      <c r="AR1866" s="548">
        <f>IF(AN1866=0,0,(AP1866/AN1866)*100)</f>
        <v>0</v>
      </c>
      <c r="AS1866" s="549"/>
      <c r="AT1866" s="572">
        <f>AB1866+AH1866+AN1866</f>
        <v>0</v>
      </c>
      <c r="AU1866" s="573"/>
      <c r="AV1866" s="544">
        <f>AD1866+AJ1866+AP1866</f>
        <v>0</v>
      </c>
      <c r="AW1866" s="545"/>
      <c r="AX1866" s="548">
        <f>IF(AT1866=0,0,(AV1866/AT1866)*100)</f>
        <v>0</v>
      </c>
      <c r="AY1866" s="549"/>
      <c r="AZ1866" s="564"/>
      <c r="BA1866" s="565"/>
      <c r="BB1866" s="568"/>
      <c r="BC1866" s="569"/>
      <c r="BD1866" s="548">
        <f>IF(AZ1866=0,0,(BB1866/AZ1866)*100)</f>
        <v>0</v>
      </c>
      <c r="BE1866" s="549"/>
      <c r="BF1866" s="572">
        <f>AT1866+AZ1866</f>
        <v>0</v>
      </c>
      <c r="BG1866" s="573"/>
      <c r="BH1866" s="544">
        <f>AV1866+BB1866</f>
        <v>0</v>
      </c>
      <c r="BI1866" s="545"/>
      <c r="BJ1866" s="548">
        <f>IF(BF1866=0,0,(BH1866/BF1866)*100)</f>
        <v>0</v>
      </c>
      <c r="BK1866" s="549"/>
      <c r="BL1866" s="552">
        <f>(AD1866*2)+(AJ1866*2)+(AP1866*3)+BB1866</f>
        <v>0</v>
      </c>
      <c r="BM1866" s="553"/>
      <c r="BN1866" s="554"/>
      <c r="BO1866" s="560" t="e">
        <f>(BL1866*BR$1840)+(N1866*BR$1841)+(X1866*BR$1842)+(R1866*BR$1843)+(V1866*BR$1844)+(Z1866*BR$1845)</f>
        <v>#REF!</v>
      </c>
      <c r="BP1866" s="560" t="e">
        <f>((AZ1866-BB1866)*BR$1847)+((AT1866-AV1866)*BR$1846)+(H1866*BR$1848)+(P1866*BR$1849)</f>
        <v>#REF!</v>
      </c>
      <c r="BQ1866" s="62"/>
      <c r="BR1866" s="62"/>
      <c r="BS1866" s="62"/>
    </row>
    <row r="1867" spans="1:76" ht="21.75" customHeight="1">
      <c r="A1867" s="62"/>
      <c r="B1867" s="587"/>
      <c r="C1867" s="562" t="str">
        <f>IF(ROSTER!D$34="","",ROSTER!D$34)</f>
        <v/>
      </c>
      <c r="D1867" s="563"/>
      <c r="E1867" s="591"/>
      <c r="F1867" s="593"/>
      <c r="G1867" s="595"/>
      <c r="H1867" s="585"/>
      <c r="I1867" s="577"/>
      <c r="J1867" s="566"/>
      <c r="K1867" s="567"/>
      <c r="L1867" s="570"/>
      <c r="M1867" s="571"/>
      <c r="N1867" s="582" t="s">
        <v>16</v>
      </c>
      <c r="O1867" s="583"/>
      <c r="P1867" s="566"/>
      <c r="Q1867" s="567"/>
      <c r="R1867" s="570"/>
      <c r="S1867" s="571"/>
      <c r="T1867" s="582" t="s">
        <v>16</v>
      </c>
      <c r="U1867" s="583"/>
      <c r="V1867" s="585"/>
      <c r="W1867" s="577"/>
      <c r="X1867" s="566"/>
      <c r="Y1867" s="577"/>
      <c r="Z1867" s="566"/>
      <c r="AA1867" s="577"/>
      <c r="AB1867" s="566"/>
      <c r="AC1867" s="567"/>
      <c r="AD1867" s="570"/>
      <c r="AE1867" s="571"/>
      <c r="AF1867" s="598"/>
      <c r="AG1867" s="599"/>
      <c r="AH1867" s="566"/>
      <c r="AI1867" s="567"/>
      <c r="AJ1867" s="570"/>
      <c r="AK1867" s="571"/>
      <c r="AL1867" s="598"/>
      <c r="AM1867" s="599"/>
      <c r="AN1867" s="566"/>
      <c r="AO1867" s="567"/>
      <c r="AP1867" s="570"/>
      <c r="AQ1867" s="571"/>
      <c r="AR1867" s="598"/>
      <c r="AS1867" s="599"/>
      <c r="AT1867" s="603"/>
      <c r="AU1867" s="604"/>
      <c r="AV1867" s="596"/>
      <c r="AW1867" s="597"/>
      <c r="AX1867" s="598"/>
      <c r="AY1867" s="599"/>
      <c r="AZ1867" s="566"/>
      <c r="BA1867" s="567"/>
      <c r="BB1867" s="570"/>
      <c r="BC1867" s="571"/>
      <c r="BD1867" s="598"/>
      <c r="BE1867" s="599"/>
      <c r="BF1867" s="603"/>
      <c r="BG1867" s="604"/>
      <c r="BH1867" s="596"/>
      <c r="BI1867" s="597"/>
      <c r="BJ1867" s="598"/>
      <c r="BK1867" s="599"/>
      <c r="BL1867" s="600"/>
      <c r="BM1867" s="601"/>
      <c r="BN1867" s="602"/>
      <c r="BO1867" s="561"/>
      <c r="BP1867" s="561"/>
      <c r="BQ1867" s="62"/>
      <c r="BR1867" s="62"/>
      <c r="BS1867" s="62"/>
    </row>
    <row r="1868" spans="1:76" ht="21.75" customHeight="1">
      <c r="A1868" s="62"/>
      <c r="B1868" s="586" t="str">
        <f>IF(ROSTER!B$36="","",ROSTER!B$36)</f>
        <v/>
      </c>
      <c r="C1868" s="588" t="str">
        <f>IF(ROSTER!C$36="","",ROSTER!C$36)</f>
        <v/>
      </c>
      <c r="D1868" s="589"/>
      <c r="E1868" s="590"/>
      <c r="F1868" s="592">
        <f>IF(E1868="y",1,IF(E1868="S",1,0))</f>
        <v>0</v>
      </c>
      <c r="G1868" s="594">
        <f>IF(E1868="S",1,0)</f>
        <v>0</v>
      </c>
      <c r="H1868" s="584"/>
      <c r="I1868" s="576"/>
      <c r="J1868" s="564"/>
      <c r="K1868" s="565"/>
      <c r="L1868" s="568"/>
      <c r="M1868" s="569"/>
      <c r="N1868" s="578">
        <f>L1868+J1868</f>
        <v>0</v>
      </c>
      <c r="O1868" s="579"/>
      <c r="P1868" s="564"/>
      <c r="Q1868" s="565"/>
      <c r="R1868" s="568"/>
      <c r="S1868" s="569"/>
      <c r="T1868" s="578">
        <f>R1868-P1868</f>
        <v>0</v>
      </c>
      <c r="U1868" s="579"/>
      <c r="V1868" s="584"/>
      <c r="W1868" s="576"/>
      <c r="X1868" s="564"/>
      <c r="Y1868" s="576"/>
      <c r="Z1868" s="564"/>
      <c r="AA1868" s="576"/>
      <c r="AB1868" s="564"/>
      <c r="AC1868" s="565"/>
      <c r="AD1868" s="568"/>
      <c r="AE1868" s="569"/>
      <c r="AF1868" s="548">
        <f>IF(AB1868=0,0,(AD1868/AB1868)*100)</f>
        <v>0</v>
      </c>
      <c r="AG1868" s="549"/>
      <c r="AH1868" s="564"/>
      <c r="AI1868" s="565"/>
      <c r="AJ1868" s="568"/>
      <c r="AK1868" s="569"/>
      <c r="AL1868" s="548">
        <f>IF(AH1868=0,0,(AJ1868/AH1868)*100)</f>
        <v>0</v>
      </c>
      <c r="AM1868" s="549"/>
      <c r="AN1868" s="564"/>
      <c r="AO1868" s="565"/>
      <c r="AP1868" s="568"/>
      <c r="AQ1868" s="569"/>
      <c r="AR1868" s="548">
        <f>IF(AN1868=0,0,(AP1868/AN1868)*100)</f>
        <v>0</v>
      </c>
      <c r="AS1868" s="549"/>
      <c r="AT1868" s="572">
        <f>AB1868+AH1868+AN1868</f>
        <v>0</v>
      </c>
      <c r="AU1868" s="573"/>
      <c r="AV1868" s="544">
        <f>AD1868+AJ1868+AP1868</f>
        <v>0</v>
      </c>
      <c r="AW1868" s="545"/>
      <c r="AX1868" s="548">
        <f>IF(AT1868=0,0,(AV1868/AT1868)*100)</f>
        <v>0</v>
      </c>
      <c r="AY1868" s="549"/>
      <c r="AZ1868" s="564"/>
      <c r="BA1868" s="565"/>
      <c r="BB1868" s="568"/>
      <c r="BC1868" s="569"/>
      <c r="BD1868" s="548">
        <f>IF(AZ1868=0,0,(BB1868/AZ1868)*100)</f>
        <v>0</v>
      </c>
      <c r="BE1868" s="549"/>
      <c r="BF1868" s="572">
        <f>AT1868+AZ1868</f>
        <v>0</v>
      </c>
      <c r="BG1868" s="573"/>
      <c r="BH1868" s="544">
        <f>AV1868+BB1868</f>
        <v>0</v>
      </c>
      <c r="BI1868" s="545"/>
      <c r="BJ1868" s="548">
        <f>IF(BF1868=0,0,(BH1868/BF1868)*100)</f>
        <v>0</v>
      </c>
      <c r="BK1868" s="549"/>
      <c r="BL1868" s="552">
        <f>(AD1868*2)+(AJ1868*2)+(AP1868*3)+BB1868</f>
        <v>0</v>
      </c>
      <c r="BM1868" s="553"/>
      <c r="BN1868" s="554"/>
      <c r="BO1868" s="560" t="e">
        <f>(BL1868*BR$1840)+(N1868*BR$1841)+(X1868*BR$1842)+(R1868*BR$1843)+(V1868*BR$1844)+(Z1868*BR$1845)</f>
        <v>#REF!</v>
      </c>
      <c r="BP1868" s="560" t="e">
        <f>((AZ1868-BB1868)*BR$1847)+((AT1868-AV1868)*BR$1846)+(H1868*BR$1848)+(P1868*BR$1849)</f>
        <v>#REF!</v>
      </c>
      <c r="BQ1868" s="62"/>
      <c r="BR1868" s="62"/>
      <c r="BS1868" s="62"/>
    </row>
    <row r="1869" spans="1:76" ht="21.75" customHeight="1">
      <c r="A1869" s="62"/>
      <c r="B1869" s="587"/>
      <c r="C1869" s="562" t="str">
        <f>IF(ROSTER!D$36="","",ROSTER!D$36)</f>
        <v/>
      </c>
      <c r="D1869" s="563"/>
      <c r="E1869" s="591"/>
      <c r="F1869" s="593"/>
      <c r="G1869" s="595"/>
      <c r="H1869" s="585"/>
      <c r="I1869" s="577"/>
      <c r="J1869" s="566"/>
      <c r="K1869" s="567"/>
      <c r="L1869" s="570"/>
      <c r="M1869" s="571"/>
      <c r="N1869" s="582" t="s">
        <v>16</v>
      </c>
      <c r="O1869" s="583"/>
      <c r="P1869" s="566"/>
      <c r="Q1869" s="567"/>
      <c r="R1869" s="570"/>
      <c r="S1869" s="571"/>
      <c r="T1869" s="582" t="s">
        <v>16</v>
      </c>
      <c r="U1869" s="583"/>
      <c r="V1869" s="585"/>
      <c r="W1869" s="577"/>
      <c r="X1869" s="566"/>
      <c r="Y1869" s="577"/>
      <c r="Z1869" s="566"/>
      <c r="AA1869" s="577"/>
      <c r="AB1869" s="566"/>
      <c r="AC1869" s="567"/>
      <c r="AD1869" s="570"/>
      <c r="AE1869" s="571"/>
      <c r="AF1869" s="598"/>
      <c r="AG1869" s="599"/>
      <c r="AH1869" s="566"/>
      <c r="AI1869" s="567"/>
      <c r="AJ1869" s="570"/>
      <c r="AK1869" s="571"/>
      <c r="AL1869" s="598"/>
      <c r="AM1869" s="599"/>
      <c r="AN1869" s="566"/>
      <c r="AO1869" s="567"/>
      <c r="AP1869" s="570"/>
      <c r="AQ1869" s="571"/>
      <c r="AR1869" s="598"/>
      <c r="AS1869" s="599"/>
      <c r="AT1869" s="603"/>
      <c r="AU1869" s="604"/>
      <c r="AV1869" s="596"/>
      <c r="AW1869" s="597"/>
      <c r="AX1869" s="598"/>
      <c r="AY1869" s="599"/>
      <c r="AZ1869" s="566"/>
      <c r="BA1869" s="567"/>
      <c r="BB1869" s="570"/>
      <c r="BC1869" s="571"/>
      <c r="BD1869" s="598"/>
      <c r="BE1869" s="599"/>
      <c r="BF1869" s="603"/>
      <c r="BG1869" s="604"/>
      <c r="BH1869" s="596"/>
      <c r="BI1869" s="597"/>
      <c r="BJ1869" s="598"/>
      <c r="BK1869" s="599"/>
      <c r="BL1869" s="600"/>
      <c r="BM1869" s="601"/>
      <c r="BN1869" s="602"/>
      <c r="BO1869" s="561"/>
      <c r="BP1869" s="561"/>
      <c r="BQ1869" s="62"/>
      <c r="BR1869" s="62"/>
      <c r="BS1869" s="62"/>
    </row>
    <row r="1870" spans="1:76" ht="21.75" customHeight="1">
      <c r="A1870" s="62"/>
      <c r="B1870" s="586" t="str">
        <f>IF(ROSTER!B$38="","",ROSTER!B$38)</f>
        <v/>
      </c>
      <c r="C1870" s="588" t="str">
        <f>IF(ROSTER!C$38="","",ROSTER!C$38)</f>
        <v/>
      </c>
      <c r="D1870" s="589"/>
      <c r="E1870" s="590"/>
      <c r="F1870" s="592">
        <f>IF(E1870="y",1,IF(E1870="S",1,0))</f>
        <v>0</v>
      </c>
      <c r="G1870" s="594">
        <f>IF(E1870="S",1,0)</f>
        <v>0</v>
      </c>
      <c r="H1870" s="584"/>
      <c r="I1870" s="576"/>
      <c r="J1870" s="564"/>
      <c r="K1870" s="565"/>
      <c r="L1870" s="568"/>
      <c r="M1870" s="569"/>
      <c r="N1870" s="578">
        <f>L1870+J1870</f>
        <v>0</v>
      </c>
      <c r="O1870" s="579"/>
      <c r="P1870" s="564"/>
      <c r="Q1870" s="565"/>
      <c r="R1870" s="568"/>
      <c r="S1870" s="569"/>
      <c r="T1870" s="578">
        <f>R1870-P1870</f>
        <v>0</v>
      </c>
      <c r="U1870" s="579"/>
      <c r="V1870" s="584"/>
      <c r="W1870" s="576"/>
      <c r="X1870" s="564"/>
      <c r="Y1870" s="576"/>
      <c r="Z1870" s="564"/>
      <c r="AA1870" s="576"/>
      <c r="AB1870" s="564"/>
      <c r="AC1870" s="565"/>
      <c r="AD1870" s="568"/>
      <c r="AE1870" s="569"/>
      <c r="AF1870" s="548">
        <f>IF(AB1870=0,0,(AD1870/AB1870)*100)</f>
        <v>0</v>
      </c>
      <c r="AG1870" s="549"/>
      <c r="AH1870" s="564"/>
      <c r="AI1870" s="565"/>
      <c r="AJ1870" s="568"/>
      <c r="AK1870" s="569"/>
      <c r="AL1870" s="548">
        <f>IF(AH1870=0,0,(AJ1870/AH1870)*100)</f>
        <v>0</v>
      </c>
      <c r="AM1870" s="549"/>
      <c r="AN1870" s="564"/>
      <c r="AO1870" s="565"/>
      <c r="AP1870" s="568"/>
      <c r="AQ1870" s="569"/>
      <c r="AR1870" s="548">
        <f>IF(AN1870=0,0,(AP1870/AN1870)*100)</f>
        <v>0</v>
      </c>
      <c r="AS1870" s="549"/>
      <c r="AT1870" s="572">
        <f>AB1870+AH1870+AN1870</f>
        <v>0</v>
      </c>
      <c r="AU1870" s="573"/>
      <c r="AV1870" s="544">
        <f>AD1870+AJ1870+AP1870</f>
        <v>0</v>
      </c>
      <c r="AW1870" s="545"/>
      <c r="AX1870" s="548">
        <f>IF(AT1870=0,0,(AV1870/AT1870)*100)</f>
        <v>0</v>
      </c>
      <c r="AY1870" s="549"/>
      <c r="AZ1870" s="564"/>
      <c r="BA1870" s="565"/>
      <c r="BB1870" s="568"/>
      <c r="BC1870" s="569"/>
      <c r="BD1870" s="548">
        <f>IF(AZ1870=0,0,(BB1870/AZ1870)*100)</f>
        <v>0</v>
      </c>
      <c r="BE1870" s="549"/>
      <c r="BF1870" s="572">
        <f>AT1870+AZ1870</f>
        <v>0</v>
      </c>
      <c r="BG1870" s="573"/>
      <c r="BH1870" s="544">
        <f>AV1870+BB1870</f>
        <v>0</v>
      </c>
      <c r="BI1870" s="545"/>
      <c r="BJ1870" s="548">
        <f>IF(BF1870=0,0,(BH1870/BF1870)*100)</f>
        <v>0</v>
      </c>
      <c r="BK1870" s="549"/>
      <c r="BL1870" s="552">
        <f>(AD1870*2)+(AJ1870*2)+(AP1870*3)+BB1870</f>
        <v>0</v>
      </c>
      <c r="BM1870" s="553"/>
      <c r="BN1870" s="554"/>
      <c r="BO1870" s="560" t="e">
        <f>(BL1870*BR$1840)+(N1870*BR$1841)+(X1870*BR$1842)+(R1870*BR$1843)+(V1870*BR$1844)+(Z1870*BR$1845)</f>
        <v>#REF!</v>
      </c>
      <c r="BP1870" s="560" t="e">
        <f>((AZ1870-BB1870)*BR$1847)+((AT1870-AV1870)*BR$1846)+(H1870*BR$1848)+(P1870*BR$1849)</f>
        <v>#REF!</v>
      </c>
      <c r="BQ1870" s="62"/>
      <c r="BR1870" s="62"/>
      <c r="BS1870" s="62"/>
    </row>
    <row r="1871" spans="1:76" ht="21.75" customHeight="1">
      <c r="A1871" s="62"/>
      <c r="B1871" s="587"/>
      <c r="C1871" s="562" t="str">
        <f>IF(ROSTER!D$38="","",ROSTER!D$38)</f>
        <v/>
      </c>
      <c r="D1871" s="563"/>
      <c r="E1871" s="591"/>
      <c r="F1871" s="593"/>
      <c r="G1871" s="595"/>
      <c r="H1871" s="585"/>
      <c r="I1871" s="577"/>
      <c r="J1871" s="566"/>
      <c r="K1871" s="567"/>
      <c r="L1871" s="570"/>
      <c r="M1871" s="571"/>
      <c r="N1871" s="582" t="s">
        <v>16</v>
      </c>
      <c r="O1871" s="583"/>
      <c r="P1871" s="566"/>
      <c r="Q1871" s="567"/>
      <c r="R1871" s="570"/>
      <c r="S1871" s="571"/>
      <c r="T1871" s="582" t="s">
        <v>16</v>
      </c>
      <c r="U1871" s="583"/>
      <c r="V1871" s="585"/>
      <c r="W1871" s="577"/>
      <c r="X1871" s="566"/>
      <c r="Y1871" s="577"/>
      <c r="Z1871" s="566"/>
      <c r="AA1871" s="577"/>
      <c r="AB1871" s="566"/>
      <c r="AC1871" s="567"/>
      <c r="AD1871" s="570"/>
      <c r="AE1871" s="571"/>
      <c r="AF1871" s="598"/>
      <c r="AG1871" s="599"/>
      <c r="AH1871" s="566"/>
      <c r="AI1871" s="567"/>
      <c r="AJ1871" s="570"/>
      <c r="AK1871" s="571"/>
      <c r="AL1871" s="598"/>
      <c r="AM1871" s="599"/>
      <c r="AN1871" s="566"/>
      <c r="AO1871" s="567"/>
      <c r="AP1871" s="570"/>
      <c r="AQ1871" s="571"/>
      <c r="AR1871" s="598"/>
      <c r="AS1871" s="599"/>
      <c r="AT1871" s="603"/>
      <c r="AU1871" s="604"/>
      <c r="AV1871" s="596"/>
      <c r="AW1871" s="597"/>
      <c r="AX1871" s="598"/>
      <c r="AY1871" s="599"/>
      <c r="AZ1871" s="566"/>
      <c r="BA1871" s="567"/>
      <c r="BB1871" s="570"/>
      <c r="BC1871" s="571"/>
      <c r="BD1871" s="598"/>
      <c r="BE1871" s="599"/>
      <c r="BF1871" s="603"/>
      <c r="BG1871" s="604"/>
      <c r="BH1871" s="596"/>
      <c r="BI1871" s="597"/>
      <c r="BJ1871" s="598"/>
      <c r="BK1871" s="599"/>
      <c r="BL1871" s="600"/>
      <c r="BM1871" s="601"/>
      <c r="BN1871" s="602"/>
      <c r="BO1871" s="561"/>
      <c r="BP1871" s="561"/>
      <c r="BQ1871" s="62"/>
      <c r="BR1871" s="62"/>
      <c r="BS1871" s="62"/>
    </row>
    <row r="1872" spans="1:76" ht="21.75" customHeight="1">
      <c r="A1872" s="62"/>
      <c r="B1872" s="586" t="str">
        <f>IF(ROSTER!B$40="","",ROSTER!B$40)</f>
        <v/>
      </c>
      <c r="C1872" s="588" t="str">
        <f>IF(ROSTER!C$40="","",ROSTER!C$40)</f>
        <v/>
      </c>
      <c r="D1872" s="589"/>
      <c r="E1872" s="590"/>
      <c r="F1872" s="592">
        <f>IF(E1872="y",1,IF(E1872="S",1,0))</f>
        <v>0</v>
      </c>
      <c r="G1872" s="594">
        <f>IF(E1872="S",1,0)</f>
        <v>0</v>
      </c>
      <c r="H1872" s="584"/>
      <c r="I1872" s="576"/>
      <c r="J1872" s="564"/>
      <c r="K1872" s="565"/>
      <c r="L1872" s="568"/>
      <c r="M1872" s="569"/>
      <c r="N1872" s="578">
        <f>L1872+J1872</f>
        <v>0</v>
      </c>
      <c r="O1872" s="579"/>
      <c r="P1872" s="564"/>
      <c r="Q1872" s="565"/>
      <c r="R1872" s="568"/>
      <c r="S1872" s="569"/>
      <c r="T1872" s="578">
        <f>R1872-P1872</f>
        <v>0</v>
      </c>
      <c r="U1872" s="579"/>
      <c r="V1872" s="584"/>
      <c r="W1872" s="576"/>
      <c r="X1872" s="564"/>
      <c r="Y1872" s="576"/>
      <c r="Z1872" s="564"/>
      <c r="AA1872" s="576"/>
      <c r="AB1872" s="564"/>
      <c r="AC1872" s="565"/>
      <c r="AD1872" s="568"/>
      <c r="AE1872" s="569"/>
      <c r="AF1872" s="548">
        <f>IF(AB1872=0,0,(AD1872/AB1872)*100)</f>
        <v>0</v>
      </c>
      <c r="AG1872" s="549"/>
      <c r="AH1872" s="564"/>
      <c r="AI1872" s="565"/>
      <c r="AJ1872" s="568"/>
      <c r="AK1872" s="569"/>
      <c r="AL1872" s="548">
        <f>IF(AH1872=0,0,(AJ1872/AH1872)*100)</f>
        <v>0</v>
      </c>
      <c r="AM1872" s="549"/>
      <c r="AN1872" s="564"/>
      <c r="AO1872" s="565"/>
      <c r="AP1872" s="568"/>
      <c r="AQ1872" s="569"/>
      <c r="AR1872" s="548">
        <f>IF(AN1872=0,0,(AP1872/AN1872)*100)</f>
        <v>0</v>
      </c>
      <c r="AS1872" s="549"/>
      <c r="AT1872" s="572">
        <f>AB1872+AH1872+AN1872</f>
        <v>0</v>
      </c>
      <c r="AU1872" s="573"/>
      <c r="AV1872" s="544">
        <f>AD1872+AJ1872+AP1872</f>
        <v>0</v>
      </c>
      <c r="AW1872" s="545"/>
      <c r="AX1872" s="548">
        <f>IF(AT1872=0,0,(AV1872/AT1872)*100)</f>
        <v>0</v>
      </c>
      <c r="AY1872" s="549"/>
      <c r="AZ1872" s="564"/>
      <c r="BA1872" s="565"/>
      <c r="BB1872" s="568"/>
      <c r="BC1872" s="569"/>
      <c r="BD1872" s="548">
        <f>IF(AZ1872=0,0,(BB1872/AZ1872)*100)</f>
        <v>0</v>
      </c>
      <c r="BE1872" s="549"/>
      <c r="BF1872" s="572">
        <f>AT1872+AZ1872</f>
        <v>0</v>
      </c>
      <c r="BG1872" s="573"/>
      <c r="BH1872" s="544">
        <f>AV1872+BB1872</f>
        <v>0</v>
      </c>
      <c r="BI1872" s="545"/>
      <c r="BJ1872" s="548">
        <f>IF(BF1872=0,0,(BH1872/BF1872)*100)</f>
        <v>0</v>
      </c>
      <c r="BK1872" s="549"/>
      <c r="BL1872" s="552">
        <f>(AD1872*2)+(AJ1872*2)+(AP1872*3)+BB1872</f>
        <v>0</v>
      </c>
      <c r="BM1872" s="553"/>
      <c r="BN1872" s="554"/>
      <c r="BO1872" s="560" t="e">
        <f>(BL1872*BR$1840)+(N1872*BR$1841)+(X1872*BR$1842)+(R1872*BR$1843)+(V1872*BR$1844)+(Z1872*BR$1845)</f>
        <v>#REF!</v>
      </c>
      <c r="BP1872" s="560" t="e">
        <f>((AZ1872-BB1872)*BR$1847)+((AT1872-AV1872)*BR$1846)+(H1872*BR$1848)+(P1872*BR$1849)</f>
        <v>#REF!</v>
      </c>
      <c r="BQ1872" s="62"/>
      <c r="BR1872" s="62"/>
      <c r="BS1872" s="62"/>
    </row>
    <row r="1873" spans="1:73" ht="21.75" customHeight="1">
      <c r="A1873" s="62"/>
      <c r="B1873" s="587"/>
      <c r="C1873" s="562" t="str">
        <f>IF(ROSTER!D$40="","",ROSTER!D$40)</f>
        <v/>
      </c>
      <c r="D1873" s="563"/>
      <c r="E1873" s="591"/>
      <c r="F1873" s="593"/>
      <c r="G1873" s="595"/>
      <c r="H1873" s="585"/>
      <c r="I1873" s="577"/>
      <c r="J1873" s="566"/>
      <c r="K1873" s="567"/>
      <c r="L1873" s="570"/>
      <c r="M1873" s="571"/>
      <c r="N1873" s="582" t="s">
        <v>16</v>
      </c>
      <c r="O1873" s="583"/>
      <c r="P1873" s="566"/>
      <c r="Q1873" s="567"/>
      <c r="R1873" s="570"/>
      <c r="S1873" s="571"/>
      <c r="T1873" s="582" t="s">
        <v>16</v>
      </c>
      <c r="U1873" s="583"/>
      <c r="V1873" s="585"/>
      <c r="W1873" s="577"/>
      <c r="X1873" s="566"/>
      <c r="Y1873" s="577"/>
      <c r="Z1873" s="566"/>
      <c r="AA1873" s="577"/>
      <c r="AB1873" s="566"/>
      <c r="AC1873" s="567"/>
      <c r="AD1873" s="570"/>
      <c r="AE1873" s="571"/>
      <c r="AF1873" s="598"/>
      <c r="AG1873" s="599"/>
      <c r="AH1873" s="566"/>
      <c r="AI1873" s="567"/>
      <c r="AJ1873" s="570"/>
      <c r="AK1873" s="571"/>
      <c r="AL1873" s="598"/>
      <c r="AM1873" s="599"/>
      <c r="AN1873" s="566"/>
      <c r="AO1873" s="567"/>
      <c r="AP1873" s="570"/>
      <c r="AQ1873" s="571"/>
      <c r="AR1873" s="598"/>
      <c r="AS1873" s="599"/>
      <c r="AT1873" s="603"/>
      <c r="AU1873" s="604"/>
      <c r="AV1873" s="596"/>
      <c r="AW1873" s="597"/>
      <c r="AX1873" s="598"/>
      <c r="AY1873" s="599"/>
      <c r="AZ1873" s="566"/>
      <c r="BA1873" s="567"/>
      <c r="BB1873" s="570"/>
      <c r="BC1873" s="571"/>
      <c r="BD1873" s="598"/>
      <c r="BE1873" s="599"/>
      <c r="BF1873" s="603"/>
      <c r="BG1873" s="604"/>
      <c r="BH1873" s="596"/>
      <c r="BI1873" s="597"/>
      <c r="BJ1873" s="598"/>
      <c r="BK1873" s="599"/>
      <c r="BL1873" s="600"/>
      <c r="BM1873" s="601"/>
      <c r="BN1873" s="602"/>
      <c r="BO1873" s="561"/>
      <c r="BP1873" s="561"/>
      <c r="BQ1873" s="62"/>
      <c r="BR1873" s="62"/>
      <c r="BS1873" s="62"/>
    </row>
    <row r="1874" spans="1:73" ht="21.75" customHeight="1">
      <c r="A1874" s="62"/>
      <c r="B1874" s="586" t="str">
        <f>IF(ROSTER!B$42="","",ROSTER!B$42)</f>
        <v/>
      </c>
      <c r="C1874" s="588" t="str">
        <f>IF(ROSTER!C$42="","",ROSTER!C$42)</f>
        <v/>
      </c>
      <c r="D1874" s="589"/>
      <c r="E1874" s="590"/>
      <c r="F1874" s="592">
        <f>IF(E1874="y",1,IF(E1874="S",1,0))</f>
        <v>0</v>
      </c>
      <c r="G1874" s="594">
        <f>IF(E1874="S",1,0)</f>
        <v>0</v>
      </c>
      <c r="H1874" s="584"/>
      <c r="I1874" s="576"/>
      <c r="J1874" s="564"/>
      <c r="K1874" s="565"/>
      <c r="L1874" s="568"/>
      <c r="M1874" s="569"/>
      <c r="N1874" s="578">
        <f>L1874+J1874</f>
        <v>0</v>
      </c>
      <c r="O1874" s="579"/>
      <c r="P1874" s="564"/>
      <c r="Q1874" s="565"/>
      <c r="R1874" s="568"/>
      <c r="S1874" s="569"/>
      <c r="T1874" s="578">
        <f>R1874-P1874</f>
        <v>0</v>
      </c>
      <c r="U1874" s="579"/>
      <c r="V1874" s="584"/>
      <c r="W1874" s="576"/>
      <c r="X1874" s="564"/>
      <c r="Y1874" s="576"/>
      <c r="Z1874" s="564"/>
      <c r="AA1874" s="576"/>
      <c r="AB1874" s="564"/>
      <c r="AC1874" s="565"/>
      <c r="AD1874" s="568"/>
      <c r="AE1874" s="569"/>
      <c r="AF1874" s="548">
        <f>IF(AB1874=0,0,(AD1874/AB1874)*100)</f>
        <v>0</v>
      </c>
      <c r="AG1874" s="549"/>
      <c r="AH1874" s="564"/>
      <c r="AI1874" s="565"/>
      <c r="AJ1874" s="568"/>
      <c r="AK1874" s="569"/>
      <c r="AL1874" s="548">
        <f>IF(AH1874=0,0,(AJ1874/AH1874)*100)</f>
        <v>0</v>
      </c>
      <c r="AM1874" s="549"/>
      <c r="AN1874" s="564"/>
      <c r="AO1874" s="565"/>
      <c r="AP1874" s="568"/>
      <c r="AQ1874" s="569"/>
      <c r="AR1874" s="548">
        <f>IF(AN1874=0,0,(AP1874/AN1874)*100)</f>
        <v>0</v>
      </c>
      <c r="AS1874" s="549"/>
      <c r="AT1874" s="572">
        <f>AB1874+AH1874+AN1874</f>
        <v>0</v>
      </c>
      <c r="AU1874" s="573"/>
      <c r="AV1874" s="544">
        <f>AD1874+AJ1874+AP1874</f>
        <v>0</v>
      </c>
      <c r="AW1874" s="545"/>
      <c r="AX1874" s="548">
        <f>IF(AT1874=0,0,(AV1874/AT1874)*100)</f>
        <v>0</v>
      </c>
      <c r="AY1874" s="549"/>
      <c r="AZ1874" s="564"/>
      <c r="BA1874" s="565"/>
      <c r="BB1874" s="568"/>
      <c r="BC1874" s="569"/>
      <c r="BD1874" s="548">
        <f>IF(AZ1874=0,0,(BB1874/AZ1874)*100)</f>
        <v>0</v>
      </c>
      <c r="BE1874" s="549"/>
      <c r="BF1874" s="572">
        <f>AT1874+AZ1874</f>
        <v>0</v>
      </c>
      <c r="BG1874" s="573"/>
      <c r="BH1874" s="544">
        <f>AV1874+BB1874</f>
        <v>0</v>
      </c>
      <c r="BI1874" s="545"/>
      <c r="BJ1874" s="548">
        <f>IF(BF1874=0,0,(BH1874/BF1874)*100)</f>
        <v>0</v>
      </c>
      <c r="BK1874" s="549"/>
      <c r="BL1874" s="552">
        <f>(AD1874*2)+(AJ1874*2)+(AP1874*3)+BB1874</f>
        <v>0</v>
      </c>
      <c r="BM1874" s="553"/>
      <c r="BN1874" s="554"/>
      <c r="BO1874" s="560" t="e">
        <f>(BL1874*BR$1840)+(N1874*BR$1841)+(X1874*BR$1842)+(R1874*BR$1843)+(V1874*BR$1844)+(Z1874*BR$1845)</f>
        <v>#REF!</v>
      </c>
      <c r="BP1874" s="560" t="e">
        <f>((AZ1874-BB1874)*BR$1847)+((AT1874-AV1874)*BR$1846)+(H1874*BR$1848)+(P1874*BR$1849)</f>
        <v>#REF!</v>
      </c>
      <c r="BQ1874" s="62"/>
      <c r="BR1874" s="62"/>
      <c r="BS1874" s="62"/>
    </row>
    <row r="1875" spans="1:73" ht="21.75" customHeight="1">
      <c r="A1875" s="62"/>
      <c r="B1875" s="587"/>
      <c r="C1875" s="562" t="str">
        <f>IF(ROSTER!D$42="","",ROSTER!D$42)</f>
        <v/>
      </c>
      <c r="D1875" s="563"/>
      <c r="E1875" s="591"/>
      <c r="F1875" s="593"/>
      <c r="G1875" s="595"/>
      <c r="H1875" s="585"/>
      <c r="I1875" s="577"/>
      <c r="J1875" s="566"/>
      <c r="K1875" s="567"/>
      <c r="L1875" s="570"/>
      <c r="M1875" s="571"/>
      <c r="N1875" s="582" t="s">
        <v>16</v>
      </c>
      <c r="O1875" s="583"/>
      <c r="P1875" s="566"/>
      <c r="Q1875" s="567"/>
      <c r="R1875" s="570"/>
      <c r="S1875" s="571"/>
      <c r="T1875" s="582" t="s">
        <v>16</v>
      </c>
      <c r="U1875" s="583"/>
      <c r="V1875" s="585"/>
      <c r="W1875" s="577"/>
      <c r="X1875" s="566"/>
      <c r="Y1875" s="577"/>
      <c r="Z1875" s="566"/>
      <c r="AA1875" s="577"/>
      <c r="AB1875" s="566"/>
      <c r="AC1875" s="567"/>
      <c r="AD1875" s="570"/>
      <c r="AE1875" s="571"/>
      <c r="AF1875" s="598"/>
      <c r="AG1875" s="599"/>
      <c r="AH1875" s="566"/>
      <c r="AI1875" s="567"/>
      <c r="AJ1875" s="570"/>
      <c r="AK1875" s="571"/>
      <c r="AL1875" s="598"/>
      <c r="AM1875" s="599"/>
      <c r="AN1875" s="566"/>
      <c r="AO1875" s="567"/>
      <c r="AP1875" s="570"/>
      <c r="AQ1875" s="571"/>
      <c r="AR1875" s="598"/>
      <c r="AS1875" s="599"/>
      <c r="AT1875" s="603"/>
      <c r="AU1875" s="604"/>
      <c r="AV1875" s="596"/>
      <c r="AW1875" s="597"/>
      <c r="AX1875" s="598"/>
      <c r="AY1875" s="599"/>
      <c r="AZ1875" s="566"/>
      <c r="BA1875" s="567"/>
      <c r="BB1875" s="570"/>
      <c r="BC1875" s="571"/>
      <c r="BD1875" s="598"/>
      <c r="BE1875" s="599"/>
      <c r="BF1875" s="603"/>
      <c r="BG1875" s="604"/>
      <c r="BH1875" s="596"/>
      <c r="BI1875" s="597"/>
      <c r="BJ1875" s="598"/>
      <c r="BK1875" s="599"/>
      <c r="BL1875" s="600"/>
      <c r="BM1875" s="601"/>
      <c r="BN1875" s="602"/>
      <c r="BO1875" s="561"/>
      <c r="BP1875" s="561"/>
      <c r="BQ1875" s="62"/>
      <c r="BR1875" s="62"/>
      <c r="BS1875" s="62"/>
    </row>
    <row r="1876" spans="1:73" ht="21.75" customHeight="1">
      <c r="A1876" s="62"/>
      <c r="B1876" s="586" t="str">
        <f>IF(ROSTER!B$44="","",ROSTER!B$44)</f>
        <v/>
      </c>
      <c r="C1876" s="588" t="str">
        <f>IF(ROSTER!C$44="","",ROSTER!C$44)</f>
        <v/>
      </c>
      <c r="D1876" s="589"/>
      <c r="E1876" s="590"/>
      <c r="F1876" s="592">
        <f>IF(E1876="y",1,IF(E1876="S",1,0))</f>
        <v>0</v>
      </c>
      <c r="G1876" s="594">
        <f>IF(E1876="S",1,0)</f>
        <v>0</v>
      </c>
      <c r="H1876" s="584"/>
      <c r="I1876" s="576"/>
      <c r="J1876" s="564"/>
      <c r="K1876" s="565"/>
      <c r="L1876" s="568"/>
      <c r="M1876" s="569"/>
      <c r="N1876" s="578">
        <f>L1876+J1876</f>
        <v>0</v>
      </c>
      <c r="O1876" s="579"/>
      <c r="P1876" s="564"/>
      <c r="Q1876" s="565"/>
      <c r="R1876" s="568"/>
      <c r="S1876" s="569"/>
      <c r="T1876" s="578">
        <f>R1876-P1876</f>
        <v>0</v>
      </c>
      <c r="U1876" s="579"/>
      <c r="V1876" s="584"/>
      <c r="W1876" s="576"/>
      <c r="X1876" s="564"/>
      <c r="Y1876" s="576"/>
      <c r="Z1876" s="564"/>
      <c r="AA1876" s="576"/>
      <c r="AB1876" s="564"/>
      <c r="AC1876" s="565"/>
      <c r="AD1876" s="568"/>
      <c r="AE1876" s="569"/>
      <c r="AF1876" s="548">
        <f>IF(AB1876=0,0,(AD1876/AB1876)*100)</f>
        <v>0</v>
      </c>
      <c r="AG1876" s="549"/>
      <c r="AH1876" s="564"/>
      <c r="AI1876" s="565"/>
      <c r="AJ1876" s="568"/>
      <c r="AK1876" s="569"/>
      <c r="AL1876" s="548">
        <f>IF(AH1876=0,0,(AJ1876/AH1876)*100)</f>
        <v>0</v>
      </c>
      <c r="AM1876" s="549"/>
      <c r="AN1876" s="564"/>
      <c r="AO1876" s="565"/>
      <c r="AP1876" s="568"/>
      <c r="AQ1876" s="569"/>
      <c r="AR1876" s="548">
        <f>IF(AN1876=0,0,(AP1876/AN1876)*100)</f>
        <v>0</v>
      </c>
      <c r="AS1876" s="549"/>
      <c r="AT1876" s="572">
        <f>AB1876+AH1876+AN1876</f>
        <v>0</v>
      </c>
      <c r="AU1876" s="573"/>
      <c r="AV1876" s="544">
        <f>AD1876+AJ1876+AP1876</f>
        <v>0</v>
      </c>
      <c r="AW1876" s="545"/>
      <c r="AX1876" s="548">
        <f>IF(AT1876=0,0,(AV1876/AT1876)*100)</f>
        <v>0</v>
      </c>
      <c r="AY1876" s="549"/>
      <c r="AZ1876" s="564"/>
      <c r="BA1876" s="565"/>
      <c r="BB1876" s="568"/>
      <c r="BC1876" s="569"/>
      <c r="BD1876" s="548">
        <f>IF(AZ1876=0,0,(BB1876/AZ1876)*100)</f>
        <v>0</v>
      </c>
      <c r="BE1876" s="549"/>
      <c r="BF1876" s="572">
        <f>AT1876+AZ1876</f>
        <v>0</v>
      </c>
      <c r="BG1876" s="573"/>
      <c r="BH1876" s="544">
        <f>AV1876+BB1876</f>
        <v>0</v>
      </c>
      <c r="BI1876" s="545"/>
      <c r="BJ1876" s="548">
        <f>IF(BF1876=0,0,(BH1876/BF1876)*100)</f>
        <v>0</v>
      </c>
      <c r="BK1876" s="549"/>
      <c r="BL1876" s="552">
        <f>(AD1876*2)+(AJ1876*2)+(AP1876*3)+BB1876</f>
        <v>0</v>
      </c>
      <c r="BM1876" s="553"/>
      <c r="BN1876" s="554"/>
      <c r="BO1876" s="560" t="e">
        <f>(BL1876*BR$1840)+(N1876*BR$1841)+(X1876*BR$1842)+(R1876*BR$1843)+(V1876*BR$1844)+(Z1876*BR$1845)</f>
        <v>#REF!</v>
      </c>
      <c r="BP1876" s="560" t="e">
        <f>((AZ1876-BB1876)*BR$1847)+((AT1876-AV1876)*BR$1846)+(H1876*BR$1848)+(P1876*BR$1849)</f>
        <v>#REF!</v>
      </c>
      <c r="BQ1876" s="62"/>
      <c r="BR1876" s="62"/>
      <c r="BS1876" s="62"/>
    </row>
    <row r="1877" spans="1:73" ht="21.75" customHeight="1">
      <c r="A1877" s="62"/>
      <c r="B1877" s="587"/>
      <c r="C1877" s="562" t="str">
        <f>IF(ROSTER!D$44="","",ROSTER!D$44)</f>
        <v/>
      </c>
      <c r="D1877" s="563"/>
      <c r="E1877" s="591"/>
      <c r="F1877" s="593"/>
      <c r="G1877" s="595"/>
      <c r="H1877" s="585"/>
      <c r="I1877" s="577"/>
      <c r="J1877" s="566"/>
      <c r="K1877" s="567"/>
      <c r="L1877" s="570"/>
      <c r="M1877" s="571"/>
      <c r="N1877" s="582" t="s">
        <v>16</v>
      </c>
      <c r="O1877" s="583"/>
      <c r="P1877" s="566"/>
      <c r="Q1877" s="567"/>
      <c r="R1877" s="570"/>
      <c r="S1877" s="571"/>
      <c r="T1877" s="582" t="s">
        <v>16</v>
      </c>
      <c r="U1877" s="583"/>
      <c r="V1877" s="585"/>
      <c r="W1877" s="577"/>
      <c r="X1877" s="566"/>
      <c r="Y1877" s="577"/>
      <c r="Z1877" s="566"/>
      <c r="AA1877" s="577"/>
      <c r="AB1877" s="566"/>
      <c r="AC1877" s="567"/>
      <c r="AD1877" s="570"/>
      <c r="AE1877" s="571"/>
      <c r="AF1877" s="598"/>
      <c r="AG1877" s="599"/>
      <c r="AH1877" s="566"/>
      <c r="AI1877" s="567"/>
      <c r="AJ1877" s="570"/>
      <c r="AK1877" s="571"/>
      <c r="AL1877" s="598"/>
      <c r="AM1877" s="599"/>
      <c r="AN1877" s="566"/>
      <c r="AO1877" s="567"/>
      <c r="AP1877" s="570"/>
      <c r="AQ1877" s="571"/>
      <c r="AR1877" s="598"/>
      <c r="AS1877" s="599"/>
      <c r="AT1877" s="603"/>
      <c r="AU1877" s="604"/>
      <c r="AV1877" s="596"/>
      <c r="AW1877" s="597"/>
      <c r="AX1877" s="598"/>
      <c r="AY1877" s="599"/>
      <c r="AZ1877" s="566"/>
      <c r="BA1877" s="567"/>
      <c r="BB1877" s="570"/>
      <c r="BC1877" s="571"/>
      <c r="BD1877" s="598"/>
      <c r="BE1877" s="599"/>
      <c r="BF1877" s="603"/>
      <c r="BG1877" s="604"/>
      <c r="BH1877" s="596"/>
      <c r="BI1877" s="597"/>
      <c r="BJ1877" s="598"/>
      <c r="BK1877" s="599"/>
      <c r="BL1877" s="600"/>
      <c r="BM1877" s="601"/>
      <c r="BN1877" s="602"/>
      <c r="BO1877" s="561"/>
      <c r="BP1877" s="561"/>
      <c r="BQ1877" s="62"/>
      <c r="BR1877" s="62"/>
      <c r="BS1877" s="62"/>
    </row>
    <row r="1878" spans="1:73" ht="21.75" customHeight="1">
      <c r="A1878" s="62"/>
      <c r="B1878" s="586" t="str">
        <f>IF(ROSTER!B$46="","",ROSTER!B$46)</f>
        <v/>
      </c>
      <c r="C1878" s="588" t="str">
        <f>IF(ROSTER!C$46="","",ROSTER!C$46)</f>
        <v/>
      </c>
      <c r="D1878" s="589"/>
      <c r="E1878" s="590"/>
      <c r="F1878" s="592">
        <f>IF(E1878="y",1,IF(E1878="S",1,0))</f>
        <v>0</v>
      </c>
      <c r="G1878" s="594">
        <f>IF(E1878="S",1,0)</f>
        <v>0</v>
      </c>
      <c r="H1878" s="584"/>
      <c r="I1878" s="576"/>
      <c r="J1878" s="564"/>
      <c r="K1878" s="565"/>
      <c r="L1878" s="568"/>
      <c r="M1878" s="569"/>
      <c r="N1878" s="578">
        <f>L1878+J1878</f>
        <v>0</v>
      </c>
      <c r="O1878" s="579"/>
      <c r="P1878" s="564"/>
      <c r="Q1878" s="565"/>
      <c r="R1878" s="568"/>
      <c r="S1878" s="569"/>
      <c r="T1878" s="578">
        <f>R1878-P1878</f>
        <v>0</v>
      </c>
      <c r="U1878" s="579"/>
      <c r="V1878" s="584"/>
      <c r="W1878" s="576"/>
      <c r="X1878" s="564"/>
      <c r="Y1878" s="576"/>
      <c r="Z1878" s="564"/>
      <c r="AA1878" s="576"/>
      <c r="AB1878" s="564"/>
      <c r="AC1878" s="565"/>
      <c r="AD1878" s="568"/>
      <c r="AE1878" s="569"/>
      <c r="AF1878" s="548">
        <f>IF(AB1878=0,0,(AD1878/AB1878)*100)</f>
        <v>0</v>
      </c>
      <c r="AG1878" s="549"/>
      <c r="AH1878" s="564"/>
      <c r="AI1878" s="565"/>
      <c r="AJ1878" s="568"/>
      <c r="AK1878" s="569"/>
      <c r="AL1878" s="548">
        <f>IF(AH1878=0,0,(AJ1878/AH1878)*100)</f>
        <v>0</v>
      </c>
      <c r="AM1878" s="549"/>
      <c r="AN1878" s="564"/>
      <c r="AO1878" s="565"/>
      <c r="AP1878" s="568"/>
      <c r="AQ1878" s="569"/>
      <c r="AR1878" s="548">
        <f>IF(AN1878=0,0,(AP1878/AN1878)*100)</f>
        <v>0</v>
      </c>
      <c r="AS1878" s="549"/>
      <c r="AT1878" s="572">
        <f>AB1878+AH1878+AN1878</f>
        <v>0</v>
      </c>
      <c r="AU1878" s="573"/>
      <c r="AV1878" s="544">
        <f>AD1878+AJ1878+AP1878</f>
        <v>0</v>
      </c>
      <c r="AW1878" s="545"/>
      <c r="AX1878" s="548">
        <f>IF(AT1878=0,0,(AV1878/AT1878)*100)</f>
        <v>0</v>
      </c>
      <c r="AY1878" s="549"/>
      <c r="AZ1878" s="564"/>
      <c r="BA1878" s="565"/>
      <c r="BB1878" s="568"/>
      <c r="BC1878" s="569"/>
      <c r="BD1878" s="548">
        <f>IF(AZ1878=0,0,(BB1878/AZ1878)*100)</f>
        <v>0</v>
      </c>
      <c r="BE1878" s="549"/>
      <c r="BF1878" s="572">
        <f>AT1878+AZ1878</f>
        <v>0</v>
      </c>
      <c r="BG1878" s="573"/>
      <c r="BH1878" s="544">
        <f>AV1878+BB1878</f>
        <v>0</v>
      </c>
      <c r="BI1878" s="545"/>
      <c r="BJ1878" s="548">
        <f>IF(BF1878=0,0,(BH1878/BF1878)*100)</f>
        <v>0</v>
      </c>
      <c r="BK1878" s="549"/>
      <c r="BL1878" s="552">
        <f>(AD1878*2)+(AJ1878*2)+(AP1878*3)+BB1878</f>
        <v>0</v>
      </c>
      <c r="BM1878" s="553"/>
      <c r="BN1878" s="554"/>
      <c r="BO1878" s="558" t="e">
        <f>(BL1878*BR$1840)+(N1878*BR$1841)+(X1878*BR$1842)+(R1878*BR$1843)+(V1878*BR$1844)+(Z1878*BR$1845)</f>
        <v>#REF!</v>
      </c>
      <c r="BP1878" s="560" t="e">
        <f>((AZ1878-BB1878)*BR$1847)+((AT1878-AV1878)*BR$1846)+(H1878*BR$1848)+(P1878*BR$1849)</f>
        <v>#REF!</v>
      </c>
      <c r="BQ1878" s="62"/>
      <c r="BR1878" s="62"/>
      <c r="BS1878" s="62"/>
      <c r="BU1878" s="82"/>
    </row>
    <row r="1879" spans="1:73" ht="22.5" customHeight="1" thickBot="1">
      <c r="A1879" s="62"/>
      <c r="B1879" s="587"/>
      <c r="C1879" s="562" t="str">
        <f>IF(ROSTER!D$46="","",ROSTER!D$46)</f>
        <v/>
      </c>
      <c r="D1879" s="563"/>
      <c r="E1879" s="591"/>
      <c r="F1879" s="593"/>
      <c r="G1879" s="595"/>
      <c r="H1879" s="585"/>
      <c r="I1879" s="577"/>
      <c r="J1879" s="566"/>
      <c r="K1879" s="567"/>
      <c r="L1879" s="570"/>
      <c r="M1879" s="571"/>
      <c r="N1879" s="580" t="s">
        <v>16</v>
      </c>
      <c r="O1879" s="581"/>
      <c r="P1879" s="566"/>
      <c r="Q1879" s="567"/>
      <c r="R1879" s="570"/>
      <c r="S1879" s="571"/>
      <c r="T1879" s="582" t="s">
        <v>16</v>
      </c>
      <c r="U1879" s="583"/>
      <c r="V1879" s="585"/>
      <c r="W1879" s="577"/>
      <c r="X1879" s="566"/>
      <c r="Y1879" s="577"/>
      <c r="Z1879" s="566"/>
      <c r="AA1879" s="577"/>
      <c r="AB1879" s="566"/>
      <c r="AC1879" s="567"/>
      <c r="AD1879" s="570"/>
      <c r="AE1879" s="571"/>
      <c r="AF1879" s="550"/>
      <c r="AG1879" s="551"/>
      <c r="AH1879" s="566"/>
      <c r="AI1879" s="567"/>
      <c r="AJ1879" s="570"/>
      <c r="AK1879" s="571"/>
      <c r="AL1879" s="550"/>
      <c r="AM1879" s="551"/>
      <c r="AN1879" s="566"/>
      <c r="AO1879" s="567"/>
      <c r="AP1879" s="570"/>
      <c r="AQ1879" s="571"/>
      <c r="AR1879" s="550"/>
      <c r="AS1879" s="551"/>
      <c r="AT1879" s="574"/>
      <c r="AU1879" s="575"/>
      <c r="AV1879" s="546"/>
      <c r="AW1879" s="547"/>
      <c r="AX1879" s="550"/>
      <c r="AY1879" s="551"/>
      <c r="AZ1879" s="566"/>
      <c r="BA1879" s="567"/>
      <c r="BB1879" s="570"/>
      <c r="BC1879" s="571"/>
      <c r="BD1879" s="550"/>
      <c r="BE1879" s="551"/>
      <c r="BF1879" s="574"/>
      <c r="BG1879" s="575"/>
      <c r="BH1879" s="546"/>
      <c r="BI1879" s="547"/>
      <c r="BJ1879" s="550"/>
      <c r="BK1879" s="551"/>
      <c r="BL1879" s="555"/>
      <c r="BM1879" s="556"/>
      <c r="BN1879" s="557"/>
      <c r="BO1879" s="559"/>
      <c r="BP1879" s="561"/>
      <c r="BQ1879" s="62"/>
      <c r="BR1879" s="62"/>
      <c r="BS1879" s="62"/>
    </row>
    <row r="1880" spans="1:73" s="82" customFormat="1" ht="33.4" customHeight="1">
      <c r="A1880" s="80"/>
      <c r="B1880" s="538"/>
      <c r="C1880" s="539"/>
      <c r="D1880" s="539" t="s">
        <v>10</v>
      </c>
      <c r="E1880" s="542"/>
      <c r="F1880" s="81"/>
      <c r="G1880" s="81"/>
      <c r="H1880" s="532">
        <f>SUM(H1840:I1879)</f>
        <v>0</v>
      </c>
      <c r="I1880" s="525"/>
      <c r="J1880" s="532">
        <f>SUM(J1840:K1879)</f>
        <v>0</v>
      </c>
      <c r="K1880" s="525"/>
      <c r="L1880" s="524">
        <f>SUM(L1840:M1879)</f>
        <v>0</v>
      </c>
      <c r="M1880" s="528"/>
      <c r="N1880" s="495">
        <f>L1880+J1880</f>
        <v>0</v>
      </c>
      <c r="O1880" s="496"/>
      <c r="P1880" s="524">
        <f>SUM(P1840:Q1879)</f>
        <v>0</v>
      </c>
      <c r="Q1880" s="525"/>
      <c r="R1880" s="524">
        <f>SUM(R1840:S1879)</f>
        <v>0</v>
      </c>
      <c r="S1880" s="528"/>
      <c r="T1880" s="495">
        <f>R1880-P1880</f>
        <v>0</v>
      </c>
      <c r="U1880" s="496"/>
      <c r="V1880" s="524">
        <f>SUM(V1840:W1879)</f>
        <v>0</v>
      </c>
      <c r="W1880" s="528"/>
      <c r="X1880" s="532">
        <f>SUM(X1840:Y1879)</f>
        <v>0</v>
      </c>
      <c r="Y1880" s="496"/>
      <c r="Z1880" s="532">
        <f>SUM(Z1840:AA1879)</f>
        <v>0</v>
      </c>
      <c r="AA1880" s="496"/>
      <c r="AB1880" s="528">
        <f>SUM(AB1840:AC1879)</f>
        <v>0</v>
      </c>
      <c r="AC1880" s="525"/>
      <c r="AD1880" s="524">
        <f>SUM(AD1840:AE1879)</f>
        <v>0</v>
      </c>
      <c r="AE1880" s="528"/>
      <c r="AF1880" s="495">
        <f>IF(AB1880=0,0,(AD1880/AB1880)*100)</f>
        <v>0</v>
      </c>
      <c r="AG1880" s="496"/>
      <c r="AH1880" s="524">
        <f>SUM(AH1840:AI1879)</f>
        <v>0</v>
      </c>
      <c r="AI1880" s="525"/>
      <c r="AJ1880" s="524">
        <f>SUM(AJ1840:AK1879)</f>
        <v>0</v>
      </c>
      <c r="AK1880" s="528"/>
      <c r="AL1880" s="495">
        <f>IF(AH1880=0,0,(AJ1880/AH1880)*100)</f>
        <v>0</v>
      </c>
      <c r="AM1880" s="496"/>
      <c r="AN1880" s="524">
        <f>SUM(AN1840:AO1879)</f>
        <v>0</v>
      </c>
      <c r="AO1880" s="525"/>
      <c r="AP1880" s="524">
        <f>SUM(AP1840:AQ1879)</f>
        <v>0</v>
      </c>
      <c r="AQ1880" s="528"/>
      <c r="AR1880" s="495">
        <f>IF(AN1880=0,0,(AP1880/AN1880)*100)</f>
        <v>0</v>
      </c>
      <c r="AS1880" s="496"/>
      <c r="AT1880" s="532">
        <f>AB1880+AH1880+AN1880</f>
        <v>0</v>
      </c>
      <c r="AU1880" s="525"/>
      <c r="AV1880" s="524">
        <f>AD1880+AJ1880+AP1880</f>
        <v>0</v>
      </c>
      <c r="AW1880" s="534"/>
      <c r="AX1880" s="495">
        <f>IF(AT1880=0,0,(AV1880/AT1880)*100)</f>
        <v>0</v>
      </c>
      <c r="AY1880" s="496"/>
      <c r="AZ1880" s="524">
        <f>SUM(AZ1840:BA1879)</f>
        <v>0</v>
      </c>
      <c r="BA1880" s="525"/>
      <c r="BB1880" s="524">
        <f>SUM(BB1840:BC1879)</f>
        <v>0</v>
      </c>
      <c r="BC1880" s="528"/>
      <c r="BD1880" s="495">
        <f>IF(AZ1880=0,0,(BB1880/AZ1880)*100)</f>
        <v>0</v>
      </c>
      <c r="BE1880" s="496"/>
      <c r="BF1880" s="532">
        <f>AT1880+AZ1880</f>
        <v>0</v>
      </c>
      <c r="BG1880" s="525"/>
      <c r="BH1880" s="524">
        <f>AV1880+BB1880</f>
        <v>0</v>
      </c>
      <c r="BI1880" s="534"/>
      <c r="BJ1880" s="495">
        <f>IF(BF1880=0,0,(BH1880/BF1880)*100)</f>
        <v>0</v>
      </c>
      <c r="BK1880" s="536"/>
      <c r="BL1880" s="511">
        <f>SUM(BL1840:BN1879)</f>
        <v>0</v>
      </c>
      <c r="BM1880" s="512"/>
      <c r="BN1880" s="513"/>
      <c r="BO1880" s="517" t="e">
        <f>(BL1880*BR$1840)+(N1880*BR$1841)+(X1880*BR$1842)+(R1880*BR$1843)+(V1880*BR$1844)+(Z1880*BR$1845)</f>
        <v>#REF!</v>
      </c>
      <c r="BP1880" s="519" t="e">
        <f>((AZ1880-BB1880)*BR$1847)+((AT1880-AV1880)*BR$1846)+(H1880*BR$1848)+(P1880*BR$1849)</f>
        <v>#REF!</v>
      </c>
      <c r="BQ1880" s="80"/>
      <c r="BR1880" s="80"/>
      <c r="BS1880" s="80"/>
    </row>
    <row r="1881" spans="1:73" s="82" customFormat="1" ht="33.950000000000003" customHeight="1" thickBot="1">
      <c r="A1881" s="80"/>
      <c r="B1881" s="540"/>
      <c r="C1881" s="541"/>
      <c r="D1881" s="541"/>
      <c r="E1881" s="543"/>
      <c r="F1881" s="83"/>
      <c r="G1881" s="83"/>
      <c r="H1881" s="533"/>
      <c r="I1881" s="527"/>
      <c r="J1881" s="533"/>
      <c r="K1881" s="527"/>
      <c r="L1881" s="526"/>
      <c r="M1881" s="529"/>
      <c r="N1881" s="530" t="s">
        <v>16</v>
      </c>
      <c r="O1881" s="531"/>
      <c r="P1881" s="526"/>
      <c r="Q1881" s="527"/>
      <c r="R1881" s="526"/>
      <c r="S1881" s="529"/>
      <c r="T1881" s="530" t="s">
        <v>16</v>
      </c>
      <c r="U1881" s="531"/>
      <c r="V1881" s="526"/>
      <c r="W1881" s="529"/>
      <c r="X1881" s="533"/>
      <c r="Y1881" s="531"/>
      <c r="Z1881" s="533"/>
      <c r="AA1881" s="531"/>
      <c r="AB1881" s="529"/>
      <c r="AC1881" s="527"/>
      <c r="AD1881" s="526"/>
      <c r="AE1881" s="529"/>
      <c r="AF1881" s="530"/>
      <c r="AG1881" s="531"/>
      <c r="AH1881" s="526"/>
      <c r="AI1881" s="527"/>
      <c r="AJ1881" s="526"/>
      <c r="AK1881" s="529"/>
      <c r="AL1881" s="530"/>
      <c r="AM1881" s="531"/>
      <c r="AN1881" s="526"/>
      <c r="AO1881" s="527"/>
      <c r="AP1881" s="526"/>
      <c r="AQ1881" s="529"/>
      <c r="AR1881" s="530"/>
      <c r="AS1881" s="531"/>
      <c r="AT1881" s="533"/>
      <c r="AU1881" s="527"/>
      <c r="AV1881" s="526"/>
      <c r="AW1881" s="535"/>
      <c r="AX1881" s="530"/>
      <c r="AY1881" s="531"/>
      <c r="AZ1881" s="526"/>
      <c r="BA1881" s="527"/>
      <c r="BB1881" s="526"/>
      <c r="BC1881" s="529"/>
      <c r="BD1881" s="530"/>
      <c r="BE1881" s="531"/>
      <c r="BF1881" s="533"/>
      <c r="BG1881" s="527"/>
      <c r="BH1881" s="526"/>
      <c r="BI1881" s="535"/>
      <c r="BJ1881" s="530"/>
      <c r="BK1881" s="537"/>
      <c r="BL1881" s="514"/>
      <c r="BM1881" s="515"/>
      <c r="BN1881" s="516"/>
      <c r="BO1881" s="518"/>
      <c r="BP1881" s="520"/>
      <c r="BQ1881" s="80"/>
      <c r="BR1881" s="80"/>
      <c r="BS1881" s="80"/>
    </row>
    <row r="1882" spans="1:73" s="88" customFormat="1" ht="48.2" customHeight="1" thickBot="1">
      <c r="A1882" s="84"/>
      <c r="B1882" s="521"/>
      <c r="C1882" s="522"/>
      <c r="D1882" s="522" t="s">
        <v>13</v>
      </c>
      <c r="E1882" s="523"/>
      <c r="F1882" s="85"/>
      <c r="G1882" s="128"/>
      <c r="H1882" s="509"/>
      <c r="I1882" s="510"/>
      <c r="J1882" s="504"/>
      <c r="K1882" s="505"/>
      <c r="L1882" s="493"/>
      <c r="M1882" s="494"/>
      <c r="N1882" s="506">
        <f>J1882+L1882</f>
        <v>0</v>
      </c>
      <c r="O1882" s="507"/>
      <c r="P1882" s="497">
        <f>R1880</f>
        <v>0</v>
      </c>
      <c r="Q1882" s="498"/>
      <c r="R1882" s="499">
        <f>P1880</f>
        <v>0</v>
      </c>
      <c r="S1882" s="500"/>
      <c r="T1882" s="506">
        <f>R1882-P1882</f>
        <v>0</v>
      </c>
      <c r="U1882" s="507"/>
      <c r="V1882" s="504"/>
      <c r="W1882" s="508"/>
      <c r="X1882" s="509"/>
      <c r="Y1882" s="510"/>
      <c r="Z1882" s="504"/>
      <c r="AA1882" s="508"/>
      <c r="AB1882" s="504"/>
      <c r="AC1882" s="505"/>
      <c r="AD1882" s="493"/>
      <c r="AE1882" s="494"/>
      <c r="AF1882" s="495">
        <f>IF(AB1882=0,0,(AD1882/AB1882)*100)</f>
        <v>0</v>
      </c>
      <c r="AG1882" s="496"/>
      <c r="AH1882" s="504"/>
      <c r="AI1882" s="505"/>
      <c r="AJ1882" s="493"/>
      <c r="AK1882" s="494"/>
      <c r="AL1882" s="495">
        <f>IF(AH1882=0,0,(AJ1882/AH1882)*100)</f>
        <v>0</v>
      </c>
      <c r="AM1882" s="496"/>
      <c r="AN1882" s="504"/>
      <c r="AO1882" s="505"/>
      <c r="AP1882" s="493"/>
      <c r="AQ1882" s="494"/>
      <c r="AR1882" s="495">
        <f>IF(AN1882=0,0,(AP1882/AN1882)*100)</f>
        <v>0</v>
      </c>
      <c r="AS1882" s="496"/>
      <c r="AT1882" s="497">
        <f>AB1882+AH1882+AN1882</f>
        <v>0</v>
      </c>
      <c r="AU1882" s="498"/>
      <c r="AV1882" s="499">
        <f>AD1882+AJ1882+AP1882</f>
        <v>0</v>
      </c>
      <c r="AW1882" s="500"/>
      <c r="AX1882" s="495">
        <f>IF(AT1882=0,0,(AV1882/AT1882)*100)</f>
        <v>0</v>
      </c>
      <c r="AY1882" s="496"/>
      <c r="AZ1882" s="504"/>
      <c r="BA1882" s="505"/>
      <c r="BB1882" s="493"/>
      <c r="BC1882" s="494"/>
      <c r="BD1882" s="495">
        <f>IF(AZ1882=0,0,(BB1882/AZ1882)*100)</f>
        <v>0</v>
      </c>
      <c r="BE1882" s="496"/>
      <c r="BF1882" s="497">
        <f>AT1882+AZ1882</f>
        <v>0</v>
      </c>
      <c r="BG1882" s="498"/>
      <c r="BH1882" s="499">
        <f>AV1882+BB1882</f>
        <v>0</v>
      </c>
      <c r="BI1882" s="500"/>
      <c r="BJ1882" s="495">
        <f>IF(BF1882=0,0,(BH1882/BF1882)*100)</f>
        <v>0</v>
      </c>
      <c r="BK1882" s="496"/>
      <c r="BL1882" s="501"/>
      <c r="BM1882" s="502"/>
      <c r="BN1882" s="503"/>
      <c r="BO1882" s="86"/>
      <c r="BP1882" s="87"/>
      <c r="BQ1882" s="84"/>
      <c r="BR1882" s="84"/>
      <c r="BS1882" s="84"/>
    </row>
    <row r="1883" spans="1:73" s="88" customFormat="1" ht="48.95" customHeight="1" thickBot="1">
      <c r="A1883" s="84"/>
      <c r="B1883" s="247"/>
      <c r="C1883" s="249"/>
      <c r="D1883" s="488" t="s">
        <v>52</v>
      </c>
      <c r="E1883" s="489"/>
      <c r="F1883" s="89"/>
      <c r="G1883" s="89"/>
      <c r="H1883" s="249"/>
      <c r="I1883" s="249"/>
      <c r="J1883" s="490">
        <f>IF((J1880+L1882)=0,0,J1880/(J1880+L1882)*100)</f>
        <v>0</v>
      </c>
      <c r="K1883" s="491"/>
      <c r="L1883" s="490">
        <f>IF((L1880+J1882)=0,0,L1880/(L1880+J1882)*100)</f>
        <v>0</v>
      </c>
      <c r="M1883" s="491"/>
      <c r="N1883" s="490">
        <f>IF((N1880+N1882)=0,0,N1880/(N1880+N1882)*100)</f>
        <v>0</v>
      </c>
      <c r="O1883" s="492"/>
      <c r="P1883" s="654"/>
      <c r="Q1883" s="484"/>
      <c r="R1883" s="484"/>
      <c r="S1883" s="484"/>
      <c r="T1883" s="655"/>
      <c r="U1883" s="655"/>
      <c r="V1883" s="484"/>
      <c r="W1883" s="484"/>
      <c r="X1883" s="484"/>
      <c r="Y1883" s="484"/>
      <c r="Z1883" s="484"/>
      <c r="AA1883" s="484"/>
      <c r="AB1883" s="484"/>
      <c r="AC1883" s="484"/>
      <c r="AD1883" s="484"/>
      <c r="AE1883" s="484"/>
      <c r="AF1883" s="484"/>
      <c r="AG1883" s="484"/>
      <c r="AH1883" s="484"/>
      <c r="AI1883" s="484"/>
      <c r="AJ1883" s="484"/>
      <c r="AK1883" s="484"/>
      <c r="AL1883" s="484"/>
      <c r="AM1883" s="484"/>
      <c r="AN1883" s="484"/>
      <c r="AO1883" s="484"/>
      <c r="AP1883" s="484"/>
      <c r="AQ1883" s="484"/>
      <c r="AR1883" s="484"/>
      <c r="AS1883" s="484"/>
      <c r="AT1883" s="484"/>
      <c r="AU1883" s="484"/>
      <c r="AV1883" s="484"/>
      <c r="AW1883" s="484"/>
      <c r="AX1883" s="484"/>
      <c r="AY1883" s="484"/>
      <c r="AZ1883" s="484"/>
      <c r="BA1883" s="484"/>
      <c r="BB1883" s="484"/>
      <c r="BC1883" s="484"/>
      <c r="BD1883" s="484"/>
      <c r="BE1883" s="484"/>
      <c r="BF1883" s="484"/>
      <c r="BG1883" s="484"/>
      <c r="BH1883" s="484"/>
      <c r="BI1883" s="484"/>
      <c r="BJ1883" s="484"/>
      <c r="BK1883" s="484"/>
      <c r="BL1883" s="484"/>
      <c r="BM1883" s="484"/>
      <c r="BN1883" s="485"/>
      <c r="BO1883" s="90"/>
      <c r="BP1883" s="90"/>
      <c r="BQ1883" s="84"/>
      <c r="BR1883" s="84"/>
      <c r="BS1883" s="84"/>
    </row>
    <row r="1884" spans="1:73" ht="27.75" thickTop="1" thickBot="1">
      <c r="A1884" s="62"/>
      <c r="B1884" s="250"/>
      <c r="C1884" s="251"/>
      <c r="D1884" s="251"/>
      <c r="E1884" s="251"/>
      <c r="F1884" s="91"/>
      <c r="G1884" s="91"/>
      <c r="H1884" s="251"/>
      <c r="I1884" s="251"/>
      <c r="J1884" s="251"/>
      <c r="K1884" s="251"/>
      <c r="L1884" s="251"/>
      <c r="M1884" s="251"/>
      <c r="N1884" s="251"/>
      <c r="O1884" s="251"/>
      <c r="P1884" s="251"/>
      <c r="Q1884" s="251"/>
      <c r="R1884" s="251"/>
      <c r="S1884" s="251"/>
      <c r="T1884" s="251"/>
      <c r="U1884" s="251"/>
      <c r="V1884" s="251"/>
      <c r="W1884" s="251"/>
      <c r="X1884" s="251"/>
      <c r="Y1884" s="251"/>
      <c r="Z1884" s="251"/>
      <c r="AA1884" s="251"/>
      <c r="AB1884" s="251"/>
      <c r="AC1884" s="251"/>
      <c r="AD1884" s="251"/>
      <c r="AE1884" s="251"/>
      <c r="AF1884" s="256"/>
      <c r="AG1884" s="256"/>
      <c r="AH1884" s="251"/>
      <c r="AI1884" s="251"/>
      <c r="AJ1884" s="251"/>
      <c r="AK1884" s="251"/>
      <c r="AL1884" s="251"/>
      <c r="AM1884" s="251"/>
      <c r="AN1884" s="251"/>
      <c r="AO1884" s="251"/>
      <c r="AP1884" s="251"/>
      <c r="AQ1884" s="251"/>
      <c r="AR1884" s="251"/>
      <c r="AS1884" s="251"/>
      <c r="AT1884" s="251"/>
      <c r="AU1884" s="251"/>
      <c r="AV1884" s="251"/>
      <c r="AW1884" s="251"/>
      <c r="AX1884" s="251"/>
      <c r="AY1884" s="251"/>
      <c r="AZ1884" s="251"/>
      <c r="BA1884" s="251"/>
      <c r="BB1884" s="251"/>
      <c r="BC1884" s="251"/>
      <c r="BD1884" s="251"/>
      <c r="BE1884" s="251"/>
      <c r="BF1884" s="251"/>
      <c r="BG1884" s="251"/>
      <c r="BH1884" s="251"/>
      <c r="BI1884" s="251"/>
      <c r="BJ1884" s="251"/>
      <c r="BK1884" s="251"/>
      <c r="BL1884" s="251"/>
      <c r="BM1884" s="251"/>
      <c r="BN1884" s="257"/>
      <c r="BO1884" s="92"/>
      <c r="BP1884" s="92"/>
      <c r="BQ1884" s="62"/>
      <c r="BR1884" s="62"/>
      <c r="BS1884" s="62"/>
    </row>
    <row r="1885" spans="1:73" s="88" customFormat="1" ht="73.349999999999994" customHeight="1" thickTop="1" thickBot="1">
      <c r="A1885" s="84"/>
      <c r="B1885" s="486" t="s">
        <v>70</v>
      </c>
      <c r="C1885" s="487"/>
      <c r="D1885" s="483" t="s">
        <v>60</v>
      </c>
      <c r="E1885" s="483"/>
      <c r="F1885" s="93"/>
      <c r="G1885" s="93"/>
      <c r="H1885" s="479"/>
      <c r="I1885" s="480"/>
      <c r="J1885" s="481"/>
      <c r="K1885" s="259"/>
      <c r="L1885" s="479"/>
      <c r="M1885" s="480"/>
      <c r="N1885" s="481"/>
      <c r="O1885" s="476" t="s">
        <v>53</v>
      </c>
      <c r="P1885" s="477"/>
      <c r="Q1885" s="477"/>
      <c r="R1885" s="477"/>
      <c r="S1885" s="479"/>
      <c r="T1885" s="480"/>
      <c r="U1885" s="481"/>
      <c r="V1885" s="259"/>
      <c r="W1885" s="479"/>
      <c r="X1885" s="480"/>
      <c r="Y1885" s="481"/>
      <c r="Z1885" s="476" t="s">
        <v>55</v>
      </c>
      <c r="AA1885" s="477"/>
      <c r="AB1885" s="477"/>
      <c r="AC1885" s="478"/>
      <c r="AD1885" s="479"/>
      <c r="AE1885" s="480"/>
      <c r="AF1885" s="481"/>
      <c r="AG1885" s="259"/>
      <c r="AH1885" s="479"/>
      <c r="AI1885" s="480"/>
      <c r="AJ1885" s="481"/>
      <c r="AK1885" s="476" t="s">
        <v>59</v>
      </c>
      <c r="AL1885" s="477"/>
      <c r="AM1885" s="477"/>
      <c r="AN1885" s="478"/>
      <c r="AO1885" s="479"/>
      <c r="AP1885" s="480"/>
      <c r="AQ1885" s="481"/>
      <c r="AR1885" s="263"/>
      <c r="AS1885" s="479"/>
      <c r="AT1885" s="480"/>
      <c r="AU1885" s="481"/>
      <c r="AV1885" s="264"/>
      <c r="AW1885" s="264"/>
      <c r="AX1885" s="264"/>
      <c r="AY1885" s="264"/>
      <c r="AZ1885" s="472" t="s">
        <v>20</v>
      </c>
      <c r="BA1885" s="472"/>
      <c r="BB1885" s="472"/>
      <c r="BC1885" s="472"/>
      <c r="BD1885" s="473"/>
      <c r="BE1885" s="469">
        <f>BL1880</f>
        <v>0</v>
      </c>
      <c r="BF1885" s="470"/>
      <c r="BG1885" s="471"/>
      <c r="BH1885" s="265"/>
      <c r="BI1885" s="469">
        <f>BL1882</f>
        <v>0</v>
      </c>
      <c r="BJ1885" s="470"/>
      <c r="BK1885" s="471"/>
      <c r="BL1885" s="266"/>
      <c r="BM1885" s="266"/>
      <c r="BN1885" s="267"/>
      <c r="BO1885" s="94"/>
      <c r="BP1885" s="94"/>
      <c r="BQ1885" s="84"/>
      <c r="BR1885" s="84"/>
      <c r="BS1885" s="84"/>
    </row>
    <row r="1886" spans="1:73" ht="15.6" customHeight="1" thickTop="1" thickBot="1">
      <c r="A1886" s="62"/>
      <c r="B1886" s="252"/>
      <c r="C1886" s="241"/>
      <c r="D1886" s="253"/>
      <c r="E1886" s="253"/>
      <c r="F1886" s="95"/>
      <c r="G1886" s="95"/>
      <c r="H1886" s="261"/>
      <c r="I1886" s="261"/>
      <c r="J1886" s="261"/>
      <c r="K1886" s="261"/>
      <c r="L1886" s="261"/>
      <c r="M1886" s="261"/>
      <c r="N1886" s="261"/>
      <c r="O1886" s="258"/>
      <c r="P1886" s="258"/>
      <c r="Q1886" s="258"/>
      <c r="R1886" s="258"/>
      <c r="S1886" s="261"/>
      <c r="T1886" s="261"/>
      <c r="U1886" s="261"/>
      <c r="V1886" s="260"/>
      <c r="W1886" s="261"/>
      <c r="X1886" s="261"/>
      <c r="Y1886" s="261"/>
      <c r="Z1886" s="258"/>
      <c r="AA1886" s="258"/>
      <c r="AB1886" s="258"/>
      <c r="AC1886" s="258"/>
      <c r="AD1886" s="261"/>
      <c r="AE1886" s="261"/>
      <c r="AF1886" s="261"/>
      <c r="AG1886" s="261"/>
      <c r="AH1886" s="260"/>
      <c r="AI1886" s="260"/>
      <c r="AJ1886" s="261"/>
      <c r="AK1886" s="258"/>
      <c r="AL1886" s="258"/>
      <c r="AM1886" s="258"/>
      <c r="AN1886" s="258"/>
      <c r="AO1886" s="261"/>
      <c r="AP1886" s="261"/>
      <c r="AQ1886" s="261"/>
      <c r="AR1886" s="261"/>
      <c r="AS1886" s="261"/>
      <c r="AT1886" s="263"/>
      <c r="AU1886" s="263"/>
      <c r="AV1886" s="268"/>
      <c r="AW1886" s="268"/>
      <c r="AX1886" s="268"/>
      <c r="AY1886" s="268"/>
      <c r="AZ1886" s="258"/>
      <c r="BA1886" s="269"/>
      <c r="BB1886" s="269"/>
      <c r="BC1886" s="270"/>
      <c r="BD1886" s="271"/>
      <c r="BE1886" s="272"/>
      <c r="BF1886" s="272"/>
      <c r="BG1886" s="263"/>
      <c r="BH1886" s="273"/>
      <c r="BI1886" s="274"/>
      <c r="BJ1886" s="274"/>
      <c r="BK1886" s="263"/>
      <c r="BL1886" s="268"/>
      <c r="BM1886" s="268"/>
      <c r="BN1886" s="275"/>
      <c r="BO1886" s="96"/>
      <c r="BP1886" s="96"/>
      <c r="BQ1886" s="62"/>
      <c r="BR1886" s="62"/>
      <c r="BS1886" s="62"/>
    </row>
    <row r="1887" spans="1:73" s="88" customFormat="1" ht="74.849999999999994" customHeight="1" thickTop="1" thickBot="1">
      <c r="A1887" s="84"/>
      <c r="B1887" s="482" t="s">
        <v>51</v>
      </c>
      <c r="C1887" s="472"/>
      <c r="D1887" s="483" t="s">
        <v>61</v>
      </c>
      <c r="E1887" s="483"/>
      <c r="F1887" s="93"/>
      <c r="G1887" s="93"/>
      <c r="H1887" s="469">
        <f>H1885</f>
        <v>0</v>
      </c>
      <c r="I1887" s="470"/>
      <c r="J1887" s="471"/>
      <c r="K1887" s="259"/>
      <c r="L1887" s="469">
        <f>L1885</f>
        <v>0</v>
      </c>
      <c r="M1887" s="470"/>
      <c r="N1887" s="471"/>
      <c r="O1887" s="476" t="s">
        <v>57</v>
      </c>
      <c r="P1887" s="477"/>
      <c r="Q1887" s="477"/>
      <c r="R1887" s="477"/>
      <c r="S1887" s="469">
        <f>S1885-H1885</f>
        <v>0</v>
      </c>
      <c r="T1887" s="470"/>
      <c r="U1887" s="471"/>
      <c r="V1887" s="259"/>
      <c r="W1887" s="469">
        <f>W1885-L1885</f>
        <v>0</v>
      </c>
      <c r="X1887" s="470"/>
      <c r="Y1887" s="471"/>
      <c r="Z1887" s="476" t="s">
        <v>56</v>
      </c>
      <c r="AA1887" s="477"/>
      <c r="AB1887" s="477"/>
      <c r="AC1887" s="478"/>
      <c r="AD1887" s="469">
        <f>AD1885-S1885</f>
        <v>0</v>
      </c>
      <c r="AE1887" s="470"/>
      <c r="AF1887" s="471"/>
      <c r="AG1887" s="259"/>
      <c r="AH1887" s="469">
        <f>AH1885-W1885</f>
        <v>0</v>
      </c>
      <c r="AI1887" s="470"/>
      <c r="AJ1887" s="471"/>
      <c r="AK1887" s="476" t="s">
        <v>58</v>
      </c>
      <c r="AL1887" s="477"/>
      <c r="AM1887" s="477"/>
      <c r="AN1887" s="478"/>
      <c r="AO1887" s="469">
        <f>AO1885-AD1885</f>
        <v>0</v>
      </c>
      <c r="AP1887" s="470"/>
      <c r="AQ1887" s="471"/>
      <c r="AR1887" s="263"/>
      <c r="AS1887" s="469">
        <f>AS1885-AH1885</f>
        <v>0</v>
      </c>
      <c r="AT1887" s="470"/>
      <c r="AU1887" s="471"/>
      <c r="AV1887" s="264"/>
      <c r="AW1887" s="264"/>
      <c r="AX1887" s="264"/>
      <c r="AY1887" s="264"/>
      <c r="AZ1887" s="472" t="s">
        <v>50</v>
      </c>
      <c r="BA1887" s="472"/>
      <c r="BB1887" s="472"/>
      <c r="BC1887" s="472"/>
      <c r="BD1887" s="473"/>
      <c r="BE1887" s="469">
        <f>BE1885-AO1885</f>
        <v>0</v>
      </c>
      <c r="BF1887" s="470"/>
      <c r="BG1887" s="471"/>
      <c r="BH1887" s="276"/>
      <c r="BI1887" s="469">
        <f>BI1885-AS1885</f>
        <v>0</v>
      </c>
      <c r="BJ1887" s="470"/>
      <c r="BK1887" s="471"/>
      <c r="BL1887" s="266"/>
      <c r="BM1887" s="266"/>
      <c r="BN1887" s="267"/>
      <c r="BO1887" s="94"/>
      <c r="BP1887" s="94"/>
      <c r="BQ1887" s="84"/>
      <c r="BR1887" s="84"/>
      <c r="BS1887" s="84"/>
    </row>
    <row r="1888" spans="1:73" ht="27.75" thickTop="1" thickBot="1">
      <c r="A1888" s="62"/>
      <c r="B1888" s="254"/>
      <c r="C1888" s="255"/>
      <c r="D1888" s="255"/>
      <c r="E1888" s="255"/>
      <c r="F1888" s="97"/>
      <c r="G1888" s="97"/>
      <c r="H1888" s="255"/>
      <c r="I1888" s="255"/>
      <c r="J1888" s="255"/>
      <c r="K1888" s="255"/>
      <c r="L1888" s="255"/>
      <c r="M1888" s="255"/>
      <c r="N1888" s="255"/>
      <c r="O1888" s="255"/>
      <c r="P1888" s="255"/>
      <c r="Q1888" s="255"/>
      <c r="R1888" s="255"/>
      <c r="S1888" s="255"/>
      <c r="T1888" s="255"/>
      <c r="U1888" s="255"/>
      <c r="V1888" s="255"/>
      <c r="W1888" s="255"/>
      <c r="X1888" s="255"/>
      <c r="Y1888" s="255"/>
      <c r="Z1888" s="255"/>
      <c r="AA1888" s="255"/>
      <c r="AB1888" s="255"/>
      <c r="AC1888" s="255"/>
      <c r="AD1888" s="255"/>
      <c r="AE1888" s="255"/>
      <c r="AF1888" s="262"/>
      <c r="AG1888" s="262"/>
      <c r="AH1888" s="255"/>
      <c r="AI1888" s="255"/>
      <c r="AJ1888" s="255"/>
      <c r="AK1888" s="255"/>
      <c r="AL1888" s="255"/>
      <c r="AM1888" s="255"/>
      <c r="AN1888" s="255"/>
      <c r="AO1888" s="255"/>
      <c r="AP1888" s="255"/>
      <c r="AQ1888" s="255"/>
      <c r="AR1888" s="255"/>
      <c r="AS1888" s="255"/>
      <c r="AT1888" s="255"/>
      <c r="AU1888" s="255"/>
      <c r="AV1888" s="255"/>
      <c r="AW1888" s="255"/>
      <c r="AX1888" s="255"/>
      <c r="AY1888" s="255"/>
      <c r="AZ1888" s="255"/>
      <c r="BA1888" s="474" t="s">
        <v>104</v>
      </c>
      <c r="BB1888" s="474"/>
      <c r="BC1888" s="474"/>
      <c r="BD1888" s="474"/>
      <c r="BE1888" s="474"/>
      <c r="BF1888" s="474"/>
      <c r="BG1888" s="474"/>
      <c r="BH1888" s="474"/>
      <c r="BI1888" s="474"/>
      <c r="BJ1888" s="474"/>
      <c r="BK1888" s="474"/>
      <c r="BL1888" s="474"/>
      <c r="BM1888" s="474"/>
      <c r="BN1888" s="475"/>
      <c r="BO1888" s="98"/>
      <c r="BP1888" s="98"/>
      <c r="BQ1888" s="62"/>
      <c r="BR1888" s="62"/>
      <c r="BS1888" s="62"/>
    </row>
    <row r="1889" spans="1:71" ht="10.9" customHeight="1" thickTop="1">
      <c r="A1889" s="62"/>
      <c r="B1889" s="63"/>
      <c r="C1889" s="62"/>
      <c r="D1889" s="62"/>
      <c r="E1889" s="62"/>
      <c r="F1889" s="64"/>
      <c r="G1889" s="64"/>
      <c r="H1889" s="62"/>
      <c r="I1889" s="62"/>
      <c r="J1889" s="62"/>
      <c r="K1889" s="62"/>
      <c r="L1889" s="62"/>
      <c r="M1889" s="62"/>
      <c r="N1889" s="62"/>
      <c r="O1889" s="62"/>
      <c r="P1889" s="62"/>
      <c r="Q1889" s="62"/>
      <c r="R1889" s="62"/>
      <c r="S1889" s="62"/>
      <c r="T1889" s="62"/>
      <c r="U1889" s="62"/>
      <c r="V1889" s="62"/>
      <c r="W1889" s="62"/>
      <c r="X1889" s="62"/>
      <c r="Y1889" s="62"/>
      <c r="Z1889" s="62"/>
      <c r="AA1889" s="62"/>
      <c r="AB1889" s="62"/>
      <c r="AC1889" s="62"/>
      <c r="AD1889" s="62"/>
      <c r="AE1889" s="62"/>
      <c r="AF1889" s="65"/>
      <c r="AG1889" s="65"/>
      <c r="AH1889" s="62"/>
      <c r="AI1889" s="62"/>
      <c r="AJ1889" s="62"/>
      <c r="AK1889" s="62"/>
      <c r="AL1889" s="62"/>
      <c r="AM1889" s="62"/>
      <c r="AN1889" s="62"/>
      <c r="AO1889" s="62"/>
      <c r="AP1889" s="62"/>
      <c r="AQ1889" s="62"/>
      <c r="AR1889" s="62"/>
      <c r="AS1889" s="62"/>
      <c r="AT1889" s="62"/>
      <c r="AU1889" s="62"/>
      <c r="AV1889" s="62"/>
      <c r="AW1889" s="62"/>
      <c r="AX1889" s="62"/>
      <c r="AY1889" s="62"/>
      <c r="AZ1889" s="62"/>
      <c r="BA1889" s="62"/>
      <c r="BB1889" s="62"/>
      <c r="BC1889" s="62"/>
      <c r="BD1889" s="62"/>
      <c r="BE1889" s="62"/>
      <c r="BF1889" s="62"/>
      <c r="BG1889" s="62"/>
      <c r="BH1889" s="62"/>
      <c r="BI1889" s="62"/>
      <c r="BJ1889" s="62"/>
      <c r="BK1889" s="62"/>
      <c r="BL1889" s="62"/>
      <c r="BM1889" s="62"/>
      <c r="BN1889" s="62"/>
      <c r="BO1889" s="66"/>
      <c r="BP1889" s="66"/>
      <c r="BQ1889" s="62"/>
      <c r="BR1889" s="62"/>
      <c r="BS1889" s="62"/>
    </row>
    <row r="1890" spans="1:71" s="69" customFormat="1" ht="33.75">
      <c r="A1890" s="68"/>
      <c r="B1890" s="651" t="s">
        <v>9</v>
      </c>
      <c r="C1890" s="651"/>
      <c r="D1890" s="651"/>
      <c r="E1890" s="651"/>
      <c r="F1890" s="651"/>
      <c r="G1890" s="651"/>
      <c r="H1890" s="651"/>
      <c r="I1890" s="651"/>
      <c r="J1890" s="651"/>
      <c r="K1890" s="651"/>
      <c r="L1890" s="651"/>
      <c r="M1890" s="651"/>
      <c r="N1890" s="651"/>
      <c r="O1890" s="651"/>
      <c r="P1890" s="651"/>
      <c r="Q1890" s="651"/>
      <c r="R1890" s="651"/>
      <c r="S1890" s="651"/>
      <c r="T1890" s="651"/>
      <c r="U1890" s="651"/>
      <c r="V1890" s="651"/>
      <c r="W1890" s="651"/>
      <c r="X1890" s="651"/>
      <c r="Y1890" s="651"/>
      <c r="Z1890" s="651"/>
      <c r="AA1890" s="651"/>
      <c r="AB1890" s="651"/>
      <c r="AC1890" s="651"/>
      <c r="AD1890" s="651"/>
      <c r="AE1890" s="651"/>
      <c r="AF1890" s="651"/>
      <c r="AG1890" s="651"/>
      <c r="AH1890" s="651"/>
      <c r="AI1890" s="651"/>
      <c r="AJ1890" s="651"/>
      <c r="AK1890" s="651"/>
      <c r="AL1890" s="651"/>
      <c r="AM1890" s="651"/>
      <c r="AN1890" s="651"/>
      <c r="AO1890" s="651"/>
      <c r="AP1890" s="651"/>
      <c r="AQ1890" s="651"/>
      <c r="AR1890" s="651"/>
      <c r="AS1890" s="651"/>
      <c r="AT1890" s="651"/>
      <c r="AU1890" s="651"/>
      <c r="AV1890" s="651"/>
      <c r="AW1890" s="651"/>
      <c r="AX1890" s="651"/>
      <c r="AY1890" s="651"/>
      <c r="AZ1890" s="651"/>
      <c r="BA1890" s="651"/>
      <c r="BB1890" s="651"/>
      <c r="BC1890" s="651"/>
      <c r="BD1890" s="651"/>
      <c r="BE1890" s="651"/>
      <c r="BF1890" s="651"/>
      <c r="BG1890" s="651"/>
      <c r="BH1890" s="651"/>
      <c r="BI1890" s="651"/>
      <c r="BJ1890" s="651"/>
      <c r="BK1890" s="651"/>
      <c r="BL1890" s="651"/>
      <c r="BM1890" s="651"/>
      <c r="BN1890" s="651"/>
      <c r="BO1890" s="223"/>
      <c r="BP1890" s="223"/>
      <c r="BQ1890" s="68"/>
      <c r="BR1890" s="68"/>
      <c r="BS1890" s="68"/>
    </row>
    <row r="1891" spans="1:71" ht="10.9" customHeight="1">
      <c r="A1891" s="62"/>
      <c r="B1891" s="224"/>
      <c r="C1891" s="225"/>
      <c r="D1891" s="225"/>
      <c r="E1891" s="225"/>
      <c r="F1891" s="226"/>
      <c r="G1891" s="226"/>
      <c r="H1891" s="225"/>
      <c r="I1891" s="225"/>
      <c r="J1891" s="225"/>
      <c r="K1891" s="225"/>
      <c r="L1891" s="225"/>
      <c r="M1891" s="225"/>
      <c r="N1891" s="225"/>
      <c r="O1891" s="225"/>
      <c r="P1891" s="225"/>
      <c r="Q1891" s="225"/>
      <c r="R1891" s="225"/>
      <c r="S1891" s="225"/>
      <c r="T1891" s="225"/>
      <c r="U1891" s="225"/>
      <c r="V1891" s="225"/>
      <c r="W1891" s="225"/>
      <c r="X1891" s="225"/>
      <c r="Y1891" s="225"/>
      <c r="Z1891" s="225"/>
      <c r="AA1891" s="225"/>
      <c r="AB1891" s="225"/>
      <c r="AC1891" s="225"/>
      <c r="AD1891" s="225"/>
      <c r="AE1891" s="225"/>
      <c r="AF1891" s="227"/>
      <c r="AG1891" s="227"/>
      <c r="AH1891" s="225"/>
      <c r="AI1891" s="225"/>
      <c r="AJ1891" s="225"/>
      <c r="AK1891" s="225"/>
      <c r="AL1891" s="225"/>
      <c r="AM1891" s="225"/>
      <c r="AN1891" s="225"/>
      <c r="AO1891" s="225"/>
      <c r="AP1891" s="225"/>
      <c r="AQ1891" s="225"/>
      <c r="AR1891" s="225"/>
      <c r="AS1891" s="225"/>
      <c r="AT1891" s="225"/>
      <c r="AU1891" s="225"/>
      <c r="AV1891" s="225"/>
      <c r="AW1891" s="225"/>
      <c r="AX1891" s="225"/>
      <c r="AY1891" s="225"/>
      <c r="AZ1891" s="225"/>
      <c r="BA1891" s="225"/>
      <c r="BB1891" s="225"/>
      <c r="BC1891" s="225"/>
      <c r="BD1891" s="225"/>
      <c r="BE1891" s="225"/>
      <c r="BF1891" s="225"/>
      <c r="BG1891" s="225"/>
      <c r="BH1891" s="225"/>
      <c r="BI1891" s="225"/>
      <c r="BJ1891" s="225"/>
      <c r="BK1891" s="225"/>
      <c r="BL1891" s="225"/>
      <c r="BM1891" s="225"/>
      <c r="BN1891" s="652"/>
      <c r="BO1891" s="652"/>
      <c r="BP1891" s="652"/>
      <c r="BQ1891" s="62"/>
      <c r="BR1891" s="62"/>
      <c r="BS1891" s="62"/>
    </row>
    <row r="1892" spans="1:71" s="70" customFormat="1" ht="36.75" customHeight="1">
      <c r="A1892" s="63"/>
      <c r="B1892" s="224"/>
      <c r="C1892" s="224"/>
      <c r="D1892" s="228" t="s">
        <v>10</v>
      </c>
      <c r="E1892" s="653" t="str">
        <f>IF(ROSTER!D$3="","",ROSTER!D$3)</f>
        <v/>
      </c>
      <c r="F1892" s="653"/>
      <c r="G1892" s="653"/>
      <c r="H1892" s="653"/>
      <c r="I1892" s="653"/>
      <c r="J1892" s="653"/>
      <c r="K1892" s="653"/>
      <c r="L1892" s="653"/>
      <c r="M1892" s="653"/>
      <c r="N1892" s="653"/>
      <c r="O1892" s="653"/>
      <c r="P1892" s="653"/>
      <c r="Q1892" s="653"/>
      <c r="R1892" s="653"/>
      <c r="S1892" s="653"/>
      <c r="T1892" s="653"/>
      <c r="U1892" s="653"/>
      <c r="V1892" s="653"/>
      <c r="W1892" s="653"/>
      <c r="X1892" s="653"/>
      <c r="Y1892" s="653"/>
      <c r="Z1892" s="653"/>
      <c r="AA1892" s="653"/>
      <c r="AB1892" s="653"/>
      <c r="AC1892" s="653"/>
      <c r="AD1892" s="229"/>
      <c r="AE1892" s="649" t="s">
        <v>11</v>
      </c>
      <c r="AF1892" s="649"/>
      <c r="AG1892" s="649"/>
      <c r="AH1892" s="649"/>
      <c r="AI1892" s="649"/>
      <c r="AJ1892" s="649"/>
      <c r="AK1892" s="649"/>
      <c r="AL1892" s="647"/>
      <c r="AM1892" s="647"/>
      <c r="AN1892" s="647"/>
      <c r="AO1892" s="647"/>
      <c r="AP1892" s="647"/>
      <c r="AQ1892" s="647"/>
      <c r="AR1892" s="647"/>
      <c r="AS1892" s="647"/>
      <c r="AT1892" s="647"/>
      <c r="AU1892" s="647"/>
      <c r="AV1892" s="647"/>
      <c r="AW1892" s="647"/>
      <c r="AX1892" s="647"/>
      <c r="AY1892" s="647"/>
      <c r="AZ1892" s="647"/>
      <c r="BA1892" s="647"/>
      <c r="BB1892" s="647"/>
      <c r="BC1892" s="647"/>
      <c r="BD1892" s="647"/>
      <c r="BE1892" s="647"/>
      <c r="BF1892" s="647"/>
      <c r="BG1892" s="647"/>
      <c r="BH1892" s="647"/>
      <c r="BI1892" s="647"/>
      <c r="BJ1892" s="647"/>
      <c r="BK1892" s="647"/>
      <c r="BL1892" s="647"/>
      <c r="BM1892" s="647"/>
      <c r="BN1892" s="652"/>
      <c r="BO1892" s="652"/>
      <c r="BP1892" s="652"/>
      <c r="BQ1892" s="63"/>
      <c r="BR1892" s="63"/>
      <c r="BS1892" s="63"/>
    </row>
    <row r="1893" spans="1:71" ht="8.85" customHeight="1">
      <c r="A1893" s="71"/>
      <c r="B1893" s="224"/>
      <c r="C1893" s="227" t="s">
        <v>39</v>
      </c>
      <c r="D1893" s="227"/>
      <c r="E1893" s="227"/>
      <c r="F1893" s="230"/>
      <c r="G1893" s="230"/>
      <c r="H1893" s="227"/>
      <c r="I1893" s="227"/>
      <c r="J1893" s="231"/>
      <c r="K1893" s="231"/>
      <c r="L1893" s="231"/>
      <c r="M1893" s="231"/>
      <c r="N1893" s="231"/>
      <c r="O1893" s="231"/>
      <c r="P1893" s="231"/>
      <c r="Q1893" s="231"/>
      <c r="R1893" s="231"/>
      <c r="S1893" s="231"/>
      <c r="T1893" s="231"/>
      <c r="U1893" s="231"/>
      <c r="V1893" s="231"/>
      <c r="W1893" s="231"/>
      <c r="X1893" s="231"/>
      <c r="Y1893" s="231"/>
      <c r="Z1893" s="231"/>
      <c r="AA1893" s="231"/>
      <c r="AB1893" s="231"/>
      <c r="AC1893" s="231"/>
      <c r="AD1893" s="231"/>
      <c r="AE1893" s="231"/>
      <c r="AF1893" s="231"/>
      <c r="AG1893" s="227"/>
      <c r="AH1893" s="232"/>
      <c r="AI1893" s="233"/>
      <c r="AJ1893" s="233"/>
      <c r="AK1893" s="233"/>
      <c r="AL1893" s="233"/>
      <c r="AM1893" s="233"/>
      <c r="AN1893" s="233"/>
      <c r="AO1893" s="234"/>
      <c r="AP1893" s="235"/>
      <c r="AQ1893" s="235"/>
      <c r="AR1893" s="235"/>
      <c r="AS1893" s="235"/>
      <c r="AT1893" s="235"/>
      <c r="AU1893" s="235"/>
      <c r="AV1893" s="235"/>
      <c r="AW1893" s="235"/>
      <c r="AX1893" s="235"/>
      <c r="AY1893" s="235"/>
      <c r="AZ1893" s="235"/>
      <c r="BA1893" s="235"/>
      <c r="BB1893" s="235"/>
      <c r="BC1893" s="235"/>
      <c r="BD1893" s="235"/>
      <c r="BE1893" s="235"/>
      <c r="BF1893" s="235"/>
      <c r="BG1893" s="235"/>
      <c r="BH1893" s="235"/>
      <c r="BI1893" s="235"/>
      <c r="BJ1893" s="235"/>
      <c r="BK1893" s="235"/>
      <c r="BL1893" s="235"/>
      <c r="BM1893" s="235"/>
      <c r="BN1893" s="235"/>
      <c r="BO1893" s="236"/>
      <c r="BP1893" s="236"/>
      <c r="BQ1893" s="71"/>
      <c r="BR1893" s="71"/>
      <c r="BS1893" s="71"/>
    </row>
    <row r="1894" spans="1:71" s="70" customFormat="1" ht="37.5">
      <c r="A1894" s="63"/>
      <c r="B1894" s="224"/>
      <c r="C1894" s="646" t="s">
        <v>38</v>
      </c>
      <c r="D1894" s="646"/>
      <c r="E1894" s="647"/>
      <c r="F1894" s="647"/>
      <c r="G1894" s="647"/>
      <c r="H1894" s="647"/>
      <c r="I1894" s="647"/>
      <c r="J1894" s="647"/>
      <c r="K1894" s="647"/>
      <c r="L1894" s="647"/>
      <c r="M1894" s="647"/>
      <c r="N1894" s="647"/>
      <c r="O1894" s="647"/>
      <c r="P1894" s="647"/>
      <c r="Q1894" s="647"/>
      <c r="R1894" s="647"/>
      <c r="S1894" s="647"/>
      <c r="T1894" s="647"/>
      <c r="U1894" s="647"/>
      <c r="V1894" s="647"/>
      <c r="W1894" s="647"/>
      <c r="X1894" s="647"/>
      <c r="Y1894" s="647"/>
      <c r="Z1894" s="647"/>
      <c r="AA1894" s="647"/>
      <c r="AB1894" s="647"/>
      <c r="AC1894" s="647"/>
      <c r="AD1894" s="229"/>
      <c r="AE1894" s="648" t="s">
        <v>21</v>
      </c>
      <c r="AF1894" s="648"/>
      <c r="AG1894" s="648"/>
      <c r="AH1894" s="648"/>
      <c r="AI1894" s="647"/>
      <c r="AJ1894" s="647"/>
      <c r="AK1894" s="647"/>
      <c r="AL1894" s="647"/>
      <c r="AM1894" s="647"/>
      <c r="AN1894" s="647"/>
      <c r="AO1894" s="647"/>
      <c r="AP1894" s="647"/>
      <c r="AQ1894" s="647"/>
      <c r="AR1894" s="647"/>
      <c r="AS1894" s="647"/>
      <c r="AT1894" s="647"/>
      <c r="AU1894" s="647"/>
      <c r="AV1894" s="647"/>
      <c r="AW1894" s="647"/>
      <c r="AX1894" s="647"/>
      <c r="AY1894" s="647"/>
      <c r="AZ1894" s="647"/>
      <c r="BA1894" s="649" t="s">
        <v>12</v>
      </c>
      <c r="BB1894" s="649"/>
      <c r="BC1894" s="649"/>
      <c r="BD1894" s="650"/>
      <c r="BE1894" s="650"/>
      <c r="BF1894" s="650"/>
      <c r="BG1894" s="650"/>
      <c r="BH1894" s="650"/>
      <c r="BI1894" s="650"/>
      <c r="BJ1894" s="650"/>
      <c r="BK1894" s="650"/>
      <c r="BL1894" s="650"/>
      <c r="BM1894" s="650"/>
      <c r="BN1894" s="237"/>
      <c r="BO1894" s="238"/>
      <c r="BP1894" s="238"/>
      <c r="BQ1894" s="72">
        <f>IF(BD1894=0,0,1)</f>
        <v>0</v>
      </c>
      <c r="BR1894" s="73">
        <f>IF((BE1944+BI1944)&gt;(AO1944+AS1944),1,0)</f>
        <v>0</v>
      </c>
      <c r="BS1894" s="74"/>
    </row>
    <row r="1895" spans="1:71" ht="9.6" customHeight="1">
      <c r="A1895" s="62"/>
      <c r="B1895" s="224"/>
      <c r="C1895" s="225"/>
      <c r="D1895" s="225"/>
      <c r="E1895" s="225"/>
      <c r="F1895" s="226"/>
      <c r="G1895" s="226"/>
      <c r="H1895" s="225"/>
      <c r="I1895" s="225"/>
      <c r="J1895" s="225"/>
      <c r="K1895" s="225"/>
      <c r="L1895" s="225"/>
      <c r="M1895" s="225"/>
      <c r="N1895" s="225"/>
      <c r="O1895" s="225"/>
      <c r="P1895" s="225"/>
      <c r="Q1895" s="225"/>
      <c r="R1895" s="225"/>
      <c r="S1895" s="225"/>
      <c r="T1895" s="225"/>
      <c r="U1895" s="225"/>
      <c r="V1895" s="225"/>
      <c r="W1895" s="225"/>
      <c r="X1895" s="225"/>
      <c r="Y1895" s="225"/>
      <c r="Z1895" s="225"/>
      <c r="AA1895" s="225"/>
      <c r="AB1895" s="225"/>
      <c r="AC1895" s="225"/>
      <c r="AD1895" s="225"/>
      <c r="AE1895" s="225"/>
      <c r="AF1895" s="227"/>
      <c r="AG1895" s="227"/>
      <c r="AH1895" s="225"/>
      <c r="AI1895" s="225"/>
      <c r="AJ1895" s="225"/>
      <c r="AK1895" s="225"/>
      <c r="AL1895" s="225"/>
      <c r="AM1895" s="225"/>
      <c r="AN1895" s="225"/>
      <c r="AO1895" s="225"/>
      <c r="AP1895" s="225"/>
      <c r="AQ1895" s="225"/>
      <c r="AR1895" s="225"/>
      <c r="AS1895" s="225"/>
      <c r="AT1895" s="225"/>
      <c r="AU1895" s="225"/>
      <c r="AV1895" s="225"/>
      <c r="AW1895" s="225"/>
      <c r="AX1895" s="225"/>
      <c r="AY1895" s="225"/>
      <c r="AZ1895" s="225"/>
      <c r="BA1895" s="225"/>
      <c r="BB1895" s="225"/>
      <c r="BC1895" s="225"/>
      <c r="BD1895" s="225"/>
      <c r="BE1895" s="225"/>
      <c r="BF1895" s="225"/>
      <c r="BG1895" s="225"/>
      <c r="BH1895" s="225"/>
      <c r="BI1895" s="225"/>
      <c r="BJ1895" s="225"/>
      <c r="BK1895" s="225"/>
      <c r="BL1895" s="225"/>
      <c r="BM1895" s="225"/>
      <c r="BN1895" s="225"/>
      <c r="BO1895" s="239"/>
      <c r="BP1895" s="239"/>
      <c r="BQ1895" s="62"/>
      <c r="BR1895" s="62"/>
      <c r="BS1895" s="62"/>
    </row>
    <row r="1896" spans="1:71" ht="8.85" customHeight="1" thickBot="1">
      <c r="A1896" s="62"/>
      <c r="B1896" s="240"/>
      <c r="C1896" s="241"/>
      <c r="D1896" s="241"/>
      <c r="E1896" s="241"/>
      <c r="F1896" s="242"/>
      <c r="G1896" s="242"/>
      <c r="H1896" s="241"/>
      <c r="I1896" s="241"/>
      <c r="J1896" s="241"/>
      <c r="K1896" s="241"/>
      <c r="L1896" s="241"/>
      <c r="M1896" s="241"/>
      <c r="N1896" s="241"/>
      <c r="O1896" s="241"/>
      <c r="P1896" s="241"/>
      <c r="Q1896" s="241"/>
      <c r="R1896" s="241"/>
      <c r="S1896" s="241"/>
      <c r="T1896" s="241"/>
      <c r="U1896" s="241"/>
      <c r="V1896" s="241"/>
      <c r="W1896" s="241"/>
      <c r="X1896" s="241"/>
      <c r="Y1896" s="241"/>
      <c r="Z1896" s="241"/>
      <c r="AA1896" s="241"/>
      <c r="AB1896" s="241"/>
      <c r="AC1896" s="241"/>
      <c r="AD1896" s="241"/>
      <c r="AE1896" s="241"/>
      <c r="AF1896" s="243"/>
      <c r="AG1896" s="243"/>
      <c r="AH1896" s="241"/>
      <c r="AI1896" s="241"/>
      <c r="AJ1896" s="241"/>
      <c r="AK1896" s="241"/>
      <c r="AL1896" s="241"/>
      <c r="AM1896" s="241"/>
      <c r="AN1896" s="241"/>
      <c r="AO1896" s="241"/>
      <c r="AP1896" s="241"/>
      <c r="AQ1896" s="241"/>
      <c r="AR1896" s="241"/>
      <c r="AS1896" s="241"/>
      <c r="AT1896" s="241"/>
      <c r="AU1896" s="241"/>
      <c r="AV1896" s="241"/>
      <c r="AW1896" s="241"/>
      <c r="AX1896" s="241"/>
      <c r="AY1896" s="241"/>
      <c r="AZ1896" s="241"/>
      <c r="BA1896" s="241"/>
      <c r="BB1896" s="241"/>
      <c r="BC1896" s="241"/>
      <c r="BD1896" s="241"/>
      <c r="BE1896" s="241"/>
      <c r="BF1896" s="241"/>
      <c r="BG1896" s="241"/>
      <c r="BH1896" s="241"/>
      <c r="BI1896" s="241"/>
      <c r="BJ1896" s="241"/>
      <c r="BK1896" s="241"/>
      <c r="BL1896" s="241"/>
      <c r="BM1896" s="241"/>
      <c r="BN1896" s="241"/>
      <c r="BO1896" s="244"/>
      <c r="BP1896" s="244"/>
      <c r="BQ1896" s="62"/>
      <c r="BR1896" s="62"/>
      <c r="BS1896" s="62"/>
    </row>
    <row r="1897" spans="1:71" s="70" customFormat="1" ht="33.4" customHeight="1" thickTop="1">
      <c r="A1897" s="74"/>
      <c r="B1897" s="634" t="s">
        <v>0</v>
      </c>
      <c r="C1897" s="636" t="s">
        <v>1</v>
      </c>
      <c r="D1897" s="637"/>
      <c r="E1897" s="245" t="s">
        <v>28</v>
      </c>
      <c r="F1897" s="644" t="s">
        <v>115</v>
      </c>
      <c r="G1897" s="644" t="s">
        <v>116</v>
      </c>
      <c r="H1897" s="640" t="s">
        <v>41</v>
      </c>
      <c r="I1897" s="641"/>
      <c r="J1897" s="619" t="s">
        <v>7</v>
      </c>
      <c r="K1897" s="619"/>
      <c r="L1897" s="619"/>
      <c r="M1897" s="619"/>
      <c r="N1897" s="619"/>
      <c r="O1897" s="619"/>
      <c r="P1897" s="619" t="s">
        <v>2</v>
      </c>
      <c r="Q1897" s="619"/>
      <c r="R1897" s="619"/>
      <c r="S1897" s="619"/>
      <c r="T1897" s="619"/>
      <c r="U1897" s="619"/>
      <c r="V1897" s="630" t="s">
        <v>35</v>
      </c>
      <c r="W1897" s="631"/>
      <c r="X1897" s="630" t="s">
        <v>36</v>
      </c>
      <c r="Y1897" s="631"/>
      <c r="Z1897" s="630" t="s">
        <v>44</v>
      </c>
      <c r="AA1897" s="631"/>
      <c r="AB1897" s="619" t="s">
        <v>6</v>
      </c>
      <c r="AC1897" s="619"/>
      <c r="AD1897" s="619"/>
      <c r="AE1897" s="619"/>
      <c r="AF1897" s="619"/>
      <c r="AG1897" s="619"/>
      <c r="AH1897" s="619" t="s">
        <v>74</v>
      </c>
      <c r="AI1897" s="619"/>
      <c r="AJ1897" s="619"/>
      <c r="AK1897" s="619"/>
      <c r="AL1897" s="619"/>
      <c r="AM1897" s="619"/>
      <c r="AN1897" s="619" t="s">
        <v>75</v>
      </c>
      <c r="AO1897" s="619"/>
      <c r="AP1897" s="619"/>
      <c r="AQ1897" s="619"/>
      <c r="AR1897" s="619"/>
      <c r="AS1897" s="619"/>
      <c r="AT1897" s="619" t="s">
        <v>76</v>
      </c>
      <c r="AU1897" s="619"/>
      <c r="AV1897" s="619"/>
      <c r="AW1897" s="619"/>
      <c r="AX1897" s="619"/>
      <c r="AY1897" s="621"/>
      <c r="AZ1897" s="619" t="s">
        <v>4</v>
      </c>
      <c r="BA1897" s="619"/>
      <c r="BB1897" s="619"/>
      <c r="BC1897" s="619"/>
      <c r="BD1897" s="619"/>
      <c r="BE1897" s="620"/>
      <c r="BF1897" s="619" t="s">
        <v>77</v>
      </c>
      <c r="BG1897" s="619"/>
      <c r="BH1897" s="619"/>
      <c r="BI1897" s="619"/>
      <c r="BJ1897" s="619"/>
      <c r="BK1897" s="621"/>
      <c r="BL1897" s="622" t="s">
        <v>25</v>
      </c>
      <c r="BM1897" s="623"/>
      <c r="BN1897" s="624"/>
      <c r="BO1897" s="615" t="s">
        <v>92</v>
      </c>
      <c r="BP1897" s="615" t="s">
        <v>93</v>
      </c>
      <c r="BQ1897" s="74"/>
      <c r="BR1897" s="74"/>
      <c r="BS1897" s="74"/>
    </row>
    <row r="1898" spans="1:71" s="76" customFormat="1" ht="31.9" customHeight="1">
      <c r="A1898" s="75"/>
      <c r="B1898" s="635"/>
      <c r="C1898" s="638"/>
      <c r="D1898" s="639"/>
      <c r="E1898" s="246" t="s">
        <v>117</v>
      </c>
      <c r="F1898" s="645"/>
      <c r="G1898" s="645"/>
      <c r="H1898" s="642"/>
      <c r="I1898" s="643"/>
      <c r="J1898" s="607" t="s">
        <v>17</v>
      </c>
      <c r="K1898" s="608"/>
      <c r="L1898" s="609" t="s">
        <v>18</v>
      </c>
      <c r="M1898" s="610"/>
      <c r="N1898" s="617" t="s">
        <v>19</v>
      </c>
      <c r="O1898" s="618" t="s">
        <v>8</v>
      </c>
      <c r="P1898" s="607" t="s">
        <v>26</v>
      </c>
      <c r="Q1898" s="608"/>
      <c r="R1898" s="609" t="s">
        <v>24</v>
      </c>
      <c r="S1898" s="610"/>
      <c r="T1898" s="617" t="s">
        <v>19</v>
      </c>
      <c r="U1898" s="618"/>
      <c r="V1898" s="632"/>
      <c r="W1898" s="633"/>
      <c r="X1898" s="632"/>
      <c r="Y1898" s="633"/>
      <c r="Z1898" s="632"/>
      <c r="AA1898" s="633"/>
      <c r="AB1898" s="607" t="s">
        <v>54</v>
      </c>
      <c r="AC1898" s="608"/>
      <c r="AD1898" s="609" t="s">
        <v>23</v>
      </c>
      <c r="AE1898" s="610" t="s">
        <v>3</v>
      </c>
      <c r="AF1898" s="611" t="s">
        <v>5</v>
      </c>
      <c r="AG1898" s="612"/>
      <c r="AH1898" s="607" t="s">
        <v>54</v>
      </c>
      <c r="AI1898" s="608"/>
      <c r="AJ1898" s="609" t="s">
        <v>23</v>
      </c>
      <c r="AK1898" s="610" t="s">
        <v>3</v>
      </c>
      <c r="AL1898" s="611" t="s">
        <v>5</v>
      </c>
      <c r="AM1898" s="612"/>
      <c r="AN1898" s="607" t="s">
        <v>54</v>
      </c>
      <c r="AO1898" s="608"/>
      <c r="AP1898" s="609" t="s">
        <v>23</v>
      </c>
      <c r="AQ1898" s="610" t="s">
        <v>3</v>
      </c>
      <c r="AR1898" s="611" t="s">
        <v>5</v>
      </c>
      <c r="AS1898" s="612"/>
      <c r="AT1898" s="613" t="s">
        <v>54</v>
      </c>
      <c r="AU1898" s="614"/>
      <c r="AV1898" s="628" t="s">
        <v>23</v>
      </c>
      <c r="AW1898" s="629" t="s">
        <v>3</v>
      </c>
      <c r="AX1898" s="611" t="s">
        <v>5</v>
      </c>
      <c r="AY1898" s="612"/>
      <c r="AZ1898" s="607" t="s">
        <v>54</v>
      </c>
      <c r="BA1898" s="608"/>
      <c r="BB1898" s="609" t="s">
        <v>23</v>
      </c>
      <c r="BC1898" s="610" t="s">
        <v>3</v>
      </c>
      <c r="BD1898" s="611" t="s">
        <v>5</v>
      </c>
      <c r="BE1898" s="612"/>
      <c r="BF1898" s="613" t="s">
        <v>54</v>
      </c>
      <c r="BG1898" s="614"/>
      <c r="BH1898" s="628" t="s">
        <v>23</v>
      </c>
      <c r="BI1898" s="629" t="s">
        <v>3</v>
      </c>
      <c r="BJ1898" s="611" t="s">
        <v>5</v>
      </c>
      <c r="BK1898" s="612"/>
      <c r="BL1898" s="625"/>
      <c r="BM1898" s="626"/>
      <c r="BN1898" s="627"/>
      <c r="BO1898" s="616"/>
      <c r="BP1898" s="616"/>
      <c r="BQ1898" s="75"/>
      <c r="BR1898" s="75"/>
      <c r="BS1898" s="75"/>
    </row>
    <row r="1899" spans="1:71" ht="23.85" customHeight="1">
      <c r="A1899" s="77"/>
      <c r="B1899" s="605" t="str">
        <f>IF(ROSTER!B$8="","",ROSTER!B$8)</f>
        <v/>
      </c>
      <c r="C1899" s="588" t="str">
        <f>IF(ROSTER!C$8="","",ROSTER!C$8)</f>
        <v/>
      </c>
      <c r="D1899" s="589"/>
      <c r="E1899" s="590"/>
      <c r="F1899" s="592">
        <f>IF(E1899="y",1,IF(E1899="S",1,0))</f>
        <v>0</v>
      </c>
      <c r="G1899" s="594">
        <f>IF(E1899="S",1,0)</f>
        <v>0</v>
      </c>
      <c r="H1899" s="584"/>
      <c r="I1899" s="576"/>
      <c r="J1899" s="564"/>
      <c r="K1899" s="565"/>
      <c r="L1899" s="568"/>
      <c r="M1899" s="569"/>
      <c r="N1899" s="578">
        <f>L1899+J1899</f>
        <v>0</v>
      </c>
      <c r="O1899" s="579"/>
      <c r="P1899" s="564"/>
      <c r="Q1899" s="565"/>
      <c r="R1899" s="568"/>
      <c r="S1899" s="569"/>
      <c r="T1899" s="578">
        <f>R1899-P1899</f>
        <v>0</v>
      </c>
      <c r="U1899" s="579"/>
      <c r="V1899" s="584"/>
      <c r="W1899" s="576"/>
      <c r="X1899" s="564"/>
      <c r="Y1899" s="576"/>
      <c r="Z1899" s="564"/>
      <c r="AA1899" s="576"/>
      <c r="AB1899" s="564"/>
      <c r="AC1899" s="565"/>
      <c r="AD1899" s="568"/>
      <c r="AE1899" s="569"/>
      <c r="AF1899" s="548">
        <f>IF(AB1899=0,0,(AD1899/AB1899)*100)</f>
        <v>0</v>
      </c>
      <c r="AG1899" s="549"/>
      <c r="AH1899" s="564"/>
      <c r="AI1899" s="565"/>
      <c r="AJ1899" s="568"/>
      <c r="AK1899" s="569"/>
      <c r="AL1899" s="548">
        <f>IF(AH1899=0,0,(AJ1899/AH1899)*100)</f>
        <v>0</v>
      </c>
      <c r="AM1899" s="549"/>
      <c r="AN1899" s="564"/>
      <c r="AO1899" s="565"/>
      <c r="AP1899" s="568"/>
      <c r="AQ1899" s="569"/>
      <c r="AR1899" s="548">
        <f>IF(AN1899=0,0,(AP1899/AN1899)*100)</f>
        <v>0</v>
      </c>
      <c r="AS1899" s="549"/>
      <c r="AT1899" s="572">
        <f>AB1899+AH1899+AN1899</f>
        <v>0</v>
      </c>
      <c r="AU1899" s="573"/>
      <c r="AV1899" s="544">
        <f>AD1899+AJ1899+AP1899</f>
        <v>0</v>
      </c>
      <c r="AW1899" s="545"/>
      <c r="AX1899" s="548">
        <f>IF(AT1899=0,0,(AV1899/AT1899)*100)</f>
        <v>0</v>
      </c>
      <c r="AY1899" s="549"/>
      <c r="AZ1899" s="564"/>
      <c r="BA1899" s="565"/>
      <c r="BB1899" s="568"/>
      <c r="BC1899" s="569"/>
      <c r="BD1899" s="548">
        <f>IF(AZ1899=0,0,(BB1899/AZ1899)*100)</f>
        <v>0</v>
      </c>
      <c r="BE1899" s="549"/>
      <c r="BF1899" s="572">
        <f>AT1899+AZ1899</f>
        <v>0</v>
      </c>
      <c r="BG1899" s="573"/>
      <c r="BH1899" s="544">
        <f>AV1899+BB1899</f>
        <v>0</v>
      </c>
      <c r="BI1899" s="545"/>
      <c r="BJ1899" s="548">
        <f>IF(BF1899=0,0,(BH1899/BF1899)*100)</f>
        <v>0</v>
      </c>
      <c r="BK1899" s="549"/>
      <c r="BL1899" s="552">
        <f>(AD1899*2)+(AJ1899*2)+(AP1899*3)+BB1899</f>
        <v>0</v>
      </c>
      <c r="BM1899" s="553"/>
      <c r="BN1899" s="554"/>
      <c r="BO1899" s="560" t="e">
        <f>(BL1899*BR$1899)+(N1899*BR$1900)+(X1899*BR$1901)+(R1899*BR$1902)+(V1899*BR$1903)+(Z1899*BR$1904)</f>
        <v>#REF!</v>
      </c>
      <c r="BP1899" s="560" t="e">
        <f>((AZ1899-BB1899)*BR$1906)+((AT1899-AV1899)*BR$1905)+(H1899*BR$1907)+(P1899*BR$1908)</f>
        <v>#REF!</v>
      </c>
      <c r="BQ1899" s="78" t="s">
        <v>81</v>
      </c>
      <c r="BR1899" s="79" t="e">
        <f>IF(#REF!="B",#REF!,IF(#REF!="C",#REF!,#REF!))</f>
        <v>#REF!</v>
      </c>
      <c r="BS1899" s="75"/>
    </row>
    <row r="1900" spans="1:71" ht="23.85" customHeight="1">
      <c r="A1900" s="77"/>
      <c r="B1900" s="606"/>
      <c r="C1900" s="562" t="str">
        <f>IF(ROSTER!D$8="","",ROSTER!D$8)</f>
        <v/>
      </c>
      <c r="D1900" s="563"/>
      <c r="E1900" s="591"/>
      <c r="F1900" s="593"/>
      <c r="G1900" s="595"/>
      <c r="H1900" s="585"/>
      <c r="I1900" s="577"/>
      <c r="J1900" s="566"/>
      <c r="K1900" s="567"/>
      <c r="L1900" s="570"/>
      <c r="M1900" s="571"/>
      <c r="N1900" s="582" t="s">
        <v>16</v>
      </c>
      <c r="O1900" s="583"/>
      <c r="P1900" s="566"/>
      <c r="Q1900" s="567"/>
      <c r="R1900" s="570"/>
      <c r="S1900" s="571"/>
      <c r="T1900" s="582" t="s">
        <v>16</v>
      </c>
      <c r="U1900" s="583"/>
      <c r="V1900" s="585"/>
      <c r="W1900" s="577"/>
      <c r="X1900" s="566"/>
      <c r="Y1900" s="577"/>
      <c r="Z1900" s="566"/>
      <c r="AA1900" s="577"/>
      <c r="AB1900" s="566"/>
      <c r="AC1900" s="567"/>
      <c r="AD1900" s="570"/>
      <c r="AE1900" s="571"/>
      <c r="AF1900" s="598"/>
      <c r="AG1900" s="599"/>
      <c r="AH1900" s="566"/>
      <c r="AI1900" s="567"/>
      <c r="AJ1900" s="570"/>
      <c r="AK1900" s="571"/>
      <c r="AL1900" s="598"/>
      <c r="AM1900" s="599"/>
      <c r="AN1900" s="566"/>
      <c r="AO1900" s="567"/>
      <c r="AP1900" s="570"/>
      <c r="AQ1900" s="571"/>
      <c r="AR1900" s="598"/>
      <c r="AS1900" s="599"/>
      <c r="AT1900" s="603"/>
      <c r="AU1900" s="604"/>
      <c r="AV1900" s="596"/>
      <c r="AW1900" s="597"/>
      <c r="AX1900" s="598"/>
      <c r="AY1900" s="599"/>
      <c r="AZ1900" s="566"/>
      <c r="BA1900" s="567"/>
      <c r="BB1900" s="570"/>
      <c r="BC1900" s="571"/>
      <c r="BD1900" s="598"/>
      <c r="BE1900" s="599"/>
      <c r="BF1900" s="603"/>
      <c r="BG1900" s="604"/>
      <c r="BH1900" s="596"/>
      <c r="BI1900" s="597"/>
      <c r="BJ1900" s="598"/>
      <c r="BK1900" s="599"/>
      <c r="BL1900" s="600"/>
      <c r="BM1900" s="601"/>
      <c r="BN1900" s="602"/>
      <c r="BO1900" s="561"/>
      <c r="BP1900" s="561"/>
      <c r="BQ1900" s="78" t="s">
        <v>82</v>
      </c>
      <c r="BR1900" s="79" t="e">
        <f>IF(#REF!="B",#REF!,IF(#REF!="C",#REF!,#REF!))</f>
        <v>#REF!</v>
      </c>
      <c r="BS1900" s="75"/>
    </row>
    <row r="1901" spans="1:71" ht="21.75" customHeight="1">
      <c r="A1901" s="62"/>
      <c r="B1901" s="605" t="str">
        <f>IF(ROSTER!B$10="","",ROSTER!B$10)</f>
        <v/>
      </c>
      <c r="C1901" s="588" t="str">
        <f>IF(ROSTER!C$10="","",ROSTER!C$10)</f>
        <v/>
      </c>
      <c r="D1901" s="589"/>
      <c r="E1901" s="590"/>
      <c r="F1901" s="592">
        <f>IF(E1901="y",1,IF(E1901="S",1,0))</f>
        <v>0</v>
      </c>
      <c r="G1901" s="594">
        <f>IF(E1901="S",1,0)</f>
        <v>0</v>
      </c>
      <c r="H1901" s="584"/>
      <c r="I1901" s="576"/>
      <c r="J1901" s="564"/>
      <c r="K1901" s="565"/>
      <c r="L1901" s="568"/>
      <c r="M1901" s="569"/>
      <c r="N1901" s="578">
        <f>L1901+J1901</f>
        <v>0</v>
      </c>
      <c r="O1901" s="579"/>
      <c r="P1901" s="564"/>
      <c r="Q1901" s="565"/>
      <c r="R1901" s="568"/>
      <c r="S1901" s="569"/>
      <c r="T1901" s="578">
        <f>R1901-P1901</f>
        <v>0</v>
      </c>
      <c r="U1901" s="579"/>
      <c r="V1901" s="584"/>
      <c r="W1901" s="576"/>
      <c r="X1901" s="564"/>
      <c r="Y1901" s="576"/>
      <c r="Z1901" s="564"/>
      <c r="AA1901" s="576"/>
      <c r="AB1901" s="564"/>
      <c r="AC1901" s="565"/>
      <c r="AD1901" s="568"/>
      <c r="AE1901" s="569"/>
      <c r="AF1901" s="548">
        <f>IF(AB1901=0,0,(AD1901/AB1901)*100)</f>
        <v>0</v>
      </c>
      <c r="AG1901" s="549"/>
      <c r="AH1901" s="564"/>
      <c r="AI1901" s="565"/>
      <c r="AJ1901" s="568"/>
      <c r="AK1901" s="569"/>
      <c r="AL1901" s="548">
        <f>IF(AH1901=0,0,(AJ1901/AH1901)*100)</f>
        <v>0</v>
      </c>
      <c r="AM1901" s="549"/>
      <c r="AN1901" s="564"/>
      <c r="AO1901" s="565"/>
      <c r="AP1901" s="568"/>
      <c r="AQ1901" s="569"/>
      <c r="AR1901" s="548">
        <f>IF(AN1901=0,0,(AP1901/AN1901)*100)</f>
        <v>0</v>
      </c>
      <c r="AS1901" s="549"/>
      <c r="AT1901" s="572">
        <f>AB1901+AH1901+AN1901</f>
        <v>0</v>
      </c>
      <c r="AU1901" s="573"/>
      <c r="AV1901" s="544">
        <f>AD1901+AJ1901+AP1901</f>
        <v>0</v>
      </c>
      <c r="AW1901" s="545"/>
      <c r="AX1901" s="548">
        <f>IF(AT1901=0,0,(AV1901/AT1901)*100)</f>
        <v>0</v>
      </c>
      <c r="AY1901" s="549"/>
      <c r="AZ1901" s="564"/>
      <c r="BA1901" s="565"/>
      <c r="BB1901" s="568"/>
      <c r="BC1901" s="569"/>
      <c r="BD1901" s="548">
        <f>IF(AZ1901=0,0,(BB1901/AZ1901)*100)</f>
        <v>0</v>
      </c>
      <c r="BE1901" s="549"/>
      <c r="BF1901" s="572">
        <f>AT1901+AZ1901</f>
        <v>0</v>
      </c>
      <c r="BG1901" s="573"/>
      <c r="BH1901" s="544">
        <f>AV1901+BB1901</f>
        <v>0</v>
      </c>
      <c r="BI1901" s="545"/>
      <c r="BJ1901" s="548">
        <f>IF(BF1901=0,0,(BH1901/BF1901)*100)</f>
        <v>0</v>
      </c>
      <c r="BK1901" s="549"/>
      <c r="BL1901" s="552">
        <f>(AD1901*2)+(AJ1901*2)+(AP1901*3)+BB1901</f>
        <v>0</v>
      </c>
      <c r="BM1901" s="553"/>
      <c r="BN1901" s="554"/>
      <c r="BO1901" s="560" t="e">
        <f>(BL1901*BR$1899)+(N1901*BR$1900)+(X1901*BR$1901)+(R1901*BR$1902)+(V1901*BR$1903)+(Z1901*BR$1904)</f>
        <v>#REF!</v>
      </c>
      <c r="BP1901" s="560" t="e">
        <f>((AZ1901-BB1901)*BR$1906)+((AT1901-AV1901)*BR$1905)+(H1901*BR$1907)+(P1901*BR$1908)</f>
        <v>#REF!</v>
      </c>
      <c r="BQ1901" s="78" t="s">
        <v>83</v>
      </c>
      <c r="BR1901" s="79" t="e">
        <f>IF(#REF!="B",#REF!,IF(#REF!="C",#REF!,#REF!))</f>
        <v>#REF!</v>
      </c>
      <c r="BS1901" s="75"/>
    </row>
    <row r="1902" spans="1:71" ht="21.75" customHeight="1">
      <c r="A1902" s="62"/>
      <c r="B1902" s="606"/>
      <c r="C1902" s="562" t="str">
        <f>IF(ROSTER!D$10="","",ROSTER!D$10)</f>
        <v/>
      </c>
      <c r="D1902" s="563"/>
      <c r="E1902" s="591"/>
      <c r="F1902" s="593"/>
      <c r="G1902" s="595"/>
      <c r="H1902" s="585"/>
      <c r="I1902" s="577"/>
      <c r="J1902" s="566"/>
      <c r="K1902" s="567"/>
      <c r="L1902" s="570"/>
      <c r="M1902" s="571"/>
      <c r="N1902" s="582" t="s">
        <v>16</v>
      </c>
      <c r="O1902" s="583"/>
      <c r="P1902" s="566"/>
      <c r="Q1902" s="567"/>
      <c r="R1902" s="570"/>
      <c r="S1902" s="571"/>
      <c r="T1902" s="582" t="s">
        <v>16</v>
      </c>
      <c r="U1902" s="583"/>
      <c r="V1902" s="585"/>
      <c r="W1902" s="577"/>
      <c r="X1902" s="566"/>
      <c r="Y1902" s="577"/>
      <c r="Z1902" s="566"/>
      <c r="AA1902" s="577"/>
      <c r="AB1902" s="566"/>
      <c r="AC1902" s="567"/>
      <c r="AD1902" s="570"/>
      <c r="AE1902" s="571"/>
      <c r="AF1902" s="598"/>
      <c r="AG1902" s="599"/>
      <c r="AH1902" s="566"/>
      <c r="AI1902" s="567"/>
      <c r="AJ1902" s="570"/>
      <c r="AK1902" s="571"/>
      <c r="AL1902" s="598"/>
      <c r="AM1902" s="599"/>
      <c r="AN1902" s="566"/>
      <c r="AO1902" s="567"/>
      <c r="AP1902" s="570"/>
      <c r="AQ1902" s="571"/>
      <c r="AR1902" s="598"/>
      <c r="AS1902" s="599"/>
      <c r="AT1902" s="603"/>
      <c r="AU1902" s="604"/>
      <c r="AV1902" s="596"/>
      <c r="AW1902" s="597"/>
      <c r="AX1902" s="598"/>
      <c r="AY1902" s="599"/>
      <c r="AZ1902" s="566"/>
      <c r="BA1902" s="567"/>
      <c r="BB1902" s="570"/>
      <c r="BC1902" s="571"/>
      <c r="BD1902" s="598"/>
      <c r="BE1902" s="599"/>
      <c r="BF1902" s="603"/>
      <c r="BG1902" s="604"/>
      <c r="BH1902" s="596"/>
      <c r="BI1902" s="597"/>
      <c r="BJ1902" s="598"/>
      <c r="BK1902" s="599"/>
      <c r="BL1902" s="600"/>
      <c r="BM1902" s="601"/>
      <c r="BN1902" s="602"/>
      <c r="BO1902" s="561"/>
      <c r="BP1902" s="561"/>
      <c r="BQ1902" s="78" t="s">
        <v>84</v>
      </c>
      <c r="BR1902" s="79" t="e">
        <f>IF(#REF!="B",#REF!,IF(#REF!="C",#REF!,#REF!))</f>
        <v>#REF!</v>
      </c>
      <c r="BS1902" s="75"/>
    </row>
    <row r="1903" spans="1:71" ht="21.75" customHeight="1">
      <c r="A1903" s="62"/>
      <c r="B1903" s="586" t="str">
        <f>IF(ROSTER!B$12="","",ROSTER!B$12)</f>
        <v/>
      </c>
      <c r="C1903" s="588" t="str">
        <f>IF(ROSTER!C$12="","",ROSTER!C$12)</f>
        <v/>
      </c>
      <c r="D1903" s="589"/>
      <c r="E1903" s="590"/>
      <c r="F1903" s="592">
        <f>IF(E1903="y",1,IF(E1903="S",1,0))</f>
        <v>0</v>
      </c>
      <c r="G1903" s="594">
        <f>IF(E1903="S",1,0)</f>
        <v>0</v>
      </c>
      <c r="H1903" s="584"/>
      <c r="I1903" s="576"/>
      <c r="J1903" s="564"/>
      <c r="K1903" s="565"/>
      <c r="L1903" s="568"/>
      <c r="M1903" s="569"/>
      <c r="N1903" s="578">
        <f>L1903+J1903</f>
        <v>0</v>
      </c>
      <c r="O1903" s="579"/>
      <c r="P1903" s="564"/>
      <c r="Q1903" s="565"/>
      <c r="R1903" s="568"/>
      <c r="S1903" s="569"/>
      <c r="T1903" s="578">
        <f>R1903-P1903</f>
        <v>0</v>
      </c>
      <c r="U1903" s="579"/>
      <c r="V1903" s="584"/>
      <c r="W1903" s="576"/>
      <c r="X1903" s="564"/>
      <c r="Y1903" s="576"/>
      <c r="Z1903" s="564"/>
      <c r="AA1903" s="576"/>
      <c r="AB1903" s="564"/>
      <c r="AC1903" s="565"/>
      <c r="AD1903" s="568"/>
      <c r="AE1903" s="569"/>
      <c r="AF1903" s="548">
        <f>IF(AB1903=0,0,(AD1903/AB1903)*100)</f>
        <v>0</v>
      </c>
      <c r="AG1903" s="549"/>
      <c r="AH1903" s="564"/>
      <c r="AI1903" s="565"/>
      <c r="AJ1903" s="568"/>
      <c r="AK1903" s="569"/>
      <c r="AL1903" s="548">
        <f>IF(AH1903=0,0,(AJ1903/AH1903)*100)</f>
        <v>0</v>
      </c>
      <c r="AM1903" s="549"/>
      <c r="AN1903" s="564"/>
      <c r="AO1903" s="565"/>
      <c r="AP1903" s="568"/>
      <c r="AQ1903" s="569"/>
      <c r="AR1903" s="548">
        <f>IF(AN1903=0,0,(AP1903/AN1903)*100)</f>
        <v>0</v>
      </c>
      <c r="AS1903" s="549"/>
      <c r="AT1903" s="572">
        <f>AB1903+AH1903+AN1903</f>
        <v>0</v>
      </c>
      <c r="AU1903" s="573"/>
      <c r="AV1903" s="544">
        <f>AD1903+AJ1903+AP1903</f>
        <v>0</v>
      </c>
      <c r="AW1903" s="545"/>
      <c r="AX1903" s="548">
        <f>IF(AT1903=0,0,(AV1903/AT1903)*100)</f>
        <v>0</v>
      </c>
      <c r="AY1903" s="549"/>
      <c r="AZ1903" s="564"/>
      <c r="BA1903" s="565"/>
      <c r="BB1903" s="568"/>
      <c r="BC1903" s="569"/>
      <c r="BD1903" s="548">
        <f>IF(AZ1903=0,0,(BB1903/AZ1903)*100)</f>
        <v>0</v>
      </c>
      <c r="BE1903" s="549"/>
      <c r="BF1903" s="572">
        <f>AT1903+AZ1903</f>
        <v>0</v>
      </c>
      <c r="BG1903" s="573"/>
      <c r="BH1903" s="544">
        <f>AV1903+BB1903</f>
        <v>0</v>
      </c>
      <c r="BI1903" s="545"/>
      <c r="BJ1903" s="548">
        <f>IF(BF1903=0,0,(BH1903/BF1903)*100)</f>
        <v>0</v>
      </c>
      <c r="BK1903" s="549"/>
      <c r="BL1903" s="552">
        <f>(AD1903*2)+(AJ1903*2)+(AP1903*3)+BB1903</f>
        <v>0</v>
      </c>
      <c r="BM1903" s="553"/>
      <c r="BN1903" s="554"/>
      <c r="BO1903" s="560" t="e">
        <f>(BL1903*BR$1899)+(N1903*BR$1900)+(X1903*BR$1901)+(R1903*BR$1902)+(V1903*BR$1903)+(Z1903*BR$1904)</f>
        <v>#REF!</v>
      </c>
      <c r="BP1903" s="560" t="e">
        <f>((AZ1903-BB1903)*BR$1906)+((AT1903-AV1903)*BR$1905)+(H1903*BR$1907)+(P1903*BR$1908)</f>
        <v>#REF!</v>
      </c>
      <c r="BQ1903" s="78" t="s">
        <v>85</v>
      </c>
      <c r="BR1903" s="79" t="e">
        <f>IF(#REF!="B",#REF!,IF(#REF!="C",#REF!,#REF!))</f>
        <v>#REF!</v>
      </c>
      <c r="BS1903" s="75"/>
    </row>
    <row r="1904" spans="1:71" ht="21.75" customHeight="1">
      <c r="A1904" s="62"/>
      <c r="B1904" s="587"/>
      <c r="C1904" s="562" t="str">
        <f>IF(ROSTER!D$12="","",ROSTER!D$12)</f>
        <v/>
      </c>
      <c r="D1904" s="563"/>
      <c r="E1904" s="591"/>
      <c r="F1904" s="593"/>
      <c r="G1904" s="595"/>
      <c r="H1904" s="585"/>
      <c r="I1904" s="577"/>
      <c r="J1904" s="566"/>
      <c r="K1904" s="567"/>
      <c r="L1904" s="570"/>
      <c r="M1904" s="571"/>
      <c r="N1904" s="582" t="s">
        <v>16</v>
      </c>
      <c r="O1904" s="583"/>
      <c r="P1904" s="566"/>
      <c r="Q1904" s="567"/>
      <c r="R1904" s="570"/>
      <c r="S1904" s="571"/>
      <c r="T1904" s="582" t="s">
        <v>16</v>
      </c>
      <c r="U1904" s="583"/>
      <c r="V1904" s="585"/>
      <c r="W1904" s="577"/>
      <c r="X1904" s="566"/>
      <c r="Y1904" s="577"/>
      <c r="Z1904" s="566"/>
      <c r="AA1904" s="577"/>
      <c r="AB1904" s="566"/>
      <c r="AC1904" s="567"/>
      <c r="AD1904" s="570"/>
      <c r="AE1904" s="571"/>
      <c r="AF1904" s="598"/>
      <c r="AG1904" s="599"/>
      <c r="AH1904" s="566"/>
      <c r="AI1904" s="567"/>
      <c r="AJ1904" s="570"/>
      <c r="AK1904" s="571"/>
      <c r="AL1904" s="598"/>
      <c r="AM1904" s="599"/>
      <c r="AN1904" s="566"/>
      <c r="AO1904" s="567"/>
      <c r="AP1904" s="570"/>
      <c r="AQ1904" s="571"/>
      <c r="AR1904" s="598"/>
      <c r="AS1904" s="599"/>
      <c r="AT1904" s="603"/>
      <c r="AU1904" s="604"/>
      <c r="AV1904" s="596"/>
      <c r="AW1904" s="597"/>
      <c r="AX1904" s="598"/>
      <c r="AY1904" s="599"/>
      <c r="AZ1904" s="566"/>
      <c r="BA1904" s="567"/>
      <c r="BB1904" s="570"/>
      <c r="BC1904" s="571"/>
      <c r="BD1904" s="598"/>
      <c r="BE1904" s="599"/>
      <c r="BF1904" s="603"/>
      <c r="BG1904" s="604"/>
      <c r="BH1904" s="596"/>
      <c r="BI1904" s="597"/>
      <c r="BJ1904" s="598"/>
      <c r="BK1904" s="599"/>
      <c r="BL1904" s="600"/>
      <c r="BM1904" s="601"/>
      <c r="BN1904" s="602"/>
      <c r="BO1904" s="561"/>
      <c r="BP1904" s="561"/>
      <c r="BQ1904" s="78" t="s">
        <v>86</v>
      </c>
      <c r="BR1904" s="79" t="e">
        <f>IF(#REF!="B",#REF!,IF(#REF!="C",#REF!,#REF!))</f>
        <v>#REF!</v>
      </c>
      <c r="BS1904" s="75"/>
    </row>
    <row r="1905" spans="1:76" ht="21.75" customHeight="1">
      <c r="A1905" s="62"/>
      <c r="B1905" s="586" t="str">
        <f>IF(ROSTER!B$14="","",ROSTER!B$14)</f>
        <v/>
      </c>
      <c r="C1905" s="588" t="str">
        <f>IF(ROSTER!C$14="","",ROSTER!C$14)</f>
        <v/>
      </c>
      <c r="D1905" s="589"/>
      <c r="E1905" s="590"/>
      <c r="F1905" s="592">
        <f>IF(E1905="y",1,IF(E1905="S",1,0))</f>
        <v>0</v>
      </c>
      <c r="G1905" s="594">
        <f>IF(E1905="S",1,0)</f>
        <v>0</v>
      </c>
      <c r="H1905" s="584"/>
      <c r="I1905" s="576"/>
      <c r="J1905" s="564"/>
      <c r="K1905" s="565"/>
      <c r="L1905" s="568"/>
      <c r="M1905" s="569"/>
      <c r="N1905" s="578">
        <f>L1905+J1905</f>
        <v>0</v>
      </c>
      <c r="O1905" s="579"/>
      <c r="P1905" s="564"/>
      <c r="Q1905" s="565"/>
      <c r="R1905" s="568"/>
      <c r="S1905" s="569"/>
      <c r="T1905" s="578">
        <f>R1905-P1905</f>
        <v>0</v>
      </c>
      <c r="U1905" s="579"/>
      <c r="V1905" s="584"/>
      <c r="W1905" s="576"/>
      <c r="X1905" s="564"/>
      <c r="Y1905" s="576"/>
      <c r="Z1905" s="564"/>
      <c r="AA1905" s="576"/>
      <c r="AB1905" s="564"/>
      <c r="AC1905" s="565"/>
      <c r="AD1905" s="568"/>
      <c r="AE1905" s="569"/>
      <c r="AF1905" s="548">
        <f>IF(AB1905=0,0,(AD1905/AB1905)*100)</f>
        <v>0</v>
      </c>
      <c r="AG1905" s="549"/>
      <c r="AH1905" s="564"/>
      <c r="AI1905" s="565"/>
      <c r="AJ1905" s="568"/>
      <c r="AK1905" s="569"/>
      <c r="AL1905" s="548">
        <f>IF(AH1905=0,0,(AJ1905/AH1905)*100)</f>
        <v>0</v>
      </c>
      <c r="AM1905" s="549"/>
      <c r="AN1905" s="564"/>
      <c r="AO1905" s="565"/>
      <c r="AP1905" s="568"/>
      <c r="AQ1905" s="569"/>
      <c r="AR1905" s="548">
        <f>IF(AN1905=0,0,(AP1905/AN1905)*100)</f>
        <v>0</v>
      </c>
      <c r="AS1905" s="549"/>
      <c r="AT1905" s="572">
        <f>AB1905+AH1905+AN1905</f>
        <v>0</v>
      </c>
      <c r="AU1905" s="573"/>
      <c r="AV1905" s="544">
        <f>AD1905+AJ1905+AP1905</f>
        <v>0</v>
      </c>
      <c r="AW1905" s="545"/>
      <c r="AX1905" s="548">
        <f>IF(AT1905=0,0,(AV1905/AT1905)*100)</f>
        <v>0</v>
      </c>
      <c r="AY1905" s="549"/>
      <c r="AZ1905" s="564"/>
      <c r="BA1905" s="565"/>
      <c r="BB1905" s="568"/>
      <c r="BC1905" s="569"/>
      <c r="BD1905" s="548">
        <f>IF(AZ1905=0,0,(BB1905/AZ1905)*100)</f>
        <v>0</v>
      </c>
      <c r="BE1905" s="549"/>
      <c r="BF1905" s="572">
        <f>AT1905+AZ1905</f>
        <v>0</v>
      </c>
      <c r="BG1905" s="573"/>
      <c r="BH1905" s="544">
        <f>AV1905+BB1905</f>
        <v>0</v>
      </c>
      <c r="BI1905" s="545"/>
      <c r="BJ1905" s="548">
        <f>IF(BF1905=0,0,(BH1905/BF1905)*100)</f>
        <v>0</v>
      </c>
      <c r="BK1905" s="549"/>
      <c r="BL1905" s="552">
        <f>(AD1905*2)+(AJ1905*2)+(AP1905*3)+BB1905</f>
        <v>0</v>
      </c>
      <c r="BM1905" s="553"/>
      <c r="BN1905" s="554"/>
      <c r="BO1905" s="560" t="e">
        <f>(BL1905*BR$1899)+(N1905*BR$1900)+(X1905*BR$1901)+(R1905*BR$1902)+(V1905*BR$1903)+(Z1905*BR$1904)</f>
        <v>#REF!</v>
      </c>
      <c r="BP1905" s="560" t="e">
        <f>((AZ1905-BB1905)*BR$1906)+((AT1905-AV1905)*BR$1905)+(H1905*BR$1907)+(P1905*BR$1908)</f>
        <v>#REF!</v>
      </c>
      <c r="BQ1905" s="78" t="s">
        <v>87</v>
      </c>
      <c r="BR1905" s="79" t="e">
        <f>IF(#REF!="B",#REF!,IF(#REF!="C",#REF!,#REF!))</f>
        <v>#REF!</v>
      </c>
      <c r="BS1905" s="75"/>
    </row>
    <row r="1906" spans="1:76" ht="21.75" customHeight="1">
      <c r="A1906" s="62"/>
      <c r="B1906" s="587"/>
      <c r="C1906" s="562" t="str">
        <f>IF(ROSTER!D$14="","",ROSTER!D$14)</f>
        <v/>
      </c>
      <c r="D1906" s="563"/>
      <c r="E1906" s="591"/>
      <c r="F1906" s="593"/>
      <c r="G1906" s="595"/>
      <c r="H1906" s="585"/>
      <c r="I1906" s="577"/>
      <c r="J1906" s="566"/>
      <c r="K1906" s="567"/>
      <c r="L1906" s="570"/>
      <c r="M1906" s="571"/>
      <c r="N1906" s="582" t="s">
        <v>16</v>
      </c>
      <c r="O1906" s="583"/>
      <c r="P1906" s="566"/>
      <c r="Q1906" s="567"/>
      <c r="R1906" s="570"/>
      <c r="S1906" s="571"/>
      <c r="T1906" s="582" t="s">
        <v>16</v>
      </c>
      <c r="U1906" s="583"/>
      <c r="V1906" s="585"/>
      <c r="W1906" s="577"/>
      <c r="X1906" s="566"/>
      <c r="Y1906" s="577"/>
      <c r="Z1906" s="566"/>
      <c r="AA1906" s="577"/>
      <c r="AB1906" s="566"/>
      <c r="AC1906" s="567"/>
      <c r="AD1906" s="570"/>
      <c r="AE1906" s="571"/>
      <c r="AF1906" s="598"/>
      <c r="AG1906" s="599"/>
      <c r="AH1906" s="566"/>
      <c r="AI1906" s="567"/>
      <c r="AJ1906" s="570"/>
      <c r="AK1906" s="571"/>
      <c r="AL1906" s="598"/>
      <c r="AM1906" s="599"/>
      <c r="AN1906" s="566"/>
      <c r="AO1906" s="567"/>
      <c r="AP1906" s="570"/>
      <c r="AQ1906" s="571"/>
      <c r="AR1906" s="598"/>
      <c r="AS1906" s="599"/>
      <c r="AT1906" s="603"/>
      <c r="AU1906" s="604"/>
      <c r="AV1906" s="596"/>
      <c r="AW1906" s="597"/>
      <c r="AX1906" s="598"/>
      <c r="AY1906" s="599"/>
      <c r="AZ1906" s="566"/>
      <c r="BA1906" s="567"/>
      <c r="BB1906" s="570"/>
      <c r="BC1906" s="571"/>
      <c r="BD1906" s="598"/>
      <c r="BE1906" s="599"/>
      <c r="BF1906" s="603"/>
      <c r="BG1906" s="604"/>
      <c r="BH1906" s="596"/>
      <c r="BI1906" s="597"/>
      <c r="BJ1906" s="598"/>
      <c r="BK1906" s="599"/>
      <c r="BL1906" s="600"/>
      <c r="BM1906" s="601"/>
      <c r="BN1906" s="602"/>
      <c r="BO1906" s="561"/>
      <c r="BP1906" s="561"/>
      <c r="BQ1906" s="78" t="s">
        <v>88</v>
      </c>
      <c r="BR1906" s="79" t="e">
        <f>IF(#REF!="B",#REF!,IF(#REF!="C",#REF!,#REF!))</f>
        <v>#REF!</v>
      </c>
      <c r="BS1906" s="75"/>
    </row>
    <row r="1907" spans="1:76" ht="21.75" customHeight="1">
      <c r="A1907" s="62"/>
      <c r="B1907" s="586" t="str">
        <f>IF(ROSTER!B$16="","",ROSTER!B$16)</f>
        <v/>
      </c>
      <c r="C1907" s="588" t="str">
        <f>IF(ROSTER!C$16="","",ROSTER!C$16)</f>
        <v/>
      </c>
      <c r="D1907" s="589"/>
      <c r="E1907" s="590"/>
      <c r="F1907" s="592">
        <f>IF(E1907="y",1,IF(E1907="S",1,0))</f>
        <v>0</v>
      </c>
      <c r="G1907" s="594">
        <f>IF(E1907="S",1,0)</f>
        <v>0</v>
      </c>
      <c r="H1907" s="584"/>
      <c r="I1907" s="576"/>
      <c r="J1907" s="564"/>
      <c r="K1907" s="565"/>
      <c r="L1907" s="568"/>
      <c r="M1907" s="569"/>
      <c r="N1907" s="578">
        <f>L1907+J1907</f>
        <v>0</v>
      </c>
      <c r="O1907" s="579"/>
      <c r="P1907" s="564"/>
      <c r="Q1907" s="565"/>
      <c r="R1907" s="568"/>
      <c r="S1907" s="569"/>
      <c r="T1907" s="578">
        <f>R1907-P1907</f>
        <v>0</v>
      </c>
      <c r="U1907" s="579"/>
      <c r="V1907" s="584"/>
      <c r="W1907" s="576"/>
      <c r="X1907" s="564"/>
      <c r="Y1907" s="576"/>
      <c r="Z1907" s="564"/>
      <c r="AA1907" s="576"/>
      <c r="AB1907" s="564"/>
      <c r="AC1907" s="565"/>
      <c r="AD1907" s="568"/>
      <c r="AE1907" s="569"/>
      <c r="AF1907" s="548">
        <f>IF(AB1907=0,0,(AD1907/AB1907)*100)</f>
        <v>0</v>
      </c>
      <c r="AG1907" s="549"/>
      <c r="AH1907" s="564"/>
      <c r="AI1907" s="565"/>
      <c r="AJ1907" s="568"/>
      <c r="AK1907" s="569"/>
      <c r="AL1907" s="548">
        <f>IF(AH1907=0,0,(AJ1907/AH1907)*100)</f>
        <v>0</v>
      </c>
      <c r="AM1907" s="549"/>
      <c r="AN1907" s="564"/>
      <c r="AO1907" s="565"/>
      <c r="AP1907" s="568"/>
      <c r="AQ1907" s="569"/>
      <c r="AR1907" s="548">
        <f>IF(AN1907=0,0,(AP1907/AN1907)*100)</f>
        <v>0</v>
      </c>
      <c r="AS1907" s="549"/>
      <c r="AT1907" s="572">
        <f>AB1907+AH1907+AN1907</f>
        <v>0</v>
      </c>
      <c r="AU1907" s="573"/>
      <c r="AV1907" s="544">
        <f>AD1907+AJ1907+AP1907</f>
        <v>0</v>
      </c>
      <c r="AW1907" s="545"/>
      <c r="AX1907" s="548">
        <f>IF(AT1907=0,0,(AV1907/AT1907)*100)</f>
        <v>0</v>
      </c>
      <c r="AY1907" s="549"/>
      <c r="AZ1907" s="564"/>
      <c r="BA1907" s="565"/>
      <c r="BB1907" s="568"/>
      <c r="BC1907" s="569"/>
      <c r="BD1907" s="548">
        <f>IF(AZ1907=0,0,(BB1907/AZ1907)*100)</f>
        <v>0</v>
      </c>
      <c r="BE1907" s="549"/>
      <c r="BF1907" s="572">
        <f>AT1907+AZ1907</f>
        <v>0</v>
      </c>
      <c r="BG1907" s="573"/>
      <c r="BH1907" s="544">
        <f>AV1907+BB1907</f>
        <v>0</v>
      </c>
      <c r="BI1907" s="545"/>
      <c r="BJ1907" s="548">
        <f>IF(BF1907=0,0,(BH1907/BF1907)*100)</f>
        <v>0</v>
      </c>
      <c r="BK1907" s="549"/>
      <c r="BL1907" s="552">
        <f>(AD1907*2)+(AJ1907*2)+(AP1907*3)+BB1907</f>
        <v>0</v>
      </c>
      <c r="BM1907" s="553"/>
      <c r="BN1907" s="554"/>
      <c r="BO1907" s="560" t="e">
        <f>(BL1907*BR$1899)+(N1907*BR$1900)+(X1907*BR$1901)+(R1907*BR$1902)+(V1907*BR$1903)+(Z1907*BR$1904)</f>
        <v>#REF!</v>
      </c>
      <c r="BP1907" s="560" t="e">
        <f>((AZ1907-BB1907)*BR$1906)+((AT1907-AV1907)*BR$1905)+(H1907*BR$1907)+(P1907*BR$1908)</f>
        <v>#REF!</v>
      </c>
      <c r="BQ1907" s="78" t="s">
        <v>89</v>
      </c>
      <c r="BR1907" s="79" t="e">
        <f>IF(#REF!="B",#REF!,IF(#REF!="C",#REF!,#REF!))</f>
        <v>#REF!</v>
      </c>
      <c r="BS1907" s="75"/>
    </row>
    <row r="1908" spans="1:76" ht="21.75" customHeight="1">
      <c r="A1908" s="62"/>
      <c r="B1908" s="587"/>
      <c r="C1908" s="562" t="str">
        <f>IF(ROSTER!D$16="","",ROSTER!D$16)</f>
        <v/>
      </c>
      <c r="D1908" s="563"/>
      <c r="E1908" s="591"/>
      <c r="F1908" s="593"/>
      <c r="G1908" s="595"/>
      <c r="H1908" s="585"/>
      <c r="I1908" s="577"/>
      <c r="J1908" s="566"/>
      <c r="K1908" s="567"/>
      <c r="L1908" s="570"/>
      <c r="M1908" s="571"/>
      <c r="N1908" s="582" t="s">
        <v>16</v>
      </c>
      <c r="O1908" s="583"/>
      <c r="P1908" s="566"/>
      <c r="Q1908" s="567"/>
      <c r="R1908" s="570"/>
      <c r="S1908" s="571"/>
      <c r="T1908" s="582" t="s">
        <v>16</v>
      </c>
      <c r="U1908" s="583"/>
      <c r="V1908" s="585"/>
      <c r="W1908" s="577"/>
      <c r="X1908" s="566"/>
      <c r="Y1908" s="577"/>
      <c r="Z1908" s="566"/>
      <c r="AA1908" s="577"/>
      <c r="AB1908" s="566"/>
      <c r="AC1908" s="567"/>
      <c r="AD1908" s="570"/>
      <c r="AE1908" s="571"/>
      <c r="AF1908" s="598"/>
      <c r="AG1908" s="599"/>
      <c r="AH1908" s="566"/>
      <c r="AI1908" s="567"/>
      <c r="AJ1908" s="570"/>
      <c r="AK1908" s="571"/>
      <c r="AL1908" s="598"/>
      <c r="AM1908" s="599"/>
      <c r="AN1908" s="566"/>
      <c r="AO1908" s="567"/>
      <c r="AP1908" s="570"/>
      <c r="AQ1908" s="571"/>
      <c r="AR1908" s="598"/>
      <c r="AS1908" s="599"/>
      <c r="AT1908" s="603"/>
      <c r="AU1908" s="604"/>
      <c r="AV1908" s="596"/>
      <c r="AW1908" s="597"/>
      <c r="AX1908" s="598"/>
      <c r="AY1908" s="599"/>
      <c r="AZ1908" s="566"/>
      <c r="BA1908" s="567"/>
      <c r="BB1908" s="570"/>
      <c r="BC1908" s="571"/>
      <c r="BD1908" s="598"/>
      <c r="BE1908" s="599"/>
      <c r="BF1908" s="603"/>
      <c r="BG1908" s="604"/>
      <c r="BH1908" s="596"/>
      <c r="BI1908" s="597"/>
      <c r="BJ1908" s="598"/>
      <c r="BK1908" s="599"/>
      <c r="BL1908" s="600"/>
      <c r="BM1908" s="601"/>
      <c r="BN1908" s="602"/>
      <c r="BO1908" s="561"/>
      <c r="BP1908" s="561"/>
      <c r="BQ1908" s="78" t="s">
        <v>90</v>
      </c>
      <c r="BR1908" s="79" t="e">
        <f>IF(#REF!="B",#REF!,IF(#REF!="C",#REF!,#REF!))</f>
        <v>#REF!</v>
      </c>
      <c r="BS1908" s="75"/>
    </row>
    <row r="1909" spans="1:76" ht="21.75" customHeight="1">
      <c r="A1909" s="62"/>
      <c r="B1909" s="586" t="str">
        <f>IF(ROSTER!B$18="","",ROSTER!B$18)</f>
        <v/>
      </c>
      <c r="C1909" s="588" t="str">
        <f>IF(ROSTER!C$18="","",ROSTER!C$18)</f>
        <v/>
      </c>
      <c r="D1909" s="589"/>
      <c r="E1909" s="590"/>
      <c r="F1909" s="592">
        <f>IF(E1909="y",1,IF(E1909="S",1,0))</f>
        <v>0</v>
      </c>
      <c r="G1909" s="594">
        <f>IF(E1909="S",1,0)</f>
        <v>0</v>
      </c>
      <c r="H1909" s="584"/>
      <c r="I1909" s="576"/>
      <c r="J1909" s="564"/>
      <c r="K1909" s="565"/>
      <c r="L1909" s="568"/>
      <c r="M1909" s="569"/>
      <c r="N1909" s="578">
        <f>L1909+J1909</f>
        <v>0</v>
      </c>
      <c r="O1909" s="579"/>
      <c r="P1909" s="564"/>
      <c r="Q1909" s="565"/>
      <c r="R1909" s="568"/>
      <c r="S1909" s="569"/>
      <c r="T1909" s="578">
        <f>R1909-P1909</f>
        <v>0</v>
      </c>
      <c r="U1909" s="579"/>
      <c r="V1909" s="584"/>
      <c r="W1909" s="576"/>
      <c r="X1909" s="564"/>
      <c r="Y1909" s="576"/>
      <c r="Z1909" s="564"/>
      <c r="AA1909" s="576"/>
      <c r="AB1909" s="564"/>
      <c r="AC1909" s="565"/>
      <c r="AD1909" s="568"/>
      <c r="AE1909" s="569"/>
      <c r="AF1909" s="548">
        <f>IF(AB1909=0,0,(AD1909/AB1909)*100)</f>
        <v>0</v>
      </c>
      <c r="AG1909" s="549"/>
      <c r="AH1909" s="564"/>
      <c r="AI1909" s="565"/>
      <c r="AJ1909" s="568"/>
      <c r="AK1909" s="569"/>
      <c r="AL1909" s="548">
        <f>IF(AH1909=0,0,(AJ1909/AH1909)*100)</f>
        <v>0</v>
      </c>
      <c r="AM1909" s="549"/>
      <c r="AN1909" s="564"/>
      <c r="AO1909" s="565"/>
      <c r="AP1909" s="568"/>
      <c r="AQ1909" s="569"/>
      <c r="AR1909" s="548">
        <f>IF(AN1909=0,0,(AP1909/AN1909)*100)</f>
        <v>0</v>
      </c>
      <c r="AS1909" s="549"/>
      <c r="AT1909" s="572">
        <f>AB1909+AH1909+AN1909</f>
        <v>0</v>
      </c>
      <c r="AU1909" s="573"/>
      <c r="AV1909" s="544">
        <f>AD1909+AJ1909+AP1909</f>
        <v>0</v>
      </c>
      <c r="AW1909" s="545"/>
      <c r="AX1909" s="548">
        <f>IF(AT1909=0,0,(AV1909/AT1909)*100)</f>
        <v>0</v>
      </c>
      <c r="AY1909" s="549"/>
      <c r="AZ1909" s="564"/>
      <c r="BA1909" s="565"/>
      <c r="BB1909" s="568"/>
      <c r="BC1909" s="569"/>
      <c r="BD1909" s="548">
        <f>IF(AZ1909=0,0,(BB1909/AZ1909)*100)</f>
        <v>0</v>
      </c>
      <c r="BE1909" s="549"/>
      <c r="BF1909" s="572">
        <f>AT1909+AZ1909</f>
        <v>0</v>
      </c>
      <c r="BG1909" s="573"/>
      <c r="BH1909" s="544">
        <f>AV1909+BB1909</f>
        <v>0</v>
      </c>
      <c r="BI1909" s="545"/>
      <c r="BJ1909" s="548">
        <f>IF(BF1909=0,0,(BH1909/BF1909)*100)</f>
        <v>0</v>
      </c>
      <c r="BK1909" s="549"/>
      <c r="BL1909" s="552">
        <f>(AD1909*2)+(AJ1909*2)+(AP1909*3)+BB1909</f>
        <v>0</v>
      </c>
      <c r="BM1909" s="553"/>
      <c r="BN1909" s="554"/>
      <c r="BO1909" s="560" t="e">
        <f>(BL1909*BR$1899)+(N1909*BR$1900)+(X1909*BR$1901)+(R1909*BR$1902)+(V1909*BR$1903)+(Z1909*BR$1904)</f>
        <v>#REF!</v>
      </c>
      <c r="BP1909" s="560" t="e">
        <f>((AZ1909-BB1909)*BR$1906)+((AT1909-AV1909)*BR$1905)+(H1909*BR$1907)+(P1909*BR$1908)</f>
        <v>#REF!</v>
      </c>
      <c r="BQ1909" s="62"/>
      <c r="BR1909" s="62"/>
      <c r="BS1909" s="75"/>
    </row>
    <row r="1910" spans="1:76" ht="21.75" customHeight="1">
      <c r="A1910" s="62"/>
      <c r="B1910" s="587"/>
      <c r="C1910" s="562" t="str">
        <f>IF(ROSTER!D$18="","",ROSTER!D$18)</f>
        <v/>
      </c>
      <c r="D1910" s="563"/>
      <c r="E1910" s="591"/>
      <c r="F1910" s="593"/>
      <c r="G1910" s="595"/>
      <c r="H1910" s="585"/>
      <c r="I1910" s="577"/>
      <c r="J1910" s="566"/>
      <c r="K1910" s="567"/>
      <c r="L1910" s="570"/>
      <c r="M1910" s="571"/>
      <c r="N1910" s="582" t="s">
        <v>16</v>
      </c>
      <c r="O1910" s="583"/>
      <c r="P1910" s="566"/>
      <c r="Q1910" s="567"/>
      <c r="R1910" s="570"/>
      <c r="S1910" s="571"/>
      <c r="T1910" s="582" t="s">
        <v>16</v>
      </c>
      <c r="U1910" s="583"/>
      <c r="V1910" s="585"/>
      <c r="W1910" s="577"/>
      <c r="X1910" s="566"/>
      <c r="Y1910" s="577"/>
      <c r="Z1910" s="566"/>
      <c r="AA1910" s="577"/>
      <c r="AB1910" s="566"/>
      <c r="AC1910" s="567"/>
      <c r="AD1910" s="570"/>
      <c r="AE1910" s="571"/>
      <c r="AF1910" s="598"/>
      <c r="AG1910" s="599"/>
      <c r="AH1910" s="566"/>
      <c r="AI1910" s="567"/>
      <c r="AJ1910" s="570"/>
      <c r="AK1910" s="571"/>
      <c r="AL1910" s="598"/>
      <c r="AM1910" s="599"/>
      <c r="AN1910" s="566"/>
      <c r="AO1910" s="567"/>
      <c r="AP1910" s="570"/>
      <c r="AQ1910" s="571"/>
      <c r="AR1910" s="598"/>
      <c r="AS1910" s="599"/>
      <c r="AT1910" s="603"/>
      <c r="AU1910" s="604"/>
      <c r="AV1910" s="596"/>
      <c r="AW1910" s="597"/>
      <c r="AX1910" s="598"/>
      <c r="AY1910" s="599"/>
      <c r="AZ1910" s="566"/>
      <c r="BA1910" s="567"/>
      <c r="BB1910" s="570"/>
      <c r="BC1910" s="571"/>
      <c r="BD1910" s="598"/>
      <c r="BE1910" s="599"/>
      <c r="BF1910" s="603"/>
      <c r="BG1910" s="604"/>
      <c r="BH1910" s="596"/>
      <c r="BI1910" s="597"/>
      <c r="BJ1910" s="598"/>
      <c r="BK1910" s="599"/>
      <c r="BL1910" s="600"/>
      <c r="BM1910" s="601"/>
      <c r="BN1910" s="602"/>
      <c r="BO1910" s="561"/>
      <c r="BP1910" s="561"/>
      <c r="BQ1910" s="62"/>
      <c r="BR1910" s="62"/>
      <c r="BS1910" s="62"/>
    </row>
    <row r="1911" spans="1:76" ht="21.75" customHeight="1">
      <c r="A1911" s="62"/>
      <c r="B1911" s="586" t="str">
        <f>IF(ROSTER!B$20="","",ROSTER!B$20)</f>
        <v/>
      </c>
      <c r="C1911" s="588" t="str">
        <f>IF(ROSTER!C$20="","",ROSTER!C$20)</f>
        <v/>
      </c>
      <c r="D1911" s="589"/>
      <c r="E1911" s="590"/>
      <c r="F1911" s="592">
        <f>IF(E1911="y",1,IF(E1911="S",1,0))</f>
        <v>0</v>
      </c>
      <c r="G1911" s="594">
        <f>IF(E1911="S",1,0)</f>
        <v>0</v>
      </c>
      <c r="H1911" s="584"/>
      <c r="I1911" s="576"/>
      <c r="J1911" s="564"/>
      <c r="K1911" s="565"/>
      <c r="L1911" s="568"/>
      <c r="M1911" s="569"/>
      <c r="N1911" s="578">
        <f>L1911+J1911</f>
        <v>0</v>
      </c>
      <c r="O1911" s="579"/>
      <c r="P1911" s="564"/>
      <c r="Q1911" s="565"/>
      <c r="R1911" s="568"/>
      <c r="S1911" s="569"/>
      <c r="T1911" s="578">
        <f>R1911-P1911</f>
        <v>0</v>
      </c>
      <c r="U1911" s="579"/>
      <c r="V1911" s="584"/>
      <c r="W1911" s="576"/>
      <c r="X1911" s="564"/>
      <c r="Y1911" s="576"/>
      <c r="Z1911" s="564"/>
      <c r="AA1911" s="576"/>
      <c r="AB1911" s="564"/>
      <c r="AC1911" s="565"/>
      <c r="AD1911" s="568"/>
      <c r="AE1911" s="569"/>
      <c r="AF1911" s="548">
        <f>IF(AB1911=0,0,(AD1911/AB1911)*100)</f>
        <v>0</v>
      </c>
      <c r="AG1911" s="549"/>
      <c r="AH1911" s="564"/>
      <c r="AI1911" s="565"/>
      <c r="AJ1911" s="568"/>
      <c r="AK1911" s="569"/>
      <c r="AL1911" s="548">
        <f>IF(AH1911=0,0,(AJ1911/AH1911)*100)</f>
        <v>0</v>
      </c>
      <c r="AM1911" s="549"/>
      <c r="AN1911" s="564"/>
      <c r="AO1911" s="565"/>
      <c r="AP1911" s="568"/>
      <c r="AQ1911" s="569"/>
      <c r="AR1911" s="548">
        <f>IF(AN1911=0,0,(AP1911/AN1911)*100)</f>
        <v>0</v>
      </c>
      <c r="AS1911" s="549"/>
      <c r="AT1911" s="572">
        <f>AB1911+AH1911+AN1911</f>
        <v>0</v>
      </c>
      <c r="AU1911" s="573"/>
      <c r="AV1911" s="544">
        <f>AD1911+AJ1911+AP1911</f>
        <v>0</v>
      </c>
      <c r="AW1911" s="545"/>
      <c r="AX1911" s="548">
        <f>IF(AT1911=0,0,(AV1911/AT1911)*100)</f>
        <v>0</v>
      </c>
      <c r="AY1911" s="549"/>
      <c r="AZ1911" s="564"/>
      <c r="BA1911" s="565"/>
      <c r="BB1911" s="568"/>
      <c r="BC1911" s="569"/>
      <c r="BD1911" s="548">
        <f>IF(AZ1911=0,0,(BB1911/AZ1911)*100)</f>
        <v>0</v>
      </c>
      <c r="BE1911" s="549"/>
      <c r="BF1911" s="572">
        <f>AT1911+AZ1911</f>
        <v>0</v>
      </c>
      <c r="BG1911" s="573"/>
      <c r="BH1911" s="544">
        <f>AV1911+BB1911</f>
        <v>0</v>
      </c>
      <c r="BI1911" s="545"/>
      <c r="BJ1911" s="548">
        <f>IF(BF1911=0,0,(BH1911/BF1911)*100)</f>
        <v>0</v>
      </c>
      <c r="BK1911" s="549"/>
      <c r="BL1911" s="552">
        <f>(AD1911*2)+(AJ1911*2)+(AP1911*3)+BB1911</f>
        <v>0</v>
      </c>
      <c r="BM1911" s="553"/>
      <c r="BN1911" s="554"/>
      <c r="BO1911" s="560" t="e">
        <f>(BL1911*BR$1899)+(N1911*BR$1900)+(X1911*BR$1901)+(R1911*BR$1902)+(V1911*BR$1903)+(Z1911*BR$1904)</f>
        <v>#REF!</v>
      </c>
      <c r="BP1911" s="560" t="e">
        <f>((AZ1911-BB1911)*BR$1906)+((AT1911-AV1911)*BR$1905)+(H1911*BR$1907)+(P1911*BR$1908)</f>
        <v>#REF!</v>
      </c>
      <c r="BQ1911" s="62"/>
      <c r="BR1911" s="62"/>
      <c r="BS1911" s="62"/>
    </row>
    <row r="1912" spans="1:76" ht="21.75" customHeight="1">
      <c r="A1912" s="62"/>
      <c r="B1912" s="587"/>
      <c r="C1912" s="562" t="str">
        <f>IF(ROSTER!D$20="","",ROSTER!D$20)</f>
        <v/>
      </c>
      <c r="D1912" s="563"/>
      <c r="E1912" s="591"/>
      <c r="F1912" s="593"/>
      <c r="G1912" s="595"/>
      <c r="H1912" s="585"/>
      <c r="I1912" s="577"/>
      <c r="J1912" s="566"/>
      <c r="K1912" s="567"/>
      <c r="L1912" s="570"/>
      <c r="M1912" s="571"/>
      <c r="N1912" s="582" t="s">
        <v>16</v>
      </c>
      <c r="O1912" s="583"/>
      <c r="P1912" s="566"/>
      <c r="Q1912" s="567"/>
      <c r="R1912" s="570"/>
      <c r="S1912" s="571"/>
      <c r="T1912" s="582" t="s">
        <v>16</v>
      </c>
      <c r="U1912" s="583"/>
      <c r="V1912" s="585"/>
      <c r="W1912" s="577"/>
      <c r="X1912" s="566"/>
      <c r="Y1912" s="577"/>
      <c r="Z1912" s="566"/>
      <c r="AA1912" s="577"/>
      <c r="AB1912" s="566"/>
      <c r="AC1912" s="567"/>
      <c r="AD1912" s="570"/>
      <c r="AE1912" s="571"/>
      <c r="AF1912" s="598"/>
      <c r="AG1912" s="599"/>
      <c r="AH1912" s="566"/>
      <c r="AI1912" s="567"/>
      <c r="AJ1912" s="570"/>
      <c r="AK1912" s="571"/>
      <c r="AL1912" s="598"/>
      <c r="AM1912" s="599"/>
      <c r="AN1912" s="566"/>
      <c r="AO1912" s="567"/>
      <c r="AP1912" s="570"/>
      <c r="AQ1912" s="571"/>
      <c r="AR1912" s="598"/>
      <c r="AS1912" s="599"/>
      <c r="AT1912" s="603"/>
      <c r="AU1912" s="604"/>
      <c r="AV1912" s="596"/>
      <c r="AW1912" s="597"/>
      <c r="AX1912" s="598"/>
      <c r="AY1912" s="599"/>
      <c r="AZ1912" s="566"/>
      <c r="BA1912" s="567"/>
      <c r="BB1912" s="570"/>
      <c r="BC1912" s="571"/>
      <c r="BD1912" s="598"/>
      <c r="BE1912" s="599"/>
      <c r="BF1912" s="603"/>
      <c r="BG1912" s="604"/>
      <c r="BH1912" s="596"/>
      <c r="BI1912" s="597"/>
      <c r="BJ1912" s="598"/>
      <c r="BK1912" s="599"/>
      <c r="BL1912" s="600"/>
      <c r="BM1912" s="601"/>
      <c r="BN1912" s="602"/>
      <c r="BO1912" s="561"/>
      <c r="BP1912" s="561"/>
      <c r="BQ1912" s="62"/>
      <c r="BR1912" s="62"/>
      <c r="BS1912" s="62"/>
    </row>
    <row r="1913" spans="1:76" ht="21.75" customHeight="1">
      <c r="A1913" s="62"/>
      <c r="B1913" s="586" t="str">
        <f>IF(ROSTER!B$22="","",ROSTER!B$22)</f>
        <v/>
      </c>
      <c r="C1913" s="588" t="str">
        <f>IF(ROSTER!C$22="","",ROSTER!C$22)</f>
        <v/>
      </c>
      <c r="D1913" s="589"/>
      <c r="E1913" s="590"/>
      <c r="F1913" s="592">
        <f>IF(E1913="y",1,IF(E1913="S",1,0))</f>
        <v>0</v>
      </c>
      <c r="G1913" s="594">
        <f>IF(E1913="S",1,0)</f>
        <v>0</v>
      </c>
      <c r="H1913" s="584"/>
      <c r="I1913" s="576"/>
      <c r="J1913" s="564"/>
      <c r="K1913" s="565"/>
      <c r="L1913" s="568"/>
      <c r="M1913" s="569"/>
      <c r="N1913" s="578">
        <f>L1913+J1913</f>
        <v>0</v>
      </c>
      <c r="O1913" s="579"/>
      <c r="P1913" s="564"/>
      <c r="Q1913" s="565"/>
      <c r="R1913" s="568"/>
      <c r="S1913" s="569"/>
      <c r="T1913" s="578">
        <f>R1913-P1913</f>
        <v>0</v>
      </c>
      <c r="U1913" s="579"/>
      <c r="V1913" s="584"/>
      <c r="W1913" s="576"/>
      <c r="X1913" s="564"/>
      <c r="Y1913" s="576"/>
      <c r="Z1913" s="564"/>
      <c r="AA1913" s="576"/>
      <c r="AB1913" s="564"/>
      <c r="AC1913" s="565"/>
      <c r="AD1913" s="568"/>
      <c r="AE1913" s="569"/>
      <c r="AF1913" s="548">
        <f>IF(AB1913=0,0,(AD1913/AB1913)*100)</f>
        <v>0</v>
      </c>
      <c r="AG1913" s="549"/>
      <c r="AH1913" s="564"/>
      <c r="AI1913" s="565"/>
      <c r="AJ1913" s="568"/>
      <c r="AK1913" s="569"/>
      <c r="AL1913" s="548">
        <f>IF(AH1913=0,0,(AJ1913/AH1913)*100)</f>
        <v>0</v>
      </c>
      <c r="AM1913" s="549"/>
      <c r="AN1913" s="564"/>
      <c r="AO1913" s="565"/>
      <c r="AP1913" s="568"/>
      <c r="AQ1913" s="569"/>
      <c r="AR1913" s="548">
        <f>IF(AN1913=0,0,(AP1913/AN1913)*100)</f>
        <v>0</v>
      </c>
      <c r="AS1913" s="549"/>
      <c r="AT1913" s="572">
        <f>AB1913+AH1913+AN1913</f>
        <v>0</v>
      </c>
      <c r="AU1913" s="573"/>
      <c r="AV1913" s="544">
        <f>AD1913+AJ1913+AP1913</f>
        <v>0</v>
      </c>
      <c r="AW1913" s="545"/>
      <c r="AX1913" s="548">
        <f>IF(AT1913=0,0,(AV1913/AT1913)*100)</f>
        <v>0</v>
      </c>
      <c r="AY1913" s="549"/>
      <c r="AZ1913" s="564"/>
      <c r="BA1913" s="565"/>
      <c r="BB1913" s="568"/>
      <c r="BC1913" s="569"/>
      <c r="BD1913" s="548">
        <f>IF(AZ1913=0,0,(BB1913/AZ1913)*100)</f>
        <v>0</v>
      </c>
      <c r="BE1913" s="549"/>
      <c r="BF1913" s="572">
        <f>AT1913+AZ1913</f>
        <v>0</v>
      </c>
      <c r="BG1913" s="573"/>
      <c r="BH1913" s="544">
        <f>AV1913+BB1913</f>
        <v>0</v>
      </c>
      <c r="BI1913" s="545"/>
      <c r="BJ1913" s="548">
        <f>IF(BF1913=0,0,(BH1913/BF1913)*100)</f>
        <v>0</v>
      </c>
      <c r="BK1913" s="549"/>
      <c r="BL1913" s="552">
        <f>(AD1913*2)+(AJ1913*2)+(AP1913*3)+BB1913</f>
        <v>0</v>
      </c>
      <c r="BM1913" s="553"/>
      <c r="BN1913" s="554"/>
      <c r="BO1913" s="560" t="e">
        <f>(BL1913*BR$1899)+(N1913*BR$1900)+(X1913*BR$1901)+(R1913*BR$1902)+(V1913*BR$1903)+(Z1913*BR$1904)</f>
        <v>#REF!</v>
      </c>
      <c r="BP1913" s="560" t="e">
        <f>((AZ1913-BB1913)*BR$1906)+((AT1913-AV1913)*BR$1905)+(H1913*BR$1907)+(P1913*BR$1908)</f>
        <v>#REF!</v>
      </c>
      <c r="BQ1913" s="62"/>
      <c r="BR1913" s="62"/>
      <c r="BS1913" s="62"/>
    </row>
    <row r="1914" spans="1:76" ht="21.75" customHeight="1">
      <c r="A1914" s="62"/>
      <c r="B1914" s="587"/>
      <c r="C1914" s="562" t="str">
        <f>IF(ROSTER!D$22="","",ROSTER!D$22)</f>
        <v/>
      </c>
      <c r="D1914" s="563"/>
      <c r="E1914" s="591"/>
      <c r="F1914" s="593"/>
      <c r="G1914" s="595"/>
      <c r="H1914" s="585"/>
      <c r="I1914" s="577"/>
      <c r="J1914" s="566"/>
      <c r="K1914" s="567"/>
      <c r="L1914" s="570"/>
      <c r="M1914" s="571"/>
      <c r="N1914" s="582" t="s">
        <v>16</v>
      </c>
      <c r="O1914" s="583"/>
      <c r="P1914" s="566"/>
      <c r="Q1914" s="567"/>
      <c r="R1914" s="570"/>
      <c r="S1914" s="571"/>
      <c r="T1914" s="582" t="s">
        <v>16</v>
      </c>
      <c r="U1914" s="583"/>
      <c r="V1914" s="585"/>
      <c r="W1914" s="577"/>
      <c r="X1914" s="566"/>
      <c r="Y1914" s="577"/>
      <c r="Z1914" s="566"/>
      <c r="AA1914" s="577"/>
      <c r="AB1914" s="566"/>
      <c r="AC1914" s="567"/>
      <c r="AD1914" s="570"/>
      <c r="AE1914" s="571"/>
      <c r="AF1914" s="598"/>
      <c r="AG1914" s="599"/>
      <c r="AH1914" s="566"/>
      <c r="AI1914" s="567"/>
      <c r="AJ1914" s="570"/>
      <c r="AK1914" s="571"/>
      <c r="AL1914" s="598"/>
      <c r="AM1914" s="599"/>
      <c r="AN1914" s="566"/>
      <c r="AO1914" s="567"/>
      <c r="AP1914" s="570"/>
      <c r="AQ1914" s="571"/>
      <c r="AR1914" s="598"/>
      <c r="AS1914" s="599"/>
      <c r="AT1914" s="603"/>
      <c r="AU1914" s="604"/>
      <c r="AV1914" s="596"/>
      <c r="AW1914" s="597"/>
      <c r="AX1914" s="598"/>
      <c r="AY1914" s="599"/>
      <c r="AZ1914" s="566"/>
      <c r="BA1914" s="567"/>
      <c r="BB1914" s="570"/>
      <c r="BC1914" s="571"/>
      <c r="BD1914" s="598"/>
      <c r="BE1914" s="599"/>
      <c r="BF1914" s="603"/>
      <c r="BG1914" s="604"/>
      <c r="BH1914" s="596"/>
      <c r="BI1914" s="597"/>
      <c r="BJ1914" s="598"/>
      <c r="BK1914" s="599"/>
      <c r="BL1914" s="600"/>
      <c r="BM1914" s="601"/>
      <c r="BN1914" s="602"/>
      <c r="BO1914" s="561"/>
      <c r="BP1914" s="561"/>
      <c r="BQ1914" s="62"/>
      <c r="BR1914" s="62"/>
      <c r="BS1914" s="62"/>
    </row>
    <row r="1915" spans="1:76" ht="21.75" customHeight="1">
      <c r="A1915" s="62"/>
      <c r="B1915" s="586" t="str">
        <f>IF(ROSTER!B$24="","",ROSTER!B$24)</f>
        <v/>
      </c>
      <c r="C1915" s="588" t="str">
        <f>IF(ROSTER!C$24="","",ROSTER!C$24)</f>
        <v/>
      </c>
      <c r="D1915" s="589"/>
      <c r="E1915" s="590"/>
      <c r="F1915" s="592">
        <f>IF(E1915="y",1,IF(E1915="S",1,0))</f>
        <v>0</v>
      </c>
      <c r="G1915" s="594">
        <f>IF(E1915="S",1,0)</f>
        <v>0</v>
      </c>
      <c r="H1915" s="584"/>
      <c r="I1915" s="576"/>
      <c r="J1915" s="564"/>
      <c r="K1915" s="565"/>
      <c r="L1915" s="568"/>
      <c r="M1915" s="569"/>
      <c r="N1915" s="578">
        <f>L1915+J1915</f>
        <v>0</v>
      </c>
      <c r="O1915" s="579"/>
      <c r="P1915" s="564"/>
      <c r="Q1915" s="565"/>
      <c r="R1915" s="568"/>
      <c r="S1915" s="569"/>
      <c r="T1915" s="578">
        <f>R1915-P1915</f>
        <v>0</v>
      </c>
      <c r="U1915" s="579"/>
      <c r="V1915" s="584"/>
      <c r="W1915" s="576"/>
      <c r="X1915" s="564"/>
      <c r="Y1915" s="576"/>
      <c r="Z1915" s="564"/>
      <c r="AA1915" s="576"/>
      <c r="AB1915" s="564"/>
      <c r="AC1915" s="565"/>
      <c r="AD1915" s="568"/>
      <c r="AE1915" s="569"/>
      <c r="AF1915" s="548">
        <f>IF(AB1915=0,0,(AD1915/AB1915)*100)</f>
        <v>0</v>
      </c>
      <c r="AG1915" s="549"/>
      <c r="AH1915" s="564"/>
      <c r="AI1915" s="565"/>
      <c r="AJ1915" s="568"/>
      <c r="AK1915" s="569"/>
      <c r="AL1915" s="548">
        <f>IF(AH1915=0,0,(AJ1915/AH1915)*100)</f>
        <v>0</v>
      </c>
      <c r="AM1915" s="549"/>
      <c r="AN1915" s="564"/>
      <c r="AO1915" s="565"/>
      <c r="AP1915" s="568"/>
      <c r="AQ1915" s="569"/>
      <c r="AR1915" s="548">
        <f>IF(AN1915=0,0,(AP1915/AN1915)*100)</f>
        <v>0</v>
      </c>
      <c r="AS1915" s="549"/>
      <c r="AT1915" s="572">
        <f>AB1915+AH1915+AN1915</f>
        <v>0</v>
      </c>
      <c r="AU1915" s="573"/>
      <c r="AV1915" s="544">
        <f>AD1915+AJ1915+AP1915</f>
        <v>0</v>
      </c>
      <c r="AW1915" s="545"/>
      <c r="AX1915" s="548">
        <f>IF(AT1915=0,0,(AV1915/AT1915)*100)</f>
        <v>0</v>
      </c>
      <c r="AY1915" s="549"/>
      <c r="AZ1915" s="564"/>
      <c r="BA1915" s="565"/>
      <c r="BB1915" s="568"/>
      <c r="BC1915" s="569"/>
      <c r="BD1915" s="548">
        <f>IF(AZ1915=0,0,(BB1915/AZ1915)*100)</f>
        <v>0</v>
      </c>
      <c r="BE1915" s="549"/>
      <c r="BF1915" s="572">
        <f>AT1915+AZ1915</f>
        <v>0</v>
      </c>
      <c r="BG1915" s="573"/>
      <c r="BH1915" s="544">
        <f>AV1915+BB1915</f>
        <v>0</v>
      </c>
      <c r="BI1915" s="545"/>
      <c r="BJ1915" s="548">
        <f>IF(BF1915=0,0,(BH1915/BF1915)*100)</f>
        <v>0</v>
      </c>
      <c r="BK1915" s="549"/>
      <c r="BL1915" s="552">
        <f>(AD1915*2)+(AJ1915*2)+(AP1915*3)+BB1915</f>
        <v>0</v>
      </c>
      <c r="BM1915" s="553"/>
      <c r="BN1915" s="554"/>
      <c r="BO1915" s="560" t="e">
        <f>(BL1915*BR$1899)+(N1915*BR$1900)+(X1915*BR$1901)+(R1915*BR$1902)+(V1915*BR$1903)+(Z1915*BR$1904)</f>
        <v>#REF!</v>
      </c>
      <c r="BP1915" s="560" t="e">
        <f>((AZ1915-BB1915)*BR$1906)+((AT1915-AV1915)*BR$1905)+(H1915*BR$1907)+(P1915*BR$1908)</f>
        <v>#REF!</v>
      </c>
      <c r="BQ1915" s="62"/>
      <c r="BR1915" s="62"/>
      <c r="BS1915" s="62"/>
    </row>
    <row r="1916" spans="1:76" ht="21.75" customHeight="1">
      <c r="A1916" s="62"/>
      <c r="B1916" s="587"/>
      <c r="C1916" s="562" t="str">
        <f>IF(ROSTER!D$24="","",ROSTER!D$24)</f>
        <v/>
      </c>
      <c r="D1916" s="563"/>
      <c r="E1916" s="591"/>
      <c r="F1916" s="593"/>
      <c r="G1916" s="595"/>
      <c r="H1916" s="585"/>
      <c r="I1916" s="577"/>
      <c r="J1916" s="566"/>
      <c r="K1916" s="567"/>
      <c r="L1916" s="570"/>
      <c r="M1916" s="571"/>
      <c r="N1916" s="582" t="s">
        <v>16</v>
      </c>
      <c r="O1916" s="583"/>
      <c r="P1916" s="566"/>
      <c r="Q1916" s="567"/>
      <c r="R1916" s="570"/>
      <c r="S1916" s="571"/>
      <c r="T1916" s="582" t="s">
        <v>16</v>
      </c>
      <c r="U1916" s="583"/>
      <c r="V1916" s="585"/>
      <c r="W1916" s="577"/>
      <c r="X1916" s="566"/>
      <c r="Y1916" s="577"/>
      <c r="Z1916" s="566"/>
      <c r="AA1916" s="577"/>
      <c r="AB1916" s="566"/>
      <c r="AC1916" s="567"/>
      <c r="AD1916" s="570"/>
      <c r="AE1916" s="571"/>
      <c r="AF1916" s="598"/>
      <c r="AG1916" s="599"/>
      <c r="AH1916" s="566"/>
      <c r="AI1916" s="567"/>
      <c r="AJ1916" s="570"/>
      <c r="AK1916" s="571"/>
      <c r="AL1916" s="598"/>
      <c r="AM1916" s="599"/>
      <c r="AN1916" s="566"/>
      <c r="AO1916" s="567"/>
      <c r="AP1916" s="570"/>
      <c r="AQ1916" s="571"/>
      <c r="AR1916" s="598"/>
      <c r="AS1916" s="599"/>
      <c r="AT1916" s="603"/>
      <c r="AU1916" s="604"/>
      <c r="AV1916" s="596"/>
      <c r="AW1916" s="597"/>
      <c r="AX1916" s="598"/>
      <c r="AY1916" s="599"/>
      <c r="AZ1916" s="566"/>
      <c r="BA1916" s="567"/>
      <c r="BB1916" s="570"/>
      <c r="BC1916" s="571"/>
      <c r="BD1916" s="598"/>
      <c r="BE1916" s="599"/>
      <c r="BF1916" s="603"/>
      <c r="BG1916" s="604"/>
      <c r="BH1916" s="596"/>
      <c r="BI1916" s="597"/>
      <c r="BJ1916" s="598"/>
      <c r="BK1916" s="599"/>
      <c r="BL1916" s="600"/>
      <c r="BM1916" s="601"/>
      <c r="BN1916" s="602"/>
      <c r="BO1916" s="561"/>
      <c r="BP1916" s="561"/>
      <c r="BQ1916" s="62"/>
      <c r="BR1916" s="62"/>
      <c r="BS1916" s="62"/>
      <c r="BX1916" s="82"/>
    </row>
    <row r="1917" spans="1:76" ht="21.75" customHeight="1">
      <c r="A1917" s="62"/>
      <c r="B1917" s="586" t="str">
        <f>IF(ROSTER!B$26="","",ROSTER!B$26)</f>
        <v/>
      </c>
      <c r="C1917" s="588" t="str">
        <f>IF(ROSTER!C$26="","",ROSTER!C$26)</f>
        <v/>
      </c>
      <c r="D1917" s="589"/>
      <c r="E1917" s="590"/>
      <c r="F1917" s="592">
        <f>IF(E1917="y",1,IF(E1917="S",1,0))</f>
        <v>0</v>
      </c>
      <c r="G1917" s="594">
        <f>IF(E1917="S",1,0)</f>
        <v>0</v>
      </c>
      <c r="H1917" s="584"/>
      <c r="I1917" s="576"/>
      <c r="J1917" s="564"/>
      <c r="K1917" s="565"/>
      <c r="L1917" s="568"/>
      <c r="M1917" s="569"/>
      <c r="N1917" s="578">
        <f>L1917+J1917</f>
        <v>0</v>
      </c>
      <c r="O1917" s="579"/>
      <c r="P1917" s="564"/>
      <c r="Q1917" s="565"/>
      <c r="R1917" s="568"/>
      <c r="S1917" s="569"/>
      <c r="T1917" s="578">
        <f>R1917-P1917</f>
        <v>0</v>
      </c>
      <c r="U1917" s="579"/>
      <c r="V1917" s="584"/>
      <c r="W1917" s="576"/>
      <c r="X1917" s="564"/>
      <c r="Y1917" s="576"/>
      <c r="Z1917" s="564"/>
      <c r="AA1917" s="576"/>
      <c r="AB1917" s="564"/>
      <c r="AC1917" s="565"/>
      <c r="AD1917" s="568"/>
      <c r="AE1917" s="569"/>
      <c r="AF1917" s="548">
        <f>IF(AB1917=0,0,(AD1917/AB1917)*100)</f>
        <v>0</v>
      </c>
      <c r="AG1917" s="549"/>
      <c r="AH1917" s="564"/>
      <c r="AI1917" s="565"/>
      <c r="AJ1917" s="568"/>
      <c r="AK1917" s="569"/>
      <c r="AL1917" s="548">
        <f>IF(AH1917=0,0,(AJ1917/AH1917)*100)</f>
        <v>0</v>
      </c>
      <c r="AM1917" s="549"/>
      <c r="AN1917" s="564"/>
      <c r="AO1917" s="565"/>
      <c r="AP1917" s="568"/>
      <c r="AQ1917" s="569"/>
      <c r="AR1917" s="548">
        <f>IF(AN1917=0,0,(AP1917/AN1917)*100)</f>
        <v>0</v>
      </c>
      <c r="AS1917" s="549"/>
      <c r="AT1917" s="572">
        <f>AB1917+AH1917+AN1917</f>
        <v>0</v>
      </c>
      <c r="AU1917" s="573"/>
      <c r="AV1917" s="544">
        <f>AD1917+AJ1917+AP1917</f>
        <v>0</v>
      </c>
      <c r="AW1917" s="545"/>
      <c r="AX1917" s="548">
        <f>IF(AT1917=0,0,(AV1917/AT1917)*100)</f>
        <v>0</v>
      </c>
      <c r="AY1917" s="549"/>
      <c r="AZ1917" s="564"/>
      <c r="BA1917" s="565"/>
      <c r="BB1917" s="568"/>
      <c r="BC1917" s="569"/>
      <c r="BD1917" s="548">
        <f>IF(AZ1917=0,0,(BB1917/AZ1917)*100)</f>
        <v>0</v>
      </c>
      <c r="BE1917" s="549"/>
      <c r="BF1917" s="572">
        <f>AT1917+AZ1917</f>
        <v>0</v>
      </c>
      <c r="BG1917" s="573"/>
      <c r="BH1917" s="544">
        <f>AV1917+BB1917</f>
        <v>0</v>
      </c>
      <c r="BI1917" s="545"/>
      <c r="BJ1917" s="548">
        <f>IF(BF1917=0,0,(BH1917/BF1917)*100)</f>
        <v>0</v>
      </c>
      <c r="BK1917" s="549"/>
      <c r="BL1917" s="552">
        <f>(AD1917*2)+(AJ1917*2)+(AP1917*3)+BB1917</f>
        <v>0</v>
      </c>
      <c r="BM1917" s="553"/>
      <c r="BN1917" s="554"/>
      <c r="BO1917" s="560" t="e">
        <f>(BL1917*BR$1899)+(N1917*BR$1900)+(X1917*BR$1901)+(R1917*BR$1902)+(V1917*BR$1903)+(Z1917*BR$1904)</f>
        <v>#REF!</v>
      </c>
      <c r="BP1917" s="560" t="e">
        <f>((AZ1917-BB1917)*BR$1906)+((AT1917-AV1917)*BR$1905)+(H1917*BR$1907)+(P1917*BR$1908)</f>
        <v>#REF!</v>
      </c>
      <c r="BQ1917" s="62"/>
      <c r="BR1917" s="62"/>
      <c r="BS1917" s="62"/>
    </row>
    <row r="1918" spans="1:76" ht="21.75" customHeight="1">
      <c r="A1918" s="62"/>
      <c r="B1918" s="587"/>
      <c r="C1918" s="562" t="str">
        <f>IF(ROSTER!D$26="","",ROSTER!D$26)</f>
        <v/>
      </c>
      <c r="D1918" s="563"/>
      <c r="E1918" s="591"/>
      <c r="F1918" s="593"/>
      <c r="G1918" s="595"/>
      <c r="H1918" s="585"/>
      <c r="I1918" s="577"/>
      <c r="J1918" s="566"/>
      <c r="K1918" s="567"/>
      <c r="L1918" s="570"/>
      <c r="M1918" s="571"/>
      <c r="N1918" s="582" t="s">
        <v>16</v>
      </c>
      <c r="O1918" s="583"/>
      <c r="P1918" s="566"/>
      <c r="Q1918" s="567"/>
      <c r="R1918" s="570"/>
      <c r="S1918" s="571"/>
      <c r="T1918" s="582" t="s">
        <v>16</v>
      </c>
      <c r="U1918" s="583"/>
      <c r="V1918" s="585"/>
      <c r="W1918" s="577"/>
      <c r="X1918" s="566"/>
      <c r="Y1918" s="577"/>
      <c r="Z1918" s="566"/>
      <c r="AA1918" s="577"/>
      <c r="AB1918" s="566"/>
      <c r="AC1918" s="567"/>
      <c r="AD1918" s="570"/>
      <c r="AE1918" s="571"/>
      <c r="AF1918" s="598"/>
      <c r="AG1918" s="599"/>
      <c r="AH1918" s="566"/>
      <c r="AI1918" s="567"/>
      <c r="AJ1918" s="570"/>
      <c r="AK1918" s="571"/>
      <c r="AL1918" s="598"/>
      <c r="AM1918" s="599"/>
      <c r="AN1918" s="566"/>
      <c r="AO1918" s="567"/>
      <c r="AP1918" s="570"/>
      <c r="AQ1918" s="571"/>
      <c r="AR1918" s="598"/>
      <c r="AS1918" s="599"/>
      <c r="AT1918" s="603"/>
      <c r="AU1918" s="604"/>
      <c r="AV1918" s="596"/>
      <c r="AW1918" s="597"/>
      <c r="AX1918" s="598"/>
      <c r="AY1918" s="599"/>
      <c r="AZ1918" s="566"/>
      <c r="BA1918" s="567"/>
      <c r="BB1918" s="570"/>
      <c r="BC1918" s="571"/>
      <c r="BD1918" s="598"/>
      <c r="BE1918" s="599"/>
      <c r="BF1918" s="603"/>
      <c r="BG1918" s="604"/>
      <c r="BH1918" s="596"/>
      <c r="BI1918" s="597"/>
      <c r="BJ1918" s="598"/>
      <c r="BK1918" s="599"/>
      <c r="BL1918" s="600"/>
      <c r="BM1918" s="601"/>
      <c r="BN1918" s="602"/>
      <c r="BO1918" s="561"/>
      <c r="BP1918" s="561"/>
      <c r="BQ1918" s="62"/>
      <c r="BR1918" s="62"/>
      <c r="BS1918" s="62"/>
    </row>
    <row r="1919" spans="1:76" ht="21.75" customHeight="1">
      <c r="A1919" s="62"/>
      <c r="B1919" s="586" t="str">
        <f>IF(ROSTER!B$28="","",ROSTER!B$28)</f>
        <v/>
      </c>
      <c r="C1919" s="588" t="str">
        <f>IF(ROSTER!C$28="","",ROSTER!C$28)</f>
        <v/>
      </c>
      <c r="D1919" s="589"/>
      <c r="E1919" s="590"/>
      <c r="F1919" s="592">
        <f>IF(E1919="y",1,IF(E1919="S",1,0))</f>
        <v>0</v>
      </c>
      <c r="G1919" s="594">
        <f>IF(E1919="S",1,0)</f>
        <v>0</v>
      </c>
      <c r="H1919" s="584"/>
      <c r="I1919" s="576"/>
      <c r="J1919" s="564"/>
      <c r="K1919" s="565"/>
      <c r="L1919" s="568"/>
      <c r="M1919" s="569"/>
      <c r="N1919" s="578">
        <f>L1919+J1919</f>
        <v>0</v>
      </c>
      <c r="O1919" s="579"/>
      <c r="P1919" s="564"/>
      <c r="Q1919" s="565"/>
      <c r="R1919" s="568"/>
      <c r="S1919" s="569"/>
      <c r="T1919" s="578">
        <f>R1919-P1919</f>
        <v>0</v>
      </c>
      <c r="U1919" s="579"/>
      <c r="V1919" s="584"/>
      <c r="W1919" s="576"/>
      <c r="X1919" s="564"/>
      <c r="Y1919" s="576"/>
      <c r="Z1919" s="564"/>
      <c r="AA1919" s="576"/>
      <c r="AB1919" s="564"/>
      <c r="AC1919" s="565"/>
      <c r="AD1919" s="568"/>
      <c r="AE1919" s="569"/>
      <c r="AF1919" s="548">
        <f>IF(AB1919=0,0,(AD1919/AB1919)*100)</f>
        <v>0</v>
      </c>
      <c r="AG1919" s="549"/>
      <c r="AH1919" s="564"/>
      <c r="AI1919" s="565"/>
      <c r="AJ1919" s="568"/>
      <c r="AK1919" s="569"/>
      <c r="AL1919" s="548">
        <f>IF(AH1919=0,0,(AJ1919/AH1919)*100)</f>
        <v>0</v>
      </c>
      <c r="AM1919" s="549"/>
      <c r="AN1919" s="564"/>
      <c r="AO1919" s="565"/>
      <c r="AP1919" s="568"/>
      <c r="AQ1919" s="569"/>
      <c r="AR1919" s="548">
        <f>IF(AN1919=0,0,(AP1919/AN1919)*100)</f>
        <v>0</v>
      </c>
      <c r="AS1919" s="549"/>
      <c r="AT1919" s="572">
        <f>AB1919+AH1919+AN1919</f>
        <v>0</v>
      </c>
      <c r="AU1919" s="573"/>
      <c r="AV1919" s="544">
        <f>AD1919+AJ1919+AP1919</f>
        <v>0</v>
      </c>
      <c r="AW1919" s="545"/>
      <c r="AX1919" s="548">
        <f>IF(AT1919=0,0,(AV1919/AT1919)*100)</f>
        <v>0</v>
      </c>
      <c r="AY1919" s="549"/>
      <c r="AZ1919" s="564"/>
      <c r="BA1919" s="565"/>
      <c r="BB1919" s="568"/>
      <c r="BC1919" s="569"/>
      <c r="BD1919" s="548">
        <f>IF(AZ1919=0,0,(BB1919/AZ1919)*100)</f>
        <v>0</v>
      </c>
      <c r="BE1919" s="549"/>
      <c r="BF1919" s="572">
        <f>AT1919+AZ1919</f>
        <v>0</v>
      </c>
      <c r="BG1919" s="573"/>
      <c r="BH1919" s="544">
        <f>AV1919+BB1919</f>
        <v>0</v>
      </c>
      <c r="BI1919" s="545"/>
      <c r="BJ1919" s="548">
        <f>IF(BF1919=0,0,(BH1919/BF1919)*100)</f>
        <v>0</v>
      </c>
      <c r="BK1919" s="549"/>
      <c r="BL1919" s="552">
        <f>(AD1919*2)+(AJ1919*2)+(AP1919*3)+BB1919</f>
        <v>0</v>
      </c>
      <c r="BM1919" s="553"/>
      <c r="BN1919" s="554"/>
      <c r="BO1919" s="560" t="e">
        <f>(BL1919*BR$1899)+(N1919*BR$1900)+(X1919*BR$1901)+(R1919*BR$1902)+(V1919*BR$1903)+(Z1919*BR$1904)</f>
        <v>#REF!</v>
      </c>
      <c r="BP1919" s="560" t="e">
        <f>((AZ1919-BB1919)*BR$1906)+((AT1919-AV1919)*BR$1905)+(H1919*BR$1907)+(P1919*BR$1908)</f>
        <v>#REF!</v>
      </c>
      <c r="BQ1919" s="62"/>
      <c r="BR1919" s="62"/>
      <c r="BS1919" s="62"/>
    </row>
    <row r="1920" spans="1:76" ht="21.75" customHeight="1">
      <c r="A1920" s="62"/>
      <c r="B1920" s="587"/>
      <c r="C1920" s="562" t="str">
        <f>IF(ROSTER!D$28="","",ROSTER!D$28)</f>
        <v/>
      </c>
      <c r="D1920" s="563"/>
      <c r="E1920" s="591"/>
      <c r="F1920" s="593"/>
      <c r="G1920" s="595"/>
      <c r="H1920" s="585"/>
      <c r="I1920" s="577"/>
      <c r="J1920" s="566"/>
      <c r="K1920" s="567"/>
      <c r="L1920" s="570"/>
      <c r="M1920" s="571"/>
      <c r="N1920" s="582" t="s">
        <v>16</v>
      </c>
      <c r="O1920" s="583"/>
      <c r="P1920" s="566"/>
      <c r="Q1920" s="567"/>
      <c r="R1920" s="570"/>
      <c r="S1920" s="571"/>
      <c r="T1920" s="582" t="s">
        <v>16</v>
      </c>
      <c r="U1920" s="583"/>
      <c r="V1920" s="585"/>
      <c r="W1920" s="577"/>
      <c r="X1920" s="566"/>
      <c r="Y1920" s="577"/>
      <c r="Z1920" s="566"/>
      <c r="AA1920" s="577"/>
      <c r="AB1920" s="566"/>
      <c r="AC1920" s="567"/>
      <c r="AD1920" s="570"/>
      <c r="AE1920" s="571"/>
      <c r="AF1920" s="598"/>
      <c r="AG1920" s="599"/>
      <c r="AH1920" s="566"/>
      <c r="AI1920" s="567"/>
      <c r="AJ1920" s="570"/>
      <c r="AK1920" s="571"/>
      <c r="AL1920" s="598"/>
      <c r="AM1920" s="599"/>
      <c r="AN1920" s="566"/>
      <c r="AO1920" s="567"/>
      <c r="AP1920" s="570"/>
      <c r="AQ1920" s="571"/>
      <c r="AR1920" s="598"/>
      <c r="AS1920" s="599"/>
      <c r="AT1920" s="603"/>
      <c r="AU1920" s="604"/>
      <c r="AV1920" s="596"/>
      <c r="AW1920" s="597"/>
      <c r="AX1920" s="598"/>
      <c r="AY1920" s="599"/>
      <c r="AZ1920" s="566"/>
      <c r="BA1920" s="567"/>
      <c r="BB1920" s="570"/>
      <c r="BC1920" s="571"/>
      <c r="BD1920" s="598"/>
      <c r="BE1920" s="599"/>
      <c r="BF1920" s="603"/>
      <c r="BG1920" s="604"/>
      <c r="BH1920" s="596"/>
      <c r="BI1920" s="597"/>
      <c r="BJ1920" s="598"/>
      <c r="BK1920" s="599"/>
      <c r="BL1920" s="600"/>
      <c r="BM1920" s="601"/>
      <c r="BN1920" s="602"/>
      <c r="BO1920" s="561"/>
      <c r="BP1920" s="561"/>
      <c r="BQ1920" s="62"/>
      <c r="BR1920" s="62"/>
      <c r="BS1920" s="62"/>
    </row>
    <row r="1921" spans="1:71" ht="21.75" customHeight="1">
      <c r="A1921" s="62"/>
      <c r="B1921" s="586" t="str">
        <f>IF(ROSTER!B$30="","",ROSTER!B$30)</f>
        <v/>
      </c>
      <c r="C1921" s="588" t="str">
        <f>IF(ROSTER!C$30="","",ROSTER!C$30)</f>
        <v/>
      </c>
      <c r="D1921" s="589"/>
      <c r="E1921" s="590"/>
      <c r="F1921" s="592">
        <f>IF(E1921="y",1,IF(E1921="S",1,0))</f>
        <v>0</v>
      </c>
      <c r="G1921" s="594">
        <f>IF(E1921="S",1,0)</f>
        <v>0</v>
      </c>
      <c r="H1921" s="584"/>
      <c r="I1921" s="576"/>
      <c r="J1921" s="564"/>
      <c r="K1921" s="565"/>
      <c r="L1921" s="568"/>
      <c r="M1921" s="569"/>
      <c r="N1921" s="578">
        <f>L1921+J1921</f>
        <v>0</v>
      </c>
      <c r="O1921" s="579"/>
      <c r="P1921" s="564"/>
      <c r="Q1921" s="565"/>
      <c r="R1921" s="568"/>
      <c r="S1921" s="569"/>
      <c r="T1921" s="578">
        <f>R1921-P1921</f>
        <v>0</v>
      </c>
      <c r="U1921" s="579"/>
      <c r="V1921" s="584"/>
      <c r="W1921" s="576"/>
      <c r="X1921" s="564"/>
      <c r="Y1921" s="576"/>
      <c r="Z1921" s="564"/>
      <c r="AA1921" s="576"/>
      <c r="AB1921" s="564"/>
      <c r="AC1921" s="565"/>
      <c r="AD1921" s="568"/>
      <c r="AE1921" s="569"/>
      <c r="AF1921" s="548">
        <f>IF(AB1921=0,0,(AD1921/AB1921)*100)</f>
        <v>0</v>
      </c>
      <c r="AG1921" s="549"/>
      <c r="AH1921" s="564"/>
      <c r="AI1921" s="565"/>
      <c r="AJ1921" s="568"/>
      <c r="AK1921" s="569"/>
      <c r="AL1921" s="548">
        <f>IF(AH1921=0,0,(AJ1921/AH1921)*100)</f>
        <v>0</v>
      </c>
      <c r="AM1921" s="549"/>
      <c r="AN1921" s="564"/>
      <c r="AO1921" s="565"/>
      <c r="AP1921" s="568"/>
      <c r="AQ1921" s="569"/>
      <c r="AR1921" s="548">
        <f>IF(AN1921=0,0,(AP1921/AN1921)*100)</f>
        <v>0</v>
      </c>
      <c r="AS1921" s="549"/>
      <c r="AT1921" s="572">
        <f>AB1921+AH1921+AN1921</f>
        <v>0</v>
      </c>
      <c r="AU1921" s="573"/>
      <c r="AV1921" s="544">
        <f>AD1921+AJ1921+AP1921</f>
        <v>0</v>
      </c>
      <c r="AW1921" s="545"/>
      <c r="AX1921" s="548">
        <f>IF(AT1921=0,0,(AV1921/AT1921)*100)</f>
        <v>0</v>
      </c>
      <c r="AY1921" s="549"/>
      <c r="AZ1921" s="564"/>
      <c r="BA1921" s="565"/>
      <c r="BB1921" s="568"/>
      <c r="BC1921" s="569"/>
      <c r="BD1921" s="548">
        <f>IF(AZ1921=0,0,(BB1921/AZ1921)*100)</f>
        <v>0</v>
      </c>
      <c r="BE1921" s="549"/>
      <c r="BF1921" s="572">
        <f>AT1921+AZ1921</f>
        <v>0</v>
      </c>
      <c r="BG1921" s="573"/>
      <c r="BH1921" s="544">
        <f>AV1921+BB1921</f>
        <v>0</v>
      </c>
      <c r="BI1921" s="545"/>
      <c r="BJ1921" s="548">
        <f>IF(BF1921=0,0,(BH1921/BF1921)*100)</f>
        <v>0</v>
      </c>
      <c r="BK1921" s="549"/>
      <c r="BL1921" s="552">
        <f>(AD1921*2)+(AJ1921*2)+(AP1921*3)+BB1921</f>
        <v>0</v>
      </c>
      <c r="BM1921" s="553"/>
      <c r="BN1921" s="554"/>
      <c r="BO1921" s="560" t="e">
        <f>(BL1921*BR$1899)+(N1921*BR$1900)+(X1921*BR$1901)+(R1921*BR$1902)+(V1921*BR$1903)+(Z1921*BR$1904)</f>
        <v>#REF!</v>
      </c>
      <c r="BP1921" s="560" t="e">
        <f>((AZ1921-BB1921)*BR$1906)+((AT1921-AV1921)*BR$1905)+(H1921*BR$1907)+(P1921*BR$1908)</f>
        <v>#REF!</v>
      </c>
      <c r="BQ1921" s="62"/>
      <c r="BR1921" s="62"/>
      <c r="BS1921" s="62"/>
    </row>
    <row r="1922" spans="1:71" ht="21.75" customHeight="1">
      <c r="A1922" s="62"/>
      <c r="B1922" s="587"/>
      <c r="C1922" s="562" t="str">
        <f>IF(ROSTER!D$30="","",ROSTER!D$30)</f>
        <v/>
      </c>
      <c r="D1922" s="563"/>
      <c r="E1922" s="591"/>
      <c r="F1922" s="593"/>
      <c r="G1922" s="595"/>
      <c r="H1922" s="585"/>
      <c r="I1922" s="577"/>
      <c r="J1922" s="566"/>
      <c r="K1922" s="567"/>
      <c r="L1922" s="570"/>
      <c r="M1922" s="571"/>
      <c r="N1922" s="582" t="s">
        <v>16</v>
      </c>
      <c r="O1922" s="583"/>
      <c r="P1922" s="566"/>
      <c r="Q1922" s="567"/>
      <c r="R1922" s="570"/>
      <c r="S1922" s="571"/>
      <c r="T1922" s="582" t="s">
        <v>16</v>
      </c>
      <c r="U1922" s="583"/>
      <c r="V1922" s="585"/>
      <c r="W1922" s="577"/>
      <c r="X1922" s="566"/>
      <c r="Y1922" s="577"/>
      <c r="Z1922" s="566"/>
      <c r="AA1922" s="577"/>
      <c r="AB1922" s="566"/>
      <c r="AC1922" s="567"/>
      <c r="AD1922" s="570"/>
      <c r="AE1922" s="571"/>
      <c r="AF1922" s="598"/>
      <c r="AG1922" s="599"/>
      <c r="AH1922" s="566"/>
      <c r="AI1922" s="567"/>
      <c r="AJ1922" s="570"/>
      <c r="AK1922" s="571"/>
      <c r="AL1922" s="598"/>
      <c r="AM1922" s="599"/>
      <c r="AN1922" s="566"/>
      <c r="AO1922" s="567"/>
      <c r="AP1922" s="570"/>
      <c r="AQ1922" s="571"/>
      <c r="AR1922" s="598"/>
      <c r="AS1922" s="599"/>
      <c r="AT1922" s="603"/>
      <c r="AU1922" s="604"/>
      <c r="AV1922" s="596"/>
      <c r="AW1922" s="597"/>
      <c r="AX1922" s="598"/>
      <c r="AY1922" s="599"/>
      <c r="AZ1922" s="566"/>
      <c r="BA1922" s="567"/>
      <c r="BB1922" s="570"/>
      <c r="BC1922" s="571"/>
      <c r="BD1922" s="598"/>
      <c r="BE1922" s="599"/>
      <c r="BF1922" s="603"/>
      <c r="BG1922" s="604"/>
      <c r="BH1922" s="596"/>
      <c r="BI1922" s="597"/>
      <c r="BJ1922" s="598"/>
      <c r="BK1922" s="599"/>
      <c r="BL1922" s="600"/>
      <c r="BM1922" s="601"/>
      <c r="BN1922" s="602"/>
      <c r="BO1922" s="561"/>
      <c r="BP1922" s="561"/>
      <c r="BQ1922" s="62"/>
      <c r="BR1922" s="62"/>
      <c r="BS1922" s="62"/>
    </row>
    <row r="1923" spans="1:71" ht="21.75" customHeight="1">
      <c r="A1923" s="62"/>
      <c r="B1923" s="586" t="str">
        <f>IF(ROSTER!B$32="","",ROSTER!B$32)</f>
        <v/>
      </c>
      <c r="C1923" s="588" t="str">
        <f>IF(ROSTER!C$32="","",ROSTER!C$32)</f>
        <v/>
      </c>
      <c r="D1923" s="589"/>
      <c r="E1923" s="590"/>
      <c r="F1923" s="592">
        <f>IF(E1923="y",1,IF(E1923="S",1,0))</f>
        <v>0</v>
      </c>
      <c r="G1923" s="594">
        <f>IF(E1923="S",1,0)</f>
        <v>0</v>
      </c>
      <c r="H1923" s="584"/>
      <c r="I1923" s="576"/>
      <c r="J1923" s="564"/>
      <c r="K1923" s="565"/>
      <c r="L1923" s="568"/>
      <c r="M1923" s="569"/>
      <c r="N1923" s="578">
        <f>L1923+J1923</f>
        <v>0</v>
      </c>
      <c r="O1923" s="579"/>
      <c r="P1923" s="564"/>
      <c r="Q1923" s="565"/>
      <c r="R1923" s="568"/>
      <c r="S1923" s="569"/>
      <c r="T1923" s="578">
        <f>R1923-P1923</f>
        <v>0</v>
      </c>
      <c r="U1923" s="579"/>
      <c r="V1923" s="584"/>
      <c r="W1923" s="576"/>
      <c r="X1923" s="564"/>
      <c r="Y1923" s="576"/>
      <c r="Z1923" s="564"/>
      <c r="AA1923" s="576"/>
      <c r="AB1923" s="564"/>
      <c r="AC1923" s="565"/>
      <c r="AD1923" s="568"/>
      <c r="AE1923" s="569"/>
      <c r="AF1923" s="548">
        <f>IF(AB1923=0,0,(AD1923/AB1923)*100)</f>
        <v>0</v>
      </c>
      <c r="AG1923" s="549"/>
      <c r="AH1923" s="564"/>
      <c r="AI1923" s="565"/>
      <c r="AJ1923" s="568"/>
      <c r="AK1923" s="569"/>
      <c r="AL1923" s="548">
        <f>IF(AH1923=0,0,(AJ1923/AH1923)*100)</f>
        <v>0</v>
      </c>
      <c r="AM1923" s="549"/>
      <c r="AN1923" s="564"/>
      <c r="AO1923" s="565"/>
      <c r="AP1923" s="568"/>
      <c r="AQ1923" s="569"/>
      <c r="AR1923" s="548">
        <f>IF(AN1923=0,0,(AP1923/AN1923)*100)</f>
        <v>0</v>
      </c>
      <c r="AS1923" s="549"/>
      <c r="AT1923" s="572">
        <f>AB1923+AH1923+AN1923</f>
        <v>0</v>
      </c>
      <c r="AU1923" s="573"/>
      <c r="AV1923" s="544">
        <f>AD1923+AJ1923+AP1923</f>
        <v>0</v>
      </c>
      <c r="AW1923" s="545"/>
      <c r="AX1923" s="548">
        <f>IF(AT1923=0,0,(AV1923/AT1923)*100)</f>
        <v>0</v>
      </c>
      <c r="AY1923" s="549"/>
      <c r="AZ1923" s="564"/>
      <c r="BA1923" s="565"/>
      <c r="BB1923" s="568"/>
      <c r="BC1923" s="569"/>
      <c r="BD1923" s="548">
        <f>IF(AZ1923=0,0,(BB1923/AZ1923)*100)</f>
        <v>0</v>
      </c>
      <c r="BE1923" s="549"/>
      <c r="BF1923" s="572">
        <f>AT1923+AZ1923</f>
        <v>0</v>
      </c>
      <c r="BG1923" s="573"/>
      <c r="BH1923" s="544">
        <f>AV1923+BB1923</f>
        <v>0</v>
      </c>
      <c r="BI1923" s="545"/>
      <c r="BJ1923" s="548">
        <f>IF(BF1923=0,0,(BH1923/BF1923)*100)</f>
        <v>0</v>
      </c>
      <c r="BK1923" s="549"/>
      <c r="BL1923" s="552">
        <f>(AD1923*2)+(AJ1923*2)+(AP1923*3)+BB1923</f>
        <v>0</v>
      </c>
      <c r="BM1923" s="553"/>
      <c r="BN1923" s="554"/>
      <c r="BO1923" s="560" t="e">
        <f>(BL1923*BR$1899)+(N1923*BR$1900)+(X1923*BR$1901)+(R1923*BR$1902)+(V1923*BR$1903)+(Z1923*BR$1904)</f>
        <v>#REF!</v>
      </c>
      <c r="BP1923" s="560" t="e">
        <f>((AZ1923-BB1923)*BR$1906)+((AT1923-AV1923)*BR$1905)+(H1923*BR$1907)+(P1923*BR$1908)</f>
        <v>#REF!</v>
      </c>
      <c r="BQ1923" s="62"/>
      <c r="BR1923" s="62"/>
      <c r="BS1923" s="62"/>
    </row>
    <row r="1924" spans="1:71" ht="21.75" customHeight="1">
      <c r="A1924" s="62"/>
      <c r="B1924" s="587"/>
      <c r="C1924" s="562" t="str">
        <f>IF(ROSTER!D$32="","",ROSTER!D$32)</f>
        <v/>
      </c>
      <c r="D1924" s="563"/>
      <c r="E1924" s="591"/>
      <c r="F1924" s="593"/>
      <c r="G1924" s="595"/>
      <c r="H1924" s="585"/>
      <c r="I1924" s="577"/>
      <c r="J1924" s="566"/>
      <c r="K1924" s="567"/>
      <c r="L1924" s="570"/>
      <c r="M1924" s="571"/>
      <c r="N1924" s="582" t="s">
        <v>16</v>
      </c>
      <c r="O1924" s="583"/>
      <c r="P1924" s="566"/>
      <c r="Q1924" s="567"/>
      <c r="R1924" s="570"/>
      <c r="S1924" s="571"/>
      <c r="T1924" s="582" t="s">
        <v>16</v>
      </c>
      <c r="U1924" s="583"/>
      <c r="V1924" s="585"/>
      <c r="W1924" s="577"/>
      <c r="X1924" s="566"/>
      <c r="Y1924" s="577"/>
      <c r="Z1924" s="566"/>
      <c r="AA1924" s="577"/>
      <c r="AB1924" s="566"/>
      <c r="AC1924" s="567"/>
      <c r="AD1924" s="570"/>
      <c r="AE1924" s="571"/>
      <c r="AF1924" s="598"/>
      <c r="AG1924" s="599"/>
      <c r="AH1924" s="566"/>
      <c r="AI1924" s="567"/>
      <c r="AJ1924" s="570"/>
      <c r="AK1924" s="571"/>
      <c r="AL1924" s="598"/>
      <c r="AM1924" s="599"/>
      <c r="AN1924" s="566"/>
      <c r="AO1924" s="567"/>
      <c r="AP1924" s="570"/>
      <c r="AQ1924" s="571"/>
      <c r="AR1924" s="598"/>
      <c r="AS1924" s="599"/>
      <c r="AT1924" s="603"/>
      <c r="AU1924" s="604"/>
      <c r="AV1924" s="596"/>
      <c r="AW1924" s="597"/>
      <c r="AX1924" s="598"/>
      <c r="AY1924" s="599"/>
      <c r="AZ1924" s="566"/>
      <c r="BA1924" s="567"/>
      <c r="BB1924" s="570"/>
      <c r="BC1924" s="571"/>
      <c r="BD1924" s="598"/>
      <c r="BE1924" s="599"/>
      <c r="BF1924" s="603"/>
      <c r="BG1924" s="604"/>
      <c r="BH1924" s="596"/>
      <c r="BI1924" s="597"/>
      <c r="BJ1924" s="598"/>
      <c r="BK1924" s="599"/>
      <c r="BL1924" s="600"/>
      <c r="BM1924" s="601"/>
      <c r="BN1924" s="602"/>
      <c r="BO1924" s="561"/>
      <c r="BP1924" s="561"/>
      <c r="BQ1924" s="62"/>
      <c r="BR1924" s="62"/>
      <c r="BS1924" s="62"/>
    </row>
    <row r="1925" spans="1:71" ht="21.75" customHeight="1">
      <c r="A1925" s="62"/>
      <c r="B1925" s="586" t="str">
        <f>IF(ROSTER!B$34="","",ROSTER!B$34)</f>
        <v/>
      </c>
      <c r="C1925" s="588" t="str">
        <f>IF(ROSTER!C$34="","",ROSTER!C$34)</f>
        <v/>
      </c>
      <c r="D1925" s="589"/>
      <c r="E1925" s="590"/>
      <c r="F1925" s="592">
        <f>IF(E1925="y",1,IF(E1925="S",1,0))</f>
        <v>0</v>
      </c>
      <c r="G1925" s="594">
        <f>IF(E1925="S",1,0)</f>
        <v>0</v>
      </c>
      <c r="H1925" s="584"/>
      <c r="I1925" s="576"/>
      <c r="J1925" s="564"/>
      <c r="K1925" s="565"/>
      <c r="L1925" s="568"/>
      <c r="M1925" s="569"/>
      <c r="N1925" s="578">
        <f>L1925+J1925</f>
        <v>0</v>
      </c>
      <c r="O1925" s="579"/>
      <c r="P1925" s="564"/>
      <c r="Q1925" s="565"/>
      <c r="R1925" s="568"/>
      <c r="S1925" s="569"/>
      <c r="T1925" s="578">
        <f>R1925-P1925</f>
        <v>0</v>
      </c>
      <c r="U1925" s="579"/>
      <c r="V1925" s="584"/>
      <c r="W1925" s="576"/>
      <c r="X1925" s="564"/>
      <c r="Y1925" s="576"/>
      <c r="Z1925" s="564"/>
      <c r="AA1925" s="576"/>
      <c r="AB1925" s="564"/>
      <c r="AC1925" s="565"/>
      <c r="AD1925" s="568"/>
      <c r="AE1925" s="569"/>
      <c r="AF1925" s="548">
        <f>IF(AB1925=0,0,(AD1925/AB1925)*100)</f>
        <v>0</v>
      </c>
      <c r="AG1925" s="549"/>
      <c r="AH1925" s="564"/>
      <c r="AI1925" s="565"/>
      <c r="AJ1925" s="568"/>
      <c r="AK1925" s="569"/>
      <c r="AL1925" s="548">
        <f>IF(AH1925=0,0,(AJ1925/AH1925)*100)</f>
        <v>0</v>
      </c>
      <c r="AM1925" s="549"/>
      <c r="AN1925" s="564"/>
      <c r="AO1925" s="565"/>
      <c r="AP1925" s="568"/>
      <c r="AQ1925" s="569"/>
      <c r="AR1925" s="548">
        <f>IF(AN1925=0,0,(AP1925/AN1925)*100)</f>
        <v>0</v>
      </c>
      <c r="AS1925" s="549"/>
      <c r="AT1925" s="572">
        <f>AB1925+AH1925+AN1925</f>
        <v>0</v>
      </c>
      <c r="AU1925" s="573"/>
      <c r="AV1925" s="544">
        <f>AD1925+AJ1925+AP1925</f>
        <v>0</v>
      </c>
      <c r="AW1925" s="545"/>
      <c r="AX1925" s="548">
        <f>IF(AT1925=0,0,(AV1925/AT1925)*100)</f>
        <v>0</v>
      </c>
      <c r="AY1925" s="549"/>
      <c r="AZ1925" s="564"/>
      <c r="BA1925" s="565"/>
      <c r="BB1925" s="568"/>
      <c r="BC1925" s="569"/>
      <c r="BD1925" s="548">
        <f>IF(AZ1925=0,0,(BB1925/AZ1925)*100)</f>
        <v>0</v>
      </c>
      <c r="BE1925" s="549"/>
      <c r="BF1925" s="572">
        <f>AT1925+AZ1925</f>
        <v>0</v>
      </c>
      <c r="BG1925" s="573"/>
      <c r="BH1925" s="544">
        <f>AV1925+BB1925</f>
        <v>0</v>
      </c>
      <c r="BI1925" s="545"/>
      <c r="BJ1925" s="548">
        <f>IF(BF1925=0,0,(BH1925/BF1925)*100)</f>
        <v>0</v>
      </c>
      <c r="BK1925" s="549"/>
      <c r="BL1925" s="552">
        <f>(AD1925*2)+(AJ1925*2)+(AP1925*3)+BB1925</f>
        <v>0</v>
      </c>
      <c r="BM1925" s="553"/>
      <c r="BN1925" s="554"/>
      <c r="BO1925" s="560" t="e">
        <f>(BL1925*BR$1899)+(N1925*BR$1900)+(X1925*BR$1901)+(R1925*BR$1902)+(V1925*BR$1903)+(Z1925*BR$1904)</f>
        <v>#REF!</v>
      </c>
      <c r="BP1925" s="560" t="e">
        <f>((AZ1925-BB1925)*BR$1906)+((AT1925-AV1925)*BR$1905)+(H1925*BR$1907)+(P1925*BR$1908)</f>
        <v>#REF!</v>
      </c>
      <c r="BQ1925" s="62"/>
      <c r="BR1925" s="62"/>
      <c r="BS1925" s="62"/>
    </row>
    <row r="1926" spans="1:71" ht="21.75" customHeight="1">
      <c r="A1926" s="62"/>
      <c r="B1926" s="587"/>
      <c r="C1926" s="562" t="str">
        <f>IF(ROSTER!D$34="","",ROSTER!D$34)</f>
        <v/>
      </c>
      <c r="D1926" s="563"/>
      <c r="E1926" s="591"/>
      <c r="F1926" s="593"/>
      <c r="G1926" s="595"/>
      <c r="H1926" s="585"/>
      <c r="I1926" s="577"/>
      <c r="J1926" s="566"/>
      <c r="K1926" s="567"/>
      <c r="L1926" s="570"/>
      <c r="M1926" s="571"/>
      <c r="N1926" s="582" t="s">
        <v>16</v>
      </c>
      <c r="O1926" s="583"/>
      <c r="P1926" s="566"/>
      <c r="Q1926" s="567"/>
      <c r="R1926" s="570"/>
      <c r="S1926" s="571"/>
      <c r="T1926" s="582" t="s">
        <v>16</v>
      </c>
      <c r="U1926" s="583"/>
      <c r="V1926" s="585"/>
      <c r="W1926" s="577"/>
      <c r="X1926" s="566"/>
      <c r="Y1926" s="577"/>
      <c r="Z1926" s="566"/>
      <c r="AA1926" s="577"/>
      <c r="AB1926" s="566"/>
      <c r="AC1926" s="567"/>
      <c r="AD1926" s="570"/>
      <c r="AE1926" s="571"/>
      <c r="AF1926" s="598"/>
      <c r="AG1926" s="599"/>
      <c r="AH1926" s="566"/>
      <c r="AI1926" s="567"/>
      <c r="AJ1926" s="570"/>
      <c r="AK1926" s="571"/>
      <c r="AL1926" s="598"/>
      <c r="AM1926" s="599"/>
      <c r="AN1926" s="566"/>
      <c r="AO1926" s="567"/>
      <c r="AP1926" s="570"/>
      <c r="AQ1926" s="571"/>
      <c r="AR1926" s="598"/>
      <c r="AS1926" s="599"/>
      <c r="AT1926" s="603"/>
      <c r="AU1926" s="604"/>
      <c r="AV1926" s="596"/>
      <c r="AW1926" s="597"/>
      <c r="AX1926" s="598"/>
      <c r="AY1926" s="599"/>
      <c r="AZ1926" s="566"/>
      <c r="BA1926" s="567"/>
      <c r="BB1926" s="570"/>
      <c r="BC1926" s="571"/>
      <c r="BD1926" s="598"/>
      <c r="BE1926" s="599"/>
      <c r="BF1926" s="603"/>
      <c r="BG1926" s="604"/>
      <c r="BH1926" s="596"/>
      <c r="BI1926" s="597"/>
      <c r="BJ1926" s="598"/>
      <c r="BK1926" s="599"/>
      <c r="BL1926" s="600"/>
      <c r="BM1926" s="601"/>
      <c r="BN1926" s="602"/>
      <c r="BO1926" s="561"/>
      <c r="BP1926" s="561"/>
      <c r="BQ1926" s="62"/>
      <c r="BR1926" s="62"/>
      <c r="BS1926" s="62"/>
    </row>
    <row r="1927" spans="1:71" ht="21.75" customHeight="1">
      <c r="A1927" s="62"/>
      <c r="B1927" s="586" t="str">
        <f>IF(ROSTER!B$36="","",ROSTER!B$36)</f>
        <v/>
      </c>
      <c r="C1927" s="588" t="str">
        <f>IF(ROSTER!C$36="","",ROSTER!C$36)</f>
        <v/>
      </c>
      <c r="D1927" s="589"/>
      <c r="E1927" s="590"/>
      <c r="F1927" s="592">
        <f>IF(E1927="y",1,IF(E1927="S",1,0))</f>
        <v>0</v>
      </c>
      <c r="G1927" s="594">
        <f>IF(E1927="S",1,0)</f>
        <v>0</v>
      </c>
      <c r="H1927" s="584"/>
      <c r="I1927" s="576"/>
      <c r="J1927" s="564"/>
      <c r="K1927" s="565"/>
      <c r="L1927" s="568"/>
      <c r="M1927" s="569"/>
      <c r="N1927" s="578">
        <f>L1927+J1927</f>
        <v>0</v>
      </c>
      <c r="O1927" s="579"/>
      <c r="P1927" s="564"/>
      <c r="Q1927" s="565"/>
      <c r="R1927" s="568"/>
      <c r="S1927" s="569"/>
      <c r="T1927" s="578">
        <f>R1927-P1927</f>
        <v>0</v>
      </c>
      <c r="U1927" s="579"/>
      <c r="V1927" s="584"/>
      <c r="W1927" s="576"/>
      <c r="X1927" s="564"/>
      <c r="Y1927" s="576"/>
      <c r="Z1927" s="564"/>
      <c r="AA1927" s="576"/>
      <c r="AB1927" s="564"/>
      <c r="AC1927" s="565"/>
      <c r="AD1927" s="568"/>
      <c r="AE1927" s="569"/>
      <c r="AF1927" s="548">
        <f>IF(AB1927=0,0,(AD1927/AB1927)*100)</f>
        <v>0</v>
      </c>
      <c r="AG1927" s="549"/>
      <c r="AH1927" s="564"/>
      <c r="AI1927" s="565"/>
      <c r="AJ1927" s="568"/>
      <c r="AK1927" s="569"/>
      <c r="AL1927" s="548">
        <f>IF(AH1927=0,0,(AJ1927/AH1927)*100)</f>
        <v>0</v>
      </c>
      <c r="AM1927" s="549"/>
      <c r="AN1927" s="564"/>
      <c r="AO1927" s="565"/>
      <c r="AP1927" s="568"/>
      <c r="AQ1927" s="569"/>
      <c r="AR1927" s="548">
        <f>IF(AN1927=0,0,(AP1927/AN1927)*100)</f>
        <v>0</v>
      </c>
      <c r="AS1927" s="549"/>
      <c r="AT1927" s="572">
        <f>AB1927+AH1927+AN1927</f>
        <v>0</v>
      </c>
      <c r="AU1927" s="573"/>
      <c r="AV1927" s="544">
        <f>AD1927+AJ1927+AP1927</f>
        <v>0</v>
      </c>
      <c r="AW1927" s="545"/>
      <c r="AX1927" s="548">
        <f>IF(AT1927=0,0,(AV1927/AT1927)*100)</f>
        <v>0</v>
      </c>
      <c r="AY1927" s="549"/>
      <c r="AZ1927" s="564"/>
      <c r="BA1927" s="565"/>
      <c r="BB1927" s="568"/>
      <c r="BC1927" s="569"/>
      <c r="BD1927" s="548">
        <f>IF(AZ1927=0,0,(BB1927/AZ1927)*100)</f>
        <v>0</v>
      </c>
      <c r="BE1927" s="549"/>
      <c r="BF1927" s="572">
        <f>AT1927+AZ1927</f>
        <v>0</v>
      </c>
      <c r="BG1927" s="573"/>
      <c r="BH1927" s="544">
        <f>AV1927+BB1927</f>
        <v>0</v>
      </c>
      <c r="BI1927" s="545"/>
      <c r="BJ1927" s="548">
        <f>IF(BF1927=0,0,(BH1927/BF1927)*100)</f>
        <v>0</v>
      </c>
      <c r="BK1927" s="549"/>
      <c r="BL1927" s="552">
        <f>(AD1927*2)+(AJ1927*2)+(AP1927*3)+BB1927</f>
        <v>0</v>
      </c>
      <c r="BM1927" s="553"/>
      <c r="BN1927" s="554"/>
      <c r="BO1927" s="560" t="e">
        <f>(BL1927*BR$1899)+(N1927*BR$1900)+(X1927*BR$1901)+(R1927*BR$1902)+(V1927*BR$1903)+(Z1927*BR$1904)</f>
        <v>#REF!</v>
      </c>
      <c r="BP1927" s="560" t="e">
        <f>((AZ1927-BB1927)*BR$1906)+((AT1927-AV1927)*BR$1905)+(H1927*BR$1907)+(P1927*BR$1908)</f>
        <v>#REF!</v>
      </c>
      <c r="BQ1927" s="62"/>
      <c r="BR1927" s="62"/>
      <c r="BS1927" s="62"/>
    </row>
    <row r="1928" spans="1:71" ht="21.75" customHeight="1">
      <c r="A1928" s="62"/>
      <c r="B1928" s="587"/>
      <c r="C1928" s="562" t="str">
        <f>IF(ROSTER!D$36="","",ROSTER!D$36)</f>
        <v/>
      </c>
      <c r="D1928" s="563"/>
      <c r="E1928" s="591"/>
      <c r="F1928" s="593"/>
      <c r="G1928" s="595"/>
      <c r="H1928" s="585"/>
      <c r="I1928" s="577"/>
      <c r="J1928" s="566"/>
      <c r="K1928" s="567"/>
      <c r="L1928" s="570"/>
      <c r="M1928" s="571"/>
      <c r="N1928" s="582" t="s">
        <v>16</v>
      </c>
      <c r="O1928" s="583"/>
      <c r="P1928" s="566"/>
      <c r="Q1928" s="567"/>
      <c r="R1928" s="570"/>
      <c r="S1928" s="571"/>
      <c r="T1928" s="582" t="s">
        <v>16</v>
      </c>
      <c r="U1928" s="583"/>
      <c r="V1928" s="585"/>
      <c r="W1928" s="577"/>
      <c r="X1928" s="566"/>
      <c r="Y1928" s="577"/>
      <c r="Z1928" s="566"/>
      <c r="AA1928" s="577"/>
      <c r="AB1928" s="566"/>
      <c r="AC1928" s="567"/>
      <c r="AD1928" s="570"/>
      <c r="AE1928" s="571"/>
      <c r="AF1928" s="598"/>
      <c r="AG1928" s="599"/>
      <c r="AH1928" s="566"/>
      <c r="AI1928" s="567"/>
      <c r="AJ1928" s="570"/>
      <c r="AK1928" s="571"/>
      <c r="AL1928" s="598"/>
      <c r="AM1928" s="599"/>
      <c r="AN1928" s="566"/>
      <c r="AO1928" s="567"/>
      <c r="AP1928" s="570"/>
      <c r="AQ1928" s="571"/>
      <c r="AR1928" s="598"/>
      <c r="AS1928" s="599"/>
      <c r="AT1928" s="603"/>
      <c r="AU1928" s="604"/>
      <c r="AV1928" s="596"/>
      <c r="AW1928" s="597"/>
      <c r="AX1928" s="598"/>
      <c r="AY1928" s="599"/>
      <c r="AZ1928" s="566"/>
      <c r="BA1928" s="567"/>
      <c r="BB1928" s="570"/>
      <c r="BC1928" s="571"/>
      <c r="BD1928" s="598"/>
      <c r="BE1928" s="599"/>
      <c r="BF1928" s="603"/>
      <c r="BG1928" s="604"/>
      <c r="BH1928" s="596"/>
      <c r="BI1928" s="597"/>
      <c r="BJ1928" s="598"/>
      <c r="BK1928" s="599"/>
      <c r="BL1928" s="600"/>
      <c r="BM1928" s="601"/>
      <c r="BN1928" s="602"/>
      <c r="BO1928" s="561"/>
      <c r="BP1928" s="561"/>
      <c r="BQ1928" s="62"/>
      <c r="BR1928" s="62"/>
      <c r="BS1928" s="62"/>
    </row>
    <row r="1929" spans="1:71" ht="21.75" customHeight="1">
      <c r="A1929" s="62"/>
      <c r="B1929" s="586" t="str">
        <f>IF(ROSTER!B$38="","",ROSTER!B$38)</f>
        <v/>
      </c>
      <c r="C1929" s="588" t="str">
        <f>IF(ROSTER!C$38="","",ROSTER!C$38)</f>
        <v/>
      </c>
      <c r="D1929" s="589"/>
      <c r="E1929" s="590"/>
      <c r="F1929" s="592">
        <f>IF(E1929="y",1,IF(E1929="S",1,0))</f>
        <v>0</v>
      </c>
      <c r="G1929" s="594">
        <f>IF(E1929="S",1,0)</f>
        <v>0</v>
      </c>
      <c r="H1929" s="584"/>
      <c r="I1929" s="576"/>
      <c r="J1929" s="564"/>
      <c r="K1929" s="565"/>
      <c r="L1929" s="568"/>
      <c r="M1929" s="569"/>
      <c r="N1929" s="578">
        <f>L1929+J1929</f>
        <v>0</v>
      </c>
      <c r="O1929" s="579"/>
      <c r="P1929" s="564"/>
      <c r="Q1929" s="565"/>
      <c r="R1929" s="568"/>
      <c r="S1929" s="569"/>
      <c r="T1929" s="578">
        <f>R1929-P1929</f>
        <v>0</v>
      </c>
      <c r="U1929" s="579"/>
      <c r="V1929" s="584"/>
      <c r="W1929" s="576"/>
      <c r="X1929" s="564"/>
      <c r="Y1929" s="576"/>
      <c r="Z1929" s="564"/>
      <c r="AA1929" s="576"/>
      <c r="AB1929" s="564"/>
      <c r="AC1929" s="565"/>
      <c r="AD1929" s="568"/>
      <c r="AE1929" s="569"/>
      <c r="AF1929" s="548">
        <f>IF(AB1929=0,0,(AD1929/AB1929)*100)</f>
        <v>0</v>
      </c>
      <c r="AG1929" s="549"/>
      <c r="AH1929" s="564"/>
      <c r="AI1929" s="565"/>
      <c r="AJ1929" s="568"/>
      <c r="AK1929" s="569"/>
      <c r="AL1929" s="548">
        <f>IF(AH1929=0,0,(AJ1929/AH1929)*100)</f>
        <v>0</v>
      </c>
      <c r="AM1929" s="549"/>
      <c r="AN1929" s="564"/>
      <c r="AO1929" s="565"/>
      <c r="AP1929" s="568"/>
      <c r="AQ1929" s="569"/>
      <c r="AR1929" s="548">
        <f>IF(AN1929=0,0,(AP1929/AN1929)*100)</f>
        <v>0</v>
      </c>
      <c r="AS1929" s="549"/>
      <c r="AT1929" s="572">
        <f>AB1929+AH1929+AN1929</f>
        <v>0</v>
      </c>
      <c r="AU1929" s="573"/>
      <c r="AV1929" s="544">
        <f>AD1929+AJ1929+AP1929</f>
        <v>0</v>
      </c>
      <c r="AW1929" s="545"/>
      <c r="AX1929" s="548">
        <f>IF(AT1929=0,0,(AV1929/AT1929)*100)</f>
        <v>0</v>
      </c>
      <c r="AY1929" s="549"/>
      <c r="AZ1929" s="564"/>
      <c r="BA1929" s="565"/>
      <c r="BB1929" s="568"/>
      <c r="BC1929" s="569"/>
      <c r="BD1929" s="548">
        <f>IF(AZ1929=0,0,(BB1929/AZ1929)*100)</f>
        <v>0</v>
      </c>
      <c r="BE1929" s="549"/>
      <c r="BF1929" s="572">
        <f>AT1929+AZ1929</f>
        <v>0</v>
      </c>
      <c r="BG1929" s="573"/>
      <c r="BH1929" s="544">
        <f>AV1929+BB1929</f>
        <v>0</v>
      </c>
      <c r="BI1929" s="545"/>
      <c r="BJ1929" s="548">
        <f>IF(BF1929=0,0,(BH1929/BF1929)*100)</f>
        <v>0</v>
      </c>
      <c r="BK1929" s="549"/>
      <c r="BL1929" s="552">
        <f>(AD1929*2)+(AJ1929*2)+(AP1929*3)+BB1929</f>
        <v>0</v>
      </c>
      <c r="BM1929" s="553"/>
      <c r="BN1929" s="554"/>
      <c r="BO1929" s="560" t="e">
        <f>(BL1929*BR$1899)+(N1929*BR$1900)+(X1929*BR$1901)+(R1929*BR$1902)+(V1929*BR$1903)+(Z1929*BR$1904)</f>
        <v>#REF!</v>
      </c>
      <c r="BP1929" s="560" t="e">
        <f>((AZ1929-BB1929)*BR$1906)+((AT1929-AV1929)*BR$1905)+(H1929*BR$1907)+(P1929*BR$1908)</f>
        <v>#REF!</v>
      </c>
      <c r="BQ1929" s="62"/>
      <c r="BR1929" s="62"/>
      <c r="BS1929" s="62"/>
    </row>
    <row r="1930" spans="1:71" ht="21.75" customHeight="1">
      <c r="A1930" s="62"/>
      <c r="B1930" s="587"/>
      <c r="C1930" s="562" t="str">
        <f>IF(ROSTER!D$38="","",ROSTER!D$38)</f>
        <v/>
      </c>
      <c r="D1930" s="563"/>
      <c r="E1930" s="591"/>
      <c r="F1930" s="593"/>
      <c r="G1930" s="595"/>
      <c r="H1930" s="585"/>
      <c r="I1930" s="577"/>
      <c r="J1930" s="566"/>
      <c r="K1930" s="567"/>
      <c r="L1930" s="570"/>
      <c r="M1930" s="571"/>
      <c r="N1930" s="582" t="s">
        <v>16</v>
      </c>
      <c r="O1930" s="583"/>
      <c r="P1930" s="566"/>
      <c r="Q1930" s="567"/>
      <c r="R1930" s="570"/>
      <c r="S1930" s="571"/>
      <c r="T1930" s="582" t="s">
        <v>16</v>
      </c>
      <c r="U1930" s="583"/>
      <c r="V1930" s="585"/>
      <c r="W1930" s="577"/>
      <c r="X1930" s="566"/>
      <c r="Y1930" s="577"/>
      <c r="Z1930" s="566"/>
      <c r="AA1930" s="577"/>
      <c r="AB1930" s="566"/>
      <c r="AC1930" s="567"/>
      <c r="AD1930" s="570"/>
      <c r="AE1930" s="571"/>
      <c r="AF1930" s="598"/>
      <c r="AG1930" s="599"/>
      <c r="AH1930" s="566"/>
      <c r="AI1930" s="567"/>
      <c r="AJ1930" s="570"/>
      <c r="AK1930" s="571"/>
      <c r="AL1930" s="598"/>
      <c r="AM1930" s="599"/>
      <c r="AN1930" s="566"/>
      <c r="AO1930" s="567"/>
      <c r="AP1930" s="570"/>
      <c r="AQ1930" s="571"/>
      <c r="AR1930" s="598"/>
      <c r="AS1930" s="599"/>
      <c r="AT1930" s="603"/>
      <c r="AU1930" s="604"/>
      <c r="AV1930" s="596"/>
      <c r="AW1930" s="597"/>
      <c r="AX1930" s="598"/>
      <c r="AY1930" s="599"/>
      <c r="AZ1930" s="566"/>
      <c r="BA1930" s="567"/>
      <c r="BB1930" s="570"/>
      <c r="BC1930" s="571"/>
      <c r="BD1930" s="598"/>
      <c r="BE1930" s="599"/>
      <c r="BF1930" s="603"/>
      <c r="BG1930" s="604"/>
      <c r="BH1930" s="596"/>
      <c r="BI1930" s="597"/>
      <c r="BJ1930" s="598"/>
      <c r="BK1930" s="599"/>
      <c r="BL1930" s="600"/>
      <c r="BM1930" s="601"/>
      <c r="BN1930" s="602"/>
      <c r="BO1930" s="561"/>
      <c r="BP1930" s="561"/>
      <c r="BQ1930" s="62"/>
      <c r="BR1930" s="62"/>
      <c r="BS1930" s="62"/>
    </row>
    <row r="1931" spans="1:71" ht="21.75" customHeight="1">
      <c r="A1931" s="62"/>
      <c r="B1931" s="586" t="str">
        <f>IF(ROSTER!B$40="","",ROSTER!B$40)</f>
        <v/>
      </c>
      <c r="C1931" s="588" t="str">
        <f>IF(ROSTER!C$40="","",ROSTER!C$40)</f>
        <v/>
      </c>
      <c r="D1931" s="589"/>
      <c r="E1931" s="590"/>
      <c r="F1931" s="592">
        <f>IF(E1931="y",1,IF(E1931="S",1,0))</f>
        <v>0</v>
      </c>
      <c r="G1931" s="594">
        <f>IF(E1931="S",1,0)</f>
        <v>0</v>
      </c>
      <c r="H1931" s="584"/>
      <c r="I1931" s="576"/>
      <c r="J1931" s="564"/>
      <c r="K1931" s="565"/>
      <c r="L1931" s="568"/>
      <c r="M1931" s="569"/>
      <c r="N1931" s="578">
        <f>L1931+J1931</f>
        <v>0</v>
      </c>
      <c r="O1931" s="579"/>
      <c r="P1931" s="564"/>
      <c r="Q1931" s="565"/>
      <c r="R1931" s="568"/>
      <c r="S1931" s="569"/>
      <c r="T1931" s="578">
        <f>R1931-P1931</f>
        <v>0</v>
      </c>
      <c r="U1931" s="579"/>
      <c r="V1931" s="584"/>
      <c r="W1931" s="576"/>
      <c r="X1931" s="564"/>
      <c r="Y1931" s="576"/>
      <c r="Z1931" s="564"/>
      <c r="AA1931" s="576"/>
      <c r="AB1931" s="564"/>
      <c r="AC1931" s="565"/>
      <c r="AD1931" s="568"/>
      <c r="AE1931" s="569"/>
      <c r="AF1931" s="548">
        <f>IF(AB1931=0,0,(AD1931/AB1931)*100)</f>
        <v>0</v>
      </c>
      <c r="AG1931" s="549"/>
      <c r="AH1931" s="564"/>
      <c r="AI1931" s="565"/>
      <c r="AJ1931" s="568"/>
      <c r="AK1931" s="569"/>
      <c r="AL1931" s="548">
        <f>IF(AH1931=0,0,(AJ1931/AH1931)*100)</f>
        <v>0</v>
      </c>
      <c r="AM1931" s="549"/>
      <c r="AN1931" s="564"/>
      <c r="AO1931" s="565"/>
      <c r="AP1931" s="568"/>
      <c r="AQ1931" s="569"/>
      <c r="AR1931" s="548">
        <f>IF(AN1931=0,0,(AP1931/AN1931)*100)</f>
        <v>0</v>
      </c>
      <c r="AS1931" s="549"/>
      <c r="AT1931" s="572">
        <f>AB1931+AH1931+AN1931</f>
        <v>0</v>
      </c>
      <c r="AU1931" s="573"/>
      <c r="AV1931" s="544">
        <f>AD1931+AJ1931+AP1931</f>
        <v>0</v>
      </c>
      <c r="AW1931" s="545"/>
      <c r="AX1931" s="548">
        <f>IF(AT1931=0,0,(AV1931/AT1931)*100)</f>
        <v>0</v>
      </c>
      <c r="AY1931" s="549"/>
      <c r="AZ1931" s="564"/>
      <c r="BA1931" s="565"/>
      <c r="BB1931" s="568"/>
      <c r="BC1931" s="569"/>
      <c r="BD1931" s="548">
        <f>IF(AZ1931=0,0,(BB1931/AZ1931)*100)</f>
        <v>0</v>
      </c>
      <c r="BE1931" s="549"/>
      <c r="BF1931" s="572">
        <f>AT1931+AZ1931</f>
        <v>0</v>
      </c>
      <c r="BG1931" s="573"/>
      <c r="BH1931" s="544">
        <f>AV1931+BB1931</f>
        <v>0</v>
      </c>
      <c r="BI1931" s="545"/>
      <c r="BJ1931" s="548">
        <f>IF(BF1931=0,0,(BH1931/BF1931)*100)</f>
        <v>0</v>
      </c>
      <c r="BK1931" s="549"/>
      <c r="BL1931" s="552">
        <f>(AD1931*2)+(AJ1931*2)+(AP1931*3)+BB1931</f>
        <v>0</v>
      </c>
      <c r="BM1931" s="553"/>
      <c r="BN1931" s="554"/>
      <c r="BO1931" s="560" t="e">
        <f>(BL1931*BR$1899)+(N1931*BR$1900)+(X1931*BR$1901)+(R1931*BR$1902)+(V1931*BR$1903)+(Z1931*BR$1904)</f>
        <v>#REF!</v>
      </c>
      <c r="BP1931" s="560" t="e">
        <f>((AZ1931-BB1931)*BR$1906)+((AT1931-AV1931)*BR$1905)+(H1931*BR$1907)+(P1931*BR$1908)</f>
        <v>#REF!</v>
      </c>
      <c r="BQ1931" s="62"/>
      <c r="BR1931" s="62"/>
      <c r="BS1931" s="62"/>
    </row>
    <row r="1932" spans="1:71" ht="21.75" customHeight="1">
      <c r="A1932" s="62"/>
      <c r="B1932" s="587"/>
      <c r="C1932" s="562" t="str">
        <f>IF(ROSTER!D$40="","",ROSTER!D$40)</f>
        <v/>
      </c>
      <c r="D1932" s="563"/>
      <c r="E1932" s="591"/>
      <c r="F1932" s="593"/>
      <c r="G1932" s="595"/>
      <c r="H1932" s="585"/>
      <c r="I1932" s="577"/>
      <c r="J1932" s="566"/>
      <c r="K1932" s="567"/>
      <c r="L1932" s="570"/>
      <c r="M1932" s="571"/>
      <c r="N1932" s="582" t="s">
        <v>16</v>
      </c>
      <c r="O1932" s="583"/>
      <c r="P1932" s="566"/>
      <c r="Q1932" s="567"/>
      <c r="R1932" s="570"/>
      <c r="S1932" s="571"/>
      <c r="T1932" s="582" t="s">
        <v>16</v>
      </c>
      <c r="U1932" s="583"/>
      <c r="V1932" s="585"/>
      <c r="W1932" s="577"/>
      <c r="X1932" s="566"/>
      <c r="Y1932" s="577"/>
      <c r="Z1932" s="566"/>
      <c r="AA1932" s="577"/>
      <c r="AB1932" s="566"/>
      <c r="AC1932" s="567"/>
      <c r="AD1932" s="570"/>
      <c r="AE1932" s="571"/>
      <c r="AF1932" s="598"/>
      <c r="AG1932" s="599"/>
      <c r="AH1932" s="566"/>
      <c r="AI1932" s="567"/>
      <c r="AJ1932" s="570"/>
      <c r="AK1932" s="571"/>
      <c r="AL1932" s="598"/>
      <c r="AM1932" s="599"/>
      <c r="AN1932" s="566"/>
      <c r="AO1932" s="567"/>
      <c r="AP1932" s="570"/>
      <c r="AQ1932" s="571"/>
      <c r="AR1932" s="598"/>
      <c r="AS1932" s="599"/>
      <c r="AT1932" s="603"/>
      <c r="AU1932" s="604"/>
      <c r="AV1932" s="596"/>
      <c r="AW1932" s="597"/>
      <c r="AX1932" s="598"/>
      <c r="AY1932" s="599"/>
      <c r="AZ1932" s="566"/>
      <c r="BA1932" s="567"/>
      <c r="BB1932" s="570"/>
      <c r="BC1932" s="571"/>
      <c r="BD1932" s="598"/>
      <c r="BE1932" s="599"/>
      <c r="BF1932" s="603"/>
      <c r="BG1932" s="604"/>
      <c r="BH1932" s="596"/>
      <c r="BI1932" s="597"/>
      <c r="BJ1932" s="598"/>
      <c r="BK1932" s="599"/>
      <c r="BL1932" s="600"/>
      <c r="BM1932" s="601"/>
      <c r="BN1932" s="602"/>
      <c r="BO1932" s="561"/>
      <c r="BP1932" s="561"/>
      <c r="BQ1932" s="62"/>
      <c r="BR1932" s="62"/>
      <c r="BS1932" s="62"/>
    </row>
    <row r="1933" spans="1:71" ht="21.75" customHeight="1">
      <c r="A1933" s="62"/>
      <c r="B1933" s="586" t="str">
        <f>IF(ROSTER!B$42="","",ROSTER!B$42)</f>
        <v/>
      </c>
      <c r="C1933" s="588" t="str">
        <f>IF(ROSTER!C$42="","",ROSTER!C$42)</f>
        <v/>
      </c>
      <c r="D1933" s="589"/>
      <c r="E1933" s="590"/>
      <c r="F1933" s="592">
        <f>IF(E1933="y",1,IF(E1933="S",1,0))</f>
        <v>0</v>
      </c>
      <c r="G1933" s="594">
        <f>IF(E1933="S",1,0)</f>
        <v>0</v>
      </c>
      <c r="H1933" s="584"/>
      <c r="I1933" s="576"/>
      <c r="J1933" s="564"/>
      <c r="K1933" s="565"/>
      <c r="L1933" s="568"/>
      <c r="M1933" s="569"/>
      <c r="N1933" s="578">
        <f>L1933+J1933</f>
        <v>0</v>
      </c>
      <c r="O1933" s="579"/>
      <c r="P1933" s="564"/>
      <c r="Q1933" s="565"/>
      <c r="R1933" s="568"/>
      <c r="S1933" s="569"/>
      <c r="T1933" s="578">
        <f>R1933-P1933</f>
        <v>0</v>
      </c>
      <c r="U1933" s="579"/>
      <c r="V1933" s="584"/>
      <c r="W1933" s="576"/>
      <c r="X1933" s="564"/>
      <c r="Y1933" s="576"/>
      <c r="Z1933" s="564"/>
      <c r="AA1933" s="576"/>
      <c r="AB1933" s="564"/>
      <c r="AC1933" s="565"/>
      <c r="AD1933" s="568"/>
      <c r="AE1933" s="569"/>
      <c r="AF1933" s="548">
        <f>IF(AB1933=0,0,(AD1933/AB1933)*100)</f>
        <v>0</v>
      </c>
      <c r="AG1933" s="549"/>
      <c r="AH1933" s="564"/>
      <c r="AI1933" s="565"/>
      <c r="AJ1933" s="568"/>
      <c r="AK1933" s="569"/>
      <c r="AL1933" s="548">
        <f>IF(AH1933=0,0,(AJ1933/AH1933)*100)</f>
        <v>0</v>
      </c>
      <c r="AM1933" s="549"/>
      <c r="AN1933" s="564"/>
      <c r="AO1933" s="565"/>
      <c r="AP1933" s="568"/>
      <c r="AQ1933" s="569"/>
      <c r="AR1933" s="548">
        <f>IF(AN1933=0,0,(AP1933/AN1933)*100)</f>
        <v>0</v>
      </c>
      <c r="AS1933" s="549"/>
      <c r="AT1933" s="572">
        <f>AB1933+AH1933+AN1933</f>
        <v>0</v>
      </c>
      <c r="AU1933" s="573"/>
      <c r="AV1933" s="544">
        <f>AD1933+AJ1933+AP1933</f>
        <v>0</v>
      </c>
      <c r="AW1933" s="545"/>
      <c r="AX1933" s="548">
        <f>IF(AT1933=0,0,(AV1933/AT1933)*100)</f>
        <v>0</v>
      </c>
      <c r="AY1933" s="549"/>
      <c r="AZ1933" s="564"/>
      <c r="BA1933" s="565"/>
      <c r="BB1933" s="568"/>
      <c r="BC1933" s="569"/>
      <c r="BD1933" s="548">
        <f>IF(AZ1933=0,0,(BB1933/AZ1933)*100)</f>
        <v>0</v>
      </c>
      <c r="BE1933" s="549"/>
      <c r="BF1933" s="572">
        <f>AT1933+AZ1933</f>
        <v>0</v>
      </c>
      <c r="BG1933" s="573"/>
      <c r="BH1933" s="544">
        <f>AV1933+BB1933</f>
        <v>0</v>
      </c>
      <c r="BI1933" s="545"/>
      <c r="BJ1933" s="548">
        <f>IF(BF1933=0,0,(BH1933/BF1933)*100)</f>
        <v>0</v>
      </c>
      <c r="BK1933" s="549"/>
      <c r="BL1933" s="552">
        <f>(AD1933*2)+(AJ1933*2)+(AP1933*3)+BB1933</f>
        <v>0</v>
      </c>
      <c r="BM1933" s="553"/>
      <c r="BN1933" s="554"/>
      <c r="BO1933" s="560" t="e">
        <f>(BL1933*BR$1899)+(N1933*BR$1900)+(X1933*BR$1901)+(R1933*BR$1902)+(V1933*BR$1903)+(Z1933*BR$1904)</f>
        <v>#REF!</v>
      </c>
      <c r="BP1933" s="560" t="e">
        <f>((AZ1933-BB1933)*BR$1906)+((AT1933-AV1933)*BR$1905)+(H1933*BR$1907)+(P1933*BR$1908)</f>
        <v>#REF!</v>
      </c>
      <c r="BQ1933" s="62"/>
      <c r="BR1933" s="62"/>
      <c r="BS1933" s="62"/>
    </row>
    <row r="1934" spans="1:71" ht="21.75" customHeight="1">
      <c r="A1934" s="62"/>
      <c r="B1934" s="587"/>
      <c r="C1934" s="562" t="str">
        <f>IF(ROSTER!D$42="","",ROSTER!D$42)</f>
        <v/>
      </c>
      <c r="D1934" s="563"/>
      <c r="E1934" s="591"/>
      <c r="F1934" s="593"/>
      <c r="G1934" s="595"/>
      <c r="H1934" s="585"/>
      <c r="I1934" s="577"/>
      <c r="J1934" s="566"/>
      <c r="K1934" s="567"/>
      <c r="L1934" s="570"/>
      <c r="M1934" s="571"/>
      <c r="N1934" s="582" t="s">
        <v>16</v>
      </c>
      <c r="O1934" s="583"/>
      <c r="P1934" s="566"/>
      <c r="Q1934" s="567"/>
      <c r="R1934" s="570"/>
      <c r="S1934" s="571"/>
      <c r="T1934" s="582" t="s">
        <v>16</v>
      </c>
      <c r="U1934" s="583"/>
      <c r="V1934" s="585"/>
      <c r="W1934" s="577"/>
      <c r="X1934" s="566"/>
      <c r="Y1934" s="577"/>
      <c r="Z1934" s="566"/>
      <c r="AA1934" s="577"/>
      <c r="AB1934" s="566"/>
      <c r="AC1934" s="567"/>
      <c r="AD1934" s="570"/>
      <c r="AE1934" s="571"/>
      <c r="AF1934" s="598"/>
      <c r="AG1934" s="599"/>
      <c r="AH1934" s="566"/>
      <c r="AI1934" s="567"/>
      <c r="AJ1934" s="570"/>
      <c r="AK1934" s="571"/>
      <c r="AL1934" s="598"/>
      <c r="AM1934" s="599"/>
      <c r="AN1934" s="566"/>
      <c r="AO1934" s="567"/>
      <c r="AP1934" s="570"/>
      <c r="AQ1934" s="571"/>
      <c r="AR1934" s="598"/>
      <c r="AS1934" s="599"/>
      <c r="AT1934" s="603"/>
      <c r="AU1934" s="604"/>
      <c r="AV1934" s="596"/>
      <c r="AW1934" s="597"/>
      <c r="AX1934" s="598"/>
      <c r="AY1934" s="599"/>
      <c r="AZ1934" s="566"/>
      <c r="BA1934" s="567"/>
      <c r="BB1934" s="570"/>
      <c r="BC1934" s="571"/>
      <c r="BD1934" s="598"/>
      <c r="BE1934" s="599"/>
      <c r="BF1934" s="603"/>
      <c r="BG1934" s="604"/>
      <c r="BH1934" s="596"/>
      <c r="BI1934" s="597"/>
      <c r="BJ1934" s="598"/>
      <c r="BK1934" s="599"/>
      <c r="BL1934" s="600"/>
      <c r="BM1934" s="601"/>
      <c r="BN1934" s="602"/>
      <c r="BO1934" s="561"/>
      <c r="BP1934" s="561"/>
      <c r="BQ1934" s="62"/>
      <c r="BR1934" s="62"/>
      <c r="BS1934" s="62"/>
    </row>
    <row r="1935" spans="1:71" ht="21.75" customHeight="1">
      <c r="A1935" s="62"/>
      <c r="B1935" s="586" t="str">
        <f>IF(ROSTER!B$44="","",ROSTER!B$44)</f>
        <v/>
      </c>
      <c r="C1935" s="588" t="str">
        <f>IF(ROSTER!C$44="","",ROSTER!C$44)</f>
        <v/>
      </c>
      <c r="D1935" s="589"/>
      <c r="E1935" s="590"/>
      <c r="F1935" s="592">
        <f>IF(E1935="y",1,IF(E1935="S",1,0))</f>
        <v>0</v>
      </c>
      <c r="G1935" s="594">
        <f>IF(E1935="S",1,0)</f>
        <v>0</v>
      </c>
      <c r="H1935" s="584"/>
      <c r="I1935" s="576"/>
      <c r="J1935" s="564"/>
      <c r="K1935" s="565"/>
      <c r="L1935" s="568"/>
      <c r="M1935" s="569"/>
      <c r="N1935" s="578">
        <f>L1935+J1935</f>
        <v>0</v>
      </c>
      <c r="O1935" s="579"/>
      <c r="P1935" s="564"/>
      <c r="Q1935" s="565"/>
      <c r="R1935" s="568"/>
      <c r="S1935" s="569"/>
      <c r="T1935" s="578">
        <f>R1935-P1935</f>
        <v>0</v>
      </c>
      <c r="U1935" s="579"/>
      <c r="V1935" s="584"/>
      <c r="W1935" s="576"/>
      <c r="X1935" s="564"/>
      <c r="Y1935" s="576"/>
      <c r="Z1935" s="564"/>
      <c r="AA1935" s="576"/>
      <c r="AB1935" s="564"/>
      <c r="AC1935" s="565"/>
      <c r="AD1935" s="568"/>
      <c r="AE1935" s="569"/>
      <c r="AF1935" s="548">
        <f>IF(AB1935=0,0,(AD1935/AB1935)*100)</f>
        <v>0</v>
      </c>
      <c r="AG1935" s="549"/>
      <c r="AH1935" s="564"/>
      <c r="AI1935" s="565"/>
      <c r="AJ1935" s="568"/>
      <c r="AK1935" s="569"/>
      <c r="AL1935" s="548">
        <f>IF(AH1935=0,0,(AJ1935/AH1935)*100)</f>
        <v>0</v>
      </c>
      <c r="AM1935" s="549"/>
      <c r="AN1935" s="564"/>
      <c r="AO1935" s="565"/>
      <c r="AP1935" s="568"/>
      <c r="AQ1935" s="569"/>
      <c r="AR1935" s="548">
        <f>IF(AN1935=0,0,(AP1935/AN1935)*100)</f>
        <v>0</v>
      </c>
      <c r="AS1935" s="549"/>
      <c r="AT1935" s="572">
        <f>AB1935+AH1935+AN1935</f>
        <v>0</v>
      </c>
      <c r="AU1935" s="573"/>
      <c r="AV1935" s="544">
        <f>AD1935+AJ1935+AP1935</f>
        <v>0</v>
      </c>
      <c r="AW1935" s="545"/>
      <c r="AX1935" s="548">
        <f>IF(AT1935=0,0,(AV1935/AT1935)*100)</f>
        <v>0</v>
      </c>
      <c r="AY1935" s="549"/>
      <c r="AZ1935" s="564"/>
      <c r="BA1935" s="565"/>
      <c r="BB1935" s="568"/>
      <c r="BC1935" s="569"/>
      <c r="BD1935" s="548">
        <f>IF(AZ1935=0,0,(BB1935/AZ1935)*100)</f>
        <v>0</v>
      </c>
      <c r="BE1935" s="549"/>
      <c r="BF1935" s="572">
        <f>AT1935+AZ1935</f>
        <v>0</v>
      </c>
      <c r="BG1935" s="573"/>
      <c r="BH1935" s="544">
        <f>AV1935+BB1935</f>
        <v>0</v>
      </c>
      <c r="BI1935" s="545"/>
      <c r="BJ1935" s="548">
        <f>IF(BF1935=0,0,(BH1935/BF1935)*100)</f>
        <v>0</v>
      </c>
      <c r="BK1935" s="549"/>
      <c r="BL1935" s="552">
        <f>(AD1935*2)+(AJ1935*2)+(AP1935*3)+BB1935</f>
        <v>0</v>
      </c>
      <c r="BM1935" s="553"/>
      <c r="BN1935" s="554"/>
      <c r="BO1935" s="560" t="e">
        <f>(BL1935*BR$1899)+(N1935*BR$1900)+(X1935*BR$1901)+(R1935*BR$1902)+(V1935*BR$1903)+(Z1935*BR$1904)</f>
        <v>#REF!</v>
      </c>
      <c r="BP1935" s="560" t="e">
        <f>((AZ1935-BB1935)*BR$1906)+((AT1935-AV1935)*BR$1905)+(H1935*BR$1907)+(P1935*BR$1908)</f>
        <v>#REF!</v>
      </c>
      <c r="BQ1935" s="62"/>
      <c r="BR1935" s="62"/>
      <c r="BS1935" s="62"/>
    </row>
    <row r="1936" spans="1:71" ht="21.75" customHeight="1">
      <c r="A1936" s="62"/>
      <c r="B1936" s="587"/>
      <c r="C1936" s="562" t="str">
        <f>IF(ROSTER!D$44="","",ROSTER!D$44)</f>
        <v/>
      </c>
      <c r="D1936" s="563"/>
      <c r="E1936" s="591"/>
      <c r="F1936" s="593"/>
      <c r="G1936" s="595"/>
      <c r="H1936" s="585"/>
      <c r="I1936" s="577"/>
      <c r="J1936" s="566"/>
      <c r="K1936" s="567"/>
      <c r="L1936" s="570"/>
      <c r="M1936" s="571"/>
      <c r="N1936" s="582" t="s">
        <v>16</v>
      </c>
      <c r="O1936" s="583"/>
      <c r="P1936" s="566"/>
      <c r="Q1936" s="567"/>
      <c r="R1936" s="570"/>
      <c r="S1936" s="571"/>
      <c r="T1936" s="582" t="s">
        <v>16</v>
      </c>
      <c r="U1936" s="583"/>
      <c r="V1936" s="585"/>
      <c r="W1936" s="577"/>
      <c r="X1936" s="566"/>
      <c r="Y1936" s="577"/>
      <c r="Z1936" s="566"/>
      <c r="AA1936" s="577"/>
      <c r="AB1936" s="566"/>
      <c r="AC1936" s="567"/>
      <c r="AD1936" s="570"/>
      <c r="AE1936" s="571"/>
      <c r="AF1936" s="598"/>
      <c r="AG1936" s="599"/>
      <c r="AH1936" s="566"/>
      <c r="AI1936" s="567"/>
      <c r="AJ1936" s="570"/>
      <c r="AK1936" s="571"/>
      <c r="AL1936" s="598"/>
      <c r="AM1936" s="599"/>
      <c r="AN1936" s="566"/>
      <c r="AO1936" s="567"/>
      <c r="AP1936" s="570"/>
      <c r="AQ1936" s="571"/>
      <c r="AR1936" s="598"/>
      <c r="AS1936" s="599"/>
      <c r="AT1936" s="603"/>
      <c r="AU1936" s="604"/>
      <c r="AV1936" s="596"/>
      <c r="AW1936" s="597"/>
      <c r="AX1936" s="598"/>
      <c r="AY1936" s="599"/>
      <c r="AZ1936" s="566"/>
      <c r="BA1936" s="567"/>
      <c r="BB1936" s="570"/>
      <c r="BC1936" s="571"/>
      <c r="BD1936" s="598"/>
      <c r="BE1936" s="599"/>
      <c r="BF1936" s="603"/>
      <c r="BG1936" s="604"/>
      <c r="BH1936" s="596"/>
      <c r="BI1936" s="597"/>
      <c r="BJ1936" s="598"/>
      <c r="BK1936" s="599"/>
      <c r="BL1936" s="600"/>
      <c r="BM1936" s="601"/>
      <c r="BN1936" s="602"/>
      <c r="BO1936" s="561"/>
      <c r="BP1936" s="561"/>
      <c r="BQ1936" s="62"/>
      <c r="BR1936" s="62"/>
      <c r="BS1936" s="62"/>
    </row>
    <row r="1937" spans="1:73" ht="21.75" customHeight="1">
      <c r="A1937" s="62"/>
      <c r="B1937" s="586" t="str">
        <f>IF(ROSTER!B$46="","",ROSTER!B$46)</f>
        <v/>
      </c>
      <c r="C1937" s="588" t="str">
        <f>IF(ROSTER!C$46="","",ROSTER!C$46)</f>
        <v/>
      </c>
      <c r="D1937" s="589"/>
      <c r="E1937" s="590"/>
      <c r="F1937" s="592">
        <f>IF(E1937="y",1,IF(E1937="S",1,0))</f>
        <v>0</v>
      </c>
      <c r="G1937" s="594">
        <f>IF(E1937="S",1,0)</f>
        <v>0</v>
      </c>
      <c r="H1937" s="584"/>
      <c r="I1937" s="576"/>
      <c r="J1937" s="564"/>
      <c r="K1937" s="565"/>
      <c r="L1937" s="568"/>
      <c r="M1937" s="569"/>
      <c r="N1937" s="578">
        <f>L1937+J1937</f>
        <v>0</v>
      </c>
      <c r="O1937" s="579"/>
      <c r="P1937" s="564"/>
      <c r="Q1937" s="565"/>
      <c r="R1937" s="568"/>
      <c r="S1937" s="569"/>
      <c r="T1937" s="578">
        <f>R1937-P1937</f>
        <v>0</v>
      </c>
      <c r="U1937" s="579"/>
      <c r="V1937" s="584"/>
      <c r="W1937" s="576"/>
      <c r="X1937" s="564"/>
      <c r="Y1937" s="576"/>
      <c r="Z1937" s="564"/>
      <c r="AA1937" s="576"/>
      <c r="AB1937" s="564"/>
      <c r="AC1937" s="565"/>
      <c r="AD1937" s="568"/>
      <c r="AE1937" s="569"/>
      <c r="AF1937" s="548">
        <f>IF(AB1937=0,0,(AD1937/AB1937)*100)</f>
        <v>0</v>
      </c>
      <c r="AG1937" s="549"/>
      <c r="AH1937" s="564"/>
      <c r="AI1937" s="565"/>
      <c r="AJ1937" s="568"/>
      <c r="AK1937" s="569"/>
      <c r="AL1937" s="548">
        <f>IF(AH1937=0,0,(AJ1937/AH1937)*100)</f>
        <v>0</v>
      </c>
      <c r="AM1937" s="549"/>
      <c r="AN1937" s="564"/>
      <c r="AO1937" s="565"/>
      <c r="AP1937" s="568"/>
      <c r="AQ1937" s="569"/>
      <c r="AR1937" s="548">
        <f>IF(AN1937=0,0,(AP1937/AN1937)*100)</f>
        <v>0</v>
      </c>
      <c r="AS1937" s="549"/>
      <c r="AT1937" s="572">
        <f>AB1937+AH1937+AN1937</f>
        <v>0</v>
      </c>
      <c r="AU1937" s="573"/>
      <c r="AV1937" s="544">
        <f>AD1937+AJ1937+AP1937</f>
        <v>0</v>
      </c>
      <c r="AW1937" s="545"/>
      <c r="AX1937" s="548">
        <f>IF(AT1937=0,0,(AV1937/AT1937)*100)</f>
        <v>0</v>
      </c>
      <c r="AY1937" s="549"/>
      <c r="AZ1937" s="564"/>
      <c r="BA1937" s="565"/>
      <c r="BB1937" s="568"/>
      <c r="BC1937" s="569"/>
      <c r="BD1937" s="548">
        <f>IF(AZ1937=0,0,(BB1937/AZ1937)*100)</f>
        <v>0</v>
      </c>
      <c r="BE1937" s="549"/>
      <c r="BF1937" s="572">
        <f>AT1937+AZ1937</f>
        <v>0</v>
      </c>
      <c r="BG1937" s="573"/>
      <c r="BH1937" s="544">
        <f>AV1937+BB1937</f>
        <v>0</v>
      </c>
      <c r="BI1937" s="545"/>
      <c r="BJ1937" s="548">
        <f>IF(BF1937=0,0,(BH1937/BF1937)*100)</f>
        <v>0</v>
      </c>
      <c r="BK1937" s="549"/>
      <c r="BL1937" s="552">
        <f>(AD1937*2)+(AJ1937*2)+(AP1937*3)+BB1937</f>
        <v>0</v>
      </c>
      <c r="BM1937" s="553"/>
      <c r="BN1937" s="554"/>
      <c r="BO1937" s="558" t="e">
        <f>(BL1937*BR$1899)+(N1937*BR$1900)+(X1937*BR$1901)+(R1937*BR$1902)+(V1937*BR$1903)+(Z1937*BR$1904)</f>
        <v>#REF!</v>
      </c>
      <c r="BP1937" s="560" t="e">
        <f>((AZ1937-BB1937)*BR$1906)+((AT1937-AV1937)*BR$1905)+(H1937*BR$1907)+(P1937*BR$1908)</f>
        <v>#REF!</v>
      </c>
      <c r="BQ1937" s="62"/>
      <c r="BR1937" s="62"/>
      <c r="BS1937" s="62"/>
      <c r="BU1937" s="82"/>
    </row>
    <row r="1938" spans="1:73" ht="22.5" customHeight="1" thickBot="1">
      <c r="A1938" s="62"/>
      <c r="B1938" s="587"/>
      <c r="C1938" s="562" t="str">
        <f>IF(ROSTER!D$46="","",ROSTER!D$46)</f>
        <v/>
      </c>
      <c r="D1938" s="563"/>
      <c r="E1938" s="591"/>
      <c r="F1938" s="593"/>
      <c r="G1938" s="595"/>
      <c r="H1938" s="585"/>
      <c r="I1938" s="577"/>
      <c r="J1938" s="566"/>
      <c r="K1938" s="567"/>
      <c r="L1938" s="570"/>
      <c r="M1938" s="571"/>
      <c r="N1938" s="580" t="s">
        <v>16</v>
      </c>
      <c r="O1938" s="581"/>
      <c r="P1938" s="566"/>
      <c r="Q1938" s="567"/>
      <c r="R1938" s="570"/>
      <c r="S1938" s="571"/>
      <c r="T1938" s="582" t="s">
        <v>16</v>
      </c>
      <c r="U1938" s="583"/>
      <c r="V1938" s="585"/>
      <c r="W1938" s="577"/>
      <c r="X1938" s="566"/>
      <c r="Y1938" s="577"/>
      <c r="Z1938" s="566"/>
      <c r="AA1938" s="577"/>
      <c r="AB1938" s="566"/>
      <c r="AC1938" s="567"/>
      <c r="AD1938" s="570"/>
      <c r="AE1938" s="571"/>
      <c r="AF1938" s="550"/>
      <c r="AG1938" s="551"/>
      <c r="AH1938" s="566"/>
      <c r="AI1938" s="567"/>
      <c r="AJ1938" s="570"/>
      <c r="AK1938" s="571"/>
      <c r="AL1938" s="550"/>
      <c r="AM1938" s="551"/>
      <c r="AN1938" s="566"/>
      <c r="AO1938" s="567"/>
      <c r="AP1938" s="570"/>
      <c r="AQ1938" s="571"/>
      <c r="AR1938" s="550"/>
      <c r="AS1938" s="551"/>
      <c r="AT1938" s="574"/>
      <c r="AU1938" s="575"/>
      <c r="AV1938" s="546"/>
      <c r="AW1938" s="547"/>
      <c r="AX1938" s="550"/>
      <c r="AY1938" s="551"/>
      <c r="AZ1938" s="566"/>
      <c r="BA1938" s="567"/>
      <c r="BB1938" s="570"/>
      <c r="BC1938" s="571"/>
      <c r="BD1938" s="550"/>
      <c r="BE1938" s="551"/>
      <c r="BF1938" s="574"/>
      <c r="BG1938" s="575"/>
      <c r="BH1938" s="546"/>
      <c r="BI1938" s="547"/>
      <c r="BJ1938" s="550"/>
      <c r="BK1938" s="551"/>
      <c r="BL1938" s="555"/>
      <c r="BM1938" s="556"/>
      <c r="BN1938" s="557"/>
      <c r="BO1938" s="559"/>
      <c r="BP1938" s="561"/>
      <c r="BQ1938" s="62"/>
      <c r="BR1938" s="62"/>
      <c r="BS1938" s="62"/>
    </row>
    <row r="1939" spans="1:73" s="82" customFormat="1" ht="33.4" customHeight="1">
      <c r="A1939" s="80"/>
      <c r="B1939" s="538"/>
      <c r="C1939" s="539"/>
      <c r="D1939" s="539" t="s">
        <v>10</v>
      </c>
      <c r="E1939" s="542"/>
      <c r="F1939" s="81"/>
      <c r="G1939" s="81"/>
      <c r="H1939" s="532">
        <f>SUM(H1899:I1938)</f>
        <v>0</v>
      </c>
      <c r="I1939" s="525"/>
      <c r="J1939" s="532">
        <f>SUM(J1899:K1938)</f>
        <v>0</v>
      </c>
      <c r="K1939" s="525"/>
      <c r="L1939" s="524">
        <f>SUM(L1899:M1938)</f>
        <v>0</v>
      </c>
      <c r="M1939" s="528"/>
      <c r="N1939" s="495">
        <f>L1939+J1939</f>
        <v>0</v>
      </c>
      <c r="O1939" s="496"/>
      <c r="P1939" s="524">
        <f>SUM(P1899:Q1938)</f>
        <v>0</v>
      </c>
      <c r="Q1939" s="525"/>
      <c r="R1939" s="524">
        <f>SUM(R1899:S1938)</f>
        <v>0</v>
      </c>
      <c r="S1939" s="528"/>
      <c r="T1939" s="495">
        <f>R1939-P1939</f>
        <v>0</v>
      </c>
      <c r="U1939" s="496"/>
      <c r="V1939" s="524">
        <f>SUM(V1899:W1938)</f>
        <v>0</v>
      </c>
      <c r="W1939" s="528"/>
      <c r="X1939" s="532">
        <f>SUM(X1899:Y1938)</f>
        <v>0</v>
      </c>
      <c r="Y1939" s="496"/>
      <c r="Z1939" s="532">
        <f>SUM(Z1899:AA1938)</f>
        <v>0</v>
      </c>
      <c r="AA1939" s="496"/>
      <c r="AB1939" s="528">
        <f>SUM(AB1899:AC1938)</f>
        <v>0</v>
      </c>
      <c r="AC1939" s="525"/>
      <c r="AD1939" s="524">
        <f>SUM(AD1899:AE1938)</f>
        <v>0</v>
      </c>
      <c r="AE1939" s="528"/>
      <c r="AF1939" s="495">
        <f>IF(AB1939=0,0,(AD1939/AB1939)*100)</f>
        <v>0</v>
      </c>
      <c r="AG1939" s="496"/>
      <c r="AH1939" s="524">
        <f>SUM(AH1899:AI1938)</f>
        <v>0</v>
      </c>
      <c r="AI1939" s="525"/>
      <c r="AJ1939" s="524">
        <f>SUM(AJ1899:AK1938)</f>
        <v>0</v>
      </c>
      <c r="AK1939" s="528"/>
      <c r="AL1939" s="495">
        <f>IF(AH1939=0,0,(AJ1939/AH1939)*100)</f>
        <v>0</v>
      </c>
      <c r="AM1939" s="496"/>
      <c r="AN1939" s="524">
        <f>SUM(AN1899:AO1938)</f>
        <v>0</v>
      </c>
      <c r="AO1939" s="525"/>
      <c r="AP1939" s="524">
        <f>SUM(AP1899:AQ1938)</f>
        <v>0</v>
      </c>
      <c r="AQ1939" s="528"/>
      <c r="AR1939" s="495">
        <f>IF(AN1939=0,0,(AP1939/AN1939)*100)</f>
        <v>0</v>
      </c>
      <c r="AS1939" s="496"/>
      <c r="AT1939" s="532">
        <f>AB1939+AH1939+AN1939</f>
        <v>0</v>
      </c>
      <c r="AU1939" s="525"/>
      <c r="AV1939" s="524">
        <f>AD1939+AJ1939+AP1939</f>
        <v>0</v>
      </c>
      <c r="AW1939" s="534"/>
      <c r="AX1939" s="495">
        <f>IF(AT1939=0,0,(AV1939/AT1939)*100)</f>
        <v>0</v>
      </c>
      <c r="AY1939" s="496"/>
      <c r="AZ1939" s="524">
        <f>SUM(AZ1899:BA1938)</f>
        <v>0</v>
      </c>
      <c r="BA1939" s="525"/>
      <c r="BB1939" s="524">
        <f>SUM(BB1899:BC1938)</f>
        <v>0</v>
      </c>
      <c r="BC1939" s="528"/>
      <c r="BD1939" s="495">
        <f>IF(AZ1939=0,0,(BB1939/AZ1939)*100)</f>
        <v>0</v>
      </c>
      <c r="BE1939" s="496"/>
      <c r="BF1939" s="532">
        <f>AT1939+AZ1939</f>
        <v>0</v>
      </c>
      <c r="BG1939" s="525"/>
      <c r="BH1939" s="524">
        <f>AV1939+BB1939</f>
        <v>0</v>
      </c>
      <c r="BI1939" s="534"/>
      <c r="BJ1939" s="495">
        <f>IF(BF1939=0,0,(BH1939/BF1939)*100)</f>
        <v>0</v>
      </c>
      <c r="BK1939" s="536"/>
      <c r="BL1939" s="511">
        <f>SUM(BL1899:BN1938)</f>
        <v>0</v>
      </c>
      <c r="BM1939" s="512"/>
      <c r="BN1939" s="513"/>
      <c r="BO1939" s="517" t="e">
        <f>(BL1939*BR$1899)+(N1939*BR$1900)+(X1939*BR$1901)+(R1939*BR$1902)+(V1939*BR$1903)+(Z1939*BR$1904)</f>
        <v>#REF!</v>
      </c>
      <c r="BP1939" s="519" t="e">
        <f>((AZ1939-BB1939)*BR$1906)+((AT1939-AV1939)*BR$1905)+(H1939*BR$1907)+(P1939*BR$1908)</f>
        <v>#REF!</v>
      </c>
      <c r="BQ1939" s="80"/>
      <c r="BR1939" s="80"/>
      <c r="BS1939" s="80"/>
    </row>
    <row r="1940" spans="1:73" s="82" customFormat="1" ht="33.950000000000003" customHeight="1" thickBot="1">
      <c r="A1940" s="80"/>
      <c r="B1940" s="540"/>
      <c r="C1940" s="541"/>
      <c r="D1940" s="541"/>
      <c r="E1940" s="543"/>
      <c r="F1940" s="83"/>
      <c r="G1940" s="83"/>
      <c r="H1940" s="533"/>
      <c r="I1940" s="527"/>
      <c r="J1940" s="533"/>
      <c r="K1940" s="527"/>
      <c r="L1940" s="526"/>
      <c r="M1940" s="529"/>
      <c r="N1940" s="530" t="s">
        <v>16</v>
      </c>
      <c r="O1940" s="531"/>
      <c r="P1940" s="526"/>
      <c r="Q1940" s="527"/>
      <c r="R1940" s="526"/>
      <c r="S1940" s="529"/>
      <c r="T1940" s="530" t="s">
        <v>16</v>
      </c>
      <c r="U1940" s="531"/>
      <c r="V1940" s="526"/>
      <c r="W1940" s="529"/>
      <c r="X1940" s="533"/>
      <c r="Y1940" s="531"/>
      <c r="Z1940" s="533"/>
      <c r="AA1940" s="531"/>
      <c r="AB1940" s="529"/>
      <c r="AC1940" s="527"/>
      <c r="AD1940" s="526"/>
      <c r="AE1940" s="529"/>
      <c r="AF1940" s="530"/>
      <c r="AG1940" s="531"/>
      <c r="AH1940" s="526"/>
      <c r="AI1940" s="527"/>
      <c r="AJ1940" s="526"/>
      <c r="AK1940" s="529"/>
      <c r="AL1940" s="530"/>
      <c r="AM1940" s="531"/>
      <c r="AN1940" s="526"/>
      <c r="AO1940" s="527"/>
      <c r="AP1940" s="526"/>
      <c r="AQ1940" s="529"/>
      <c r="AR1940" s="530"/>
      <c r="AS1940" s="531"/>
      <c r="AT1940" s="533"/>
      <c r="AU1940" s="527"/>
      <c r="AV1940" s="526"/>
      <c r="AW1940" s="535"/>
      <c r="AX1940" s="530"/>
      <c r="AY1940" s="531"/>
      <c r="AZ1940" s="526"/>
      <c r="BA1940" s="527"/>
      <c r="BB1940" s="526"/>
      <c r="BC1940" s="529"/>
      <c r="BD1940" s="530"/>
      <c r="BE1940" s="531"/>
      <c r="BF1940" s="533"/>
      <c r="BG1940" s="527"/>
      <c r="BH1940" s="526"/>
      <c r="BI1940" s="535"/>
      <c r="BJ1940" s="530"/>
      <c r="BK1940" s="537"/>
      <c r="BL1940" s="514"/>
      <c r="BM1940" s="515"/>
      <c r="BN1940" s="516"/>
      <c r="BO1940" s="518"/>
      <c r="BP1940" s="520"/>
      <c r="BQ1940" s="80"/>
      <c r="BR1940" s="80"/>
      <c r="BS1940" s="80"/>
    </row>
    <row r="1941" spans="1:73" s="88" customFormat="1" ht="48.2" customHeight="1" thickBot="1">
      <c r="A1941" s="84"/>
      <c r="B1941" s="521"/>
      <c r="C1941" s="522"/>
      <c r="D1941" s="522" t="s">
        <v>13</v>
      </c>
      <c r="E1941" s="523"/>
      <c r="F1941" s="85"/>
      <c r="G1941" s="128"/>
      <c r="H1941" s="509"/>
      <c r="I1941" s="510"/>
      <c r="J1941" s="504"/>
      <c r="K1941" s="505"/>
      <c r="L1941" s="493"/>
      <c r="M1941" s="494"/>
      <c r="N1941" s="506">
        <f>J1941+L1941</f>
        <v>0</v>
      </c>
      <c r="O1941" s="507"/>
      <c r="P1941" s="497">
        <f>R1939</f>
        <v>0</v>
      </c>
      <c r="Q1941" s="498"/>
      <c r="R1941" s="499">
        <f>P1939</f>
        <v>0</v>
      </c>
      <c r="S1941" s="500"/>
      <c r="T1941" s="506">
        <f>R1941-P1941</f>
        <v>0</v>
      </c>
      <c r="U1941" s="507"/>
      <c r="V1941" s="504"/>
      <c r="W1941" s="508"/>
      <c r="X1941" s="509"/>
      <c r="Y1941" s="510"/>
      <c r="Z1941" s="504"/>
      <c r="AA1941" s="508"/>
      <c r="AB1941" s="504"/>
      <c r="AC1941" s="505"/>
      <c r="AD1941" s="493"/>
      <c r="AE1941" s="494"/>
      <c r="AF1941" s="495">
        <f>IF(AB1941=0,0,(AD1941/AB1941)*100)</f>
        <v>0</v>
      </c>
      <c r="AG1941" s="496"/>
      <c r="AH1941" s="504"/>
      <c r="AI1941" s="505"/>
      <c r="AJ1941" s="493"/>
      <c r="AK1941" s="494"/>
      <c r="AL1941" s="495">
        <f>IF(AH1941=0,0,(AJ1941/AH1941)*100)</f>
        <v>0</v>
      </c>
      <c r="AM1941" s="496"/>
      <c r="AN1941" s="504"/>
      <c r="AO1941" s="505"/>
      <c r="AP1941" s="493"/>
      <c r="AQ1941" s="494"/>
      <c r="AR1941" s="495">
        <f>IF(AN1941=0,0,(AP1941/AN1941)*100)</f>
        <v>0</v>
      </c>
      <c r="AS1941" s="496"/>
      <c r="AT1941" s="497">
        <f>AB1941+AH1941+AN1941</f>
        <v>0</v>
      </c>
      <c r="AU1941" s="498"/>
      <c r="AV1941" s="499">
        <f>AD1941+AJ1941+AP1941</f>
        <v>0</v>
      </c>
      <c r="AW1941" s="500"/>
      <c r="AX1941" s="495">
        <f>IF(AT1941=0,0,(AV1941/AT1941)*100)</f>
        <v>0</v>
      </c>
      <c r="AY1941" s="496"/>
      <c r="AZ1941" s="504"/>
      <c r="BA1941" s="505"/>
      <c r="BB1941" s="493"/>
      <c r="BC1941" s="494"/>
      <c r="BD1941" s="495">
        <f>IF(AZ1941=0,0,(BB1941/AZ1941)*100)</f>
        <v>0</v>
      </c>
      <c r="BE1941" s="496"/>
      <c r="BF1941" s="497">
        <f>AT1941+AZ1941</f>
        <v>0</v>
      </c>
      <c r="BG1941" s="498"/>
      <c r="BH1941" s="499">
        <f>AV1941+BB1941</f>
        <v>0</v>
      </c>
      <c r="BI1941" s="500"/>
      <c r="BJ1941" s="495">
        <f>IF(BF1941=0,0,(BH1941/BF1941)*100)</f>
        <v>0</v>
      </c>
      <c r="BK1941" s="496"/>
      <c r="BL1941" s="501"/>
      <c r="BM1941" s="502"/>
      <c r="BN1941" s="503"/>
      <c r="BO1941" s="86"/>
      <c r="BP1941" s="87"/>
      <c r="BQ1941" s="84"/>
      <c r="BR1941" s="84"/>
      <c r="BS1941" s="84"/>
    </row>
    <row r="1942" spans="1:73" s="88" customFormat="1" ht="48.95" customHeight="1" thickBot="1">
      <c r="A1942" s="84"/>
      <c r="B1942" s="247"/>
      <c r="C1942" s="249"/>
      <c r="D1942" s="488" t="s">
        <v>52</v>
      </c>
      <c r="E1942" s="489"/>
      <c r="F1942" s="89"/>
      <c r="G1942" s="89"/>
      <c r="H1942" s="249"/>
      <c r="I1942" s="249"/>
      <c r="J1942" s="490">
        <f>IF((J1939+L1941)=0,0,J1939/(J1939+L1941)*100)</f>
        <v>0</v>
      </c>
      <c r="K1942" s="491"/>
      <c r="L1942" s="490">
        <f>IF((L1939+J1941)=0,0,L1939/(L1939+J1941)*100)</f>
        <v>0</v>
      </c>
      <c r="M1942" s="491"/>
      <c r="N1942" s="490">
        <f>IF((N1939+N1941)=0,0,N1939/(N1939+N1941)*100)</f>
        <v>0</v>
      </c>
      <c r="O1942" s="492"/>
      <c r="P1942" s="654"/>
      <c r="Q1942" s="484"/>
      <c r="R1942" s="484"/>
      <c r="S1942" s="484"/>
      <c r="T1942" s="655"/>
      <c r="U1942" s="655"/>
      <c r="V1942" s="484"/>
      <c r="W1942" s="484"/>
      <c r="X1942" s="484"/>
      <c r="Y1942" s="484"/>
      <c r="Z1942" s="484"/>
      <c r="AA1942" s="484"/>
      <c r="AB1942" s="484"/>
      <c r="AC1942" s="484"/>
      <c r="AD1942" s="484"/>
      <c r="AE1942" s="484"/>
      <c r="AF1942" s="484"/>
      <c r="AG1942" s="484"/>
      <c r="AH1942" s="484"/>
      <c r="AI1942" s="484"/>
      <c r="AJ1942" s="484"/>
      <c r="AK1942" s="484"/>
      <c r="AL1942" s="484"/>
      <c r="AM1942" s="484"/>
      <c r="AN1942" s="484"/>
      <c r="AO1942" s="484"/>
      <c r="AP1942" s="484"/>
      <c r="AQ1942" s="484"/>
      <c r="AR1942" s="484"/>
      <c r="AS1942" s="484"/>
      <c r="AT1942" s="484"/>
      <c r="AU1942" s="484"/>
      <c r="AV1942" s="484"/>
      <c r="AW1942" s="484"/>
      <c r="AX1942" s="484"/>
      <c r="AY1942" s="484"/>
      <c r="AZ1942" s="484"/>
      <c r="BA1942" s="484"/>
      <c r="BB1942" s="484"/>
      <c r="BC1942" s="484"/>
      <c r="BD1942" s="484"/>
      <c r="BE1942" s="484"/>
      <c r="BF1942" s="484"/>
      <c r="BG1942" s="484"/>
      <c r="BH1942" s="484"/>
      <c r="BI1942" s="484"/>
      <c r="BJ1942" s="484"/>
      <c r="BK1942" s="484"/>
      <c r="BL1942" s="484"/>
      <c r="BM1942" s="484"/>
      <c r="BN1942" s="485"/>
      <c r="BO1942" s="90"/>
      <c r="BP1942" s="90"/>
      <c r="BQ1942" s="84"/>
      <c r="BR1942" s="84"/>
      <c r="BS1942" s="84"/>
    </row>
    <row r="1943" spans="1:73" ht="27.75" thickTop="1" thickBot="1">
      <c r="A1943" s="62"/>
      <c r="B1943" s="250"/>
      <c r="C1943" s="251"/>
      <c r="D1943" s="251"/>
      <c r="E1943" s="251"/>
      <c r="F1943" s="91"/>
      <c r="G1943" s="91"/>
      <c r="H1943" s="251"/>
      <c r="I1943" s="251"/>
      <c r="J1943" s="251"/>
      <c r="K1943" s="251"/>
      <c r="L1943" s="251"/>
      <c r="M1943" s="251"/>
      <c r="N1943" s="251"/>
      <c r="O1943" s="251"/>
      <c r="P1943" s="251"/>
      <c r="Q1943" s="251"/>
      <c r="R1943" s="251"/>
      <c r="S1943" s="251"/>
      <c r="T1943" s="251"/>
      <c r="U1943" s="251"/>
      <c r="V1943" s="251"/>
      <c r="W1943" s="251"/>
      <c r="X1943" s="251"/>
      <c r="Y1943" s="251"/>
      <c r="Z1943" s="251"/>
      <c r="AA1943" s="251"/>
      <c r="AB1943" s="251"/>
      <c r="AC1943" s="251"/>
      <c r="AD1943" s="251"/>
      <c r="AE1943" s="251"/>
      <c r="AF1943" s="256"/>
      <c r="AG1943" s="256"/>
      <c r="AH1943" s="251"/>
      <c r="AI1943" s="251"/>
      <c r="AJ1943" s="251"/>
      <c r="AK1943" s="251"/>
      <c r="AL1943" s="251"/>
      <c r="AM1943" s="251"/>
      <c r="AN1943" s="251"/>
      <c r="AO1943" s="251"/>
      <c r="AP1943" s="251"/>
      <c r="AQ1943" s="251"/>
      <c r="AR1943" s="251"/>
      <c r="AS1943" s="251"/>
      <c r="AT1943" s="251"/>
      <c r="AU1943" s="251"/>
      <c r="AV1943" s="251"/>
      <c r="AW1943" s="251"/>
      <c r="AX1943" s="251"/>
      <c r="AY1943" s="251"/>
      <c r="AZ1943" s="251"/>
      <c r="BA1943" s="251"/>
      <c r="BB1943" s="251"/>
      <c r="BC1943" s="251"/>
      <c r="BD1943" s="251"/>
      <c r="BE1943" s="251"/>
      <c r="BF1943" s="251"/>
      <c r="BG1943" s="251"/>
      <c r="BH1943" s="251"/>
      <c r="BI1943" s="251"/>
      <c r="BJ1943" s="251"/>
      <c r="BK1943" s="251"/>
      <c r="BL1943" s="251"/>
      <c r="BM1943" s="251"/>
      <c r="BN1943" s="257"/>
      <c r="BO1943" s="92"/>
      <c r="BP1943" s="92"/>
      <c r="BQ1943" s="62"/>
      <c r="BR1943" s="62"/>
      <c r="BS1943" s="62"/>
    </row>
    <row r="1944" spans="1:73" s="88" customFormat="1" ht="73.349999999999994" customHeight="1" thickTop="1" thickBot="1">
      <c r="A1944" s="84"/>
      <c r="B1944" s="486" t="s">
        <v>70</v>
      </c>
      <c r="C1944" s="487"/>
      <c r="D1944" s="483" t="s">
        <v>60</v>
      </c>
      <c r="E1944" s="483"/>
      <c r="F1944" s="93"/>
      <c r="G1944" s="93"/>
      <c r="H1944" s="479"/>
      <c r="I1944" s="480"/>
      <c r="J1944" s="481"/>
      <c r="K1944" s="259"/>
      <c r="L1944" s="479"/>
      <c r="M1944" s="480"/>
      <c r="N1944" s="481"/>
      <c r="O1944" s="476" t="s">
        <v>53</v>
      </c>
      <c r="P1944" s="477"/>
      <c r="Q1944" s="477"/>
      <c r="R1944" s="477"/>
      <c r="S1944" s="479"/>
      <c r="T1944" s="480"/>
      <c r="U1944" s="481"/>
      <c r="V1944" s="259"/>
      <c r="W1944" s="479"/>
      <c r="X1944" s="480"/>
      <c r="Y1944" s="481"/>
      <c r="Z1944" s="476" t="s">
        <v>55</v>
      </c>
      <c r="AA1944" s="477"/>
      <c r="AB1944" s="477"/>
      <c r="AC1944" s="478"/>
      <c r="AD1944" s="479"/>
      <c r="AE1944" s="480"/>
      <c r="AF1944" s="481"/>
      <c r="AG1944" s="259"/>
      <c r="AH1944" s="479"/>
      <c r="AI1944" s="480"/>
      <c r="AJ1944" s="481"/>
      <c r="AK1944" s="476" t="s">
        <v>59</v>
      </c>
      <c r="AL1944" s="477"/>
      <c r="AM1944" s="477"/>
      <c r="AN1944" s="478"/>
      <c r="AO1944" s="479"/>
      <c r="AP1944" s="480"/>
      <c r="AQ1944" s="481"/>
      <c r="AR1944" s="263"/>
      <c r="AS1944" s="479"/>
      <c r="AT1944" s="480"/>
      <c r="AU1944" s="481"/>
      <c r="AV1944" s="264"/>
      <c r="AW1944" s="264"/>
      <c r="AX1944" s="264"/>
      <c r="AY1944" s="264"/>
      <c r="AZ1944" s="472" t="s">
        <v>20</v>
      </c>
      <c r="BA1944" s="472"/>
      <c r="BB1944" s="472"/>
      <c r="BC1944" s="472"/>
      <c r="BD1944" s="473"/>
      <c r="BE1944" s="469">
        <f>BL1939</f>
        <v>0</v>
      </c>
      <c r="BF1944" s="470"/>
      <c r="BG1944" s="471"/>
      <c r="BH1944" s="265"/>
      <c r="BI1944" s="469">
        <f>BL1941</f>
        <v>0</v>
      </c>
      <c r="BJ1944" s="470"/>
      <c r="BK1944" s="471"/>
      <c r="BL1944" s="266"/>
      <c r="BM1944" s="266"/>
      <c r="BN1944" s="267"/>
      <c r="BO1944" s="94"/>
      <c r="BP1944" s="94"/>
      <c r="BQ1944" s="84"/>
      <c r="BR1944" s="84"/>
      <c r="BS1944" s="84"/>
    </row>
    <row r="1945" spans="1:73" ht="15.6" customHeight="1" thickTop="1" thickBot="1">
      <c r="A1945" s="62"/>
      <c r="B1945" s="252"/>
      <c r="C1945" s="241"/>
      <c r="D1945" s="253"/>
      <c r="E1945" s="253"/>
      <c r="F1945" s="95"/>
      <c r="G1945" s="95"/>
      <c r="H1945" s="261"/>
      <c r="I1945" s="261"/>
      <c r="J1945" s="261"/>
      <c r="K1945" s="261"/>
      <c r="L1945" s="261"/>
      <c r="M1945" s="261"/>
      <c r="N1945" s="261"/>
      <c r="O1945" s="258"/>
      <c r="P1945" s="258"/>
      <c r="Q1945" s="258"/>
      <c r="R1945" s="258"/>
      <c r="S1945" s="261"/>
      <c r="T1945" s="261"/>
      <c r="U1945" s="261"/>
      <c r="V1945" s="260"/>
      <c r="W1945" s="261"/>
      <c r="X1945" s="261"/>
      <c r="Y1945" s="261"/>
      <c r="Z1945" s="258"/>
      <c r="AA1945" s="258"/>
      <c r="AB1945" s="258"/>
      <c r="AC1945" s="258"/>
      <c r="AD1945" s="261"/>
      <c r="AE1945" s="261"/>
      <c r="AF1945" s="261"/>
      <c r="AG1945" s="261"/>
      <c r="AH1945" s="260"/>
      <c r="AI1945" s="260"/>
      <c r="AJ1945" s="261"/>
      <c r="AK1945" s="258"/>
      <c r="AL1945" s="258"/>
      <c r="AM1945" s="258"/>
      <c r="AN1945" s="258"/>
      <c r="AO1945" s="261"/>
      <c r="AP1945" s="261"/>
      <c r="AQ1945" s="261"/>
      <c r="AR1945" s="261"/>
      <c r="AS1945" s="261"/>
      <c r="AT1945" s="263"/>
      <c r="AU1945" s="263"/>
      <c r="AV1945" s="268"/>
      <c r="AW1945" s="268"/>
      <c r="AX1945" s="268"/>
      <c r="AY1945" s="268"/>
      <c r="AZ1945" s="258"/>
      <c r="BA1945" s="269"/>
      <c r="BB1945" s="269"/>
      <c r="BC1945" s="270"/>
      <c r="BD1945" s="271"/>
      <c r="BE1945" s="272"/>
      <c r="BF1945" s="272"/>
      <c r="BG1945" s="263"/>
      <c r="BH1945" s="273"/>
      <c r="BI1945" s="274"/>
      <c r="BJ1945" s="274"/>
      <c r="BK1945" s="263"/>
      <c r="BL1945" s="268"/>
      <c r="BM1945" s="268"/>
      <c r="BN1945" s="275"/>
      <c r="BO1945" s="96"/>
      <c r="BP1945" s="96"/>
      <c r="BQ1945" s="62"/>
      <c r="BR1945" s="62"/>
      <c r="BS1945" s="62"/>
    </row>
    <row r="1946" spans="1:73" s="88" customFormat="1" ht="74.849999999999994" customHeight="1" thickTop="1" thickBot="1">
      <c r="A1946" s="84"/>
      <c r="B1946" s="482" t="s">
        <v>51</v>
      </c>
      <c r="C1946" s="472"/>
      <c r="D1946" s="483" t="s">
        <v>61</v>
      </c>
      <c r="E1946" s="483"/>
      <c r="F1946" s="93"/>
      <c r="G1946" s="93"/>
      <c r="H1946" s="469">
        <f>H1944</f>
        <v>0</v>
      </c>
      <c r="I1946" s="470"/>
      <c r="J1946" s="471"/>
      <c r="K1946" s="259"/>
      <c r="L1946" s="469">
        <f>L1944</f>
        <v>0</v>
      </c>
      <c r="M1946" s="470"/>
      <c r="N1946" s="471"/>
      <c r="O1946" s="476" t="s">
        <v>57</v>
      </c>
      <c r="P1946" s="477"/>
      <c r="Q1946" s="477"/>
      <c r="R1946" s="477"/>
      <c r="S1946" s="469">
        <f>S1944-H1944</f>
        <v>0</v>
      </c>
      <c r="T1946" s="470"/>
      <c r="U1946" s="471"/>
      <c r="V1946" s="259"/>
      <c r="W1946" s="469">
        <f>W1944-L1944</f>
        <v>0</v>
      </c>
      <c r="X1946" s="470"/>
      <c r="Y1946" s="471"/>
      <c r="Z1946" s="476" t="s">
        <v>56</v>
      </c>
      <c r="AA1946" s="477"/>
      <c r="AB1946" s="477"/>
      <c r="AC1946" s="478"/>
      <c r="AD1946" s="469">
        <f>AD1944-S1944</f>
        <v>0</v>
      </c>
      <c r="AE1946" s="470"/>
      <c r="AF1946" s="471"/>
      <c r="AG1946" s="259"/>
      <c r="AH1946" s="469">
        <f>AH1944-W1944</f>
        <v>0</v>
      </c>
      <c r="AI1946" s="470"/>
      <c r="AJ1946" s="471"/>
      <c r="AK1946" s="476" t="s">
        <v>58</v>
      </c>
      <c r="AL1946" s="477"/>
      <c r="AM1946" s="477"/>
      <c r="AN1946" s="478"/>
      <c r="AO1946" s="469">
        <f>AO1944-AD1944</f>
        <v>0</v>
      </c>
      <c r="AP1946" s="470"/>
      <c r="AQ1946" s="471"/>
      <c r="AR1946" s="263"/>
      <c r="AS1946" s="469">
        <f>AS1944-AH1944</f>
        <v>0</v>
      </c>
      <c r="AT1946" s="470"/>
      <c r="AU1946" s="471"/>
      <c r="AV1946" s="264"/>
      <c r="AW1946" s="264"/>
      <c r="AX1946" s="264"/>
      <c r="AY1946" s="264"/>
      <c r="AZ1946" s="472" t="s">
        <v>50</v>
      </c>
      <c r="BA1946" s="472"/>
      <c r="BB1946" s="472"/>
      <c r="BC1946" s="472"/>
      <c r="BD1946" s="473"/>
      <c r="BE1946" s="469">
        <f>BE1944-AO1944</f>
        <v>0</v>
      </c>
      <c r="BF1946" s="470"/>
      <c r="BG1946" s="471"/>
      <c r="BH1946" s="276"/>
      <c r="BI1946" s="469">
        <f>BI1944-AS1944</f>
        <v>0</v>
      </c>
      <c r="BJ1946" s="470"/>
      <c r="BK1946" s="471"/>
      <c r="BL1946" s="266"/>
      <c r="BM1946" s="266"/>
      <c r="BN1946" s="267"/>
      <c r="BO1946" s="94"/>
      <c r="BP1946" s="94"/>
      <c r="BQ1946" s="84"/>
      <c r="BR1946" s="84"/>
      <c r="BS1946" s="84"/>
    </row>
    <row r="1947" spans="1:73" ht="27.75" thickTop="1" thickBot="1">
      <c r="A1947" s="62"/>
      <c r="B1947" s="254"/>
      <c r="C1947" s="255"/>
      <c r="D1947" s="255"/>
      <c r="E1947" s="255"/>
      <c r="F1947" s="97"/>
      <c r="G1947" s="97"/>
      <c r="H1947" s="255"/>
      <c r="I1947" s="255"/>
      <c r="J1947" s="255"/>
      <c r="K1947" s="255"/>
      <c r="L1947" s="255"/>
      <c r="M1947" s="255"/>
      <c r="N1947" s="255"/>
      <c r="O1947" s="255"/>
      <c r="P1947" s="255"/>
      <c r="Q1947" s="255"/>
      <c r="R1947" s="255"/>
      <c r="S1947" s="255"/>
      <c r="T1947" s="255"/>
      <c r="U1947" s="255"/>
      <c r="V1947" s="255"/>
      <c r="W1947" s="255"/>
      <c r="X1947" s="255"/>
      <c r="Y1947" s="255"/>
      <c r="Z1947" s="255"/>
      <c r="AA1947" s="255"/>
      <c r="AB1947" s="255"/>
      <c r="AC1947" s="255"/>
      <c r="AD1947" s="255"/>
      <c r="AE1947" s="255"/>
      <c r="AF1947" s="262"/>
      <c r="AG1947" s="262"/>
      <c r="AH1947" s="255"/>
      <c r="AI1947" s="255"/>
      <c r="AJ1947" s="255"/>
      <c r="AK1947" s="255"/>
      <c r="AL1947" s="255"/>
      <c r="AM1947" s="255"/>
      <c r="AN1947" s="255"/>
      <c r="AO1947" s="255"/>
      <c r="AP1947" s="255"/>
      <c r="AQ1947" s="255"/>
      <c r="AR1947" s="255"/>
      <c r="AS1947" s="255"/>
      <c r="AT1947" s="255"/>
      <c r="AU1947" s="255"/>
      <c r="AV1947" s="255"/>
      <c r="AW1947" s="255"/>
      <c r="AX1947" s="255"/>
      <c r="AY1947" s="255"/>
      <c r="AZ1947" s="255"/>
      <c r="BA1947" s="474" t="s">
        <v>104</v>
      </c>
      <c r="BB1947" s="474"/>
      <c r="BC1947" s="474"/>
      <c r="BD1947" s="474"/>
      <c r="BE1947" s="474"/>
      <c r="BF1947" s="474"/>
      <c r="BG1947" s="474"/>
      <c r="BH1947" s="474"/>
      <c r="BI1947" s="474"/>
      <c r="BJ1947" s="474"/>
      <c r="BK1947" s="474"/>
      <c r="BL1947" s="474"/>
      <c r="BM1947" s="474"/>
      <c r="BN1947" s="475"/>
      <c r="BO1947" s="98"/>
      <c r="BP1947" s="98"/>
      <c r="BQ1947" s="62"/>
      <c r="BR1947" s="62"/>
      <c r="BS1947" s="62"/>
    </row>
    <row r="1948" spans="1:73" ht="10.9" customHeight="1" thickTop="1">
      <c r="A1948" s="62"/>
      <c r="B1948" s="63"/>
      <c r="C1948" s="62"/>
      <c r="D1948" s="62"/>
      <c r="E1948" s="62"/>
      <c r="F1948" s="64"/>
      <c r="G1948" s="64"/>
      <c r="H1948" s="62"/>
      <c r="I1948" s="62"/>
      <c r="J1948" s="62"/>
      <c r="K1948" s="62"/>
      <c r="L1948" s="62"/>
      <c r="M1948" s="62"/>
      <c r="N1948" s="62"/>
      <c r="O1948" s="62"/>
      <c r="P1948" s="62"/>
      <c r="Q1948" s="62"/>
      <c r="R1948" s="62"/>
      <c r="S1948" s="62"/>
      <c r="T1948" s="62"/>
      <c r="U1948" s="62"/>
      <c r="V1948" s="62"/>
      <c r="W1948" s="62"/>
      <c r="X1948" s="62"/>
      <c r="Y1948" s="62"/>
      <c r="Z1948" s="62"/>
      <c r="AA1948" s="62"/>
      <c r="AB1948" s="62"/>
      <c r="AC1948" s="62"/>
      <c r="AD1948" s="62"/>
      <c r="AE1948" s="62"/>
      <c r="AF1948" s="65"/>
      <c r="AG1948" s="65"/>
      <c r="AH1948" s="62"/>
      <c r="AI1948" s="62"/>
      <c r="AJ1948" s="62"/>
      <c r="AK1948" s="62"/>
      <c r="AL1948" s="62"/>
      <c r="AM1948" s="62"/>
      <c r="AN1948" s="62"/>
      <c r="AO1948" s="62"/>
      <c r="AP1948" s="62"/>
      <c r="AQ1948" s="62"/>
      <c r="AR1948" s="62"/>
      <c r="AS1948" s="62"/>
      <c r="AT1948" s="62"/>
      <c r="AU1948" s="62"/>
      <c r="AV1948" s="62"/>
      <c r="AW1948" s="62"/>
      <c r="AX1948" s="62"/>
      <c r="AY1948" s="62"/>
      <c r="AZ1948" s="62"/>
      <c r="BA1948" s="62"/>
      <c r="BB1948" s="62"/>
      <c r="BC1948" s="62"/>
      <c r="BD1948" s="62"/>
      <c r="BE1948" s="62"/>
      <c r="BF1948" s="62"/>
      <c r="BG1948" s="62"/>
      <c r="BH1948" s="62"/>
      <c r="BI1948" s="62"/>
      <c r="BJ1948" s="62"/>
      <c r="BK1948" s="62"/>
      <c r="BL1948" s="62"/>
      <c r="BM1948" s="62"/>
      <c r="BN1948" s="62"/>
      <c r="BO1948" s="66"/>
      <c r="BP1948" s="66"/>
      <c r="BQ1948" s="62"/>
      <c r="BR1948" s="62"/>
      <c r="BS1948" s="62"/>
    </row>
    <row r="1949" spans="1:73" s="69" customFormat="1" ht="33.75">
      <c r="A1949" s="68"/>
      <c r="B1949" s="651" t="s">
        <v>9</v>
      </c>
      <c r="C1949" s="651"/>
      <c r="D1949" s="651"/>
      <c r="E1949" s="651"/>
      <c r="F1949" s="651"/>
      <c r="G1949" s="651"/>
      <c r="H1949" s="651"/>
      <c r="I1949" s="651"/>
      <c r="J1949" s="651"/>
      <c r="K1949" s="651"/>
      <c r="L1949" s="651"/>
      <c r="M1949" s="651"/>
      <c r="N1949" s="651"/>
      <c r="O1949" s="651"/>
      <c r="P1949" s="651"/>
      <c r="Q1949" s="651"/>
      <c r="R1949" s="651"/>
      <c r="S1949" s="651"/>
      <c r="T1949" s="651"/>
      <c r="U1949" s="651"/>
      <c r="V1949" s="651"/>
      <c r="W1949" s="651"/>
      <c r="X1949" s="651"/>
      <c r="Y1949" s="651"/>
      <c r="Z1949" s="651"/>
      <c r="AA1949" s="651"/>
      <c r="AB1949" s="651"/>
      <c r="AC1949" s="651"/>
      <c r="AD1949" s="651"/>
      <c r="AE1949" s="651"/>
      <c r="AF1949" s="651"/>
      <c r="AG1949" s="651"/>
      <c r="AH1949" s="651"/>
      <c r="AI1949" s="651"/>
      <c r="AJ1949" s="651"/>
      <c r="AK1949" s="651"/>
      <c r="AL1949" s="651"/>
      <c r="AM1949" s="651"/>
      <c r="AN1949" s="651"/>
      <c r="AO1949" s="651"/>
      <c r="AP1949" s="651"/>
      <c r="AQ1949" s="651"/>
      <c r="AR1949" s="651"/>
      <c r="AS1949" s="651"/>
      <c r="AT1949" s="651"/>
      <c r="AU1949" s="651"/>
      <c r="AV1949" s="651"/>
      <c r="AW1949" s="651"/>
      <c r="AX1949" s="651"/>
      <c r="AY1949" s="651"/>
      <c r="AZ1949" s="651"/>
      <c r="BA1949" s="651"/>
      <c r="BB1949" s="651"/>
      <c r="BC1949" s="651"/>
      <c r="BD1949" s="651"/>
      <c r="BE1949" s="651"/>
      <c r="BF1949" s="651"/>
      <c r="BG1949" s="651"/>
      <c r="BH1949" s="651"/>
      <c r="BI1949" s="651"/>
      <c r="BJ1949" s="651"/>
      <c r="BK1949" s="651"/>
      <c r="BL1949" s="651"/>
      <c r="BM1949" s="651"/>
      <c r="BN1949" s="651"/>
      <c r="BO1949" s="223"/>
      <c r="BP1949" s="223"/>
      <c r="BQ1949" s="68"/>
      <c r="BR1949" s="68"/>
      <c r="BS1949" s="68"/>
    </row>
    <row r="1950" spans="1:73" ht="10.9" customHeight="1">
      <c r="A1950" s="62"/>
      <c r="B1950" s="224"/>
      <c r="C1950" s="225"/>
      <c r="D1950" s="225"/>
      <c r="E1950" s="225"/>
      <c r="F1950" s="226"/>
      <c r="G1950" s="226"/>
      <c r="H1950" s="225"/>
      <c r="I1950" s="225"/>
      <c r="J1950" s="225"/>
      <c r="K1950" s="225"/>
      <c r="L1950" s="225"/>
      <c r="M1950" s="225"/>
      <c r="N1950" s="225"/>
      <c r="O1950" s="225"/>
      <c r="P1950" s="225"/>
      <c r="Q1950" s="225"/>
      <c r="R1950" s="225"/>
      <c r="S1950" s="225"/>
      <c r="T1950" s="225"/>
      <c r="U1950" s="225"/>
      <c r="V1950" s="225"/>
      <c r="W1950" s="225"/>
      <c r="X1950" s="225"/>
      <c r="Y1950" s="225"/>
      <c r="Z1950" s="225"/>
      <c r="AA1950" s="225"/>
      <c r="AB1950" s="225"/>
      <c r="AC1950" s="225"/>
      <c r="AD1950" s="225"/>
      <c r="AE1950" s="225"/>
      <c r="AF1950" s="227"/>
      <c r="AG1950" s="227"/>
      <c r="AH1950" s="225"/>
      <c r="AI1950" s="225"/>
      <c r="AJ1950" s="225"/>
      <c r="AK1950" s="225"/>
      <c r="AL1950" s="225"/>
      <c r="AM1950" s="225"/>
      <c r="AN1950" s="225"/>
      <c r="AO1950" s="225"/>
      <c r="AP1950" s="225"/>
      <c r="AQ1950" s="225"/>
      <c r="AR1950" s="225"/>
      <c r="AS1950" s="225"/>
      <c r="AT1950" s="225"/>
      <c r="AU1950" s="225"/>
      <c r="AV1950" s="225"/>
      <c r="AW1950" s="225"/>
      <c r="AX1950" s="225"/>
      <c r="AY1950" s="225"/>
      <c r="AZ1950" s="225"/>
      <c r="BA1950" s="225"/>
      <c r="BB1950" s="225"/>
      <c r="BC1950" s="225"/>
      <c r="BD1950" s="225"/>
      <c r="BE1950" s="225"/>
      <c r="BF1950" s="225"/>
      <c r="BG1950" s="225"/>
      <c r="BH1950" s="225"/>
      <c r="BI1950" s="225"/>
      <c r="BJ1950" s="225"/>
      <c r="BK1950" s="225"/>
      <c r="BL1950" s="225"/>
      <c r="BM1950" s="225"/>
      <c r="BN1950" s="652"/>
      <c r="BO1950" s="652"/>
      <c r="BP1950" s="652"/>
      <c r="BQ1950" s="62"/>
      <c r="BR1950" s="62"/>
      <c r="BS1950" s="62"/>
    </row>
    <row r="1951" spans="1:73" s="70" customFormat="1" ht="36.75" customHeight="1">
      <c r="A1951" s="63"/>
      <c r="B1951" s="224"/>
      <c r="C1951" s="224"/>
      <c r="D1951" s="228" t="s">
        <v>10</v>
      </c>
      <c r="E1951" s="653" t="str">
        <f>IF(ROSTER!D$3="","",ROSTER!D$3)</f>
        <v/>
      </c>
      <c r="F1951" s="653"/>
      <c r="G1951" s="653"/>
      <c r="H1951" s="653"/>
      <c r="I1951" s="653"/>
      <c r="J1951" s="653"/>
      <c r="K1951" s="653"/>
      <c r="L1951" s="653"/>
      <c r="M1951" s="653"/>
      <c r="N1951" s="653"/>
      <c r="O1951" s="653"/>
      <c r="P1951" s="653"/>
      <c r="Q1951" s="653"/>
      <c r="R1951" s="653"/>
      <c r="S1951" s="653"/>
      <c r="T1951" s="653"/>
      <c r="U1951" s="653"/>
      <c r="V1951" s="653"/>
      <c r="W1951" s="653"/>
      <c r="X1951" s="653"/>
      <c r="Y1951" s="653"/>
      <c r="Z1951" s="653"/>
      <c r="AA1951" s="653"/>
      <c r="AB1951" s="653"/>
      <c r="AC1951" s="653"/>
      <c r="AD1951" s="229"/>
      <c r="AE1951" s="649" t="s">
        <v>11</v>
      </c>
      <c r="AF1951" s="649"/>
      <c r="AG1951" s="649"/>
      <c r="AH1951" s="649"/>
      <c r="AI1951" s="649"/>
      <c r="AJ1951" s="649"/>
      <c r="AK1951" s="649"/>
      <c r="AL1951" s="647"/>
      <c r="AM1951" s="647"/>
      <c r="AN1951" s="647"/>
      <c r="AO1951" s="647"/>
      <c r="AP1951" s="647"/>
      <c r="AQ1951" s="647"/>
      <c r="AR1951" s="647"/>
      <c r="AS1951" s="647"/>
      <c r="AT1951" s="647"/>
      <c r="AU1951" s="647"/>
      <c r="AV1951" s="647"/>
      <c r="AW1951" s="647"/>
      <c r="AX1951" s="647"/>
      <c r="AY1951" s="647"/>
      <c r="AZ1951" s="647"/>
      <c r="BA1951" s="647"/>
      <c r="BB1951" s="647"/>
      <c r="BC1951" s="647"/>
      <c r="BD1951" s="647"/>
      <c r="BE1951" s="647"/>
      <c r="BF1951" s="647"/>
      <c r="BG1951" s="647"/>
      <c r="BH1951" s="647"/>
      <c r="BI1951" s="647"/>
      <c r="BJ1951" s="647"/>
      <c r="BK1951" s="647"/>
      <c r="BL1951" s="647"/>
      <c r="BM1951" s="647"/>
      <c r="BN1951" s="652"/>
      <c r="BO1951" s="652"/>
      <c r="BP1951" s="652"/>
      <c r="BQ1951" s="63"/>
      <c r="BR1951" s="63"/>
      <c r="BS1951" s="63"/>
    </row>
    <row r="1952" spans="1:73" ht="8.85" customHeight="1">
      <c r="A1952" s="71"/>
      <c r="B1952" s="224"/>
      <c r="C1952" s="227" t="s">
        <v>39</v>
      </c>
      <c r="D1952" s="227"/>
      <c r="E1952" s="227"/>
      <c r="F1952" s="230"/>
      <c r="G1952" s="230"/>
      <c r="H1952" s="227"/>
      <c r="I1952" s="227"/>
      <c r="J1952" s="231"/>
      <c r="K1952" s="231"/>
      <c r="L1952" s="231"/>
      <c r="M1952" s="231"/>
      <c r="N1952" s="231"/>
      <c r="O1952" s="231"/>
      <c r="P1952" s="231"/>
      <c r="Q1952" s="231"/>
      <c r="R1952" s="231"/>
      <c r="S1952" s="231"/>
      <c r="T1952" s="231"/>
      <c r="U1952" s="231"/>
      <c r="V1952" s="231"/>
      <c r="W1952" s="231"/>
      <c r="X1952" s="231"/>
      <c r="Y1952" s="231"/>
      <c r="Z1952" s="231"/>
      <c r="AA1952" s="231"/>
      <c r="AB1952" s="231"/>
      <c r="AC1952" s="231"/>
      <c r="AD1952" s="231"/>
      <c r="AE1952" s="231"/>
      <c r="AF1952" s="231"/>
      <c r="AG1952" s="227"/>
      <c r="AH1952" s="232"/>
      <c r="AI1952" s="233"/>
      <c r="AJ1952" s="233"/>
      <c r="AK1952" s="233"/>
      <c r="AL1952" s="233"/>
      <c r="AM1952" s="233"/>
      <c r="AN1952" s="233"/>
      <c r="AO1952" s="234"/>
      <c r="AP1952" s="235"/>
      <c r="AQ1952" s="235"/>
      <c r="AR1952" s="235"/>
      <c r="AS1952" s="235"/>
      <c r="AT1952" s="235"/>
      <c r="AU1952" s="235"/>
      <c r="AV1952" s="235"/>
      <c r="AW1952" s="235"/>
      <c r="AX1952" s="235"/>
      <c r="AY1952" s="235"/>
      <c r="AZ1952" s="235"/>
      <c r="BA1952" s="235"/>
      <c r="BB1952" s="235"/>
      <c r="BC1952" s="235"/>
      <c r="BD1952" s="235"/>
      <c r="BE1952" s="235"/>
      <c r="BF1952" s="235"/>
      <c r="BG1952" s="235"/>
      <c r="BH1952" s="235"/>
      <c r="BI1952" s="235"/>
      <c r="BJ1952" s="235"/>
      <c r="BK1952" s="235"/>
      <c r="BL1952" s="235"/>
      <c r="BM1952" s="235"/>
      <c r="BN1952" s="235"/>
      <c r="BO1952" s="236"/>
      <c r="BP1952" s="236"/>
      <c r="BQ1952" s="71"/>
      <c r="BR1952" s="71"/>
      <c r="BS1952" s="71"/>
    </row>
    <row r="1953" spans="1:71" s="70" customFormat="1" ht="37.5">
      <c r="A1953" s="63"/>
      <c r="B1953" s="224"/>
      <c r="C1953" s="646" t="s">
        <v>38</v>
      </c>
      <c r="D1953" s="646"/>
      <c r="E1953" s="647"/>
      <c r="F1953" s="647"/>
      <c r="G1953" s="647"/>
      <c r="H1953" s="647"/>
      <c r="I1953" s="647"/>
      <c r="J1953" s="647"/>
      <c r="K1953" s="647"/>
      <c r="L1953" s="647"/>
      <c r="M1953" s="647"/>
      <c r="N1953" s="647"/>
      <c r="O1953" s="647"/>
      <c r="P1953" s="647"/>
      <c r="Q1953" s="647"/>
      <c r="R1953" s="647"/>
      <c r="S1953" s="647"/>
      <c r="T1953" s="647"/>
      <c r="U1953" s="647"/>
      <c r="V1953" s="647"/>
      <c r="W1953" s="647"/>
      <c r="X1953" s="647"/>
      <c r="Y1953" s="647"/>
      <c r="Z1953" s="647"/>
      <c r="AA1953" s="647"/>
      <c r="AB1953" s="647"/>
      <c r="AC1953" s="647"/>
      <c r="AD1953" s="229"/>
      <c r="AE1953" s="648" t="s">
        <v>21</v>
      </c>
      <c r="AF1953" s="648"/>
      <c r="AG1953" s="648"/>
      <c r="AH1953" s="648"/>
      <c r="AI1953" s="647"/>
      <c r="AJ1953" s="647"/>
      <c r="AK1953" s="647"/>
      <c r="AL1953" s="647"/>
      <c r="AM1953" s="647"/>
      <c r="AN1953" s="647"/>
      <c r="AO1953" s="647"/>
      <c r="AP1953" s="647"/>
      <c r="AQ1953" s="647"/>
      <c r="AR1953" s="647"/>
      <c r="AS1953" s="647"/>
      <c r="AT1953" s="647"/>
      <c r="AU1953" s="647"/>
      <c r="AV1953" s="647"/>
      <c r="AW1953" s="647"/>
      <c r="AX1953" s="647"/>
      <c r="AY1953" s="647"/>
      <c r="AZ1953" s="647"/>
      <c r="BA1953" s="649" t="s">
        <v>12</v>
      </c>
      <c r="BB1953" s="649"/>
      <c r="BC1953" s="649"/>
      <c r="BD1953" s="650"/>
      <c r="BE1953" s="650"/>
      <c r="BF1953" s="650"/>
      <c r="BG1953" s="650"/>
      <c r="BH1953" s="650"/>
      <c r="BI1953" s="650"/>
      <c r="BJ1953" s="650"/>
      <c r="BK1953" s="650"/>
      <c r="BL1953" s="650"/>
      <c r="BM1953" s="650"/>
      <c r="BN1953" s="237"/>
      <c r="BO1953" s="238"/>
      <c r="BP1953" s="238"/>
      <c r="BQ1953" s="72">
        <f>IF(BD1953=0,0,1)</f>
        <v>0</v>
      </c>
      <c r="BR1953" s="73">
        <f>IF((BE2003+BI2003)&gt;(AO2003+AS2003),1,0)</f>
        <v>0</v>
      </c>
      <c r="BS1953" s="74"/>
    </row>
    <row r="1954" spans="1:71" ht="9.6" customHeight="1">
      <c r="A1954" s="62"/>
      <c r="B1954" s="224"/>
      <c r="C1954" s="225"/>
      <c r="D1954" s="225"/>
      <c r="E1954" s="225"/>
      <c r="F1954" s="226"/>
      <c r="G1954" s="226"/>
      <c r="H1954" s="225"/>
      <c r="I1954" s="225"/>
      <c r="J1954" s="225"/>
      <c r="K1954" s="225"/>
      <c r="L1954" s="225"/>
      <c r="M1954" s="225"/>
      <c r="N1954" s="225"/>
      <c r="O1954" s="225"/>
      <c r="P1954" s="225"/>
      <c r="Q1954" s="225"/>
      <c r="R1954" s="225"/>
      <c r="S1954" s="225"/>
      <c r="T1954" s="225"/>
      <c r="U1954" s="225"/>
      <c r="V1954" s="225"/>
      <c r="W1954" s="225"/>
      <c r="X1954" s="225"/>
      <c r="Y1954" s="225"/>
      <c r="Z1954" s="225"/>
      <c r="AA1954" s="225"/>
      <c r="AB1954" s="225"/>
      <c r="AC1954" s="225"/>
      <c r="AD1954" s="225"/>
      <c r="AE1954" s="225"/>
      <c r="AF1954" s="227"/>
      <c r="AG1954" s="227"/>
      <c r="AH1954" s="225"/>
      <c r="AI1954" s="225"/>
      <c r="AJ1954" s="225"/>
      <c r="AK1954" s="225"/>
      <c r="AL1954" s="225"/>
      <c r="AM1954" s="225"/>
      <c r="AN1954" s="225"/>
      <c r="AO1954" s="225"/>
      <c r="AP1954" s="225"/>
      <c r="AQ1954" s="225"/>
      <c r="AR1954" s="225"/>
      <c r="AS1954" s="225"/>
      <c r="AT1954" s="225"/>
      <c r="AU1954" s="225"/>
      <c r="AV1954" s="225"/>
      <c r="AW1954" s="225"/>
      <c r="AX1954" s="225"/>
      <c r="AY1954" s="225"/>
      <c r="AZ1954" s="225"/>
      <c r="BA1954" s="225"/>
      <c r="BB1954" s="225"/>
      <c r="BC1954" s="225"/>
      <c r="BD1954" s="225"/>
      <c r="BE1954" s="225"/>
      <c r="BF1954" s="225"/>
      <c r="BG1954" s="225"/>
      <c r="BH1954" s="225"/>
      <c r="BI1954" s="225"/>
      <c r="BJ1954" s="225"/>
      <c r="BK1954" s="225"/>
      <c r="BL1954" s="225"/>
      <c r="BM1954" s="225"/>
      <c r="BN1954" s="225"/>
      <c r="BO1954" s="239"/>
      <c r="BP1954" s="239"/>
      <c r="BQ1954" s="62"/>
      <c r="BR1954" s="62"/>
      <c r="BS1954" s="62"/>
    </row>
    <row r="1955" spans="1:71" ht="8.85" customHeight="1" thickBot="1">
      <c r="A1955" s="62"/>
      <c r="B1955" s="240"/>
      <c r="C1955" s="241"/>
      <c r="D1955" s="241"/>
      <c r="E1955" s="241"/>
      <c r="F1955" s="242"/>
      <c r="G1955" s="242"/>
      <c r="H1955" s="241"/>
      <c r="I1955" s="241"/>
      <c r="J1955" s="241"/>
      <c r="K1955" s="241"/>
      <c r="L1955" s="241"/>
      <c r="M1955" s="241"/>
      <c r="N1955" s="241"/>
      <c r="O1955" s="241"/>
      <c r="P1955" s="241"/>
      <c r="Q1955" s="241"/>
      <c r="R1955" s="241"/>
      <c r="S1955" s="241"/>
      <c r="T1955" s="241"/>
      <c r="U1955" s="241"/>
      <c r="V1955" s="241"/>
      <c r="W1955" s="241"/>
      <c r="X1955" s="241"/>
      <c r="Y1955" s="241"/>
      <c r="Z1955" s="241"/>
      <c r="AA1955" s="241"/>
      <c r="AB1955" s="241"/>
      <c r="AC1955" s="241"/>
      <c r="AD1955" s="241"/>
      <c r="AE1955" s="241"/>
      <c r="AF1955" s="243"/>
      <c r="AG1955" s="243"/>
      <c r="AH1955" s="241"/>
      <c r="AI1955" s="241"/>
      <c r="AJ1955" s="241"/>
      <c r="AK1955" s="241"/>
      <c r="AL1955" s="241"/>
      <c r="AM1955" s="241"/>
      <c r="AN1955" s="241"/>
      <c r="AO1955" s="241"/>
      <c r="AP1955" s="241"/>
      <c r="AQ1955" s="241"/>
      <c r="AR1955" s="241"/>
      <c r="AS1955" s="241"/>
      <c r="AT1955" s="241"/>
      <c r="AU1955" s="241"/>
      <c r="AV1955" s="241"/>
      <c r="AW1955" s="241"/>
      <c r="AX1955" s="241"/>
      <c r="AY1955" s="241"/>
      <c r="AZ1955" s="241"/>
      <c r="BA1955" s="241"/>
      <c r="BB1955" s="241"/>
      <c r="BC1955" s="241"/>
      <c r="BD1955" s="241"/>
      <c r="BE1955" s="241"/>
      <c r="BF1955" s="241"/>
      <c r="BG1955" s="241"/>
      <c r="BH1955" s="241"/>
      <c r="BI1955" s="241"/>
      <c r="BJ1955" s="241"/>
      <c r="BK1955" s="241"/>
      <c r="BL1955" s="241"/>
      <c r="BM1955" s="241"/>
      <c r="BN1955" s="241"/>
      <c r="BO1955" s="244"/>
      <c r="BP1955" s="244"/>
      <c r="BQ1955" s="62"/>
      <c r="BR1955" s="62"/>
      <c r="BS1955" s="62"/>
    </row>
    <row r="1956" spans="1:71" s="70" customFormat="1" ht="33.4" customHeight="1" thickTop="1">
      <c r="A1956" s="74"/>
      <c r="B1956" s="634" t="s">
        <v>0</v>
      </c>
      <c r="C1956" s="636" t="s">
        <v>1</v>
      </c>
      <c r="D1956" s="637"/>
      <c r="E1956" s="245" t="s">
        <v>28</v>
      </c>
      <c r="F1956" s="644" t="s">
        <v>115</v>
      </c>
      <c r="G1956" s="644" t="s">
        <v>116</v>
      </c>
      <c r="H1956" s="640" t="s">
        <v>41</v>
      </c>
      <c r="I1956" s="641"/>
      <c r="J1956" s="619" t="s">
        <v>7</v>
      </c>
      <c r="K1956" s="619"/>
      <c r="L1956" s="619"/>
      <c r="M1956" s="619"/>
      <c r="N1956" s="619"/>
      <c r="O1956" s="619"/>
      <c r="P1956" s="619" t="s">
        <v>2</v>
      </c>
      <c r="Q1956" s="619"/>
      <c r="R1956" s="619"/>
      <c r="S1956" s="619"/>
      <c r="T1956" s="619"/>
      <c r="U1956" s="619"/>
      <c r="V1956" s="630" t="s">
        <v>35</v>
      </c>
      <c r="W1956" s="631"/>
      <c r="X1956" s="630" t="s">
        <v>36</v>
      </c>
      <c r="Y1956" s="631"/>
      <c r="Z1956" s="630" t="s">
        <v>44</v>
      </c>
      <c r="AA1956" s="631"/>
      <c r="AB1956" s="619" t="s">
        <v>6</v>
      </c>
      <c r="AC1956" s="619"/>
      <c r="AD1956" s="619"/>
      <c r="AE1956" s="619"/>
      <c r="AF1956" s="619"/>
      <c r="AG1956" s="619"/>
      <c r="AH1956" s="619" t="s">
        <v>74</v>
      </c>
      <c r="AI1956" s="619"/>
      <c r="AJ1956" s="619"/>
      <c r="AK1956" s="619"/>
      <c r="AL1956" s="619"/>
      <c r="AM1956" s="619"/>
      <c r="AN1956" s="619" t="s">
        <v>75</v>
      </c>
      <c r="AO1956" s="619"/>
      <c r="AP1956" s="619"/>
      <c r="AQ1956" s="619"/>
      <c r="AR1956" s="619"/>
      <c r="AS1956" s="619"/>
      <c r="AT1956" s="619" t="s">
        <v>76</v>
      </c>
      <c r="AU1956" s="619"/>
      <c r="AV1956" s="619"/>
      <c r="AW1956" s="619"/>
      <c r="AX1956" s="619"/>
      <c r="AY1956" s="621"/>
      <c r="AZ1956" s="619" t="s">
        <v>4</v>
      </c>
      <c r="BA1956" s="619"/>
      <c r="BB1956" s="619"/>
      <c r="BC1956" s="619"/>
      <c r="BD1956" s="619"/>
      <c r="BE1956" s="620"/>
      <c r="BF1956" s="619" t="s">
        <v>77</v>
      </c>
      <c r="BG1956" s="619"/>
      <c r="BH1956" s="619"/>
      <c r="BI1956" s="619"/>
      <c r="BJ1956" s="619"/>
      <c r="BK1956" s="621"/>
      <c r="BL1956" s="622" t="s">
        <v>25</v>
      </c>
      <c r="BM1956" s="623"/>
      <c r="BN1956" s="624"/>
      <c r="BO1956" s="615" t="s">
        <v>92</v>
      </c>
      <c r="BP1956" s="615" t="s">
        <v>93</v>
      </c>
      <c r="BQ1956" s="74"/>
      <c r="BR1956" s="74"/>
      <c r="BS1956" s="74"/>
    </row>
    <row r="1957" spans="1:71" s="76" customFormat="1" ht="31.9" customHeight="1">
      <c r="A1957" s="75"/>
      <c r="B1957" s="635"/>
      <c r="C1957" s="638"/>
      <c r="D1957" s="639"/>
      <c r="E1957" s="246" t="s">
        <v>117</v>
      </c>
      <c r="F1957" s="645"/>
      <c r="G1957" s="645"/>
      <c r="H1957" s="642"/>
      <c r="I1957" s="643"/>
      <c r="J1957" s="607" t="s">
        <v>17</v>
      </c>
      <c r="K1957" s="608"/>
      <c r="L1957" s="609" t="s">
        <v>18</v>
      </c>
      <c r="M1957" s="610"/>
      <c r="N1957" s="617" t="s">
        <v>19</v>
      </c>
      <c r="O1957" s="618" t="s">
        <v>8</v>
      </c>
      <c r="P1957" s="607" t="s">
        <v>26</v>
      </c>
      <c r="Q1957" s="608"/>
      <c r="R1957" s="609" t="s">
        <v>24</v>
      </c>
      <c r="S1957" s="610"/>
      <c r="T1957" s="617" t="s">
        <v>19</v>
      </c>
      <c r="U1957" s="618"/>
      <c r="V1957" s="632"/>
      <c r="W1957" s="633"/>
      <c r="X1957" s="632"/>
      <c r="Y1957" s="633"/>
      <c r="Z1957" s="632"/>
      <c r="AA1957" s="633"/>
      <c r="AB1957" s="607" t="s">
        <v>54</v>
      </c>
      <c r="AC1957" s="608"/>
      <c r="AD1957" s="609" t="s">
        <v>23</v>
      </c>
      <c r="AE1957" s="610" t="s">
        <v>3</v>
      </c>
      <c r="AF1957" s="611" t="s">
        <v>5</v>
      </c>
      <c r="AG1957" s="612"/>
      <c r="AH1957" s="607" t="s">
        <v>54</v>
      </c>
      <c r="AI1957" s="608"/>
      <c r="AJ1957" s="609" t="s">
        <v>23</v>
      </c>
      <c r="AK1957" s="610" t="s">
        <v>3</v>
      </c>
      <c r="AL1957" s="611" t="s">
        <v>5</v>
      </c>
      <c r="AM1957" s="612"/>
      <c r="AN1957" s="607" t="s">
        <v>54</v>
      </c>
      <c r="AO1957" s="608"/>
      <c r="AP1957" s="609" t="s">
        <v>23</v>
      </c>
      <c r="AQ1957" s="610" t="s">
        <v>3</v>
      </c>
      <c r="AR1957" s="611" t="s">
        <v>5</v>
      </c>
      <c r="AS1957" s="612"/>
      <c r="AT1957" s="613" t="s">
        <v>54</v>
      </c>
      <c r="AU1957" s="614"/>
      <c r="AV1957" s="628" t="s">
        <v>23</v>
      </c>
      <c r="AW1957" s="629" t="s">
        <v>3</v>
      </c>
      <c r="AX1957" s="611" t="s">
        <v>5</v>
      </c>
      <c r="AY1957" s="612"/>
      <c r="AZ1957" s="607" t="s">
        <v>54</v>
      </c>
      <c r="BA1957" s="608"/>
      <c r="BB1957" s="609" t="s">
        <v>23</v>
      </c>
      <c r="BC1957" s="610" t="s">
        <v>3</v>
      </c>
      <c r="BD1957" s="611" t="s">
        <v>5</v>
      </c>
      <c r="BE1957" s="612"/>
      <c r="BF1957" s="613" t="s">
        <v>54</v>
      </c>
      <c r="BG1957" s="614"/>
      <c r="BH1957" s="628" t="s">
        <v>23</v>
      </c>
      <c r="BI1957" s="629" t="s">
        <v>3</v>
      </c>
      <c r="BJ1957" s="611" t="s">
        <v>5</v>
      </c>
      <c r="BK1957" s="612"/>
      <c r="BL1957" s="625"/>
      <c r="BM1957" s="626"/>
      <c r="BN1957" s="627"/>
      <c r="BO1957" s="616"/>
      <c r="BP1957" s="616"/>
      <c r="BQ1957" s="75"/>
      <c r="BR1957" s="75"/>
      <c r="BS1957" s="75"/>
    </row>
    <row r="1958" spans="1:71" ht="23.85" customHeight="1">
      <c r="A1958" s="77"/>
      <c r="B1958" s="605" t="str">
        <f>IF(ROSTER!B$8="","",ROSTER!B$8)</f>
        <v/>
      </c>
      <c r="C1958" s="588" t="str">
        <f>IF(ROSTER!C$8="","",ROSTER!C$8)</f>
        <v/>
      </c>
      <c r="D1958" s="589"/>
      <c r="E1958" s="590"/>
      <c r="F1958" s="592">
        <f>IF(E1958="y",1,IF(E1958="S",1,0))</f>
        <v>0</v>
      </c>
      <c r="G1958" s="594">
        <f>IF(E1958="S",1,0)</f>
        <v>0</v>
      </c>
      <c r="H1958" s="584"/>
      <c r="I1958" s="576"/>
      <c r="J1958" s="564"/>
      <c r="K1958" s="565"/>
      <c r="L1958" s="568"/>
      <c r="M1958" s="569"/>
      <c r="N1958" s="578">
        <f>L1958+J1958</f>
        <v>0</v>
      </c>
      <c r="O1958" s="579"/>
      <c r="P1958" s="564"/>
      <c r="Q1958" s="565"/>
      <c r="R1958" s="568"/>
      <c r="S1958" s="569"/>
      <c r="T1958" s="578">
        <f>R1958-P1958</f>
        <v>0</v>
      </c>
      <c r="U1958" s="579"/>
      <c r="V1958" s="584"/>
      <c r="W1958" s="576"/>
      <c r="X1958" s="564"/>
      <c r="Y1958" s="576"/>
      <c r="Z1958" s="564"/>
      <c r="AA1958" s="576"/>
      <c r="AB1958" s="564"/>
      <c r="AC1958" s="565"/>
      <c r="AD1958" s="568"/>
      <c r="AE1958" s="569"/>
      <c r="AF1958" s="548">
        <f>IF(AB1958=0,0,(AD1958/AB1958)*100)</f>
        <v>0</v>
      </c>
      <c r="AG1958" s="549"/>
      <c r="AH1958" s="564"/>
      <c r="AI1958" s="565"/>
      <c r="AJ1958" s="568"/>
      <c r="AK1958" s="569"/>
      <c r="AL1958" s="548">
        <f>IF(AH1958=0,0,(AJ1958/AH1958)*100)</f>
        <v>0</v>
      </c>
      <c r="AM1958" s="549"/>
      <c r="AN1958" s="564"/>
      <c r="AO1958" s="565"/>
      <c r="AP1958" s="568"/>
      <c r="AQ1958" s="569"/>
      <c r="AR1958" s="548">
        <f>IF(AN1958=0,0,(AP1958/AN1958)*100)</f>
        <v>0</v>
      </c>
      <c r="AS1958" s="549"/>
      <c r="AT1958" s="572">
        <f>AB1958+AH1958+AN1958</f>
        <v>0</v>
      </c>
      <c r="AU1958" s="573"/>
      <c r="AV1958" s="544">
        <f>AD1958+AJ1958+AP1958</f>
        <v>0</v>
      </c>
      <c r="AW1958" s="545"/>
      <c r="AX1958" s="548">
        <f>IF(AT1958=0,0,(AV1958/AT1958)*100)</f>
        <v>0</v>
      </c>
      <c r="AY1958" s="549"/>
      <c r="AZ1958" s="564"/>
      <c r="BA1958" s="565"/>
      <c r="BB1958" s="568"/>
      <c r="BC1958" s="569"/>
      <c r="BD1958" s="548">
        <f>IF(AZ1958=0,0,(BB1958/AZ1958)*100)</f>
        <v>0</v>
      </c>
      <c r="BE1958" s="549"/>
      <c r="BF1958" s="572">
        <f>AT1958+AZ1958</f>
        <v>0</v>
      </c>
      <c r="BG1958" s="573"/>
      <c r="BH1958" s="544">
        <f>AV1958+BB1958</f>
        <v>0</v>
      </c>
      <c r="BI1958" s="545"/>
      <c r="BJ1958" s="548">
        <f>IF(BF1958=0,0,(BH1958/BF1958)*100)</f>
        <v>0</v>
      </c>
      <c r="BK1958" s="549"/>
      <c r="BL1958" s="552">
        <f>(AD1958*2)+(AJ1958*2)+(AP1958*3)+BB1958</f>
        <v>0</v>
      </c>
      <c r="BM1958" s="553"/>
      <c r="BN1958" s="554"/>
      <c r="BO1958" s="560" t="e">
        <f>(BL1958*BR$1958)+(N1958*BR$1959)+(X1958*BR$1960)+(R1958*BR$1961)+(V1958*BR$1962)+(Z1958*BR$1963)</f>
        <v>#REF!</v>
      </c>
      <c r="BP1958" s="560" t="e">
        <f>((AZ1958-BB1958)*BR$1965)+((AT1958-AV1958)*BR$1964)+(H1958*BR$1966)+(P1958*BR$1967)</f>
        <v>#REF!</v>
      </c>
      <c r="BQ1958" s="78" t="s">
        <v>81</v>
      </c>
      <c r="BR1958" s="79" t="e">
        <f>IF(#REF!="B",#REF!,IF(#REF!="C",#REF!,#REF!))</f>
        <v>#REF!</v>
      </c>
      <c r="BS1958" s="75"/>
    </row>
    <row r="1959" spans="1:71" ht="23.85" customHeight="1">
      <c r="A1959" s="77"/>
      <c r="B1959" s="606"/>
      <c r="C1959" s="562" t="str">
        <f>IF(ROSTER!D$8="","",ROSTER!D$8)</f>
        <v/>
      </c>
      <c r="D1959" s="563"/>
      <c r="E1959" s="591"/>
      <c r="F1959" s="593"/>
      <c r="G1959" s="595"/>
      <c r="H1959" s="585"/>
      <c r="I1959" s="577"/>
      <c r="J1959" s="566"/>
      <c r="K1959" s="567"/>
      <c r="L1959" s="570"/>
      <c r="M1959" s="571"/>
      <c r="N1959" s="582" t="s">
        <v>16</v>
      </c>
      <c r="O1959" s="583"/>
      <c r="P1959" s="566"/>
      <c r="Q1959" s="567"/>
      <c r="R1959" s="570"/>
      <c r="S1959" s="571"/>
      <c r="T1959" s="582" t="s">
        <v>16</v>
      </c>
      <c r="U1959" s="583"/>
      <c r="V1959" s="585"/>
      <c r="W1959" s="577"/>
      <c r="X1959" s="566"/>
      <c r="Y1959" s="577"/>
      <c r="Z1959" s="566"/>
      <c r="AA1959" s="577"/>
      <c r="AB1959" s="566"/>
      <c r="AC1959" s="567"/>
      <c r="AD1959" s="570"/>
      <c r="AE1959" s="571"/>
      <c r="AF1959" s="598"/>
      <c r="AG1959" s="599"/>
      <c r="AH1959" s="566"/>
      <c r="AI1959" s="567"/>
      <c r="AJ1959" s="570"/>
      <c r="AK1959" s="571"/>
      <c r="AL1959" s="598"/>
      <c r="AM1959" s="599"/>
      <c r="AN1959" s="566"/>
      <c r="AO1959" s="567"/>
      <c r="AP1959" s="570"/>
      <c r="AQ1959" s="571"/>
      <c r="AR1959" s="598"/>
      <c r="AS1959" s="599"/>
      <c r="AT1959" s="603"/>
      <c r="AU1959" s="604"/>
      <c r="AV1959" s="596"/>
      <c r="AW1959" s="597"/>
      <c r="AX1959" s="598"/>
      <c r="AY1959" s="599"/>
      <c r="AZ1959" s="566"/>
      <c r="BA1959" s="567"/>
      <c r="BB1959" s="570"/>
      <c r="BC1959" s="571"/>
      <c r="BD1959" s="598"/>
      <c r="BE1959" s="599"/>
      <c r="BF1959" s="603"/>
      <c r="BG1959" s="604"/>
      <c r="BH1959" s="596"/>
      <c r="BI1959" s="597"/>
      <c r="BJ1959" s="598"/>
      <c r="BK1959" s="599"/>
      <c r="BL1959" s="600"/>
      <c r="BM1959" s="601"/>
      <c r="BN1959" s="602"/>
      <c r="BO1959" s="561"/>
      <c r="BP1959" s="561"/>
      <c r="BQ1959" s="78" t="s">
        <v>82</v>
      </c>
      <c r="BR1959" s="79" t="e">
        <f>IF(#REF!="B",#REF!,IF(#REF!="C",#REF!,#REF!))</f>
        <v>#REF!</v>
      </c>
      <c r="BS1959" s="75"/>
    </row>
    <row r="1960" spans="1:71" ht="21.75" customHeight="1">
      <c r="A1960" s="62"/>
      <c r="B1960" s="605" t="str">
        <f>IF(ROSTER!B$10="","",ROSTER!B$10)</f>
        <v/>
      </c>
      <c r="C1960" s="588" t="str">
        <f>IF(ROSTER!C$10="","",ROSTER!C$10)</f>
        <v/>
      </c>
      <c r="D1960" s="589"/>
      <c r="E1960" s="590"/>
      <c r="F1960" s="592">
        <f>IF(E1960="y",1,IF(E1960="S",1,0))</f>
        <v>0</v>
      </c>
      <c r="G1960" s="594">
        <f>IF(E1960="S",1,0)</f>
        <v>0</v>
      </c>
      <c r="H1960" s="584"/>
      <c r="I1960" s="576"/>
      <c r="J1960" s="564"/>
      <c r="K1960" s="565"/>
      <c r="L1960" s="568"/>
      <c r="M1960" s="569"/>
      <c r="N1960" s="578">
        <f>L1960+J1960</f>
        <v>0</v>
      </c>
      <c r="O1960" s="579"/>
      <c r="P1960" s="564"/>
      <c r="Q1960" s="565"/>
      <c r="R1960" s="568"/>
      <c r="S1960" s="569"/>
      <c r="T1960" s="578">
        <f>R1960-P1960</f>
        <v>0</v>
      </c>
      <c r="U1960" s="579"/>
      <c r="V1960" s="584"/>
      <c r="W1960" s="576"/>
      <c r="X1960" s="564"/>
      <c r="Y1960" s="576"/>
      <c r="Z1960" s="564"/>
      <c r="AA1960" s="576"/>
      <c r="AB1960" s="564"/>
      <c r="AC1960" s="565"/>
      <c r="AD1960" s="568"/>
      <c r="AE1960" s="569"/>
      <c r="AF1960" s="548">
        <f>IF(AB1960=0,0,(AD1960/AB1960)*100)</f>
        <v>0</v>
      </c>
      <c r="AG1960" s="549"/>
      <c r="AH1960" s="564"/>
      <c r="AI1960" s="565"/>
      <c r="AJ1960" s="568"/>
      <c r="AK1960" s="569"/>
      <c r="AL1960" s="548">
        <f>IF(AH1960=0,0,(AJ1960/AH1960)*100)</f>
        <v>0</v>
      </c>
      <c r="AM1960" s="549"/>
      <c r="AN1960" s="564"/>
      <c r="AO1960" s="565"/>
      <c r="AP1960" s="568"/>
      <c r="AQ1960" s="569"/>
      <c r="AR1960" s="548">
        <f>IF(AN1960=0,0,(AP1960/AN1960)*100)</f>
        <v>0</v>
      </c>
      <c r="AS1960" s="549"/>
      <c r="AT1960" s="572">
        <f>AB1960+AH1960+AN1960</f>
        <v>0</v>
      </c>
      <c r="AU1960" s="573"/>
      <c r="AV1960" s="544">
        <f>AD1960+AJ1960+AP1960</f>
        <v>0</v>
      </c>
      <c r="AW1960" s="545"/>
      <c r="AX1960" s="548">
        <f>IF(AT1960=0,0,(AV1960/AT1960)*100)</f>
        <v>0</v>
      </c>
      <c r="AY1960" s="549"/>
      <c r="AZ1960" s="564"/>
      <c r="BA1960" s="565"/>
      <c r="BB1960" s="568"/>
      <c r="BC1960" s="569"/>
      <c r="BD1960" s="548">
        <f>IF(AZ1960=0,0,(BB1960/AZ1960)*100)</f>
        <v>0</v>
      </c>
      <c r="BE1960" s="549"/>
      <c r="BF1960" s="572">
        <f>AT1960+AZ1960</f>
        <v>0</v>
      </c>
      <c r="BG1960" s="573"/>
      <c r="BH1960" s="544">
        <f>AV1960+BB1960</f>
        <v>0</v>
      </c>
      <c r="BI1960" s="545"/>
      <c r="BJ1960" s="548">
        <f>IF(BF1960=0,0,(BH1960/BF1960)*100)</f>
        <v>0</v>
      </c>
      <c r="BK1960" s="549"/>
      <c r="BL1960" s="552">
        <f>(AD1960*2)+(AJ1960*2)+(AP1960*3)+BB1960</f>
        <v>0</v>
      </c>
      <c r="BM1960" s="553"/>
      <c r="BN1960" s="554"/>
      <c r="BO1960" s="560" t="e">
        <f>(BL1960*BR$1958)+(N1960*BR$1959)+(X1960*BR$1960)+(R1960*BR$1961)+(V1960*BR$1962)+(Z1960*BR$1963)</f>
        <v>#REF!</v>
      </c>
      <c r="BP1960" s="560" t="e">
        <f>((AZ1960-BB1960)*BR$1965)+((AT1960-AV1960)*BR$1964)+(H1960*BR$1966)+(P1960*BR$1967)</f>
        <v>#REF!</v>
      </c>
      <c r="BQ1960" s="78" t="s">
        <v>83</v>
      </c>
      <c r="BR1960" s="79" t="e">
        <f>IF(#REF!="B",#REF!,IF(#REF!="C",#REF!,#REF!))</f>
        <v>#REF!</v>
      </c>
      <c r="BS1960" s="75"/>
    </row>
    <row r="1961" spans="1:71" ht="21.75" customHeight="1">
      <c r="A1961" s="62"/>
      <c r="B1961" s="606"/>
      <c r="C1961" s="562" t="str">
        <f>IF(ROSTER!D$10="","",ROSTER!D$10)</f>
        <v/>
      </c>
      <c r="D1961" s="563"/>
      <c r="E1961" s="591"/>
      <c r="F1961" s="593"/>
      <c r="G1961" s="595"/>
      <c r="H1961" s="585"/>
      <c r="I1961" s="577"/>
      <c r="J1961" s="566"/>
      <c r="K1961" s="567"/>
      <c r="L1961" s="570"/>
      <c r="M1961" s="571"/>
      <c r="N1961" s="582" t="s">
        <v>16</v>
      </c>
      <c r="O1961" s="583"/>
      <c r="P1961" s="566"/>
      <c r="Q1961" s="567"/>
      <c r="R1961" s="570"/>
      <c r="S1961" s="571"/>
      <c r="T1961" s="582" t="s">
        <v>16</v>
      </c>
      <c r="U1961" s="583"/>
      <c r="V1961" s="585"/>
      <c r="W1961" s="577"/>
      <c r="X1961" s="566"/>
      <c r="Y1961" s="577"/>
      <c r="Z1961" s="566"/>
      <c r="AA1961" s="577"/>
      <c r="AB1961" s="566"/>
      <c r="AC1961" s="567"/>
      <c r="AD1961" s="570"/>
      <c r="AE1961" s="571"/>
      <c r="AF1961" s="598"/>
      <c r="AG1961" s="599"/>
      <c r="AH1961" s="566"/>
      <c r="AI1961" s="567"/>
      <c r="AJ1961" s="570"/>
      <c r="AK1961" s="571"/>
      <c r="AL1961" s="598"/>
      <c r="AM1961" s="599"/>
      <c r="AN1961" s="566"/>
      <c r="AO1961" s="567"/>
      <c r="AP1961" s="570"/>
      <c r="AQ1961" s="571"/>
      <c r="AR1961" s="598"/>
      <c r="AS1961" s="599"/>
      <c r="AT1961" s="603"/>
      <c r="AU1961" s="604"/>
      <c r="AV1961" s="596"/>
      <c r="AW1961" s="597"/>
      <c r="AX1961" s="598"/>
      <c r="AY1961" s="599"/>
      <c r="AZ1961" s="566"/>
      <c r="BA1961" s="567"/>
      <c r="BB1961" s="570"/>
      <c r="BC1961" s="571"/>
      <c r="BD1961" s="598"/>
      <c r="BE1961" s="599"/>
      <c r="BF1961" s="603"/>
      <c r="BG1961" s="604"/>
      <c r="BH1961" s="596"/>
      <c r="BI1961" s="597"/>
      <c r="BJ1961" s="598"/>
      <c r="BK1961" s="599"/>
      <c r="BL1961" s="600"/>
      <c r="BM1961" s="601"/>
      <c r="BN1961" s="602"/>
      <c r="BO1961" s="561"/>
      <c r="BP1961" s="561"/>
      <c r="BQ1961" s="78" t="s">
        <v>84</v>
      </c>
      <c r="BR1961" s="79" t="e">
        <f>IF(#REF!="B",#REF!,IF(#REF!="C",#REF!,#REF!))</f>
        <v>#REF!</v>
      </c>
      <c r="BS1961" s="75"/>
    </row>
    <row r="1962" spans="1:71" ht="21.75" customHeight="1">
      <c r="A1962" s="62"/>
      <c r="B1962" s="586" t="str">
        <f>IF(ROSTER!B$12="","",ROSTER!B$12)</f>
        <v/>
      </c>
      <c r="C1962" s="588" t="str">
        <f>IF(ROSTER!C$12="","",ROSTER!C$12)</f>
        <v/>
      </c>
      <c r="D1962" s="589"/>
      <c r="E1962" s="590"/>
      <c r="F1962" s="592">
        <f>IF(E1962="y",1,IF(E1962="S",1,0))</f>
        <v>0</v>
      </c>
      <c r="G1962" s="594">
        <f>IF(E1962="S",1,0)</f>
        <v>0</v>
      </c>
      <c r="H1962" s="584"/>
      <c r="I1962" s="576"/>
      <c r="J1962" s="564"/>
      <c r="K1962" s="565"/>
      <c r="L1962" s="568"/>
      <c r="M1962" s="569"/>
      <c r="N1962" s="578">
        <f>L1962+J1962</f>
        <v>0</v>
      </c>
      <c r="O1962" s="579"/>
      <c r="P1962" s="564"/>
      <c r="Q1962" s="565"/>
      <c r="R1962" s="568"/>
      <c r="S1962" s="569"/>
      <c r="T1962" s="578">
        <f>R1962-P1962</f>
        <v>0</v>
      </c>
      <c r="U1962" s="579"/>
      <c r="V1962" s="584"/>
      <c r="W1962" s="576"/>
      <c r="X1962" s="564"/>
      <c r="Y1962" s="576"/>
      <c r="Z1962" s="564"/>
      <c r="AA1962" s="576"/>
      <c r="AB1962" s="564"/>
      <c r="AC1962" s="565"/>
      <c r="AD1962" s="568"/>
      <c r="AE1962" s="569"/>
      <c r="AF1962" s="548">
        <f>IF(AB1962=0,0,(AD1962/AB1962)*100)</f>
        <v>0</v>
      </c>
      <c r="AG1962" s="549"/>
      <c r="AH1962" s="564"/>
      <c r="AI1962" s="565"/>
      <c r="AJ1962" s="568"/>
      <c r="AK1962" s="569"/>
      <c r="AL1962" s="548">
        <f>IF(AH1962=0,0,(AJ1962/AH1962)*100)</f>
        <v>0</v>
      </c>
      <c r="AM1962" s="549"/>
      <c r="AN1962" s="564"/>
      <c r="AO1962" s="565"/>
      <c r="AP1962" s="568"/>
      <c r="AQ1962" s="569"/>
      <c r="AR1962" s="548">
        <f>IF(AN1962=0,0,(AP1962/AN1962)*100)</f>
        <v>0</v>
      </c>
      <c r="AS1962" s="549"/>
      <c r="AT1962" s="572">
        <f>AB1962+AH1962+AN1962</f>
        <v>0</v>
      </c>
      <c r="AU1962" s="573"/>
      <c r="AV1962" s="544">
        <f>AD1962+AJ1962+AP1962</f>
        <v>0</v>
      </c>
      <c r="AW1962" s="545"/>
      <c r="AX1962" s="548">
        <f>IF(AT1962=0,0,(AV1962/AT1962)*100)</f>
        <v>0</v>
      </c>
      <c r="AY1962" s="549"/>
      <c r="AZ1962" s="564"/>
      <c r="BA1962" s="565"/>
      <c r="BB1962" s="568"/>
      <c r="BC1962" s="569"/>
      <c r="BD1962" s="548">
        <f>IF(AZ1962=0,0,(BB1962/AZ1962)*100)</f>
        <v>0</v>
      </c>
      <c r="BE1962" s="549"/>
      <c r="BF1962" s="572">
        <f>AT1962+AZ1962</f>
        <v>0</v>
      </c>
      <c r="BG1962" s="573"/>
      <c r="BH1962" s="544">
        <f>AV1962+BB1962</f>
        <v>0</v>
      </c>
      <c r="BI1962" s="545"/>
      <c r="BJ1962" s="548">
        <f>IF(BF1962=0,0,(BH1962/BF1962)*100)</f>
        <v>0</v>
      </c>
      <c r="BK1962" s="549"/>
      <c r="BL1962" s="552">
        <f>(AD1962*2)+(AJ1962*2)+(AP1962*3)+BB1962</f>
        <v>0</v>
      </c>
      <c r="BM1962" s="553"/>
      <c r="BN1962" s="554"/>
      <c r="BO1962" s="560" t="e">
        <f>(BL1962*BR$1958)+(N1962*BR$1959)+(X1962*BR$1960)+(R1962*BR$1961)+(V1962*BR$1962)+(Z1962*BR$1963)</f>
        <v>#REF!</v>
      </c>
      <c r="BP1962" s="560" t="e">
        <f>((AZ1962-BB1962)*BR$1965)+((AT1962-AV1962)*BR$1964)+(H1962*BR$1966)+(P1962*BR$1967)</f>
        <v>#REF!</v>
      </c>
      <c r="BQ1962" s="78" t="s">
        <v>85</v>
      </c>
      <c r="BR1962" s="79" t="e">
        <f>IF(#REF!="B",#REF!,IF(#REF!="C",#REF!,#REF!))</f>
        <v>#REF!</v>
      </c>
      <c r="BS1962" s="75"/>
    </row>
    <row r="1963" spans="1:71" ht="21.75" customHeight="1">
      <c r="A1963" s="62"/>
      <c r="B1963" s="587"/>
      <c r="C1963" s="562" t="str">
        <f>IF(ROSTER!D$12="","",ROSTER!D$12)</f>
        <v/>
      </c>
      <c r="D1963" s="563"/>
      <c r="E1963" s="591"/>
      <c r="F1963" s="593"/>
      <c r="G1963" s="595"/>
      <c r="H1963" s="585"/>
      <c r="I1963" s="577"/>
      <c r="J1963" s="566"/>
      <c r="K1963" s="567"/>
      <c r="L1963" s="570"/>
      <c r="M1963" s="571"/>
      <c r="N1963" s="582" t="s">
        <v>16</v>
      </c>
      <c r="O1963" s="583"/>
      <c r="P1963" s="566"/>
      <c r="Q1963" s="567"/>
      <c r="R1963" s="570"/>
      <c r="S1963" s="571"/>
      <c r="T1963" s="582" t="s">
        <v>16</v>
      </c>
      <c r="U1963" s="583"/>
      <c r="V1963" s="585"/>
      <c r="W1963" s="577"/>
      <c r="X1963" s="566"/>
      <c r="Y1963" s="577"/>
      <c r="Z1963" s="566"/>
      <c r="AA1963" s="577"/>
      <c r="AB1963" s="566"/>
      <c r="AC1963" s="567"/>
      <c r="AD1963" s="570"/>
      <c r="AE1963" s="571"/>
      <c r="AF1963" s="598"/>
      <c r="AG1963" s="599"/>
      <c r="AH1963" s="566"/>
      <c r="AI1963" s="567"/>
      <c r="AJ1963" s="570"/>
      <c r="AK1963" s="571"/>
      <c r="AL1963" s="598"/>
      <c r="AM1963" s="599"/>
      <c r="AN1963" s="566"/>
      <c r="AO1963" s="567"/>
      <c r="AP1963" s="570"/>
      <c r="AQ1963" s="571"/>
      <c r="AR1963" s="598"/>
      <c r="AS1963" s="599"/>
      <c r="AT1963" s="603"/>
      <c r="AU1963" s="604"/>
      <c r="AV1963" s="596"/>
      <c r="AW1963" s="597"/>
      <c r="AX1963" s="598"/>
      <c r="AY1963" s="599"/>
      <c r="AZ1963" s="566"/>
      <c r="BA1963" s="567"/>
      <c r="BB1963" s="570"/>
      <c r="BC1963" s="571"/>
      <c r="BD1963" s="598"/>
      <c r="BE1963" s="599"/>
      <c r="BF1963" s="603"/>
      <c r="BG1963" s="604"/>
      <c r="BH1963" s="596"/>
      <c r="BI1963" s="597"/>
      <c r="BJ1963" s="598"/>
      <c r="BK1963" s="599"/>
      <c r="BL1963" s="600"/>
      <c r="BM1963" s="601"/>
      <c r="BN1963" s="602"/>
      <c r="BO1963" s="561"/>
      <c r="BP1963" s="561"/>
      <c r="BQ1963" s="78" t="s">
        <v>86</v>
      </c>
      <c r="BR1963" s="79" t="e">
        <f>IF(#REF!="B",#REF!,IF(#REF!="C",#REF!,#REF!))</f>
        <v>#REF!</v>
      </c>
      <c r="BS1963" s="75"/>
    </row>
    <row r="1964" spans="1:71" ht="21.75" customHeight="1">
      <c r="A1964" s="62"/>
      <c r="B1964" s="586" t="str">
        <f>IF(ROSTER!B$14="","",ROSTER!B$14)</f>
        <v/>
      </c>
      <c r="C1964" s="588" t="str">
        <f>IF(ROSTER!C$14="","",ROSTER!C$14)</f>
        <v/>
      </c>
      <c r="D1964" s="589"/>
      <c r="E1964" s="590"/>
      <c r="F1964" s="592">
        <f>IF(E1964="y",1,IF(E1964="S",1,0))</f>
        <v>0</v>
      </c>
      <c r="G1964" s="594">
        <f>IF(E1964="S",1,0)</f>
        <v>0</v>
      </c>
      <c r="H1964" s="584"/>
      <c r="I1964" s="576"/>
      <c r="J1964" s="564"/>
      <c r="K1964" s="565"/>
      <c r="L1964" s="568"/>
      <c r="M1964" s="569"/>
      <c r="N1964" s="578">
        <f>L1964+J1964</f>
        <v>0</v>
      </c>
      <c r="O1964" s="579"/>
      <c r="P1964" s="564"/>
      <c r="Q1964" s="565"/>
      <c r="R1964" s="568"/>
      <c r="S1964" s="569"/>
      <c r="T1964" s="578">
        <f>R1964-P1964</f>
        <v>0</v>
      </c>
      <c r="U1964" s="579"/>
      <c r="V1964" s="584"/>
      <c r="W1964" s="576"/>
      <c r="X1964" s="564"/>
      <c r="Y1964" s="576"/>
      <c r="Z1964" s="564"/>
      <c r="AA1964" s="576"/>
      <c r="AB1964" s="564"/>
      <c r="AC1964" s="565"/>
      <c r="AD1964" s="568"/>
      <c r="AE1964" s="569"/>
      <c r="AF1964" s="548">
        <f>IF(AB1964=0,0,(AD1964/AB1964)*100)</f>
        <v>0</v>
      </c>
      <c r="AG1964" s="549"/>
      <c r="AH1964" s="564"/>
      <c r="AI1964" s="565"/>
      <c r="AJ1964" s="568"/>
      <c r="AK1964" s="569"/>
      <c r="AL1964" s="548">
        <f>IF(AH1964=0,0,(AJ1964/AH1964)*100)</f>
        <v>0</v>
      </c>
      <c r="AM1964" s="549"/>
      <c r="AN1964" s="564"/>
      <c r="AO1964" s="565"/>
      <c r="AP1964" s="568"/>
      <c r="AQ1964" s="569"/>
      <c r="AR1964" s="548">
        <f>IF(AN1964=0,0,(AP1964/AN1964)*100)</f>
        <v>0</v>
      </c>
      <c r="AS1964" s="549"/>
      <c r="AT1964" s="572">
        <f>AB1964+AH1964+AN1964</f>
        <v>0</v>
      </c>
      <c r="AU1964" s="573"/>
      <c r="AV1964" s="544">
        <f>AD1964+AJ1964+AP1964</f>
        <v>0</v>
      </c>
      <c r="AW1964" s="545"/>
      <c r="AX1964" s="548">
        <f>IF(AT1964=0,0,(AV1964/AT1964)*100)</f>
        <v>0</v>
      </c>
      <c r="AY1964" s="549"/>
      <c r="AZ1964" s="564"/>
      <c r="BA1964" s="565"/>
      <c r="BB1964" s="568"/>
      <c r="BC1964" s="569"/>
      <c r="BD1964" s="548">
        <f>IF(AZ1964=0,0,(BB1964/AZ1964)*100)</f>
        <v>0</v>
      </c>
      <c r="BE1964" s="549"/>
      <c r="BF1964" s="572">
        <f>AT1964+AZ1964</f>
        <v>0</v>
      </c>
      <c r="BG1964" s="573"/>
      <c r="BH1964" s="544">
        <f>AV1964+BB1964</f>
        <v>0</v>
      </c>
      <c r="BI1964" s="545"/>
      <c r="BJ1964" s="548">
        <f>IF(BF1964=0,0,(BH1964/BF1964)*100)</f>
        <v>0</v>
      </c>
      <c r="BK1964" s="549"/>
      <c r="BL1964" s="552">
        <f>(AD1964*2)+(AJ1964*2)+(AP1964*3)+BB1964</f>
        <v>0</v>
      </c>
      <c r="BM1964" s="553"/>
      <c r="BN1964" s="554"/>
      <c r="BO1964" s="560" t="e">
        <f>(BL1964*BR$1958)+(N1964*BR$1959)+(X1964*BR$1960)+(R1964*BR$1961)+(V1964*BR$1962)+(Z1964*BR$1963)</f>
        <v>#REF!</v>
      </c>
      <c r="BP1964" s="560" t="e">
        <f>((AZ1964-BB1964)*BR$1965)+((AT1964-AV1964)*BR$1964)+(H1964*BR$1966)+(P1964*BR$1967)</f>
        <v>#REF!</v>
      </c>
      <c r="BQ1964" s="78" t="s">
        <v>87</v>
      </c>
      <c r="BR1964" s="79" t="e">
        <f>IF(#REF!="B",#REF!,IF(#REF!="C",#REF!,#REF!))</f>
        <v>#REF!</v>
      </c>
      <c r="BS1964" s="75"/>
    </row>
    <row r="1965" spans="1:71" ht="21.75" customHeight="1">
      <c r="A1965" s="62"/>
      <c r="B1965" s="587"/>
      <c r="C1965" s="562" t="str">
        <f>IF(ROSTER!D$14="","",ROSTER!D$14)</f>
        <v/>
      </c>
      <c r="D1965" s="563"/>
      <c r="E1965" s="591"/>
      <c r="F1965" s="593"/>
      <c r="G1965" s="595"/>
      <c r="H1965" s="585"/>
      <c r="I1965" s="577"/>
      <c r="J1965" s="566"/>
      <c r="K1965" s="567"/>
      <c r="L1965" s="570"/>
      <c r="M1965" s="571"/>
      <c r="N1965" s="582" t="s">
        <v>16</v>
      </c>
      <c r="O1965" s="583"/>
      <c r="P1965" s="566"/>
      <c r="Q1965" s="567"/>
      <c r="R1965" s="570"/>
      <c r="S1965" s="571"/>
      <c r="T1965" s="582" t="s">
        <v>16</v>
      </c>
      <c r="U1965" s="583"/>
      <c r="V1965" s="585"/>
      <c r="W1965" s="577"/>
      <c r="X1965" s="566"/>
      <c r="Y1965" s="577"/>
      <c r="Z1965" s="566"/>
      <c r="AA1965" s="577"/>
      <c r="AB1965" s="566"/>
      <c r="AC1965" s="567"/>
      <c r="AD1965" s="570"/>
      <c r="AE1965" s="571"/>
      <c r="AF1965" s="598"/>
      <c r="AG1965" s="599"/>
      <c r="AH1965" s="566"/>
      <c r="AI1965" s="567"/>
      <c r="AJ1965" s="570"/>
      <c r="AK1965" s="571"/>
      <c r="AL1965" s="598"/>
      <c r="AM1965" s="599"/>
      <c r="AN1965" s="566"/>
      <c r="AO1965" s="567"/>
      <c r="AP1965" s="570"/>
      <c r="AQ1965" s="571"/>
      <c r="AR1965" s="598"/>
      <c r="AS1965" s="599"/>
      <c r="AT1965" s="603"/>
      <c r="AU1965" s="604"/>
      <c r="AV1965" s="596"/>
      <c r="AW1965" s="597"/>
      <c r="AX1965" s="598"/>
      <c r="AY1965" s="599"/>
      <c r="AZ1965" s="566"/>
      <c r="BA1965" s="567"/>
      <c r="BB1965" s="570"/>
      <c r="BC1965" s="571"/>
      <c r="BD1965" s="598"/>
      <c r="BE1965" s="599"/>
      <c r="BF1965" s="603"/>
      <c r="BG1965" s="604"/>
      <c r="BH1965" s="596"/>
      <c r="BI1965" s="597"/>
      <c r="BJ1965" s="598"/>
      <c r="BK1965" s="599"/>
      <c r="BL1965" s="600"/>
      <c r="BM1965" s="601"/>
      <c r="BN1965" s="602"/>
      <c r="BO1965" s="561"/>
      <c r="BP1965" s="561"/>
      <c r="BQ1965" s="78" t="s">
        <v>88</v>
      </c>
      <c r="BR1965" s="79" t="e">
        <f>IF(#REF!="B",#REF!,IF(#REF!="C",#REF!,#REF!))</f>
        <v>#REF!</v>
      </c>
      <c r="BS1965" s="75"/>
    </row>
    <row r="1966" spans="1:71" ht="21.75" customHeight="1">
      <c r="A1966" s="62"/>
      <c r="B1966" s="586" t="str">
        <f>IF(ROSTER!B$16="","",ROSTER!B$16)</f>
        <v/>
      </c>
      <c r="C1966" s="588" t="str">
        <f>IF(ROSTER!C$16="","",ROSTER!C$16)</f>
        <v/>
      </c>
      <c r="D1966" s="589"/>
      <c r="E1966" s="590"/>
      <c r="F1966" s="592">
        <f>IF(E1966="y",1,IF(E1966="S",1,0))</f>
        <v>0</v>
      </c>
      <c r="G1966" s="594">
        <f>IF(E1966="S",1,0)</f>
        <v>0</v>
      </c>
      <c r="H1966" s="584"/>
      <c r="I1966" s="576"/>
      <c r="J1966" s="564"/>
      <c r="K1966" s="565"/>
      <c r="L1966" s="568"/>
      <c r="M1966" s="569"/>
      <c r="N1966" s="578">
        <f>L1966+J1966</f>
        <v>0</v>
      </c>
      <c r="O1966" s="579"/>
      <c r="P1966" s="564"/>
      <c r="Q1966" s="565"/>
      <c r="R1966" s="568"/>
      <c r="S1966" s="569"/>
      <c r="T1966" s="578">
        <f>R1966-P1966</f>
        <v>0</v>
      </c>
      <c r="U1966" s="579"/>
      <c r="V1966" s="584"/>
      <c r="W1966" s="576"/>
      <c r="X1966" s="564"/>
      <c r="Y1966" s="576"/>
      <c r="Z1966" s="564"/>
      <c r="AA1966" s="576"/>
      <c r="AB1966" s="564"/>
      <c r="AC1966" s="565"/>
      <c r="AD1966" s="568"/>
      <c r="AE1966" s="569"/>
      <c r="AF1966" s="548">
        <f>IF(AB1966=0,0,(AD1966/AB1966)*100)</f>
        <v>0</v>
      </c>
      <c r="AG1966" s="549"/>
      <c r="AH1966" s="564"/>
      <c r="AI1966" s="565"/>
      <c r="AJ1966" s="568"/>
      <c r="AK1966" s="569"/>
      <c r="AL1966" s="548">
        <f>IF(AH1966=0,0,(AJ1966/AH1966)*100)</f>
        <v>0</v>
      </c>
      <c r="AM1966" s="549"/>
      <c r="AN1966" s="564"/>
      <c r="AO1966" s="565"/>
      <c r="AP1966" s="568"/>
      <c r="AQ1966" s="569"/>
      <c r="AR1966" s="548">
        <f>IF(AN1966=0,0,(AP1966/AN1966)*100)</f>
        <v>0</v>
      </c>
      <c r="AS1966" s="549"/>
      <c r="AT1966" s="572">
        <f>AB1966+AH1966+AN1966</f>
        <v>0</v>
      </c>
      <c r="AU1966" s="573"/>
      <c r="AV1966" s="544">
        <f>AD1966+AJ1966+AP1966</f>
        <v>0</v>
      </c>
      <c r="AW1966" s="545"/>
      <c r="AX1966" s="548">
        <f>IF(AT1966=0,0,(AV1966/AT1966)*100)</f>
        <v>0</v>
      </c>
      <c r="AY1966" s="549"/>
      <c r="AZ1966" s="564"/>
      <c r="BA1966" s="565"/>
      <c r="BB1966" s="568"/>
      <c r="BC1966" s="569"/>
      <c r="BD1966" s="548">
        <f>IF(AZ1966=0,0,(BB1966/AZ1966)*100)</f>
        <v>0</v>
      </c>
      <c r="BE1966" s="549"/>
      <c r="BF1966" s="572">
        <f>AT1966+AZ1966</f>
        <v>0</v>
      </c>
      <c r="BG1966" s="573"/>
      <c r="BH1966" s="544">
        <f>AV1966+BB1966</f>
        <v>0</v>
      </c>
      <c r="BI1966" s="545"/>
      <c r="BJ1966" s="548">
        <f>IF(BF1966=0,0,(BH1966/BF1966)*100)</f>
        <v>0</v>
      </c>
      <c r="BK1966" s="549"/>
      <c r="BL1966" s="552">
        <f>(AD1966*2)+(AJ1966*2)+(AP1966*3)+BB1966</f>
        <v>0</v>
      </c>
      <c r="BM1966" s="553"/>
      <c r="BN1966" s="554"/>
      <c r="BO1966" s="560" t="e">
        <f>(BL1966*BR$1958)+(N1966*BR$1959)+(X1966*BR$1960)+(R1966*BR$1961)+(V1966*BR$1962)+(Z1966*BR$1963)</f>
        <v>#REF!</v>
      </c>
      <c r="BP1966" s="560" t="e">
        <f>((AZ1966-BB1966)*BR$1965)+((AT1966-AV1966)*BR$1964)+(H1966*BR$1966)+(P1966*BR$1967)</f>
        <v>#REF!</v>
      </c>
      <c r="BQ1966" s="78" t="s">
        <v>89</v>
      </c>
      <c r="BR1966" s="79" t="e">
        <f>IF(#REF!="B",#REF!,IF(#REF!="C",#REF!,#REF!))</f>
        <v>#REF!</v>
      </c>
      <c r="BS1966" s="75"/>
    </row>
    <row r="1967" spans="1:71" ht="21.75" customHeight="1">
      <c r="A1967" s="62"/>
      <c r="B1967" s="587"/>
      <c r="C1967" s="562" t="str">
        <f>IF(ROSTER!D$16="","",ROSTER!D$16)</f>
        <v/>
      </c>
      <c r="D1967" s="563"/>
      <c r="E1967" s="591"/>
      <c r="F1967" s="593"/>
      <c r="G1967" s="595"/>
      <c r="H1967" s="585"/>
      <c r="I1967" s="577"/>
      <c r="J1967" s="566"/>
      <c r="K1967" s="567"/>
      <c r="L1967" s="570"/>
      <c r="M1967" s="571"/>
      <c r="N1967" s="582" t="s">
        <v>16</v>
      </c>
      <c r="O1967" s="583"/>
      <c r="P1967" s="566"/>
      <c r="Q1967" s="567"/>
      <c r="R1967" s="570"/>
      <c r="S1967" s="571"/>
      <c r="T1967" s="582" t="s">
        <v>16</v>
      </c>
      <c r="U1967" s="583"/>
      <c r="V1967" s="585"/>
      <c r="W1967" s="577"/>
      <c r="X1967" s="566"/>
      <c r="Y1967" s="577"/>
      <c r="Z1967" s="566"/>
      <c r="AA1967" s="577"/>
      <c r="AB1967" s="566"/>
      <c r="AC1967" s="567"/>
      <c r="AD1967" s="570"/>
      <c r="AE1967" s="571"/>
      <c r="AF1967" s="598"/>
      <c r="AG1967" s="599"/>
      <c r="AH1967" s="566"/>
      <c r="AI1967" s="567"/>
      <c r="AJ1967" s="570"/>
      <c r="AK1967" s="571"/>
      <c r="AL1967" s="598"/>
      <c r="AM1967" s="599"/>
      <c r="AN1967" s="566"/>
      <c r="AO1967" s="567"/>
      <c r="AP1967" s="570"/>
      <c r="AQ1967" s="571"/>
      <c r="AR1967" s="598"/>
      <c r="AS1967" s="599"/>
      <c r="AT1967" s="603"/>
      <c r="AU1967" s="604"/>
      <c r="AV1967" s="596"/>
      <c r="AW1967" s="597"/>
      <c r="AX1967" s="598"/>
      <c r="AY1967" s="599"/>
      <c r="AZ1967" s="566"/>
      <c r="BA1967" s="567"/>
      <c r="BB1967" s="570"/>
      <c r="BC1967" s="571"/>
      <c r="BD1967" s="598"/>
      <c r="BE1967" s="599"/>
      <c r="BF1967" s="603"/>
      <c r="BG1967" s="604"/>
      <c r="BH1967" s="596"/>
      <c r="BI1967" s="597"/>
      <c r="BJ1967" s="598"/>
      <c r="BK1967" s="599"/>
      <c r="BL1967" s="600"/>
      <c r="BM1967" s="601"/>
      <c r="BN1967" s="602"/>
      <c r="BO1967" s="561"/>
      <c r="BP1967" s="561"/>
      <c r="BQ1967" s="78" t="s">
        <v>90</v>
      </c>
      <c r="BR1967" s="79" t="e">
        <f>IF(#REF!="B",#REF!,IF(#REF!="C",#REF!,#REF!))</f>
        <v>#REF!</v>
      </c>
      <c r="BS1967" s="75"/>
    </row>
    <row r="1968" spans="1:71" ht="21.75" customHeight="1">
      <c r="A1968" s="62"/>
      <c r="B1968" s="586" t="str">
        <f>IF(ROSTER!B$18="","",ROSTER!B$18)</f>
        <v/>
      </c>
      <c r="C1968" s="588" t="str">
        <f>IF(ROSTER!C$18="","",ROSTER!C$18)</f>
        <v/>
      </c>
      <c r="D1968" s="589"/>
      <c r="E1968" s="590"/>
      <c r="F1968" s="592">
        <f>IF(E1968="y",1,IF(E1968="S",1,0))</f>
        <v>0</v>
      </c>
      <c r="G1968" s="594">
        <f>IF(E1968="S",1,0)</f>
        <v>0</v>
      </c>
      <c r="H1968" s="584"/>
      <c r="I1968" s="576"/>
      <c r="J1968" s="564"/>
      <c r="K1968" s="565"/>
      <c r="L1968" s="568"/>
      <c r="M1968" s="569"/>
      <c r="N1968" s="578">
        <f>L1968+J1968</f>
        <v>0</v>
      </c>
      <c r="O1968" s="579"/>
      <c r="P1968" s="564"/>
      <c r="Q1968" s="565"/>
      <c r="R1968" s="568"/>
      <c r="S1968" s="569"/>
      <c r="T1968" s="578">
        <f>R1968-P1968</f>
        <v>0</v>
      </c>
      <c r="U1968" s="579"/>
      <c r="V1968" s="584"/>
      <c r="W1968" s="576"/>
      <c r="X1968" s="564"/>
      <c r="Y1968" s="576"/>
      <c r="Z1968" s="564"/>
      <c r="AA1968" s="576"/>
      <c r="AB1968" s="564"/>
      <c r="AC1968" s="565"/>
      <c r="AD1968" s="568"/>
      <c r="AE1968" s="569"/>
      <c r="AF1968" s="548">
        <f>IF(AB1968=0,0,(AD1968/AB1968)*100)</f>
        <v>0</v>
      </c>
      <c r="AG1968" s="549"/>
      <c r="AH1968" s="564"/>
      <c r="AI1968" s="565"/>
      <c r="AJ1968" s="568"/>
      <c r="AK1968" s="569"/>
      <c r="AL1968" s="548">
        <f>IF(AH1968=0,0,(AJ1968/AH1968)*100)</f>
        <v>0</v>
      </c>
      <c r="AM1968" s="549"/>
      <c r="AN1968" s="564"/>
      <c r="AO1968" s="565"/>
      <c r="AP1968" s="568"/>
      <c r="AQ1968" s="569"/>
      <c r="AR1968" s="548">
        <f>IF(AN1968=0,0,(AP1968/AN1968)*100)</f>
        <v>0</v>
      </c>
      <c r="AS1968" s="549"/>
      <c r="AT1968" s="572">
        <f>AB1968+AH1968+AN1968</f>
        <v>0</v>
      </c>
      <c r="AU1968" s="573"/>
      <c r="AV1968" s="544">
        <f>AD1968+AJ1968+AP1968</f>
        <v>0</v>
      </c>
      <c r="AW1968" s="545"/>
      <c r="AX1968" s="548">
        <f>IF(AT1968=0,0,(AV1968/AT1968)*100)</f>
        <v>0</v>
      </c>
      <c r="AY1968" s="549"/>
      <c r="AZ1968" s="564"/>
      <c r="BA1968" s="565"/>
      <c r="BB1968" s="568"/>
      <c r="BC1968" s="569"/>
      <c r="BD1968" s="548">
        <f>IF(AZ1968=0,0,(BB1968/AZ1968)*100)</f>
        <v>0</v>
      </c>
      <c r="BE1968" s="549"/>
      <c r="BF1968" s="572">
        <f>AT1968+AZ1968</f>
        <v>0</v>
      </c>
      <c r="BG1968" s="573"/>
      <c r="BH1968" s="544">
        <f>AV1968+BB1968</f>
        <v>0</v>
      </c>
      <c r="BI1968" s="545"/>
      <c r="BJ1968" s="548">
        <f>IF(BF1968=0,0,(BH1968/BF1968)*100)</f>
        <v>0</v>
      </c>
      <c r="BK1968" s="549"/>
      <c r="BL1968" s="552">
        <f>(AD1968*2)+(AJ1968*2)+(AP1968*3)+BB1968</f>
        <v>0</v>
      </c>
      <c r="BM1968" s="553"/>
      <c r="BN1968" s="554"/>
      <c r="BO1968" s="560" t="e">
        <f>(BL1968*BR$1958)+(N1968*BR$1959)+(X1968*BR$1960)+(R1968*BR$1961)+(V1968*BR$1962)+(Z1968*BR$1963)</f>
        <v>#REF!</v>
      </c>
      <c r="BP1968" s="560" t="e">
        <f>((AZ1968-BB1968)*BR$1965)+((AT1968-AV1968)*BR$1964)+(H1968*BR$1966)+(P1968*BR$1967)</f>
        <v>#REF!</v>
      </c>
      <c r="BQ1968" s="62"/>
      <c r="BR1968" s="62"/>
      <c r="BS1968" s="75"/>
    </row>
    <row r="1969" spans="1:76" ht="21.75" customHeight="1">
      <c r="A1969" s="62"/>
      <c r="B1969" s="587"/>
      <c r="C1969" s="562" t="str">
        <f>IF(ROSTER!D$18="","",ROSTER!D$18)</f>
        <v/>
      </c>
      <c r="D1969" s="563"/>
      <c r="E1969" s="591"/>
      <c r="F1969" s="593"/>
      <c r="G1969" s="595"/>
      <c r="H1969" s="585"/>
      <c r="I1969" s="577"/>
      <c r="J1969" s="566"/>
      <c r="K1969" s="567"/>
      <c r="L1969" s="570"/>
      <c r="M1969" s="571"/>
      <c r="N1969" s="582" t="s">
        <v>16</v>
      </c>
      <c r="O1969" s="583"/>
      <c r="P1969" s="566"/>
      <c r="Q1969" s="567"/>
      <c r="R1969" s="570"/>
      <c r="S1969" s="571"/>
      <c r="T1969" s="582" t="s">
        <v>16</v>
      </c>
      <c r="U1969" s="583"/>
      <c r="V1969" s="585"/>
      <c r="W1969" s="577"/>
      <c r="X1969" s="566"/>
      <c r="Y1969" s="577"/>
      <c r="Z1969" s="566"/>
      <c r="AA1969" s="577"/>
      <c r="AB1969" s="566"/>
      <c r="AC1969" s="567"/>
      <c r="AD1969" s="570"/>
      <c r="AE1969" s="571"/>
      <c r="AF1969" s="598"/>
      <c r="AG1969" s="599"/>
      <c r="AH1969" s="566"/>
      <c r="AI1969" s="567"/>
      <c r="AJ1969" s="570"/>
      <c r="AK1969" s="571"/>
      <c r="AL1969" s="598"/>
      <c r="AM1969" s="599"/>
      <c r="AN1969" s="566"/>
      <c r="AO1969" s="567"/>
      <c r="AP1969" s="570"/>
      <c r="AQ1969" s="571"/>
      <c r="AR1969" s="598"/>
      <c r="AS1969" s="599"/>
      <c r="AT1969" s="603"/>
      <c r="AU1969" s="604"/>
      <c r="AV1969" s="596"/>
      <c r="AW1969" s="597"/>
      <c r="AX1969" s="598"/>
      <c r="AY1969" s="599"/>
      <c r="AZ1969" s="566"/>
      <c r="BA1969" s="567"/>
      <c r="BB1969" s="570"/>
      <c r="BC1969" s="571"/>
      <c r="BD1969" s="598"/>
      <c r="BE1969" s="599"/>
      <c r="BF1969" s="603"/>
      <c r="BG1969" s="604"/>
      <c r="BH1969" s="596"/>
      <c r="BI1969" s="597"/>
      <c r="BJ1969" s="598"/>
      <c r="BK1969" s="599"/>
      <c r="BL1969" s="600"/>
      <c r="BM1969" s="601"/>
      <c r="BN1969" s="602"/>
      <c r="BO1969" s="561"/>
      <c r="BP1969" s="561"/>
      <c r="BQ1969" s="62"/>
      <c r="BR1969" s="62"/>
      <c r="BS1969" s="62"/>
    </row>
    <row r="1970" spans="1:76" ht="21.75" customHeight="1">
      <c r="A1970" s="62"/>
      <c r="B1970" s="586" t="str">
        <f>IF(ROSTER!B$20="","",ROSTER!B$20)</f>
        <v/>
      </c>
      <c r="C1970" s="588" t="str">
        <f>IF(ROSTER!C$20="","",ROSTER!C$20)</f>
        <v/>
      </c>
      <c r="D1970" s="589"/>
      <c r="E1970" s="590"/>
      <c r="F1970" s="592">
        <f>IF(E1970="y",1,IF(E1970="S",1,0))</f>
        <v>0</v>
      </c>
      <c r="G1970" s="594">
        <f>IF(E1970="S",1,0)</f>
        <v>0</v>
      </c>
      <c r="H1970" s="584"/>
      <c r="I1970" s="576"/>
      <c r="J1970" s="564"/>
      <c r="K1970" s="565"/>
      <c r="L1970" s="568"/>
      <c r="M1970" s="569"/>
      <c r="N1970" s="578">
        <f>L1970+J1970</f>
        <v>0</v>
      </c>
      <c r="O1970" s="579"/>
      <c r="P1970" s="564"/>
      <c r="Q1970" s="565"/>
      <c r="R1970" s="568"/>
      <c r="S1970" s="569"/>
      <c r="T1970" s="578">
        <f>R1970-P1970</f>
        <v>0</v>
      </c>
      <c r="U1970" s="579"/>
      <c r="V1970" s="584"/>
      <c r="W1970" s="576"/>
      <c r="X1970" s="564"/>
      <c r="Y1970" s="576"/>
      <c r="Z1970" s="564"/>
      <c r="AA1970" s="576"/>
      <c r="AB1970" s="564"/>
      <c r="AC1970" s="565"/>
      <c r="AD1970" s="568"/>
      <c r="AE1970" s="569"/>
      <c r="AF1970" s="548">
        <f>IF(AB1970=0,0,(AD1970/AB1970)*100)</f>
        <v>0</v>
      </c>
      <c r="AG1970" s="549"/>
      <c r="AH1970" s="564"/>
      <c r="AI1970" s="565"/>
      <c r="AJ1970" s="568"/>
      <c r="AK1970" s="569"/>
      <c r="AL1970" s="548">
        <f>IF(AH1970=0,0,(AJ1970/AH1970)*100)</f>
        <v>0</v>
      </c>
      <c r="AM1970" s="549"/>
      <c r="AN1970" s="564"/>
      <c r="AO1970" s="565"/>
      <c r="AP1970" s="568"/>
      <c r="AQ1970" s="569"/>
      <c r="AR1970" s="548">
        <f>IF(AN1970=0,0,(AP1970/AN1970)*100)</f>
        <v>0</v>
      </c>
      <c r="AS1970" s="549"/>
      <c r="AT1970" s="572">
        <f>AB1970+AH1970+AN1970</f>
        <v>0</v>
      </c>
      <c r="AU1970" s="573"/>
      <c r="AV1970" s="544">
        <f>AD1970+AJ1970+AP1970</f>
        <v>0</v>
      </c>
      <c r="AW1970" s="545"/>
      <c r="AX1970" s="548">
        <f>IF(AT1970=0,0,(AV1970/AT1970)*100)</f>
        <v>0</v>
      </c>
      <c r="AY1970" s="549"/>
      <c r="AZ1970" s="564"/>
      <c r="BA1970" s="565"/>
      <c r="BB1970" s="568"/>
      <c r="BC1970" s="569"/>
      <c r="BD1970" s="548">
        <f>IF(AZ1970=0,0,(BB1970/AZ1970)*100)</f>
        <v>0</v>
      </c>
      <c r="BE1970" s="549"/>
      <c r="BF1970" s="572">
        <f>AT1970+AZ1970</f>
        <v>0</v>
      </c>
      <c r="BG1970" s="573"/>
      <c r="BH1970" s="544">
        <f>AV1970+BB1970</f>
        <v>0</v>
      </c>
      <c r="BI1970" s="545"/>
      <c r="BJ1970" s="548">
        <f>IF(BF1970=0,0,(BH1970/BF1970)*100)</f>
        <v>0</v>
      </c>
      <c r="BK1970" s="549"/>
      <c r="BL1970" s="552">
        <f>(AD1970*2)+(AJ1970*2)+(AP1970*3)+BB1970</f>
        <v>0</v>
      </c>
      <c r="BM1970" s="553"/>
      <c r="BN1970" s="554"/>
      <c r="BO1970" s="560" t="e">
        <f>(BL1970*BR$1958)+(N1970*BR$1959)+(X1970*BR$1960)+(R1970*BR$1961)+(V1970*BR$1962)+(Z1970*BR$1963)</f>
        <v>#REF!</v>
      </c>
      <c r="BP1970" s="560" t="e">
        <f>((AZ1970-BB1970)*BR$1965)+((AT1970-AV1970)*BR$1964)+(H1970*BR$1966)+(P1970*BR$1967)</f>
        <v>#REF!</v>
      </c>
      <c r="BQ1970" s="62"/>
      <c r="BR1970" s="62"/>
      <c r="BS1970" s="62"/>
    </row>
    <row r="1971" spans="1:76" ht="21.75" customHeight="1">
      <c r="A1971" s="62"/>
      <c r="B1971" s="587"/>
      <c r="C1971" s="562" t="str">
        <f>IF(ROSTER!D$20="","",ROSTER!D$20)</f>
        <v/>
      </c>
      <c r="D1971" s="563"/>
      <c r="E1971" s="591"/>
      <c r="F1971" s="593"/>
      <c r="G1971" s="595"/>
      <c r="H1971" s="585"/>
      <c r="I1971" s="577"/>
      <c r="J1971" s="566"/>
      <c r="K1971" s="567"/>
      <c r="L1971" s="570"/>
      <c r="M1971" s="571"/>
      <c r="N1971" s="582" t="s">
        <v>16</v>
      </c>
      <c r="O1971" s="583"/>
      <c r="P1971" s="566"/>
      <c r="Q1971" s="567"/>
      <c r="R1971" s="570"/>
      <c r="S1971" s="571"/>
      <c r="T1971" s="582" t="s">
        <v>16</v>
      </c>
      <c r="U1971" s="583"/>
      <c r="V1971" s="585"/>
      <c r="W1971" s="577"/>
      <c r="X1971" s="566"/>
      <c r="Y1971" s="577"/>
      <c r="Z1971" s="566"/>
      <c r="AA1971" s="577"/>
      <c r="AB1971" s="566"/>
      <c r="AC1971" s="567"/>
      <c r="AD1971" s="570"/>
      <c r="AE1971" s="571"/>
      <c r="AF1971" s="598"/>
      <c r="AG1971" s="599"/>
      <c r="AH1971" s="566"/>
      <c r="AI1971" s="567"/>
      <c r="AJ1971" s="570"/>
      <c r="AK1971" s="571"/>
      <c r="AL1971" s="598"/>
      <c r="AM1971" s="599"/>
      <c r="AN1971" s="566"/>
      <c r="AO1971" s="567"/>
      <c r="AP1971" s="570"/>
      <c r="AQ1971" s="571"/>
      <c r="AR1971" s="598"/>
      <c r="AS1971" s="599"/>
      <c r="AT1971" s="603"/>
      <c r="AU1971" s="604"/>
      <c r="AV1971" s="596"/>
      <c r="AW1971" s="597"/>
      <c r="AX1971" s="598"/>
      <c r="AY1971" s="599"/>
      <c r="AZ1971" s="566"/>
      <c r="BA1971" s="567"/>
      <c r="BB1971" s="570"/>
      <c r="BC1971" s="571"/>
      <c r="BD1971" s="598"/>
      <c r="BE1971" s="599"/>
      <c r="BF1971" s="603"/>
      <c r="BG1971" s="604"/>
      <c r="BH1971" s="596"/>
      <c r="BI1971" s="597"/>
      <c r="BJ1971" s="598"/>
      <c r="BK1971" s="599"/>
      <c r="BL1971" s="600"/>
      <c r="BM1971" s="601"/>
      <c r="BN1971" s="602"/>
      <c r="BO1971" s="561"/>
      <c r="BP1971" s="561"/>
      <c r="BQ1971" s="62"/>
      <c r="BR1971" s="62"/>
      <c r="BS1971" s="62"/>
    </row>
    <row r="1972" spans="1:76" ht="21.75" customHeight="1">
      <c r="A1972" s="62"/>
      <c r="B1972" s="586" t="str">
        <f>IF(ROSTER!B$22="","",ROSTER!B$22)</f>
        <v/>
      </c>
      <c r="C1972" s="588" t="str">
        <f>IF(ROSTER!C$22="","",ROSTER!C$22)</f>
        <v/>
      </c>
      <c r="D1972" s="589"/>
      <c r="E1972" s="590"/>
      <c r="F1972" s="592">
        <f>IF(E1972="y",1,IF(E1972="S",1,0))</f>
        <v>0</v>
      </c>
      <c r="G1972" s="594">
        <f>IF(E1972="S",1,0)</f>
        <v>0</v>
      </c>
      <c r="H1972" s="584"/>
      <c r="I1972" s="576"/>
      <c r="J1972" s="564"/>
      <c r="K1972" s="565"/>
      <c r="L1972" s="568"/>
      <c r="M1972" s="569"/>
      <c r="N1972" s="578">
        <f>L1972+J1972</f>
        <v>0</v>
      </c>
      <c r="O1972" s="579"/>
      <c r="P1972" s="564"/>
      <c r="Q1972" s="565"/>
      <c r="R1972" s="568"/>
      <c r="S1972" s="569"/>
      <c r="T1972" s="578">
        <f>R1972-P1972</f>
        <v>0</v>
      </c>
      <c r="U1972" s="579"/>
      <c r="V1972" s="584"/>
      <c r="W1972" s="576"/>
      <c r="X1972" s="564"/>
      <c r="Y1972" s="576"/>
      <c r="Z1972" s="564"/>
      <c r="AA1972" s="576"/>
      <c r="AB1972" s="564"/>
      <c r="AC1972" s="565"/>
      <c r="AD1972" s="568"/>
      <c r="AE1972" s="569"/>
      <c r="AF1972" s="548">
        <f>IF(AB1972=0,0,(AD1972/AB1972)*100)</f>
        <v>0</v>
      </c>
      <c r="AG1972" s="549"/>
      <c r="AH1972" s="564"/>
      <c r="AI1972" s="565"/>
      <c r="AJ1972" s="568"/>
      <c r="AK1972" s="569"/>
      <c r="AL1972" s="548">
        <f>IF(AH1972=0,0,(AJ1972/AH1972)*100)</f>
        <v>0</v>
      </c>
      <c r="AM1972" s="549"/>
      <c r="AN1972" s="564"/>
      <c r="AO1972" s="565"/>
      <c r="AP1972" s="568"/>
      <c r="AQ1972" s="569"/>
      <c r="AR1972" s="548">
        <f>IF(AN1972=0,0,(AP1972/AN1972)*100)</f>
        <v>0</v>
      </c>
      <c r="AS1972" s="549"/>
      <c r="AT1972" s="572">
        <f>AB1972+AH1972+AN1972</f>
        <v>0</v>
      </c>
      <c r="AU1972" s="573"/>
      <c r="AV1972" s="544">
        <f>AD1972+AJ1972+AP1972</f>
        <v>0</v>
      </c>
      <c r="AW1972" s="545"/>
      <c r="AX1972" s="548">
        <f>IF(AT1972=0,0,(AV1972/AT1972)*100)</f>
        <v>0</v>
      </c>
      <c r="AY1972" s="549"/>
      <c r="AZ1972" s="564"/>
      <c r="BA1972" s="565"/>
      <c r="BB1972" s="568"/>
      <c r="BC1972" s="569"/>
      <c r="BD1972" s="548">
        <f>IF(AZ1972=0,0,(BB1972/AZ1972)*100)</f>
        <v>0</v>
      </c>
      <c r="BE1972" s="549"/>
      <c r="BF1972" s="572">
        <f>AT1972+AZ1972</f>
        <v>0</v>
      </c>
      <c r="BG1972" s="573"/>
      <c r="BH1972" s="544">
        <f>AV1972+BB1972</f>
        <v>0</v>
      </c>
      <c r="BI1972" s="545"/>
      <c r="BJ1972" s="548">
        <f>IF(BF1972=0,0,(BH1972/BF1972)*100)</f>
        <v>0</v>
      </c>
      <c r="BK1972" s="549"/>
      <c r="BL1972" s="552">
        <f>(AD1972*2)+(AJ1972*2)+(AP1972*3)+BB1972</f>
        <v>0</v>
      </c>
      <c r="BM1972" s="553"/>
      <c r="BN1972" s="554"/>
      <c r="BO1972" s="560" t="e">
        <f>(BL1972*BR$1958)+(N1972*BR$1959)+(X1972*BR$1960)+(R1972*BR$1961)+(V1972*BR$1962)+(Z1972*BR$1963)</f>
        <v>#REF!</v>
      </c>
      <c r="BP1972" s="560" t="e">
        <f>((AZ1972-BB1972)*BR$1965)+((AT1972-AV1972)*BR$1964)+(H1972*BR$1966)+(P1972*BR$1967)</f>
        <v>#REF!</v>
      </c>
      <c r="BQ1972" s="62"/>
      <c r="BR1972" s="62"/>
      <c r="BS1972" s="62"/>
    </row>
    <row r="1973" spans="1:76" ht="21.75" customHeight="1">
      <c r="A1973" s="62"/>
      <c r="B1973" s="587"/>
      <c r="C1973" s="562" t="str">
        <f>IF(ROSTER!D$22="","",ROSTER!D$22)</f>
        <v/>
      </c>
      <c r="D1973" s="563"/>
      <c r="E1973" s="591"/>
      <c r="F1973" s="593"/>
      <c r="G1973" s="595"/>
      <c r="H1973" s="585"/>
      <c r="I1973" s="577"/>
      <c r="J1973" s="566"/>
      <c r="K1973" s="567"/>
      <c r="L1973" s="570"/>
      <c r="M1973" s="571"/>
      <c r="N1973" s="582" t="s">
        <v>16</v>
      </c>
      <c r="O1973" s="583"/>
      <c r="P1973" s="566"/>
      <c r="Q1973" s="567"/>
      <c r="R1973" s="570"/>
      <c r="S1973" s="571"/>
      <c r="T1973" s="582" t="s">
        <v>16</v>
      </c>
      <c r="U1973" s="583"/>
      <c r="V1973" s="585"/>
      <c r="W1973" s="577"/>
      <c r="X1973" s="566"/>
      <c r="Y1973" s="577"/>
      <c r="Z1973" s="566"/>
      <c r="AA1973" s="577"/>
      <c r="AB1973" s="566"/>
      <c r="AC1973" s="567"/>
      <c r="AD1973" s="570"/>
      <c r="AE1973" s="571"/>
      <c r="AF1973" s="598"/>
      <c r="AG1973" s="599"/>
      <c r="AH1973" s="566"/>
      <c r="AI1973" s="567"/>
      <c r="AJ1973" s="570"/>
      <c r="AK1973" s="571"/>
      <c r="AL1973" s="598"/>
      <c r="AM1973" s="599"/>
      <c r="AN1973" s="566"/>
      <c r="AO1973" s="567"/>
      <c r="AP1973" s="570"/>
      <c r="AQ1973" s="571"/>
      <c r="AR1973" s="598"/>
      <c r="AS1973" s="599"/>
      <c r="AT1973" s="603"/>
      <c r="AU1973" s="604"/>
      <c r="AV1973" s="596"/>
      <c r="AW1973" s="597"/>
      <c r="AX1973" s="598"/>
      <c r="AY1973" s="599"/>
      <c r="AZ1973" s="566"/>
      <c r="BA1973" s="567"/>
      <c r="BB1973" s="570"/>
      <c r="BC1973" s="571"/>
      <c r="BD1973" s="598"/>
      <c r="BE1973" s="599"/>
      <c r="BF1973" s="603"/>
      <c r="BG1973" s="604"/>
      <c r="BH1973" s="596"/>
      <c r="BI1973" s="597"/>
      <c r="BJ1973" s="598"/>
      <c r="BK1973" s="599"/>
      <c r="BL1973" s="600"/>
      <c r="BM1973" s="601"/>
      <c r="BN1973" s="602"/>
      <c r="BO1973" s="561"/>
      <c r="BP1973" s="561"/>
      <c r="BQ1973" s="62"/>
      <c r="BR1973" s="62"/>
      <c r="BS1973" s="62"/>
    </row>
    <row r="1974" spans="1:76" ht="21.75" customHeight="1">
      <c r="A1974" s="62"/>
      <c r="B1974" s="586" t="str">
        <f>IF(ROSTER!B$24="","",ROSTER!B$24)</f>
        <v/>
      </c>
      <c r="C1974" s="588" t="str">
        <f>IF(ROSTER!C$24="","",ROSTER!C$24)</f>
        <v/>
      </c>
      <c r="D1974" s="589"/>
      <c r="E1974" s="590"/>
      <c r="F1974" s="592">
        <f>IF(E1974="y",1,IF(E1974="S",1,0))</f>
        <v>0</v>
      </c>
      <c r="G1974" s="594">
        <f>IF(E1974="S",1,0)</f>
        <v>0</v>
      </c>
      <c r="H1974" s="584"/>
      <c r="I1974" s="576"/>
      <c r="J1974" s="564"/>
      <c r="K1974" s="565"/>
      <c r="L1974" s="568"/>
      <c r="M1974" s="569"/>
      <c r="N1974" s="578">
        <f>L1974+J1974</f>
        <v>0</v>
      </c>
      <c r="O1974" s="579"/>
      <c r="P1974" s="564"/>
      <c r="Q1974" s="565"/>
      <c r="R1974" s="568"/>
      <c r="S1974" s="569"/>
      <c r="T1974" s="578">
        <f>R1974-P1974</f>
        <v>0</v>
      </c>
      <c r="U1974" s="579"/>
      <c r="V1974" s="584"/>
      <c r="W1974" s="576"/>
      <c r="X1974" s="564"/>
      <c r="Y1974" s="576"/>
      <c r="Z1974" s="564"/>
      <c r="AA1974" s="576"/>
      <c r="AB1974" s="564"/>
      <c r="AC1974" s="565"/>
      <c r="AD1974" s="568"/>
      <c r="AE1974" s="569"/>
      <c r="AF1974" s="548">
        <f>IF(AB1974=0,0,(AD1974/AB1974)*100)</f>
        <v>0</v>
      </c>
      <c r="AG1974" s="549"/>
      <c r="AH1974" s="564"/>
      <c r="AI1974" s="565"/>
      <c r="AJ1974" s="568"/>
      <c r="AK1974" s="569"/>
      <c r="AL1974" s="548">
        <f>IF(AH1974=0,0,(AJ1974/AH1974)*100)</f>
        <v>0</v>
      </c>
      <c r="AM1974" s="549"/>
      <c r="AN1974" s="564"/>
      <c r="AO1974" s="565"/>
      <c r="AP1974" s="568"/>
      <c r="AQ1974" s="569"/>
      <c r="AR1974" s="548">
        <f>IF(AN1974=0,0,(AP1974/AN1974)*100)</f>
        <v>0</v>
      </c>
      <c r="AS1974" s="549"/>
      <c r="AT1974" s="572">
        <f>AB1974+AH1974+AN1974</f>
        <v>0</v>
      </c>
      <c r="AU1974" s="573"/>
      <c r="AV1974" s="544">
        <f>AD1974+AJ1974+AP1974</f>
        <v>0</v>
      </c>
      <c r="AW1974" s="545"/>
      <c r="AX1974" s="548">
        <f>IF(AT1974=0,0,(AV1974/AT1974)*100)</f>
        <v>0</v>
      </c>
      <c r="AY1974" s="549"/>
      <c r="AZ1974" s="564"/>
      <c r="BA1974" s="565"/>
      <c r="BB1974" s="568"/>
      <c r="BC1974" s="569"/>
      <c r="BD1974" s="548">
        <f>IF(AZ1974=0,0,(BB1974/AZ1974)*100)</f>
        <v>0</v>
      </c>
      <c r="BE1974" s="549"/>
      <c r="BF1974" s="572">
        <f>AT1974+AZ1974</f>
        <v>0</v>
      </c>
      <c r="BG1974" s="573"/>
      <c r="BH1974" s="544">
        <f>AV1974+BB1974</f>
        <v>0</v>
      </c>
      <c r="BI1974" s="545"/>
      <c r="BJ1974" s="548">
        <f>IF(BF1974=0,0,(BH1974/BF1974)*100)</f>
        <v>0</v>
      </c>
      <c r="BK1974" s="549"/>
      <c r="BL1974" s="552">
        <f>(AD1974*2)+(AJ1974*2)+(AP1974*3)+BB1974</f>
        <v>0</v>
      </c>
      <c r="BM1974" s="553"/>
      <c r="BN1974" s="554"/>
      <c r="BO1974" s="560" t="e">
        <f>(BL1974*BR$1958)+(N1974*BR$1959)+(X1974*BR$1960)+(R1974*BR$1961)+(V1974*BR$1962)+(Z1974*BR$1963)</f>
        <v>#REF!</v>
      </c>
      <c r="BP1974" s="560" t="e">
        <f>((AZ1974-BB1974)*BR$1965)+((AT1974-AV1974)*BR$1964)+(H1974*BR$1966)+(P1974*BR$1967)</f>
        <v>#REF!</v>
      </c>
      <c r="BQ1974" s="62"/>
      <c r="BR1974" s="62"/>
      <c r="BS1974" s="62"/>
    </row>
    <row r="1975" spans="1:76" ht="21.75" customHeight="1">
      <c r="A1975" s="62"/>
      <c r="B1975" s="587"/>
      <c r="C1975" s="562" t="str">
        <f>IF(ROSTER!D$24="","",ROSTER!D$24)</f>
        <v/>
      </c>
      <c r="D1975" s="563"/>
      <c r="E1975" s="591"/>
      <c r="F1975" s="593"/>
      <c r="G1975" s="595"/>
      <c r="H1975" s="585"/>
      <c r="I1975" s="577"/>
      <c r="J1975" s="566"/>
      <c r="K1975" s="567"/>
      <c r="L1975" s="570"/>
      <c r="M1975" s="571"/>
      <c r="N1975" s="582" t="s">
        <v>16</v>
      </c>
      <c r="O1975" s="583"/>
      <c r="P1975" s="566"/>
      <c r="Q1975" s="567"/>
      <c r="R1975" s="570"/>
      <c r="S1975" s="571"/>
      <c r="T1975" s="582" t="s">
        <v>16</v>
      </c>
      <c r="U1975" s="583"/>
      <c r="V1975" s="585"/>
      <c r="W1975" s="577"/>
      <c r="X1975" s="566"/>
      <c r="Y1975" s="577"/>
      <c r="Z1975" s="566"/>
      <c r="AA1975" s="577"/>
      <c r="AB1975" s="566"/>
      <c r="AC1975" s="567"/>
      <c r="AD1975" s="570"/>
      <c r="AE1975" s="571"/>
      <c r="AF1975" s="598"/>
      <c r="AG1975" s="599"/>
      <c r="AH1975" s="566"/>
      <c r="AI1975" s="567"/>
      <c r="AJ1975" s="570"/>
      <c r="AK1975" s="571"/>
      <c r="AL1975" s="598"/>
      <c r="AM1975" s="599"/>
      <c r="AN1975" s="566"/>
      <c r="AO1975" s="567"/>
      <c r="AP1975" s="570"/>
      <c r="AQ1975" s="571"/>
      <c r="AR1975" s="598"/>
      <c r="AS1975" s="599"/>
      <c r="AT1975" s="603"/>
      <c r="AU1975" s="604"/>
      <c r="AV1975" s="596"/>
      <c r="AW1975" s="597"/>
      <c r="AX1975" s="598"/>
      <c r="AY1975" s="599"/>
      <c r="AZ1975" s="566"/>
      <c r="BA1975" s="567"/>
      <c r="BB1975" s="570"/>
      <c r="BC1975" s="571"/>
      <c r="BD1975" s="598"/>
      <c r="BE1975" s="599"/>
      <c r="BF1975" s="603"/>
      <c r="BG1975" s="604"/>
      <c r="BH1975" s="596"/>
      <c r="BI1975" s="597"/>
      <c r="BJ1975" s="598"/>
      <c r="BK1975" s="599"/>
      <c r="BL1975" s="600"/>
      <c r="BM1975" s="601"/>
      <c r="BN1975" s="602"/>
      <c r="BO1975" s="561"/>
      <c r="BP1975" s="561"/>
      <c r="BQ1975" s="62"/>
      <c r="BR1975" s="62"/>
      <c r="BS1975" s="62"/>
      <c r="BX1975" s="82"/>
    </row>
    <row r="1976" spans="1:76" ht="21.75" customHeight="1">
      <c r="A1976" s="62"/>
      <c r="B1976" s="586" t="str">
        <f>IF(ROSTER!B$26="","",ROSTER!B$26)</f>
        <v/>
      </c>
      <c r="C1976" s="588" t="str">
        <f>IF(ROSTER!C$26="","",ROSTER!C$26)</f>
        <v/>
      </c>
      <c r="D1976" s="589"/>
      <c r="E1976" s="590"/>
      <c r="F1976" s="592">
        <f>IF(E1976="y",1,IF(E1976="S",1,0))</f>
        <v>0</v>
      </c>
      <c r="G1976" s="594">
        <f>IF(E1976="S",1,0)</f>
        <v>0</v>
      </c>
      <c r="H1976" s="584"/>
      <c r="I1976" s="576"/>
      <c r="J1976" s="564"/>
      <c r="K1976" s="565"/>
      <c r="L1976" s="568"/>
      <c r="M1976" s="569"/>
      <c r="N1976" s="578">
        <f>L1976+J1976</f>
        <v>0</v>
      </c>
      <c r="O1976" s="579"/>
      <c r="P1976" s="564"/>
      <c r="Q1976" s="565"/>
      <c r="R1976" s="568"/>
      <c r="S1976" s="569"/>
      <c r="T1976" s="578">
        <f>R1976-P1976</f>
        <v>0</v>
      </c>
      <c r="U1976" s="579"/>
      <c r="V1976" s="584"/>
      <c r="W1976" s="576"/>
      <c r="X1976" s="564"/>
      <c r="Y1976" s="576"/>
      <c r="Z1976" s="564"/>
      <c r="AA1976" s="576"/>
      <c r="AB1976" s="564"/>
      <c r="AC1976" s="565"/>
      <c r="AD1976" s="568"/>
      <c r="AE1976" s="569"/>
      <c r="AF1976" s="548">
        <f>IF(AB1976=0,0,(AD1976/AB1976)*100)</f>
        <v>0</v>
      </c>
      <c r="AG1976" s="549"/>
      <c r="AH1976" s="564"/>
      <c r="AI1976" s="565"/>
      <c r="AJ1976" s="568"/>
      <c r="AK1976" s="569"/>
      <c r="AL1976" s="548">
        <f>IF(AH1976=0,0,(AJ1976/AH1976)*100)</f>
        <v>0</v>
      </c>
      <c r="AM1976" s="549"/>
      <c r="AN1976" s="564"/>
      <c r="AO1976" s="565"/>
      <c r="AP1976" s="568"/>
      <c r="AQ1976" s="569"/>
      <c r="AR1976" s="548">
        <f>IF(AN1976=0,0,(AP1976/AN1976)*100)</f>
        <v>0</v>
      </c>
      <c r="AS1976" s="549"/>
      <c r="AT1976" s="572">
        <f>AB1976+AH1976+AN1976</f>
        <v>0</v>
      </c>
      <c r="AU1976" s="573"/>
      <c r="AV1976" s="544">
        <f>AD1976+AJ1976+AP1976</f>
        <v>0</v>
      </c>
      <c r="AW1976" s="545"/>
      <c r="AX1976" s="548">
        <f>IF(AT1976=0,0,(AV1976/AT1976)*100)</f>
        <v>0</v>
      </c>
      <c r="AY1976" s="549"/>
      <c r="AZ1976" s="564"/>
      <c r="BA1976" s="565"/>
      <c r="BB1976" s="568"/>
      <c r="BC1976" s="569"/>
      <c r="BD1976" s="548">
        <f>IF(AZ1976=0,0,(BB1976/AZ1976)*100)</f>
        <v>0</v>
      </c>
      <c r="BE1976" s="549"/>
      <c r="BF1976" s="572">
        <f>AT1976+AZ1976</f>
        <v>0</v>
      </c>
      <c r="BG1976" s="573"/>
      <c r="BH1976" s="544">
        <f>AV1976+BB1976</f>
        <v>0</v>
      </c>
      <c r="BI1976" s="545"/>
      <c r="BJ1976" s="548">
        <f>IF(BF1976=0,0,(BH1976/BF1976)*100)</f>
        <v>0</v>
      </c>
      <c r="BK1976" s="549"/>
      <c r="BL1976" s="552">
        <f>(AD1976*2)+(AJ1976*2)+(AP1976*3)+BB1976</f>
        <v>0</v>
      </c>
      <c r="BM1976" s="553"/>
      <c r="BN1976" s="554"/>
      <c r="BO1976" s="560" t="e">
        <f>(BL1976*BR$1958)+(N1976*BR$1959)+(X1976*BR$1960)+(R1976*BR$1961)+(V1976*BR$1962)+(Z1976*BR$1963)</f>
        <v>#REF!</v>
      </c>
      <c r="BP1976" s="560" t="e">
        <f>((AZ1976-BB1976)*BR$1965)+((AT1976-AV1976)*BR$1964)+(H1976*BR$1966)+(P1976*BR$1967)</f>
        <v>#REF!</v>
      </c>
      <c r="BQ1976" s="62"/>
      <c r="BR1976" s="62"/>
      <c r="BS1976" s="62"/>
    </row>
    <row r="1977" spans="1:76" ht="21.75" customHeight="1">
      <c r="A1977" s="62"/>
      <c r="B1977" s="587"/>
      <c r="C1977" s="562" t="str">
        <f>IF(ROSTER!D$26="","",ROSTER!D$26)</f>
        <v/>
      </c>
      <c r="D1977" s="563"/>
      <c r="E1977" s="591"/>
      <c r="F1977" s="593"/>
      <c r="G1977" s="595"/>
      <c r="H1977" s="585"/>
      <c r="I1977" s="577"/>
      <c r="J1977" s="566"/>
      <c r="K1977" s="567"/>
      <c r="L1977" s="570"/>
      <c r="M1977" s="571"/>
      <c r="N1977" s="582" t="s">
        <v>16</v>
      </c>
      <c r="O1977" s="583"/>
      <c r="P1977" s="566"/>
      <c r="Q1977" s="567"/>
      <c r="R1977" s="570"/>
      <c r="S1977" s="571"/>
      <c r="T1977" s="582" t="s">
        <v>16</v>
      </c>
      <c r="U1977" s="583"/>
      <c r="V1977" s="585"/>
      <c r="W1977" s="577"/>
      <c r="X1977" s="566"/>
      <c r="Y1977" s="577"/>
      <c r="Z1977" s="566"/>
      <c r="AA1977" s="577"/>
      <c r="AB1977" s="566"/>
      <c r="AC1977" s="567"/>
      <c r="AD1977" s="570"/>
      <c r="AE1977" s="571"/>
      <c r="AF1977" s="598"/>
      <c r="AG1977" s="599"/>
      <c r="AH1977" s="566"/>
      <c r="AI1977" s="567"/>
      <c r="AJ1977" s="570"/>
      <c r="AK1977" s="571"/>
      <c r="AL1977" s="598"/>
      <c r="AM1977" s="599"/>
      <c r="AN1977" s="566"/>
      <c r="AO1977" s="567"/>
      <c r="AP1977" s="570"/>
      <c r="AQ1977" s="571"/>
      <c r="AR1977" s="598"/>
      <c r="AS1977" s="599"/>
      <c r="AT1977" s="603"/>
      <c r="AU1977" s="604"/>
      <c r="AV1977" s="596"/>
      <c r="AW1977" s="597"/>
      <c r="AX1977" s="598"/>
      <c r="AY1977" s="599"/>
      <c r="AZ1977" s="566"/>
      <c r="BA1977" s="567"/>
      <c r="BB1977" s="570"/>
      <c r="BC1977" s="571"/>
      <c r="BD1977" s="598"/>
      <c r="BE1977" s="599"/>
      <c r="BF1977" s="603"/>
      <c r="BG1977" s="604"/>
      <c r="BH1977" s="596"/>
      <c r="BI1977" s="597"/>
      <c r="BJ1977" s="598"/>
      <c r="BK1977" s="599"/>
      <c r="BL1977" s="600"/>
      <c r="BM1977" s="601"/>
      <c r="BN1977" s="602"/>
      <c r="BO1977" s="561"/>
      <c r="BP1977" s="561"/>
      <c r="BQ1977" s="62"/>
      <c r="BR1977" s="62"/>
      <c r="BS1977" s="62"/>
    </row>
    <row r="1978" spans="1:76" ht="21.75" customHeight="1">
      <c r="A1978" s="62"/>
      <c r="B1978" s="586" t="str">
        <f>IF(ROSTER!B$28="","",ROSTER!B$28)</f>
        <v/>
      </c>
      <c r="C1978" s="588" t="str">
        <f>IF(ROSTER!C$28="","",ROSTER!C$28)</f>
        <v/>
      </c>
      <c r="D1978" s="589"/>
      <c r="E1978" s="590"/>
      <c r="F1978" s="592">
        <f>IF(E1978="y",1,IF(E1978="S",1,0))</f>
        <v>0</v>
      </c>
      <c r="G1978" s="594">
        <f>IF(E1978="S",1,0)</f>
        <v>0</v>
      </c>
      <c r="H1978" s="584"/>
      <c r="I1978" s="576"/>
      <c r="J1978" s="564"/>
      <c r="K1978" s="565"/>
      <c r="L1978" s="568"/>
      <c r="M1978" s="569"/>
      <c r="N1978" s="578">
        <f>L1978+J1978</f>
        <v>0</v>
      </c>
      <c r="O1978" s="579"/>
      <c r="P1978" s="564"/>
      <c r="Q1978" s="565"/>
      <c r="R1978" s="568"/>
      <c r="S1978" s="569"/>
      <c r="T1978" s="578">
        <f>R1978-P1978</f>
        <v>0</v>
      </c>
      <c r="U1978" s="579"/>
      <c r="V1978" s="584"/>
      <c r="W1978" s="576"/>
      <c r="X1978" s="564"/>
      <c r="Y1978" s="576"/>
      <c r="Z1978" s="564"/>
      <c r="AA1978" s="576"/>
      <c r="AB1978" s="564"/>
      <c r="AC1978" s="565"/>
      <c r="AD1978" s="568"/>
      <c r="AE1978" s="569"/>
      <c r="AF1978" s="548">
        <f>IF(AB1978=0,0,(AD1978/AB1978)*100)</f>
        <v>0</v>
      </c>
      <c r="AG1978" s="549"/>
      <c r="AH1978" s="564"/>
      <c r="AI1978" s="565"/>
      <c r="AJ1978" s="568"/>
      <c r="AK1978" s="569"/>
      <c r="AL1978" s="548">
        <f>IF(AH1978=0,0,(AJ1978/AH1978)*100)</f>
        <v>0</v>
      </c>
      <c r="AM1978" s="549"/>
      <c r="AN1978" s="564"/>
      <c r="AO1978" s="565"/>
      <c r="AP1978" s="568"/>
      <c r="AQ1978" s="569"/>
      <c r="AR1978" s="548">
        <f>IF(AN1978=0,0,(AP1978/AN1978)*100)</f>
        <v>0</v>
      </c>
      <c r="AS1978" s="549"/>
      <c r="AT1978" s="572">
        <f>AB1978+AH1978+AN1978</f>
        <v>0</v>
      </c>
      <c r="AU1978" s="573"/>
      <c r="AV1978" s="544">
        <f>AD1978+AJ1978+AP1978</f>
        <v>0</v>
      </c>
      <c r="AW1978" s="545"/>
      <c r="AX1978" s="548">
        <f>IF(AT1978=0,0,(AV1978/AT1978)*100)</f>
        <v>0</v>
      </c>
      <c r="AY1978" s="549"/>
      <c r="AZ1978" s="564"/>
      <c r="BA1978" s="565"/>
      <c r="BB1978" s="568"/>
      <c r="BC1978" s="569"/>
      <c r="BD1978" s="548">
        <f>IF(AZ1978=0,0,(BB1978/AZ1978)*100)</f>
        <v>0</v>
      </c>
      <c r="BE1978" s="549"/>
      <c r="BF1978" s="572">
        <f>AT1978+AZ1978</f>
        <v>0</v>
      </c>
      <c r="BG1978" s="573"/>
      <c r="BH1978" s="544">
        <f>AV1978+BB1978</f>
        <v>0</v>
      </c>
      <c r="BI1978" s="545"/>
      <c r="BJ1978" s="548">
        <f>IF(BF1978=0,0,(BH1978/BF1978)*100)</f>
        <v>0</v>
      </c>
      <c r="BK1978" s="549"/>
      <c r="BL1978" s="552">
        <f>(AD1978*2)+(AJ1978*2)+(AP1978*3)+BB1978</f>
        <v>0</v>
      </c>
      <c r="BM1978" s="553"/>
      <c r="BN1978" s="554"/>
      <c r="BO1978" s="560" t="e">
        <f>(BL1978*BR$1958)+(N1978*BR$1959)+(X1978*BR$1960)+(R1978*BR$1961)+(V1978*BR$1962)+(Z1978*BR$1963)</f>
        <v>#REF!</v>
      </c>
      <c r="BP1978" s="560" t="e">
        <f>((AZ1978-BB1978)*BR$1965)+((AT1978-AV1978)*BR$1964)+(H1978*BR$1966)+(P1978*BR$1967)</f>
        <v>#REF!</v>
      </c>
      <c r="BQ1978" s="62"/>
      <c r="BR1978" s="62"/>
      <c r="BS1978" s="62"/>
    </row>
    <row r="1979" spans="1:76" ht="21.75" customHeight="1">
      <c r="A1979" s="62"/>
      <c r="B1979" s="587"/>
      <c r="C1979" s="562" t="str">
        <f>IF(ROSTER!D$28="","",ROSTER!D$28)</f>
        <v/>
      </c>
      <c r="D1979" s="563"/>
      <c r="E1979" s="591"/>
      <c r="F1979" s="593"/>
      <c r="G1979" s="595"/>
      <c r="H1979" s="585"/>
      <c r="I1979" s="577"/>
      <c r="J1979" s="566"/>
      <c r="K1979" s="567"/>
      <c r="L1979" s="570"/>
      <c r="M1979" s="571"/>
      <c r="N1979" s="582" t="s">
        <v>16</v>
      </c>
      <c r="O1979" s="583"/>
      <c r="P1979" s="566"/>
      <c r="Q1979" s="567"/>
      <c r="R1979" s="570"/>
      <c r="S1979" s="571"/>
      <c r="T1979" s="582" t="s">
        <v>16</v>
      </c>
      <c r="U1979" s="583"/>
      <c r="V1979" s="585"/>
      <c r="W1979" s="577"/>
      <c r="X1979" s="566"/>
      <c r="Y1979" s="577"/>
      <c r="Z1979" s="566"/>
      <c r="AA1979" s="577"/>
      <c r="AB1979" s="566"/>
      <c r="AC1979" s="567"/>
      <c r="AD1979" s="570"/>
      <c r="AE1979" s="571"/>
      <c r="AF1979" s="598"/>
      <c r="AG1979" s="599"/>
      <c r="AH1979" s="566"/>
      <c r="AI1979" s="567"/>
      <c r="AJ1979" s="570"/>
      <c r="AK1979" s="571"/>
      <c r="AL1979" s="598"/>
      <c r="AM1979" s="599"/>
      <c r="AN1979" s="566"/>
      <c r="AO1979" s="567"/>
      <c r="AP1979" s="570"/>
      <c r="AQ1979" s="571"/>
      <c r="AR1979" s="598"/>
      <c r="AS1979" s="599"/>
      <c r="AT1979" s="603"/>
      <c r="AU1979" s="604"/>
      <c r="AV1979" s="596"/>
      <c r="AW1979" s="597"/>
      <c r="AX1979" s="598"/>
      <c r="AY1979" s="599"/>
      <c r="AZ1979" s="566"/>
      <c r="BA1979" s="567"/>
      <c r="BB1979" s="570"/>
      <c r="BC1979" s="571"/>
      <c r="BD1979" s="598"/>
      <c r="BE1979" s="599"/>
      <c r="BF1979" s="603"/>
      <c r="BG1979" s="604"/>
      <c r="BH1979" s="596"/>
      <c r="BI1979" s="597"/>
      <c r="BJ1979" s="598"/>
      <c r="BK1979" s="599"/>
      <c r="BL1979" s="600"/>
      <c r="BM1979" s="601"/>
      <c r="BN1979" s="602"/>
      <c r="BO1979" s="561"/>
      <c r="BP1979" s="561"/>
      <c r="BQ1979" s="62"/>
      <c r="BR1979" s="62"/>
      <c r="BS1979" s="62"/>
    </row>
    <row r="1980" spans="1:76" ht="21.75" customHeight="1">
      <c r="A1980" s="62"/>
      <c r="B1980" s="586" t="str">
        <f>IF(ROSTER!B$30="","",ROSTER!B$30)</f>
        <v/>
      </c>
      <c r="C1980" s="588" t="str">
        <f>IF(ROSTER!C$30="","",ROSTER!C$30)</f>
        <v/>
      </c>
      <c r="D1980" s="589"/>
      <c r="E1980" s="590"/>
      <c r="F1980" s="592">
        <f>IF(E1980="y",1,IF(E1980="S",1,0))</f>
        <v>0</v>
      </c>
      <c r="G1980" s="594">
        <f>IF(E1980="S",1,0)</f>
        <v>0</v>
      </c>
      <c r="H1980" s="584"/>
      <c r="I1980" s="576"/>
      <c r="J1980" s="564"/>
      <c r="K1980" s="565"/>
      <c r="L1980" s="568"/>
      <c r="M1980" s="569"/>
      <c r="N1980" s="578">
        <f>L1980+J1980</f>
        <v>0</v>
      </c>
      <c r="O1980" s="579"/>
      <c r="P1980" s="564"/>
      <c r="Q1980" s="565"/>
      <c r="R1980" s="568"/>
      <c r="S1980" s="569"/>
      <c r="T1980" s="578">
        <f>R1980-P1980</f>
        <v>0</v>
      </c>
      <c r="U1980" s="579"/>
      <c r="V1980" s="584"/>
      <c r="W1980" s="576"/>
      <c r="X1980" s="564"/>
      <c r="Y1980" s="576"/>
      <c r="Z1980" s="564"/>
      <c r="AA1980" s="576"/>
      <c r="AB1980" s="564"/>
      <c r="AC1980" s="565"/>
      <c r="AD1980" s="568"/>
      <c r="AE1980" s="569"/>
      <c r="AF1980" s="548">
        <f>IF(AB1980=0,0,(AD1980/AB1980)*100)</f>
        <v>0</v>
      </c>
      <c r="AG1980" s="549"/>
      <c r="AH1980" s="564"/>
      <c r="AI1980" s="565"/>
      <c r="AJ1980" s="568"/>
      <c r="AK1980" s="569"/>
      <c r="AL1980" s="548">
        <f>IF(AH1980=0,0,(AJ1980/AH1980)*100)</f>
        <v>0</v>
      </c>
      <c r="AM1980" s="549"/>
      <c r="AN1980" s="564"/>
      <c r="AO1980" s="565"/>
      <c r="AP1980" s="568"/>
      <c r="AQ1980" s="569"/>
      <c r="AR1980" s="548">
        <f>IF(AN1980=0,0,(AP1980/AN1980)*100)</f>
        <v>0</v>
      </c>
      <c r="AS1980" s="549"/>
      <c r="AT1980" s="572">
        <f>AB1980+AH1980+AN1980</f>
        <v>0</v>
      </c>
      <c r="AU1980" s="573"/>
      <c r="AV1980" s="544">
        <f>AD1980+AJ1980+AP1980</f>
        <v>0</v>
      </c>
      <c r="AW1980" s="545"/>
      <c r="AX1980" s="548">
        <f>IF(AT1980=0,0,(AV1980/AT1980)*100)</f>
        <v>0</v>
      </c>
      <c r="AY1980" s="549"/>
      <c r="AZ1980" s="564"/>
      <c r="BA1980" s="565"/>
      <c r="BB1980" s="568"/>
      <c r="BC1980" s="569"/>
      <c r="BD1980" s="548">
        <f>IF(AZ1980=0,0,(BB1980/AZ1980)*100)</f>
        <v>0</v>
      </c>
      <c r="BE1980" s="549"/>
      <c r="BF1980" s="572">
        <f>AT1980+AZ1980</f>
        <v>0</v>
      </c>
      <c r="BG1980" s="573"/>
      <c r="BH1980" s="544">
        <f>AV1980+BB1980</f>
        <v>0</v>
      </c>
      <c r="BI1980" s="545"/>
      <c r="BJ1980" s="548">
        <f>IF(BF1980=0,0,(BH1980/BF1980)*100)</f>
        <v>0</v>
      </c>
      <c r="BK1980" s="549"/>
      <c r="BL1980" s="552">
        <f>(AD1980*2)+(AJ1980*2)+(AP1980*3)+BB1980</f>
        <v>0</v>
      </c>
      <c r="BM1980" s="553"/>
      <c r="BN1980" s="554"/>
      <c r="BO1980" s="560" t="e">
        <f>(BL1980*BR$1958)+(N1980*BR$1959)+(X1980*BR$1960)+(R1980*BR$1961)+(V1980*BR$1962)+(Z1980*BR$1963)</f>
        <v>#REF!</v>
      </c>
      <c r="BP1980" s="560" t="e">
        <f>((AZ1980-BB1980)*BR$1965)+((AT1980-AV1980)*BR$1964)+(H1980*BR$1966)+(P1980*BR$1967)</f>
        <v>#REF!</v>
      </c>
      <c r="BQ1980" s="62"/>
      <c r="BR1980" s="62"/>
      <c r="BS1980" s="62"/>
    </row>
    <row r="1981" spans="1:76" ht="21.75" customHeight="1">
      <c r="A1981" s="62"/>
      <c r="B1981" s="587"/>
      <c r="C1981" s="562" t="str">
        <f>IF(ROSTER!D$30="","",ROSTER!D$30)</f>
        <v/>
      </c>
      <c r="D1981" s="563"/>
      <c r="E1981" s="591"/>
      <c r="F1981" s="593"/>
      <c r="G1981" s="595"/>
      <c r="H1981" s="585"/>
      <c r="I1981" s="577"/>
      <c r="J1981" s="566"/>
      <c r="K1981" s="567"/>
      <c r="L1981" s="570"/>
      <c r="M1981" s="571"/>
      <c r="N1981" s="582" t="s">
        <v>16</v>
      </c>
      <c r="O1981" s="583"/>
      <c r="P1981" s="566"/>
      <c r="Q1981" s="567"/>
      <c r="R1981" s="570"/>
      <c r="S1981" s="571"/>
      <c r="T1981" s="582" t="s">
        <v>16</v>
      </c>
      <c r="U1981" s="583"/>
      <c r="V1981" s="585"/>
      <c r="W1981" s="577"/>
      <c r="X1981" s="566"/>
      <c r="Y1981" s="577"/>
      <c r="Z1981" s="566"/>
      <c r="AA1981" s="577"/>
      <c r="AB1981" s="566"/>
      <c r="AC1981" s="567"/>
      <c r="AD1981" s="570"/>
      <c r="AE1981" s="571"/>
      <c r="AF1981" s="598"/>
      <c r="AG1981" s="599"/>
      <c r="AH1981" s="566"/>
      <c r="AI1981" s="567"/>
      <c r="AJ1981" s="570"/>
      <c r="AK1981" s="571"/>
      <c r="AL1981" s="598"/>
      <c r="AM1981" s="599"/>
      <c r="AN1981" s="566"/>
      <c r="AO1981" s="567"/>
      <c r="AP1981" s="570"/>
      <c r="AQ1981" s="571"/>
      <c r="AR1981" s="598"/>
      <c r="AS1981" s="599"/>
      <c r="AT1981" s="603"/>
      <c r="AU1981" s="604"/>
      <c r="AV1981" s="596"/>
      <c r="AW1981" s="597"/>
      <c r="AX1981" s="598"/>
      <c r="AY1981" s="599"/>
      <c r="AZ1981" s="566"/>
      <c r="BA1981" s="567"/>
      <c r="BB1981" s="570"/>
      <c r="BC1981" s="571"/>
      <c r="BD1981" s="598"/>
      <c r="BE1981" s="599"/>
      <c r="BF1981" s="603"/>
      <c r="BG1981" s="604"/>
      <c r="BH1981" s="596"/>
      <c r="BI1981" s="597"/>
      <c r="BJ1981" s="598"/>
      <c r="BK1981" s="599"/>
      <c r="BL1981" s="600"/>
      <c r="BM1981" s="601"/>
      <c r="BN1981" s="602"/>
      <c r="BO1981" s="561"/>
      <c r="BP1981" s="561"/>
      <c r="BQ1981" s="62"/>
      <c r="BR1981" s="62"/>
      <c r="BS1981" s="62"/>
    </row>
    <row r="1982" spans="1:76" ht="21.75" customHeight="1">
      <c r="A1982" s="62"/>
      <c r="B1982" s="586" t="str">
        <f>IF(ROSTER!B$32="","",ROSTER!B$32)</f>
        <v/>
      </c>
      <c r="C1982" s="588" t="str">
        <f>IF(ROSTER!C$32="","",ROSTER!C$32)</f>
        <v/>
      </c>
      <c r="D1982" s="589"/>
      <c r="E1982" s="590"/>
      <c r="F1982" s="592">
        <f>IF(E1982="y",1,IF(E1982="S",1,0))</f>
        <v>0</v>
      </c>
      <c r="G1982" s="594">
        <f>IF(E1982="S",1,0)</f>
        <v>0</v>
      </c>
      <c r="H1982" s="584"/>
      <c r="I1982" s="576"/>
      <c r="J1982" s="564"/>
      <c r="K1982" s="565"/>
      <c r="L1982" s="568"/>
      <c r="M1982" s="569"/>
      <c r="N1982" s="578">
        <f>L1982+J1982</f>
        <v>0</v>
      </c>
      <c r="O1982" s="579"/>
      <c r="P1982" s="564"/>
      <c r="Q1982" s="565"/>
      <c r="R1982" s="568"/>
      <c r="S1982" s="569"/>
      <c r="T1982" s="578">
        <f>R1982-P1982</f>
        <v>0</v>
      </c>
      <c r="U1982" s="579"/>
      <c r="V1982" s="584"/>
      <c r="W1982" s="576"/>
      <c r="X1982" s="564"/>
      <c r="Y1982" s="576"/>
      <c r="Z1982" s="564"/>
      <c r="AA1982" s="576"/>
      <c r="AB1982" s="564"/>
      <c r="AC1982" s="565"/>
      <c r="AD1982" s="568"/>
      <c r="AE1982" s="569"/>
      <c r="AF1982" s="548">
        <f>IF(AB1982=0,0,(AD1982/AB1982)*100)</f>
        <v>0</v>
      </c>
      <c r="AG1982" s="549"/>
      <c r="AH1982" s="564"/>
      <c r="AI1982" s="565"/>
      <c r="AJ1982" s="568"/>
      <c r="AK1982" s="569"/>
      <c r="AL1982" s="548">
        <f>IF(AH1982=0,0,(AJ1982/AH1982)*100)</f>
        <v>0</v>
      </c>
      <c r="AM1982" s="549"/>
      <c r="AN1982" s="564"/>
      <c r="AO1982" s="565"/>
      <c r="AP1982" s="568"/>
      <c r="AQ1982" s="569"/>
      <c r="AR1982" s="548">
        <f>IF(AN1982=0,0,(AP1982/AN1982)*100)</f>
        <v>0</v>
      </c>
      <c r="AS1982" s="549"/>
      <c r="AT1982" s="572">
        <f>AB1982+AH1982+AN1982</f>
        <v>0</v>
      </c>
      <c r="AU1982" s="573"/>
      <c r="AV1982" s="544">
        <f>AD1982+AJ1982+AP1982</f>
        <v>0</v>
      </c>
      <c r="AW1982" s="545"/>
      <c r="AX1982" s="548">
        <f>IF(AT1982=0,0,(AV1982/AT1982)*100)</f>
        <v>0</v>
      </c>
      <c r="AY1982" s="549"/>
      <c r="AZ1982" s="564"/>
      <c r="BA1982" s="565"/>
      <c r="BB1982" s="568"/>
      <c r="BC1982" s="569"/>
      <c r="BD1982" s="548">
        <f>IF(AZ1982=0,0,(BB1982/AZ1982)*100)</f>
        <v>0</v>
      </c>
      <c r="BE1982" s="549"/>
      <c r="BF1982" s="572">
        <f>AT1982+AZ1982</f>
        <v>0</v>
      </c>
      <c r="BG1982" s="573"/>
      <c r="BH1982" s="544">
        <f>AV1982+BB1982</f>
        <v>0</v>
      </c>
      <c r="BI1982" s="545"/>
      <c r="BJ1982" s="548">
        <f>IF(BF1982=0,0,(BH1982/BF1982)*100)</f>
        <v>0</v>
      </c>
      <c r="BK1982" s="549"/>
      <c r="BL1982" s="552">
        <f>(AD1982*2)+(AJ1982*2)+(AP1982*3)+BB1982</f>
        <v>0</v>
      </c>
      <c r="BM1982" s="553"/>
      <c r="BN1982" s="554"/>
      <c r="BO1982" s="560" t="e">
        <f>(BL1982*BR$1958)+(N1982*BR$1959)+(X1982*BR$1960)+(R1982*BR$1961)+(V1982*BR$1962)+(Z1982*BR$1963)</f>
        <v>#REF!</v>
      </c>
      <c r="BP1982" s="560" t="e">
        <f>((AZ1982-BB1982)*BR$1965)+((AT1982-AV1982)*BR$1964)+(H1982*BR$1966)+(P1982*BR$1967)</f>
        <v>#REF!</v>
      </c>
      <c r="BQ1982" s="62"/>
      <c r="BR1982" s="62"/>
      <c r="BS1982" s="62"/>
    </row>
    <row r="1983" spans="1:76" ht="21.75" customHeight="1">
      <c r="A1983" s="62"/>
      <c r="B1983" s="587"/>
      <c r="C1983" s="562" t="str">
        <f>IF(ROSTER!D$32="","",ROSTER!D$32)</f>
        <v/>
      </c>
      <c r="D1983" s="563"/>
      <c r="E1983" s="591"/>
      <c r="F1983" s="593"/>
      <c r="G1983" s="595"/>
      <c r="H1983" s="585"/>
      <c r="I1983" s="577"/>
      <c r="J1983" s="566"/>
      <c r="K1983" s="567"/>
      <c r="L1983" s="570"/>
      <c r="M1983" s="571"/>
      <c r="N1983" s="582" t="s">
        <v>16</v>
      </c>
      <c r="O1983" s="583"/>
      <c r="P1983" s="566"/>
      <c r="Q1983" s="567"/>
      <c r="R1983" s="570"/>
      <c r="S1983" s="571"/>
      <c r="T1983" s="582" t="s">
        <v>16</v>
      </c>
      <c r="U1983" s="583"/>
      <c r="V1983" s="585"/>
      <c r="W1983" s="577"/>
      <c r="X1983" s="566"/>
      <c r="Y1983" s="577"/>
      <c r="Z1983" s="566"/>
      <c r="AA1983" s="577"/>
      <c r="AB1983" s="566"/>
      <c r="AC1983" s="567"/>
      <c r="AD1983" s="570"/>
      <c r="AE1983" s="571"/>
      <c r="AF1983" s="598"/>
      <c r="AG1983" s="599"/>
      <c r="AH1983" s="566"/>
      <c r="AI1983" s="567"/>
      <c r="AJ1983" s="570"/>
      <c r="AK1983" s="571"/>
      <c r="AL1983" s="598"/>
      <c r="AM1983" s="599"/>
      <c r="AN1983" s="566"/>
      <c r="AO1983" s="567"/>
      <c r="AP1983" s="570"/>
      <c r="AQ1983" s="571"/>
      <c r="AR1983" s="598"/>
      <c r="AS1983" s="599"/>
      <c r="AT1983" s="603"/>
      <c r="AU1983" s="604"/>
      <c r="AV1983" s="596"/>
      <c r="AW1983" s="597"/>
      <c r="AX1983" s="598"/>
      <c r="AY1983" s="599"/>
      <c r="AZ1983" s="566"/>
      <c r="BA1983" s="567"/>
      <c r="BB1983" s="570"/>
      <c r="BC1983" s="571"/>
      <c r="BD1983" s="598"/>
      <c r="BE1983" s="599"/>
      <c r="BF1983" s="603"/>
      <c r="BG1983" s="604"/>
      <c r="BH1983" s="596"/>
      <c r="BI1983" s="597"/>
      <c r="BJ1983" s="598"/>
      <c r="BK1983" s="599"/>
      <c r="BL1983" s="600"/>
      <c r="BM1983" s="601"/>
      <c r="BN1983" s="602"/>
      <c r="BO1983" s="561"/>
      <c r="BP1983" s="561"/>
      <c r="BQ1983" s="62"/>
      <c r="BR1983" s="62"/>
      <c r="BS1983" s="62"/>
    </row>
    <row r="1984" spans="1:76" ht="21.75" customHeight="1">
      <c r="A1984" s="62"/>
      <c r="B1984" s="586" t="str">
        <f>IF(ROSTER!B$34="","",ROSTER!B$34)</f>
        <v/>
      </c>
      <c r="C1984" s="588" t="str">
        <f>IF(ROSTER!C$34="","",ROSTER!C$34)</f>
        <v/>
      </c>
      <c r="D1984" s="589"/>
      <c r="E1984" s="590"/>
      <c r="F1984" s="592">
        <f>IF(E1984="y",1,IF(E1984="S",1,0))</f>
        <v>0</v>
      </c>
      <c r="G1984" s="594">
        <f>IF(E1984="S",1,0)</f>
        <v>0</v>
      </c>
      <c r="H1984" s="584"/>
      <c r="I1984" s="576"/>
      <c r="J1984" s="564"/>
      <c r="K1984" s="565"/>
      <c r="L1984" s="568"/>
      <c r="M1984" s="569"/>
      <c r="N1984" s="578">
        <f>L1984+J1984</f>
        <v>0</v>
      </c>
      <c r="O1984" s="579"/>
      <c r="P1984" s="564"/>
      <c r="Q1984" s="565"/>
      <c r="R1984" s="568"/>
      <c r="S1984" s="569"/>
      <c r="T1984" s="578">
        <f>R1984-P1984</f>
        <v>0</v>
      </c>
      <c r="U1984" s="579"/>
      <c r="V1984" s="584"/>
      <c r="W1984" s="576"/>
      <c r="X1984" s="564"/>
      <c r="Y1984" s="576"/>
      <c r="Z1984" s="564"/>
      <c r="AA1984" s="576"/>
      <c r="AB1984" s="564"/>
      <c r="AC1984" s="565"/>
      <c r="AD1984" s="568"/>
      <c r="AE1984" s="569"/>
      <c r="AF1984" s="548">
        <f>IF(AB1984=0,0,(AD1984/AB1984)*100)</f>
        <v>0</v>
      </c>
      <c r="AG1984" s="549"/>
      <c r="AH1984" s="564"/>
      <c r="AI1984" s="565"/>
      <c r="AJ1984" s="568"/>
      <c r="AK1984" s="569"/>
      <c r="AL1984" s="548">
        <f>IF(AH1984=0,0,(AJ1984/AH1984)*100)</f>
        <v>0</v>
      </c>
      <c r="AM1984" s="549"/>
      <c r="AN1984" s="564"/>
      <c r="AO1984" s="565"/>
      <c r="AP1984" s="568"/>
      <c r="AQ1984" s="569"/>
      <c r="AR1984" s="548">
        <f>IF(AN1984=0,0,(AP1984/AN1984)*100)</f>
        <v>0</v>
      </c>
      <c r="AS1984" s="549"/>
      <c r="AT1984" s="572">
        <f>AB1984+AH1984+AN1984</f>
        <v>0</v>
      </c>
      <c r="AU1984" s="573"/>
      <c r="AV1984" s="544">
        <f>AD1984+AJ1984+AP1984</f>
        <v>0</v>
      </c>
      <c r="AW1984" s="545"/>
      <c r="AX1984" s="548">
        <f>IF(AT1984=0,0,(AV1984/AT1984)*100)</f>
        <v>0</v>
      </c>
      <c r="AY1984" s="549"/>
      <c r="AZ1984" s="564"/>
      <c r="BA1984" s="565"/>
      <c r="BB1984" s="568"/>
      <c r="BC1984" s="569"/>
      <c r="BD1984" s="548">
        <f>IF(AZ1984=0,0,(BB1984/AZ1984)*100)</f>
        <v>0</v>
      </c>
      <c r="BE1984" s="549"/>
      <c r="BF1984" s="572">
        <f>AT1984+AZ1984</f>
        <v>0</v>
      </c>
      <c r="BG1984" s="573"/>
      <c r="BH1984" s="544">
        <f>AV1984+BB1984</f>
        <v>0</v>
      </c>
      <c r="BI1984" s="545"/>
      <c r="BJ1984" s="548">
        <f>IF(BF1984=0,0,(BH1984/BF1984)*100)</f>
        <v>0</v>
      </c>
      <c r="BK1984" s="549"/>
      <c r="BL1984" s="552">
        <f>(AD1984*2)+(AJ1984*2)+(AP1984*3)+BB1984</f>
        <v>0</v>
      </c>
      <c r="BM1984" s="553"/>
      <c r="BN1984" s="554"/>
      <c r="BO1984" s="560" t="e">
        <f>(BL1984*BR$1958)+(N1984*BR$1959)+(X1984*BR$1960)+(R1984*BR$1961)+(V1984*BR$1962)+(Z1984*BR$1963)</f>
        <v>#REF!</v>
      </c>
      <c r="BP1984" s="560" t="e">
        <f>((AZ1984-BB1984)*BR$1965)+((AT1984-AV1984)*BR$1964)+(H1984*BR$1966)+(P1984*BR$1967)</f>
        <v>#REF!</v>
      </c>
      <c r="BQ1984" s="62"/>
      <c r="BR1984" s="62"/>
      <c r="BS1984" s="62"/>
    </row>
    <row r="1985" spans="1:73" ht="21.75" customHeight="1">
      <c r="A1985" s="62"/>
      <c r="B1985" s="587"/>
      <c r="C1985" s="562" t="str">
        <f>IF(ROSTER!D$34="","",ROSTER!D$34)</f>
        <v/>
      </c>
      <c r="D1985" s="563"/>
      <c r="E1985" s="591"/>
      <c r="F1985" s="593"/>
      <c r="G1985" s="595"/>
      <c r="H1985" s="585"/>
      <c r="I1985" s="577"/>
      <c r="J1985" s="566"/>
      <c r="K1985" s="567"/>
      <c r="L1985" s="570"/>
      <c r="M1985" s="571"/>
      <c r="N1985" s="582" t="s">
        <v>16</v>
      </c>
      <c r="O1985" s="583"/>
      <c r="P1985" s="566"/>
      <c r="Q1985" s="567"/>
      <c r="R1985" s="570"/>
      <c r="S1985" s="571"/>
      <c r="T1985" s="582" t="s">
        <v>16</v>
      </c>
      <c r="U1985" s="583"/>
      <c r="V1985" s="585"/>
      <c r="W1985" s="577"/>
      <c r="X1985" s="566"/>
      <c r="Y1985" s="577"/>
      <c r="Z1985" s="566"/>
      <c r="AA1985" s="577"/>
      <c r="AB1985" s="566"/>
      <c r="AC1985" s="567"/>
      <c r="AD1985" s="570"/>
      <c r="AE1985" s="571"/>
      <c r="AF1985" s="598"/>
      <c r="AG1985" s="599"/>
      <c r="AH1985" s="566"/>
      <c r="AI1985" s="567"/>
      <c r="AJ1985" s="570"/>
      <c r="AK1985" s="571"/>
      <c r="AL1985" s="598"/>
      <c r="AM1985" s="599"/>
      <c r="AN1985" s="566"/>
      <c r="AO1985" s="567"/>
      <c r="AP1985" s="570"/>
      <c r="AQ1985" s="571"/>
      <c r="AR1985" s="598"/>
      <c r="AS1985" s="599"/>
      <c r="AT1985" s="603"/>
      <c r="AU1985" s="604"/>
      <c r="AV1985" s="596"/>
      <c r="AW1985" s="597"/>
      <c r="AX1985" s="598"/>
      <c r="AY1985" s="599"/>
      <c r="AZ1985" s="566"/>
      <c r="BA1985" s="567"/>
      <c r="BB1985" s="570"/>
      <c r="BC1985" s="571"/>
      <c r="BD1985" s="598"/>
      <c r="BE1985" s="599"/>
      <c r="BF1985" s="603"/>
      <c r="BG1985" s="604"/>
      <c r="BH1985" s="596"/>
      <c r="BI1985" s="597"/>
      <c r="BJ1985" s="598"/>
      <c r="BK1985" s="599"/>
      <c r="BL1985" s="600"/>
      <c r="BM1985" s="601"/>
      <c r="BN1985" s="602"/>
      <c r="BO1985" s="561"/>
      <c r="BP1985" s="561"/>
      <c r="BQ1985" s="62"/>
      <c r="BR1985" s="62"/>
      <c r="BS1985" s="62"/>
    </row>
    <row r="1986" spans="1:73" ht="21.75" customHeight="1">
      <c r="A1986" s="62"/>
      <c r="B1986" s="586" t="str">
        <f>IF(ROSTER!B$36="","",ROSTER!B$36)</f>
        <v/>
      </c>
      <c r="C1986" s="588" t="str">
        <f>IF(ROSTER!C$36="","",ROSTER!C$36)</f>
        <v/>
      </c>
      <c r="D1986" s="589"/>
      <c r="E1986" s="590"/>
      <c r="F1986" s="592">
        <f>IF(E1986="y",1,IF(E1986="S",1,0))</f>
        <v>0</v>
      </c>
      <c r="G1986" s="594">
        <f>IF(E1986="S",1,0)</f>
        <v>0</v>
      </c>
      <c r="H1986" s="584"/>
      <c r="I1986" s="576"/>
      <c r="J1986" s="564"/>
      <c r="K1986" s="565"/>
      <c r="L1986" s="568"/>
      <c r="M1986" s="569"/>
      <c r="N1986" s="578">
        <f>L1986+J1986</f>
        <v>0</v>
      </c>
      <c r="O1986" s="579"/>
      <c r="P1986" s="564"/>
      <c r="Q1986" s="565"/>
      <c r="R1986" s="568"/>
      <c r="S1986" s="569"/>
      <c r="T1986" s="578">
        <f>R1986-P1986</f>
        <v>0</v>
      </c>
      <c r="U1986" s="579"/>
      <c r="V1986" s="584"/>
      <c r="W1986" s="576"/>
      <c r="X1986" s="564"/>
      <c r="Y1986" s="576"/>
      <c r="Z1986" s="564"/>
      <c r="AA1986" s="576"/>
      <c r="AB1986" s="564"/>
      <c r="AC1986" s="565"/>
      <c r="AD1986" s="568"/>
      <c r="AE1986" s="569"/>
      <c r="AF1986" s="548">
        <f>IF(AB1986=0,0,(AD1986/AB1986)*100)</f>
        <v>0</v>
      </c>
      <c r="AG1986" s="549"/>
      <c r="AH1986" s="564"/>
      <c r="AI1986" s="565"/>
      <c r="AJ1986" s="568"/>
      <c r="AK1986" s="569"/>
      <c r="AL1986" s="548">
        <f>IF(AH1986=0,0,(AJ1986/AH1986)*100)</f>
        <v>0</v>
      </c>
      <c r="AM1986" s="549"/>
      <c r="AN1986" s="564"/>
      <c r="AO1986" s="565"/>
      <c r="AP1986" s="568"/>
      <c r="AQ1986" s="569"/>
      <c r="AR1986" s="548">
        <f>IF(AN1986=0,0,(AP1986/AN1986)*100)</f>
        <v>0</v>
      </c>
      <c r="AS1986" s="549"/>
      <c r="AT1986" s="572">
        <f>AB1986+AH1986+AN1986</f>
        <v>0</v>
      </c>
      <c r="AU1986" s="573"/>
      <c r="AV1986" s="544">
        <f>AD1986+AJ1986+AP1986</f>
        <v>0</v>
      </c>
      <c r="AW1986" s="545"/>
      <c r="AX1986" s="548">
        <f>IF(AT1986=0,0,(AV1986/AT1986)*100)</f>
        <v>0</v>
      </c>
      <c r="AY1986" s="549"/>
      <c r="AZ1986" s="564"/>
      <c r="BA1986" s="565"/>
      <c r="BB1986" s="568"/>
      <c r="BC1986" s="569"/>
      <c r="BD1986" s="548">
        <f>IF(AZ1986=0,0,(BB1986/AZ1986)*100)</f>
        <v>0</v>
      </c>
      <c r="BE1986" s="549"/>
      <c r="BF1986" s="572">
        <f>AT1986+AZ1986</f>
        <v>0</v>
      </c>
      <c r="BG1986" s="573"/>
      <c r="BH1986" s="544">
        <f>AV1986+BB1986</f>
        <v>0</v>
      </c>
      <c r="BI1986" s="545"/>
      <c r="BJ1986" s="548">
        <f>IF(BF1986=0,0,(BH1986/BF1986)*100)</f>
        <v>0</v>
      </c>
      <c r="BK1986" s="549"/>
      <c r="BL1986" s="552">
        <f>(AD1986*2)+(AJ1986*2)+(AP1986*3)+BB1986</f>
        <v>0</v>
      </c>
      <c r="BM1986" s="553"/>
      <c r="BN1986" s="554"/>
      <c r="BO1986" s="560" t="e">
        <f>(BL1986*BR$1958)+(N1986*BR$1959)+(X1986*BR$1960)+(R1986*BR$1961)+(V1986*BR$1962)+(Z1986*BR$1963)</f>
        <v>#REF!</v>
      </c>
      <c r="BP1986" s="560" t="e">
        <f>((AZ1986-BB1986)*BR$1965)+((AT1986-AV1986)*BR$1964)+(H1986*BR$1966)+(P1986*BR$1967)</f>
        <v>#REF!</v>
      </c>
      <c r="BQ1986" s="62"/>
      <c r="BR1986" s="62"/>
      <c r="BS1986" s="62"/>
    </row>
    <row r="1987" spans="1:73" ht="21.75" customHeight="1">
      <c r="A1987" s="62"/>
      <c r="B1987" s="587"/>
      <c r="C1987" s="562" t="str">
        <f>IF(ROSTER!D$36="","",ROSTER!D$36)</f>
        <v/>
      </c>
      <c r="D1987" s="563"/>
      <c r="E1987" s="591"/>
      <c r="F1987" s="593"/>
      <c r="G1987" s="595"/>
      <c r="H1987" s="585"/>
      <c r="I1987" s="577"/>
      <c r="J1987" s="566"/>
      <c r="K1987" s="567"/>
      <c r="L1987" s="570"/>
      <c r="M1987" s="571"/>
      <c r="N1987" s="582" t="s">
        <v>16</v>
      </c>
      <c r="O1987" s="583"/>
      <c r="P1987" s="566"/>
      <c r="Q1987" s="567"/>
      <c r="R1987" s="570"/>
      <c r="S1987" s="571"/>
      <c r="T1987" s="582" t="s">
        <v>16</v>
      </c>
      <c r="U1987" s="583"/>
      <c r="V1987" s="585"/>
      <c r="W1987" s="577"/>
      <c r="X1987" s="566"/>
      <c r="Y1987" s="577"/>
      <c r="Z1987" s="566"/>
      <c r="AA1987" s="577"/>
      <c r="AB1987" s="566"/>
      <c r="AC1987" s="567"/>
      <c r="AD1987" s="570"/>
      <c r="AE1987" s="571"/>
      <c r="AF1987" s="598"/>
      <c r="AG1987" s="599"/>
      <c r="AH1987" s="566"/>
      <c r="AI1987" s="567"/>
      <c r="AJ1987" s="570"/>
      <c r="AK1987" s="571"/>
      <c r="AL1987" s="598"/>
      <c r="AM1987" s="599"/>
      <c r="AN1987" s="566"/>
      <c r="AO1987" s="567"/>
      <c r="AP1987" s="570"/>
      <c r="AQ1987" s="571"/>
      <c r="AR1987" s="598"/>
      <c r="AS1987" s="599"/>
      <c r="AT1987" s="603"/>
      <c r="AU1987" s="604"/>
      <c r="AV1987" s="596"/>
      <c r="AW1987" s="597"/>
      <c r="AX1987" s="598"/>
      <c r="AY1987" s="599"/>
      <c r="AZ1987" s="566"/>
      <c r="BA1987" s="567"/>
      <c r="BB1987" s="570"/>
      <c r="BC1987" s="571"/>
      <c r="BD1987" s="598"/>
      <c r="BE1987" s="599"/>
      <c r="BF1987" s="603"/>
      <c r="BG1987" s="604"/>
      <c r="BH1987" s="596"/>
      <c r="BI1987" s="597"/>
      <c r="BJ1987" s="598"/>
      <c r="BK1987" s="599"/>
      <c r="BL1987" s="600"/>
      <c r="BM1987" s="601"/>
      <c r="BN1987" s="602"/>
      <c r="BO1987" s="561"/>
      <c r="BP1987" s="561"/>
      <c r="BQ1987" s="62"/>
      <c r="BR1987" s="62"/>
      <c r="BS1987" s="62"/>
    </row>
    <row r="1988" spans="1:73" ht="21.75" customHeight="1">
      <c r="A1988" s="62"/>
      <c r="B1988" s="586" t="str">
        <f>IF(ROSTER!B$38="","",ROSTER!B$38)</f>
        <v/>
      </c>
      <c r="C1988" s="588" t="str">
        <f>IF(ROSTER!C$38="","",ROSTER!C$38)</f>
        <v/>
      </c>
      <c r="D1988" s="589"/>
      <c r="E1988" s="590"/>
      <c r="F1988" s="592">
        <f>IF(E1988="y",1,IF(E1988="S",1,0))</f>
        <v>0</v>
      </c>
      <c r="G1988" s="594">
        <f>IF(E1988="S",1,0)</f>
        <v>0</v>
      </c>
      <c r="H1988" s="584"/>
      <c r="I1988" s="576"/>
      <c r="J1988" s="564"/>
      <c r="K1988" s="565"/>
      <c r="L1988" s="568"/>
      <c r="M1988" s="569"/>
      <c r="N1988" s="578">
        <f>L1988+J1988</f>
        <v>0</v>
      </c>
      <c r="O1988" s="579"/>
      <c r="P1988" s="564"/>
      <c r="Q1988" s="565"/>
      <c r="R1988" s="568"/>
      <c r="S1988" s="569"/>
      <c r="T1988" s="578">
        <f>R1988-P1988</f>
        <v>0</v>
      </c>
      <c r="U1988" s="579"/>
      <c r="V1988" s="584"/>
      <c r="W1988" s="576"/>
      <c r="X1988" s="564"/>
      <c r="Y1988" s="576"/>
      <c r="Z1988" s="564"/>
      <c r="AA1988" s="576"/>
      <c r="AB1988" s="564"/>
      <c r="AC1988" s="565"/>
      <c r="AD1988" s="568"/>
      <c r="AE1988" s="569"/>
      <c r="AF1988" s="548">
        <f>IF(AB1988=0,0,(AD1988/AB1988)*100)</f>
        <v>0</v>
      </c>
      <c r="AG1988" s="549"/>
      <c r="AH1988" s="564"/>
      <c r="AI1988" s="565"/>
      <c r="AJ1988" s="568"/>
      <c r="AK1988" s="569"/>
      <c r="AL1988" s="548">
        <f>IF(AH1988=0,0,(AJ1988/AH1988)*100)</f>
        <v>0</v>
      </c>
      <c r="AM1988" s="549"/>
      <c r="AN1988" s="564"/>
      <c r="AO1988" s="565"/>
      <c r="AP1988" s="568"/>
      <c r="AQ1988" s="569"/>
      <c r="AR1988" s="548">
        <f>IF(AN1988=0,0,(AP1988/AN1988)*100)</f>
        <v>0</v>
      </c>
      <c r="AS1988" s="549"/>
      <c r="AT1988" s="572">
        <f>AB1988+AH1988+AN1988</f>
        <v>0</v>
      </c>
      <c r="AU1988" s="573"/>
      <c r="AV1988" s="544">
        <f>AD1988+AJ1988+AP1988</f>
        <v>0</v>
      </c>
      <c r="AW1988" s="545"/>
      <c r="AX1988" s="548">
        <f>IF(AT1988=0,0,(AV1988/AT1988)*100)</f>
        <v>0</v>
      </c>
      <c r="AY1988" s="549"/>
      <c r="AZ1988" s="564"/>
      <c r="BA1988" s="565"/>
      <c r="BB1988" s="568"/>
      <c r="BC1988" s="569"/>
      <c r="BD1988" s="548">
        <f>IF(AZ1988=0,0,(BB1988/AZ1988)*100)</f>
        <v>0</v>
      </c>
      <c r="BE1988" s="549"/>
      <c r="BF1988" s="572">
        <f>AT1988+AZ1988</f>
        <v>0</v>
      </c>
      <c r="BG1988" s="573"/>
      <c r="BH1988" s="544">
        <f>AV1988+BB1988</f>
        <v>0</v>
      </c>
      <c r="BI1988" s="545"/>
      <c r="BJ1988" s="548">
        <f>IF(BF1988=0,0,(BH1988/BF1988)*100)</f>
        <v>0</v>
      </c>
      <c r="BK1988" s="549"/>
      <c r="BL1988" s="552">
        <f>(AD1988*2)+(AJ1988*2)+(AP1988*3)+BB1988</f>
        <v>0</v>
      </c>
      <c r="BM1988" s="553"/>
      <c r="BN1988" s="554"/>
      <c r="BO1988" s="560" t="e">
        <f>(BL1988*BR$1958)+(N1988*BR$1959)+(X1988*BR$1960)+(R1988*BR$1961)+(V1988*BR$1962)+(Z1988*BR$1963)</f>
        <v>#REF!</v>
      </c>
      <c r="BP1988" s="560" t="e">
        <f>((AZ1988-BB1988)*BR$1965)+((AT1988-AV1988)*BR$1964)+(H1988*BR$1966)+(P1988*BR$1967)</f>
        <v>#REF!</v>
      </c>
      <c r="BQ1988" s="62"/>
      <c r="BR1988" s="62"/>
      <c r="BS1988" s="62"/>
    </row>
    <row r="1989" spans="1:73" ht="21.75" customHeight="1">
      <c r="A1989" s="62"/>
      <c r="B1989" s="587"/>
      <c r="C1989" s="562" t="str">
        <f>IF(ROSTER!D$38="","",ROSTER!D$38)</f>
        <v/>
      </c>
      <c r="D1989" s="563"/>
      <c r="E1989" s="591"/>
      <c r="F1989" s="593"/>
      <c r="G1989" s="595"/>
      <c r="H1989" s="585"/>
      <c r="I1989" s="577"/>
      <c r="J1989" s="566"/>
      <c r="K1989" s="567"/>
      <c r="L1989" s="570"/>
      <c r="M1989" s="571"/>
      <c r="N1989" s="582" t="s">
        <v>16</v>
      </c>
      <c r="O1989" s="583"/>
      <c r="P1989" s="566"/>
      <c r="Q1989" s="567"/>
      <c r="R1989" s="570"/>
      <c r="S1989" s="571"/>
      <c r="T1989" s="582" t="s">
        <v>16</v>
      </c>
      <c r="U1989" s="583"/>
      <c r="V1989" s="585"/>
      <c r="W1989" s="577"/>
      <c r="X1989" s="566"/>
      <c r="Y1989" s="577"/>
      <c r="Z1989" s="566"/>
      <c r="AA1989" s="577"/>
      <c r="AB1989" s="566"/>
      <c r="AC1989" s="567"/>
      <c r="AD1989" s="570"/>
      <c r="AE1989" s="571"/>
      <c r="AF1989" s="598"/>
      <c r="AG1989" s="599"/>
      <c r="AH1989" s="566"/>
      <c r="AI1989" s="567"/>
      <c r="AJ1989" s="570"/>
      <c r="AK1989" s="571"/>
      <c r="AL1989" s="598"/>
      <c r="AM1989" s="599"/>
      <c r="AN1989" s="566"/>
      <c r="AO1989" s="567"/>
      <c r="AP1989" s="570"/>
      <c r="AQ1989" s="571"/>
      <c r="AR1989" s="598"/>
      <c r="AS1989" s="599"/>
      <c r="AT1989" s="603"/>
      <c r="AU1989" s="604"/>
      <c r="AV1989" s="596"/>
      <c r="AW1989" s="597"/>
      <c r="AX1989" s="598"/>
      <c r="AY1989" s="599"/>
      <c r="AZ1989" s="566"/>
      <c r="BA1989" s="567"/>
      <c r="BB1989" s="570"/>
      <c r="BC1989" s="571"/>
      <c r="BD1989" s="598"/>
      <c r="BE1989" s="599"/>
      <c r="BF1989" s="603"/>
      <c r="BG1989" s="604"/>
      <c r="BH1989" s="596"/>
      <c r="BI1989" s="597"/>
      <c r="BJ1989" s="598"/>
      <c r="BK1989" s="599"/>
      <c r="BL1989" s="600"/>
      <c r="BM1989" s="601"/>
      <c r="BN1989" s="602"/>
      <c r="BO1989" s="561"/>
      <c r="BP1989" s="561"/>
      <c r="BQ1989" s="62"/>
      <c r="BR1989" s="62"/>
      <c r="BS1989" s="62"/>
    </row>
    <row r="1990" spans="1:73" ht="21.75" customHeight="1">
      <c r="A1990" s="62"/>
      <c r="B1990" s="586" t="str">
        <f>IF(ROSTER!B$40="","",ROSTER!B$40)</f>
        <v/>
      </c>
      <c r="C1990" s="588" t="str">
        <f>IF(ROSTER!C$40="","",ROSTER!C$40)</f>
        <v/>
      </c>
      <c r="D1990" s="589"/>
      <c r="E1990" s="590"/>
      <c r="F1990" s="592">
        <f>IF(E1990="y",1,IF(E1990="S",1,0))</f>
        <v>0</v>
      </c>
      <c r="G1990" s="594">
        <f>IF(E1990="S",1,0)</f>
        <v>0</v>
      </c>
      <c r="H1990" s="584"/>
      <c r="I1990" s="576"/>
      <c r="J1990" s="564"/>
      <c r="K1990" s="565"/>
      <c r="L1990" s="568"/>
      <c r="M1990" s="569"/>
      <c r="N1990" s="578">
        <f>L1990+J1990</f>
        <v>0</v>
      </c>
      <c r="O1990" s="579"/>
      <c r="P1990" s="564"/>
      <c r="Q1990" s="565"/>
      <c r="R1990" s="568"/>
      <c r="S1990" s="569"/>
      <c r="T1990" s="578">
        <f>R1990-P1990</f>
        <v>0</v>
      </c>
      <c r="U1990" s="579"/>
      <c r="V1990" s="584"/>
      <c r="W1990" s="576"/>
      <c r="X1990" s="564"/>
      <c r="Y1990" s="576"/>
      <c r="Z1990" s="564"/>
      <c r="AA1990" s="576"/>
      <c r="AB1990" s="564"/>
      <c r="AC1990" s="565"/>
      <c r="AD1990" s="568"/>
      <c r="AE1990" s="569"/>
      <c r="AF1990" s="548">
        <f>IF(AB1990=0,0,(AD1990/AB1990)*100)</f>
        <v>0</v>
      </c>
      <c r="AG1990" s="549"/>
      <c r="AH1990" s="564"/>
      <c r="AI1990" s="565"/>
      <c r="AJ1990" s="568"/>
      <c r="AK1990" s="569"/>
      <c r="AL1990" s="548">
        <f>IF(AH1990=0,0,(AJ1990/AH1990)*100)</f>
        <v>0</v>
      </c>
      <c r="AM1990" s="549"/>
      <c r="AN1990" s="564"/>
      <c r="AO1990" s="565"/>
      <c r="AP1990" s="568"/>
      <c r="AQ1990" s="569"/>
      <c r="AR1990" s="548">
        <f>IF(AN1990=0,0,(AP1990/AN1990)*100)</f>
        <v>0</v>
      </c>
      <c r="AS1990" s="549"/>
      <c r="AT1990" s="572">
        <f>AB1990+AH1990+AN1990</f>
        <v>0</v>
      </c>
      <c r="AU1990" s="573"/>
      <c r="AV1990" s="544">
        <f>AD1990+AJ1990+AP1990</f>
        <v>0</v>
      </c>
      <c r="AW1990" s="545"/>
      <c r="AX1990" s="548">
        <f>IF(AT1990=0,0,(AV1990/AT1990)*100)</f>
        <v>0</v>
      </c>
      <c r="AY1990" s="549"/>
      <c r="AZ1990" s="564"/>
      <c r="BA1990" s="565"/>
      <c r="BB1990" s="568"/>
      <c r="BC1990" s="569"/>
      <c r="BD1990" s="548">
        <f>IF(AZ1990=0,0,(BB1990/AZ1990)*100)</f>
        <v>0</v>
      </c>
      <c r="BE1990" s="549"/>
      <c r="BF1990" s="572">
        <f>AT1990+AZ1990</f>
        <v>0</v>
      </c>
      <c r="BG1990" s="573"/>
      <c r="BH1990" s="544">
        <f>AV1990+BB1990</f>
        <v>0</v>
      </c>
      <c r="BI1990" s="545"/>
      <c r="BJ1990" s="548">
        <f>IF(BF1990=0,0,(BH1990/BF1990)*100)</f>
        <v>0</v>
      </c>
      <c r="BK1990" s="549"/>
      <c r="BL1990" s="552">
        <f>(AD1990*2)+(AJ1990*2)+(AP1990*3)+BB1990</f>
        <v>0</v>
      </c>
      <c r="BM1990" s="553"/>
      <c r="BN1990" s="554"/>
      <c r="BO1990" s="560" t="e">
        <f>(BL1990*BR$1958)+(N1990*BR$1959)+(X1990*BR$1960)+(R1990*BR$1961)+(V1990*BR$1962)+(Z1990*BR$1963)</f>
        <v>#REF!</v>
      </c>
      <c r="BP1990" s="560" t="e">
        <f>((AZ1990-BB1990)*BR$1965)+((AT1990-AV1990)*BR$1964)+(H1990*BR$1966)+(P1990*BR$1967)</f>
        <v>#REF!</v>
      </c>
      <c r="BQ1990" s="62"/>
      <c r="BR1990" s="62"/>
      <c r="BS1990" s="62"/>
    </row>
    <row r="1991" spans="1:73" ht="21.75" customHeight="1">
      <c r="A1991" s="62"/>
      <c r="B1991" s="587"/>
      <c r="C1991" s="562" t="str">
        <f>IF(ROSTER!D$40="","",ROSTER!D$40)</f>
        <v/>
      </c>
      <c r="D1991" s="563"/>
      <c r="E1991" s="591"/>
      <c r="F1991" s="593"/>
      <c r="G1991" s="595"/>
      <c r="H1991" s="585"/>
      <c r="I1991" s="577"/>
      <c r="J1991" s="566"/>
      <c r="K1991" s="567"/>
      <c r="L1991" s="570"/>
      <c r="M1991" s="571"/>
      <c r="N1991" s="582" t="s">
        <v>16</v>
      </c>
      <c r="O1991" s="583"/>
      <c r="P1991" s="566"/>
      <c r="Q1991" s="567"/>
      <c r="R1991" s="570"/>
      <c r="S1991" s="571"/>
      <c r="T1991" s="582" t="s">
        <v>16</v>
      </c>
      <c r="U1991" s="583"/>
      <c r="V1991" s="585"/>
      <c r="W1991" s="577"/>
      <c r="X1991" s="566"/>
      <c r="Y1991" s="577"/>
      <c r="Z1991" s="566"/>
      <c r="AA1991" s="577"/>
      <c r="AB1991" s="566"/>
      <c r="AC1991" s="567"/>
      <c r="AD1991" s="570"/>
      <c r="AE1991" s="571"/>
      <c r="AF1991" s="598"/>
      <c r="AG1991" s="599"/>
      <c r="AH1991" s="566"/>
      <c r="AI1991" s="567"/>
      <c r="AJ1991" s="570"/>
      <c r="AK1991" s="571"/>
      <c r="AL1991" s="598"/>
      <c r="AM1991" s="599"/>
      <c r="AN1991" s="566"/>
      <c r="AO1991" s="567"/>
      <c r="AP1991" s="570"/>
      <c r="AQ1991" s="571"/>
      <c r="AR1991" s="598"/>
      <c r="AS1991" s="599"/>
      <c r="AT1991" s="603"/>
      <c r="AU1991" s="604"/>
      <c r="AV1991" s="596"/>
      <c r="AW1991" s="597"/>
      <c r="AX1991" s="598"/>
      <c r="AY1991" s="599"/>
      <c r="AZ1991" s="566"/>
      <c r="BA1991" s="567"/>
      <c r="BB1991" s="570"/>
      <c r="BC1991" s="571"/>
      <c r="BD1991" s="598"/>
      <c r="BE1991" s="599"/>
      <c r="BF1991" s="603"/>
      <c r="BG1991" s="604"/>
      <c r="BH1991" s="596"/>
      <c r="BI1991" s="597"/>
      <c r="BJ1991" s="598"/>
      <c r="BK1991" s="599"/>
      <c r="BL1991" s="600"/>
      <c r="BM1991" s="601"/>
      <c r="BN1991" s="602"/>
      <c r="BO1991" s="561"/>
      <c r="BP1991" s="561"/>
      <c r="BQ1991" s="62"/>
      <c r="BR1991" s="62"/>
      <c r="BS1991" s="62"/>
    </row>
    <row r="1992" spans="1:73" ht="21.75" customHeight="1">
      <c r="A1992" s="62"/>
      <c r="B1992" s="586" t="str">
        <f>IF(ROSTER!B$42="","",ROSTER!B$42)</f>
        <v/>
      </c>
      <c r="C1992" s="588" t="str">
        <f>IF(ROSTER!C$42="","",ROSTER!C$42)</f>
        <v/>
      </c>
      <c r="D1992" s="589"/>
      <c r="E1992" s="590"/>
      <c r="F1992" s="592">
        <f>IF(E1992="y",1,IF(E1992="S",1,0))</f>
        <v>0</v>
      </c>
      <c r="G1992" s="594">
        <f>IF(E1992="S",1,0)</f>
        <v>0</v>
      </c>
      <c r="H1992" s="584"/>
      <c r="I1992" s="576"/>
      <c r="J1992" s="564"/>
      <c r="K1992" s="565"/>
      <c r="L1992" s="568"/>
      <c r="M1992" s="569"/>
      <c r="N1992" s="578">
        <f>L1992+J1992</f>
        <v>0</v>
      </c>
      <c r="O1992" s="579"/>
      <c r="P1992" s="564"/>
      <c r="Q1992" s="565"/>
      <c r="R1992" s="568"/>
      <c r="S1992" s="569"/>
      <c r="T1992" s="578">
        <f>R1992-P1992</f>
        <v>0</v>
      </c>
      <c r="U1992" s="579"/>
      <c r="V1992" s="584"/>
      <c r="W1992" s="576"/>
      <c r="X1992" s="564"/>
      <c r="Y1992" s="576"/>
      <c r="Z1992" s="564"/>
      <c r="AA1992" s="576"/>
      <c r="AB1992" s="564"/>
      <c r="AC1992" s="565"/>
      <c r="AD1992" s="568"/>
      <c r="AE1992" s="569"/>
      <c r="AF1992" s="548">
        <f>IF(AB1992=0,0,(AD1992/AB1992)*100)</f>
        <v>0</v>
      </c>
      <c r="AG1992" s="549"/>
      <c r="AH1992" s="564"/>
      <c r="AI1992" s="565"/>
      <c r="AJ1992" s="568"/>
      <c r="AK1992" s="569"/>
      <c r="AL1992" s="548">
        <f>IF(AH1992=0,0,(AJ1992/AH1992)*100)</f>
        <v>0</v>
      </c>
      <c r="AM1992" s="549"/>
      <c r="AN1992" s="564"/>
      <c r="AO1992" s="565"/>
      <c r="AP1992" s="568"/>
      <c r="AQ1992" s="569"/>
      <c r="AR1992" s="548">
        <f>IF(AN1992=0,0,(AP1992/AN1992)*100)</f>
        <v>0</v>
      </c>
      <c r="AS1992" s="549"/>
      <c r="AT1992" s="572">
        <f>AB1992+AH1992+AN1992</f>
        <v>0</v>
      </c>
      <c r="AU1992" s="573"/>
      <c r="AV1992" s="544">
        <f>AD1992+AJ1992+AP1992</f>
        <v>0</v>
      </c>
      <c r="AW1992" s="545"/>
      <c r="AX1992" s="548">
        <f>IF(AT1992=0,0,(AV1992/AT1992)*100)</f>
        <v>0</v>
      </c>
      <c r="AY1992" s="549"/>
      <c r="AZ1992" s="564"/>
      <c r="BA1992" s="565"/>
      <c r="BB1992" s="568"/>
      <c r="BC1992" s="569"/>
      <c r="BD1992" s="548">
        <f>IF(AZ1992=0,0,(BB1992/AZ1992)*100)</f>
        <v>0</v>
      </c>
      <c r="BE1992" s="549"/>
      <c r="BF1992" s="572">
        <f>AT1992+AZ1992</f>
        <v>0</v>
      </c>
      <c r="BG1992" s="573"/>
      <c r="BH1992" s="544">
        <f>AV1992+BB1992</f>
        <v>0</v>
      </c>
      <c r="BI1992" s="545"/>
      <c r="BJ1992" s="548">
        <f>IF(BF1992=0,0,(BH1992/BF1992)*100)</f>
        <v>0</v>
      </c>
      <c r="BK1992" s="549"/>
      <c r="BL1992" s="552">
        <f>(AD1992*2)+(AJ1992*2)+(AP1992*3)+BB1992</f>
        <v>0</v>
      </c>
      <c r="BM1992" s="553"/>
      <c r="BN1992" s="554"/>
      <c r="BO1992" s="560" t="e">
        <f>(BL1992*BR$1958)+(N1992*BR$1959)+(X1992*BR$1960)+(R1992*BR$1961)+(V1992*BR$1962)+(Z1992*BR$1963)</f>
        <v>#REF!</v>
      </c>
      <c r="BP1992" s="560" t="e">
        <f>((AZ1992-BB1992)*BR$1965)+((AT1992-AV1992)*BR$1964)+(H1992*BR$1966)+(P1992*BR$1967)</f>
        <v>#REF!</v>
      </c>
      <c r="BQ1992" s="62"/>
      <c r="BR1992" s="62"/>
      <c r="BS1992" s="62"/>
    </row>
    <row r="1993" spans="1:73" ht="21.75" customHeight="1">
      <c r="A1993" s="62"/>
      <c r="B1993" s="587"/>
      <c r="C1993" s="562" t="str">
        <f>IF(ROSTER!D$42="","",ROSTER!D$42)</f>
        <v/>
      </c>
      <c r="D1993" s="563"/>
      <c r="E1993" s="591"/>
      <c r="F1993" s="593"/>
      <c r="G1993" s="595"/>
      <c r="H1993" s="585"/>
      <c r="I1993" s="577"/>
      <c r="J1993" s="566"/>
      <c r="K1993" s="567"/>
      <c r="L1993" s="570"/>
      <c r="M1993" s="571"/>
      <c r="N1993" s="582" t="s">
        <v>16</v>
      </c>
      <c r="O1993" s="583"/>
      <c r="P1993" s="566"/>
      <c r="Q1993" s="567"/>
      <c r="R1993" s="570"/>
      <c r="S1993" s="571"/>
      <c r="T1993" s="582" t="s">
        <v>16</v>
      </c>
      <c r="U1993" s="583"/>
      <c r="V1993" s="585"/>
      <c r="W1993" s="577"/>
      <c r="X1993" s="566"/>
      <c r="Y1993" s="577"/>
      <c r="Z1993" s="566"/>
      <c r="AA1993" s="577"/>
      <c r="AB1993" s="566"/>
      <c r="AC1993" s="567"/>
      <c r="AD1993" s="570"/>
      <c r="AE1993" s="571"/>
      <c r="AF1993" s="598"/>
      <c r="AG1993" s="599"/>
      <c r="AH1993" s="566"/>
      <c r="AI1993" s="567"/>
      <c r="AJ1993" s="570"/>
      <c r="AK1993" s="571"/>
      <c r="AL1993" s="598"/>
      <c r="AM1993" s="599"/>
      <c r="AN1993" s="566"/>
      <c r="AO1993" s="567"/>
      <c r="AP1993" s="570"/>
      <c r="AQ1993" s="571"/>
      <c r="AR1993" s="598"/>
      <c r="AS1993" s="599"/>
      <c r="AT1993" s="603"/>
      <c r="AU1993" s="604"/>
      <c r="AV1993" s="596"/>
      <c r="AW1993" s="597"/>
      <c r="AX1993" s="598"/>
      <c r="AY1993" s="599"/>
      <c r="AZ1993" s="566"/>
      <c r="BA1993" s="567"/>
      <c r="BB1993" s="570"/>
      <c r="BC1993" s="571"/>
      <c r="BD1993" s="598"/>
      <c r="BE1993" s="599"/>
      <c r="BF1993" s="603"/>
      <c r="BG1993" s="604"/>
      <c r="BH1993" s="596"/>
      <c r="BI1993" s="597"/>
      <c r="BJ1993" s="598"/>
      <c r="BK1993" s="599"/>
      <c r="BL1993" s="600"/>
      <c r="BM1993" s="601"/>
      <c r="BN1993" s="602"/>
      <c r="BO1993" s="561"/>
      <c r="BP1993" s="561"/>
      <c r="BQ1993" s="62"/>
      <c r="BR1993" s="62"/>
      <c r="BS1993" s="62"/>
    </row>
    <row r="1994" spans="1:73" ht="21.75" customHeight="1">
      <c r="A1994" s="62"/>
      <c r="B1994" s="586" t="str">
        <f>IF(ROSTER!B$44="","",ROSTER!B$44)</f>
        <v/>
      </c>
      <c r="C1994" s="588" t="str">
        <f>IF(ROSTER!C$44="","",ROSTER!C$44)</f>
        <v/>
      </c>
      <c r="D1994" s="589"/>
      <c r="E1994" s="590"/>
      <c r="F1994" s="592">
        <f>IF(E1994="y",1,IF(E1994="S",1,0))</f>
        <v>0</v>
      </c>
      <c r="G1994" s="594">
        <f>IF(E1994="S",1,0)</f>
        <v>0</v>
      </c>
      <c r="H1994" s="584"/>
      <c r="I1994" s="576"/>
      <c r="J1994" s="564"/>
      <c r="K1994" s="565"/>
      <c r="L1994" s="568"/>
      <c r="M1994" s="569"/>
      <c r="N1994" s="578">
        <f>L1994+J1994</f>
        <v>0</v>
      </c>
      <c r="O1994" s="579"/>
      <c r="P1994" s="564"/>
      <c r="Q1994" s="565"/>
      <c r="R1994" s="568"/>
      <c r="S1994" s="569"/>
      <c r="T1994" s="578">
        <f>R1994-P1994</f>
        <v>0</v>
      </c>
      <c r="U1994" s="579"/>
      <c r="V1994" s="584"/>
      <c r="W1994" s="576"/>
      <c r="X1994" s="564"/>
      <c r="Y1994" s="576"/>
      <c r="Z1994" s="564"/>
      <c r="AA1994" s="576"/>
      <c r="AB1994" s="564"/>
      <c r="AC1994" s="565"/>
      <c r="AD1994" s="568"/>
      <c r="AE1994" s="569"/>
      <c r="AF1994" s="548">
        <f>IF(AB1994=0,0,(AD1994/AB1994)*100)</f>
        <v>0</v>
      </c>
      <c r="AG1994" s="549"/>
      <c r="AH1994" s="564"/>
      <c r="AI1994" s="565"/>
      <c r="AJ1994" s="568"/>
      <c r="AK1994" s="569"/>
      <c r="AL1994" s="548">
        <f>IF(AH1994=0,0,(AJ1994/AH1994)*100)</f>
        <v>0</v>
      </c>
      <c r="AM1994" s="549"/>
      <c r="AN1994" s="564"/>
      <c r="AO1994" s="565"/>
      <c r="AP1994" s="568"/>
      <c r="AQ1994" s="569"/>
      <c r="AR1994" s="548">
        <f>IF(AN1994=0,0,(AP1994/AN1994)*100)</f>
        <v>0</v>
      </c>
      <c r="AS1994" s="549"/>
      <c r="AT1994" s="572">
        <f>AB1994+AH1994+AN1994</f>
        <v>0</v>
      </c>
      <c r="AU1994" s="573"/>
      <c r="AV1994" s="544">
        <f>AD1994+AJ1994+AP1994</f>
        <v>0</v>
      </c>
      <c r="AW1994" s="545"/>
      <c r="AX1994" s="548">
        <f>IF(AT1994=0,0,(AV1994/AT1994)*100)</f>
        <v>0</v>
      </c>
      <c r="AY1994" s="549"/>
      <c r="AZ1994" s="564"/>
      <c r="BA1994" s="565"/>
      <c r="BB1994" s="568"/>
      <c r="BC1994" s="569"/>
      <c r="BD1994" s="548">
        <f>IF(AZ1994=0,0,(BB1994/AZ1994)*100)</f>
        <v>0</v>
      </c>
      <c r="BE1994" s="549"/>
      <c r="BF1994" s="572">
        <f>AT1994+AZ1994</f>
        <v>0</v>
      </c>
      <c r="BG1994" s="573"/>
      <c r="BH1994" s="544">
        <f>AV1994+BB1994</f>
        <v>0</v>
      </c>
      <c r="BI1994" s="545"/>
      <c r="BJ1994" s="548">
        <f>IF(BF1994=0,0,(BH1994/BF1994)*100)</f>
        <v>0</v>
      </c>
      <c r="BK1994" s="549"/>
      <c r="BL1994" s="552">
        <f>(AD1994*2)+(AJ1994*2)+(AP1994*3)+BB1994</f>
        <v>0</v>
      </c>
      <c r="BM1994" s="553"/>
      <c r="BN1994" s="554"/>
      <c r="BO1994" s="560" t="e">
        <f>(BL1994*BR$1958)+(N1994*BR$1959)+(X1994*BR$1960)+(R1994*BR$1961)+(V1994*BR$1962)+(Z1994*BR$1963)</f>
        <v>#REF!</v>
      </c>
      <c r="BP1994" s="560" t="e">
        <f>((AZ1994-BB1994)*BR$1965)+((AT1994-AV1994)*BR$1964)+(H1994*BR$1966)+(P1994*BR$1967)</f>
        <v>#REF!</v>
      </c>
      <c r="BQ1994" s="62"/>
      <c r="BR1994" s="62"/>
      <c r="BS1994" s="62"/>
    </row>
    <row r="1995" spans="1:73" ht="21.75" customHeight="1">
      <c r="A1995" s="62"/>
      <c r="B1995" s="587"/>
      <c r="C1995" s="562" t="str">
        <f>IF(ROSTER!D$44="","",ROSTER!D$44)</f>
        <v/>
      </c>
      <c r="D1995" s="563"/>
      <c r="E1995" s="591"/>
      <c r="F1995" s="593"/>
      <c r="G1995" s="595"/>
      <c r="H1995" s="585"/>
      <c r="I1995" s="577"/>
      <c r="J1995" s="566"/>
      <c r="K1995" s="567"/>
      <c r="L1995" s="570"/>
      <c r="M1995" s="571"/>
      <c r="N1995" s="582" t="s">
        <v>16</v>
      </c>
      <c r="O1995" s="583"/>
      <c r="P1995" s="566"/>
      <c r="Q1995" s="567"/>
      <c r="R1995" s="570"/>
      <c r="S1995" s="571"/>
      <c r="T1995" s="582" t="s">
        <v>16</v>
      </c>
      <c r="U1995" s="583"/>
      <c r="V1995" s="585"/>
      <c r="W1995" s="577"/>
      <c r="X1995" s="566"/>
      <c r="Y1995" s="577"/>
      <c r="Z1995" s="566"/>
      <c r="AA1995" s="577"/>
      <c r="AB1995" s="566"/>
      <c r="AC1995" s="567"/>
      <c r="AD1995" s="570"/>
      <c r="AE1995" s="571"/>
      <c r="AF1995" s="598"/>
      <c r="AG1995" s="599"/>
      <c r="AH1995" s="566"/>
      <c r="AI1995" s="567"/>
      <c r="AJ1995" s="570"/>
      <c r="AK1995" s="571"/>
      <c r="AL1995" s="598"/>
      <c r="AM1995" s="599"/>
      <c r="AN1995" s="566"/>
      <c r="AO1995" s="567"/>
      <c r="AP1995" s="570"/>
      <c r="AQ1995" s="571"/>
      <c r="AR1995" s="598"/>
      <c r="AS1995" s="599"/>
      <c r="AT1995" s="603"/>
      <c r="AU1995" s="604"/>
      <c r="AV1995" s="596"/>
      <c r="AW1995" s="597"/>
      <c r="AX1995" s="598"/>
      <c r="AY1995" s="599"/>
      <c r="AZ1995" s="566"/>
      <c r="BA1995" s="567"/>
      <c r="BB1995" s="570"/>
      <c r="BC1995" s="571"/>
      <c r="BD1995" s="598"/>
      <c r="BE1995" s="599"/>
      <c r="BF1995" s="603"/>
      <c r="BG1995" s="604"/>
      <c r="BH1995" s="596"/>
      <c r="BI1995" s="597"/>
      <c r="BJ1995" s="598"/>
      <c r="BK1995" s="599"/>
      <c r="BL1995" s="600"/>
      <c r="BM1995" s="601"/>
      <c r="BN1995" s="602"/>
      <c r="BO1995" s="561"/>
      <c r="BP1995" s="561"/>
      <c r="BQ1995" s="62"/>
      <c r="BR1995" s="62"/>
      <c r="BS1995" s="62"/>
    </row>
    <row r="1996" spans="1:73" ht="21.75" customHeight="1">
      <c r="A1996" s="62"/>
      <c r="B1996" s="586" t="str">
        <f>IF(ROSTER!B$46="","",ROSTER!B$46)</f>
        <v/>
      </c>
      <c r="C1996" s="588" t="str">
        <f>IF(ROSTER!C$46="","",ROSTER!C$46)</f>
        <v/>
      </c>
      <c r="D1996" s="589"/>
      <c r="E1996" s="590"/>
      <c r="F1996" s="592">
        <f>IF(E1996="y",1,IF(E1996="S",1,0))</f>
        <v>0</v>
      </c>
      <c r="G1996" s="594">
        <f>IF(E1996="S",1,0)</f>
        <v>0</v>
      </c>
      <c r="H1996" s="584"/>
      <c r="I1996" s="576"/>
      <c r="J1996" s="564"/>
      <c r="K1996" s="565"/>
      <c r="L1996" s="568"/>
      <c r="M1996" s="569"/>
      <c r="N1996" s="578">
        <f>L1996+J1996</f>
        <v>0</v>
      </c>
      <c r="O1996" s="579"/>
      <c r="P1996" s="564"/>
      <c r="Q1996" s="565"/>
      <c r="R1996" s="568"/>
      <c r="S1996" s="569"/>
      <c r="T1996" s="578">
        <f>R1996-P1996</f>
        <v>0</v>
      </c>
      <c r="U1996" s="579"/>
      <c r="V1996" s="584"/>
      <c r="W1996" s="576"/>
      <c r="X1996" s="564"/>
      <c r="Y1996" s="576"/>
      <c r="Z1996" s="564"/>
      <c r="AA1996" s="576"/>
      <c r="AB1996" s="564"/>
      <c r="AC1996" s="565"/>
      <c r="AD1996" s="568"/>
      <c r="AE1996" s="569"/>
      <c r="AF1996" s="548">
        <f>IF(AB1996=0,0,(AD1996/AB1996)*100)</f>
        <v>0</v>
      </c>
      <c r="AG1996" s="549"/>
      <c r="AH1996" s="564"/>
      <c r="AI1996" s="565"/>
      <c r="AJ1996" s="568"/>
      <c r="AK1996" s="569"/>
      <c r="AL1996" s="548">
        <f>IF(AH1996=0,0,(AJ1996/AH1996)*100)</f>
        <v>0</v>
      </c>
      <c r="AM1996" s="549"/>
      <c r="AN1996" s="564"/>
      <c r="AO1996" s="565"/>
      <c r="AP1996" s="568"/>
      <c r="AQ1996" s="569"/>
      <c r="AR1996" s="548">
        <f>IF(AN1996=0,0,(AP1996/AN1996)*100)</f>
        <v>0</v>
      </c>
      <c r="AS1996" s="549"/>
      <c r="AT1996" s="572">
        <f>AB1996+AH1996+AN1996</f>
        <v>0</v>
      </c>
      <c r="AU1996" s="573"/>
      <c r="AV1996" s="544">
        <f>AD1996+AJ1996+AP1996</f>
        <v>0</v>
      </c>
      <c r="AW1996" s="545"/>
      <c r="AX1996" s="548">
        <f>IF(AT1996=0,0,(AV1996/AT1996)*100)</f>
        <v>0</v>
      </c>
      <c r="AY1996" s="549"/>
      <c r="AZ1996" s="564"/>
      <c r="BA1996" s="565"/>
      <c r="BB1996" s="568"/>
      <c r="BC1996" s="569"/>
      <c r="BD1996" s="548">
        <f>IF(AZ1996=0,0,(BB1996/AZ1996)*100)</f>
        <v>0</v>
      </c>
      <c r="BE1996" s="549"/>
      <c r="BF1996" s="572">
        <f>AT1996+AZ1996</f>
        <v>0</v>
      </c>
      <c r="BG1996" s="573"/>
      <c r="BH1996" s="544">
        <f>AV1996+BB1996</f>
        <v>0</v>
      </c>
      <c r="BI1996" s="545"/>
      <c r="BJ1996" s="548">
        <f>IF(BF1996=0,0,(BH1996/BF1996)*100)</f>
        <v>0</v>
      </c>
      <c r="BK1996" s="549"/>
      <c r="BL1996" s="552">
        <f>(AD1996*2)+(AJ1996*2)+(AP1996*3)+BB1996</f>
        <v>0</v>
      </c>
      <c r="BM1996" s="553"/>
      <c r="BN1996" s="554"/>
      <c r="BO1996" s="558" t="e">
        <f>(BL1996*BR$1958)+(N1996*BR$1959)+(X1996*BR$1960)+(R1996*BR$1961)+(V1996*BR$1962)+(Z1996*BR$1963)</f>
        <v>#REF!</v>
      </c>
      <c r="BP1996" s="560" t="e">
        <f>((AZ1996-BB1996)*BR$1965)+((AT1996-AV1996)*BR$1964)+(H1996*BR$1966)+(P1996*BR$1967)</f>
        <v>#REF!</v>
      </c>
      <c r="BQ1996" s="62"/>
      <c r="BR1996" s="62"/>
      <c r="BS1996" s="62"/>
      <c r="BU1996" s="82"/>
    </row>
    <row r="1997" spans="1:73" ht="22.5" customHeight="1" thickBot="1">
      <c r="A1997" s="62"/>
      <c r="B1997" s="587"/>
      <c r="C1997" s="562" t="str">
        <f>IF(ROSTER!D$46="","",ROSTER!D$46)</f>
        <v/>
      </c>
      <c r="D1997" s="563"/>
      <c r="E1997" s="591"/>
      <c r="F1997" s="593"/>
      <c r="G1997" s="595"/>
      <c r="H1997" s="585"/>
      <c r="I1997" s="577"/>
      <c r="J1997" s="566"/>
      <c r="K1997" s="567"/>
      <c r="L1997" s="570"/>
      <c r="M1997" s="571"/>
      <c r="N1997" s="580" t="s">
        <v>16</v>
      </c>
      <c r="O1997" s="581"/>
      <c r="P1997" s="566"/>
      <c r="Q1997" s="567"/>
      <c r="R1997" s="570"/>
      <c r="S1997" s="571"/>
      <c r="T1997" s="582" t="s">
        <v>16</v>
      </c>
      <c r="U1997" s="583"/>
      <c r="V1997" s="585"/>
      <c r="W1997" s="577"/>
      <c r="X1997" s="566"/>
      <c r="Y1997" s="577"/>
      <c r="Z1997" s="566"/>
      <c r="AA1997" s="577"/>
      <c r="AB1997" s="566"/>
      <c r="AC1997" s="567"/>
      <c r="AD1997" s="570"/>
      <c r="AE1997" s="571"/>
      <c r="AF1997" s="550"/>
      <c r="AG1997" s="551"/>
      <c r="AH1997" s="566"/>
      <c r="AI1997" s="567"/>
      <c r="AJ1997" s="570"/>
      <c r="AK1997" s="571"/>
      <c r="AL1997" s="550"/>
      <c r="AM1997" s="551"/>
      <c r="AN1997" s="566"/>
      <c r="AO1997" s="567"/>
      <c r="AP1997" s="570"/>
      <c r="AQ1997" s="571"/>
      <c r="AR1997" s="550"/>
      <c r="AS1997" s="551"/>
      <c r="AT1997" s="574"/>
      <c r="AU1997" s="575"/>
      <c r="AV1997" s="546"/>
      <c r="AW1997" s="547"/>
      <c r="AX1997" s="550"/>
      <c r="AY1997" s="551"/>
      <c r="AZ1997" s="566"/>
      <c r="BA1997" s="567"/>
      <c r="BB1997" s="570"/>
      <c r="BC1997" s="571"/>
      <c r="BD1997" s="550"/>
      <c r="BE1997" s="551"/>
      <c r="BF1997" s="574"/>
      <c r="BG1997" s="575"/>
      <c r="BH1997" s="546"/>
      <c r="BI1997" s="547"/>
      <c r="BJ1997" s="550"/>
      <c r="BK1997" s="551"/>
      <c r="BL1997" s="555"/>
      <c r="BM1997" s="556"/>
      <c r="BN1997" s="557"/>
      <c r="BO1997" s="559"/>
      <c r="BP1997" s="561"/>
      <c r="BQ1997" s="62"/>
      <c r="BR1997" s="62"/>
      <c r="BS1997" s="62"/>
    </row>
    <row r="1998" spans="1:73" s="82" customFormat="1" ht="33.4" customHeight="1">
      <c r="A1998" s="80"/>
      <c r="B1998" s="538"/>
      <c r="C1998" s="539"/>
      <c r="D1998" s="539" t="s">
        <v>10</v>
      </c>
      <c r="E1998" s="542"/>
      <c r="F1998" s="81"/>
      <c r="G1998" s="81"/>
      <c r="H1998" s="532">
        <f>SUM(H1958:I1997)</f>
        <v>0</v>
      </c>
      <c r="I1998" s="525"/>
      <c r="J1998" s="532">
        <f>SUM(J1958:K1997)</f>
        <v>0</v>
      </c>
      <c r="K1998" s="525"/>
      <c r="L1998" s="524">
        <f>SUM(L1958:M1997)</f>
        <v>0</v>
      </c>
      <c r="M1998" s="528"/>
      <c r="N1998" s="495">
        <f>L1998+J1998</f>
        <v>0</v>
      </c>
      <c r="O1998" s="496"/>
      <c r="P1998" s="524">
        <f>SUM(P1958:Q1997)</f>
        <v>0</v>
      </c>
      <c r="Q1998" s="525"/>
      <c r="R1998" s="524">
        <f>SUM(R1958:S1997)</f>
        <v>0</v>
      </c>
      <c r="S1998" s="528"/>
      <c r="T1998" s="495">
        <f>R1998-P1998</f>
        <v>0</v>
      </c>
      <c r="U1998" s="496"/>
      <c r="V1998" s="524">
        <f>SUM(V1958:W1997)</f>
        <v>0</v>
      </c>
      <c r="W1998" s="528"/>
      <c r="X1998" s="532">
        <f>SUM(X1958:Y1997)</f>
        <v>0</v>
      </c>
      <c r="Y1998" s="496"/>
      <c r="Z1998" s="532">
        <f>SUM(Z1958:AA1997)</f>
        <v>0</v>
      </c>
      <c r="AA1998" s="496"/>
      <c r="AB1998" s="528">
        <f>SUM(AB1958:AC1997)</f>
        <v>0</v>
      </c>
      <c r="AC1998" s="525"/>
      <c r="AD1998" s="524">
        <f>SUM(AD1958:AE1997)</f>
        <v>0</v>
      </c>
      <c r="AE1998" s="528"/>
      <c r="AF1998" s="495">
        <f>IF(AB1998=0,0,(AD1998/AB1998)*100)</f>
        <v>0</v>
      </c>
      <c r="AG1998" s="496"/>
      <c r="AH1998" s="524">
        <f>SUM(AH1958:AI1997)</f>
        <v>0</v>
      </c>
      <c r="AI1998" s="525"/>
      <c r="AJ1998" s="524">
        <f>SUM(AJ1958:AK1997)</f>
        <v>0</v>
      </c>
      <c r="AK1998" s="528"/>
      <c r="AL1998" s="495">
        <f>IF(AH1998=0,0,(AJ1998/AH1998)*100)</f>
        <v>0</v>
      </c>
      <c r="AM1998" s="496"/>
      <c r="AN1998" s="524">
        <f>SUM(AN1958:AO1997)</f>
        <v>0</v>
      </c>
      <c r="AO1998" s="525"/>
      <c r="AP1998" s="524">
        <f>SUM(AP1958:AQ1997)</f>
        <v>0</v>
      </c>
      <c r="AQ1998" s="528"/>
      <c r="AR1998" s="495">
        <f>IF(AN1998=0,0,(AP1998/AN1998)*100)</f>
        <v>0</v>
      </c>
      <c r="AS1998" s="496"/>
      <c r="AT1998" s="532">
        <f>AB1998+AH1998+AN1998</f>
        <v>0</v>
      </c>
      <c r="AU1998" s="525"/>
      <c r="AV1998" s="524">
        <f>AD1998+AJ1998+AP1998</f>
        <v>0</v>
      </c>
      <c r="AW1998" s="534"/>
      <c r="AX1998" s="495">
        <f>IF(AT1998=0,0,(AV1998/AT1998)*100)</f>
        <v>0</v>
      </c>
      <c r="AY1998" s="496"/>
      <c r="AZ1998" s="524">
        <f>SUM(AZ1958:BA1997)</f>
        <v>0</v>
      </c>
      <c r="BA1998" s="525"/>
      <c r="BB1998" s="524">
        <f>SUM(BB1958:BC1997)</f>
        <v>0</v>
      </c>
      <c r="BC1998" s="528"/>
      <c r="BD1998" s="495">
        <f>IF(AZ1998=0,0,(BB1998/AZ1998)*100)</f>
        <v>0</v>
      </c>
      <c r="BE1998" s="496"/>
      <c r="BF1998" s="532">
        <f>AT1998+AZ1998</f>
        <v>0</v>
      </c>
      <c r="BG1998" s="525"/>
      <c r="BH1998" s="524">
        <f>AV1998+BB1998</f>
        <v>0</v>
      </c>
      <c r="BI1998" s="534"/>
      <c r="BJ1998" s="495">
        <f>IF(BF1998=0,0,(BH1998/BF1998)*100)</f>
        <v>0</v>
      </c>
      <c r="BK1998" s="536"/>
      <c r="BL1998" s="511">
        <f>SUM(BL1958:BN1997)</f>
        <v>0</v>
      </c>
      <c r="BM1998" s="512"/>
      <c r="BN1998" s="513"/>
      <c r="BO1998" s="517" t="e">
        <f>(BL1998*BR$1958)+(N1998*BR$1959)+(X1998*BR$1960)+(R1998*BR$1961)+(V1998*BR$1962)+(Z1998*BR$1963)</f>
        <v>#REF!</v>
      </c>
      <c r="BP1998" s="519" t="e">
        <f>((AZ1998-BB1998)*BR$1965)+((AT1998-AV1998)*BR$1964)+(H1998*BR$1966)+(P1998*BR$1967)</f>
        <v>#REF!</v>
      </c>
      <c r="BQ1998" s="80"/>
      <c r="BR1998" s="80"/>
      <c r="BS1998" s="80"/>
    </row>
    <row r="1999" spans="1:73" s="82" customFormat="1" ht="33.950000000000003" customHeight="1" thickBot="1">
      <c r="A1999" s="80"/>
      <c r="B1999" s="540"/>
      <c r="C1999" s="541"/>
      <c r="D1999" s="541"/>
      <c r="E1999" s="543"/>
      <c r="F1999" s="83"/>
      <c r="G1999" s="83"/>
      <c r="H1999" s="533"/>
      <c r="I1999" s="527"/>
      <c r="J1999" s="533"/>
      <c r="K1999" s="527"/>
      <c r="L1999" s="526"/>
      <c r="M1999" s="529"/>
      <c r="N1999" s="530" t="s">
        <v>16</v>
      </c>
      <c r="O1999" s="531"/>
      <c r="P1999" s="526"/>
      <c r="Q1999" s="527"/>
      <c r="R1999" s="526"/>
      <c r="S1999" s="529"/>
      <c r="T1999" s="530" t="s">
        <v>16</v>
      </c>
      <c r="U1999" s="531"/>
      <c r="V1999" s="526"/>
      <c r="W1999" s="529"/>
      <c r="X1999" s="533"/>
      <c r="Y1999" s="531"/>
      <c r="Z1999" s="533"/>
      <c r="AA1999" s="531"/>
      <c r="AB1999" s="529"/>
      <c r="AC1999" s="527"/>
      <c r="AD1999" s="526"/>
      <c r="AE1999" s="529"/>
      <c r="AF1999" s="530"/>
      <c r="AG1999" s="531"/>
      <c r="AH1999" s="526"/>
      <c r="AI1999" s="527"/>
      <c r="AJ1999" s="526"/>
      <c r="AK1999" s="529"/>
      <c r="AL1999" s="530"/>
      <c r="AM1999" s="531"/>
      <c r="AN1999" s="526"/>
      <c r="AO1999" s="527"/>
      <c r="AP1999" s="526"/>
      <c r="AQ1999" s="529"/>
      <c r="AR1999" s="530"/>
      <c r="AS1999" s="531"/>
      <c r="AT1999" s="533"/>
      <c r="AU1999" s="527"/>
      <c r="AV1999" s="526"/>
      <c r="AW1999" s="535"/>
      <c r="AX1999" s="530"/>
      <c r="AY1999" s="531"/>
      <c r="AZ1999" s="526"/>
      <c r="BA1999" s="527"/>
      <c r="BB1999" s="526"/>
      <c r="BC1999" s="529"/>
      <c r="BD1999" s="530"/>
      <c r="BE1999" s="531"/>
      <c r="BF1999" s="533"/>
      <c r="BG1999" s="527"/>
      <c r="BH1999" s="526"/>
      <c r="BI1999" s="535"/>
      <c r="BJ1999" s="530"/>
      <c r="BK1999" s="537"/>
      <c r="BL1999" s="514"/>
      <c r="BM1999" s="515"/>
      <c r="BN1999" s="516"/>
      <c r="BO1999" s="518"/>
      <c r="BP1999" s="520"/>
      <c r="BQ1999" s="80"/>
      <c r="BR1999" s="80"/>
      <c r="BS1999" s="80"/>
    </row>
    <row r="2000" spans="1:73" s="88" customFormat="1" ht="48.2" customHeight="1" thickBot="1">
      <c r="A2000" s="84"/>
      <c r="B2000" s="521"/>
      <c r="C2000" s="522"/>
      <c r="D2000" s="522" t="s">
        <v>13</v>
      </c>
      <c r="E2000" s="523"/>
      <c r="F2000" s="85"/>
      <c r="G2000" s="128"/>
      <c r="H2000" s="509"/>
      <c r="I2000" s="510"/>
      <c r="J2000" s="504"/>
      <c r="K2000" s="505"/>
      <c r="L2000" s="493"/>
      <c r="M2000" s="494"/>
      <c r="N2000" s="506">
        <f>J2000+L2000</f>
        <v>0</v>
      </c>
      <c r="O2000" s="507"/>
      <c r="P2000" s="497">
        <f>R1998</f>
        <v>0</v>
      </c>
      <c r="Q2000" s="498"/>
      <c r="R2000" s="499">
        <f>P1998</f>
        <v>0</v>
      </c>
      <c r="S2000" s="500"/>
      <c r="T2000" s="506">
        <f>R2000-P2000</f>
        <v>0</v>
      </c>
      <c r="U2000" s="507"/>
      <c r="V2000" s="504"/>
      <c r="W2000" s="508"/>
      <c r="X2000" s="509"/>
      <c r="Y2000" s="510"/>
      <c r="Z2000" s="504"/>
      <c r="AA2000" s="508"/>
      <c r="AB2000" s="504"/>
      <c r="AC2000" s="505"/>
      <c r="AD2000" s="493"/>
      <c r="AE2000" s="494"/>
      <c r="AF2000" s="495">
        <f>IF(AB2000=0,0,(AD2000/AB2000)*100)</f>
        <v>0</v>
      </c>
      <c r="AG2000" s="496"/>
      <c r="AH2000" s="504"/>
      <c r="AI2000" s="505"/>
      <c r="AJ2000" s="493"/>
      <c r="AK2000" s="494"/>
      <c r="AL2000" s="495">
        <f>IF(AH2000=0,0,(AJ2000/AH2000)*100)</f>
        <v>0</v>
      </c>
      <c r="AM2000" s="496"/>
      <c r="AN2000" s="504"/>
      <c r="AO2000" s="505"/>
      <c r="AP2000" s="493"/>
      <c r="AQ2000" s="494"/>
      <c r="AR2000" s="495">
        <f>IF(AN2000=0,0,(AP2000/AN2000)*100)</f>
        <v>0</v>
      </c>
      <c r="AS2000" s="496"/>
      <c r="AT2000" s="497">
        <f>AB2000+AH2000+AN2000</f>
        <v>0</v>
      </c>
      <c r="AU2000" s="498"/>
      <c r="AV2000" s="499">
        <f>AD2000+AJ2000+AP2000</f>
        <v>0</v>
      </c>
      <c r="AW2000" s="500"/>
      <c r="AX2000" s="495">
        <f>IF(AT2000=0,0,(AV2000/AT2000)*100)</f>
        <v>0</v>
      </c>
      <c r="AY2000" s="496"/>
      <c r="AZ2000" s="504"/>
      <c r="BA2000" s="505"/>
      <c r="BB2000" s="493"/>
      <c r="BC2000" s="494"/>
      <c r="BD2000" s="495">
        <f>IF(AZ2000=0,0,(BB2000/AZ2000)*100)</f>
        <v>0</v>
      </c>
      <c r="BE2000" s="496"/>
      <c r="BF2000" s="497">
        <f>AT2000+AZ2000</f>
        <v>0</v>
      </c>
      <c r="BG2000" s="498"/>
      <c r="BH2000" s="499">
        <f>AV2000+BB2000</f>
        <v>0</v>
      </c>
      <c r="BI2000" s="500"/>
      <c r="BJ2000" s="495">
        <f>IF(BF2000=0,0,(BH2000/BF2000)*100)</f>
        <v>0</v>
      </c>
      <c r="BK2000" s="496"/>
      <c r="BL2000" s="501"/>
      <c r="BM2000" s="502"/>
      <c r="BN2000" s="503"/>
      <c r="BO2000" s="86"/>
      <c r="BP2000" s="87"/>
      <c r="BQ2000" s="84"/>
      <c r="BR2000" s="84"/>
      <c r="BS2000" s="84"/>
    </row>
    <row r="2001" spans="1:71" s="88" customFormat="1" ht="48.95" customHeight="1" thickBot="1">
      <c r="A2001" s="84"/>
      <c r="B2001" s="247"/>
      <c r="C2001" s="249"/>
      <c r="D2001" s="488" t="s">
        <v>52</v>
      </c>
      <c r="E2001" s="489"/>
      <c r="F2001" s="89"/>
      <c r="G2001" s="89"/>
      <c r="H2001" s="249"/>
      <c r="I2001" s="249"/>
      <c r="J2001" s="490">
        <f>IF((J1998+L2000)=0,0,J1998/(J1998+L2000)*100)</f>
        <v>0</v>
      </c>
      <c r="K2001" s="491"/>
      <c r="L2001" s="490">
        <f>IF((L1998+J2000)=0,0,L1998/(L1998+J2000)*100)</f>
        <v>0</v>
      </c>
      <c r="M2001" s="491"/>
      <c r="N2001" s="490">
        <f>IF((N1998+N2000)=0,0,N1998/(N1998+N2000)*100)</f>
        <v>0</v>
      </c>
      <c r="O2001" s="492"/>
      <c r="P2001" s="654"/>
      <c r="Q2001" s="484"/>
      <c r="R2001" s="484"/>
      <c r="S2001" s="484"/>
      <c r="T2001" s="655"/>
      <c r="U2001" s="655"/>
      <c r="V2001" s="484"/>
      <c r="W2001" s="484"/>
      <c r="X2001" s="484"/>
      <c r="Y2001" s="484"/>
      <c r="Z2001" s="484"/>
      <c r="AA2001" s="484"/>
      <c r="AB2001" s="484"/>
      <c r="AC2001" s="484"/>
      <c r="AD2001" s="484"/>
      <c r="AE2001" s="484"/>
      <c r="AF2001" s="484"/>
      <c r="AG2001" s="484"/>
      <c r="AH2001" s="484"/>
      <c r="AI2001" s="484"/>
      <c r="AJ2001" s="484"/>
      <c r="AK2001" s="484"/>
      <c r="AL2001" s="484"/>
      <c r="AM2001" s="484"/>
      <c r="AN2001" s="484"/>
      <c r="AO2001" s="484"/>
      <c r="AP2001" s="484"/>
      <c r="AQ2001" s="484"/>
      <c r="AR2001" s="484"/>
      <c r="AS2001" s="484"/>
      <c r="AT2001" s="484"/>
      <c r="AU2001" s="484"/>
      <c r="AV2001" s="484"/>
      <c r="AW2001" s="484"/>
      <c r="AX2001" s="484"/>
      <c r="AY2001" s="484"/>
      <c r="AZ2001" s="484"/>
      <c r="BA2001" s="484"/>
      <c r="BB2001" s="484"/>
      <c r="BC2001" s="484"/>
      <c r="BD2001" s="484"/>
      <c r="BE2001" s="484"/>
      <c r="BF2001" s="484"/>
      <c r="BG2001" s="484"/>
      <c r="BH2001" s="484"/>
      <c r="BI2001" s="484"/>
      <c r="BJ2001" s="484"/>
      <c r="BK2001" s="484"/>
      <c r="BL2001" s="484"/>
      <c r="BM2001" s="484"/>
      <c r="BN2001" s="485"/>
      <c r="BO2001" s="90"/>
      <c r="BP2001" s="90"/>
      <c r="BQ2001" s="84"/>
      <c r="BR2001" s="84"/>
      <c r="BS2001" s="84"/>
    </row>
    <row r="2002" spans="1:71" ht="27.75" thickTop="1" thickBot="1">
      <c r="A2002" s="62"/>
      <c r="B2002" s="250"/>
      <c r="C2002" s="251"/>
      <c r="D2002" s="251"/>
      <c r="E2002" s="251"/>
      <c r="F2002" s="91"/>
      <c r="G2002" s="91"/>
      <c r="H2002" s="251"/>
      <c r="I2002" s="251"/>
      <c r="J2002" s="251"/>
      <c r="K2002" s="251"/>
      <c r="L2002" s="251"/>
      <c r="M2002" s="251"/>
      <c r="N2002" s="251"/>
      <c r="O2002" s="251"/>
      <c r="P2002" s="251"/>
      <c r="Q2002" s="251"/>
      <c r="R2002" s="251"/>
      <c r="S2002" s="251"/>
      <c r="T2002" s="251"/>
      <c r="U2002" s="251"/>
      <c r="V2002" s="251"/>
      <c r="W2002" s="251"/>
      <c r="X2002" s="251"/>
      <c r="Y2002" s="251"/>
      <c r="Z2002" s="251"/>
      <c r="AA2002" s="251"/>
      <c r="AB2002" s="251"/>
      <c r="AC2002" s="251"/>
      <c r="AD2002" s="251"/>
      <c r="AE2002" s="251"/>
      <c r="AF2002" s="256"/>
      <c r="AG2002" s="256"/>
      <c r="AH2002" s="251"/>
      <c r="AI2002" s="251"/>
      <c r="AJ2002" s="251"/>
      <c r="AK2002" s="251"/>
      <c r="AL2002" s="251"/>
      <c r="AM2002" s="251"/>
      <c r="AN2002" s="251"/>
      <c r="AO2002" s="251"/>
      <c r="AP2002" s="251"/>
      <c r="AQ2002" s="251"/>
      <c r="AR2002" s="251"/>
      <c r="AS2002" s="251"/>
      <c r="AT2002" s="251"/>
      <c r="AU2002" s="251"/>
      <c r="AV2002" s="251"/>
      <c r="AW2002" s="251"/>
      <c r="AX2002" s="251"/>
      <c r="AY2002" s="251"/>
      <c r="AZ2002" s="251"/>
      <c r="BA2002" s="251"/>
      <c r="BB2002" s="251"/>
      <c r="BC2002" s="251"/>
      <c r="BD2002" s="251"/>
      <c r="BE2002" s="251"/>
      <c r="BF2002" s="251"/>
      <c r="BG2002" s="251"/>
      <c r="BH2002" s="251"/>
      <c r="BI2002" s="251"/>
      <c r="BJ2002" s="251"/>
      <c r="BK2002" s="251"/>
      <c r="BL2002" s="251"/>
      <c r="BM2002" s="251"/>
      <c r="BN2002" s="257"/>
      <c r="BO2002" s="92"/>
      <c r="BP2002" s="92"/>
      <c r="BQ2002" s="62"/>
      <c r="BR2002" s="62"/>
      <c r="BS2002" s="62"/>
    </row>
    <row r="2003" spans="1:71" s="88" customFormat="1" ht="73.349999999999994" customHeight="1" thickTop="1" thickBot="1">
      <c r="A2003" s="84"/>
      <c r="B2003" s="486" t="s">
        <v>70</v>
      </c>
      <c r="C2003" s="487"/>
      <c r="D2003" s="483" t="s">
        <v>60</v>
      </c>
      <c r="E2003" s="483"/>
      <c r="F2003" s="93"/>
      <c r="G2003" s="93"/>
      <c r="H2003" s="479"/>
      <c r="I2003" s="480"/>
      <c r="J2003" s="481"/>
      <c r="K2003" s="259"/>
      <c r="L2003" s="479"/>
      <c r="M2003" s="480"/>
      <c r="N2003" s="481"/>
      <c r="O2003" s="476" t="s">
        <v>53</v>
      </c>
      <c r="P2003" s="477"/>
      <c r="Q2003" s="477"/>
      <c r="R2003" s="477"/>
      <c r="S2003" s="479"/>
      <c r="T2003" s="480"/>
      <c r="U2003" s="481"/>
      <c r="V2003" s="259"/>
      <c r="W2003" s="479"/>
      <c r="X2003" s="480"/>
      <c r="Y2003" s="481"/>
      <c r="Z2003" s="476" t="s">
        <v>55</v>
      </c>
      <c r="AA2003" s="477"/>
      <c r="AB2003" s="477"/>
      <c r="AC2003" s="478"/>
      <c r="AD2003" s="479"/>
      <c r="AE2003" s="480"/>
      <c r="AF2003" s="481"/>
      <c r="AG2003" s="259"/>
      <c r="AH2003" s="479"/>
      <c r="AI2003" s="480"/>
      <c r="AJ2003" s="481"/>
      <c r="AK2003" s="476" t="s">
        <v>59</v>
      </c>
      <c r="AL2003" s="477"/>
      <c r="AM2003" s="477"/>
      <c r="AN2003" s="478"/>
      <c r="AO2003" s="479"/>
      <c r="AP2003" s="480"/>
      <c r="AQ2003" s="481"/>
      <c r="AR2003" s="263"/>
      <c r="AS2003" s="479"/>
      <c r="AT2003" s="480"/>
      <c r="AU2003" s="481"/>
      <c r="AV2003" s="264"/>
      <c r="AW2003" s="264"/>
      <c r="AX2003" s="264"/>
      <c r="AY2003" s="264"/>
      <c r="AZ2003" s="472" t="s">
        <v>20</v>
      </c>
      <c r="BA2003" s="472"/>
      <c r="BB2003" s="472"/>
      <c r="BC2003" s="472"/>
      <c r="BD2003" s="473"/>
      <c r="BE2003" s="469">
        <f>BL1998</f>
        <v>0</v>
      </c>
      <c r="BF2003" s="470"/>
      <c r="BG2003" s="471"/>
      <c r="BH2003" s="265"/>
      <c r="BI2003" s="469">
        <f>BL2000</f>
        <v>0</v>
      </c>
      <c r="BJ2003" s="470"/>
      <c r="BK2003" s="471"/>
      <c r="BL2003" s="266"/>
      <c r="BM2003" s="266"/>
      <c r="BN2003" s="267"/>
      <c r="BO2003" s="94"/>
      <c r="BP2003" s="94"/>
      <c r="BQ2003" s="84"/>
      <c r="BR2003" s="84"/>
      <c r="BS2003" s="84"/>
    </row>
    <row r="2004" spans="1:71" ht="15.6" customHeight="1" thickTop="1" thickBot="1">
      <c r="A2004" s="62"/>
      <c r="B2004" s="252"/>
      <c r="C2004" s="241"/>
      <c r="D2004" s="253"/>
      <c r="E2004" s="253"/>
      <c r="F2004" s="95"/>
      <c r="G2004" s="95"/>
      <c r="H2004" s="261"/>
      <c r="I2004" s="261"/>
      <c r="J2004" s="261"/>
      <c r="K2004" s="261"/>
      <c r="L2004" s="261"/>
      <c r="M2004" s="261"/>
      <c r="N2004" s="261"/>
      <c r="O2004" s="258"/>
      <c r="P2004" s="258"/>
      <c r="Q2004" s="258"/>
      <c r="R2004" s="258"/>
      <c r="S2004" s="261"/>
      <c r="T2004" s="261"/>
      <c r="U2004" s="261"/>
      <c r="V2004" s="260"/>
      <c r="W2004" s="261"/>
      <c r="X2004" s="261"/>
      <c r="Y2004" s="261"/>
      <c r="Z2004" s="258"/>
      <c r="AA2004" s="258"/>
      <c r="AB2004" s="258"/>
      <c r="AC2004" s="258"/>
      <c r="AD2004" s="261"/>
      <c r="AE2004" s="261"/>
      <c r="AF2004" s="261"/>
      <c r="AG2004" s="261"/>
      <c r="AH2004" s="260"/>
      <c r="AI2004" s="260"/>
      <c r="AJ2004" s="261"/>
      <c r="AK2004" s="258"/>
      <c r="AL2004" s="258"/>
      <c r="AM2004" s="258"/>
      <c r="AN2004" s="258"/>
      <c r="AO2004" s="261"/>
      <c r="AP2004" s="261"/>
      <c r="AQ2004" s="261"/>
      <c r="AR2004" s="261"/>
      <c r="AS2004" s="261"/>
      <c r="AT2004" s="263"/>
      <c r="AU2004" s="263"/>
      <c r="AV2004" s="268"/>
      <c r="AW2004" s="268"/>
      <c r="AX2004" s="268"/>
      <c r="AY2004" s="268"/>
      <c r="AZ2004" s="258"/>
      <c r="BA2004" s="269"/>
      <c r="BB2004" s="269"/>
      <c r="BC2004" s="270"/>
      <c r="BD2004" s="271"/>
      <c r="BE2004" s="272"/>
      <c r="BF2004" s="272"/>
      <c r="BG2004" s="263"/>
      <c r="BH2004" s="273"/>
      <c r="BI2004" s="274"/>
      <c r="BJ2004" s="274"/>
      <c r="BK2004" s="263"/>
      <c r="BL2004" s="268"/>
      <c r="BM2004" s="268"/>
      <c r="BN2004" s="275"/>
      <c r="BO2004" s="96"/>
      <c r="BP2004" s="96"/>
      <c r="BQ2004" s="62"/>
      <c r="BR2004" s="62"/>
      <c r="BS2004" s="62"/>
    </row>
    <row r="2005" spans="1:71" s="88" customFormat="1" ht="74.849999999999994" customHeight="1" thickTop="1" thickBot="1">
      <c r="A2005" s="84"/>
      <c r="B2005" s="482" t="s">
        <v>51</v>
      </c>
      <c r="C2005" s="472"/>
      <c r="D2005" s="483" t="s">
        <v>61</v>
      </c>
      <c r="E2005" s="483"/>
      <c r="F2005" s="93"/>
      <c r="G2005" s="93"/>
      <c r="H2005" s="469">
        <f>H2003</f>
        <v>0</v>
      </c>
      <c r="I2005" s="470"/>
      <c r="J2005" s="471"/>
      <c r="K2005" s="259"/>
      <c r="L2005" s="469">
        <f>L2003</f>
        <v>0</v>
      </c>
      <c r="M2005" s="470"/>
      <c r="N2005" s="471"/>
      <c r="O2005" s="476" t="s">
        <v>57</v>
      </c>
      <c r="P2005" s="477"/>
      <c r="Q2005" s="477"/>
      <c r="R2005" s="477"/>
      <c r="S2005" s="469">
        <f>S2003-H2003</f>
        <v>0</v>
      </c>
      <c r="T2005" s="470"/>
      <c r="U2005" s="471"/>
      <c r="V2005" s="259"/>
      <c r="W2005" s="469">
        <f>W2003-L2003</f>
        <v>0</v>
      </c>
      <c r="X2005" s="470"/>
      <c r="Y2005" s="471"/>
      <c r="Z2005" s="476" t="s">
        <v>56</v>
      </c>
      <c r="AA2005" s="477"/>
      <c r="AB2005" s="477"/>
      <c r="AC2005" s="478"/>
      <c r="AD2005" s="469">
        <f>AD2003-S2003</f>
        <v>0</v>
      </c>
      <c r="AE2005" s="470"/>
      <c r="AF2005" s="471"/>
      <c r="AG2005" s="259"/>
      <c r="AH2005" s="469">
        <f>AH2003-W2003</f>
        <v>0</v>
      </c>
      <c r="AI2005" s="470"/>
      <c r="AJ2005" s="471"/>
      <c r="AK2005" s="476" t="s">
        <v>58</v>
      </c>
      <c r="AL2005" s="477"/>
      <c r="AM2005" s="477"/>
      <c r="AN2005" s="478"/>
      <c r="AO2005" s="469">
        <f>AO2003-AD2003</f>
        <v>0</v>
      </c>
      <c r="AP2005" s="470"/>
      <c r="AQ2005" s="471"/>
      <c r="AR2005" s="263"/>
      <c r="AS2005" s="469">
        <f>AS2003-AH2003</f>
        <v>0</v>
      </c>
      <c r="AT2005" s="470"/>
      <c r="AU2005" s="471"/>
      <c r="AV2005" s="264"/>
      <c r="AW2005" s="264"/>
      <c r="AX2005" s="264"/>
      <c r="AY2005" s="264"/>
      <c r="AZ2005" s="472" t="s">
        <v>50</v>
      </c>
      <c r="BA2005" s="472"/>
      <c r="BB2005" s="472"/>
      <c r="BC2005" s="472"/>
      <c r="BD2005" s="473"/>
      <c r="BE2005" s="469">
        <f>BE2003-AO2003</f>
        <v>0</v>
      </c>
      <c r="BF2005" s="470"/>
      <c r="BG2005" s="471"/>
      <c r="BH2005" s="276"/>
      <c r="BI2005" s="469">
        <f>BI2003-AS2003</f>
        <v>0</v>
      </c>
      <c r="BJ2005" s="470"/>
      <c r="BK2005" s="471"/>
      <c r="BL2005" s="266"/>
      <c r="BM2005" s="266"/>
      <c r="BN2005" s="267"/>
      <c r="BO2005" s="94"/>
      <c r="BP2005" s="94"/>
      <c r="BQ2005" s="84"/>
      <c r="BR2005" s="84"/>
      <c r="BS2005" s="84"/>
    </row>
    <row r="2006" spans="1:71" ht="27.75" thickTop="1" thickBot="1">
      <c r="A2006" s="62"/>
      <c r="B2006" s="254"/>
      <c r="C2006" s="255"/>
      <c r="D2006" s="255"/>
      <c r="E2006" s="255"/>
      <c r="F2006" s="97"/>
      <c r="G2006" s="97"/>
      <c r="H2006" s="255"/>
      <c r="I2006" s="255"/>
      <c r="J2006" s="255"/>
      <c r="K2006" s="255"/>
      <c r="L2006" s="255"/>
      <c r="M2006" s="255"/>
      <c r="N2006" s="255"/>
      <c r="O2006" s="255"/>
      <c r="P2006" s="255"/>
      <c r="Q2006" s="255"/>
      <c r="R2006" s="255"/>
      <c r="S2006" s="255"/>
      <c r="T2006" s="255"/>
      <c r="U2006" s="255"/>
      <c r="V2006" s="255"/>
      <c r="W2006" s="255"/>
      <c r="X2006" s="255"/>
      <c r="Y2006" s="255"/>
      <c r="Z2006" s="255"/>
      <c r="AA2006" s="255"/>
      <c r="AB2006" s="255"/>
      <c r="AC2006" s="255"/>
      <c r="AD2006" s="255"/>
      <c r="AE2006" s="255"/>
      <c r="AF2006" s="262"/>
      <c r="AG2006" s="262"/>
      <c r="AH2006" s="255"/>
      <c r="AI2006" s="255"/>
      <c r="AJ2006" s="255"/>
      <c r="AK2006" s="255"/>
      <c r="AL2006" s="255"/>
      <c r="AM2006" s="255"/>
      <c r="AN2006" s="255"/>
      <c r="AO2006" s="255"/>
      <c r="AP2006" s="255"/>
      <c r="AQ2006" s="255"/>
      <c r="AR2006" s="255"/>
      <c r="AS2006" s="255"/>
      <c r="AT2006" s="255"/>
      <c r="AU2006" s="255"/>
      <c r="AV2006" s="255"/>
      <c r="AW2006" s="255"/>
      <c r="AX2006" s="255"/>
      <c r="AY2006" s="255"/>
      <c r="AZ2006" s="255"/>
      <c r="BA2006" s="474" t="s">
        <v>104</v>
      </c>
      <c r="BB2006" s="474"/>
      <c r="BC2006" s="474"/>
      <c r="BD2006" s="474"/>
      <c r="BE2006" s="474"/>
      <c r="BF2006" s="474"/>
      <c r="BG2006" s="474"/>
      <c r="BH2006" s="474"/>
      <c r="BI2006" s="474"/>
      <c r="BJ2006" s="474"/>
      <c r="BK2006" s="474"/>
      <c r="BL2006" s="474"/>
      <c r="BM2006" s="474"/>
      <c r="BN2006" s="475"/>
      <c r="BO2006" s="98"/>
      <c r="BP2006" s="98"/>
      <c r="BQ2006" s="62"/>
      <c r="BR2006" s="62"/>
      <c r="BS2006" s="62"/>
    </row>
    <row r="2007" spans="1:71" ht="10.9" customHeight="1" thickTop="1">
      <c r="A2007" s="62"/>
      <c r="B2007" s="63"/>
      <c r="C2007" s="62"/>
      <c r="D2007" s="62"/>
      <c r="E2007" s="62"/>
      <c r="F2007" s="64"/>
      <c r="G2007" s="64"/>
      <c r="H2007" s="62"/>
      <c r="I2007" s="62"/>
      <c r="J2007" s="62"/>
      <c r="K2007" s="62"/>
      <c r="L2007" s="62"/>
      <c r="M2007" s="62"/>
      <c r="N2007" s="62"/>
      <c r="O2007" s="62"/>
      <c r="P2007" s="62"/>
      <c r="Q2007" s="62"/>
      <c r="R2007" s="62"/>
      <c r="S2007" s="62"/>
      <c r="T2007" s="62"/>
      <c r="U2007" s="62"/>
      <c r="V2007" s="62"/>
      <c r="W2007" s="62"/>
      <c r="X2007" s="62"/>
      <c r="Y2007" s="62"/>
      <c r="Z2007" s="62"/>
      <c r="AA2007" s="62"/>
      <c r="AB2007" s="62"/>
      <c r="AC2007" s="62"/>
      <c r="AD2007" s="62"/>
      <c r="AE2007" s="62"/>
      <c r="AF2007" s="65"/>
      <c r="AG2007" s="65"/>
      <c r="AH2007" s="62"/>
      <c r="AI2007" s="62"/>
      <c r="AJ2007" s="62"/>
      <c r="AK2007" s="62"/>
      <c r="AL2007" s="62"/>
      <c r="AM2007" s="62"/>
      <c r="AN2007" s="62"/>
      <c r="AO2007" s="62"/>
      <c r="AP2007" s="62"/>
      <c r="AQ2007" s="62"/>
      <c r="AR2007" s="62"/>
      <c r="AS2007" s="62"/>
      <c r="AT2007" s="62"/>
      <c r="AU2007" s="62"/>
      <c r="AV2007" s="62"/>
      <c r="AW2007" s="62"/>
      <c r="AX2007" s="62"/>
      <c r="AY2007" s="62"/>
      <c r="AZ2007" s="62"/>
      <c r="BA2007" s="62"/>
      <c r="BB2007" s="62"/>
      <c r="BC2007" s="62"/>
      <c r="BD2007" s="62"/>
      <c r="BE2007" s="62"/>
      <c r="BF2007" s="62"/>
      <c r="BG2007" s="62"/>
      <c r="BH2007" s="62"/>
      <c r="BI2007" s="62"/>
      <c r="BJ2007" s="62"/>
      <c r="BK2007" s="62"/>
      <c r="BL2007" s="62"/>
      <c r="BM2007" s="62"/>
      <c r="BN2007" s="62"/>
      <c r="BO2007" s="66"/>
      <c r="BP2007" s="66"/>
      <c r="BQ2007" s="62"/>
      <c r="BR2007" s="62"/>
      <c r="BS2007" s="62"/>
    </row>
    <row r="2008" spans="1:71" s="69" customFormat="1" ht="33.75">
      <c r="A2008" s="68"/>
      <c r="B2008" s="651" t="s">
        <v>9</v>
      </c>
      <c r="C2008" s="651"/>
      <c r="D2008" s="651"/>
      <c r="E2008" s="651"/>
      <c r="F2008" s="651"/>
      <c r="G2008" s="651"/>
      <c r="H2008" s="651"/>
      <c r="I2008" s="651"/>
      <c r="J2008" s="651"/>
      <c r="K2008" s="651"/>
      <c r="L2008" s="651"/>
      <c r="M2008" s="651"/>
      <c r="N2008" s="651"/>
      <c r="O2008" s="651"/>
      <c r="P2008" s="651"/>
      <c r="Q2008" s="651"/>
      <c r="R2008" s="651"/>
      <c r="S2008" s="651"/>
      <c r="T2008" s="651"/>
      <c r="U2008" s="651"/>
      <c r="V2008" s="651"/>
      <c r="W2008" s="651"/>
      <c r="X2008" s="651"/>
      <c r="Y2008" s="651"/>
      <c r="Z2008" s="651"/>
      <c r="AA2008" s="651"/>
      <c r="AB2008" s="651"/>
      <c r="AC2008" s="651"/>
      <c r="AD2008" s="651"/>
      <c r="AE2008" s="651"/>
      <c r="AF2008" s="651"/>
      <c r="AG2008" s="651"/>
      <c r="AH2008" s="651"/>
      <c r="AI2008" s="651"/>
      <c r="AJ2008" s="651"/>
      <c r="AK2008" s="651"/>
      <c r="AL2008" s="651"/>
      <c r="AM2008" s="651"/>
      <c r="AN2008" s="651"/>
      <c r="AO2008" s="651"/>
      <c r="AP2008" s="651"/>
      <c r="AQ2008" s="651"/>
      <c r="AR2008" s="651"/>
      <c r="AS2008" s="651"/>
      <c r="AT2008" s="651"/>
      <c r="AU2008" s="651"/>
      <c r="AV2008" s="651"/>
      <c r="AW2008" s="651"/>
      <c r="AX2008" s="651"/>
      <c r="AY2008" s="651"/>
      <c r="AZ2008" s="651"/>
      <c r="BA2008" s="651"/>
      <c r="BB2008" s="651"/>
      <c r="BC2008" s="651"/>
      <c r="BD2008" s="651"/>
      <c r="BE2008" s="651"/>
      <c r="BF2008" s="651"/>
      <c r="BG2008" s="651"/>
      <c r="BH2008" s="651"/>
      <c r="BI2008" s="651"/>
      <c r="BJ2008" s="651"/>
      <c r="BK2008" s="651"/>
      <c r="BL2008" s="651"/>
      <c r="BM2008" s="651"/>
      <c r="BN2008" s="651"/>
      <c r="BO2008" s="223"/>
      <c r="BP2008" s="223"/>
      <c r="BQ2008" s="68"/>
      <c r="BR2008" s="68"/>
      <c r="BS2008" s="68"/>
    </row>
    <row r="2009" spans="1:71" ht="10.9" customHeight="1">
      <c r="A2009" s="62"/>
      <c r="B2009" s="224"/>
      <c r="C2009" s="225"/>
      <c r="D2009" s="225"/>
      <c r="E2009" s="225"/>
      <c r="F2009" s="226"/>
      <c r="G2009" s="226"/>
      <c r="H2009" s="225"/>
      <c r="I2009" s="225"/>
      <c r="J2009" s="225"/>
      <c r="K2009" s="225"/>
      <c r="L2009" s="225"/>
      <c r="M2009" s="225"/>
      <c r="N2009" s="225"/>
      <c r="O2009" s="225"/>
      <c r="P2009" s="225"/>
      <c r="Q2009" s="225"/>
      <c r="R2009" s="225"/>
      <c r="S2009" s="225"/>
      <c r="T2009" s="225"/>
      <c r="U2009" s="225"/>
      <c r="V2009" s="225"/>
      <c r="W2009" s="225"/>
      <c r="X2009" s="225"/>
      <c r="Y2009" s="225"/>
      <c r="Z2009" s="225"/>
      <c r="AA2009" s="225"/>
      <c r="AB2009" s="225"/>
      <c r="AC2009" s="225"/>
      <c r="AD2009" s="225"/>
      <c r="AE2009" s="225"/>
      <c r="AF2009" s="227"/>
      <c r="AG2009" s="227"/>
      <c r="AH2009" s="225"/>
      <c r="AI2009" s="225"/>
      <c r="AJ2009" s="225"/>
      <c r="AK2009" s="225"/>
      <c r="AL2009" s="225"/>
      <c r="AM2009" s="225"/>
      <c r="AN2009" s="225"/>
      <c r="AO2009" s="225"/>
      <c r="AP2009" s="225"/>
      <c r="AQ2009" s="225"/>
      <c r="AR2009" s="225"/>
      <c r="AS2009" s="225"/>
      <c r="AT2009" s="225"/>
      <c r="AU2009" s="225"/>
      <c r="AV2009" s="225"/>
      <c r="AW2009" s="225"/>
      <c r="AX2009" s="225"/>
      <c r="AY2009" s="225"/>
      <c r="AZ2009" s="225"/>
      <c r="BA2009" s="225"/>
      <c r="BB2009" s="225"/>
      <c r="BC2009" s="225"/>
      <c r="BD2009" s="225"/>
      <c r="BE2009" s="225"/>
      <c r="BF2009" s="225"/>
      <c r="BG2009" s="225"/>
      <c r="BH2009" s="225"/>
      <c r="BI2009" s="225"/>
      <c r="BJ2009" s="225"/>
      <c r="BK2009" s="225"/>
      <c r="BL2009" s="225"/>
      <c r="BM2009" s="225"/>
      <c r="BN2009" s="652"/>
      <c r="BO2009" s="652"/>
      <c r="BP2009" s="652"/>
      <c r="BQ2009" s="62"/>
      <c r="BR2009" s="62"/>
      <c r="BS2009" s="62"/>
    </row>
    <row r="2010" spans="1:71" s="70" customFormat="1" ht="36.75" customHeight="1">
      <c r="A2010" s="63"/>
      <c r="B2010" s="224"/>
      <c r="C2010" s="224"/>
      <c r="D2010" s="228" t="s">
        <v>10</v>
      </c>
      <c r="E2010" s="653" t="str">
        <f>IF(ROSTER!D$3="","",ROSTER!D$3)</f>
        <v/>
      </c>
      <c r="F2010" s="653"/>
      <c r="G2010" s="653"/>
      <c r="H2010" s="653"/>
      <c r="I2010" s="653"/>
      <c r="J2010" s="653"/>
      <c r="K2010" s="653"/>
      <c r="L2010" s="653"/>
      <c r="M2010" s="653"/>
      <c r="N2010" s="653"/>
      <c r="O2010" s="653"/>
      <c r="P2010" s="653"/>
      <c r="Q2010" s="653"/>
      <c r="R2010" s="653"/>
      <c r="S2010" s="653"/>
      <c r="T2010" s="653"/>
      <c r="U2010" s="653"/>
      <c r="V2010" s="653"/>
      <c r="W2010" s="653"/>
      <c r="X2010" s="653"/>
      <c r="Y2010" s="653"/>
      <c r="Z2010" s="653"/>
      <c r="AA2010" s="653"/>
      <c r="AB2010" s="653"/>
      <c r="AC2010" s="653"/>
      <c r="AD2010" s="229"/>
      <c r="AE2010" s="649" t="s">
        <v>11</v>
      </c>
      <c r="AF2010" s="649"/>
      <c r="AG2010" s="649"/>
      <c r="AH2010" s="649"/>
      <c r="AI2010" s="649"/>
      <c r="AJ2010" s="649"/>
      <c r="AK2010" s="649"/>
      <c r="AL2010" s="647"/>
      <c r="AM2010" s="647"/>
      <c r="AN2010" s="647"/>
      <c r="AO2010" s="647"/>
      <c r="AP2010" s="647"/>
      <c r="AQ2010" s="647"/>
      <c r="AR2010" s="647"/>
      <c r="AS2010" s="647"/>
      <c r="AT2010" s="647"/>
      <c r="AU2010" s="647"/>
      <c r="AV2010" s="647"/>
      <c r="AW2010" s="647"/>
      <c r="AX2010" s="647"/>
      <c r="AY2010" s="647"/>
      <c r="AZ2010" s="647"/>
      <c r="BA2010" s="647"/>
      <c r="BB2010" s="647"/>
      <c r="BC2010" s="647"/>
      <c r="BD2010" s="647"/>
      <c r="BE2010" s="647"/>
      <c r="BF2010" s="647"/>
      <c r="BG2010" s="647"/>
      <c r="BH2010" s="647"/>
      <c r="BI2010" s="647"/>
      <c r="BJ2010" s="647"/>
      <c r="BK2010" s="647"/>
      <c r="BL2010" s="647"/>
      <c r="BM2010" s="647"/>
      <c r="BN2010" s="652"/>
      <c r="BO2010" s="652"/>
      <c r="BP2010" s="652"/>
      <c r="BQ2010" s="63"/>
      <c r="BR2010" s="63"/>
      <c r="BS2010" s="63"/>
    </row>
    <row r="2011" spans="1:71" ht="8.85" customHeight="1">
      <c r="A2011" s="71"/>
      <c r="B2011" s="224"/>
      <c r="C2011" s="227" t="s">
        <v>39</v>
      </c>
      <c r="D2011" s="227"/>
      <c r="E2011" s="227"/>
      <c r="F2011" s="230"/>
      <c r="G2011" s="230"/>
      <c r="H2011" s="227"/>
      <c r="I2011" s="227"/>
      <c r="J2011" s="231"/>
      <c r="K2011" s="231"/>
      <c r="L2011" s="231"/>
      <c r="M2011" s="231"/>
      <c r="N2011" s="231"/>
      <c r="O2011" s="231"/>
      <c r="P2011" s="231"/>
      <c r="Q2011" s="231"/>
      <c r="R2011" s="231"/>
      <c r="S2011" s="231"/>
      <c r="T2011" s="231"/>
      <c r="U2011" s="231"/>
      <c r="V2011" s="231"/>
      <c r="W2011" s="231"/>
      <c r="X2011" s="231"/>
      <c r="Y2011" s="231"/>
      <c r="Z2011" s="231"/>
      <c r="AA2011" s="231"/>
      <c r="AB2011" s="231"/>
      <c r="AC2011" s="231"/>
      <c r="AD2011" s="231"/>
      <c r="AE2011" s="231"/>
      <c r="AF2011" s="231"/>
      <c r="AG2011" s="227"/>
      <c r="AH2011" s="232"/>
      <c r="AI2011" s="233"/>
      <c r="AJ2011" s="233"/>
      <c r="AK2011" s="233"/>
      <c r="AL2011" s="233"/>
      <c r="AM2011" s="233"/>
      <c r="AN2011" s="233"/>
      <c r="AO2011" s="234"/>
      <c r="AP2011" s="235"/>
      <c r="AQ2011" s="235"/>
      <c r="AR2011" s="235"/>
      <c r="AS2011" s="235"/>
      <c r="AT2011" s="235"/>
      <c r="AU2011" s="235"/>
      <c r="AV2011" s="235"/>
      <c r="AW2011" s="235"/>
      <c r="AX2011" s="235"/>
      <c r="AY2011" s="235"/>
      <c r="AZ2011" s="235"/>
      <c r="BA2011" s="235"/>
      <c r="BB2011" s="235"/>
      <c r="BC2011" s="235"/>
      <c r="BD2011" s="235"/>
      <c r="BE2011" s="235"/>
      <c r="BF2011" s="235"/>
      <c r="BG2011" s="235"/>
      <c r="BH2011" s="235"/>
      <c r="BI2011" s="235"/>
      <c r="BJ2011" s="235"/>
      <c r="BK2011" s="235"/>
      <c r="BL2011" s="235"/>
      <c r="BM2011" s="235"/>
      <c r="BN2011" s="235"/>
      <c r="BO2011" s="236"/>
      <c r="BP2011" s="236"/>
      <c r="BQ2011" s="71"/>
      <c r="BR2011" s="71"/>
      <c r="BS2011" s="71"/>
    </row>
    <row r="2012" spans="1:71" s="70" customFormat="1" ht="37.5">
      <c r="A2012" s="63"/>
      <c r="B2012" s="224"/>
      <c r="C2012" s="646" t="s">
        <v>38</v>
      </c>
      <c r="D2012" s="646"/>
      <c r="E2012" s="647"/>
      <c r="F2012" s="647"/>
      <c r="G2012" s="647"/>
      <c r="H2012" s="647"/>
      <c r="I2012" s="647"/>
      <c r="J2012" s="647"/>
      <c r="K2012" s="647"/>
      <c r="L2012" s="647"/>
      <c r="M2012" s="647"/>
      <c r="N2012" s="647"/>
      <c r="O2012" s="647"/>
      <c r="P2012" s="647"/>
      <c r="Q2012" s="647"/>
      <c r="R2012" s="647"/>
      <c r="S2012" s="647"/>
      <c r="T2012" s="647"/>
      <c r="U2012" s="647"/>
      <c r="V2012" s="647"/>
      <c r="W2012" s="647"/>
      <c r="X2012" s="647"/>
      <c r="Y2012" s="647"/>
      <c r="Z2012" s="647"/>
      <c r="AA2012" s="647"/>
      <c r="AB2012" s="647"/>
      <c r="AC2012" s="647"/>
      <c r="AD2012" s="229"/>
      <c r="AE2012" s="648" t="s">
        <v>21</v>
      </c>
      <c r="AF2012" s="648"/>
      <c r="AG2012" s="648"/>
      <c r="AH2012" s="648"/>
      <c r="AI2012" s="647"/>
      <c r="AJ2012" s="647"/>
      <c r="AK2012" s="647"/>
      <c r="AL2012" s="647"/>
      <c r="AM2012" s="647"/>
      <c r="AN2012" s="647"/>
      <c r="AO2012" s="647"/>
      <c r="AP2012" s="647"/>
      <c r="AQ2012" s="647"/>
      <c r="AR2012" s="647"/>
      <c r="AS2012" s="647"/>
      <c r="AT2012" s="647"/>
      <c r="AU2012" s="647"/>
      <c r="AV2012" s="647"/>
      <c r="AW2012" s="647"/>
      <c r="AX2012" s="647"/>
      <c r="AY2012" s="647"/>
      <c r="AZ2012" s="647"/>
      <c r="BA2012" s="649" t="s">
        <v>12</v>
      </c>
      <c r="BB2012" s="649"/>
      <c r="BC2012" s="649"/>
      <c r="BD2012" s="650"/>
      <c r="BE2012" s="650"/>
      <c r="BF2012" s="650"/>
      <c r="BG2012" s="650"/>
      <c r="BH2012" s="650"/>
      <c r="BI2012" s="650"/>
      <c r="BJ2012" s="650"/>
      <c r="BK2012" s="650"/>
      <c r="BL2012" s="650"/>
      <c r="BM2012" s="650"/>
      <c r="BN2012" s="237"/>
      <c r="BO2012" s="238"/>
      <c r="BP2012" s="238"/>
      <c r="BQ2012" s="72">
        <f>IF(BD2012=0,0,1)</f>
        <v>0</v>
      </c>
      <c r="BR2012" s="73">
        <f>IF((BE2062+BI2062)&gt;(AO2062+AS2062),1,0)</f>
        <v>0</v>
      </c>
      <c r="BS2012" s="74"/>
    </row>
    <row r="2013" spans="1:71" ht="9.6" customHeight="1">
      <c r="A2013" s="62"/>
      <c r="B2013" s="224"/>
      <c r="C2013" s="225"/>
      <c r="D2013" s="225"/>
      <c r="E2013" s="225"/>
      <c r="F2013" s="226"/>
      <c r="G2013" s="226"/>
      <c r="H2013" s="225"/>
      <c r="I2013" s="225"/>
      <c r="J2013" s="225"/>
      <c r="K2013" s="225"/>
      <c r="L2013" s="225"/>
      <c r="M2013" s="225"/>
      <c r="N2013" s="225"/>
      <c r="O2013" s="225"/>
      <c r="P2013" s="225"/>
      <c r="Q2013" s="225"/>
      <c r="R2013" s="225"/>
      <c r="S2013" s="225"/>
      <c r="T2013" s="225"/>
      <c r="U2013" s="225"/>
      <c r="V2013" s="225"/>
      <c r="W2013" s="225"/>
      <c r="X2013" s="225"/>
      <c r="Y2013" s="225"/>
      <c r="Z2013" s="225"/>
      <c r="AA2013" s="225"/>
      <c r="AB2013" s="225"/>
      <c r="AC2013" s="225"/>
      <c r="AD2013" s="225"/>
      <c r="AE2013" s="225"/>
      <c r="AF2013" s="227"/>
      <c r="AG2013" s="227"/>
      <c r="AH2013" s="225"/>
      <c r="AI2013" s="225"/>
      <c r="AJ2013" s="225"/>
      <c r="AK2013" s="225"/>
      <c r="AL2013" s="225"/>
      <c r="AM2013" s="225"/>
      <c r="AN2013" s="225"/>
      <c r="AO2013" s="225"/>
      <c r="AP2013" s="225"/>
      <c r="AQ2013" s="225"/>
      <c r="AR2013" s="225"/>
      <c r="AS2013" s="225"/>
      <c r="AT2013" s="225"/>
      <c r="AU2013" s="225"/>
      <c r="AV2013" s="225"/>
      <c r="AW2013" s="225"/>
      <c r="AX2013" s="225"/>
      <c r="AY2013" s="225"/>
      <c r="AZ2013" s="225"/>
      <c r="BA2013" s="225"/>
      <c r="BB2013" s="225"/>
      <c r="BC2013" s="225"/>
      <c r="BD2013" s="225"/>
      <c r="BE2013" s="225"/>
      <c r="BF2013" s="225"/>
      <c r="BG2013" s="225"/>
      <c r="BH2013" s="225"/>
      <c r="BI2013" s="225"/>
      <c r="BJ2013" s="225"/>
      <c r="BK2013" s="225"/>
      <c r="BL2013" s="225"/>
      <c r="BM2013" s="225"/>
      <c r="BN2013" s="225"/>
      <c r="BO2013" s="239"/>
      <c r="BP2013" s="239"/>
      <c r="BQ2013" s="62"/>
      <c r="BR2013" s="62"/>
      <c r="BS2013" s="62"/>
    </row>
    <row r="2014" spans="1:71" ht="8.85" customHeight="1" thickBot="1">
      <c r="A2014" s="62"/>
      <c r="B2014" s="240"/>
      <c r="C2014" s="241"/>
      <c r="D2014" s="241"/>
      <c r="E2014" s="241"/>
      <c r="F2014" s="242"/>
      <c r="G2014" s="242"/>
      <c r="H2014" s="241"/>
      <c r="I2014" s="241"/>
      <c r="J2014" s="241"/>
      <c r="K2014" s="241"/>
      <c r="L2014" s="241"/>
      <c r="M2014" s="241"/>
      <c r="N2014" s="241"/>
      <c r="O2014" s="241"/>
      <c r="P2014" s="241"/>
      <c r="Q2014" s="241"/>
      <c r="R2014" s="241"/>
      <c r="S2014" s="241"/>
      <c r="T2014" s="241"/>
      <c r="U2014" s="241"/>
      <c r="V2014" s="241"/>
      <c r="W2014" s="241"/>
      <c r="X2014" s="241"/>
      <c r="Y2014" s="241"/>
      <c r="Z2014" s="241"/>
      <c r="AA2014" s="241"/>
      <c r="AB2014" s="241"/>
      <c r="AC2014" s="241"/>
      <c r="AD2014" s="241"/>
      <c r="AE2014" s="241"/>
      <c r="AF2014" s="243"/>
      <c r="AG2014" s="243"/>
      <c r="AH2014" s="241"/>
      <c r="AI2014" s="241"/>
      <c r="AJ2014" s="241"/>
      <c r="AK2014" s="241"/>
      <c r="AL2014" s="241"/>
      <c r="AM2014" s="241"/>
      <c r="AN2014" s="241"/>
      <c r="AO2014" s="241"/>
      <c r="AP2014" s="241"/>
      <c r="AQ2014" s="241"/>
      <c r="AR2014" s="241"/>
      <c r="AS2014" s="241"/>
      <c r="AT2014" s="241"/>
      <c r="AU2014" s="241"/>
      <c r="AV2014" s="241"/>
      <c r="AW2014" s="241"/>
      <c r="AX2014" s="241"/>
      <c r="AY2014" s="241"/>
      <c r="AZ2014" s="241"/>
      <c r="BA2014" s="241"/>
      <c r="BB2014" s="241"/>
      <c r="BC2014" s="241"/>
      <c r="BD2014" s="241"/>
      <c r="BE2014" s="241"/>
      <c r="BF2014" s="241"/>
      <c r="BG2014" s="241"/>
      <c r="BH2014" s="241"/>
      <c r="BI2014" s="241"/>
      <c r="BJ2014" s="241"/>
      <c r="BK2014" s="241"/>
      <c r="BL2014" s="241"/>
      <c r="BM2014" s="241"/>
      <c r="BN2014" s="241"/>
      <c r="BO2014" s="244"/>
      <c r="BP2014" s="244"/>
      <c r="BQ2014" s="62"/>
      <c r="BR2014" s="62"/>
      <c r="BS2014" s="62"/>
    </row>
    <row r="2015" spans="1:71" s="70" customFormat="1" ht="33.4" customHeight="1" thickTop="1">
      <c r="A2015" s="74"/>
      <c r="B2015" s="634" t="s">
        <v>0</v>
      </c>
      <c r="C2015" s="636" t="s">
        <v>1</v>
      </c>
      <c r="D2015" s="637"/>
      <c r="E2015" s="245" t="s">
        <v>28</v>
      </c>
      <c r="F2015" s="644" t="s">
        <v>115</v>
      </c>
      <c r="G2015" s="644" t="s">
        <v>116</v>
      </c>
      <c r="H2015" s="640" t="s">
        <v>41</v>
      </c>
      <c r="I2015" s="641"/>
      <c r="J2015" s="619" t="s">
        <v>7</v>
      </c>
      <c r="K2015" s="619"/>
      <c r="L2015" s="619"/>
      <c r="M2015" s="619"/>
      <c r="N2015" s="619"/>
      <c r="O2015" s="619"/>
      <c r="P2015" s="619" t="s">
        <v>2</v>
      </c>
      <c r="Q2015" s="619"/>
      <c r="R2015" s="619"/>
      <c r="S2015" s="619"/>
      <c r="T2015" s="619"/>
      <c r="U2015" s="619"/>
      <c r="V2015" s="630" t="s">
        <v>35</v>
      </c>
      <c r="W2015" s="631"/>
      <c r="X2015" s="630" t="s">
        <v>36</v>
      </c>
      <c r="Y2015" s="631"/>
      <c r="Z2015" s="630" t="s">
        <v>44</v>
      </c>
      <c r="AA2015" s="631"/>
      <c r="AB2015" s="619" t="s">
        <v>6</v>
      </c>
      <c r="AC2015" s="619"/>
      <c r="AD2015" s="619"/>
      <c r="AE2015" s="619"/>
      <c r="AF2015" s="619"/>
      <c r="AG2015" s="619"/>
      <c r="AH2015" s="619" t="s">
        <v>74</v>
      </c>
      <c r="AI2015" s="619"/>
      <c r="AJ2015" s="619"/>
      <c r="AK2015" s="619"/>
      <c r="AL2015" s="619"/>
      <c r="AM2015" s="619"/>
      <c r="AN2015" s="619" t="s">
        <v>75</v>
      </c>
      <c r="AO2015" s="619"/>
      <c r="AP2015" s="619"/>
      <c r="AQ2015" s="619"/>
      <c r="AR2015" s="619"/>
      <c r="AS2015" s="619"/>
      <c r="AT2015" s="619" t="s">
        <v>76</v>
      </c>
      <c r="AU2015" s="619"/>
      <c r="AV2015" s="619"/>
      <c r="AW2015" s="619"/>
      <c r="AX2015" s="619"/>
      <c r="AY2015" s="621"/>
      <c r="AZ2015" s="619" t="s">
        <v>4</v>
      </c>
      <c r="BA2015" s="619"/>
      <c r="BB2015" s="619"/>
      <c r="BC2015" s="619"/>
      <c r="BD2015" s="619"/>
      <c r="BE2015" s="620"/>
      <c r="BF2015" s="619" t="s">
        <v>77</v>
      </c>
      <c r="BG2015" s="619"/>
      <c r="BH2015" s="619"/>
      <c r="BI2015" s="619"/>
      <c r="BJ2015" s="619"/>
      <c r="BK2015" s="621"/>
      <c r="BL2015" s="622" t="s">
        <v>25</v>
      </c>
      <c r="BM2015" s="623"/>
      <c r="BN2015" s="624"/>
      <c r="BO2015" s="615" t="s">
        <v>92</v>
      </c>
      <c r="BP2015" s="615" t="s">
        <v>93</v>
      </c>
      <c r="BQ2015" s="74"/>
      <c r="BR2015" s="74"/>
      <c r="BS2015" s="74"/>
    </row>
    <row r="2016" spans="1:71" s="76" customFormat="1" ht="31.9" customHeight="1">
      <c r="A2016" s="75"/>
      <c r="B2016" s="635"/>
      <c r="C2016" s="638"/>
      <c r="D2016" s="639"/>
      <c r="E2016" s="246" t="s">
        <v>117</v>
      </c>
      <c r="F2016" s="645"/>
      <c r="G2016" s="645"/>
      <c r="H2016" s="642"/>
      <c r="I2016" s="643"/>
      <c r="J2016" s="607" t="s">
        <v>17</v>
      </c>
      <c r="K2016" s="608"/>
      <c r="L2016" s="609" t="s">
        <v>18</v>
      </c>
      <c r="M2016" s="610"/>
      <c r="N2016" s="617" t="s">
        <v>19</v>
      </c>
      <c r="O2016" s="618" t="s">
        <v>8</v>
      </c>
      <c r="P2016" s="607" t="s">
        <v>26</v>
      </c>
      <c r="Q2016" s="608"/>
      <c r="R2016" s="609" t="s">
        <v>24</v>
      </c>
      <c r="S2016" s="610"/>
      <c r="T2016" s="617" t="s">
        <v>19</v>
      </c>
      <c r="U2016" s="618"/>
      <c r="V2016" s="632"/>
      <c r="W2016" s="633"/>
      <c r="X2016" s="632"/>
      <c r="Y2016" s="633"/>
      <c r="Z2016" s="632"/>
      <c r="AA2016" s="633"/>
      <c r="AB2016" s="607" t="s">
        <v>54</v>
      </c>
      <c r="AC2016" s="608"/>
      <c r="AD2016" s="609" t="s">
        <v>23</v>
      </c>
      <c r="AE2016" s="610" t="s">
        <v>3</v>
      </c>
      <c r="AF2016" s="611" t="s">
        <v>5</v>
      </c>
      <c r="AG2016" s="612"/>
      <c r="AH2016" s="607" t="s">
        <v>54</v>
      </c>
      <c r="AI2016" s="608"/>
      <c r="AJ2016" s="609" t="s">
        <v>23</v>
      </c>
      <c r="AK2016" s="610" t="s">
        <v>3</v>
      </c>
      <c r="AL2016" s="611" t="s">
        <v>5</v>
      </c>
      <c r="AM2016" s="612"/>
      <c r="AN2016" s="607" t="s">
        <v>54</v>
      </c>
      <c r="AO2016" s="608"/>
      <c r="AP2016" s="609" t="s">
        <v>23</v>
      </c>
      <c r="AQ2016" s="610" t="s">
        <v>3</v>
      </c>
      <c r="AR2016" s="611" t="s">
        <v>5</v>
      </c>
      <c r="AS2016" s="612"/>
      <c r="AT2016" s="613" t="s">
        <v>54</v>
      </c>
      <c r="AU2016" s="614"/>
      <c r="AV2016" s="628" t="s">
        <v>23</v>
      </c>
      <c r="AW2016" s="629" t="s">
        <v>3</v>
      </c>
      <c r="AX2016" s="611" t="s">
        <v>5</v>
      </c>
      <c r="AY2016" s="612"/>
      <c r="AZ2016" s="607" t="s">
        <v>54</v>
      </c>
      <c r="BA2016" s="608"/>
      <c r="BB2016" s="609" t="s">
        <v>23</v>
      </c>
      <c r="BC2016" s="610" t="s">
        <v>3</v>
      </c>
      <c r="BD2016" s="611" t="s">
        <v>5</v>
      </c>
      <c r="BE2016" s="612"/>
      <c r="BF2016" s="613" t="s">
        <v>54</v>
      </c>
      <c r="BG2016" s="614"/>
      <c r="BH2016" s="628" t="s">
        <v>23</v>
      </c>
      <c r="BI2016" s="629" t="s">
        <v>3</v>
      </c>
      <c r="BJ2016" s="611" t="s">
        <v>5</v>
      </c>
      <c r="BK2016" s="612"/>
      <c r="BL2016" s="625"/>
      <c r="BM2016" s="626"/>
      <c r="BN2016" s="627"/>
      <c r="BO2016" s="616"/>
      <c r="BP2016" s="616"/>
      <c r="BQ2016" s="75"/>
      <c r="BR2016" s="75"/>
      <c r="BS2016" s="75"/>
    </row>
    <row r="2017" spans="1:71" ht="23.85" customHeight="1">
      <c r="A2017" s="77"/>
      <c r="B2017" s="605" t="str">
        <f>IF(ROSTER!B$8="","",ROSTER!B$8)</f>
        <v/>
      </c>
      <c r="C2017" s="588" t="str">
        <f>IF(ROSTER!C$8="","",ROSTER!C$8)</f>
        <v/>
      </c>
      <c r="D2017" s="589"/>
      <c r="E2017" s="590"/>
      <c r="F2017" s="592">
        <f>IF(E2017="y",1,IF(E2017="S",1,0))</f>
        <v>0</v>
      </c>
      <c r="G2017" s="594">
        <f>IF(E2017="S",1,0)</f>
        <v>0</v>
      </c>
      <c r="H2017" s="584"/>
      <c r="I2017" s="576"/>
      <c r="J2017" s="564"/>
      <c r="K2017" s="565"/>
      <c r="L2017" s="568"/>
      <c r="M2017" s="569"/>
      <c r="N2017" s="578">
        <f>L2017+J2017</f>
        <v>0</v>
      </c>
      <c r="O2017" s="579"/>
      <c r="P2017" s="564"/>
      <c r="Q2017" s="565"/>
      <c r="R2017" s="568"/>
      <c r="S2017" s="569"/>
      <c r="T2017" s="578">
        <f>R2017-P2017</f>
        <v>0</v>
      </c>
      <c r="U2017" s="579"/>
      <c r="V2017" s="584"/>
      <c r="W2017" s="576"/>
      <c r="X2017" s="564"/>
      <c r="Y2017" s="576"/>
      <c r="Z2017" s="564"/>
      <c r="AA2017" s="576"/>
      <c r="AB2017" s="564"/>
      <c r="AC2017" s="565"/>
      <c r="AD2017" s="568"/>
      <c r="AE2017" s="569"/>
      <c r="AF2017" s="548">
        <f>IF(AB2017=0,0,(AD2017/AB2017)*100)</f>
        <v>0</v>
      </c>
      <c r="AG2017" s="549"/>
      <c r="AH2017" s="564"/>
      <c r="AI2017" s="565"/>
      <c r="AJ2017" s="568"/>
      <c r="AK2017" s="569"/>
      <c r="AL2017" s="548">
        <f>IF(AH2017=0,0,(AJ2017/AH2017)*100)</f>
        <v>0</v>
      </c>
      <c r="AM2017" s="549"/>
      <c r="AN2017" s="564"/>
      <c r="AO2017" s="565"/>
      <c r="AP2017" s="568"/>
      <c r="AQ2017" s="569"/>
      <c r="AR2017" s="548">
        <f>IF(AN2017=0,0,(AP2017/AN2017)*100)</f>
        <v>0</v>
      </c>
      <c r="AS2017" s="549"/>
      <c r="AT2017" s="572">
        <f>AB2017+AH2017+AN2017</f>
        <v>0</v>
      </c>
      <c r="AU2017" s="573"/>
      <c r="AV2017" s="544">
        <f>AD2017+AJ2017+AP2017</f>
        <v>0</v>
      </c>
      <c r="AW2017" s="545"/>
      <c r="AX2017" s="548">
        <f>IF(AT2017=0,0,(AV2017/AT2017)*100)</f>
        <v>0</v>
      </c>
      <c r="AY2017" s="549"/>
      <c r="AZ2017" s="564"/>
      <c r="BA2017" s="565"/>
      <c r="BB2017" s="568"/>
      <c r="BC2017" s="569"/>
      <c r="BD2017" s="548">
        <f>IF(AZ2017=0,0,(BB2017/AZ2017)*100)</f>
        <v>0</v>
      </c>
      <c r="BE2017" s="549"/>
      <c r="BF2017" s="572">
        <f>AT2017+AZ2017</f>
        <v>0</v>
      </c>
      <c r="BG2017" s="573"/>
      <c r="BH2017" s="544">
        <f>AV2017+BB2017</f>
        <v>0</v>
      </c>
      <c r="BI2017" s="545"/>
      <c r="BJ2017" s="548">
        <f>IF(BF2017=0,0,(BH2017/BF2017)*100)</f>
        <v>0</v>
      </c>
      <c r="BK2017" s="549"/>
      <c r="BL2017" s="552">
        <f>(AD2017*2)+(AJ2017*2)+(AP2017*3)+BB2017</f>
        <v>0</v>
      </c>
      <c r="BM2017" s="553"/>
      <c r="BN2017" s="554"/>
      <c r="BO2017" s="560" t="e">
        <f>(BL2017*BR$2017)+(N2017*BR$2018)+(X2017*BR$2019)+(R2017*BR$2020)+(V2017*BR$2021)+(Z2017*BR$2022)</f>
        <v>#REF!</v>
      </c>
      <c r="BP2017" s="560" t="e">
        <f>((AZ2017-BB2017)*BR$2024)+((AT2017-AV2017)*BR$2023)+(H2017*BR$2025)+(P2017*BR$2026)</f>
        <v>#REF!</v>
      </c>
      <c r="BQ2017" s="78" t="s">
        <v>81</v>
      </c>
      <c r="BR2017" s="79" t="e">
        <f>IF(#REF!="B",#REF!,IF(#REF!="C",#REF!,#REF!))</f>
        <v>#REF!</v>
      </c>
      <c r="BS2017" s="75"/>
    </row>
    <row r="2018" spans="1:71" ht="23.85" customHeight="1">
      <c r="A2018" s="77"/>
      <c r="B2018" s="606"/>
      <c r="C2018" s="562" t="str">
        <f>IF(ROSTER!D$8="","",ROSTER!D$8)</f>
        <v/>
      </c>
      <c r="D2018" s="563"/>
      <c r="E2018" s="591"/>
      <c r="F2018" s="593"/>
      <c r="G2018" s="595"/>
      <c r="H2018" s="585"/>
      <c r="I2018" s="577"/>
      <c r="J2018" s="566"/>
      <c r="K2018" s="567"/>
      <c r="L2018" s="570"/>
      <c r="M2018" s="571"/>
      <c r="N2018" s="582" t="s">
        <v>16</v>
      </c>
      <c r="O2018" s="583"/>
      <c r="P2018" s="566"/>
      <c r="Q2018" s="567"/>
      <c r="R2018" s="570"/>
      <c r="S2018" s="571"/>
      <c r="T2018" s="582" t="s">
        <v>16</v>
      </c>
      <c r="U2018" s="583"/>
      <c r="V2018" s="585"/>
      <c r="W2018" s="577"/>
      <c r="X2018" s="566"/>
      <c r="Y2018" s="577"/>
      <c r="Z2018" s="566"/>
      <c r="AA2018" s="577"/>
      <c r="AB2018" s="566"/>
      <c r="AC2018" s="567"/>
      <c r="AD2018" s="570"/>
      <c r="AE2018" s="571"/>
      <c r="AF2018" s="598"/>
      <c r="AG2018" s="599"/>
      <c r="AH2018" s="566"/>
      <c r="AI2018" s="567"/>
      <c r="AJ2018" s="570"/>
      <c r="AK2018" s="571"/>
      <c r="AL2018" s="598"/>
      <c r="AM2018" s="599"/>
      <c r="AN2018" s="566"/>
      <c r="AO2018" s="567"/>
      <c r="AP2018" s="570"/>
      <c r="AQ2018" s="571"/>
      <c r="AR2018" s="598"/>
      <c r="AS2018" s="599"/>
      <c r="AT2018" s="603"/>
      <c r="AU2018" s="604"/>
      <c r="AV2018" s="596"/>
      <c r="AW2018" s="597"/>
      <c r="AX2018" s="598"/>
      <c r="AY2018" s="599"/>
      <c r="AZ2018" s="566"/>
      <c r="BA2018" s="567"/>
      <c r="BB2018" s="570"/>
      <c r="BC2018" s="571"/>
      <c r="BD2018" s="598"/>
      <c r="BE2018" s="599"/>
      <c r="BF2018" s="603"/>
      <c r="BG2018" s="604"/>
      <c r="BH2018" s="596"/>
      <c r="BI2018" s="597"/>
      <c r="BJ2018" s="598"/>
      <c r="BK2018" s="599"/>
      <c r="BL2018" s="600"/>
      <c r="BM2018" s="601"/>
      <c r="BN2018" s="602"/>
      <c r="BO2018" s="561"/>
      <c r="BP2018" s="561"/>
      <c r="BQ2018" s="78" t="s">
        <v>82</v>
      </c>
      <c r="BR2018" s="79" t="e">
        <f>IF(#REF!="B",#REF!,IF(#REF!="C",#REF!,#REF!))</f>
        <v>#REF!</v>
      </c>
      <c r="BS2018" s="75"/>
    </row>
    <row r="2019" spans="1:71" ht="21.75" customHeight="1">
      <c r="A2019" s="62"/>
      <c r="B2019" s="605" t="str">
        <f>IF(ROSTER!B$10="","",ROSTER!B$10)</f>
        <v/>
      </c>
      <c r="C2019" s="588" t="str">
        <f>IF(ROSTER!C$10="","",ROSTER!C$10)</f>
        <v/>
      </c>
      <c r="D2019" s="589"/>
      <c r="E2019" s="590"/>
      <c r="F2019" s="592">
        <f>IF(E2019="y",1,IF(E2019="S",1,0))</f>
        <v>0</v>
      </c>
      <c r="G2019" s="594">
        <f>IF(E2019="S",1,0)</f>
        <v>0</v>
      </c>
      <c r="H2019" s="584"/>
      <c r="I2019" s="576"/>
      <c r="J2019" s="564"/>
      <c r="K2019" s="565"/>
      <c r="L2019" s="568"/>
      <c r="M2019" s="569"/>
      <c r="N2019" s="578">
        <f>L2019+J2019</f>
        <v>0</v>
      </c>
      <c r="O2019" s="579"/>
      <c r="P2019" s="564"/>
      <c r="Q2019" s="565"/>
      <c r="R2019" s="568"/>
      <c r="S2019" s="569"/>
      <c r="T2019" s="578">
        <f>R2019-P2019</f>
        <v>0</v>
      </c>
      <c r="U2019" s="579"/>
      <c r="V2019" s="584"/>
      <c r="W2019" s="576"/>
      <c r="X2019" s="564"/>
      <c r="Y2019" s="576"/>
      <c r="Z2019" s="564"/>
      <c r="AA2019" s="576"/>
      <c r="AB2019" s="564"/>
      <c r="AC2019" s="565"/>
      <c r="AD2019" s="568"/>
      <c r="AE2019" s="569"/>
      <c r="AF2019" s="548">
        <f>IF(AB2019=0,0,(AD2019/AB2019)*100)</f>
        <v>0</v>
      </c>
      <c r="AG2019" s="549"/>
      <c r="AH2019" s="564"/>
      <c r="AI2019" s="565"/>
      <c r="AJ2019" s="568"/>
      <c r="AK2019" s="569"/>
      <c r="AL2019" s="548">
        <f>IF(AH2019=0,0,(AJ2019/AH2019)*100)</f>
        <v>0</v>
      </c>
      <c r="AM2019" s="549"/>
      <c r="AN2019" s="564"/>
      <c r="AO2019" s="565"/>
      <c r="AP2019" s="568"/>
      <c r="AQ2019" s="569"/>
      <c r="AR2019" s="548">
        <f>IF(AN2019=0,0,(AP2019/AN2019)*100)</f>
        <v>0</v>
      </c>
      <c r="AS2019" s="549"/>
      <c r="AT2019" s="572">
        <f>AB2019+AH2019+AN2019</f>
        <v>0</v>
      </c>
      <c r="AU2019" s="573"/>
      <c r="AV2019" s="544">
        <f>AD2019+AJ2019+AP2019</f>
        <v>0</v>
      </c>
      <c r="AW2019" s="545"/>
      <c r="AX2019" s="548">
        <f>IF(AT2019=0,0,(AV2019/AT2019)*100)</f>
        <v>0</v>
      </c>
      <c r="AY2019" s="549"/>
      <c r="AZ2019" s="564"/>
      <c r="BA2019" s="565"/>
      <c r="BB2019" s="568"/>
      <c r="BC2019" s="569"/>
      <c r="BD2019" s="548">
        <f>IF(AZ2019=0,0,(BB2019/AZ2019)*100)</f>
        <v>0</v>
      </c>
      <c r="BE2019" s="549"/>
      <c r="BF2019" s="572">
        <f>AT2019+AZ2019</f>
        <v>0</v>
      </c>
      <c r="BG2019" s="573"/>
      <c r="BH2019" s="544">
        <f>AV2019+BB2019</f>
        <v>0</v>
      </c>
      <c r="BI2019" s="545"/>
      <c r="BJ2019" s="548">
        <f>IF(BF2019=0,0,(BH2019/BF2019)*100)</f>
        <v>0</v>
      </c>
      <c r="BK2019" s="549"/>
      <c r="BL2019" s="552">
        <f>(AD2019*2)+(AJ2019*2)+(AP2019*3)+BB2019</f>
        <v>0</v>
      </c>
      <c r="BM2019" s="553"/>
      <c r="BN2019" s="554"/>
      <c r="BO2019" s="560" t="e">
        <f>(BL2019*BR$2017)+(N2019*BR$2018)+(X2019*BR$2019)+(R2019*BR$2020)+(V2019*BR$2021)+(Z2019*BR$2022)</f>
        <v>#REF!</v>
      </c>
      <c r="BP2019" s="560" t="e">
        <f>((AZ2019-BB2019)*BR$2024)+((AT2019-AV2019)*BR$2023)+(H2019*BR$2025)+(P2019*BR$2026)</f>
        <v>#REF!</v>
      </c>
      <c r="BQ2019" s="78" t="s">
        <v>83</v>
      </c>
      <c r="BR2019" s="79" t="e">
        <f>IF(#REF!="B",#REF!,IF(#REF!="C",#REF!,#REF!))</f>
        <v>#REF!</v>
      </c>
      <c r="BS2019" s="75"/>
    </row>
    <row r="2020" spans="1:71" ht="21.75" customHeight="1">
      <c r="A2020" s="62"/>
      <c r="B2020" s="606"/>
      <c r="C2020" s="562" t="str">
        <f>IF(ROSTER!D$10="","",ROSTER!D$10)</f>
        <v/>
      </c>
      <c r="D2020" s="563"/>
      <c r="E2020" s="591"/>
      <c r="F2020" s="593"/>
      <c r="G2020" s="595"/>
      <c r="H2020" s="585"/>
      <c r="I2020" s="577"/>
      <c r="J2020" s="566"/>
      <c r="K2020" s="567"/>
      <c r="L2020" s="570"/>
      <c r="M2020" s="571"/>
      <c r="N2020" s="582" t="s">
        <v>16</v>
      </c>
      <c r="O2020" s="583"/>
      <c r="P2020" s="566"/>
      <c r="Q2020" s="567"/>
      <c r="R2020" s="570"/>
      <c r="S2020" s="571"/>
      <c r="T2020" s="582" t="s">
        <v>16</v>
      </c>
      <c r="U2020" s="583"/>
      <c r="V2020" s="585"/>
      <c r="W2020" s="577"/>
      <c r="X2020" s="566"/>
      <c r="Y2020" s="577"/>
      <c r="Z2020" s="566"/>
      <c r="AA2020" s="577"/>
      <c r="AB2020" s="566"/>
      <c r="AC2020" s="567"/>
      <c r="AD2020" s="570"/>
      <c r="AE2020" s="571"/>
      <c r="AF2020" s="598"/>
      <c r="AG2020" s="599"/>
      <c r="AH2020" s="566"/>
      <c r="AI2020" s="567"/>
      <c r="AJ2020" s="570"/>
      <c r="AK2020" s="571"/>
      <c r="AL2020" s="598"/>
      <c r="AM2020" s="599"/>
      <c r="AN2020" s="566"/>
      <c r="AO2020" s="567"/>
      <c r="AP2020" s="570"/>
      <c r="AQ2020" s="571"/>
      <c r="AR2020" s="598"/>
      <c r="AS2020" s="599"/>
      <c r="AT2020" s="603"/>
      <c r="AU2020" s="604"/>
      <c r="AV2020" s="596"/>
      <c r="AW2020" s="597"/>
      <c r="AX2020" s="598"/>
      <c r="AY2020" s="599"/>
      <c r="AZ2020" s="566"/>
      <c r="BA2020" s="567"/>
      <c r="BB2020" s="570"/>
      <c r="BC2020" s="571"/>
      <c r="BD2020" s="598"/>
      <c r="BE2020" s="599"/>
      <c r="BF2020" s="603"/>
      <c r="BG2020" s="604"/>
      <c r="BH2020" s="596"/>
      <c r="BI2020" s="597"/>
      <c r="BJ2020" s="598"/>
      <c r="BK2020" s="599"/>
      <c r="BL2020" s="600"/>
      <c r="BM2020" s="601"/>
      <c r="BN2020" s="602"/>
      <c r="BO2020" s="561"/>
      <c r="BP2020" s="561"/>
      <c r="BQ2020" s="78" t="s">
        <v>84</v>
      </c>
      <c r="BR2020" s="79" t="e">
        <f>IF(#REF!="B",#REF!,IF(#REF!="C",#REF!,#REF!))</f>
        <v>#REF!</v>
      </c>
      <c r="BS2020" s="75"/>
    </row>
    <row r="2021" spans="1:71" ht="21.75" customHeight="1">
      <c r="A2021" s="62"/>
      <c r="B2021" s="586" t="str">
        <f>IF(ROSTER!B$12="","",ROSTER!B$12)</f>
        <v/>
      </c>
      <c r="C2021" s="588" t="str">
        <f>IF(ROSTER!C$12="","",ROSTER!C$12)</f>
        <v/>
      </c>
      <c r="D2021" s="589"/>
      <c r="E2021" s="590"/>
      <c r="F2021" s="592">
        <f>IF(E2021="y",1,IF(E2021="S",1,0))</f>
        <v>0</v>
      </c>
      <c r="G2021" s="594">
        <f>IF(E2021="S",1,0)</f>
        <v>0</v>
      </c>
      <c r="H2021" s="584"/>
      <c r="I2021" s="576"/>
      <c r="J2021" s="564"/>
      <c r="K2021" s="565"/>
      <c r="L2021" s="568"/>
      <c r="M2021" s="569"/>
      <c r="N2021" s="578">
        <f>L2021+J2021</f>
        <v>0</v>
      </c>
      <c r="O2021" s="579"/>
      <c r="P2021" s="564"/>
      <c r="Q2021" s="565"/>
      <c r="R2021" s="568"/>
      <c r="S2021" s="569"/>
      <c r="T2021" s="578">
        <f>R2021-P2021</f>
        <v>0</v>
      </c>
      <c r="U2021" s="579"/>
      <c r="V2021" s="584"/>
      <c r="W2021" s="576"/>
      <c r="X2021" s="564"/>
      <c r="Y2021" s="576"/>
      <c r="Z2021" s="564"/>
      <c r="AA2021" s="576"/>
      <c r="AB2021" s="564"/>
      <c r="AC2021" s="565"/>
      <c r="AD2021" s="568"/>
      <c r="AE2021" s="569"/>
      <c r="AF2021" s="548">
        <f>IF(AB2021=0,0,(AD2021/AB2021)*100)</f>
        <v>0</v>
      </c>
      <c r="AG2021" s="549"/>
      <c r="AH2021" s="564"/>
      <c r="AI2021" s="565"/>
      <c r="AJ2021" s="568"/>
      <c r="AK2021" s="569"/>
      <c r="AL2021" s="548">
        <f>IF(AH2021=0,0,(AJ2021/AH2021)*100)</f>
        <v>0</v>
      </c>
      <c r="AM2021" s="549"/>
      <c r="AN2021" s="564"/>
      <c r="AO2021" s="565"/>
      <c r="AP2021" s="568"/>
      <c r="AQ2021" s="569"/>
      <c r="AR2021" s="548">
        <f>IF(AN2021=0,0,(AP2021/AN2021)*100)</f>
        <v>0</v>
      </c>
      <c r="AS2021" s="549"/>
      <c r="AT2021" s="572">
        <f>AB2021+AH2021+AN2021</f>
        <v>0</v>
      </c>
      <c r="AU2021" s="573"/>
      <c r="AV2021" s="544">
        <f>AD2021+AJ2021+AP2021</f>
        <v>0</v>
      </c>
      <c r="AW2021" s="545"/>
      <c r="AX2021" s="548">
        <f>IF(AT2021=0,0,(AV2021/AT2021)*100)</f>
        <v>0</v>
      </c>
      <c r="AY2021" s="549"/>
      <c r="AZ2021" s="564"/>
      <c r="BA2021" s="565"/>
      <c r="BB2021" s="568"/>
      <c r="BC2021" s="569"/>
      <c r="BD2021" s="548">
        <f>IF(AZ2021=0,0,(BB2021/AZ2021)*100)</f>
        <v>0</v>
      </c>
      <c r="BE2021" s="549"/>
      <c r="BF2021" s="572">
        <f>AT2021+AZ2021</f>
        <v>0</v>
      </c>
      <c r="BG2021" s="573"/>
      <c r="BH2021" s="544">
        <f>AV2021+BB2021</f>
        <v>0</v>
      </c>
      <c r="BI2021" s="545"/>
      <c r="BJ2021" s="548">
        <f>IF(BF2021=0,0,(BH2021/BF2021)*100)</f>
        <v>0</v>
      </c>
      <c r="BK2021" s="549"/>
      <c r="BL2021" s="552">
        <f>(AD2021*2)+(AJ2021*2)+(AP2021*3)+BB2021</f>
        <v>0</v>
      </c>
      <c r="BM2021" s="553"/>
      <c r="BN2021" s="554"/>
      <c r="BO2021" s="560" t="e">
        <f>(BL2021*BR$2017)+(N2021*BR$2018)+(X2021*BR$2019)+(R2021*BR$2020)+(V2021*BR$2021)+(Z2021*BR$2022)</f>
        <v>#REF!</v>
      </c>
      <c r="BP2021" s="560" t="e">
        <f>((AZ2021-BB2021)*BR$2024)+((AT2021-AV2021)*BR$2023)+(H2021*BR$2025)+(P2021*BR$2026)</f>
        <v>#REF!</v>
      </c>
      <c r="BQ2021" s="78" t="s">
        <v>85</v>
      </c>
      <c r="BR2021" s="79" t="e">
        <f>IF(#REF!="B",#REF!,IF(#REF!="C",#REF!,#REF!))</f>
        <v>#REF!</v>
      </c>
      <c r="BS2021" s="75"/>
    </row>
    <row r="2022" spans="1:71" ht="21.75" customHeight="1">
      <c r="A2022" s="62"/>
      <c r="B2022" s="587"/>
      <c r="C2022" s="562" t="str">
        <f>IF(ROSTER!D$12="","",ROSTER!D$12)</f>
        <v/>
      </c>
      <c r="D2022" s="563"/>
      <c r="E2022" s="591"/>
      <c r="F2022" s="593"/>
      <c r="G2022" s="595"/>
      <c r="H2022" s="585"/>
      <c r="I2022" s="577"/>
      <c r="J2022" s="566"/>
      <c r="K2022" s="567"/>
      <c r="L2022" s="570"/>
      <c r="M2022" s="571"/>
      <c r="N2022" s="582" t="s">
        <v>16</v>
      </c>
      <c r="O2022" s="583"/>
      <c r="P2022" s="566"/>
      <c r="Q2022" s="567"/>
      <c r="R2022" s="570"/>
      <c r="S2022" s="571"/>
      <c r="T2022" s="582" t="s">
        <v>16</v>
      </c>
      <c r="U2022" s="583"/>
      <c r="V2022" s="585"/>
      <c r="W2022" s="577"/>
      <c r="X2022" s="566"/>
      <c r="Y2022" s="577"/>
      <c r="Z2022" s="566"/>
      <c r="AA2022" s="577"/>
      <c r="AB2022" s="566"/>
      <c r="AC2022" s="567"/>
      <c r="AD2022" s="570"/>
      <c r="AE2022" s="571"/>
      <c r="AF2022" s="598"/>
      <c r="AG2022" s="599"/>
      <c r="AH2022" s="566"/>
      <c r="AI2022" s="567"/>
      <c r="AJ2022" s="570"/>
      <c r="AK2022" s="571"/>
      <c r="AL2022" s="598"/>
      <c r="AM2022" s="599"/>
      <c r="AN2022" s="566"/>
      <c r="AO2022" s="567"/>
      <c r="AP2022" s="570"/>
      <c r="AQ2022" s="571"/>
      <c r="AR2022" s="598"/>
      <c r="AS2022" s="599"/>
      <c r="AT2022" s="603"/>
      <c r="AU2022" s="604"/>
      <c r="AV2022" s="596"/>
      <c r="AW2022" s="597"/>
      <c r="AX2022" s="598"/>
      <c r="AY2022" s="599"/>
      <c r="AZ2022" s="566"/>
      <c r="BA2022" s="567"/>
      <c r="BB2022" s="570"/>
      <c r="BC2022" s="571"/>
      <c r="BD2022" s="598"/>
      <c r="BE2022" s="599"/>
      <c r="BF2022" s="603"/>
      <c r="BG2022" s="604"/>
      <c r="BH2022" s="596"/>
      <c r="BI2022" s="597"/>
      <c r="BJ2022" s="598"/>
      <c r="BK2022" s="599"/>
      <c r="BL2022" s="600"/>
      <c r="BM2022" s="601"/>
      <c r="BN2022" s="602"/>
      <c r="BO2022" s="561"/>
      <c r="BP2022" s="561"/>
      <c r="BQ2022" s="78" t="s">
        <v>86</v>
      </c>
      <c r="BR2022" s="79" t="e">
        <f>IF(#REF!="B",#REF!,IF(#REF!="C",#REF!,#REF!))</f>
        <v>#REF!</v>
      </c>
      <c r="BS2022" s="75"/>
    </row>
    <row r="2023" spans="1:71" ht="21.75" customHeight="1">
      <c r="A2023" s="62"/>
      <c r="B2023" s="586" t="str">
        <f>IF(ROSTER!B$14="","",ROSTER!B$14)</f>
        <v/>
      </c>
      <c r="C2023" s="588" t="str">
        <f>IF(ROSTER!C$14="","",ROSTER!C$14)</f>
        <v/>
      </c>
      <c r="D2023" s="589"/>
      <c r="E2023" s="590"/>
      <c r="F2023" s="592">
        <f>IF(E2023="y",1,IF(E2023="S",1,0))</f>
        <v>0</v>
      </c>
      <c r="G2023" s="594">
        <f>IF(E2023="S",1,0)</f>
        <v>0</v>
      </c>
      <c r="H2023" s="584"/>
      <c r="I2023" s="576"/>
      <c r="J2023" s="564"/>
      <c r="K2023" s="565"/>
      <c r="L2023" s="568"/>
      <c r="M2023" s="569"/>
      <c r="N2023" s="578">
        <f>L2023+J2023</f>
        <v>0</v>
      </c>
      <c r="O2023" s="579"/>
      <c r="P2023" s="564"/>
      <c r="Q2023" s="565"/>
      <c r="R2023" s="568"/>
      <c r="S2023" s="569"/>
      <c r="T2023" s="578">
        <f>R2023-P2023</f>
        <v>0</v>
      </c>
      <c r="U2023" s="579"/>
      <c r="V2023" s="584"/>
      <c r="W2023" s="576"/>
      <c r="X2023" s="564"/>
      <c r="Y2023" s="576"/>
      <c r="Z2023" s="564"/>
      <c r="AA2023" s="576"/>
      <c r="AB2023" s="564"/>
      <c r="AC2023" s="565"/>
      <c r="AD2023" s="568"/>
      <c r="AE2023" s="569"/>
      <c r="AF2023" s="548">
        <f>IF(AB2023=0,0,(AD2023/AB2023)*100)</f>
        <v>0</v>
      </c>
      <c r="AG2023" s="549"/>
      <c r="AH2023" s="564"/>
      <c r="AI2023" s="565"/>
      <c r="AJ2023" s="568"/>
      <c r="AK2023" s="569"/>
      <c r="AL2023" s="548">
        <f>IF(AH2023=0,0,(AJ2023/AH2023)*100)</f>
        <v>0</v>
      </c>
      <c r="AM2023" s="549"/>
      <c r="AN2023" s="564"/>
      <c r="AO2023" s="565"/>
      <c r="AP2023" s="568"/>
      <c r="AQ2023" s="569"/>
      <c r="AR2023" s="548">
        <f>IF(AN2023=0,0,(AP2023/AN2023)*100)</f>
        <v>0</v>
      </c>
      <c r="AS2023" s="549"/>
      <c r="AT2023" s="572">
        <f>AB2023+AH2023+AN2023</f>
        <v>0</v>
      </c>
      <c r="AU2023" s="573"/>
      <c r="AV2023" s="544">
        <f>AD2023+AJ2023+AP2023</f>
        <v>0</v>
      </c>
      <c r="AW2023" s="545"/>
      <c r="AX2023" s="548">
        <f>IF(AT2023=0,0,(AV2023/AT2023)*100)</f>
        <v>0</v>
      </c>
      <c r="AY2023" s="549"/>
      <c r="AZ2023" s="564"/>
      <c r="BA2023" s="565"/>
      <c r="BB2023" s="568"/>
      <c r="BC2023" s="569"/>
      <c r="BD2023" s="548">
        <f>IF(AZ2023=0,0,(BB2023/AZ2023)*100)</f>
        <v>0</v>
      </c>
      <c r="BE2023" s="549"/>
      <c r="BF2023" s="572">
        <f>AT2023+AZ2023</f>
        <v>0</v>
      </c>
      <c r="BG2023" s="573"/>
      <c r="BH2023" s="544">
        <f>AV2023+BB2023</f>
        <v>0</v>
      </c>
      <c r="BI2023" s="545"/>
      <c r="BJ2023" s="548">
        <f>IF(BF2023=0,0,(BH2023/BF2023)*100)</f>
        <v>0</v>
      </c>
      <c r="BK2023" s="549"/>
      <c r="BL2023" s="552">
        <f>(AD2023*2)+(AJ2023*2)+(AP2023*3)+BB2023</f>
        <v>0</v>
      </c>
      <c r="BM2023" s="553"/>
      <c r="BN2023" s="554"/>
      <c r="BO2023" s="560" t="e">
        <f>(BL2023*BR$2017)+(N2023*BR$2018)+(X2023*BR$2019)+(R2023*BR$2020)+(V2023*BR$2021)+(Z2023*BR$2022)</f>
        <v>#REF!</v>
      </c>
      <c r="BP2023" s="560" t="e">
        <f>((AZ2023-BB2023)*BR$2024)+((AT2023-AV2023)*BR$2023)+(H2023*BR$2025)+(P2023*BR$2026)</f>
        <v>#REF!</v>
      </c>
      <c r="BQ2023" s="78" t="s">
        <v>87</v>
      </c>
      <c r="BR2023" s="79" t="e">
        <f>IF(#REF!="B",#REF!,IF(#REF!="C",#REF!,#REF!))</f>
        <v>#REF!</v>
      </c>
      <c r="BS2023" s="75"/>
    </row>
    <row r="2024" spans="1:71" ht="21.75" customHeight="1">
      <c r="A2024" s="62"/>
      <c r="B2024" s="587"/>
      <c r="C2024" s="562" t="str">
        <f>IF(ROSTER!D$14="","",ROSTER!D$14)</f>
        <v/>
      </c>
      <c r="D2024" s="563"/>
      <c r="E2024" s="591"/>
      <c r="F2024" s="593"/>
      <c r="G2024" s="595"/>
      <c r="H2024" s="585"/>
      <c r="I2024" s="577"/>
      <c r="J2024" s="566"/>
      <c r="K2024" s="567"/>
      <c r="L2024" s="570"/>
      <c r="M2024" s="571"/>
      <c r="N2024" s="582" t="s">
        <v>16</v>
      </c>
      <c r="O2024" s="583"/>
      <c r="P2024" s="566"/>
      <c r="Q2024" s="567"/>
      <c r="R2024" s="570"/>
      <c r="S2024" s="571"/>
      <c r="T2024" s="582" t="s">
        <v>16</v>
      </c>
      <c r="U2024" s="583"/>
      <c r="V2024" s="585"/>
      <c r="W2024" s="577"/>
      <c r="X2024" s="566"/>
      <c r="Y2024" s="577"/>
      <c r="Z2024" s="566"/>
      <c r="AA2024" s="577"/>
      <c r="AB2024" s="566"/>
      <c r="AC2024" s="567"/>
      <c r="AD2024" s="570"/>
      <c r="AE2024" s="571"/>
      <c r="AF2024" s="598"/>
      <c r="AG2024" s="599"/>
      <c r="AH2024" s="566"/>
      <c r="AI2024" s="567"/>
      <c r="AJ2024" s="570"/>
      <c r="AK2024" s="571"/>
      <c r="AL2024" s="598"/>
      <c r="AM2024" s="599"/>
      <c r="AN2024" s="566"/>
      <c r="AO2024" s="567"/>
      <c r="AP2024" s="570"/>
      <c r="AQ2024" s="571"/>
      <c r="AR2024" s="598"/>
      <c r="AS2024" s="599"/>
      <c r="AT2024" s="603"/>
      <c r="AU2024" s="604"/>
      <c r="AV2024" s="596"/>
      <c r="AW2024" s="597"/>
      <c r="AX2024" s="598"/>
      <c r="AY2024" s="599"/>
      <c r="AZ2024" s="566"/>
      <c r="BA2024" s="567"/>
      <c r="BB2024" s="570"/>
      <c r="BC2024" s="571"/>
      <c r="BD2024" s="598"/>
      <c r="BE2024" s="599"/>
      <c r="BF2024" s="603"/>
      <c r="BG2024" s="604"/>
      <c r="BH2024" s="596"/>
      <c r="BI2024" s="597"/>
      <c r="BJ2024" s="598"/>
      <c r="BK2024" s="599"/>
      <c r="BL2024" s="600"/>
      <c r="BM2024" s="601"/>
      <c r="BN2024" s="602"/>
      <c r="BO2024" s="561"/>
      <c r="BP2024" s="561"/>
      <c r="BQ2024" s="78" t="s">
        <v>88</v>
      </c>
      <c r="BR2024" s="79" t="e">
        <f>IF(#REF!="B",#REF!,IF(#REF!="C",#REF!,#REF!))</f>
        <v>#REF!</v>
      </c>
      <c r="BS2024" s="75"/>
    </row>
    <row r="2025" spans="1:71" ht="21.75" customHeight="1">
      <c r="A2025" s="62"/>
      <c r="B2025" s="586" t="str">
        <f>IF(ROSTER!B$16="","",ROSTER!B$16)</f>
        <v/>
      </c>
      <c r="C2025" s="588" t="str">
        <f>IF(ROSTER!C$16="","",ROSTER!C$16)</f>
        <v/>
      </c>
      <c r="D2025" s="589"/>
      <c r="E2025" s="590"/>
      <c r="F2025" s="592">
        <f>IF(E2025="y",1,IF(E2025="S",1,0))</f>
        <v>0</v>
      </c>
      <c r="G2025" s="594">
        <f>IF(E2025="S",1,0)</f>
        <v>0</v>
      </c>
      <c r="H2025" s="584"/>
      <c r="I2025" s="576"/>
      <c r="J2025" s="564"/>
      <c r="K2025" s="565"/>
      <c r="L2025" s="568"/>
      <c r="M2025" s="569"/>
      <c r="N2025" s="578">
        <f>L2025+J2025</f>
        <v>0</v>
      </c>
      <c r="O2025" s="579"/>
      <c r="P2025" s="564"/>
      <c r="Q2025" s="565"/>
      <c r="R2025" s="568"/>
      <c r="S2025" s="569"/>
      <c r="T2025" s="578">
        <f>R2025-P2025</f>
        <v>0</v>
      </c>
      <c r="U2025" s="579"/>
      <c r="V2025" s="584"/>
      <c r="W2025" s="576"/>
      <c r="X2025" s="564"/>
      <c r="Y2025" s="576"/>
      <c r="Z2025" s="564"/>
      <c r="AA2025" s="576"/>
      <c r="AB2025" s="564"/>
      <c r="AC2025" s="565"/>
      <c r="AD2025" s="568"/>
      <c r="AE2025" s="569"/>
      <c r="AF2025" s="548">
        <f>IF(AB2025=0,0,(AD2025/AB2025)*100)</f>
        <v>0</v>
      </c>
      <c r="AG2025" s="549"/>
      <c r="AH2025" s="564"/>
      <c r="AI2025" s="565"/>
      <c r="AJ2025" s="568"/>
      <c r="AK2025" s="569"/>
      <c r="AL2025" s="548">
        <f>IF(AH2025=0,0,(AJ2025/AH2025)*100)</f>
        <v>0</v>
      </c>
      <c r="AM2025" s="549"/>
      <c r="AN2025" s="564"/>
      <c r="AO2025" s="565"/>
      <c r="AP2025" s="568"/>
      <c r="AQ2025" s="569"/>
      <c r="AR2025" s="548">
        <f>IF(AN2025=0,0,(AP2025/AN2025)*100)</f>
        <v>0</v>
      </c>
      <c r="AS2025" s="549"/>
      <c r="AT2025" s="572">
        <f>AB2025+AH2025+AN2025</f>
        <v>0</v>
      </c>
      <c r="AU2025" s="573"/>
      <c r="AV2025" s="544">
        <f>AD2025+AJ2025+AP2025</f>
        <v>0</v>
      </c>
      <c r="AW2025" s="545"/>
      <c r="AX2025" s="548">
        <f>IF(AT2025=0,0,(AV2025/AT2025)*100)</f>
        <v>0</v>
      </c>
      <c r="AY2025" s="549"/>
      <c r="AZ2025" s="564"/>
      <c r="BA2025" s="565"/>
      <c r="BB2025" s="568"/>
      <c r="BC2025" s="569"/>
      <c r="BD2025" s="548">
        <f>IF(AZ2025=0,0,(BB2025/AZ2025)*100)</f>
        <v>0</v>
      </c>
      <c r="BE2025" s="549"/>
      <c r="BF2025" s="572">
        <f>AT2025+AZ2025</f>
        <v>0</v>
      </c>
      <c r="BG2025" s="573"/>
      <c r="BH2025" s="544">
        <f>AV2025+BB2025</f>
        <v>0</v>
      </c>
      <c r="BI2025" s="545"/>
      <c r="BJ2025" s="548">
        <f>IF(BF2025=0,0,(BH2025/BF2025)*100)</f>
        <v>0</v>
      </c>
      <c r="BK2025" s="549"/>
      <c r="BL2025" s="552">
        <f>(AD2025*2)+(AJ2025*2)+(AP2025*3)+BB2025</f>
        <v>0</v>
      </c>
      <c r="BM2025" s="553"/>
      <c r="BN2025" s="554"/>
      <c r="BO2025" s="560" t="e">
        <f>(BL2025*BR$2017)+(N2025*BR$2018)+(X2025*BR$2019)+(R2025*BR$2020)+(V2025*BR$2021)+(Z2025*BR$2022)</f>
        <v>#REF!</v>
      </c>
      <c r="BP2025" s="560" t="e">
        <f>((AZ2025-BB2025)*BR$2024)+((AT2025-AV2025)*BR$2023)+(H2025*BR$2025)+(P2025*BR$2026)</f>
        <v>#REF!</v>
      </c>
      <c r="BQ2025" s="78" t="s">
        <v>89</v>
      </c>
      <c r="BR2025" s="79" t="e">
        <f>IF(#REF!="B",#REF!,IF(#REF!="C",#REF!,#REF!))</f>
        <v>#REF!</v>
      </c>
      <c r="BS2025" s="75"/>
    </row>
    <row r="2026" spans="1:71" ht="21.75" customHeight="1">
      <c r="A2026" s="62"/>
      <c r="B2026" s="587"/>
      <c r="C2026" s="562" t="str">
        <f>IF(ROSTER!D$16="","",ROSTER!D$16)</f>
        <v/>
      </c>
      <c r="D2026" s="563"/>
      <c r="E2026" s="591"/>
      <c r="F2026" s="593"/>
      <c r="G2026" s="595"/>
      <c r="H2026" s="585"/>
      <c r="I2026" s="577"/>
      <c r="J2026" s="566"/>
      <c r="K2026" s="567"/>
      <c r="L2026" s="570"/>
      <c r="M2026" s="571"/>
      <c r="N2026" s="582" t="s">
        <v>16</v>
      </c>
      <c r="O2026" s="583"/>
      <c r="P2026" s="566"/>
      <c r="Q2026" s="567"/>
      <c r="R2026" s="570"/>
      <c r="S2026" s="571"/>
      <c r="T2026" s="582" t="s">
        <v>16</v>
      </c>
      <c r="U2026" s="583"/>
      <c r="V2026" s="585"/>
      <c r="W2026" s="577"/>
      <c r="X2026" s="566"/>
      <c r="Y2026" s="577"/>
      <c r="Z2026" s="566"/>
      <c r="AA2026" s="577"/>
      <c r="AB2026" s="566"/>
      <c r="AC2026" s="567"/>
      <c r="AD2026" s="570"/>
      <c r="AE2026" s="571"/>
      <c r="AF2026" s="598"/>
      <c r="AG2026" s="599"/>
      <c r="AH2026" s="566"/>
      <c r="AI2026" s="567"/>
      <c r="AJ2026" s="570"/>
      <c r="AK2026" s="571"/>
      <c r="AL2026" s="598"/>
      <c r="AM2026" s="599"/>
      <c r="AN2026" s="566"/>
      <c r="AO2026" s="567"/>
      <c r="AP2026" s="570"/>
      <c r="AQ2026" s="571"/>
      <c r="AR2026" s="598"/>
      <c r="AS2026" s="599"/>
      <c r="AT2026" s="603"/>
      <c r="AU2026" s="604"/>
      <c r="AV2026" s="596"/>
      <c r="AW2026" s="597"/>
      <c r="AX2026" s="598"/>
      <c r="AY2026" s="599"/>
      <c r="AZ2026" s="566"/>
      <c r="BA2026" s="567"/>
      <c r="BB2026" s="570"/>
      <c r="BC2026" s="571"/>
      <c r="BD2026" s="598"/>
      <c r="BE2026" s="599"/>
      <c r="BF2026" s="603"/>
      <c r="BG2026" s="604"/>
      <c r="BH2026" s="596"/>
      <c r="BI2026" s="597"/>
      <c r="BJ2026" s="598"/>
      <c r="BK2026" s="599"/>
      <c r="BL2026" s="600"/>
      <c r="BM2026" s="601"/>
      <c r="BN2026" s="602"/>
      <c r="BO2026" s="561"/>
      <c r="BP2026" s="561"/>
      <c r="BQ2026" s="78" t="s">
        <v>90</v>
      </c>
      <c r="BR2026" s="79" t="e">
        <f>IF(#REF!="B",#REF!,IF(#REF!="C",#REF!,#REF!))</f>
        <v>#REF!</v>
      </c>
      <c r="BS2026" s="75"/>
    </row>
    <row r="2027" spans="1:71" ht="21.75" customHeight="1">
      <c r="A2027" s="62"/>
      <c r="B2027" s="586" t="str">
        <f>IF(ROSTER!B$18="","",ROSTER!B$18)</f>
        <v/>
      </c>
      <c r="C2027" s="588" t="str">
        <f>IF(ROSTER!C$18="","",ROSTER!C$18)</f>
        <v/>
      </c>
      <c r="D2027" s="589"/>
      <c r="E2027" s="590"/>
      <c r="F2027" s="592">
        <f>IF(E2027="y",1,IF(E2027="S",1,0))</f>
        <v>0</v>
      </c>
      <c r="G2027" s="594">
        <f>IF(E2027="S",1,0)</f>
        <v>0</v>
      </c>
      <c r="H2027" s="584"/>
      <c r="I2027" s="576"/>
      <c r="J2027" s="564"/>
      <c r="K2027" s="565"/>
      <c r="L2027" s="568"/>
      <c r="M2027" s="569"/>
      <c r="N2027" s="578">
        <f>L2027+J2027</f>
        <v>0</v>
      </c>
      <c r="O2027" s="579"/>
      <c r="P2027" s="564"/>
      <c r="Q2027" s="565"/>
      <c r="R2027" s="568"/>
      <c r="S2027" s="569"/>
      <c r="T2027" s="578">
        <f>R2027-P2027</f>
        <v>0</v>
      </c>
      <c r="U2027" s="579"/>
      <c r="V2027" s="584"/>
      <c r="W2027" s="576"/>
      <c r="X2027" s="564"/>
      <c r="Y2027" s="576"/>
      <c r="Z2027" s="564"/>
      <c r="AA2027" s="576"/>
      <c r="AB2027" s="564"/>
      <c r="AC2027" s="565"/>
      <c r="AD2027" s="568"/>
      <c r="AE2027" s="569"/>
      <c r="AF2027" s="548">
        <f>IF(AB2027=0,0,(AD2027/AB2027)*100)</f>
        <v>0</v>
      </c>
      <c r="AG2027" s="549"/>
      <c r="AH2027" s="564"/>
      <c r="AI2027" s="565"/>
      <c r="AJ2027" s="568"/>
      <c r="AK2027" s="569"/>
      <c r="AL2027" s="548">
        <f>IF(AH2027=0,0,(AJ2027/AH2027)*100)</f>
        <v>0</v>
      </c>
      <c r="AM2027" s="549"/>
      <c r="AN2027" s="564"/>
      <c r="AO2027" s="565"/>
      <c r="AP2027" s="568"/>
      <c r="AQ2027" s="569"/>
      <c r="AR2027" s="548">
        <f>IF(AN2027=0,0,(AP2027/AN2027)*100)</f>
        <v>0</v>
      </c>
      <c r="AS2027" s="549"/>
      <c r="AT2027" s="572">
        <f>AB2027+AH2027+AN2027</f>
        <v>0</v>
      </c>
      <c r="AU2027" s="573"/>
      <c r="AV2027" s="544">
        <f>AD2027+AJ2027+AP2027</f>
        <v>0</v>
      </c>
      <c r="AW2027" s="545"/>
      <c r="AX2027" s="548">
        <f>IF(AT2027=0,0,(AV2027/AT2027)*100)</f>
        <v>0</v>
      </c>
      <c r="AY2027" s="549"/>
      <c r="AZ2027" s="564"/>
      <c r="BA2027" s="565"/>
      <c r="BB2027" s="568"/>
      <c r="BC2027" s="569"/>
      <c r="BD2027" s="548">
        <f>IF(AZ2027=0,0,(BB2027/AZ2027)*100)</f>
        <v>0</v>
      </c>
      <c r="BE2027" s="549"/>
      <c r="BF2027" s="572">
        <f>AT2027+AZ2027</f>
        <v>0</v>
      </c>
      <c r="BG2027" s="573"/>
      <c r="BH2027" s="544">
        <f>AV2027+BB2027</f>
        <v>0</v>
      </c>
      <c r="BI2027" s="545"/>
      <c r="BJ2027" s="548">
        <f>IF(BF2027=0,0,(BH2027/BF2027)*100)</f>
        <v>0</v>
      </c>
      <c r="BK2027" s="549"/>
      <c r="BL2027" s="552">
        <f>(AD2027*2)+(AJ2027*2)+(AP2027*3)+BB2027</f>
        <v>0</v>
      </c>
      <c r="BM2027" s="553"/>
      <c r="BN2027" s="554"/>
      <c r="BO2027" s="560" t="e">
        <f>(BL2027*BR$2017)+(N2027*BR$2018)+(X2027*BR$2019)+(R2027*BR$2020)+(V2027*BR$2021)+(Z2027*BR$2022)</f>
        <v>#REF!</v>
      </c>
      <c r="BP2027" s="560" t="e">
        <f>((AZ2027-BB2027)*BR$2024)+((AT2027-AV2027)*BR$2023)+(H2027*BR$2025)+(P2027*BR$2026)</f>
        <v>#REF!</v>
      </c>
      <c r="BQ2027" s="62"/>
      <c r="BR2027" s="62"/>
      <c r="BS2027" s="75"/>
    </row>
    <row r="2028" spans="1:71" ht="21.75" customHeight="1">
      <c r="A2028" s="62"/>
      <c r="B2028" s="587"/>
      <c r="C2028" s="562" t="str">
        <f>IF(ROSTER!D$18="","",ROSTER!D$18)</f>
        <v/>
      </c>
      <c r="D2028" s="563"/>
      <c r="E2028" s="591"/>
      <c r="F2028" s="593"/>
      <c r="G2028" s="595"/>
      <c r="H2028" s="585"/>
      <c r="I2028" s="577"/>
      <c r="J2028" s="566"/>
      <c r="K2028" s="567"/>
      <c r="L2028" s="570"/>
      <c r="M2028" s="571"/>
      <c r="N2028" s="582" t="s">
        <v>16</v>
      </c>
      <c r="O2028" s="583"/>
      <c r="P2028" s="566"/>
      <c r="Q2028" s="567"/>
      <c r="R2028" s="570"/>
      <c r="S2028" s="571"/>
      <c r="T2028" s="582" t="s">
        <v>16</v>
      </c>
      <c r="U2028" s="583"/>
      <c r="V2028" s="585"/>
      <c r="W2028" s="577"/>
      <c r="X2028" s="566"/>
      <c r="Y2028" s="577"/>
      <c r="Z2028" s="566"/>
      <c r="AA2028" s="577"/>
      <c r="AB2028" s="566"/>
      <c r="AC2028" s="567"/>
      <c r="AD2028" s="570"/>
      <c r="AE2028" s="571"/>
      <c r="AF2028" s="598"/>
      <c r="AG2028" s="599"/>
      <c r="AH2028" s="566"/>
      <c r="AI2028" s="567"/>
      <c r="AJ2028" s="570"/>
      <c r="AK2028" s="571"/>
      <c r="AL2028" s="598"/>
      <c r="AM2028" s="599"/>
      <c r="AN2028" s="566"/>
      <c r="AO2028" s="567"/>
      <c r="AP2028" s="570"/>
      <c r="AQ2028" s="571"/>
      <c r="AR2028" s="598"/>
      <c r="AS2028" s="599"/>
      <c r="AT2028" s="603"/>
      <c r="AU2028" s="604"/>
      <c r="AV2028" s="596"/>
      <c r="AW2028" s="597"/>
      <c r="AX2028" s="598"/>
      <c r="AY2028" s="599"/>
      <c r="AZ2028" s="566"/>
      <c r="BA2028" s="567"/>
      <c r="BB2028" s="570"/>
      <c r="BC2028" s="571"/>
      <c r="BD2028" s="598"/>
      <c r="BE2028" s="599"/>
      <c r="BF2028" s="603"/>
      <c r="BG2028" s="604"/>
      <c r="BH2028" s="596"/>
      <c r="BI2028" s="597"/>
      <c r="BJ2028" s="598"/>
      <c r="BK2028" s="599"/>
      <c r="BL2028" s="600"/>
      <c r="BM2028" s="601"/>
      <c r="BN2028" s="602"/>
      <c r="BO2028" s="561"/>
      <c r="BP2028" s="561"/>
      <c r="BQ2028" s="62"/>
      <c r="BR2028" s="62"/>
      <c r="BS2028" s="62"/>
    </row>
    <row r="2029" spans="1:71" ht="21.75" customHeight="1">
      <c r="A2029" s="62"/>
      <c r="B2029" s="586" t="str">
        <f>IF(ROSTER!B$20="","",ROSTER!B$20)</f>
        <v/>
      </c>
      <c r="C2029" s="588" t="str">
        <f>IF(ROSTER!C$20="","",ROSTER!C$20)</f>
        <v/>
      </c>
      <c r="D2029" s="589"/>
      <c r="E2029" s="590"/>
      <c r="F2029" s="592">
        <f>IF(E2029="y",1,IF(E2029="S",1,0))</f>
        <v>0</v>
      </c>
      <c r="G2029" s="594">
        <f>IF(E2029="S",1,0)</f>
        <v>0</v>
      </c>
      <c r="H2029" s="584"/>
      <c r="I2029" s="576"/>
      <c r="J2029" s="564"/>
      <c r="K2029" s="565"/>
      <c r="L2029" s="568"/>
      <c r="M2029" s="569"/>
      <c r="N2029" s="578">
        <f>L2029+J2029</f>
        <v>0</v>
      </c>
      <c r="O2029" s="579"/>
      <c r="P2029" s="564"/>
      <c r="Q2029" s="565"/>
      <c r="R2029" s="568"/>
      <c r="S2029" s="569"/>
      <c r="T2029" s="578">
        <f>R2029-P2029</f>
        <v>0</v>
      </c>
      <c r="U2029" s="579"/>
      <c r="V2029" s="584"/>
      <c r="W2029" s="576"/>
      <c r="X2029" s="564"/>
      <c r="Y2029" s="576"/>
      <c r="Z2029" s="564"/>
      <c r="AA2029" s="576"/>
      <c r="AB2029" s="564"/>
      <c r="AC2029" s="565"/>
      <c r="AD2029" s="568"/>
      <c r="AE2029" s="569"/>
      <c r="AF2029" s="548">
        <f>IF(AB2029=0,0,(AD2029/AB2029)*100)</f>
        <v>0</v>
      </c>
      <c r="AG2029" s="549"/>
      <c r="AH2029" s="564"/>
      <c r="AI2029" s="565"/>
      <c r="AJ2029" s="568"/>
      <c r="AK2029" s="569"/>
      <c r="AL2029" s="548">
        <f>IF(AH2029=0,0,(AJ2029/AH2029)*100)</f>
        <v>0</v>
      </c>
      <c r="AM2029" s="549"/>
      <c r="AN2029" s="564"/>
      <c r="AO2029" s="565"/>
      <c r="AP2029" s="568"/>
      <c r="AQ2029" s="569"/>
      <c r="AR2029" s="548">
        <f>IF(AN2029=0,0,(AP2029/AN2029)*100)</f>
        <v>0</v>
      </c>
      <c r="AS2029" s="549"/>
      <c r="AT2029" s="572">
        <f>AB2029+AH2029+AN2029</f>
        <v>0</v>
      </c>
      <c r="AU2029" s="573"/>
      <c r="AV2029" s="544">
        <f>AD2029+AJ2029+AP2029</f>
        <v>0</v>
      </c>
      <c r="AW2029" s="545"/>
      <c r="AX2029" s="548">
        <f>IF(AT2029=0,0,(AV2029/AT2029)*100)</f>
        <v>0</v>
      </c>
      <c r="AY2029" s="549"/>
      <c r="AZ2029" s="564"/>
      <c r="BA2029" s="565"/>
      <c r="BB2029" s="568"/>
      <c r="BC2029" s="569"/>
      <c r="BD2029" s="548">
        <f>IF(AZ2029=0,0,(BB2029/AZ2029)*100)</f>
        <v>0</v>
      </c>
      <c r="BE2029" s="549"/>
      <c r="BF2029" s="572">
        <f>AT2029+AZ2029</f>
        <v>0</v>
      </c>
      <c r="BG2029" s="573"/>
      <c r="BH2029" s="544">
        <f>AV2029+BB2029</f>
        <v>0</v>
      </c>
      <c r="BI2029" s="545"/>
      <c r="BJ2029" s="548">
        <f>IF(BF2029=0,0,(BH2029/BF2029)*100)</f>
        <v>0</v>
      </c>
      <c r="BK2029" s="549"/>
      <c r="BL2029" s="552">
        <f>(AD2029*2)+(AJ2029*2)+(AP2029*3)+BB2029</f>
        <v>0</v>
      </c>
      <c r="BM2029" s="553"/>
      <c r="BN2029" s="554"/>
      <c r="BO2029" s="560" t="e">
        <f>(BL2029*BR$2017)+(N2029*BR$2018)+(X2029*BR$2019)+(R2029*BR$2020)+(V2029*BR$2021)+(Z2029*BR$2022)</f>
        <v>#REF!</v>
      </c>
      <c r="BP2029" s="560" t="e">
        <f>((AZ2029-BB2029)*BR$2024)+((AT2029-AV2029)*BR$2023)+(H2029*BR$2025)+(P2029*BR$2026)</f>
        <v>#REF!</v>
      </c>
      <c r="BQ2029" s="62"/>
      <c r="BR2029" s="62"/>
      <c r="BS2029" s="62"/>
    </row>
    <row r="2030" spans="1:71" ht="21.75" customHeight="1">
      <c r="A2030" s="62"/>
      <c r="B2030" s="587"/>
      <c r="C2030" s="562" t="str">
        <f>IF(ROSTER!D$20="","",ROSTER!D$20)</f>
        <v/>
      </c>
      <c r="D2030" s="563"/>
      <c r="E2030" s="591"/>
      <c r="F2030" s="593"/>
      <c r="G2030" s="595"/>
      <c r="H2030" s="585"/>
      <c r="I2030" s="577"/>
      <c r="J2030" s="566"/>
      <c r="K2030" s="567"/>
      <c r="L2030" s="570"/>
      <c r="M2030" s="571"/>
      <c r="N2030" s="582" t="s">
        <v>16</v>
      </c>
      <c r="O2030" s="583"/>
      <c r="P2030" s="566"/>
      <c r="Q2030" s="567"/>
      <c r="R2030" s="570"/>
      <c r="S2030" s="571"/>
      <c r="T2030" s="582" t="s">
        <v>16</v>
      </c>
      <c r="U2030" s="583"/>
      <c r="V2030" s="585"/>
      <c r="W2030" s="577"/>
      <c r="X2030" s="566"/>
      <c r="Y2030" s="577"/>
      <c r="Z2030" s="566"/>
      <c r="AA2030" s="577"/>
      <c r="AB2030" s="566"/>
      <c r="AC2030" s="567"/>
      <c r="AD2030" s="570"/>
      <c r="AE2030" s="571"/>
      <c r="AF2030" s="598"/>
      <c r="AG2030" s="599"/>
      <c r="AH2030" s="566"/>
      <c r="AI2030" s="567"/>
      <c r="AJ2030" s="570"/>
      <c r="AK2030" s="571"/>
      <c r="AL2030" s="598"/>
      <c r="AM2030" s="599"/>
      <c r="AN2030" s="566"/>
      <c r="AO2030" s="567"/>
      <c r="AP2030" s="570"/>
      <c r="AQ2030" s="571"/>
      <c r="AR2030" s="598"/>
      <c r="AS2030" s="599"/>
      <c r="AT2030" s="603"/>
      <c r="AU2030" s="604"/>
      <c r="AV2030" s="596"/>
      <c r="AW2030" s="597"/>
      <c r="AX2030" s="598"/>
      <c r="AY2030" s="599"/>
      <c r="AZ2030" s="566"/>
      <c r="BA2030" s="567"/>
      <c r="BB2030" s="570"/>
      <c r="BC2030" s="571"/>
      <c r="BD2030" s="598"/>
      <c r="BE2030" s="599"/>
      <c r="BF2030" s="603"/>
      <c r="BG2030" s="604"/>
      <c r="BH2030" s="596"/>
      <c r="BI2030" s="597"/>
      <c r="BJ2030" s="598"/>
      <c r="BK2030" s="599"/>
      <c r="BL2030" s="600"/>
      <c r="BM2030" s="601"/>
      <c r="BN2030" s="602"/>
      <c r="BO2030" s="561"/>
      <c r="BP2030" s="561"/>
      <c r="BQ2030" s="62"/>
      <c r="BR2030" s="62"/>
      <c r="BS2030" s="62"/>
    </row>
    <row r="2031" spans="1:71" ht="21.75" customHeight="1">
      <c r="A2031" s="62"/>
      <c r="B2031" s="586" t="str">
        <f>IF(ROSTER!B$22="","",ROSTER!B$22)</f>
        <v/>
      </c>
      <c r="C2031" s="588" t="str">
        <f>IF(ROSTER!C$22="","",ROSTER!C$22)</f>
        <v/>
      </c>
      <c r="D2031" s="589"/>
      <c r="E2031" s="590"/>
      <c r="F2031" s="592">
        <f>IF(E2031="y",1,IF(E2031="S",1,0))</f>
        <v>0</v>
      </c>
      <c r="G2031" s="594">
        <f>IF(E2031="S",1,0)</f>
        <v>0</v>
      </c>
      <c r="H2031" s="584"/>
      <c r="I2031" s="576"/>
      <c r="J2031" s="564"/>
      <c r="K2031" s="565"/>
      <c r="L2031" s="568"/>
      <c r="M2031" s="569"/>
      <c r="N2031" s="578">
        <f>L2031+J2031</f>
        <v>0</v>
      </c>
      <c r="O2031" s="579"/>
      <c r="P2031" s="564"/>
      <c r="Q2031" s="565"/>
      <c r="R2031" s="568"/>
      <c r="S2031" s="569"/>
      <c r="T2031" s="578">
        <f>R2031-P2031</f>
        <v>0</v>
      </c>
      <c r="U2031" s="579"/>
      <c r="V2031" s="584"/>
      <c r="W2031" s="576"/>
      <c r="X2031" s="564"/>
      <c r="Y2031" s="576"/>
      <c r="Z2031" s="564"/>
      <c r="AA2031" s="576"/>
      <c r="AB2031" s="564"/>
      <c r="AC2031" s="565"/>
      <c r="AD2031" s="568"/>
      <c r="AE2031" s="569"/>
      <c r="AF2031" s="548">
        <f>IF(AB2031=0,0,(AD2031/AB2031)*100)</f>
        <v>0</v>
      </c>
      <c r="AG2031" s="549"/>
      <c r="AH2031" s="564"/>
      <c r="AI2031" s="565"/>
      <c r="AJ2031" s="568"/>
      <c r="AK2031" s="569"/>
      <c r="AL2031" s="548">
        <f>IF(AH2031=0,0,(AJ2031/AH2031)*100)</f>
        <v>0</v>
      </c>
      <c r="AM2031" s="549"/>
      <c r="AN2031" s="564"/>
      <c r="AO2031" s="565"/>
      <c r="AP2031" s="568"/>
      <c r="AQ2031" s="569"/>
      <c r="AR2031" s="548">
        <f>IF(AN2031=0,0,(AP2031/AN2031)*100)</f>
        <v>0</v>
      </c>
      <c r="AS2031" s="549"/>
      <c r="AT2031" s="572">
        <f>AB2031+AH2031+AN2031</f>
        <v>0</v>
      </c>
      <c r="AU2031" s="573"/>
      <c r="AV2031" s="544">
        <f>AD2031+AJ2031+AP2031</f>
        <v>0</v>
      </c>
      <c r="AW2031" s="545"/>
      <c r="AX2031" s="548">
        <f>IF(AT2031=0,0,(AV2031/AT2031)*100)</f>
        <v>0</v>
      </c>
      <c r="AY2031" s="549"/>
      <c r="AZ2031" s="564"/>
      <c r="BA2031" s="565"/>
      <c r="BB2031" s="568"/>
      <c r="BC2031" s="569"/>
      <c r="BD2031" s="548">
        <f>IF(AZ2031=0,0,(BB2031/AZ2031)*100)</f>
        <v>0</v>
      </c>
      <c r="BE2031" s="549"/>
      <c r="BF2031" s="572">
        <f>AT2031+AZ2031</f>
        <v>0</v>
      </c>
      <c r="BG2031" s="573"/>
      <c r="BH2031" s="544">
        <f>AV2031+BB2031</f>
        <v>0</v>
      </c>
      <c r="BI2031" s="545"/>
      <c r="BJ2031" s="548">
        <f>IF(BF2031=0,0,(BH2031/BF2031)*100)</f>
        <v>0</v>
      </c>
      <c r="BK2031" s="549"/>
      <c r="BL2031" s="552">
        <f>(AD2031*2)+(AJ2031*2)+(AP2031*3)+BB2031</f>
        <v>0</v>
      </c>
      <c r="BM2031" s="553"/>
      <c r="BN2031" s="554"/>
      <c r="BO2031" s="560" t="e">
        <f>(BL2031*BR$2017)+(N2031*BR$2018)+(X2031*BR$2019)+(R2031*BR$2020)+(V2031*BR$2021)+(Z2031*BR$2022)</f>
        <v>#REF!</v>
      </c>
      <c r="BP2031" s="560" t="e">
        <f>((AZ2031-BB2031)*BR$2024)+((AT2031-AV2031)*BR$2023)+(H2031*BR$2025)+(P2031*BR$2026)</f>
        <v>#REF!</v>
      </c>
      <c r="BQ2031" s="62"/>
      <c r="BR2031" s="62"/>
      <c r="BS2031" s="62"/>
    </row>
    <row r="2032" spans="1:71" ht="21.75" customHeight="1">
      <c r="A2032" s="62"/>
      <c r="B2032" s="587"/>
      <c r="C2032" s="562" t="str">
        <f>IF(ROSTER!D$22="","",ROSTER!D$22)</f>
        <v/>
      </c>
      <c r="D2032" s="563"/>
      <c r="E2032" s="591"/>
      <c r="F2032" s="593"/>
      <c r="G2032" s="595"/>
      <c r="H2032" s="585"/>
      <c r="I2032" s="577"/>
      <c r="J2032" s="566"/>
      <c r="K2032" s="567"/>
      <c r="L2032" s="570"/>
      <c r="M2032" s="571"/>
      <c r="N2032" s="582" t="s">
        <v>16</v>
      </c>
      <c r="O2032" s="583"/>
      <c r="P2032" s="566"/>
      <c r="Q2032" s="567"/>
      <c r="R2032" s="570"/>
      <c r="S2032" s="571"/>
      <c r="T2032" s="582" t="s">
        <v>16</v>
      </c>
      <c r="U2032" s="583"/>
      <c r="V2032" s="585"/>
      <c r="W2032" s="577"/>
      <c r="X2032" s="566"/>
      <c r="Y2032" s="577"/>
      <c r="Z2032" s="566"/>
      <c r="AA2032" s="577"/>
      <c r="AB2032" s="566"/>
      <c r="AC2032" s="567"/>
      <c r="AD2032" s="570"/>
      <c r="AE2032" s="571"/>
      <c r="AF2032" s="598"/>
      <c r="AG2032" s="599"/>
      <c r="AH2032" s="566"/>
      <c r="AI2032" s="567"/>
      <c r="AJ2032" s="570"/>
      <c r="AK2032" s="571"/>
      <c r="AL2032" s="598"/>
      <c r="AM2032" s="599"/>
      <c r="AN2032" s="566"/>
      <c r="AO2032" s="567"/>
      <c r="AP2032" s="570"/>
      <c r="AQ2032" s="571"/>
      <c r="AR2032" s="598"/>
      <c r="AS2032" s="599"/>
      <c r="AT2032" s="603"/>
      <c r="AU2032" s="604"/>
      <c r="AV2032" s="596"/>
      <c r="AW2032" s="597"/>
      <c r="AX2032" s="598"/>
      <c r="AY2032" s="599"/>
      <c r="AZ2032" s="566"/>
      <c r="BA2032" s="567"/>
      <c r="BB2032" s="570"/>
      <c r="BC2032" s="571"/>
      <c r="BD2032" s="598"/>
      <c r="BE2032" s="599"/>
      <c r="BF2032" s="603"/>
      <c r="BG2032" s="604"/>
      <c r="BH2032" s="596"/>
      <c r="BI2032" s="597"/>
      <c r="BJ2032" s="598"/>
      <c r="BK2032" s="599"/>
      <c r="BL2032" s="600"/>
      <c r="BM2032" s="601"/>
      <c r="BN2032" s="602"/>
      <c r="BO2032" s="561"/>
      <c r="BP2032" s="561"/>
      <c r="BQ2032" s="62"/>
      <c r="BR2032" s="62"/>
      <c r="BS2032" s="62"/>
    </row>
    <row r="2033" spans="1:76" ht="21.75" customHeight="1">
      <c r="A2033" s="62"/>
      <c r="B2033" s="586" t="str">
        <f>IF(ROSTER!B$24="","",ROSTER!B$24)</f>
        <v/>
      </c>
      <c r="C2033" s="588" t="str">
        <f>IF(ROSTER!C$24="","",ROSTER!C$24)</f>
        <v/>
      </c>
      <c r="D2033" s="589"/>
      <c r="E2033" s="590"/>
      <c r="F2033" s="592">
        <f>IF(E2033="y",1,IF(E2033="S",1,0))</f>
        <v>0</v>
      </c>
      <c r="G2033" s="594">
        <f>IF(E2033="S",1,0)</f>
        <v>0</v>
      </c>
      <c r="H2033" s="584"/>
      <c r="I2033" s="576"/>
      <c r="J2033" s="564"/>
      <c r="K2033" s="565"/>
      <c r="L2033" s="568"/>
      <c r="M2033" s="569"/>
      <c r="N2033" s="578">
        <f>L2033+J2033</f>
        <v>0</v>
      </c>
      <c r="O2033" s="579"/>
      <c r="P2033" s="564"/>
      <c r="Q2033" s="565"/>
      <c r="R2033" s="568"/>
      <c r="S2033" s="569"/>
      <c r="T2033" s="578">
        <f>R2033-P2033</f>
        <v>0</v>
      </c>
      <c r="U2033" s="579"/>
      <c r="V2033" s="584"/>
      <c r="W2033" s="576"/>
      <c r="X2033" s="564"/>
      <c r="Y2033" s="576"/>
      <c r="Z2033" s="564"/>
      <c r="AA2033" s="576"/>
      <c r="AB2033" s="564"/>
      <c r="AC2033" s="565"/>
      <c r="AD2033" s="568"/>
      <c r="AE2033" s="569"/>
      <c r="AF2033" s="548">
        <f>IF(AB2033=0,0,(AD2033/AB2033)*100)</f>
        <v>0</v>
      </c>
      <c r="AG2033" s="549"/>
      <c r="AH2033" s="564"/>
      <c r="AI2033" s="565"/>
      <c r="AJ2033" s="568"/>
      <c r="AK2033" s="569"/>
      <c r="AL2033" s="548">
        <f>IF(AH2033=0,0,(AJ2033/AH2033)*100)</f>
        <v>0</v>
      </c>
      <c r="AM2033" s="549"/>
      <c r="AN2033" s="564"/>
      <c r="AO2033" s="565"/>
      <c r="AP2033" s="568"/>
      <c r="AQ2033" s="569"/>
      <c r="AR2033" s="548">
        <f>IF(AN2033=0,0,(AP2033/AN2033)*100)</f>
        <v>0</v>
      </c>
      <c r="AS2033" s="549"/>
      <c r="AT2033" s="572">
        <f>AB2033+AH2033+AN2033</f>
        <v>0</v>
      </c>
      <c r="AU2033" s="573"/>
      <c r="AV2033" s="544">
        <f>AD2033+AJ2033+AP2033</f>
        <v>0</v>
      </c>
      <c r="AW2033" s="545"/>
      <c r="AX2033" s="548">
        <f>IF(AT2033=0,0,(AV2033/AT2033)*100)</f>
        <v>0</v>
      </c>
      <c r="AY2033" s="549"/>
      <c r="AZ2033" s="564"/>
      <c r="BA2033" s="565"/>
      <c r="BB2033" s="568"/>
      <c r="BC2033" s="569"/>
      <c r="BD2033" s="548">
        <f>IF(AZ2033=0,0,(BB2033/AZ2033)*100)</f>
        <v>0</v>
      </c>
      <c r="BE2033" s="549"/>
      <c r="BF2033" s="572">
        <f>AT2033+AZ2033</f>
        <v>0</v>
      </c>
      <c r="BG2033" s="573"/>
      <c r="BH2033" s="544">
        <f>AV2033+BB2033</f>
        <v>0</v>
      </c>
      <c r="BI2033" s="545"/>
      <c r="BJ2033" s="548">
        <f>IF(BF2033=0,0,(BH2033/BF2033)*100)</f>
        <v>0</v>
      </c>
      <c r="BK2033" s="549"/>
      <c r="BL2033" s="552">
        <f>(AD2033*2)+(AJ2033*2)+(AP2033*3)+BB2033</f>
        <v>0</v>
      </c>
      <c r="BM2033" s="553"/>
      <c r="BN2033" s="554"/>
      <c r="BO2033" s="560" t="e">
        <f>(BL2033*BR$2017)+(N2033*BR$2018)+(X2033*BR$2019)+(R2033*BR$2020)+(V2033*BR$2021)+(Z2033*BR$2022)</f>
        <v>#REF!</v>
      </c>
      <c r="BP2033" s="560" t="e">
        <f>((AZ2033-BB2033)*BR$2024)+((AT2033-AV2033)*BR$2023)+(H2033*BR$2025)+(P2033*BR$2026)</f>
        <v>#REF!</v>
      </c>
      <c r="BQ2033" s="62"/>
      <c r="BR2033" s="62"/>
      <c r="BS2033" s="62"/>
    </row>
    <row r="2034" spans="1:76" ht="21.75" customHeight="1">
      <c r="A2034" s="62"/>
      <c r="B2034" s="587"/>
      <c r="C2034" s="562" t="str">
        <f>IF(ROSTER!D$24="","",ROSTER!D$24)</f>
        <v/>
      </c>
      <c r="D2034" s="563"/>
      <c r="E2034" s="591"/>
      <c r="F2034" s="593"/>
      <c r="G2034" s="595"/>
      <c r="H2034" s="585"/>
      <c r="I2034" s="577"/>
      <c r="J2034" s="566"/>
      <c r="K2034" s="567"/>
      <c r="L2034" s="570"/>
      <c r="M2034" s="571"/>
      <c r="N2034" s="582" t="s">
        <v>16</v>
      </c>
      <c r="O2034" s="583"/>
      <c r="P2034" s="566"/>
      <c r="Q2034" s="567"/>
      <c r="R2034" s="570"/>
      <c r="S2034" s="571"/>
      <c r="T2034" s="582" t="s">
        <v>16</v>
      </c>
      <c r="U2034" s="583"/>
      <c r="V2034" s="585"/>
      <c r="W2034" s="577"/>
      <c r="X2034" s="566"/>
      <c r="Y2034" s="577"/>
      <c r="Z2034" s="566"/>
      <c r="AA2034" s="577"/>
      <c r="AB2034" s="566"/>
      <c r="AC2034" s="567"/>
      <c r="AD2034" s="570"/>
      <c r="AE2034" s="571"/>
      <c r="AF2034" s="598"/>
      <c r="AG2034" s="599"/>
      <c r="AH2034" s="566"/>
      <c r="AI2034" s="567"/>
      <c r="AJ2034" s="570"/>
      <c r="AK2034" s="571"/>
      <c r="AL2034" s="598"/>
      <c r="AM2034" s="599"/>
      <c r="AN2034" s="566"/>
      <c r="AO2034" s="567"/>
      <c r="AP2034" s="570"/>
      <c r="AQ2034" s="571"/>
      <c r="AR2034" s="598"/>
      <c r="AS2034" s="599"/>
      <c r="AT2034" s="603"/>
      <c r="AU2034" s="604"/>
      <c r="AV2034" s="596"/>
      <c r="AW2034" s="597"/>
      <c r="AX2034" s="598"/>
      <c r="AY2034" s="599"/>
      <c r="AZ2034" s="566"/>
      <c r="BA2034" s="567"/>
      <c r="BB2034" s="570"/>
      <c r="BC2034" s="571"/>
      <c r="BD2034" s="598"/>
      <c r="BE2034" s="599"/>
      <c r="BF2034" s="603"/>
      <c r="BG2034" s="604"/>
      <c r="BH2034" s="596"/>
      <c r="BI2034" s="597"/>
      <c r="BJ2034" s="598"/>
      <c r="BK2034" s="599"/>
      <c r="BL2034" s="600"/>
      <c r="BM2034" s="601"/>
      <c r="BN2034" s="602"/>
      <c r="BO2034" s="561"/>
      <c r="BP2034" s="561"/>
      <c r="BQ2034" s="62"/>
      <c r="BR2034" s="62"/>
      <c r="BS2034" s="62"/>
      <c r="BX2034" s="82"/>
    </row>
    <row r="2035" spans="1:76" ht="21.75" customHeight="1">
      <c r="A2035" s="62"/>
      <c r="B2035" s="586" t="str">
        <f>IF(ROSTER!B$26="","",ROSTER!B$26)</f>
        <v/>
      </c>
      <c r="C2035" s="588" t="str">
        <f>IF(ROSTER!C$26="","",ROSTER!C$26)</f>
        <v/>
      </c>
      <c r="D2035" s="589"/>
      <c r="E2035" s="590"/>
      <c r="F2035" s="592">
        <f>IF(E2035="y",1,IF(E2035="S",1,0))</f>
        <v>0</v>
      </c>
      <c r="G2035" s="594">
        <f>IF(E2035="S",1,0)</f>
        <v>0</v>
      </c>
      <c r="H2035" s="584"/>
      <c r="I2035" s="576"/>
      <c r="J2035" s="564"/>
      <c r="K2035" s="565"/>
      <c r="L2035" s="568"/>
      <c r="M2035" s="569"/>
      <c r="N2035" s="578">
        <f>L2035+J2035</f>
        <v>0</v>
      </c>
      <c r="O2035" s="579"/>
      <c r="P2035" s="564"/>
      <c r="Q2035" s="565"/>
      <c r="R2035" s="568"/>
      <c r="S2035" s="569"/>
      <c r="T2035" s="578">
        <f>R2035-P2035</f>
        <v>0</v>
      </c>
      <c r="U2035" s="579"/>
      <c r="V2035" s="584"/>
      <c r="W2035" s="576"/>
      <c r="X2035" s="564"/>
      <c r="Y2035" s="576"/>
      <c r="Z2035" s="564"/>
      <c r="AA2035" s="576"/>
      <c r="AB2035" s="564"/>
      <c r="AC2035" s="565"/>
      <c r="AD2035" s="568"/>
      <c r="AE2035" s="569"/>
      <c r="AF2035" s="548">
        <f>IF(AB2035=0,0,(AD2035/AB2035)*100)</f>
        <v>0</v>
      </c>
      <c r="AG2035" s="549"/>
      <c r="AH2035" s="564"/>
      <c r="AI2035" s="565"/>
      <c r="AJ2035" s="568"/>
      <c r="AK2035" s="569"/>
      <c r="AL2035" s="548">
        <f>IF(AH2035=0,0,(AJ2035/AH2035)*100)</f>
        <v>0</v>
      </c>
      <c r="AM2035" s="549"/>
      <c r="AN2035" s="564"/>
      <c r="AO2035" s="565"/>
      <c r="AP2035" s="568"/>
      <c r="AQ2035" s="569"/>
      <c r="AR2035" s="548">
        <f>IF(AN2035=0,0,(AP2035/AN2035)*100)</f>
        <v>0</v>
      </c>
      <c r="AS2035" s="549"/>
      <c r="AT2035" s="572">
        <f>AB2035+AH2035+AN2035</f>
        <v>0</v>
      </c>
      <c r="AU2035" s="573"/>
      <c r="AV2035" s="544">
        <f>AD2035+AJ2035+AP2035</f>
        <v>0</v>
      </c>
      <c r="AW2035" s="545"/>
      <c r="AX2035" s="548">
        <f>IF(AT2035=0,0,(AV2035/AT2035)*100)</f>
        <v>0</v>
      </c>
      <c r="AY2035" s="549"/>
      <c r="AZ2035" s="564"/>
      <c r="BA2035" s="565"/>
      <c r="BB2035" s="568"/>
      <c r="BC2035" s="569"/>
      <c r="BD2035" s="548">
        <f>IF(AZ2035=0,0,(BB2035/AZ2035)*100)</f>
        <v>0</v>
      </c>
      <c r="BE2035" s="549"/>
      <c r="BF2035" s="572">
        <f>AT2035+AZ2035</f>
        <v>0</v>
      </c>
      <c r="BG2035" s="573"/>
      <c r="BH2035" s="544">
        <f>AV2035+BB2035</f>
        <v>0</v>
      </c>
      <c r="BI2035" s="545"/>
      <c r="BJ2035" s="548">
        <f>IF(BF2035=0,0,(BH2035/BF2035)*100)</f>
        <v>0</v>
      </c>
      <c r="BK2035" s="549"/>
      <c r="BL2035" s="552">
        <f>(AD2035*2)+(AJ2035*2)+(AP2035*3)+BB2035</f>
        <v>0</v>
      </c>
      <c r="BM2035" s="553"/>
      <c r="BN2035" s="554"/>
      <c r="BO2035" s="560" t="e">
        <f>(BL2035*BR$2017)+(N2035*BR$2018)+(X2035*BR$2019)+(R2035*BR$2020)+(V2035*BR$2021)+(Z2035*BR$2022)</f>
        <v>#REF!</v>
      </c>
      <c r="BP2035" s="560" t="e">
        <f>((AZ2035-BB2035)*BR$2024)+((AT2035-AV2035)*BR$2023)+(H2035*BR$2025)+(P2035*BR$2026)</f>
        <v>#REF!</v>
      </c>
      <c r="BQ2035" s="62"/>
      <c r="BR2035" s="62"/>
      <c r="BS2035" s="62"/>
    </row>
    <row r="2036" spans="1:76" ht="21.75" customHeight="1">
      <c r="A2036" s="62"/>
      <c r="B2036" s="587"/>
      <c r="C2036" s="562" t="str">
        <f>IF(ROSTER!D$26="","",ROSTER!D$26)</f>
        <v/>
      </c>
      <c r="D2036" s="563"/>
      <c r="E2036" s="591"/>
      <c r="F2036" s="593"/>
      <c r="G2036" s="595"/>
      <c r="H2036" s="585"/>
      <c r="I2036" s="577"/>
      <c r="J2036" s="566"/>
      <c r="K2036" s="567"/>
      <c r="L2036" s="570"/>
      <c r="M2036" s="571"/>
      <c r="N2036" s="582" t="s">
        <v>16</v>
      </c>
      <c r="O2036" s="583"/>
      <c r="P2036" s="566"/>
      <c r="Q2036" s="567"/>
      <c r="R2036" s="570"/>
      <c r="S2036" s="571"/>
      <c r="T2036" s="582" t="s">
        <v>16</v>
      </c>
      <c r="U2036" s="583"/>
      <c r="V2036" s="585"/>
      <c r="W2036" s="577"/>
      <c r="X2036" s="566"/>
      <c r="Y2036" s="577"/>
      <c r="Z2036" s="566"/>
      <c r="AA2036" s="577"/>
      <c r="AB2036" s="566"/>
      <c r="AC2036" s="567"/>
      <c r="AD2036" s="570"/>
      <c r="AE2036" s="571"/>
      <c r="AF2036" s="598"/>
      <c r="AG2036" s="599"/>
      <c r="AH2036" s="566"/>
      <c r="AI2036" s="567"/>
      <c r="AJ2036" s="570"/>
      <c r="AK2036" s="571"/>
      <c r="AL2036" s="598"/>
      <c r="AM2036" s="599"/>
      <c r="AN2036" s="566"/>
      <c r="AO2036" s="567"/>
      <c r="AP2036" s="570"/>
      <c r="AQ2036" s="571"/>
      <c r="AR2036" s="598"/>
      <c r="AS2036" s="599"/>
      <c r="AT2036" s="603"/>
      <c r="AU2036" s="604"/>
      <c r="AV2036" s="596"/>
      <c r="AW2036" s="597"/>
      <c r="AX2036" s="598"/>
      <c r="AY2036" s="599"/>
      <c r="AZ2036" s="566"/>
      <c r="BA2036" s="567"/>
      <c r="BB2036" s="570"/>
      <c r="BC2036" s="571"/>
      <c r="BD2036" s="598"/>
      <c r="BE2036" s="599"/>
      <c r="BF2036" s="603"/>
      <c r="BG2036" s="604"/>
      <c r="BH2036" s="596"/>
      <c r="BI2036" s="597"/>
      <c r="BJ2036" s="598"/>
      <c r="BK2036" s="599"/>
      <c r="BL2036" s="600"/>
      <c r="BM2036" s="601"/>
      <c r="BN2036" s="602"/>
      <c r="BO2036" s="561"/>
      <c r="BP2036" s="561"/>
      <c r="BQ2036" s="62"/>
      <c r="BR2036" s="62"/>
      <c r="BS2036" s="62"/>
    </row>
    <row r="2037" spans="1:76" ht="21.75" customHeight="1">
      <c r="A2037" s="62"/>
      <c r="B2037" s="586" t="str">
        <f>IF(ROSTER!B$28="","",ROSTER!B$28)</f>
        <v/>
      </c>
      <c r="C2037" s="588" t="str">
        <f>IF(ROSTER!C$28="","",ROSTER!C$28)</f>
        <v/>
      </c>
      <c r="D2037" s="589"/>
      <c r="E2037" s="590"/>
      <c r="F2037" s="592">
        <f>IF(E2037="y",1,IF(E2037="S",1,0))</f>
        <v>0</v>
      </c>
      <c r="G2037" s="594">
        <f>IF(E2037="S",1,0)</f>
        <v>0</v>
      </c>
      <c r="H2037" s="584"/>
      <c r="I2037" s="576"/>
      <c r="J2037" s="564"/>
      <c r="K2037" s="565"/>
      <c r="L2037" s="568"/>
      <c r="M2037" s="569"/>
      <c r="N2037" s="578">
        <f>L2037+J2037</f>
        <v>0</v>
      </c>
      <c r="O2037" s="579"/>
      <c r="P2037" s="564"/>
      <c r="Q2037" s="565"/>
      <c r="R2037" s="568"/>
      <c r="S2037" s="569"/>
      <c r="T2037" s="578">
        <f>R2037-P2037</f>
        <v>0</v>
      </c>
      <c r="U2037" s="579"/>
      <c r="V2037" s="584"/>
      <c r="W2037" s="576"/>
      <c r="X2037" s="564"/>
      <c r="Y2037" s="576"/>
      <c r="Z2037" s="564"/>
      <c r="AA2037" s="576"/>
      <c r="AB2037" s="564"/>
      <c r="AC2037" s="565"/>
      <c r="AD2037" s="568"/>
      <c r="AE2037" s="569"/>
      <c r="AF2037" s="548">
        <f>IF(AB2037=0,0,(AD2037/AB2037)*100)</f>
        <v>0</v>
      </c>
      <c r="AG2037" s="549"/>
      <c r="AH2037" s="564"/>
      <c r="AI2037" s="565"/>
      <c r="AJ2037" s="568"/>
      <c r="AK2037" s="569"/>
      <c r="AL2037" s="548">
        <f>IF(AH2037=0,0,(AJ2037/AH2037)*100)</f>
        <v>0</v>
      </c>
      <c r="AM2037" s="549"/>
      <c r="AN2037" s="564"/>
      <c r="AO2037" s="565"/>
      <c r="AP2037" s="568"/>
      <c r="AQ2037" s="569"/>
      <c r="AR2037" s="548">
        <f>IF(AN2037=0,0,(AP2037/AN2037)*100)</f>
        <v>0</v>
      </c>
      <c r="AS2037" s="549"/>
      <c r="AT2037" s="572">
        <f>AB2037+AH2037+AN2037</f>
        <v>0</v>
      </c>
      <c r="AU2037" s="573"/>
      <c r="AV2037" s="544">
        <f>AD2037+AJ2037+AP2037</f>
        <v>0</v>
      </c>
      <c r="AW2037" s="545"/>
      <c r="AX2037" s="548">
        <f>IF(AT2037=0,0,(AV2037/AT2037)*100)</f>
        <v>0</v>
      </c>
      <c r="AY2037" s="549"/>
      <c r="AZ2037" s="564"/>
      <c r="BA2037" s="565"/>
      <c r="BB2037" s="568"/>
      <c r="BC2037" s="569"/>
      <c r="BD2037" s="548">
        <f>IF(AZ2037=0,0,(BB2037/AZ2037)*100)</f>
        <v>0</v>
      </c>
      <c r="BE2037" s="549"/>
      <c r="BF2037" s="572">
        <f>AT2037+AZ2037</f>
        <v>0</v>
      </c>
      <c r="BG2037" s="573"/>
      <c r="BH2037" s="544">
        <f>AV2037+BB2037</f>
        <v>0</v>
      </c>
      <c r="BI2037" s="545"/>
      <c r="BJ2037" s="548">
        <f>IF(BF2037=0,0,(BH2037/BF2037)*100)</f>
        <v>0</v>
      </c>
      <c r="BK2037" s="549"/>
      <c r="BL2037" s="552">
        <f>(AD2037*2)+(AJ2037*2)+(AP2037*3)+BB2037</f>
        <v>0</v>
      </c>
      <c r="BM2037" s="553"/>
      <c r="BN2037" s="554"/>
      <c r="BO2037" s="560" t="e">
        <f>(BL2037*BR$2017)+(N2037*BR$2018)+(X2037*BR$2019)+(R2037*BR$2020)+(V2037*BR$2021)+(Z2037*BR$2022)</f>
        <v>#REF!</v>
      </c>
      <c r="BP2037" s="560" t="e">
        <f>((AZ2037-BB2037)*BR$2024)+((AT2037-AV2037)*BR$2023)+(H2037*BR$2025)+(P2037*BR$2026)</f>
        <v>#REF!</v>
      </c>
      <c r="BQ2037" s="62"/>
      <c r="BR2037" s="62"/>
      <c r="BS2037" s="62"/>
    </row>
    <row r="2038" spans="1:76" ht="21.75" customHeight="1">
      <c r="A2038" s="62"/>
      <c r="B2038" s="587"/>
      <c r="C2038" s="562" t="str">
        <f>IF(ROSTER!D$28="","",ROSTER!D$28)</f>
        <v/>
      </c>
      <c r="D2038" s="563"/>
      <c r="E2038" s="591"/>
      <c r="F2038" s="593"/>
      <c r="G2038" s="595"/>
      <c r="H2038" s="585"/>
      <c r="I2038" s="577"/>
      <c r="J2038" s="566"/>
      <c r="K2038" s="567"/>
      <c r="L2038" s="570"/>
      <c r="M2038" s="571"/>
      <c r="N2038" s="582" t="s">
        <v>16</v>
      </c>
      <c r="O2038" s="583"/>
      <c r="P2038" s="566"/>
      <c r="Q2038" s="567"/>
      <c r="R2038" s="570"/>
      <c r="S2038" s="571"/>
      <c r="T2038" s="582" t="s">
        <v>16</v>
      </c>
      <c r="U2038" s="583"/>
      <c r="V2038" s="585"/>
      <c r="W2038" s="577"/>
      <c r="X2038" s="566"/>
      <c r="Y2038" s="577"/>
      <c r="Z2038" s="566"/>
      <c r="AA2038" s="577"/>
      <c r="AB2038" s="566"/>
      <c r="AC2038" s="567"/>
      <c r="AD2038" s="570"/>
      <c r="AE2038" s="571"/>
      <c r="AF2038" s="598"/>
      <c r="AG2038" s="599"/>
      <c r="AH2038" s="566"/>
      <c r="AI2038" s="567"/>
      <c r="AJ2038" s="570"/>
      <c r="AK2038" s="571"/>
      <c r="AL2038" s="598"/>
      <c r="AM2038" s="599"/>
      <c r="AN2038" s="566"/>
      <c r="AO2038" s="567"/>
      <c r="AP2038" s="570"/>
      <c r="AQ2038" s="571"/>
      <c r="AR2038" s="598"/>
      <c r="AS2038" s="599"/>
      <c r="AT2038" s="603"/>
      <c r="AU2038" s="604"/>
      <c r="AV2038" s="596"/>
      <c r="AW2038" s="597"/>
      <c r="AX2038" s="598"/>
      <c r="AY2038" s="599"/>
      <c r="AZ2038" s="566"/>
      <c r="BA2038" s="567"/>
      <c r="BB2038" s="570"/>
      <c r="BC2038" s="571"/>
      <c r="BD2038" s="598"/>
      <c r="BE2038" s="599"/>
      <c r="BF2038" s="603"/>
      <c r="BG2038" s="604"/>
      <c r="BH2038" s="596"/>
      <c r="BI2038" s="597"/>
      <c r="BJ2038" s="598"/>
      <c r="BK2038" s="599"/>
      <c r="BL2038" s="600"/>
      <c r="BM2038" s="601"/>
      <c r="BN2038" s="602"/>
      <c r="BO2038" s="561"/>
      <c r="BP2038" s="561"/>
      <c r="BQ2038" s="62"/>
      <c r="BR2038" s="62"/>
      <c r="BS2038" s="62"/>
    </row>
    <row r="2039" spans="1:76" ht="21.75" customHeight="1">
      <c r="A2039" s="62"/>
      <c r="B2039" s="586" t="str">
        <f>IF(ROSTER!B$30="","",ROSTER!B$30)</f>
        <v/>
      </c>
      <c r="C2039" s="588" t="str">
        <f>IF(ROSTER!C$30="","",ROSTER!C$30)</f>
        <v/>
      </c>
      <c r="D2039" s="589"/>
      <c r="E2039" s="590"/>
      <c r="F2039" s="592">
        <f>IF(E2039="y",1,IF(E2039="S",1,0))</f>
        <v>0</v>
      </c>
      <c r="G2039" s="594">
        <f>IF(E2039="S",1,0)</f>
        <v>0</v>
      </c>
      <c r="H2039" s="584"/>
      <c r="I2039" s="576"/>
      <c r="J2039" s="564"/>
      <c r="K2039" s="565"/>
      <c r="L2039" s="568"/>
      <c r="M2039" s="569"/>
      <c r="N2039" s="578">
        <f>L2039+J2039</f>
        <v>0</v>
      </c>
      <c r="O2039" s="579"/>
      <c r="P2039" s="564"/>
      <c r="Q2039" s="565"/>
      <c r="R2039" s="568"/>
      <c r="S2039" s="569"/>
      <c r="T2039" s="578">
        <f>R2039-P2039</f>
        <v>0</v>
      </c>
      <c r="U2039" s="579"/>
      <c r="V2039" s="584"/>
      <c r="W2039" s="576"/>
      <c r="X2039" s="564"/>
      <c r="Y2039" s="576"/>
      <c r="Z2039" s="564"/>
      <c r="AA2039" s="576"/>
      <c r="AB2039" s="564"/>
      <c r="AC2039" s="565"/>
      <c r="AD2039" s="568"/>
      <c r="AE2039" s="569"/>
      <c r="AF2039" s="548">
        <f>IF(AB2039=0,0,(AD2039/AB2039)*100)</f>
        <v>0</v>
      </c>
      <c r="AG2039" s="549"/>
      <c r="AH2039" s="564"/>
      <c r="AI2039" s="565"/>
      <c r="AJ2039" s="568"/>
      <c r="AK2039" s="569"/>
      <c r="AL2039" s="548">
        <f>IF(AH2039=0,0,(AJ2039/AH2039)*100)</f>
        <v>0</v>
      </c>
      <c r="AM2039" s="549"/>
      <c r="AN2039" s="564"/>
      <c r="AO2039" s="565"/>
      <c r="AP2039" s="568"/>
      <c r="AQ2039" s="569"/>
      <c r="AR2039" s="548">
        <f>IF(AN2039=0,0,(AP2039/AN2039)*100)</f>
        <v>0</v>
      </c>
      <c r="AS2039" s="549"/>
      <c r="AT2039" s="572">
        <f>AB2039+AH2039+AN2039</f>
        <v>0</v>
      </c>
      <c r="AU2039" s="573"/>
      <c r="AV2039" s="544">
        <f>AD2039+AJ2039+AP2039</f>
        <v>0</v>
      </c>
      <c r="AW2039" s="545"/>
      <c r="AX2039" s="548">
        <f>IF(AT2039=0,0,(AV2039/AT2039)*100)</f>
        <v>0</v>
      </c>
      <c r="AY2039" s="549"/>
      <c r="AZ2039" s="564"/>
      <c r="BA2039" s="565"/>
      <c r="BB2039" s="568"/>
      <c r="BC2039" s="569"/>
      <c r="BD2039" s="548">
        <f>IF(AZ2039=0,0,(BB2039/AZ2039)*100)</f>
        <v>0</v>
      </c>
      <c r="BE2039" s="549"/>
      <c r="BF2039" s="572">
        <f>AT2039+AZ2039</f>
        <v>0</v>
      </c>
      <c r="BG2039" s="573"/>
      <c r="BH2039" s="544">
        <f>AV2039+BB2039</f>
        <v>0</v>
      </c>
      <c r="BI2039" s="545"/>
      <c r="BJ2039" s="548">
        <f>IF(BF2039=0,0,(BH2039/BF2039)*100)</f>
        <v>0</v>
      </c>
      <c r="BK2039" s="549"/>
      <c r="BL2039" s="552">
        <f>(AD2039*2)+(AJ2039*2)+(AP2039*3)+BB2039</f>
        <v>0</v>
      </c>
      <c r="BM2039" s="553"/>
      <c r="BN2039" s="554"/>
      <c r="BO2039" s="560" t="e">
        <f>(BL2039*BR$2017)+(N2039*BR$2018)+(X2039*BR$2019)+(R2039*BR$2020)+(V2039*BR$2021)+(Z2039*BR$2022)</f>
        <v>#REF!</v>
      </c>
      <c r="BP2039" s="560" t="e">
        <f>((AZ2039-BB2039)*BR$2024)+((AT2039-AV2039)*BR$2023)+(H2039*BR$2025)+(P2039*BR$2026)</f>
        <v>#REF!</v>
      </c>
      <c r="BQ2039" s="62"/>
      <c r="BR2039" s="62"/>
      <c r="BS2039" s="62"/>
    </row>
    <row r="2040" spans="1:76" ht="21.75" customHeight="1">
      <c r="A2040" s="62"/>
      <c r="B2040" s="587"/>
      <c r="C2040" s="562" t="str">
        <f>IF(ROSTER!D$30="","",ROSTER!D$30)</f>
        <v/>
      </c>
      <c r="D2040" s="563"/>
      <c r="E2040" s="591"/>
      <c r="F2040" s="593"/>
      <c r="G2040" s="595"/>
      <c r="H2040" s="585"/>
      <c r="I2040" s="577"/>
      <c r="J2040" s="566"/>
      <c r="K2040" s="567"/>
      <c r="L2040" s="570"/>
      <c r="M2040" s="571"/>
      <c r="N2040" s="582" t="s">
        <v>16</v>
      </c>
      <c r="O2040" s="583"/>
      <c r="P2040" s="566"/>
      <c r="Q2040" s="567"/>
      <c r="R2040" s="570"/>
      <c r="S2040" s="571"/>
      <c r="T2040" s="582" t="s">
        <v>16</v>
      </c>
      <c r="U2040" s="583"/>
      <c r="V2040" s="585"/>
      <c r="W2040" s="577"/>
      <c r="X2040" s="566"/>
      <c r="Y2040" s="577"/>
      <c r="Z2040" s="566"/>
      <c r="AA2040" s="577"/>
      <c r="AB2040" s="566"/>
      <c r="AC2040" s="567"/>
      <c r="AD2040" s="570"/>
      <c r="AE2040" s="571"/>
      <c r="AF2040" s="598"/>
      <c r="AG2040" s="599"/>
      <c r="AH2040" s="566"/>
      <c r="AI2040" s="567"/>
      <c r="AJ2040" s="570"/>
      <c r="AK2040" s="571"/>
      <c r="AL2040" s="598"/>
      <c r="AM2040" s="599"/>
      <c r="AN2040" s="566"/>
      <c r="AO2040" s="567"/>
      <c r="AP2040" s="570"/>
      <c r="AQ2040" s="571"/>
      <c r="AR2040" s="598"/>
      <c r="AS2040" s="599"/>
      <c r="AT2040" s="603"/>
      <c r="AU2040" s="604"/>
      <c r="AV2040" s="596"/>
      <c r="AW2040" s="597"/>
      <c r="AX2040" s="598"/>
      <c r="AY2040" s="599"/>
      <c r="AZ2040" s="566"/>
      <c r="BA2040" s="567"/>
      <c r="BB2040" s="570"/>
      <c r="BC2040" s="571"/>
      <c r="BD2040" s="598"/>
      <c r="BE2040" s="599"/>
      <c r="BF2040" s="603"/>
      <c r="BG2040" s="604"/>
      <c r="BH2040" s="596"/>
      <c r="BI2040" s="597"/>
      <c r="BJ2040" s="598"/>
      <c r="BK2040" s="599"/>
      <c r="BL2040" s="600"/>
      <c r="BM2040" s="601"/>
      <c r="BN2040" s="602"/>
      <c r="BO2040" s="561"/>
      <c r="BP2040" s="561"/>
      <c r="BQ2040" s="62"/>
      <c r="BR2040" s="62"/>
      <c r="BS2040" s="62"/>
    </row>
    <row r="2041" spans="1:76" ht="21.75" customHeight="1">
      <c r="A2041" s="62"/>
      <c r="B2041" s="586" t="str">
        <f>IF(ROSTER!B$32="","",ROSTER!B$32)</f>
        <v/>
      </c>
      <c r="C2041" s="588" t="str">
        <f>IF(ROSTER!C$32="","",ROSTER!C$32)</f>
        <v/>
      </c>
      <c r="D2041" s="589"/>
      <c r="E2041" s="590"/>
      <c r="F2041" s="592">
        <f>IF(E2041="y",1,IF(E2041="S",1,0))</f>
        <v>0</v>
      </c>
      <c r="G2041" s="594">
        <f>IF(E2041="S",1,0)</f>
        <v>0</v>
      </c>
      <c r="H2041" s="584"/>
      <c r="I2041" s="576"/>
      <c r="J2041" s="564"/>
      <c r="K2041" s="565"/>
      <c r="L2041" s="568"/>
      <c r="M2041" s="569"/>
      <c r="N2041" s="578">
        <f>L2041+J2041</f>
        <v>0</v>
      </c>
      <c r="O2041" s="579"/>
      <c r="P2041" s="564"/>
      <c r="Q2041" s="565"/>
      <c r="R2041" s="568"/>
      <c r="S2041" s="569"/>
      <c r="T2041" s="578">
        <f>R2041-P2041</f>
        <v>0</v>
      </c>
      <c r="U2041" s="579"/>
      <c r="V2041" s="584"/>
      <c r="W2041" s="576"/>
      <c r="X2041" s="564"/>
      <c r="Y2041" s="576"/>
      <c r="Z2041" s="564"/>
      <c r="AA2041" s="576"/>
      <c r="AB2041" s="564"/>
      <c r="AC2041" s="565"/>
      <c r="AD2041" s="568"/>
      <c r="AE2041" s="569"/>
      <c r="AF2041" s="548">
        <f>IF(AB2041=0,0,(AD2041/AB2041)*100)</f>
        <v>0</v>
      </c>
      <c r="AG2041" s="549"/>
      <c r="AH2041" s="564"/>
      <c r="AI2041" s="565"/>
      <c r="AJ2041" s="568"/>
      <c r="AK2041" s="569"/>
      <c r="AL2041" s="548">
        <f>IF(AH2041=0,0,(AJ2041/AH2041)*100)</f>
        <v>0</v>
      </c>
      <c r="AM2041" s="549"/>
      <c r="AN2041" s="564"/>
      <c r="AO2041" s="565"/>
      <c r="AP2041" s="568"/>
      <c r="AQ2041" s="569"/>
      <c r="AR2041" s="548">
        <f>IF(AN2041=0,0,(AP2041/AN2041)*100)</f>
        <v>0</v>
      </c>
      <c r="AS2041" s="549"/>
      <c r="AT2041" s="572">
        <f>AB2041+AH2041+AN2041</f>
        <v>0</v>
      </c>
      <c r="AU2041" s="573"/>
      <c r="AV2041" s="544">
        <f>AD2041+AJ2041+AP2041</f>
        <v>0</v>
      </c>
      <c r="AW2041" s="545"/>
      <c r="AX2041" s="548">
        <f>IF(AT2041=0,0,(AV2041/AT2041)*100)</f>
        <v>0</v>
      </c>
      <c r="AY2041" s="549"/>
      <c r="AZ2041" s="564"/>
      <c r="BA2041" s="565"/>
      <c r="BB2041" s="568"/>
      <c r="BC2041" s="569"/>
      <c r="BD2041" s="548">
        <f>IF(AZ2041=0,0,(BB2041/AZ2041)*100)</f>
        <v>0</v>
      </c>
      <c r="BE2041" s="549"/>
      <c r="BF2041" s="572">
        <f>AT2041+AZ2041</f>
        <v>0</v>
      </c>
      <c r="BG2041" s="573"/>
      <c r="BH2041" s="544">
        <f>AV2041+BB2041</f>
        <v>0</v>
      </c>
      <c r="BI2041" s="545"/>
      <c r="BJ2041" s="548">
        <f>IF(BF2041=0,0,(BH2041/BF2041)*100)</f>
        <v>0</v>
      </c>
      <c r="BK2041" s="549"/>
      <c r="BL2041" s="552">
        <f>(AD2041*2)+(AJ2041*2)+(AP2041*3)+BB2041</f>
        <v>0</v>
      </c>
      <c r="BM2041" s="553"/>
      <c r="BN2041" s="554"/>
      <c r="BO2041" s="560" t="e">
        <f>(BL2041*BR$2017)+(N2041*BR$2018)+(X2041*BR$2019)+(R2041*BR$2020)+(V2041*BR$2021)+(Z2041*BR$2022)</f>
        <v>#REF!</v>
      </c>
      <c r="BP2041" s="560" t="e">
        <f>((AZ2041-BB2041)*BR$2024)+((AT2041-AV2041)*BR$2023)+(H2041*BR$2025)+(P2041*BR$2026)</f>
        <v>#REF!</v>
      </c>
      <c r="BQ2041" s="62"/>
      <c r="BR2041" s="62"/>
      <c r="BS2041" s="62"/>
    </row>
    <row r="2042" spans="1:76" ht="21.75" customHeight="1">
      <c r="A2042" s="62"/>
      <c r="B2042" s="587"/>
      <c r="C2042" s="562" t="str">
        <f>IF(ROSTER!D$32="","",ROSTER!D$32)</f>
        <v/>
      </c>
      <c r="D2042" s="563"/>
      <c r="E2042" s="591"/>
      <c r="F2042" s="593"/>
      <c r="G2042" s="595"/>
      <c r="H2042" s="585"/>
      <c r="I2042" s="577"/>
      <c r="J2042" s="566"/>
      <c r="K2042" s="567"/>
      <c r="L2042" s="570"/>
      <c r="M2042" s="571"/>
      <c r="N2042" s="582" t="s">
        <v>16</v>
      </c>
      <c r="O2042" s="583"/>
      <c r="P2042" s="566"/>
      <c r="Q2042" s="567"/>
      <c r="R2042" s="570"/>
      <c r="S2042" s="571"/>
      <c r="T2042" s="582" t="s">
        <v>16</v>
      </c>
      <c r="U2042" s="583"/>
      <c r="V2042" s="585"/>
      <c r="W2042" s="577"/>
      <c r="X2042" s="566"/>
      <c r="Y2042" s="577"/>
      <c r="Z2042" s="566"/>
      <c r="AA2042" s="577"/>
      <c r="AB2042" s="566"/>
      <c r="AC2042" s="567"/>
      <c r="AD2042" s="570"/>
      <c r="AE2042" s="571"/>
      <c r="AF2042" s="598"/>
      <c r="AG2042" s="599"/>
      <c r="AH2042" s="566"/>
      <c r="AI2042" s="567"/>
      <c r="AJ2042" s="570"/>
      <c r="AK2042" s="571"/>
      <c r="AL2042" s="598"/>
      <c r="AM2042" s="599"/>
      <c r="AN2042" s="566"/>
      <c r="AO2042" s="567"/>
      <c r="AP2042" s="570"/>
      <c r="AQ2042" s="571"/>
      <c r="AR2042" s="598"/>
      <c r="AS2042" s="599"/>
      <c r="AT2042" s="603"/>
      <c r="AU2042" s="604"/>
      <c r="AV2042" s="596"/>
      <c r="AW2042" s="597"/>
      <c r="AX2042" s="598"/>
      <c r="AY2042" s="599"/>
      <c r="AZ2042" s="566"/>
      <c r="BA2042" s="567"/>
      <c r="BB2042" s="570"/>
      <c r="BC2042" s="571"/>
      <c r="BD2042" s="598"/>
      <c r="BE2042" s="599"/>
      <c r="BF2042" s="603"/>
      <c r="BG2042" s="604"/>
      <c r="BH2042" s="596"/>
      <c r="BI2042" s="597"/>
      <c r="BJ2042" s="598"/>
      <c r="BK2042" s="599"/>
      <c r="BL2042" s="600"/>
      <c r="BM2042" s="601"/>
      <c r="BN2042" s="602"/>
      <c r="BO2042" s="561"/>
      <c r="BP2042" s="561"/>
      <c r="BQ2042" s="62"/>
      <c r="BR2042" s="62"/>
      <c r="BS2042" s="62"/>
    </row>
    <row r="2043" spans="1:76" ht="21.75" customHeight="1">
      <c r="A2043" s="62"/>
      <c r="B2043" s="586" t="str">
        <f>IF(ROSTER!B$34="","",ROSTER!B$34)</f>
        <v/>
      </c>
      <c r="C2043" s="588" t="str">
        <f>IF(ROSTER!C$34="","",ROSTER!C$34)</f>
        <v/>
      </c>
      <c r="D2043" s="589"/>
      <c r="E2043" s="590"/>
      <c r="F2043" s="592">
        <f>IF(E2043="y",1,IF(E2043="S",1,0))</f>
        <v>0</v>
      </c>
      <c r="G2043" s="594">
        <f>IF(E2043="S",1,0)</f>
        <v>0</v>
      </c>
      <c r="H2043" s="584"/>
      <c r="I2043" s="576"/>
      <c r="J2043" s="564"/>
      <c r="K2043" s="565"/>
      <c r="L2043" s="568"/>
      <c r="M2043" s="569"/>
      <c r="N2043" s="578">
        <f>L2043+J2043</f>
        <v>0</v>
      </c>
      <c r="O2043" s="579"/>
      <c r="P2043" s="564"/>
      <c r="Q2043" s="565"/>
      <c r="R2043" s="568"/>
      <c r="S2043" s="569"/>
      <c r="T2043" s="578">
        <f>R2043-P2043</f>
        <v>0</v>
      </c>
      <c r="U2043" s="579"/>
      <c r="V2043" s="584"/>
      <c r="W2043" s="576"/>
      <c r="X2043" s="564"/>
      <c r="Y2043" s="576"/>
      <c r="Z2043" s="564"/>
      <c r="AA2043" s="576"/>
      <c r="AB2043" s="564"/>
      <c r="AC2043" s="565"/>
      <c r="AD2043" s="568"/>
      <c r="AE2043" s="569"/>
      <c r="AF2043" s="548">
        <f>IF(AB2043=0,0,(AD2043/AB2043)*100)</f>
        <v>0</v>
      </c>
      <c r="AG2043" s="549"/>
      <c r="AH2043" s="564"/>
      <c r="AI2043" s="565"/>
      <c r="AJ2043" s="568"/>
      <c r="AK2043" s="569"/>
      <c r="AL2043" s="548">
        <f>IF(AH2043=0,0,(AJ2043/AH2043)*100)</f>
        <v>0</v>
      </c>
      <c r="AM2043" s="549"/>
      <c r="AN2043" s="564"/>
      <c r="AO2043" s="565"/>
      <c r="AP2043" s="568"/>
      <c r="AQ2043" s="569"/>
      <c r="AR2043" s="548">
        <f>IF(AN2043=0,0,(AP2043/AN2043)*100)</f>
        <v>0</v>
      </c>
      <c r="AS2043" s="549"/>
      <c r="AT2043" s="572">
        <f>AB2043+AH2043+AN2043</f>
        <v>0</v>
      </c>
      <c r="AU2043" s="573"/>
      <c r="AV2043" s="544">
        <f>AD2043+AJ2043+AP2043</f>
        <v>0</v>
      </c>
      <c r="AW2043" s="545"/>
      <c r="AX2043" s="548">
        <f>IF(AT2043=0,0,(AV2043/AT2043)*100)</f>
        <v>0</v>
      </c>
      <c r="AY2043" s="549"/>
      <c r="AZ2043" s="564"/>
      <c r="BA2043" s="565"/>
      <c r="BB2043" s="568"/>
      <c r="BC2043" s="569"/>
      <c r="BD2043" s="548">
        <f>IF(AZ2043=0,0,(BB2043/AZ2043)*100)</f>
        <v>0</v>
      </c>
      <c r="BE2043" s="549"/>
      <c r="BF2043" s="572">
        <f>AT2043+AZ2043</f>
        <v>0</v>
      </c>
      <c r="BG2043" s="573"/>
      <c r="BH2043" s="544">
        <f>AV2043+BB2043</f>
        <v>0</v>
      </c>
      <c r="BI2043" s="545"/>
      <c r="BJ2043" s="548">
        <f>IF(BF2043=0,0,(BH2043/BF2043)*100)</f>
        <v>0</v>
      </c>
      <c r="BK2043" s="549"/>
      <c r="BL2043" s="552">
        <f>(AD2043*2)+(AJ2043*2)+(AP2043*3)+BB2043</f>
        <v>0</v>
      </c>
      <c r="BM2043" s="553"/>
      <c r="BN2043" s="554"/>
      <c r="BO2043" s="560" t="e">
        <f>(BL2043*BR$2017)+(N2043*BR$2018)+(X2043*BR$2019)+(R2043*BR$2020)+(V2043*BR$2021)+(Z2043*BR$2022)</f>
        <v>#REF!</v>
      </c>
      <c r="BP2043" s="560" t="e">
        <f>((AZ2043-BB2043)*BR$2024)+((AT2043-AV2043)*BR$2023)+(H2043*BR$2025)+(P2043*BR$2026)</f>
        <v>#REF!</v>
      </c>
      <c r="BQ2043" s="62"/>
      <c r="BR2043" s="62"/>
      <c r="BS2043" s="62"/>
    </row>
    <row r="2044" spans="1:76" ht="21.75" customHeight="1">
      <c r="A2044" s="62"/>
      <c r="B2044" s="587"/>
      <c r="C2044" s="562" t="str">
        <f>IF(ROSTER!D$34="","",ROSTER!D$34)</f>
        <v/>
      </c>
      <c r="D2044" s="563"/>
      <c r="E2044" s="591"/>
      <c r="F2044" s="593"/>
      <c r="G2044" s="595"/>
      <c r="H2044" s="585"/>
      <c r="I2044" s="577"/>
      <c r="J2044" s="566"/>
      <c r="K2044" s="567"/>
      <c r="L2044" s="570"/>
      <c r="M2044" s="571"/>
      <c r="N2044" s="582" t="s">
        <v>16</v>
      </c>
      <c r="O2044" s="583"/>
      <c r="P2044" s="566"/>
      <c r="Q2044" s="567"/>
      <c r="R2044" s="570"/>
      <c r="S2044" s="571"/>
      <c r="T2044" s="582" t="s">
        <v>16</v>
      </c>
      <c r="U2044" s="583"/>
      <c r="V2044" s="585"/>
      <c r="W2044" s="577"/>
      <c r="X2044" s="566"/>
      <c r="Y2044" s="577"/>
      <c r="Z2044" s="566"/>
      <c r="AA2044" s="577"/>
      <c r="AB2044" s="566"/>
      <c r="AC2044" s="567"/>
      <c r="AD2044" s="570"/>
      <c r="AE2044" s="571"/>
      <c r="AF2044" s="598"/>
      <c r="AG2044" s="599"/>
      <c r="AH2044" s="566"/>
      <c r="AI2044" s="567"/>
      <c r="AJ2044" s="570"/>
      <c r="AK2044" s="571"/>
      <c r="AL2044" s="598"/>
      <c r="AM2044" s="599"/>
      <c r="AN2044" s="566"/>
      <c r="AO2044" s="567"/>
      <c r="AP2044" s="570"/>
      <c r="AQ2044" s="571"/>
      <c r="AR2044" s="598"/>
      <c r="AS2044" s="599"/>
      <c r="AT2044" s="603"/>
      <c r="AU2044" s="604"/>
      <c r="AV2044" s="596"/>
      <c r="AW2044" s="597"/>
      <c r="AX2044" s="598"/>
      <c r="AY2044" s="599"/>
      <c r="AZ2044" s="566"/>
      <c r="BA2044" s="567"/>
      <c r="BB2044" s="570"/>
      <c r="BC2044" s="571"/>
      <c r="BD2044" s="598"/>
      <c r="BE2044" s="599"/>
      <c r="BF2044" s="603"/>
      <c r="BG2044" s="604"/>
      <c r="BH2044" s="596"/>
      <c r="BI2044" s="597"/>
      <c r="BJ2044" s="598"/>
      <c r="BK2044" s="599"/>
      <c r="BL2044" s="600"/>
      <c r="BM2044" s="601"/>
      <c r="BN2044" s="602"/>
      <c r="BO2044" s="561"/>
      <c r="BP2044" s="561"/>
      <c r="BQ2044" s="62"/>
      <c r="BR2044" s="62"/>
      <c r="BS2044" s="62"/>
    </row>
    <row r="2045" spans="1:76" ht="21.75" customHeight="1">
      <c r="A2045" s="62"/>
      <c r="B2045" s="586" t="str">
        <f>IF(ROSTER!B$36="","",ROSTER!B$36)</f>
        <v/>
      </c>
      <c r="C2045" s="588" t="str">
        <f>IF(ROSTER!C$36="","",ROSTER!C$36)</f>
        <v/>
      </c>
      <c r="D2045" s="589"/>
      <c r="E2045" s="590"/>
      <c r="F2045" s="592">
        <f>IF(E2045="y",1,IF(E2045="S",1,0))</f>
        <v>0</v>
      </c>
      <c r="G2045" s="594">
        <f>IF(E2045="S",1,0)</f>
        <v>0</v>
      </c>
      <c r="H2045" s="584"/>
      <c r="I2045" s="576"/>
      <c r="J2045" s="564"/>
      <c r="K2045" s="565"/>
      <c r="L2045" s="568"/>
      <c r="M2045" s="569"/>
      <c r="N2045" s="578">
        <f>L2045+J2045</f>
        <v>0</v>
      </c>
      <c r="O2045" s="579"/>
      <c r="P2045" s="564"/>
      <c r="Q2045" s="565"/>
      <c r="R2045" s="568"/>
      <c r="S2045" s="569"/>
      <c r="T2045" s="578">
        <f>R2045-P2045</f>
        <v>0</v>
      </c>
      <c r="U2045" s="579"/>
      <c r="V2045" s="584"/>
      <c r="W2045" s="576"/>
      <c r="X2045" s="564"/>
      <c r="Y2045" s="576"/>
      <c r="Z2045" s="564"/>
      <c r="AA2045" s="576"/>
      <c r="AB2045" s="564"/>
      <c r="AC2045" s="565"/>
      <c r="AD2045" s="568"/>
      <c r="AE2045" s="569"/>
      <c r="AF2045" s="548">
        <f>IF(AB2045=0,0,(AD2045/AB2045)*100)</f>
        <v>0</v>
      </c>
      <c r="AG2045" s="549"/>
      <c r="AH2045" s="564"/>
      <c r="AI2045" s="565"/>
      <c r="AJ2045" s="568"/>
      <c r="AK2045" s="569"/>
      <c r="AL2045" s="548">
        <f>IF(AH2045=0,0,(AJ2045/AH2045)*100)</f>
        <v>0</v>
      </c>
      <c r="AM2045" s="549"/>
      <c r="AN2045" s="564"/>
      <c r="AO2045" s="565"/>
      <c r="AP2045" s="568"/>
      <c r="AQ2045" s="569"/>
      <c r="AR2045" s="548">
        <f>IF(AN2045=0,0,(AP2045/AN2045)*100)</f>
        <v>0</v>
      </c>
      <c r="AS2045" s="549"/>
      <c r="AT2045" s="572">
        <f>AB2045+AH2045+AN2045</f>
        <v>0</v>
      </c>
      <c r="AU2045" s="573"/>
      <c r="AV2045" s="544">
        <f>AD2045+AJ2045+AP2045</f>
        <v>0</v>
      </c>
      <c r="AW2045" s="545"/>
      <c r="AX2045" s="548">
        <f>IF(AT2045=0,0,(AV2045/AT2045)*100)</f>
        <v>0</v>
      </c>
      <c r="AY2045" s="549"/>
      <c r="AZ2045" s="564"/>
      <c r="BA2045" s="565"/>
      <c r="BB2045" s="568"/>
      <c r="BC2045" s="569"/>
      <c r="BD2045" s="548">
        <f>IF(AZ2045=0,0,(BB2045/AZ2045)*100)</f>
        <v>0</v>
      </c>
      <c r="BE2045" s="549"/>
      <c r="BF2045" s="572">
        <f>AT2045+AZ2045</f>
        <v>0</v>
      </c>
      <c r="BG2045" s="573"/>
      <c r="BH2045" s="544">
        <f>AV2045+BB2045</f>
        <v>0</v>
      </c>
      <c r="BI2045" s="545"/>
      <c r="BJ2045" s="548">
        <f>IF(BF2045=0,0,(BH2045/BF2045)*100)</f>
        <v>0</v>
      </c>
      <c r="BK2045" s="549"/>
      <c r="BL2045" s="552">
        <f>(AD2045*2)+(AJ2045*2)+(AP2045*3)+BB2045</f>
        <v>0</v>
      </c>
      <c r="BM2045" s="553"/>
      <c r="BN2045" s="554"/>
      <c r="BO2045" s="560" t="e">
        <f>(BL2045*BR$2017)+(N2045*BR$2018)+(X2045*BR$2019)+(R2045*BR$2020)+(V2045*BR$2021)+(Z2045*BR$2022)</f>
        <v>#REF!</v>
      </c>
      <c r="BP2045" s="560" t="e">
        <f>((AZ2045-BB2045)*BR$2024)+((AT2045-AV2045)*BR$2023)+(H2045*BR$2025)+(P2045*BR$2026)</f>
        <v>#REF!</v>
      </c>
      <c r="BQ2045" s="62"/>
      <c r="BR2045" s="62"/>
      <c r="BS2045" s="62"/>
    </row>
    <row r="2046" spans="1:76" ht="21.75" customHeight="1">
      <c r="A2046" s="62"/>
      <c r="B2046" s="587"/>
      <c r="C2046" s="562" t="str">
        <f>IF(ROSTER!D$36="","",ROSTER!D$36)</f>
        <v/>
      </c>
      <c r="D2046" s="563"/>
      <c r="E2046" s="591"/>
      <c r="F2046" s="593"/>
      <c r="G2046" s="595"/>
      <c r="H2046" s="585"/>
      <c r="I2046" s="577"/>
      <c r="J2046" s="566"/>
      <c r="K2046" s="567"/>
      <c r="L2046" s="570"/>
      <c r="M2046" s="571"/>
      <c r="N2046" s="582" t="s">
        <v>16</v>
      </c>
      <c r="O2046" s="583"/>
      <c r="P2046" s="566"/>
      <c r="Q2046" s="567"/>
      <c r="R2046" s="570"/>
      <c r="S2046" s="571"/>
      <c r="T2046" s="582" t="s">
        <v>16</v>
      </c>
      <c r="U2046" s="583"/>
      <c r="V2046" s="585"/>
      <c r="W2046" s="577"/>
      <c r="X2046" s="566"/>
      <c r="Y2046" s="577"/>
      <c r="Z2046" s="566"/>
      <c r="AA2046" s="577"/>
      <c r="AB2046" s="566"/>
      <c r="AC2046" s="567"/>
      <c r="AD2046" s="570"/>
      <c r="AE2046" s="571"/>
      <c r="AF2046" s="598"/>
      <c r="AG2046" s="599"/>
      <c r="AH2046" s="566"/>
      <c r="AI2046" s="567"/>
      <c r="AJ2046" s="570"/>
      <c r="AK2046" s="571"/>
      <c r="AL2046" s="598"/>
      <c r="AM2046" s="599"/>
      <c r="AN2046" s="566"/>
      <c r="AO2046" s="567"/>
      <c r="AP2046" s="570"/>
      <c r="AQ2046" s="571"/>
      <c r="AR2046" s="598"/>
      <c r="AS2046" s="599"/>
      <c r="AT2046" s="603"/>
      <c r="AU2046" s="604"/>
      <c r="AV2046" s="596"/>
      <c r="AW2046" s="597"/>
      <c r="AX2046" s="598"/>
      <c r="AY2046" s="599"/>
      <c r="AZ2046" s="566"/>
      <c r="BA2046" s="567"/>
      <c r="BB2046" s="570"/>
      <c r="BC2046" s="571"/>
      <c r="BD2046" s="598"/>
      <c r="BE2046" s="599"/>
      <c r="BF2046" s="603"/>
      <c r="BG2046" s="604"/>
      <c r="BH2046" s="596"/>
      <c r="BI2046" s="597"/>
      <c r="BJ2046" s="598"/>
      <c r="BK2046" s="599"/>
      <c r="BL2046" s="600"/>
      <c r="BM2046" s="601"/>
      <c r="BN2046" s="602"/>
      <c r="BO2046" s="561"/>
      <c r="BP2046" s="561"/>
      <c r="BQ2046" s="62"/>
      <c r="BR2046" s="62"/>
      <c r="BS2046" s="62"/>
    </row>
    <row r="2047" spans="1:76" ht="21.75" customHeight="1">
      <c r="A2047" s="62"/>
      <c r="B2047" s="586" t="str">
        <f>IF(ROSTER!B$38="","",ROSTER!B$38)</f>
        <v/>
      </c>
      <c r="C2047" s="588" t="str">
        <f>IF(ROSTER!C$38="","",ROSTER!C$38)</f>
        <v/>
      </c>
      <c r="D2047" s="589"/>
      <c r="E2047" s="590"/>
      <c r="F2047" s="592">
        <f>IF(E2047="y",1,IF(E2047="S",1,0))</f>
        <v>0</v>
      </c>
      <c r="G2047" s="594">
        <f>IF(E2047="S",1,0)</f>
        <v>0</v>
      </c>
      <c r="H2047" s="584"/>
      <c r="I2047" s="576"/>
      <c r="J2047" s="564"/>
      <c r="K2047" s="565"/>
      <c r="L2047" s="568"/>
      <c r="M2047" s="569"/>
      <c r="N2047" s="578">
        <f>L2047+J2047</f>
        <v>0</v>
      </c>
      <c r="O2047" s="579"/>
      <c r="P2047" s="564"/>
      <c r="Q2047" s="565"/>
      <c r="R2047" s="568"/>
      <c r="S2047" s="569"/>
      <c r="T2047" s="578">
        <f>R2047-P2047</f>
        <v>0</v>
      </c>
      <c r="U2047" s="579"/>
      <c r="V2047" s="584"/>
      <c r="W2047" s="576"/>
      <c r="X2047" s="564"/>
      <c r="Y2047" s="576"/>
      <c r="Z2047" s="564"/>
      <c r="AA2047" s="576"/>
      <c r="AB2047" s="564"/>
      <c r="AC2047" s="565"/>
      <c r="AD2047" s="568"/>
      <c r="AE2047" s="569"/>
      <c r="AF2047" s="548">
        <f>IF(AB2047=0,0,(AD2047/AB2047)*100)</f>
        <v>0</v>
      </c>
      <c r="AG2047" s="549"/>
      <c r="AH2047" s="564"/>
      <c r="AI2047" s="565"/>
      <c r="AJ2047" s="568"/>
      <c r="AK2047" s="569"/>
      <c r="AL2047" s="548">
        <f>IF(AH2047=0,0,(AJ2047/AH2047)*100)</f>
        <v>0</v>
      </c>
      <c r="AM2047" s="549"/>
      <c r="AN2047" s="564"/>
      <c r="AO2047" s="565"/>
      <c r="AP2047" s="568"/>
      <c r="AQ2047" s="569"/>
      <c r="AR2047" s="548">
        <f>IF(AN2047=0,0,(AP2047/AN2047)*100)</f>
        <v>0</v>
      </c>
      <c r="AS2047" s="549"/>
      <c r="AT2047" s="572">
        <f>AB2047+AH2047+AN2047</f>
        <v>0</v>
      </c>
      <c r="AU2047" s="573"/>
      <c r="AV2047" s="544">
        <f>AD2047+AJ2047+AP2047</f>
        <v>0</v>
      </c>
      <c r="AW2047" s="545"/>
      <c r="AX2047" s="548">
        <f>IF(AT2047=0,0,(AV2047/AT2047)*100)</f>
        <v>0</v>
      </c>
      <c r="AY2047" s="549"/>
      <c r="AZ2047" s="564"/>
      <c r="BA2047" s="565"/>
      <c r="BB2047" s="568"/>
      <c r="BC2047" s="569"/>
      <c r="BD2047" s="548">
        <f>IF(AZ2047=0,0,(BB2047/AZ2047)*100)</f>
        <v>0</v>
      </c>
      <c r="BE2047" s="549"/>
      <c r="BF2047" s="572">
        <f>AT2047+AZ2047</f>
        <v>0</v>
      </c>
      <c r="BG2047" s="573"/>
      <c r="BH2047" s="544">
        <f>AV2047+BB2047</f>
        <v>0</v>
      </c>
      <c r="BI2047" s="545"/>
      <c r="BJ2047" s="548">
        <f>IF(BF2047=0,0,(BH2047/BF2047)*100)</f>
        <v>0</v>
      </c>
      <c r="BK2047" s="549"/>
      <c r="BL2047" s="552">
        <f>(AD2047*2)+(AJ2047*2)+(AP2047*3)+BB2047</f>
        <v>0</v>
      </c>
      <c r="BM2047" s="553"/>
      <c r="BN2047" s="554"/>
      <c r="BO2047" s="560" t="e">
        <f>(BL2047*BR$2017)+(N2047*BR$2018)+(X2047*BR$2019)+(R2047*BR$2020)+(V2047*BR$2021)+(Z2047*BR$2022)</f>
        <v>#REF!</v>
      </c>
      <c r="BP2047" s="560" t="e">
        <f>((AZ2047-BB2047)*BR$2024)+((AT2047-AV2047)*BR$2023)+(H2047*BR$2025)+(P2047*BR$2026)</f>
        <v>#REF!</v>
      </c>
      <c r="BQ2047" s="62"/>
      <c r="BR2047" s="62"/>
      <c r="BS2047" s="62"/>
    </row>
    <row r="2048" spans="1:76" ht="21.75" customHeight="1">
      <c r="A2048" s="62"/>
      <c r="B2048" s="587"/>
      <c r="C2048" s="562" t="str">
        <f>IF(ROSTER!D$38="","",ROSTER!D$38)</f>
        <v/>
      </c>
      <c r="D2048" s="563"/>
      <c r="E2048" s="591"/>
      <c r="F2048" s="593"/>
      <c r="G2048" s="595"/>
      <c r="H2048" s="585"/>
      <c r="I2048" s="577"/>
      <c r="J2048" s="566"/>
      <c r="K2048" s="567"/>
      <c r="L2048" s="570"/>
      <c r="M2048" s="571"/>
      <c r="N2048" s="582" t="s">
        <v>16</v>
      </c>
      <c r="O2048" s="583"/>
      <c r="P2048" s="566"/>
      <c r="Q2048" s="567"/>
      <c r="R2048" s="570"/>
      <c r="S2048" s="571"/>
      <c r="T2048" s="582" t="s">
        <v>16</v>
      </c>
      <c r="U2048" s="583"/>
      <c r="V2048" s="585"/>
      <c r="W2048" s="577"/>
      <c r="X2048" s="566"/>
      <c r="Y2048" s="577"/>
      <c r="Z2048" s="566"/>
      <c r="AA2048" s="577"/>
      <c r="AB2048" s="566"/>
      <c r="AC2048" s="567"/>
      <c r="AD2048" s="570"/>
      <c r="AE2048" s="571"/>
      <c r="AF2048" s="598"/>
      <c r="AG2048" s="599"/>
      <c r="AH2048" s="566"/>
      <c r="AI2048" s="567"/>
      <c r="AJ2048" s="570"/>
      <c r="AK2048" s="571"/>
      <c r="AL2048" s="598"/>
      <c r="AM2048" s="599"/>
      <c r="AN2048" s="566"/>
      <c r="AO2048" s="567"/>
      <c r="AP2048" s="570"/>
      <c r="AQ2048" s="571"/>
      <c r="AR2048" s="598"/>
      <c r="AS2048" s="599"/>
      <c r="AT2048" s="603"/>
      <c r="AU2048" s="604"/>
      <c r="AV2048" s="596"/>
      <c r="AW2048" s="597"/>
      <c r="AX2048" s="598"/>
      <c r="AY2048" s="599"/>
      <c r="AZ2048" s="566"/>
      <c r="BA2048" s="567"/>
      <c r="BB2048" s="570"/>
      <c r="BC2048" s="571"/>
      <c r="BD2048" s="598"/>
      <c r="BE2048" s="599"/>
      <c r="BF2048" s="603"/>
      <c r="BG2048" s="604"/>
      <c r="BH2048" s="596"/>
      <c r="BI2048" s="597"/>
      <c r="BJ2048" s="598"/>
      <c r="BK2048" s="599"/>
      <c r="BL2048" s="600"/>
      <c r="BM2048" s="601"/>
      <c r="BN2048" s="602"/>
      <c r="BO2048" s="561"/>
      <c r="BP2048" s="561"/>
      <c r="BQ2048" s="62"/>
      <c r="BR2048" s="62"/>
      <c r="BS2048" s="62"/>
    </row>
    <row r="2049" spans="1:73" ht="21.75" customHeight="1">
      <c r="A2049" s="62"/>
      <c r="B2049" s="586" t="str">
        <f>IF(ROSTER!B$40="","",ROSTER!B$40)</f>
        <v/>
      </c>
      <c r="C2049" s="588" t="str">
        <f>IF(ROSTER!C$40="","",ROSTER!C$40)</f>
        <v/>
      </c>
      <c r="D2049" s="589"/>
      <c r="E2049" s="590"/>
      <c r="F2049" s="592">
        <f>IF(E2049="y",1,IF(E2049="S",1,0))</f>
        <v>0</v>
      </c>
      <c r="G2049" s="594">
        <f>IF(E2049="S",1,0)</f>
        <v>0</v>
      </c>
      <c r="H2049" s="584"/>
      <c r="I2049" s="576"/>
      <c r="J2049" s="564"/>
      <c r="K2049" s="565"/>
      <c r="L2049" s="568"/>
      <c r="M2049" s="569"/>
      <c r="N2049" s="578">
        <f>L2049+J2049</f>
        <v>0</v>
      </c>
      <c r="O2049" s="579"/>
      <c r="P2049" s="564"/>
      <c r="Q2049" s="565"/>
      <c r="R2049" s="568"/>
      <c r="S2049" s="569"/>
      <c r="T2049" s="578">
        <f>R2049-P2049</f>
        <v>0</v>
      </c>
      <c r="U2049" s="579"/>
      <c r="V2049" s="584"/>
      <c r="W2049" s="576"/>
      <c r="X2049" s="564"/>
      <c r="Y2049" s="576"/>
      <c r="Z2049" s="564"/>
      <c r="AA2049" s="576"/>
      <c r="AB2049" s="564"/>
      <c r="AC2049" s="565"/>
      <c r="AD2049" s="568"/>
      <c r="AE2049" s="569"/>
      <c r="AF2049" s="548">
        <f>IF(AB2049=0,0,(AD2049/AB2049)*100)</f>
        <v>0</v>
      </c>
      <c r="AG2049" s="549"/>
      <c r="AH2049" s="564"/>
      <c r="AI2049" s="565"/>
      <c r="AJ2049" s="568"/>
      <c r="AK2049" s="569"/>
      <c r="AL2049" s="548">
        <f>IF(AH2049=0,0,(AJ2049/AH2049)*100)</f>
        <v>0</v>
      </c>
      <c r="AM2049" s="549"/>
      <c r="AN2049" s="564"/>
      <c r="AO2049" s="565"/>
      <c r="AP2049" s="568"/>
      <c r="AQ2049" s="569"/>
      <c r="AR2049" s="548">
        <f>IF(AN2049=0,0,(AP2049/AN2049)*100)</f>
        <v>0</v>
      </c>
      <c r="AS2049" s="549"/>
      <c r="AT2049" s="572">
        <f>AB2049+AH2049+AN2049</f>
        <v>0</v>
      </c>
      <c r="AU2049" s="573"/>
      <c r="AV2049" s="544">
        <f>AD2049+AJ2049+AP2049</f>
        <v>0</v>
      </c>
      <c r="AW2049" s="545"/>
      <c r="AX2049" s="548">
        <f>IF(AT2049=0,0,(AV2049/AT2049)*100)</f>
        <v>0</v>
      </c>
      <c r="AY2049" s="549"/>
      <c r="AZ2049" s="564"/>
      <c r="BA2049" s="565"/>
      <c r="BB2049" s="568"/>
      <c r="BC2049" s="569"/>
      <c r="BD2049" s="548">
        <f>IF(AZ2049=0,0,(BB2049/AZ2049)*100)</f>
        <v>0</v>
      </c>
      <c r="BE2049" s="549"/>
      <c r="BF2049" s="572">
        <f>AT2049+AZ2049</f>
        <v>0</v>
      </c>
      <c r="BG2049" s="573"/>
      <c r="BH2049" s="544">
        <f>AV2049+BB2049</f>
        <v>0</v>
      </c>
      <c r="BI2049" s="545"/>
      <c r="BJ2049" s="548">
        <f>IF(BF2049=0,0,(BH2049/BF2049)*100)</f>
        <v>0</v>
      </c>
      <c r="BK2049" s="549"/>
      <c r="BL2049" s="552">
        <f>(AD2049*2)+(AJ2049*2)+(AP2049*3)+BB2049</f>
        <v>0</v>
      </c>
      <c r="BM2049" s="553"/>
      <c r="BN2049" s="554"/>
      <c r="BO2049" s="560" t="e">
        <f>(BL2049*BR$2017)+(N2049*BR$2018)+(X2049*BR$2019)+(R2049*BR$2020)+(V2049*BR$2021)+(Z2049*BR$2022)</f>
        <v>#REF!</v>
      </c>
      <c r="BP2049" s="560" t="e">
        <f>((AZ2049-BB2049)*BR$2024)+((AT2049-AV2049)*BR$2023)+(H2049*BR$2025)+(P2049*BR$2026)</f>
        <v>#REF!</v>
      </c>
      <c r="BQ2049" s="62"/>
      <c r="BR2049" s="62"/>
      <c r="BS2049" s="62"/>
    </row>
    <row r="2050" spans="1:73" ht="21.75" customHeight="1">
      <c r="A2050" s="62"/>
      <c r="B2050" s="587"/>
      <c r="C2050" s="562" t="str">
        <f>IF(ROSTER!D$40="","",ROSTER!D$40)</f>
        <v/>
      </c>
      <c r="D2050" s="563"/>
      <c r="E2050" s="591"/>
      <c r="F2050" s="593"/>
      <c r="G2050" s="595"/>
      <c r="H2050" s="585"/>
      <c r="I2050" s="577"/>
      <c r="J2050" s="566"/>
      <c r="K2050" s="567"/>
      <c r="L2050" s="570"/>
      <c r="M2050" s="571"/>
      <c r="N2050" s="582" t="s">
        <v>16</v>
      </c>
      <c r="O2050" s="583"/>
      <c r="P2050" s="566"/>
      <c r="Q2050" s="567"/>
      <c r="R2050" s="570"/>
      <c r="S2050" s="571"/>
      <c r="T2050" s="582" t="s">
        <v>16</v>
      </c>
      <c r="U2050" s="583"/>
      <c r="V2050" s="585"/>
      <c r="W2050" s="577"/>
      <c r="X2050" s="566"/>
      <c r="Y2050" s="577"/>
      <c r="Z2050" s="566"/>
      <c r="AA2050" s="577"/>
      <c r="AB2050" s="566"/>
      <c r="AC2050" s="567"/>
      <c r="AD2050" s="570"/>
      <c r="AE2050" s="571"/>
      <c r="AF2050" s="598"/>
      <c r="AG2050" s="599"/>
      <c r="AH2050" s="566"/>
      <c r="AI2050" s="567"/>
      <c r="AJ2050" s="570"/>
      <c r="AK2050" s="571"/>
      <c r="AL2050" s="598"/>
      <c r="AM2050" s="599"/>
      <c r="AN2050" s="566"/>
      <c r="AO2050" s="567"/>
      <c r="AP2050" s="570"/>
      <c r="AQ2050" s="571"/>
      <c r="AR2050" s="598"/>
      <c r="AS2050" s="599"/>
      <c r="AT2050" s="603"/>
      <c r="AU2050" s="604"/>
      <c r="AV2050" s="596"/>
      <c r="AW2050" s="597"/>
      <c r="AX2050" s="598"/>
      <c r="AY2050" s="599"/>
      <c r="AZ2050" s="566"/>
      <c r="BA2050" s="567"/>
      <c r="BB2050" s="570"/>
      <c r="BC2050" s="571"/>
      <c r="BD2050" s="598"/>
      <c r="BE2050" s="599"/>
      <c r="BF2050" s="603"/>
      <c r="BG2050" s="604"/>
      <c r="BH2050" s="596"/>
      <c r="BI2050" s="597"/>
      <c r="BJ2050" s="598"/>
      <c r="BK2050" s="599"/>
      <c r="BL2050" s="600"/>
      <c r="BM2050" s="601"/>
      <c r="BN2050" s="602"/>
      <c r="BO2050" s="561"/>
      <c r="BP2050" s="561"/>
      <c r="BQ2050" s="62"/>
      <c r="BR2050" s="62"/>
      <c r="BS2050" s="62"/>
    </row>
    <row r="2051" spans="1:73" ht="21.75" customHeight="1">
      <c r="A2051" s="62"/>
      <c r="B2051" s="586" t="str">
        <f>IF(ROSTER!B$42="","",ROSTER!B$42)</f>
        <v/>
      </c>
      <c r="C2051" s="588" t="str">
        <f>IF(ROSTER!C$42="","",ROSTER!C$42)</f>
        <v/>
      </c>
      <c r="D2051" s="589"/>
      <c r="E2051" s="590"/>
      <c r="F2051" s="592">
        <f>IF(E2051="y",1,IF(E2051="S",1,0))</f>
        <v>0</v>
      </c>
      <c r="G2051" s="594">
        <f>IF(E2051="S",1,0)</f>
        <v>0</v>
      </c>
      <c r="H2051" s="584"/>
      <c r="I2051" s="576"/>
      <c r="J2051" s="564"/>
      <c r="K2051" s="565"/>
      <c r="L2051" s="568"/>
      <c r="M2051" s="569"/>
      <c r="N2051" s="578">
        <f>L2051+J2051</f>
        <v>0</v>
      </c>
      <c r="O2051" s="579"/>
      <c r="P2051" s="564"/>
      <c r="Q2051" s="565"/>
      <c r="R2051" s="568"/>
      <c r="S2051" s="569"/>
      <c r="T2051" s="578">
        <f>R2051-P2051</f>
        <v>0</v>
      </c>
      <c r="U2051" s="579"/>
      <c r="V2051" s="584"/>
      <c r="W2051" s="576"/>
      <c r="X2051" s="564"/>
      <c r="Y2051" s="576"/>
      <c r="Z2051" s="564"/>
      <c r="AA2051" s="576"/>
      <c r="AB2051" s="564"/>
      <c r="AC2051" s="565"/>
      <c r="AD2051" s="568"/>
      <c r="AE2051" s="569"/>
      <c r="AF2051" s="548">
        <f>IF(AB2051=0,0,(AD2051/AB2051)*100)</f>
        <v>0</v>
      </c>
      <c r="AG2051" s="549"/>
      <c r="AH2051" s="564"/>
      <c r="AI2051" s="565"/>
      <c r="AJ2051" s="568"/>
      <c r="AK2051" s="569"/>
      <c r="AL2051" s="548">
        <f>IF(AH2051=0,0,(AJ2051/AH2051)*100)</f>
        <v>0</v>
      </c>
      <c r="AM2051" s="549"/>
      <c r="AN2051" s="564"/>
      <c r="AO2051" s="565"/>
      <c r="AP2051" s="568"/>
      <c r="AQ2051" s="569"/>
      <c r="AR2051" s="548">
        <f>IF(AN2051=0,0,(AP2051/AN2051)*100)</f>
        <v>0</v>
      </c>
      <c r="AS2051" s="549"/>
      <c r="AT2051" s="572">
        <f>AB2051+AH2051+AN2051</f>
        <v>0</v>
      </c>
      <c r="AU2051" s="573"/>
      <c r="AV2051" s="544">
        <f>AD2051+AJ2051+AP2051</f>
        <v>0</v>
      </c>
      <c r="AW2051" s="545"/>
      <c r="AX2051" s="548">
        <f>IF(AT2051=0,0,(AV2051/AT2051)*100)</f>
        <v>0</v>
      </c>
      <c r="AY2051" s="549"/>
      <c r="AZ2051" s="564"/>
      <c r="BA2051" s="565"/>
      <c r="BB2051" s="568"/>
      <c r="BC2051" s="569"/>
      <c r="BD2051" s="548">
        <f>IF(AZ2051=0,0,(BB2051/AZ2051)*100)</f>
        <v>0</v>
      </c>
      <c r="BE2051" s="549"/>
      <c r="BF2051" s="572">
        <f>AT2051+AZ2051</f>
        <v>0</v>
      </c>
      <c r="BG2051" s="573"/>
      <c r="BH2051" s="544">
        <f>AV2051+BB2051</f>
        <v>0</v>
      </c>
      <c r="BI2051" s="545"/>
      <c r="BJ2051" s="548">
        <f>IF(BF2051=0,0,(BH2051/BF2051)*100)</f>
        <v>0</v>
      </c>
      <c r="BK2051" s="549"/>
      <c r="BL2051" s="552">
        <f>(AD2051*2)+(AJ2051*2)+(AP2051*3)+BB2051</f>
        <v>0</v>
      </c>
      <c r="BM2051" s="553"/>
      <c r="BN2051" s="554"/>
      <c r="BO2051" s="560" t="e">
        <f>(BL2051*BR$2017)+(N2051*BR$2018)+(X2051*BR$2019)+(R2051*BR$2020)+(V2051*BR$2021)+(Z2051*BR$2022)</f>
        <v>#REF!</v>
      </c>
      <c r="BP2051" s="560" t="e">
        <f>((AZ2051-BB2051)*BR$2024)+((AT2051-AV2051)*BR$2023)+(H2051*BR$2025)+(P2051*BR$2026)</f>
        <v>#REF!</v>
      </c>
      <c r="BQ2051" s="62"/>
      <c r="BR2051" s="62"/>
      <c r="BS2051" s="62"/>
    </row>
    <row r="2052" spans="1:73" ht="21.75" customHeight="1">
      <c r="A2052" s="62"/>
      <c r="B2052" s="587"/>
      <c r="C2052" s="562" t="str">
        <f>IF(ROSTER!D$42="","",ROSTER!D$42)</f>
        <v/>
      </c>
      <c r="D2052" s="563"/>
      <c r="E2052" s="591"/>
      <c r="F2052" s="593"/>
      <c r="G2052" s="595"/>
      <c r="H2052" s="585"/>
      <c r="I2052" s="577"/>
      <c r="J2052" s="566"/>
      <c r="K2052" s="567"/>
      <c r="L2052" s="570"/>
      <c r="M2052" s="571"/>
      <c r="N2052" s="582" t="s">
        <v>16</v>
      </c>
      <c r="O2052" s="583"/>
      <c r="P2052" s="566"/>
      <c r="Q2052" s="567"/>
      <c r="R2052" s="570"/>
      <c r="S2052" s="571"/>
      <c r="T2052" s="582" t="s">
        <v>16</v>
      </c>
      <c r="U2052" s="583"/>
      <c r="V2052" s="585"/>
      <c r="W2052" s="577"/>
      <c r="X2052" s="566"/>
      <c r="Y2052" s="577"/>
      <c r="Z2052" s="566"/>
      <c r="AA2052" s="577"/>
      <c r="AB2052" s="566"/>
      <c r="AC2052" s="567"/>
      <c r="AD2052" s="570"/>
      <c r="AE2052" s="571"/>
      <c r="AF2052" s="598"/>
      <c r="AG2052" s="599"/>
      <c r="AH2052" s="566"/>
      <c r="AI2052" s="567"/>
      <c r="AJ2052" s="570"/>
      <c r="AK2052" s="571"/>
      <c r="AL2052" s="598"/>
      <c r="AM2052" s="599"/>
      <c r="AN2052" s="566"/>
      <c r="AO2052" s="567"/>
      <c r="AP2052" s="570"/>
      <c r="AQ2052" s="571"/>
      <c r="AR2052" s="598"/>
      <c r="AS2052" s="599"/>
      <c r="AT2052" s="603"/>
      <c r="AU2052" s="604"/>
      <c r="AV2052" s="596"/>
      <c r="AW2052" s="597"/>
      <c r="AX2052" s="598"/>
      <c r="AY2052" s="599"/>
      <c r="AZ2052" s="566"/>
      <c r="BA2052" s="567"/>
      <c r="BB2052" s="570"/>
      <c r="BC2052" s="571"/>
      <c r="BD2052" s="598"/>
      <c r="BE2052" s="599"/>
      <c r="BF2052" s="603"/>
      <c r="BG2052" s="604"/>
      <c r="BH2052" s="596"/>
      <c r="BI2052" s="597"/>
      <c r="BJ2052" s="598"/>
      <c r="BK2052" s="599"/>
      <c r="BL2052" s="600"/>
      <c r="BM2052" s="601"/>
      <c r="BN2052" s="602"/>
      <c r="BO2052" s="561"/>
      <c r="BP2052" s="561"/>
      <c r="BQ2052" s="62"/>
      <c r="BR2052" s="62"/>
      <c r="BS2052" s="62"/>
    </row>
    <row r="2053" spans="1:73" ht="21.75" customHeight="1">
      <c r="A2053" s="62"/>
      <c r="B2053" s="586" t="str">
        <f>IF(ROSTER!B$44="","",ROSTER!B$44)</f>
        <v/>
      </c>
      <c r="C2053" s="588" t="str">
        <f>IF(ROSTER!C$44="","",ROSTER!C$44)</f>
        <v/>
      </c>
      <c r="D2053" s="589"/>
      <c r="E2053" s="590"/>
      <c r="F2053" s="592">
        <f>IF(E2053="y",1,IF(E2053="S",1,0))</f>
        <v>0</v>
      </c>
      <c r="G2053" s="594">
        <f>IF(E2053="S",1,0)</f>
        <v>0</v>
      </c>
      <c r="H2053" s="584"/>
      <c r="I2053" s="576"/>
      <c r="J2053" s="564"/>
      <c r="K2053" s="565"/>
      <c r="L2053" s="568"/>
      <c r="M2053" s="569"/>
      <c r="N2053" s="578">
        <f>L2053+J2053</f>
        <v>0</v>
      </c>
      <c r="O2053" s="579"/>
      <c r="P2053" s="564"/>
      <c r="Q2053" s="565"/>
      <c r="R2053" s="568"/>
      <c r="S2053" s="569"/>
      <c r="T2053" s="578">
        <f>R2053-P2053</f>
        <v>0</v>
      </c>
      <c r="U2053" s="579"/>
      <c r="V2053" s="584"/>
      <c r="W2053" s="576"/>
      <c r="X2053" s="564"/>
      <c r="Y2053" s="576"/>
      <c r="Z2053" s="564"/>
      <c r="AA2053" s="576"/>
      <c r="AB2053" s="564"/>
      <c r="AC2053" s="565"/>
      <c r="AD2053" s="568"/>
      <c r="AE2053" s="569"/>
      <c r="AF2053" s="548">
        <f>IF(AB2053=0,0,(AD2053/AB2053)*100)</f>
        <v>0</v>
      </c>
      <c r="AG2053" s="549"/>
      <c r="AH2053" s="564"/>
      <c r="AI2053" s="565"/>
      <c r="AJ2053" s="568"/>
      <c r="AK2053" s="569"/>
      <c r="AL2053" s="548">
        <f>IF(AH2053=0,0,(AJ2053/AH2053)*100)</f>
        <v>0</v>
      </c>
      <c r="AM2053" s="549"/>
      <c r="AN2053" s="564"/>
      <c r="AO2053" s="565"/>
      <c r="AP2053" s="568"/>
      <c r="AQ2053" s="569"/>
      <c r="AR2053" s="548">
        <f>IF(AN2053=0,0,(AP2053/AN2053)*100)</f>
        <v>0</v>
      </c>
      <c r="AS2053" s="549"/>
      <c r="AT2053" s="572">
        <f>AB2053+AH2053+AN2053</f>
        <v>0</v>
      </c>
      <c r="AU2053" s="573"/>
      <c r="AV2053" s="544">
        <f>AD2053+AJ2053+AP2053</f>
        <v>0</v>
      </c>
      <c r="AW2053" s="545"/>
      <c r="AX2053" s="548">
        <f>IF(AT2053=0,0,(AV2053/AT2053)*100)</f>
        <v>0</v>
      </c>
      <c r="AY2053" s="549"/>
      <c r="AZ2053" s="564"/>
      <c r="BA2053" s="565"/>
      <c r="BB2053" s="568"/>
      <c r="BC2053" s="569"/>
      <c r="BD2053" s="548">
        <f>IF(AZ2053=0,0,(BB2053/AZ2053)*100)</f>
        <v>0</v>
      </c>
      <c r="BE2053" s="549"/>
      <c r="BF2053" s="572">
        <f>AT2053+AZ2053</f>
        <v>0</v>
      </c>
      <c r="BG2053" s="573"/>
      <c r="BH2053" s="544">
        <f>AV2053+BB2053</f>
        <v>0</v>
      </c>
      <c r="BI2053" s="545"/>
      <c r="BJ2053" s="548">
        <f>IF(BF2053=0,0,(BH2053/BF2053)*100)</f>
        <v>0</v>
      </c>
      <c r="BK2053" s="549"/>
      <c r="BL2053" s="552">
        <f>(AD2053*2)+(AJ2053*2)+(AP2053*3)+BB2053</f>
        <v>0</v>
      </c>
      <c r="BM2053" s="553"/>
      <c r="BN2053" s="554"/>
      <c r="BO2053" s="560" t="e">
        <f>(BL2053*BR$2017)+(N2053*BR$2018)+(X2053*BR$2019)+(R2053*BR$2020)+(V2053*BR$2021)+(Z2053*BR$2022)</f>
        <v>#REF!</v>
      </c>
      <c r="BP2053" s="560" t="e">
        <f>((AZ2053-BB2053)*BR$2024)+((AT2053-AV2053)*BR$2023)+(H2053*BR$2025)+(P2053*BR$2026)</f>
        <v>#REF!</v>
      </c>
      <c r="BQ2053" s="62"/>
      <c r="BR2053" s="62"/>
      <c r="BS2053" s="62"/>
    </row>
    <row r="2054" spans="1:73" ht="21.75" customHeight="1">
      <c r="A2054" s="62"/>
      <c r="B2054" s="587"/>
      <c r="C2054" s="562" t="str">
        <f>IF(ROSTER!D$44="","",ROSTER!D$44)</f>
        <v/>
      </c>
      <c r="D2054" s="563"/>
      <c r="E2054" s="591"/>
      <c r="F2054" s="593"/>
      <c r="G2054" s="595"/>
      <c r="H2054" s="585"/>
      <c r="I2054" s="577"/>
      <c r="J2054" s="566"/>
      <c r="K2054" s="567"/>
      <c r="L2054" s="570"/>
      <c r="M2054" s="571"/>
      <c r="N2054" s="582" t="s">
        <v>16</v>
      </c>
      <c r="O2054" s="583"/>
      <c r="P2054" s="566"/>
      <c r="Q2054" s="567"/>
      <c r="R2054" s="570"/>
      <c r="S2054" s="571"/>
      <c r="T2054" s="582" t="s">
        <v>16</v>
      </c>
      <c r="U2054" s="583"/>
      <c r="V2054" s="585"/>
      <c r="W2054" s="577"/>
      <c r="X2054" s="566"/>
      <c r="Y2054" s="577"/>
      <c r="Z2054" s="566"/>
      <c r="AA2054" s="577"/>
      <c r="AB2054" s="566"/>
      <c r="AC2054" s="567"/>
      <c r="AD2054" s="570"/>
      <c r="AE2054" s="571"/>
      <c r="AF2054" s="598"/>
      <c r="AG2054" s="599"/>
      <c r="AH2054" s="566"/>
      <c r="AI2054" s="567"/>
      <c r="AJ2054" s="570"/>
      <c r="AK2054" s="571"/>
      <c r="AL2054" s="598"/>
      <c r="AM2054" s="599"/>
      <c r="AN2054" s="566"/>
      <c r="AO2054" s="567"/>
      <c r="AP2054" s="570"/>
      <c r="AQ2054" s="571"/>
      <c r="AR2054" s="598"/>
      <c r="AS2054" s="599"/>
      <c r="AT2054" s="603"/>
      <c r="AU2054" s="604"/>
      <c r="AV2054" s="596"/>
      <c r="AW2054" s="597"/>
      <c r="AX2054" s="598"/>
      <c r="AY2054" s="599"/>
      <c r="AZ2054" s="566"/>
      <c r="BA2054" s="567"/>
      <c r="BB2054" s="570"/>
      <c r="BC2054" s="571"/>
      <c r="BD2054" s="598"/>
      <c r="BE2054" s="599"/>
      <c r="BF2054" s="603"/>
      <c r="BG2054" s="604"/>
      <c r="BH2054" s="596"/>
      <c r="BI2054" s="597"/>
      <c r="BJ2054" s="598"/>
      <c r="BK2054" s="599"/>
      <c r="BL2054" s="600"/>
      <c r="BM2054" s="601"/>
      <c r="BN2054" s="602"/>
      <c r="BO2054" s="561"/>
      <c r="BP2054" s="561"/>
      <c r="BQ2054" s="62"/>
      <c r="BR2054" s="62"/>
      <c r="BS2054" s="62"/>
    </row>
    <row r="2055" spans="1:73" ht="21.75" customHeight="1">
      <c r="A2055" s="62"/>
      <c r="B2055" s="586" t="str">
        <f>IF(ROSTER!B$46="","",ROSTER!B$46)</f>
        <v/>
      </c>
      <c r="C2055" s="588" t="str">
        <f>IF(ROSTER!C$46="","",ROSTER!C$46)</f>
        <v/>
      </c>
      <c r="D2055" s="589"/>
      <c r="E2055" s="590"/>
      <c r="F2055" s="592">
        <f>IF(E2055="y",1,IF(E2055="S",1,0))</f>
        <v>0</v>
      </c>
      <c r="G2055" s="594">
        <f>IF(E2055="S",1,0)</f>
        <v>0</v>
      </c>
      <c r="H2055" s="584"/>
      <c r="I2055" s="576"/>
      <c r="J2055" s="564"/>
      <c r="K2055" s="565"/>
      <c r="L2055" s="568"/>
      <c r="M2055" s="569"/>
      <c r="N2055" s="578">
        <f>L2055+J2055</f>
        <v>0</v>
      </c>
      <c r="O2055" s="579"/>
      <c r="P2055" s="564"/>
      <c r="Q2055" s="565"/>
      <c r="R2055" s="568"/>
      <c r="S2055" s="569"/>
      <c r="T2055" s="578">
        <f>R2055-P2055</f>
        <v>0</v>
      </c>
      <c r="U2055" s="579"/>
      <c r="V2055" s="584"/>
      <c r="W2055" s="576"/>
      <c r="X2055" s="564"/>
      <c r="Y2055" s="576"/>
      <c r="Z2055" s="564"/>
      <c r="AA2055" s="576"/>
      <c r="AB2055" s="564"/>
      <c r="AC2055" s="565"/>
      <c r="AD2055" s="568"/>
      <c r="AE2055" s="569"/>
      <c r="AF2055" s="548">
        <f>IF(AB2055=0,0,(AD2055/AB2055)*100)</f>
        <v>0</v>
      </c>
      <c r="AG2055" s="549"/>
      <c r="AH2055" s="564"/>
      <c r="AI2055" s="565"/>
      <c r="AJ2055" s="568"/>
      <c r="AK2055" s="569"/>
      <c r="AL2055" s="548">
        <f>IF(AH2055=0,0,(AJ2055/AH2055)*100)</f>
        <v>0</v>
      </c>
      <c r="AM2055" s="549"/>
      <c r="AN2055" s="564"/>
      <c r="AO2055" s="565"/>
      <c r="AP2055" s="568"/>
      <c r="AQ2055" s="569"/>
      <c r="AR2055" s="548">
        <f>IF(AN2055=0,0,(AP2055/AN2055)*100)</f>
        <v>0</v>
      </c>
      <c r="AS2055" s="549"/>
      <c r="AT2055" s="572">
        <f>AB2055+AH2055+AN2055</f>
        <v>0</v>
      </c>
      <c r="AU2055" s="573"/>
      <c r="AV2055" s="544">
        <f>AD2055+AJ2055+AP2055</f>
        <v>0</v>
      </c>
      <c r="AW2055" s="545"/>
      <c r="AX2055" s="548">
        <f>IF(AT2055=0,0,(AV2055/AT2055)*100)</f>
        <v>0</v>
      </c>
      <c r="AY2055" s="549"/>
      <c r="AZ2055" s="564"/>
      <c r="BA2055" s="565"/>
      <c r="BB2055" s="568"/>
      <c r="BC2055" s="569"/>
      <c r="BD2055" s="548">
        <f>IF(AZ2055=0,0,(BB2055/AZ2055)*100)</f>
        <v>0</v>
      </c>
      <c r="BE2055" s="549"/>
      <c r="BF2055" s="572">
        <f>AT2055+AZ2055</f>
        <v>0</v>
      </c>
      <c r="BG2055" s="573"/>
      <c r="BH2055" s="544">
        <f>AV2055+BB2055</f>
        <v>0</v>
      </c>
      <c r="BI2055" s="545"/>
      <c r="BJ2055" s="548">
        <f>IF(BF2055=0,0,(BH2055/BF2055)*100)</f>
        <v>0</v>
      </c>
      <c r="BK2055" s="549"/>
      <c r="BL2055" s="552">
        <f>(AD2055*2)+(AJ2055*2)+(AP2055*3)+BB2055</f>
        <v>0</v>
      </c>
      <c r="BM2055" s="553"/>
      <c r="BN2055" s="554"/>
      <c r="BO2055" s="558" t="e">
        <f>(BL2055*BR$2017)+(N2055*BR$2018)+(X2055*BR$2019)+(R2055*BR$2020)+(V2055*BR$2021)+(Z2055*BR$2022)</f>
        <v>#REF!</v>
      </c>
      <c r="BP2055" s="560" t="e">
        <f>((AZ2055-BB2055)*BR$2024)+((AT2055-AV2055)*BR$2023)+(H2055*BR$2025)+(P2055*BR$2026)</f>
        <v>#REF!</v>
      </c>
      <c r="BQ2055" s="62"/>
      <c r="BR2055" s="62"/>
      <c r="BS2055" s="62"/>
      <c r="BU2055" s="82"/>
    </row>
    <row r="2056" spans="1:73" ht="22.5" customHeight="1" thickBot="1">
      <c r="A2056" s="62"/>
      <c r="B2056" s="587"/>
      <c r="C2056" s="562" t="str">
        <f>IF(ROSTER!D$46="","",ROSTER!D$46)</f>
        <v/>
      </c>
      <c r="D2056" s="563"/>
      <c r="E2056" s="591"/>
      <c r="F2056" s="593"/>
      <c r="G2056" s="595"/>
      <c r="H2056" s="585"/>
      <c r="I2056" s="577"/>
      <c r="J2056" s="566"/>
      <c r="K2056" s="567"/>
      <c r="L2056" s="570"/>
      <c r="M2056" s="571"/>
      <c r="N2056" s="580" t="s">
        <v>16</v>
      </c>
      <c r="O2056" s="581"/>
      <c r="P2056" s="566"/>
      <c r="Q2056" s="567"/>
      <c r="R2056" s="570"/>
      <c r="S2056" s="571"/>
      <c r="T2056" s="582" t="s">
        <v>16</v>
      </c>
      <c r="U2056" s="583"/>
      <c r="V2056" s="585"/>
      <c r="W2056" s="577"/>
      <c r="X2056" s="566"/>
      <c r="Y2056" s="577"/>
      <c r="Z2056" s="566"/>
      <c r="AA2056" s="577"/>
      <c r="AB2056" s="566"/>
      <c r="AC2056" s="567"/>
      <c r="AD2056" s="570"/>
      <c r="AE2056" s="571"/>
      <c r="AF2056" s="550"/>
      <c r="AG2056" s="551"/>
      <c r="AH2056" s="566"/>
      <c r="AI2056" s="567"/>
      <c r="AJ2056" s="570"/>
      <c r="AK2056" s="571"/>
      <c r="AL2056" s="550"/>
      <c r="AM2056" s="551"/>
      <c r="AN2056" s="566"/>
      <c r="AO2056" s="567"/>
      <c r="AP2056" s="570"/>
      <c r="AQ2056" s="571"/>
      <c r="AR2056" s="550"/>
      <c r="AS2056" s="551"/>
      <c r="AT2056" s="574"/>
      <c r="AU2056" s="575"/>
      <c r="AV2056" s="546"/>
      <c r="AW2056" s="547"/>
      <c r="AX2056" s="550"/>
      <c r="AY2056" s="551"/>
      <c r="AZ2056" s="566"/>
      <c r="BA2056" s="567"/>
      <c r="BB2056" s="570"/>
      <c r="BC2056" s="571"/>
      <c r="BD2056" s="550"/>
      <c r="BE2056" s="551"/>
      <c r="BF2056" s="574"/>
      <c r="BG2056" s="575"/>
      <c r="BH2056" s="546"/>
      <c r="BI2056" s="547"/>
      <c r="BJ2056" s="550"/>
      <c r="BK2056" s="551"/>
      <c r="BL2056" s="555"/>
      <c r="BM2056" s="556"/>
      <c r="BN2056" s="557"/>
      <c r="BO2056" s="559"/>
      <c r="BP2056" s="561"/>
      <c r="BQ2056" s="62"/>
      <c r="BR2056" s="62"/>
      <c r="BS2056" s="62"/>
    </row>
    <row r="2057" spans="1:73" s="82" customFormat="1" ht="33.4" customHeight="1">
      <c r="A2057" s="80"/>
      <c r="B2057" s="538"/>
      <c r="C2057" s="539"/>
      <c r="D2057" s="539" t="s">
        <v>10</v>
      </c>
      <c r="E2057" s="542"/>
      <c r="F2057" s="81"/>
      <c r="G2057" s="81"/>
      <c r="H2057" s="532">
        <f>SUM(H2017:I2056)</f>
        <v>0</v>
      </c>
      <c r="I2057" s="525"/>
      <c r="J2057" s="532">
        <f>SUM(J2017:K2056)</f>
        <v>0</v>
      </c>
      <c r="K2057" s="525"/>
      <c r="L2057" s="524">
        <f>SUM(L2017:M2056)</f>
        <v>0</v>
      </c>
      <c r="M2057" s="528"/>
      <c r="N2057" s="495">
        <f>L2057+J2057</f>
        <v>0</v>
      </c>
      <c r="O2057" s="496"/>
      <c r="P2057" s="524">
        <f>SUM(P2017:Q2056)</f>
        <v>0</v>
      </c>
      <c r="Q2057" s="525"/>
      <c r="R2057" s="524">
        <f>SUM(R2017:S2056)</f>
        <v>0</v>
      </c>
      <c r="S2057" s="528"/>
      <c r="T2057" s="495">
        <f>R2057-P2057</f>
        <v>0</v>
      </c>
      <c r="U2057" s="496"/>
      <c r="V2057" s="524">
        <f>SUM(V2017:W2056)</f>
        <v>0</v>
      </c>
      <c r="W2057" s="528"/>
      <c r="X2057" s="532">
        <f>SUM(X2017:Y2056)</f>
        <v>0</v>
      </c>
      <c r="Y2057" s="496"/>
      <c r="Z2057" s="532">
        <f>SUM(Z2017:AA2056)</f>
        <v>0</v>
      </c>
      <c r="AA2057" s="496"/>
      <c r="AB2057" s="528">
        <f>SUM(AB2017:AC2056)</f>
        <v>0</v>
      </c>
      <c r="AC2057" s="525"/>
      <c r="AD2057" s="524">
        <f>SUM(AD2017:AE2056)</f>
        <v>0</v>
      </c>
      <c r="AE2057" s="528"/>
      <c r="AF2057" s="495">
        <f>IF(AB2057=0,0,(AD2057/AB2057)*100)</f>
        <v>0</v>
      </c>
      <c r="AG2057" s="496"/>
      <c r="AH2057" s="524">
        <f>SUM(AH2017:AI2056)</f>
        <v>0</v>
      </c>
      <c r="AI2057" s="525"/>
      <c r="AJ2057" s="524">
        <f>SUM(AJ2017:AK2056)</f>
        <v>0</v>
      </c>
      <c r="AK2057" s="528"/>
      <c r="AL2057" s="495">
        <f>IF(AH2057=0,0,(AJ2057/AH2057)*100)</f>
        <v>0</v>
      </c>
      <c r="AM2057" s="496"/>
      <c r="AN2057" s="524">
        <f>SUM(AN2017:AO2056)</f>
        <v>0</v>
      </c>
      <c r="AO2057" s="525"/>
      <c r="AP2057" s="524">
        <f>SUM(AP2017:AQ2056)</f>
        <v>0</v>
      </c>
      <c r="AQ2057" s="528"/>
      <c r="AR2057" s="495">
        <f>IF(AN2057=0,0,(AP2057/AN2057)*100)</f>
        <v>0</v>
      </c>
      <c r="AS2057" s="496"/>
      <c r="AT2057" s="532">
        <f>AB2057+AH2057+AN2057</f>
        <v>0</v>
      </c>
      <c r="AU2057" s="525"/>
      <c r="AV2057" s="524">
        <f>AD2057+AJ2057+AP2057</f>
        <v>0</v>
      </c>
      <c r="AW2057" s="534"/>
      <c r="AX2057" s="495">
        <f>IF(AT2057=0,0,(AV2057/AT2057)*100)</f>
        <v>0</v>
      </c>
      <c r="AY2057" s="496"/>
      <c r="AZ2057" s="524">
        <f>SUM(AZ2017:BA2056)</f>
        <v>0</v>
      </c>
      <c r="BA2057" s="525"/>
      <c r="BB2057" s="524">
        <f>SUM(BB2017:BC2056)</f>
        <v>0</v>
      </c>
      <c r="BC2057" s="528"/>
      <c r="BD2057" s="495">
        <f>IF(AZ2057=0,0,(BB2057/AZ2057)*100)</f>
        <v>0</v>
      </c>
      <c r="BE2057" s="496"/>
      <c r="BF2057" s="532">
        <f>AT2057+AZ2057</f>
        <v>0</v>
      </c>
      <c r="BG2057" s="525"/>
      <c r="BH2057" s="524">
        <f>AV2057+BB2057</f>
        <v>0</v>
      </c>
      <c r="BI2057" s="534"/>
      <c r="BJ2057" s="495">
        <f>IF(BF2057=0,0,(BH2057/BF2057)*100)</f>
        <v>0</v>
      </c>
      <c r="BK2057" s="536"/>
      <c r="BL2057" s="511">
        <f>SUM(BL2017:BN2056)</f>
        <v>0</v>
      </c>
      <c r="BM2057" s="512"/>
      <c r="BN2057" s="513"/>
      <c r="BO2057" s="517" t="e">
        <f>(BL2057*BR$2017)+(N2057*BR$2018)+(X2057*BR$2019)+(R2057*BR$2020)+(V2057*BR$2021)+(Z2057*BR$2022)</f>
        <v>#REF!</v>
      </c>
      <c r="BP2057" s="519" t="e">
        <f>((AZ2057-BB2057)*BR$2024)+((AT2057-AV2057)*BR$2023)+(H2057*BR$2025)+(P2057*BR$2026)</f>
        <v>#REF!</v>
      </c>
      <c r="BQ2057" s="80"/>
      <c r="BR2057" s="80"/>
      <c r="BS2057" s="80"/>
    </row>
    <row r="2058" spans="1:73" s="82" customFormat="1" ht="33.950000000000003" customHeight="1" thickBot="1">
      <c r="A2058" s="80"/>
      <c r="B2058" s="540"/>
      <c r="C2058" s="541"/>
      <c r="D2058" s="541"/>
      <c r="E2058" s="543"/>
      <c r="F2058" s="83"/>
      <c r="G2058" s="83"/>
      <c r="H2058" s="533"/>
      <c r="I2058" s="527"/>
      <c r="J2058" s="533"/>
      <c r="K2058" s="527"/>
      <c r="L2058" s="526"/>
      <c r="M2058" s="529"/>
      <c r="N2058" s="530" t="s">
        <v>16</v>
      </c>
      <c r="O2058" s="531"/>
      <c r="P2058" s="526"/>
      <c r="Q2058" s="527"/>
      <c r="R2058" s="526"/>
      <c r="S2058" s="529"/>
      <c r="T2058" s="530" t="s">
        <v>16</v>
      </c>
      <c r="U2058" s="531"/>
      <c r="V2058" s="526"/>
      <c r="W2058" s="529"/>
      <c r="X2058" s="533"/>
      <c r="Y2058" s="531"/>
      <c r="Z2058" s="533"/>
      <c r="AA2058" s="531"/>
      <c r="AB2058" s="529"/>
      <c r="AC2058" s="527"/>
      <c r="AD2058" s="526"/>
      <c r="AE2058" s="529"/>
      <c r="AF2058" s="530"/>
      <c r="AG2058" s="531"/>
      <c r="AH2058" s="526"/>
      <c r="AI2058" s="527"/>
      <c r="AJ2058" s="526"/>
      <c r="AK2058" s="529"/>
      <c r="AL2058" s="530"/>
      <c r="AM2058" s="531"/>
      <c r="AN2058" s="526"/>
      <c r="AO2058" s="527"/>
      <c r="AP2058" s="526"/>
      <c r="AQ2058" s="529"/>
      <c r="AR2058" s="530"/>
      <c r="AS2058" s="531"/>
      <c r="AT2058" s="533"/>
      <c r="AU2058" s="527"/>
      <c r="AV2058" s="526"/>
      <c r="AW2058" s="535"/>
      <c r="AX2058" s="530"/>
      <c r="AY2058" s="531"/>
      <c r="AZ2058" s="526"/>
      <c r="BA2058" s="527"/>
      <c r="BB2058" s="526"/>
      <c r="BC2058" s="529"/>
      <c r="BD2058" s="530"/>
      <c r="BE2058" s="531"/>
      <c r="BF2058" s="533"/>
      <c r="BG2058" s="527"/>
      <c r="BH2058" s="526"/>
      <c r="BI2058" s="535"/>
      <c r="BJ2058" s="530"/>
      <c r="BK2058" s="537"/>
      <c r="BL2058" s="514"/>
      <c r="BM2058" s="515"/>
      <c r="BN2058" s="516"/>
      <c r="BO2058" s="518"/>
      <c r="BP2058" s="520"/>
      <c r="BQ2058" s="80"/>
      <c r="BR2058" s="80"/>
      <c r="BS2058" s="80"/>
    </row>
    <row r="2059" spans="1:73" s="88" customFormat="1" ht="48.2" customHeight="1" thickBot="1">
      <c r="A2059" s="84"/>
      <c r="B2059" s="521"/>
      <c r="C2059" s="522"/>
      <c r="D2059" s="522" t="s">
        <v>13</v>
      </c>
      <c r="E2059" s="523"/>
      <c r="F2059" s="85"/>
      <c r="G2059" s="128"/>
      <c r="H2059" s="509"/>
      <c r="I2059" s="510"/>
      <c r="J2059" s="504"/>
      <c r="K2059" s="505"/>
      <c r="L2059" s="493"/>
      <c r="M2059" s="494"/>
      <c r="N2059" s="506">
        <f>J2059+L2059</f>
        <v>0</v>
      </c>
      <c r="O2059" s="507"/>
      <c r="P2059" s="497">
        <f>R2057</f>
        <v>0</v>
      </c>
      <c r="Q2059" s="498"/>
      <c r="R2059" s="499">
        <f>P2057</f>
        <v>0</v>
      </c>
      <c r="S2059" s="500"/>
      <c r="T2059" s="506">
        <f>R2059-P2059</f>
        <v>0</v>
      </c>
      <c r="U2059" s="507"/>
      <c r="V2059" s="504"/>
      <c r="W2059" s="508"/>
      <c r="X2059" s="509"/>
      <c r="Y2059" s="510"/>
      <c r="Z2059" s="504"/>
      <c r="AA2059" s="508"/>
      <c r="AB2059" s="504"/>
      <c r="AC2059" s="505"/>
      <c r="AD2059" s="493"/>
      <c r="AE2059" s="494"/>
      <c r="AF2059" s="495">
        <f>IF(AB2059=0,0,(AD2059/AB2059)*100)</f>
        <v>0</v>
      </c>
      <c r="AG2059" s="496"/>
      <c r="AH2059" s="504"/>
      <c r="AI2059" s="505"/>
      <c r="AJ2059" s="493"/>
      <c r="AK2059" s="494"/>
      <c r="AL2059" s="495">
        <f>IF(AH2059=0,0,(AJ2059/AH2059)*100)</f>
        <v>0</v>
      </c>
      <c r="AM2059" s="496"/>
      <c r="AN2059" s="504"/>
      <c r="AO2059" s="505"/>
      <c r="AP2059" s="493"/>
      <c r="AQ2059" s="494"/>
      <c r="AR2059" s="495">
        <f>IF(AN2059=0,0,(AP2059/AN2059)*100)</f>
        <v>0</v>
      </c>
      <c r="AS2059" s="496"/>
      <c r="AT2059" s="497">
        <f>AB2059+AH2059+AN2059</f>
        <v>0</v>
      </c>
      <c r="AU2059" s="498"/>
      <c r="AV2059" s="499">
        <f>AD2059+AJ2059+AP2059</f>
        <v>0</v>
      </c>
      <c r="AW2059" s="500"/>
      <c r="AX2059" s="495">
        <f>IF(AT2059=0,0,(AV2059/AT2059)*100)</f>
        <v>0</v>
      </c>
      <c r="AY2059" s="496"/>
      <c r="AZ2059" s="504"/>
      <c r="BA2059" s="505"/>
      <c r="BB2059" s="493"/>
      <c r="BC2059" s="494"/>
      <c r="BD2059" s="495">
        <f>IF(AZ2059=0,0,(BB2059/AZ2059)*100)</f>
        <v>0</v>
      </c>
      <c r="BE2059" s="496"/>
      <c r="BF2059" s="497">
        <f>AT2059+AZ2059</f>
        <v>0</v>
      </c>
      <c r="BG2059" s="498"/>
      <c r="BH2059" s="499">
        <f>AV2059+BB2059</f>
        <v>0</v>
      </c>
      <c r="BI2059" s="500"/>
      <c r="BJ2059" s="495">
        <f>IF(BF2059=0,0,(BH2059/BF2059)*100)</f>
        <v>0</v>
      </c>
      <c r="BK2059" s="496"/>
      <c r="BL2059" s="501"/>
      <c r="BM2059" s="502"/>
      <c r="BN2059" s="503"/>
      <c r="BO2059" s="86"/>
      <c r="BP2059" s="87"/>
      <c r="BQ2059" s="84"/>
      <c r="BR2059" s="84"/>
      <c r="BS2059" s="84"/>
    </row>
    <row r="2060" spans="1:73" s="88" customFormat="1" ht="48.95" customHeight="1" thickBot="1">
      <c r="A2060" s="84"/>
      <c r="B2060" s="247"/>
      <c r="C2060" s="249"/>
      <c r="D2060" s="488" t="s">
        <v>52</v>
      </c>
      <c r="E2060" s="489"/>
      <c r="F2060" s="89"/>
      <c r="G2060" s="89"/>
      <c r="H2060" s="249"/>
      <c r="I2060" s="249"/>
      <c r="J2060" s="490">
        <f>IF((J2057+L2059)=0,0,J2057/(J2057+L2059)*100)</f>
        <v>0</v>
      </c>
      <c r="K2060" s="491"/>
      <c r="L2060" s="490">
        <f>IF((L2057+J2059)=0,0,L2057/(L2057+J2059)*100)</f>
        <v>0</v>
      </c>
      <c r="M2060" s="491"/>
      <c r="N2060" s="490">
        <f>IF((N2057+N2059)=0,0,N2057/(N2057+N2059)*100)</f>
        <v>0</v>
      </c>
      <c r="O2060" s="492"/>
      <c r="P2060" s="654"/>
      <c r="Q2060" s="484"/>
      <c r="R2060" s="484"/>
      <c r="S2060" s="484"/>
      <c r="T2060" s="655"/>
      <c r="U2060" s="655"/>
      <c r="V2060" s="484"/>
      <c r="W2060" s="484"/>
      <c r="X2060" s="484"/>
      <c r="Y2060" s="484"/>
      <c r="Z2060" s="484"/>
      <c r="AA2060" s="484"/>
      <c r="AB2060" s="484"/>
      <c r="AC2060" s="484"/>
      <c r="AD2060" s="484"/>
      <c r="AE2060" s="484"/>
      <c r="AF2060" s="484"/>
      <c r="AG2060" s="484"/>
      <c r="AH2060" s="484"/>
      <c r="AI2060" s="484"/>
      <c r="AJ2060" s="484"/>
      <c r="AK2060" s="484"/>
      <c r="AL2060" s="484"/>
      <c r="AM2060" s="484"/>
      <c r="AN2060" s="484"/>
      <c r="AO2060" s="484"/>
      <c r="AP2060" s="484"/>
      <c r="AQ2060" s="484"/>
      <c r="AR2060" s="484"/>
      <c r="AS2060" s="484"/>
      <c r="AT2060" s="484"/>
      <c r="AU2060" s="484"/>
      <c r="AV2060" s="484"/>
      <c r="AW2060" s="484"/>
      <c r="AX2060" s="484"/>
      <c r="AY2060" s="484"/>
      <c r="AZ2060" s="484"/>
      <c r="BA2060" s="484"/>
      <c r="BB2060" s="484"/>
      <c r="BC2060" s="484"/>
      <c r="BD2060" s="484"/>
      <c r="BE2060" s="484"/>
      <c r="BF2060" s="484"/>
      <c r="BG2060" s="484"/>
      <c r="BH2060" s="484"/>
      <c r="BI2060" s="484"/>
      <c r="BJ2060" s="484"/>
      <c r="BK2060" s="484"/>
      <c r="BL2060" s="484"/>
      <c r="BM2060" s="484"/>
      <c r="BN2060" s="485"/>
      <c r="BO2060" s="90"/>
      <c r="BP2060" s="90"/>
      <c r="BQ2060" s="84"/>
      <c r="BR2060" s="84"/>
      <c r="BS2060" s="84"/>
    </row>
    <row r="2061" spans="1:73" ht="27.75" thickTop="1" thickBot="1">
      <c r="A2061" s="62"/>
      <c r="B2061" s="250"/>
      <c r="C2061" s="251"/>
      <c r="D2061" s="251"/>
      <c r="E2061" s="251"/>
      <c r="F2061" s="91"/>
      <c r="G2061" s="91"/>
      <c r="H2061" s="251"/>
      <c r="I2061" s="251"/>
      <c r="J2061" s="251"/>
      <c r="K2061" s="251"/>
      <c r="L2061" s="251"/>
      <c r="M2061" s="251"/>
      <c r="N2061" s="251"/>
      <c r="O2061" s="251"/>
      <c r="P2061" s="251"/>
      <c r="Q2061" s="251"/>
      <c r="R2061" s="251"/>
      <c r="S2061" s="251"/>
      <c r="T2061" s="251"/>
      <c r="U2061" s="251"/>
      <c r="V2061" s="251"/>
      <c r="W2061" s="251"/>
      <c r="X2061" s="251"/>
      <c r="Y2061" s="251"/>
      <c r="Z2061" s="251"/>
      <c r="AA2061" s="251"/>
      <c r="AB2061" s="251"/>
      <c r="AC2061" s="251"/>
      <c r="AD2061" s="251"/>
      <c r="AE2061" s="251"/>
      <c r="AF2061" s="256"/>
      <c r="AG2061" s="256"/>
      <c r="AH2061" s="251"/>
      <c r="AI2061" s="251"/>
      <c r="AJ2061" s="251"/>
      <c r="AK2061" s="251"/>
      <c r="AL2061" s="251"/>
      <c r="AM2061" s="251"/>
      <c r="AN2061" s="251"/>
      <c r="AO2061" s="251"/>
      <c r="AP2061" s="251"/>
      <c r="AQ2061" s="251"/>
      <c r="AR2061" s="251"/>
      <c r="AS2061" s="251"/>
      <c r="AT2061" s="251"/>
      <c r="AU2061" s="251"/>
      <c r="AV2061" s="251"/>
      <c r="AW2061" s="251"/>
      <c r="AX2061" s="251"/>
      <c r="AY2061" s="251"/>
      <c r="AZ2061" s="251"/>
      <c r="BA2061" s="251"/>
      <c r="BB2061" s="251"/>
      <c r="BC2061" s="251"/>
      <c r="BD2061" s="251"/>
      <c r="BE2061" s="251"/>
      <c r="BF2061" s="251"/>
      <c r="BG2061" s="251"/>
      <c r="BH2061" s="251"/>
      <c r="BI2061" s="251"/>
      <c r="BJ2061" s="251"/>
      <c r="BK2061" s="251"/>
      <c r="BL2061" s="251"/>
      <c r="BM2061" s="251"/>
      <c r="BN2061" s="257"/>
      <c r="BO2061" s="92"/>
      <c r="BP2061" s="92"/>
      <c r="BQ2061" s="62"/>
      <c r="BR2061" s="62"/>
      <c r="BS2061" s="62"/>
    </row>
    <row r="2062" spans="1:73" s="88" customFormat="1" ht="73.349999999999994" customHeight="1" thickTop="1" thickBot="1">
      <c r="A2062" s="84"/>
      <c r="B2062" s="486" t="s">
        <v>70</v>
      </c>
      <c r="C2062" s="487"/>
      <c r="D2062" s="483" t="s">
        <v>60</v>
      </c>
      <c r="E2062" s="483"/>
      <c r="F2062" s="93"/>
      <c r="G2062" s="93"/>
      <c r="H2062" s="479"/>
      <c r="I2062" s="480"/>
      <c r="J2062" s="481"/>
      <c r="K2062" s="259"/>
      <c r="L2062" s="479"/>
      <c r="M2062" s="480"/>
      <c r="N2062" s="481"/>
      <c r="O2062" s="476" t="s">
        <v>53</v>
      </c>
      <c r="P2062" s="477"/>
      <c r="Q2062" s="477"/>
      <c r="R2062" s="477"/>
      <c r="S2062" s="479"/>
      <c r="T2062" s="480"/>
      <c r="U2062" s="481"/>
      <c r="V2062" s="259"/>
      <c r="W2062" s="479"/>
      <c r="X2062" s="480"/>
      <c r="Y2062" s="481"/>
      <c r="Z2062" s="476" t="s">
        <v>55</v>
      </c>
      <c r="AA2062" s="477"/>
      <c r="AB2062" s="477"/>
      <c r="AC2062" s="478"/>
      <c r="AD2062" s="479"/>
      <c r="AE2062" s="480"/>
      <c r="AF2062" s="481"/>
      <c r="AG2062" s="259"/>
      <c r="AH2062" s="479"/>
      <c r="AI2062" s="480"/>
      <c r="AJ2062" s="481"/>
      <c r="AK2062" s="476" t="s">
        <v>59</v>
      </c>
      <c r="AL2062" s="477"/>
      <c r="AM2062" s="477"/>
      <c r="AN2062" s="478"/>
      <c r="AO2062" s="479"/>
      <c r="AP2062" s="480"/>
      <c r="AQ2062" s="481"/>
      <c r="AR2062" s="263"/>
      <c r="AS2062" s="479"/>
      <c r="AT2062" s="480"/>
      <c r="AU2062" s="481"/>
      <c r="AV2062" s="264"/>
      <c r="AW2062" s="264"/>
      <c r="AX2062" s="264"/>
      <c r="AY2062" s="264"/>
      <c r="AZ2062" s="472" t="s">
        <v>20</v>
      </c>
      <c r="BA2062" s="472"/>
      <c r="BB2062" s="472"/>
      <c r="BC2062" s="472"/>
      <c r="BD2062" s="473"/>
      <c r="BE2062" s="469">
        <f>BL2057</f>
        <v>0</v>
      </c>
      <c r="BF2062" s="470"/>
      <c r="BG2062" s="471"/>
      <c r="BH2062" s="265"/>
      <c r="BI2062" s="469">
        <f>BL2059</f>
        <v>0</v>
      </c>
      <c r="BJ2062" s="470"/>
      <c r="BK2062" s="471"/>
      <c r="BL2062" s="266"/>
      <c r="BM2062" s="266"/>
      <c r="BN2062" s="267"/>
      <c r="BO2062" s="94"/>
      <c r="BP2062" s="94"/>
      <c r="BQ2062" s="84"/>
      <c r="BR2062" s="84"/>
      <c r="BS2062" s="84"/>
    </row>
    <row r="2063" spans="1:73" ht="15.6" customHeight="1" thickTop="1" thickBot="1">
      <c r="A2063" s="62"/>
      <c r="B2063" s="252"/>
      <c r="C2063" s="241"/>
      <c r="D2063" s="253"/>
      <c r="E2063" s="253"/>
      <c r="F2063" s="95"/>
      <c r="G2063" s="95"/>
      <c r="H2063" s="261"/>
      <c r="I2063" s="261"/>
      <c r="J2063" s="261"/>
      <c r="K2063" s="261"/>
      <c r="L2063" s="261"/>
      <c r="M2063" s="261"/>
      <c r="N2063" s="261"/>
      <c r="O2063" s="258"/>
      <c r="P2063" s="258"/>
      <c r="Q2063" s="258"/>
      <c r="R2063" s="258"/>
      <c r="S2063" s="261"/>
      <c r="T2063" s="261"/>
      <c r="U2063" s="261"/>
      <c r="V2063" s="260"/>
      <c r="W2063" s="261"/>
      <c r="X2063" s="261"/>
      <c r="Y2063" s="261"/>
      <c r="Z2063" s="258"/>
      <c r="AA2063" s="258"/>
      <c r="AB2063" s="258"/>
      <c r="AC2063" s="258"/>
      <c r="AD2063" s="261"/>
      <c r="AE2063" s="261"/>
      <c r="AF2063" s="261"/>
      <c r="AG2063" s="261"/>
      <c r="AH2063" s="260"/>
      <c r="AI2063" s="260"/>
      <c r="AJ2063" s="261"/>
      <c r="AK2063" s="258"/>
      <c r="AL2063" s="258"/>
      <c r="AM2063" s="258"/>
      <c r="AN2063" s="258"/>
      <c r="AO2063" s="261"/>
      <c r="AP2063" s="261"/>
      <c r="AQ2063" s="261"/>
      <c r="AR2063" s="261"/>
      <c r="AS2063" s="261"/>
      <c r="AT2063" s="263"/>
      <c r="AU2063" s="263"/>
      <c r="AV2063" s="268"/>
      <c r="AW2063" s="268"/>
      <c r="AX2063" s="268"/>
      <c r="AY2063" s="268"/>
      <c r="AZ2063" s="258"/>
      <c r="BA2063" s="269"/>
      <c r="BB2063" s="269"/>
      <c r="BC2063" s="270"/>
      <c r="BD2063" s="271"/>
      <c r="BE2063" s="272"/>
      <c r="BF2063" s="272"/>
      <c r="BG2063" s="263"/>
      <c r="BH2063" s="273"/>
      <c r="BI2063" s="274"/>
      <c r="BJ2063" s="274"/>
      <c r="BK2063" s="263"/>
      <c r="BL2063" s="268"/>
      <c r="BM2063" s="268"/>
      <c r="BN2063" s="275"/>
      <c r="BO2063" s="96"/>
      <c r="BP2063" s="96"/>
      <c r="BQ2063" s="62"/>
      <c r="BR2063" s="62"/>
      <c r="BS2063" s="62"/>
    </row>
    <row r="2064" spans="1:73" s="88" customFormat="1" ht="74.849999999999994" customHeight="1" thickTop="1" thickBot="1">
      <c r="A2064" s="84"/>
      <c r="B2064" s="482" t="s">
        <v>51</v>
      </c>
      <c r="C2064" s="472"/>
      <c r="D2064" s="483" t="s">
        <v>61</v>
      </c>
      <c r="E2064" s="483"/>
      <c r="F2064" s="93"/>
      <c r="G2064" s="93"/>
      <c r="H2064" s="469">
        <f>H2062</f>
        <v>0</v>
      </c>
      <c r="I2064" s="470"/>
      <c r="J2064" s="471"/>
      <c r="K2064" s="259"/>
      <c r="L2064" s="469">
        <f>L2062</f>
        <v>0</v>
      </c>
      <c r="M2064" s="470"/>
      <c r="N2064" s="471"/>
      <c r="O2064" s="476" t="s">
        <v>57</v>
      </c>
      <c r="P2064" s="477"/>
      <c r="Q2064" s="477"/>
      <c r="R2064" s="477"/>
      <c r="S2064" s="469">
        <f>S2062-H2062</f>
        <v>0</v>
      </c>
      <c r="T2064" s="470"/>
      <c r="U2064" s="471"/>
      <c r="V2064" s="259"/>
      <c r="W2064" s="469">
        <f>W2062-L2062</f>
        <v>0</v>
      </c>
      <c r="X2064" s="470"/>
      <c r="Y2064" s="471"/>
      <c r="Z2064" s="476" t="s">
        <v>56</v>
      </c>
      <c r="AA2064" s="477"/>
      <c r="AB2064" s="477"/>
      <c r="AC2064" s="478"/>
      <c r="AD2064" s="469">
        <f>AD2062-S2062</f>
        <v>0</v>
      </c>
      <c r="AE2064" s="470"/>
      <c r="AF2064" s="471"/>
      <c r="AG2064" s="259"/>
      <c r="AH2064" s="469">
        <f>AH2062-W2062</f>
        <v>0</v>
      </c>
      <c r="AI2064" s="470"/>
      <c r="AJ2064" s="471"/>
      <c r="AK2064" s="476" t="s">
        <v>58</v>
      </c>
      <c r="AL2064" s="477"/>
      <c r="AM2064" s="477"/>
      <c r="AN2064" s="478"/>
      <c r="AO2064" s="469">
        <f>AO2062-AD2062</f>
        <v>0</v>
      </c>
      <c r="AP2064" s="470"/>
      <c r="AQ2064" s="471"/>
      <c r="AR2064" s="263"/>
      <c r="AS2064" s="469">
        <f>AS2062-AH2062</f>
        <v>0</v>
      </c>
      <c r="AT2064" s="470"/>
      <c r="AU2064" s="471"/>
      <c r="AV2064" s="264"/>
      <c r="AW2064" s="264"/>
      <c r="AX2064" s="264"/>
      <c r="AY2064" s="264"/>
      <c r="AZ2064" s="472" t="s">
        <v>50</v>
      </c>
      <c r="BA2064" s="472"/>
      <c r="BB2064" s="472"/>
      <c r="BC2064" s="472"/>
      <c r="BD2064" s="473"/>
      <c r="BE2064" s="469">
        <f>BE2062-AO2062</f>
        <v>0</v>
      </c>
      <c r="BF2064" s="470"/>
      <c r="BG2064" s="471"/>
      <c r="BH2064" s="276"/>
      <c r="BI2064" s="469">
        <f>BI2062-AS2062</f>
        <v>0</v>
      </c>
      <c r="BJ2064" s="470"/>
      <c r="BK2064" s="471"/>
      <c r="BL2064" s="266"/>
      <c r="BM2064" s="266"/>
      <c r="BN2064" s="267"/>
      <c r="BO2064" s="94"/>
      <c r="BP2064" s="94"/>
      <c r="BQ2064" s="84"/>
      <c r="BR2064" s="84"/>
      <c r="BS2064" s="84"/>
    </row>
    <row r="2065" spans="1:71" ht="27.75" thickTop="1" thickBot="1">
      <c r="A2065" s="62"/>
      <c r="B2065" s="254"/>
      <c r="C2065" s="255"/>
      <c r="D2065" s="255"/>
      <c r="E2065" s="255"/>
      <c r="F2065" s="97"/>
      <c r="G2065" s="97"/>
      <c r="H2065" s="255"/>
      <c r="I2065" s="255"/>
      <c r="J2065" s="255"/>
      <c r="K2065" s="255"/>
      <c r="L2065" s="255"/>
      <c r="M2065" s="255"/>
      <c r="N2065" s="255"/>
      <c r="O2065" s="255"/>
      <c r="P2065" s="255"/>
      <c r="Q2065" s="255"/>
      <c r="R2065" s="255"/>
      <c r="S2065" s="255"/>
      <c r="T2065" s="255"/>
      <c r="U2065" s="255"/>
      <c r="V2065" s="255"/>
      <c r="W2065" s="255"/>
      <c r="X2065" s="255"/>
      <c r="Y2065" s="255"/>
      <c r="Z2065" s="255"/>
      <c r="AA2065" s="255"/>
      <c r="AB2065" s="255"/>
      <c r="AC2065" s="255"/>
      <c r="AD2065" s="255"/>
      <c r="AE2065" s="255"/>
      <c r="AF2065" s="262"/>
      <c r="AG2065" s="262"/>
      <c r="AH2065" s="255"/>
      <c r="AI2065" s="255"/>
      <c r="AJ2065" s="255"/>
      <c r="AK2065" s="255"/>
      <c r="AL2065" s="255"/>
      <c r="AM2065" s="255"/>
      <c r="AN2065" s="255"/>
      <c r="AO2065" s="255"/>
      <c r="AP2065" s="255"/>
      <c r="AQ2065" s="255"/>
      <c r="AR2065" s="255"/>
      <c r="AS2065" s="255"/>
      <c r="AT2065" s="255"/>
      <c r="AU2065" s="255"/>
      <c r="AV2065" s="255"/>
      <c r="AW2065" s="255"/>
      <c r="AX2065" s="255"/>
      <c r="AY2065" s="255"/>
      <c r="AZ2065" s="255"/>
      <c r="BA2065" s="474" t="s">
        <v>104</v>
      </c>
      <c r="BB2065" s="474"/>
      <c r="BC2065" s="474"/>
      <c r="BD2065" s="474"/>
      <c r="BE2065" s="474"/>
      <c r="BF2065" s="474"/>
      <c r="BG2065" s="474"/>
      <c r="BH2065" s="474"/>
      <c r="BI2065" s="474"/>
      <c r="BJ2065" s="474"/>
      <c r="BK2065" s="474"/>
      <c r="BL2065" s="474"/>
      <c r="BM2065" s="474"/>
      <c r="BN2065" s="475"/>
      <c r="BO2065" s="98"/>
      <c r="BP2065" s="98"/>
      <c r="BQ2065" s="62"/>
      <c r="BR2065" s="62"/>
      <c r="BS2065" s="62"/>
    </row>
    <row r="2066" spans="1:71" ht="10.9" customHeight="1" thickTop="1">
      <c r="A2066" s="62"/>
      <c r="B2066" s="63"/>
      <c r="C2066" s="62"/>
      <c r="D2066" s="62"/>
      <c r="E2066" s="62"/>
      <c r="F2066" s="64"/>
      <c r="G2066" s="64"/>
      <c r="H2066" s="62"/>
      <c r="I2066" s="62"/>
      <c r="J2066" s="62"/>
      <c r="K2066" s="62"/>
      <c r="L2066" s="62"/>
      <c r="M2066" s="62"/>
      <c r="N2066" s="62"/>
      <c r="O2066" s="62"/>
      <c r="P2066" s="62"/>
      <c r="Q2066" s="62"/>
      <c r="R2066" s="62"/>
      <c r="S2066" s="62"/>
      <c r="T2066" s="62"/>
      <c r="U2066" s="62"/>
      <c r="V2066" s="62"/>
      <c r="W2066" s="62"/>
      <c r="X2066" s="62"/>
      <c r="Y2066" s="62"/>
      <c r="Z2066" s="62"/>
      <c r="AA2066" s="62"/>
      <c r="AB2066" s="62"/>
      <c r="AC2066" s="62"/>
      <c r="AD2066" s="62"/>
      <c r="AE2066" s="62"/>
      <c r="AF2066" s="65"/>
      <c r="AG2066" s="65"/>
      <c r="AH2066" s="62"/>
      <c r="AI2066" s="62"/>
      <c r="AJ2066" s="62"/>
      <c r="AK2066" s="62"/>
      <c r="AL2066" s="62"/>
      <c r="AM2066" s="62"/>
      <c r="AN2066" s="62"/>
      <c r="AO2066" s="62"/>
      <c r="AP2066" s="62"/>
      <c r="AQ2066" s="62"/>
      <c r="AR2066" s="62"/>
      <c r="AS2066" s="62"/>
      <c r="AT2066" s="62"/>
      <c r="AU2066" s="62"/>
      <c r="AV2066" s="62"/>
      <c r="AW2066" s="62"/>
      <c r="AX2066" s="62"/>
      <c r="AY2066" s="62"/>
      <c r="AZ2066" s="62"/>
      <c r="BA2066" s="62"/>
      <c r="BB2066" s="62"/>
      <c r="BC2066" s="62"/>
      <c r="BD2066" s="62"/>
      <c r="BE2066" s="62"/>
      <c r="BF2066" s="62"/>
      <c r="BG2066" s="62"/>
      <c r="BH2066" s="62"/>
      <c r="BI2066" s="62"/>
      <c r="BJ2066" s="62"/>
      <c r="BK2066" s="62"/>
      <c r="BL2066" s="62"/>
      <c r="BM2066" s="62"/>
      <c r="BN2066" s="62"/>
      <c r="BO2066" s="66"/>
      <c r="BP2066" s="66"/>
      <c r="BQ2066" s="62"/>
      <c r="BR2066" s="62"/>
      <c r="BS2066" s="62"/>
    </row>
    <row r="2067" spans="1:71" s="69" customFormat="1" ht="33.75">
      <c r="A2067" s="68"/>
      <c r="B2067" s="651" t="s">
        <v>9</v>
      </c>
      <c r="C2067" s="651"/>
      <c r="D2067" s="651"/>
      <c r="E2067" s="651"/>
      <c r="F2067" s="651"/>
      <c r="G2067" s="651"/>
      <c r="H2067" s="651"/>
      <c r="I2067" s="651"/>
      <c r="J2067" s="651"/>
      <c r="K2067" s="651"/>
      <c r="L2067" s="651"/>
      <c r="M2067" s="651"/>
      <c r="N2067" s="651"/>
      <c r="O2067" s="651"/>
      <c r="P2067" s="651"/>
      <c r="Q2067" s="651"/>
      <c r="R2067" s="651"/>
      <c r="S2067" s="651"/>
      <c r="T2067" s="651"/>
      <c r="U2067" s="651"/>
      <c r="V2067" s="651"/>
      <c r="W2067" s="651"/>
      <c r="X2067" s="651"/>
      <c r="Y2067" s="651"/>
      <c r="Z2067" s="651"/>
      <c r="AA2067" s="651"/>
      <c r="AB2067" s="651"/>
      <c r="AC2067" s="651"/>
      <c r="AD2067" s="651"/>
      <c r="AE2067" s="651"/>
      <c r="AF2067" s="651"/>
      <c r="AG2067" s="651"/>
      <c r="AH2067" s="651"/>
      <c r="AI2067" s="651"/>
      <c r="AJ2067" s="651"/>
      <c r="AK2067" s="651"/>
      <c r="AL2067" s="651"/>
      <c r="AM2067" s="651"/>
      <c r="AN2067" s="651"/>
      <c r="AO2067" s="651"/>
      <c r="AP2067" s="651"/>
      <c r="AQ2067" s="651"/>
      <c r="AR2067" s="651"/>
      <c r="AS2067" s="651"/>
      <c r="AT2067" s="651"/>
      <c r="AU2067" s="651"/>
      <c r="AV2067" s="651"/>
      <c r="AW2067" s="651"/>
      <c r="AX2067" s="651"/>
      <c r="AY2067" s="651"/>
      <c r="AZ2067" s="651"/>
      <c r="BA2067" s="651"/>
      <c r="BB2067" s="651"/>
      <c r="BC2067" s="651"/>
      <c r="BD2067" s="651"/>
      <c r="BE2067" s="651"/>
      <c r="BF2067" s="651"/>
      <c r="BG2067" s="651"/>
      <c r="BH2067" s="651"/>
      <c r="BI2067" s="651"/>
      <c r="BJ2067" s="651"/>
      <c r="BK2067" s="651"/>
      <c r="BL2067" s="651"/>
      <c r="BM2067" s="651"/>
      <c r="BN2067" s="651"/>
      <c r="BO2067" s="223"/>
      <c r="BP2067" s="223"/>
      <c r="BQ2067" s="68"/>
      <c r="BR2067" s="68"/>
      <c r="BS2067" s="68"/>
    </row>
    <row r="2068" spans="1:71" ht="10.9" customHeight="1">
      <c r="A2068" s="62"/>
      <c r="B2068" s="224"/>
      <c r="C2068" s="225"/>
      <c r="D2068" s="225"/>
      <c r="E2068" s="225"/>
      <c r="F2068" s="226"/>
      <c r="G2068" s="226"/>
      <c r="H2068" s="225"/>
      <c r="I2068" s="225"/>
      <c r="J2068" s="225"/>
      <c r="K2068" s="225"/>
      <c r="L2068" s="225"/>
      <c r="M2068" s="225"/>
      <c r="N2068" s="225"/>
      <c r="O2068" s="225"/>
      <c r="P2068" s="225"/>
      <c r="Q2068" s="225"/>
      <c r="R2068" s="225"/>
      <c r="S2068" s="225"/>
      <c r="T2068" s="225"/>
      <c r="U2068" s="225"/>
      <c r="V2068" s="225"/>
      <c r="W2068" s="225"/>
      <c r="X2068" s="225"/>
      <c r="Y2068" s="225"/>
      <c r="Z2068" s="225"/>
      <c r="AA2068" s="225"/>
      <c r="AB2068" s="225"/>
      <c r="AC2068" s="225"/>
      <c r="AD2068" s="225"/>
      <c r="AE2068" s="225"/>
      <c r="AF2068" s="227"/>
      <c r="AG2068" s="227"/>
      <c r="AH2068" s="225"/>
      <c r="AI2068" s="225"/>
      <c r="AJ2068" s="225"/>
      <c r="AK2068" s="225"/>
      <c r="AL2068" s="225"/>
      <c r="AM2068" s="225"/>
      <c r="AN2068" s="225"/>
      <c r="AO2068" s="225"/>
      <c r="AP2068" s="225"/>
      <c r="AQ2068" s="225"/>
      <c r="AR2068" s="225"/>
      <c r="AS2068" s="225"/>
      <c r="AT2068" s="225"/>
      <c r="AU2068" s="225"/>
      <c r="AV2068" s="225"/>
      <c r="AW2068" s="225"/>
      <c r="AX2068" s="225"/>
      <c r="AY2068" s="225"/>
      <c r="AZ2068" s="225"/>
      <c r="BA2068" s="225"/>
      <c r="BB2068" s="225"/>
      <c r="BC2068" s="225"/>
      <c r="BD2068" s="225"/>
      <c r="BE2068" s="225"/>
      <c r="BF2068" s="225"/>
      <c r="BG2068" s="225"/>
      <c r="BH2068" s="225"/>
      <c r="BI2068" s="225"/>
      <c r="BJ2068" s="225"/>
      <c r="BK2068" s="225"/>
      <c r="BL2068" s="225"/>
      <c r="BM2068" s="225"/>
      <c r="BN2068" s="652"/>
      <c r="BO2068" s="652"/>
      <c r="BP2068" s="652"/>
      <c r="BQ2068" s="62"/>
      <c r="BR2068" s="62"/>
      <c r="BS2068" s="62"/>
    </row>
    <row r="2069" spans="1:71" s="70" customFormat="1" ht="36.75" customHeight="1">
      <c r="A2069" s="63"/>
      <c r="B2069" s="224"/>
      <c r="C2069" s="224"/>
      <c r="D2069" s="228" t="s">
        <v>10</v>
      </c>
      <c r="E2069" s="653" t="str">
        <f>IF(ROSTER!D$3="","",ROSTER!D$3)</f>
        <v/>
      </c>
      <c r="F2069" s="653"/>
      <c r="G2069" s="653"/>
      <c r="H2069" s="653"/>
      <c r="I2069" s="653"/>
      <c r="J2069" s="653"/>
      <c r="K2069" s="653"/>
      <c r="L2069" s="653"/>
      <c r="M2069" s="653"/>
      <c r="N2069" s="653"/>
      <c r="O2069" s="653"/>
      <c r="P2069" s="653"/>
      <c r="Q2069" s="653"/>
      <c r="R2069" s="653"/>
      <c r="S2069" s="653"/>
      <c r="T2069" s="653"/>
      <c r="U2069" s="653"/>
      <c r="V2069" s="653"/>
      <c r="W2069" s="653"/>
      <c r="X2069" s="653"/>
      <c r="Y2069" s="653"/>
      <c r="Z2069" s="653"/>
      <c r="AA2069" s="653"/>
      <c r="AB2069" s="653"/>
      <c r="AC2069" s="653"/>
      <c r="AD2069" s="229"/>
      <c r="AE2069" s="649" t="s">
        <v>11</v>
      </c>
      <c r="AF2069" s="649"/>
      <c r="AG2069" s="649"/>
      <c r="AH2069" s="649"/>
      <c r="AI2069" s="649"/>
      <c r="AJ2069" s="649"/>
      <c r="AK2069" s="649"/>
      <c r="AL2069" s="647"/>
      <c r="AM2069" s="647"/>
      <c r="AN2069" s="647"/>
      <c r="AO2069" s="647"/>
      <c r="AP2069" s="647"/>
      <c r="AQ2069" s="647"/>
      <c r="AR2069" s="647"/>
      <c r="AS2069" s="647"/>
      <c r="AT2069" s="647"/>
      <c r="AU2069" s="647"/>
      <c r="AV2069" s="647"/>
      <c r="AW2069" s="647"/>
      <c r="AX2069" s="647"/>
      <c r="AY2069" s="647"/>
      <c r="AZ2069" s="647"/>
      <c r="BA2069" s="647"/>
      <c r="BB2069" s="647"/>
      <c r="BC2069" s="647"/>
      <c r="BD2069" s="647"/>
      <c r="BE2069" s="647"/>
      <c r="BF2069" s="647"/>
      <c r="BG2069" s="647"/>
      <c r="BH2069" s="647"/>
      <c r="BI2069" s="647"/>
      <c r="BJ2069" s="647"/>
      <c r="BK2069" s="647"/>
      <c r="BL2069" s="647"/>
      <c r="BM2069" s="647"/>
      <c r="BN2069" s="652"/>
      <c r="BO2069" s="652"/>
      <c r="BP2069" s="652"/>
      <c r="BQ2069" s="63"/>
      <c r="BR2069" s="63"/>
      <c r="BS2069" s="63"/>
    </row>
    <row r="2070" spans="1:71" ht="8.85" customHeight="1">
      <c r="A2070" s="71"/>
      <c r="B2070" s="224"/>
      <c r="C2070" s="227" t="s">
        <v>39</v>
      </c>
      <c r="D2070" s="227"/>
      <c r="E2070" s="227"/>
      <c r="F2070" s="230"/>
      <c r="G2070" s="230"/>
      <c r="H2070" s="227"/>
      <c r="I2070" s="227"/>
      <c r="J2070" s="231"/>
      <c r="K2070" s="231"/>
      <c r="L2070" s="231"/>
      <c r="M2070" s="231"/>
      <c r="N2070" s="231"/>
      <c r="O2070" s="231"/>
      <c r="P2070" s="231"/>
      <c r="Q2070" s="231"/>
      <c r="R2070" s="231"/>
      <c r="S2070" s="231"/>
      <c r="T2070" s="231"/>
      <c r="U2070" s="231"/>
      <c r="V2070" s="231"/>
      <c r="W2070" s="231"/>
      <c r="X2070" s="231"/>
      <c r="Y2070" s="231"/>
      <c r="Z2070" s="231"/>
      <c r="AA2070" s="231"/>
      <c r="AB2070" s="231"/>
      <c r="AC2070" s="231"/>
      <c r="AD2070" s="231"/>
      <c r="AE2070" s="231"/>
      <c r="AF2070" s="231"/>
      <c r="AG2070" s="227"/>
      <c r="AH2070" s="232"/>
      <c r="AI2070" s="233"/>
      <c r="AJ2070" s="233"/>
      <c r="AK2070" s="233"/>
      <c r="AL2070" s="233"/>
      <c r="AM2070" s="233"/>
      <c r="AN2070" s="233"/>
      <c r="AO2070" s="234"/>
      <c r="AP2070" s="235"/>
      <c r="AQ2070" s="235"/>
      <c r="AR2070" s="235"/>
      <c r="AS2070" s="235"/>
      <c r="AT2070" s="235"/>
      <c r="AU2070" s="235"/>
      <c r="AV2070" s="235"/>
      <c r="AW2070" s="235"/>
      <c r="AX2070" s="235"/>
      <c r="AY2070" s="235"/>
      <c r="AZ2070" s="235"/>
      <c r="BA2070" s="235"/>
      <c r="BB2070" s="235"/>
      <c r="BC2070" s="235"/>
      <c r="BD2070" s="235"/>
      <c r="BE2070" s="235"/>
      <c r="BF2070" s="235"/>
      <c r="BG2070" s="235"/>
      <c r="BH2070" s="235"/>
      <c r="BI2070" s="235"/>
      <c r="BJ2070" s="235"/>
      <c r="BK2070" s="235"/>
      <c r="BL2070" s="235"/>
      <c r="BM2070" s="235"/>
      <c r="BN2070" s="235"/>
      <c r="BO2070" s="236"/>
      <c r="BP2070" s="236"/>
      <c r="BQ2070" s="71"/>
      <c r="BR2070" s="71"/>
      <c r="BS2070" s="71"/>
    </row>
    <row r="2071" spans="1:71" s="70" customFormat="1" ht="37.5">
      <c r="A2071" s="63"/>
      <c r="B2071" s="224"/>
      <c r="C2071" s="646" t="s">
        <v>38</v>
      </c>
      <c r="D2071" s="646"/>
      <c r="E2071" s="647"/>
      <c r="F2071" s="647"/>
      <c r="G2071" s="647"/>
      <c r="H2071" s="647"/>
      <c r="I2071" s="647"/>
      <c r="J2071" s="647"/>
      <c r="K2071" s="647"/>
      <c r="L2071" s="647"/>
      <c r="M2071" s="647"/>
      <c r="N2071" s="647"/>
      <c r="O2071" s="647"/>
      <c r="P2071" s="647"/>
      <c r="Q2071" s="647"/>
      <c r="R2071" s="647"/>
      <c r="S2071" s="647"/>
      <c r="T2071" s="647"/>
      <c r="U2071" s="647"/>
      <c r="V2071" s="647"/>
      <c r="W2071" s="647"/>
      <c r="X2071" s="647"/>
      <c r="Y2071" s="647"/>
      <c r="Z2071" s="647"/>
      <c r="AA2071" s="647"/>
      <c r="AB2071" s="647"/>
      <c r="AC2071" s="647"/>
      <c r="AD2071" s="229"/>
      <c r="AE2071" s="648" t="s">
        <v>21</v>
      </c>
      <c r="AF2071" s="648"/>
      <c r="AG2071" s="648"/>
      <c r="AH2071" s="648"/>
      <c r="AI2071" s="647"/>
      <c r="AJ2071" s="647"/>
      <c r="AK2071" s="647"/>
      <c r="AL2071" s="647"/>
      <c r="AM2071" s="647"/>
      <c r="AN2071" s="647"/>
      <c r="AO2071" s="647"/>
      <c r="AP2071" s="647"/>
      <c r="AQ2071" s="647"/>
      <c r="AR2071" s="647"/>
      <c r="AS2071" s="647"/>
      <c r="AT2071" s="647"/>
      <c r="AU2071" s="647"/>
      <c r="AV2071" s="647"/>
      <c r="AW2071" s="647"/>
      <c r="AX2071" s="647"/>
      <c r="AY2071" s="647"/>
      <c r="AZ2071" s="647"/>
      <c r="BA2071" s="649" t="s">
        <v>12</v>
      </c>
      <c r="BB2071" s="649"/>
      <c r="BC2071" s="649"/>
      <c r="BD2071" s="650"/>
      <c r="BE2071" s="650"/>
      <c r="BF2071" s="650"/>
      <c r="BG2071" s="650"/>
      <c r="BH2071" s="650"/>
      <c r="BI2071" s="650"/>
      <c r="BJ2071" s="650"/>
      <c r="BK2071" s="650"/>
      <c r="BL2071" s="650"/>
      <c r="BM2071" s="650"/>
      <c r="BN2071" s="237"/>
      <c r="BO2071" s="238"/>
      <c r="BP2071" s="238"/>
      <c r="BQ2071" s="72">
        <f>IF(BD2071=0,0,1)</f>
        <v>0</v>
      </c>
      <c r="BR2071" s="73">
        <f>IF((BE2121+BI2121)&gt;(AO2121+AS2121),1,0)</f>
        <v>0</v>
      </c>
      <c r="BS2071" s="74"/>
    </row>
    <row r="2072" spans="1:71" ht="9.6" customHeight="1">
      <c r="A2072" s="62"/>
      <c r="B2072" s="224"/>
      <c r="C2072" s="225"/>
      <c r="D2072" s="225"/>
      <c r="E2072" s="225"/>
      <c r="F2072" s="226"/>
      <c r="G2072" s="226"/>
      <c r="H2072" s="225"/>
      <c r="I2072" s="225"/>
      <c r="J2072" s="225"/>
      <c r="K2072" s="225"/>
      <c r="L2072" s="225"/>
      <c r="M2072" s="225"/>
      <c r="N2072" s="225"/>
      <c r="O2072" s="225"/>
      <c r="P2072" s="225"/>
      <c r="Q2072" s="225"/>
      <c r="R2072" s="225"/>
      <c r="S2072" s="225"/>
      <c r="T2072" s="225"/>
      <c r="U2072" s="225"/>
      <c r="V2072" s="225"/>
      <c r="W2072" s="225"/>
      <c r="X2072" s="225"/>
      <c r="Y2072" s="225"/>
      <c r="Z2072" s="225"/>
      <c r="AA2072" s="225"/>
      <c r="AB2072" s="225"/>
      <c r="AC2072" s="225"/>
      <c r="AD2072" s="225"/>
      <c r="AE2072" s="225"/>
      <c r="AF2072" s="227"/>
      <c r="AG2072" s="227"/>
      <c r="AH2072" s="225"/>
      <c r="AI2072" s="225"/>
      <c r="AJ2072" s="225"/>
      <c r="AK2072" s="225"/>
      <c r="AL2072" s="225"/>
      <c r="AM2072" s="225"/>
      <c r="AN2072" s="225"/>
      <c r="AO2072" s="225"/>
      <c r="AP2072" s="225"/>
      <c r="AQ2072" s="225"/>
      <c r="AR2072" s="225"/>
      <c r="AS2072" s="225"/>
      <c r="AT2072" s="225"/>
      <c r="AU2072" s="225"/>
      <c r="AV2072" s="225"/>
      <c r="AW2072" s="225"/>
      <c r="AX2072" s="225"/>
      <c r="AY2072" s="225"/>
      <c r="AZ2072" s="225"/>
      <c r="BA2072" s="225"/>
      <c r="BB2072" s="225"/>
      <c r="BC2072" s="225"/>
      <c r="BD2072" s="225"/>
      <c r="BE2072" s="225"/>
      <c r="BF2072" s="225"/>
      <c r="BG2072" s="225"/>
      <c r="BH2072" s="225"/>
      <c r="BI2072" s="225"/>
      <c r="BJ2072" s="225"/>
      <c r="BK2072" s="225"/>
      <c r="BL2072" s="225"/>
      <c r="BM2072" s="225"/>
      <c r="BN2072" s="225"/>
      <c r="BO2072" s="239"/>
      <c r="BP2072" s="239"/>
      <c r="BQ2072" s="62"/>
      <c r="BR2072" s="62"/>
      <c r="BS2072" s="62"/>
    </row>
    <row r="2073" spans="1:71" ht="8.85" customHeight="1" thickBot="1">
      <c r="A2073" s="62"/>
      <c r="B2073" s="240"/>
      <c r="C2073" s="241"/>
      <c r="D2073" s="241"/>
      <c r="E2073" s="241"/>
      <c r="F2073" s="242"/>
      <c r="G2073" s="242"/>
      <c r="H2073" s="241"/>
      <c r="I2073" s="241"/>
      <c r="J2073" s="241"/>
      <c r="K2073" s="241"/>
      <c r="L2073" s="241"/>
      <c r="M2073" s="241"/>
      <c r="N2073" s="241"/>
      <c r="O2073" s="241"/>
      <c r="P2073" s="241"/>
      <c r="Q2073" s="241"/>
      <c r="R2073" s="241"/>
      <c r="S2073" s="241"/>
      <c r="T2073" s="241"/>
      <c r="U2073" s="241"/>
      <c r="V2073" s="241"/>
      <c r="W2073" s="241"/>
      <c r="X2073" s="241"/>
      <c r="Y2073" s="241"/>
      <c r="Z2073" s="241"/>
      <c r="AA2073" s="241"/>
      <c r="AB2073" s="241"/>
      <c r="AC2073" s="241"/>
      <c r="AD2073" s="241"/>
      <c r="AE2073" s="241"/>
      <c r="AF2073" s="243"/>
      <c r="AG2073" s="243"/>
      <c r="AH2073" s="241"/>
      <c r="AI2073" s="241"/>
      <c r="AJ2073" s="241"/>
      <c r="AK2073" s="241"/>
      <c r="AL2073" s="241"/>
      <c r="AM2073" s="241"/>
      <c r="AN2073" s="241"/>
      <c r="AO2073" s="241"/>
      <c r="AP2073" s="241"/>
      <c r="AQ2073" s="241"/>
      <c r="AR2073" s="241"/>
      <c r="AS2073" s="241"/>
      <c r="AT2073" s="241"/>
      <c r="AU2073" s="241"/>
      <c r="AV2073" s="241"/>
      <c r="AW2073" s="241"/>
      <c r="AX2073" s="241"/>
      <c r="AY2073" s="241"/>
      <c r="AZ2073" s="241"/>
      <c r="BA2073" s="241"/>
      <c r="BB2073" s="241"/>
      <c r="BC2073" s="241"/>
      <c r="BD2073" s="241"/>
      <c r="BE2073" s="241"/>
      <c r="BF2073" s="241"/>
      <c r="BG2073" s="241"/>
      <c r="BH2073" s="241"/>
      <c r="BI2073" s="241"/>
      <c r="BJ2073" s="241"/>
      <c r="BK2073" s="241"/>
      <c r="BL2073" s="241"/>
      <c r="BM2073" s="241"/>
      <c r="BN2073" s="241"/>
      <c r="BO2073" s="244"/>
      <c r="BP2073" s="244"/>
      <c r="BQ2073" s="62"/>
      <c r="BR2073" s="62"/>
      <c r="BS2073" s="62"/>
    </row>
    <row r="2074" spans="1:71" s="70" customFormat="1" ht="33.4" customHeight="1" thickTop="1">
      <c r="A2074" s="74"/>
      <c r="B2074" s="634" t="s">
        <v>0</v>
      </c>
      <c r="C2074" s="636" t="s">
        <v>1</v>
      </c>
      <c r="D2074" s="637"/>
      <c r="E2074" s="245" t="s">
        <v>28</v>
      </c>
      <c r="F2074" s="644" t="s">
        <v>115</v>
      </c>
      <c r="G2074" s="644" t="s">
        <v>116</v>
      </c>
      <c r="H2074" s="640" t="s">
        <v>41</v>
      </c>
      <c r="I2074" s="641"/>
      <c r="J2074" s="619" t="s">
        <v>7</v>
      </c>
      <c r="K2074" s="619"/>
      <c r="L2074" s="619"/>
      <c r="M2074" s="619"/>
      <c r="N2074" s="619"/>
      <c r="O2074" s="619"/>
      <c r="P2074" s="619" t="s">
        <v>2</v>
      </c>
      <c r="Q2074" s="619"/>
      <c r="R2074" s="619"/>
      <c r="S2074" s="619"/>
      <c r="T2074" s="619"/>
      <c r="U2074" s="619"/>
      <c r="V2074" s="630" t="s">
        <v>35</v>
      </c>
      <c r="W2074" s="631"/>
      <c r="X2074" s="630" t="s">
        <v>36</v>
      </c>
      <c r="Y2074" s="631"/>
      <c r="Z2074" s="630" t="s">
        <v>44</v>
      </c>
      <c r="AA2074" s="631"/>
      <c r="AB2074" s="619" t="s">
        <v>6</v>
      </c>
      <c r="AC2074" s="619"/>
      <c r="AD2074" s="619"/>
      <c r="AE2074" s="619"/>
      <c r="AF2074" s="619"/>
      <c r="AG2074" s="619"/>
      <c r="AH2074" s="619" t="s">
        <v>74</v>
      </c>
      <c r="AI2074" s="619"/>
      <c r="AJ2074" s="619"/>
      <c r="AK2074" s="619"/>
      <c r="AL2074" s="619"/>
      <c r="AM2074" s="619"/>
      <c r="AN2074" s="619" t="s">
        <v>75</v>
      </c>
      <c r="AO2074" s="619"/>
      <c r="AP2074" s="619"/>
      <c r="AQ2074" s="619"/>
      <c r="AR2074" s="619"/>
      <c r="AS2074" s="619"/>
      <c r="AT2074" s="619" t="s">
        <v>76</v>
      </c>
      <c r="AU2074" s="619"/>
      <c r="AV2074" s="619"/>
      <c r="AW2074" s="619"/>
      <c r="AX2074" s="619"/>
      <c r="AY2074" s="621"/>
      <c r="AZ2074" s="619" t="s">
        <v>4</v>
      </c>
      <c r="BA2074" s="619"/>
      <c r="BB2074" s="619"/>
      <c r="BC2074" s="619"/>
      <c r="BD2074" s="619"/>
      <c r="BE2074" s="620"/>
      <c r="BF2074" s="619" t="s">
        <v>77</v>
      </c>
      <c r="BG2074" s="619"/>
      <c r="BH2074" s="619"/>
      <c r="BI2074" s="619"/>
      <c r="BJ2074" s="619"/>
      <c r="BK2074" s="621"/>
      <c r="BL2074" s="622" t="s">
        <v>25</v>
      </c>
      <c r="BM2074" s="623"/>
      <c r="BN2074" s="624"/>
      <c r="BO2074" s="615" t="s">
        <v>92</v>
      </c>
      <c r="BP2074" s="615" t="s">
        <v>93</v>
      </c>
      <c r="BQ2074" s="74"/>
      <c r="BR2074" s="74"/>
      <c r="BS2074" s="74"/>
    </row>
    <row r="2075" spans="1:71" s="76" customFormat="1" ht="31.9" customHeight="1">
      <c r="A2075" s="75"/>
      <c r="B2075" s="635"/>
      <c r="C2075" s="638"/>
      <c r="D2075" s="639"/>
      <c r="E2075" s="246" t="s">
        <v>117</v>
      </c>
      <c r="F2075" s="645"/>
      <c r="G2075" s="645"/>
      <c r="H2075" s="642"/>
      <c r="I2075" s="643"/>
      <c r="J2075" s="607" t="s">
        <v>17</v>
      </c>
      <c r="K2075" s="608"/>
      <c r="L2075" s="609" t="s">
        <v>18</v>
      </c>
      <c r="M2075" s="610"/>
      <c r="N2075" s="617" t="s">
        <v>19</v>
      </c>
      <c r="O2075" s="618" t="s">
        <v>8</v>
      </c>
      <c r="P2075" s="607" t="s">
        <v>26</v>
      </c>
      <c r="Q2075" s="608"/>
      <c r="R2075" s="609" t="s">
        <v>24</v>
      </c>
      <c r="S2075" s="610"/>
      <c r="T2075" s="617" t="s">
        <v>19</v>
      </c>
      <c r="U2075" s="618"/>
      <c r="V2075" s="632"/>
      <c r="W2075" s="633"/>
      <c r="X2075" s="632"/>
      <c r="Y2075" s="633"/>
      <c r="Z2075" s="632"/>
      <c r="AA2075" s="633"/>
      <c r="AB2075" s="607" t="s">
        <v>54</v>
      </c>
      <c r="AC2075" s="608"/>
      <c r="AD2075" s="609" t="s">
        <v>23</v>
      </c>
      <c r="AE2075" s="610" t="s">
        <v>3</v>
      </c>
      <c r="AF2075" s="611" t="s">
        <v>5</v>
      </c>
      <c r="AG2075" s="612"/>
      <c r="AH2075" s="607" t="s">
        <v>54</v>
      </c>
      <c r="AI2075" s="608"/>
      <c r="AJ2075" s="609" t="s">
        <v>23</v>
      </c>
      <c r="AK2075" s="610" t="s">
        <v>3</v>
      </c>
      <c r="AL2075" s="611" t="s">
        <v>5</v>
      </c>
      <c r="AM2075" s="612"/>
      <c r="AN2075" s="607" t="s">
        <v>54</v>
      </c>
      <c r="AO2075" s="608"/>
      <c r="AP2075" s="609" t="s">
        <v>23</v>
      </c>
      <c r="AQ2075" s="610" t="s">
        <v>3</v>
      </c>
      <c r="AR2075" s="611" t="s">
        <v>5</v>
      </c>
      <c r="AS2075" s="612"/>
      <c r="AT2075" s="613" t="s">
        <v>54</v>
      </c>
      <c r="AU2075" s="614"/>
      <c r="AV2075" s="628" t="s">
        <v>23</v>
      </c>
      <c r="AW2075" s="629" t="s">
        <v>3</v>
      </c>
      <c r="AX2075" s="611" t="s">
        <v>5</v>
      </c>
      <c r="AY2075" s="612"/>
      <c r="AZ2075" s="607" t="s">
        <v>54</v>
      </c>
      <c r="BA2075" s="608"/>
      <c r="BB2075" s="609" t="s">
        <v>23</v>
      </c>
      <c r="BC2075" s="610" t="s">
        <v>3</v>
      </c>
      <c r="BD2075" s="611" t="s">
        <v>5</v>
      </c>
      <c r="BE2075" s="612"/>
      <c r="BF2075" s="613" t="s">
        <v>54</v>
      </c>
      <c r="BG2075" s="614"/>
      <c r="BH2075" s="628" t="s">
        <v>23</v>
      </c>
      <c r="BI2075" s="629" t="s">
        <v>3</v>
      </c>
      <c r="BJ2075" s="611" t="s">
        <v>5</v>
      </c>
      <c r="BK2075" s="612"/>
      <c r="BL2075" s="625"/>
      <c r="BM2075" s="626"/>
      <c r="BN2075" s="627"/>
      <c r="BO2075" s="616"/>
      <c r="BP2075" s="616"/>
      <c r="BQ2075" s="75"/>
      <c r="BR2075" s="75"/>
      <c r="BS2075" s="75"/>
    </row>
    <row r="2076" spans="1:71" ht="23.85" customHeight="1">
      <c r="A2076" s="77"/>
      <c r="B2076" s="605" t="str">
        <f>IF(ROSTER!B$8="","",ROSTER!B$8)</f>
        <v/>
      </c>
      <c r="C2076" s="588" t="str">
        <f>IF(ROSTER!C$8="","",ROSTER!C$8)</f>
        <v/>
      </c>
      <c r="D2076" s="589"/>
      <c r="E2076" s="590"/>
      <c r="F2076" s="592">
        <f>IF(E2076="y",1,IF(E2076="S",1,0))</f>
        <v>0</v>
      </c>
      <c r="G2076" s="594">
        <f>IF(E2076="S",1,0)</f>
        <v>0</v>
      </c>
      <c r="H2076" s="584"/>
      <c r="I2076" s="576"/>
      <c r="J2076" s="564"/>
      <c r="K2076" s="565"/>
      <c r="L2076" s="568"/>
      <c r="M2076" s="569"/>
      <c r="N2076" s="578">
        <f>L2076+J2076</f>
        <v>0</v>
      </c>
      <c r="O2076" s="579"/>
      <c r="P2076" s="564"/>
      <c r="Q2076" s="565"/>
      <c r="R2076" s="568"/>
      <c r="S2076" s="569"/>
      <c r="T2076" s="578">
        <f>R2076-P2076</f>
        <v>0</v>
      </c>
      <c r="U2076" s="579"/>
      <c r="V2076" s="584"/>
      <c r="W2076" s="576"/>
      <c r="X2076" s="564"/>
      <c r="Y2076" s="576"/>
      <c r="Z2076" s="564"/>
      <c r="AA2076" s="576"/>
      <c r="AB2076" s="564"/>
      <c r="AC2076" s="565"/>
      <c r="AD2076" s="568"/>
      <c r="AE2076" s="569"/>
      <c r="AF2076" s="548">
        <f>IF(AB2076=0,0,(AD2076/AB2076)*100)</f>
        <v>0</v>
      </c>
      <c r="AG2076" s="549"/>
      <c r="AH2076" s="564"/>
      <c r="AI2076" s="565"/>
      <c r="AJ2076" s="568"/>
      <c r="AK2076" s="569"/>
      <c r="AL2076" s="548">
        <f>IF(AH2076=0,0,(AJ2076/AH2076)*100)</f>
        <v>0</v>
      </c>
      <c r="AM2076" s="549"/>
      <c r="AN2076" s="564"/>
      <c r="AO2076" s="565"/>
      <c r="AP2076" s="568"/>
      <c r="AQ2076" s="569"/>
      <c r="AR2076" s="548">
        <f>IF(AN2076=0,0,(AP2076/AN2076)*100)</f>
        <v>0</v>
      </c>
      <c r="AS2076" s="549"/>
      <c r="AT2076" s="572">
        <f>AB2076+AH2076+AN2076</f>
        <v>0</v>
      </c>
      <c r="AU2076" s="573"/>
      <c r="AV2076" s="544">
        <f>AD2076+AJ2076+AP2076</f>
        <v>0</v>
      </c>
      <c r="AW2076" s="545"/>
      <c r="AX2076" s="548">
        <f>IF(AT2076=0,0,(AV2076/AT2076)*100)</f>
        <v>0</v>
      </c>
      <c r="AY2076" s="549"/>
      <c r="AZ2076" s="564"/>
      <c r="BA2076" s="565"/>
      <c r="BB2076" s="568"/>
      <c r="BC2076" s="569"/>
      <c r="BD2076" s="548">
        <f>IF(AZ2076=0,0,(BB2076/AZ2076)*100)</f>
        <v>0</v>
      </c>
      <c r="BE2076" s="549"/>
      <c r="BF2076" s="572">
        <f>AT2076+AZ2076</f>
        <v>0</v>
      </c>
      <c r="BG2076" s="573"/>
      <c r="BH2076" s="544">
        <f>AV2076+BB2076</f>
        <v>0</v>
      </c>
      <c r="BI2076" s="545"/>
      <c r="BJ2076" s="548">
        <f>IF(BF2076=0,0,(BH2076/BF2076)*100)</f>
        <v>0</v>
      </c>
      <c r="BK2076" s="549"/>
      <c r="BL2076" s="552">
        <f>(AD2076*2)+(AJ2076*2)+(AP2076*3)+BB2076</f>
        <v>0</v>
      </c>
      <c r="BM2076" s="553"/>
      <c r="BN2076" s="554"/>
      <c r="BO2076" s="560" t="e">
        <f>(BL2076*BR$2076)+(N2076*BR$2077)+(X2076*BR$2078)+(R2076*BR$2079)+(V2076*BR$2080)+(Z2076*BR$2081)</f>
        <v>#REF!</v>
      </c>
      <c r="BP2076" s="560" t="e">
        <f>((AZ2076-BB2076)*BR$2083)+((AT2076-AV2076)*BR$2082)+(H2076*BR$2084)+(P2076*BR$2085)</f>
        <v>#REF!</v>
      </c>
      <c r="BQ2076" s="78" t="s">
        <v>81</v>
      </c>
      <c r="BR2076" s="79" t="e">
        <f>IF(#REF!="B",#REF!,IF(#REF!="C",#REF!,#REF!))</f>
        <v>#REF!</v>
      </c>
      <c r="BS2076" s="75"/>
    </row>
    <row r="2077" spans="1:71" ht="23.85" customHeight="1">
      <c r="A2077" s="77"/>
      <c r="B2077" s="606"/>
      <c r="C2077" s="562" t="str">
        <f>IF(ROSTER!D$8="","",ROSTER!D$8)</f>
        <v/>
      </c>
      <c r="D2077" s="563"/>
      <c r="E2077" s="591"/>
      <c r="F2077" s="593"/>
      <c r="G2077" s="595"/>
      <c r="H2077" s="585"/>
      <c r="I2077" s="577"/>
      <c r="J2077" s="566"/>
      <c r="K2077" s="567"/>
      <c r="L2077" s="570"/>
      <c r="M2077" s="571"/>
      <c r="N2077" s="582" t="s">
        <v>16</v>
      </c>
      <c r="O2077" s="583"/>
      <c r="P2077" s="566"/>
      <c r="Q2077" s="567"/>
      <c r="R2077" s="570"/>
      <c r="S2077" s="571"/>
      <c r="T2077" s="582" t="s">
        <v>16</v>
      </c>
      <c r="U2077" s="583"/>
      <c r="V2077" s="585"/>
      <c r="W2077" s="577"/>
      <c r="X2077" s="566"/>
      <c r="Y2077" s="577"/>
      <c r="Z2077" s="566"/>
      <c r="AA2077" s="577"/>
      <c r="AB2077" s="566"/>
      <c r="AC2077" s="567"/>
      <c r="AD2077" s="570"/>
      <c r="AE2077" s="571"/>
      <c r="AF2077" s="598"/>
      <c r="AG2077" s="599"/>
      <c r="AH2077" s="566"/>
      <c r="AI2077" s="567"/>
      <c r="AJ2077" s="570"/>
      <c r="AK2077" s="571"/>
      <c r="AL2077" s="598"/>
      <c r="AM2077" s="599"/>
      <c r="AN2077" s="566"/>
      <c r="AO2077" s="567"/>
      <c r="AP2077" s="570"/>
      <c r="AQ2077" s="571"/>
      <c r="AR2077" s="598"/>
      <c r="AS2077" s="599"/>
      <c r="AT2077" s="603"/>
      <c r="AU2077" s="604"/>
      <c r="AV2077" s="596"/>
      <c r="AW2077" s="597"/>
      <c r="AX2077" s="598"/>
      <c r="AY2077" s="599"/>
      <c r="AZ2077" s="566"/>
      <c r="BA2077" s="567"/>
      <c r="BB2077" s="570"/>
      <c r="BC2077" s="571"/>
      <c r="BD2077" s="598"/>
      <c r="BE2077" s="599"/>
      <c r="BF2077" s="603"/>
      <c r="BG2077" s="604"/>
      <c r="BH2077" s="596"/>
      <c r="BI2077" s="597"/>
      <c r="BJ2077" s="598"/>
      <c r="BK2077" s="599"/>
      <c r="BL2077" s="600"/>
      <c r="BM2077" s="601"/>
      <c r="BN2077" s="602"/>
      <c r="BO2077" s="561"/>
      <c r="BP2077" s="561"/>
      <c r="BQ2077" s="78" t="s">
        <v>82</v>
      </c>
      <c r="BR2077" s="79" t="e">
        <f>IF(#REF!="B",#REF!,IF(#REF!="C",#REF!,#REF!))</f>
        <v>#REF!</v>
      </c>
      <c r="BS2077" s="75"/>
    </row>
    <row r="2078" spans="1:71" ht="21.75" customHeight="1">
      <c r="A2078" s="62"/>
      <c r="B2078" s="605" t="str">
        <f>IF(ROSTER!B$10="","",ROSTER!B$10)</f>
        <v/>
      </c>
      <c r="C2078" s="588" t="str">
        <f>IF(ROSTER!C$10="","",ROSTER!C$10)</f>
        <v/>
      </c>
      <c r="D2078" s="589"/>
      <c r="E2078" s="590"/>
      <c r="F2078" s="592">
        <f>IF(E2078="y",1,IF(E2078="S",1,0))</f>
        <v>0</v>
      </c>
      <c r="G2078" s="594">
        <f>IF(E2078="S",1,0)</f>
        <v>0</v>
      </c>
      <c r="H2078" s="584"/>
      <c r="I2078" s="576"/>
      <c r="J2078" s="564"/>
      <c r="K2078" s="565"/>
      <c r="L2078" s="568"/>
      <c r="M2078" s="569"/>
      <c r="N2078" s="578">
        <f>L2078+J2078</f>
        <v>0</v>
      </c>
      <c r="O2078" s="579"/>
      <c r="P2078" s="564"/>
      <c r="Q2078" s="565"/>
      <c r="R2078" s="568"/>
      <c r="S2078" s="569"/>
      <c r="T2078" s="578">
        <f>R2078-P2078</f>
        <v>0</v>
      </c>
      <c r="U2078" s="579"/>
      <c r="V2078" s="584"/>
      <c r="W2078" s="576"/>
      <c r="X2078" s="564"/>
      <c r="Y2078" s="576"/>
      <c r="Z2078" s="564"/>
      <c r="AA2078" s="576"/>
      <c r="AB2078" s="564"/>
      <c r="AC2078" s="565"/>
      <c r="AD2078" s="568"/>
      <c r="AE2078" s="569"/>
      <c r="AF2078" s="548">
        <f>IF(AB2078=0,0,(AD2078/AB2078)*100)</f>
        <v>0</v>
      </c>
      <c r="AG2078" s="549"/>
      <c r="AH2078" s="564"/>
      <c r="AI2078" s="565"/>
      <c r="AJ2078" s="568"/>
      <c r="AK2078" s="569"/>
      <c r="AL2078" s="548">
        <f>IF(AH2078=0,0,(AJ2078/AH2078)*100)</f>
        <v>0</v>
      </c>
      <c r="AM2078" s="549"/>
      <c r="AN2078" s="564"/>
      <c r="AO2078" s="565"/>
      <c r="AP2078" s="568"/>
      <c r="AQ2078" s="569"/>
      <c r="AR2078" s="548">
        <f>IF(AN2078=0,0,(AP2078/AN2078)*100)</f>
        <v>0</v>
      </c>
      <c r="AS2078" s="549"/>
      <c r="AT2078" s="572">
        <f>AB2078+AH2078+AN2078</f>
        <v>0</v>
      </c>
      <c r="AU2078" s="573"/>
      <c r="AV2078" s="544">
        <f>AD2078+AJ2078+AP2078</f>
        <v>0</v>
      </c>
      <c r="AW2078" s="545"/>
      <c r="AX2078" s="548">
        <f>IF(AT2078=0,0,(AV2078/AT2078)*100)</f>
        <v>0</v>
      </c>
      <c r="AY2078" s="549"/>
      <c r="AZ2078" s="564"/>
      <c r="BA2078" s="565"/>
      <c r="BB2078" s="568"/>
      <c r="BC2078" s="569"/>
      <c r="BD2078" s="548">
        <f>IF(AZ2078=0,0,(BB2078/AZ2078)*100)</f>
        <v>0</v>
      </c>
      <c r="BE2078" s="549"/>
      <c r="BF2078" s="572">
        <f>AT2078+AZ2078</f>
        <v>0</v>
      </c>
      <c r="BG2078" s="573"/>
      <c r="BH2078" s="544">
        <f>AV2078+BB2078</f>
        <v>0</v>
      </c>
      <c r="BI2078" s="545"/>
      <c r="BJ2078" s="548">
        <f>IF(BF2078=0,0,(BH2078/BF2078)*100)</f>
        <v>0</v>
      </c>
      <c r="BK2078" s="549"/>
      <c r="BL2078" s="552">
        <f>(AD2078*2)+(AJ2078*2)+(AP2078*3)+BB2078</f>
        <v>0</v>
      </c>
      <c r="BM2078" s="553"/>
      <c r="BN2078" s="554"/>
      <c r="BO2078" s="560" t="e">
        <f>(BL2078*BR$2076)+(N2078*BR$2077)+(X2078*BR$2078)+(R2078*BR$2079)+(V2078*BR$2080)+(Z2078*BR$2081)</f>
        <v>#REF!</v>
      </c>
      <c r="BP2078" s="560" t="e">
        <f>((AZ2078-BB2078)*BR$2083)+((AT2078-AV2078)*BR$2082)+(H2078*BR$2084)+(P2078*BR$2085)</f>
        <v>#REF!</v>
      </c>
      <c r="BQ2078" s="78" t="s">
        <v>83</v>
      </c>
      <c r="BR2078" s="79" t="e">
        <f>IF(#REF!="B",#REF!,IF(#REF!="C",#REF!,#REF!))</f>
        <v>#REF!</v>
      </c>
      <c r="BS2078" s="75"/>
    </row>
    <row r="2079" spans="1:71" ht="21.75" customHeight="1">
      <c r="A2079" s="62"/>
      <c r="B2079" s="606"/>
      <c r="C2079" s="562" t="str">
        <f>IF(ROSTER!D$10="","",ROSTER!D$10)</f>
        <v/>
      </c>
      <c r="D2079" s="563"/>
      <c r="E2079" s="591"/>
      <c r="F2079" s="593"/>
      <c r="G2079" s="595"/>
      <c r="H2079" s="585"/>
      <c r="I2079" s="577"/>
      <c r="J2079" s="566"/>
      <c r="K2079" s="567"/>
      <c r="L2079" s="570"/>
      <c r="M2079" s="571"/>
      <c r="N2079" s="582" t="s">
        <v>16</v>
      </c>
      <c r="O2079" s="583"/>
      <c r="P2079" s="566"/>
      <c r="Q2079" s="567"/>
      <c r="R2079" s="570"/>
      <c r="S2079" s="571"/>
      <c r="T2079" s="582" t="s">
        <v>16</v>
      </c>
      <c r="U2079" s="583"/>
      <c r="V2079" s="585"/>
      <c r="W2079" s="577"/>
      <c r="X2079" s="566"/>
      <c r="Y2079" s="577"/>
      <c r="Z2079" s="566"/>
      <c r="AA2079" s="577"/>
      <c r="AB2079" s="566"/>
      <c r="AC2079" s="567"/>
      <c r="AD2079" s="570"/>
      <c r="AE2079" s="571"/>
      <c r="AF2079" s="598"/>
      <c r="AG2079" s="599"/>
      <c r="AH2079" s="566"/>
      <c r="AI2079" s="567"/>
      <c r="AJ2079" s="570"/>
      <c r="AK2079" s="571"/>
      <c r="AL2079" s="598"/>
      <c r="AM2079" s="599"/>
      <c r="AN2079" s="566"/>
      <c r="AO2079" s="567"/>
      <c r="AP2079" s="570"/>
      <c r="AQ2079" s="571"/>
      <c r="AR2079" s="598"/>
      <c r="AS2079" s="599"/>
      <c r="AT2079" s="603"/>
      <c r="AU2079" s="604"/>
      <c r="AV2079" s="596"/>
      <c r="AW2079" s="597"/>
      <c r="AX2079" s="598"/>
      <c r="AY2079" s="599"/>
      <c r="AZ2079" s="566"/>
      <c r="BA2079" s="567"/>
      <c r="BB2079" s="570"/>
      <c r="BC2079" s="571"/>
      <c r="BD2079" s="598"/>
      <c r="BE2079" s="599"/>
      <c r="BF2079" s="603"/>
      <c r="BG2079" s="604"/>
      <c r="BH2079" s="596"/>
      <c r="BI2079" s="597"/>
      <c r="BJ2079" s="598"/>
      <c r="BK2079" s="599"/>
      <c r="BL2079" s="600"/>
      <c r="BM2079" s="601"/>
      <c r="BN2079" s="602"/>
      <c r="BO2079" s="561"/>
      <c r="BP2079" s="561"/>
      <c r="BQ2079" s="78" t="s">
        <v>84</v>
      </c>
      <c r="BR2079" s="79" t="e">
        <f>IF(#REF!="B",#REF!,IF(#REF!="C",#REF!,#REF!))</f>
        <v>#REF!</v>
      </c>
      <c r="BS2079" s="75"/>
    </row>
    <row r="2080" spans="1:71" ht="21.75" customHeight="1">
      <c r="A2080" s="62"/>
      <c r="B2080" s="586" t="str">
        <f>IF(ROSTER!B$12="","",ROSTER!B$12)</f>
        <v/>
      </c>
      <c r="C2080" s="588" t="str">
        <f>IF(ROSTER!C$12="","",ROSTER!C$12)</f>
        <v/>
      </c>
      <c r="D2080" s="589"/>
      <c r="E2080" s="590"/>
      <c r="F2080" s="592">
        <f>IF(E2080="y",1,IF(E2080="S",1,0))</f>
        <v>0</v>
      </c>
      <c r="G2080" s="594">
        <f>IF(E2080="S",1,0)</f>
        <v>0</v>
      </c>
      <c r="H2080" s="584"/>
      <c r="I2080" s="576"/>
      <c r="J2080" s="564"/>
      <c r="K2080" s="565"/>
      <c r="L2080" s="568"/>
      <c r="M2080" s="569"/>
      <c r="N2080" s="578">
        <f>L2080+J2080</f>
        <v>0</v>
      </c>
      <c r="O2080" s="579"/>
      <c r="P2080" s="564"/>
      <c r="Q2080" s="565"/>
      <c r="R2080" s="568"/>
      <c r="S2080" s="569"/>
      <c r="T2080" s="578">
        <f>R2080-P2080</f>
        <v>0</v>
      </c>
      <c r="U2080" s="579"/>
      <c r="V2080" s="584"/>
      <c r="W2080" s="576"/>
      <c r="X2080" s="564"/>
      <c r="Y2080" s="576"/>
      <c r="Z2080" s="564"/>
      <c r="AA2080" s="576"/>
      <c r="AB2080" s="564"/>
      <c r="AC2080" s="565"/>
      <c r="AD2080" s="568"/>
      <c r="AE2080" s="569"/>
      <c r="AF2080" s="548">
        <f>IF(AB2080=0,0,(AD2080/AB2080)*100)</f>
        <v>0</v>
      </c>
      <c r="AG2080" s="549"/>
      <c r="AH2080" s="564"/>
      <c r="AI2080" s="565"/>
      <c r="AJ2080" s="568"/>
      <c r="AK2080" s="569"/>
      <c r="AL2080" s="548">
        <f>IF(AH2080=0,0,(AJ2080/AH2080)*100)</f>
        <v>0</v>
      </c>
      <c r="AM2080" s="549"/>
      <c r="AN2080" s="564"/>
      <c r="AO2080" s="565"/>
      <c r="AP2080" s="568"/>
      <c r="AQ2080" s="569"/>
      <c r="AR2080" s="548">
        <f>IF(AN2080=0,0,(AP2080/AN2080)*100)</f>
        <v>0</v>
      </c>
      <c r="AS2080" s="549"/>
      <c r="AT2080" s="572">
        <f>AB2080+AH2080+AN2080</f>
        <v>0</v>
      </c>
      <c r="AU2080" s="573"/>
      <c r="AV2080" s="544">
        <f>AD2080+AJ2080+AP2080</f>
        <v>0</v>
      </c>
      <c r="AW2080" s="545"/>
      <c r="AX2080" s="548">
        <f>IF(AT2080=0,0,(AV2080/AT2080)*100)</f>
        <v>0</v>
      </c>
      <c r="AY2080" s="549"/>
      <c r="AZ2080" s="564"/>
      <c r="BA2080" s="565"/>
      <c r="BB2080" s="568"/>
      <c r="BC2080" s="569"/>
      <c r="BD2080" s="548">
        <f>IF(AZ2080=0,0,(BB2080/AZ2080)*100)</f>
        <v>0</v>
      </c>
      <c r="BE2080" s="549"/>
      <c r="BF2080" s="572">
        <f>AT2080+AZ2080</f>
        <v>0</v>
      </c>
      <c r="BG2080" s="573"/>
      <c r="BH2080" s="544">
        <f>AV2080+BB2080</f>
        <v>0</v>
      </c>
      <c r="BI2080" s="545"/>
      <c r="BJ2080" s="548">
        <f>IF(BF2080=0,0,(BH2080/BF2080)*100)</f>
        <v>0</v>
      </c>
      <c r="BK2080" s="549"/>
      <c r="BL2080" s="552">
        <f>(AD2080*2)+(AJ2080*2)+(AP2080*3)+BB2080</f>
        <v>0</v>
      </c>
      <c r="BM2080" s="553"/>
      <c r="BN2080" s="554"/>
      <c r="BO2080" s="560" t="e">
        <f>(BL2080*BR$2076)+(N2080*BR$2077)+(X2080*BR$2078)+(R2080*BR$2079)+(V2080*BR$2080)+(Z2080*BR$2081)</f>
        <v>#REF!</v>
      </c>
      <c r="BP2080" s="560" t="e">
        <f>((AZ2080-BB2080)*BR$2083)+((AT2080-AV2080)*BR$2082)+(H2080*BR$2084)+(P2080*BR$2085)</f>
        <v>#REF!</v>
      </c>
      <c r="BQ2080" s="78" t="s">
        <v>85</v>
      </c>
      <c r="BR2080" s="79" t="e">
        <f>IF(#REF!="B",#REF!,IF(#REF!="C",#REF!,#REF!))</f>
        <v>#REF!</v>
      </c>
      <c r="BS2080" s="75"/>
    </row>
    <row r="2081" spans="1:76" ht="21.75" customHeight="1">
      <c r="A2081" s="62"/>
      <c r="B2081" s="587"/>
      <c r="C2081" s="562" t="str">
        <f>IF(ROSTER!D$12="","",ROSTER!D$12)</f>
        <v/>
      </c>
      <c r="D2081" s="563"/>
      <c r="E2081" s="591"/>
      <c r="F2081" s="593"/>
      <c r="G2081" s="595"/>
      <c r="H2081" s="585"/>
      <c r="I2081" s="577"/>
      <c r="J2081" s="566"/>
      <c r="K2081" s="567"/>
      <c r="L2081" s="570"/>
      <c r="M2081" s="571"/>
      <c r="N2081" s="582" t="s">
        <v>16</v>
      </c>
      <c r="O2081" s="583"/>
      <c r="P2081" s="566"/>
      <c r="Q2081" s="567"/>
      <c r="R2081" s="570"/>
      <c r="S2081" s="571"/>
      <c r="T2081" s="582" t="s">
        <v>16</v>
      </c>
      <c r="U2081" s="583"/>
      <c r="V2081" s="585"/>
      <c r="W2081" s="577"/>
      <c r="X2081" s="566"/>
      <c r="Y2081" s="577"/>
      <c r="Z2081" s="566"/>
      <c r="AA2081" s="577"/>
      <c r="AB2081" s="566"/>
      <c r="AC2081" s="567"/>
      <c r="AD2081" s="570"/>
      <c r="AE2081" s="571"/>
      <c r="AF2081" s="598"/>
      <c r="AG2081" s="599"/>
      <c r="AH2081" s="566"/>
      <c r="AI2081" s="567"/>
      <c r="AJ2081" s="570"/>
      <c r="AK2081" s="571"/>
      <c r="AL2081" s="598"/>
      <c r="AM2081" s="599"/>
      <c r="AN2081" s="566"/>
      <c r="AO2081" s="567"/>
      <c r="AP2081" s="570"/>
      <c r="AQ2081" s="571"/>
      <c r="AR2081" s="598"/>
      <c r="AS2081" s="599"/>
      <c r="AT2081" s="603"/>
      <c r="AU2081" s="604"/>
      <c r="AV2081" s="596"/>
      <c r="AW2081" s="597"/>
      <c r="AX2081" s="598"/>
      <c r="AY2081" s="599"/>
      <c r="AZ2081" s="566"/>
      <c r="BA2081" s="567"/>
      <c r="BB2081" s="570"/>
      <c r="BC2081" s="571"/>
      <c r="BD2081" s="598"/>
      <c r="BE2081" s="599"/>
      <c r="BF2081" s="603"/>
      <c r="BG2081" s="604"/>
      <c r="BH2081" s="596"/>
      <c r="BI2081" s="597"/>
      <c r="BJ2081" s="598"/>
      <c r="BK2081" s="599"/>
      <c r="BL2081" s="600"/>
      <c r="BM2081" s="601"/>
      <c r="BN2081" s="602"/>
      <c r="BO2081" s="561"/>
      <c r="BP2081" s="561"/>
      <c r="BQ2081" s="78" t="s">
        <v>86</v>
      </c>
      <c r="BR2081" s="79" t="e">
        <f>IF(#REF!="B",#REF!,IF(#REF!="C",#REF!,#REF!))</f>
        <v>#REF!</v>
      </c>
      <c r="BS2081" s="75"/>
    </row>
    <row r="2082" spans="1:76" ht="21.75" customHeight="1">
      <c r="A2082" s="62"/>
      <c r="B2082" s="586" t="str">
        <f>IF(ROSTER!B$14="","",ROSTER!B$14)</f>
        <v/>
      </c>
      <c r="C2082" s="588" t="str">
        <f>IF(ROSTER!C$14="","",ROSTER!C$14)</f>
        <v/>
      </c>
      <c r="D2082" s="589"/>
      <c r="E2082" s="590"/>
      <c r="F2082" s="592">
        <f>IF(E2082="y",1,IF(E2082="S",1,0))</f>
        <v>0</v>
      </c>
      <c r="G2082" s="594">
        <f>IF(E2082="S",1,0)</f>
        <v>0</v>
      </c>
      <c r="H2082" s="584"/>
      <c r="I2082" s="576"/>
      <c r="J2082" s="564"/>
      <c r="K2082" s="565"/>
      <c r="L2082" s="568"/>
      <c r="M2082" s="569"/>
      <c r="N2082" s="578">
        <f>L2082+J2082</f>
        <v>0</v>
      </c>
      <c r="O2082" s="579"/>
      <c r="P2082" s="564"/>
      <c r="Q2082" s="565"/>
      <c r="R2082" s="568"/>
      <c r="S2082" s="569"/>
      <c r="T2082" s="578">
        <f>R2082-P2082</f>
        <v>0</v>
      </c>
      <c r="U2082" s="579"/>
      <c r="V2082" s="584"/>
      <c r="W2082" s="576"/>
      <c r="X2082" s="564"/>
      <c r="Y2082" s="576"/>
      <c r="Z2082" s="564"/>
      <c r="AA2082" s="576"/>
      <c r="AB2082" s="564"/>
      <c r="AC2082" s="565"/>
      <c r="AD2082" s="568"/>
      <c r="AE2082" s="569"/>
      <c r="AF2082" s="548">
        <f>IF(AB2082=0,0,(AD2082/AB2082)*100)</f>
        <v>0</v>
      </c>
      <c r="AG2082" s="549"/>
      <c r="AH2082" s="564"/>
      <c r="AI2082" s="565"/>
      <c r="AJ2082" s="568"/>
      <c r="AK2082" s="569"/>
      <c r="AL2082" s="548">
        <f>IF(AH2082=0,0,(AJ2082/AH2082)*100)</f>
        <v>0</v>
      </c>
      <c r="AM2082" s="549"/>
      <c r="AN2082" s="564"/>
      <c r="AO2082" s="565"/>
      <c r="AP2082" s="568"/>
      <c r="AQ2082" s="569"/>
      <c r="AR2082" s="548">
        <f>IF(AN2082=0,0,(AP2082/AN2082)*100)</f>
        <v>0</v>
      </c>
      <c r="AS2082" s="549"/>
      <c r="AT2082" s="572">
        <f>AB2082+AH2082+AN2082</f>
        <v>0</v>
      </c>
      <c r="AU2082" s="573"/>
      <c r="AV2082" s="544">
        <f>AD2082+AJ2082+AP2082</f>
        <v>0</v>
      </c>
      <c r="AW2082" s="545"/>
      <c r="AX2082" s="548">
        <f>IF(AT2082=0,0,(AV2082/AT2082)*100)</f>
        <v>0</v>
      </c>
      <c r="AY2082" s="549"/>
      <c r="AZ2082" s="564"/>
      <c r="BA2082" s="565"/>
      <c r="BB2082" s="568"/>
      <c r="BC2082" s="569"/>
      <c r="BD2082" s="548">
        <f>IF(AZ2082=0,0,(BB2082/AZ2082)*100)</f>
        <v>0</v>
      </c>
      <c r="BE2082" s="549"/>
      <c r="BF2082" s="572">
        <f>AT2082+AZ2082</f>
        <v>0</v>
      </c>
      <c r="BG2082" s="573"/>
      <c r="BH2082" s="544">
        <f>AV2082+BB2082</f>
        <v>0</v>
      </c>
      <c r="BI2082" s="545"/>
      <c r="BJ2082" s="548">
        <f>IF(BF2082=0,0,(BH2082/BF2082)*100)</f>
        <v>0</v>
      </c>
      <c r="BK2082" s="549"/>
      <c r="BL2082" s="552">
        <f>(AD2082*2)+(AJ2082*2)+(AP2082*3)+BB2082</f>
        <v>0</v>
      </c>
      <c r="BM2082" s="553"/>
      <c r="BN2082" s="554"/>
      <c r="BO2082" s="560" t="e">
        <f>(BL2082*BR$2076)+(N2082*BR$2077)+(X2082*BR$2078)+(R2082*BR$2079)+(V2082*BR$2080)+(Z2082*BR$2081)</f>
        <v>#REF!</v>
      </c>
      <c r="BP2082" s="560" t="e">
        <f>((AZ2082-BB2082)*BR$2083)+((AT2082-AV2082)*BR$2082)+(H2082*BR$2084)+(P2082*BR$2085)</f>
        <v>#REF!</v>
      </c>
      <c r="BQ2082" s="78" t="s">
        <v>87</v>
      </c>
      <c r="BR2082" s="79" t="e">
        <f>IF(#REF!="B",#REF!,IF(#REF!="C",#REF!,#REF!))</f>
        <v>#REF!</v>
      </c>
      <c r="BS2082" s="75"/>
    </row>
    <row r="2083" spans="1:76" ht="21.75" customHeight="1">
      <c r="A2083" s="62"/>
      <c r="B2083" s="587"/>
      <c r="C2083" s="562" t="str">
        <f>IF(ROSTER!D$14="","",ROSTER!D$14)</f>
        <v/>
      </c>
      <c r="D2083" s="563"/>
      <c r="E2083" s="591"/>
      <c r="F2083" s="593"/>
      <c r="G2083" s="595"/>
      <c r="H2083" s="585"/>
      <c r="I2083" s="577"/>
      <c r="J2083" s="566"/>
      <c r="K2083" s="567"/>
      <c r="L2083" s="570"/>
      <c r="M2083" s="571"/>
      <c r="N2083" s="582" t="s">
        <v>16</v>
      </c>
      <c r="O2083" s="583"/>
      <c r="P2083" s="566"/>
      <c r="Q2083" s="567"/>
      <c r="R2083" s="570"/>
      <c r="S2083" s="571"/>
      <c r="T2083" s="582" t="s">
        <v>16</v>
      </c>
      <c r="U2083" s="583"/>
      <c r="V2083" s="585"/>
      <c r="W2083" s="577"/>
      <c r="X2083" s="566"/>
      <c r="Y2083" s="577"/>
      <c r="Z2083" s="566"/>
      <c r="AA2083" s="577"/>
      <c r="AB2083" s="566"/>
      <c r="AC2083" s="567"/>
      <c r="AD2083" s="570"/>
      <c r="AE2083" s="571"/>
      <c r="AF2083" s="598"/>
      <c r="AG2083" s="599"/>
      <c r="AH2083" s="566"/>
      <c r="AI2083" s="567"/>
      <c r="AJ2083" s="570"/>
      <c r="AK2083" s="571"/>
      <c r="AL2083" s="598"/>
      <c r="AM2083" s="599"/>
      <c r="AN2083" s="566"/>
      <c r="AO2083" s="567"/>
      <c r="AP2083" s="570"/>
      <c r="AQ2083" s="571"/>
      <c r="AR2083" s="598"/>
      <c r="AS2083" s="599"/>
      <c r="AT2083" s="603"/>
      <c r="AU2083" s="604"/>
      <c r="AV2083" s="596"/>
      <c r="AW2083" s="597"/>
      <c r="AX2083" s="598"/>
      <c r="AY2083" s="599"/>
      <c r="AZ2083" s="566"/>
      <c r="BA2083" s="567"/>
      <c r="BB2083" s="570"/>
      <c r="BC2083" s="571"/>
      <c r="BD2083" s="598"/>
      <c r="BE2083" s="599"/>
      <c r="BF2083" s="603"/>
      <c r="BG2083" s="604"/>
      <c r="BH2083" s="596"/>
      <c r="BI2083" s="597"/>
      <c r="BJ2083" s="598"/>
      <c r="BK2083" s="599"/>
      <c r="BL2083" s="600"/>
      <c r="BM2083" s="601"/>
      <c r="BN2083" s="602"/>
      <c r="BO2083" s="561"/>
      <c r="BP2083" s="561"/>
      <c r="BQ2083" s="78" t="s">
        <v>88</v>
      </c>
      <c r="BR2083" s="79" t="e">
        <f>IF(#REF!="B",#REF!,IF(#REF!="C",#REF!,#REF!))</f>
        <v>#REF!</v>
      </c>
      <c r="BS2083" s="75"/>
    </row>
    <row r="2084" spans="1:76" ht="21.75" customHeight="1">
      <c r="A2084" s="62"/>
      <c r="B2084" s="586" t="str">
        <f>IF(ROSTER!B$16="","",ROSTER!B$16)</f>
        <v/>
      </c>
      <c r="C2084" s="588" t="str">
        <f>IF(ROSTER!C$16="","",ROSTER!C$16)</f>
        <v/>
      </c>
      <c r="D2084" s="589"/>
      <c r="E2084" s="590"/>
      <c r="F2084" s="592">
        <f>IF(E2084="y",1,IF(E2084="S",1,0))</f>
        <v>0</v>
      </c>
      <c r="G2084" s="594">
        <f>IF(E2084="S",1,0)</f>
        <v>0</v>
      </c>
      <c r="H2084" s="584"/>
      <c r="I2084" s="576"/>
      <c r="J2084" s="564"/>
      <c r="K2084" s="565"/>
      <c r="L2084" s="568"/>
      <c r="M2084" s="569"/>
      <c r="N2084" s="578">
        <f>L2084+J2084</f>
        <v>0</v>
      </c>
      <c r="O2084" s="579"/>
      <c r="P2084" s="564"/>
      <c r="Q2084" s="565"/>
      <c r="R2084" s="568"/>
      <c r="S2084" s="569"/>
      <c r="T2084" s="578">
        <f>R2084-P2084</f>
        <v>0</v>
      </c>
      <c r="U2084" s="579"/>
      <c r="V2084" s="584"/>
      <c r="W2084" s="576"/>
      <c r="X2084" s="564"/>
      <c r="Y2084" s="576"/>
      <c r="Z2084" s="564"/>
      <c r="AA2084" s="576"/>
      <c r="AB2084" s="564"/>
      <c r="AC2084" s="565"/>
      <c r="AD2084" s="568"/>
      <c r="AE2084" s="569"/>
      <c r="AF2084" s="548">
        <f>IF(AB2084=0,0,(AD2084/AB2084)*100)</f>
        <v>0</v>
      </c>
      <c r="AG2084" s="549"/>
      <c r="AH2084" s="564"/>
      <c r="AI2084" s="565"/>
      <c r="AJ2084" s="568"/>
      <c r="AK2084" s="569"/>
      <c r="AL2084" s="548">
        <f>IF(AH2084=0,0,(AJ2084/AH2084)*100)</f>
        <v>0</v>
      </c>
      <c r="AM2084" s="549"/>
      <c r="AN2084" s="564"/>
      <c r="AO2084" s="565"/>
      <c r="AP2084" s="568"/>
      <c r="AQ2084" s="569"/>
      <c r="AR2084" s="548">
        <f>IF(AN2084=0,0,(AP2084/AN2084)*100)</f>
        <v>0</v>
      </c>
      <c r="AS2084" s="549"/>
      <c r="AT2084" s="572">
        <f>AB2084+AH2084+AN2084</f>
        <v>0</v>
      </c>
      <c r="AU2084" s="573"/>
      <c r="AV2084" s="544">
        <f>AD2084+AJ2084+AP2084</f>
        <v>0</v>
      </c>
      <c r="AW2084" s="545"/>
      <c r="AX2084" s="548">
        <f>IF(AT2084=0,0,(AV2084/AT2084)*100)</f>
        <v>0</v>
      </c>
      <c r="AY2084" s="549"/>
      <c r="AZ2084" s="564"/>
      <c r="BA2084" s="565"/>
      <c r="BB2084" s="568"/>
      <c r="BC2084" s="569"/>
      <c r="BD2084" s="548">
        <f>IF(AZ2084=0,0,(BB2084/AZ2084)*100)</f>
        <v>0</v>
      </c>
      <c r="BE2084" s="549"/>
      <c r="BF2084" s="572">
        <f>AT2084+AZ2084</f>
        <v>0</v>
      </c>
      <c r="BG2084" s="573"/>
      <c r="BH2084" s="544">
        <f>AV2084+BB2084</f>
        <v>0</v>
      </c>
      <c r="BI2084" s="545"/>
      <c r="BJ2084" s="548">
        <f>IF(BF2084=0,0,(BH2084/BF2084)*100)</f>
        <v>0</v>
      </c>
      <c r="BK2084" s="549"/>
      <c r="BL2084" s="552">
        <f>(AD2084*2)+(AJ2084*2)+(AP2084*3)+BB2084</f>
        <v>0</v>
      </c>
      <c r="BM2084" s="553"/>
      <c r="BN2084" s="554"/>
      <c r="BO2084" s="560" t="e">
        <f>(BL2084*BR$2076)+(N2084*BR$2077)+(X2084*BR$2078)+(R2084*BR$2079)+(V2084*BR$2080)+(Z2084*BR$2081)</f>
        <v>#REF!</v>
      </c>
      <c r="BP2084" s="560" t="e">
        <f>((AZ2084-BB2084)*BR$2083)+((AT2084-AV2084)*BR$2082)+(H2084*BR$2084)+(P2084*BR$2085)</f>
        <v>#REF!</v>
      </c>
      <c r="BQ2084" s="78" t="s">
        <v>89</v>
      </c>
      <c r="BR2084" s="79" t="e">
        <f>IF(#REF!="B",#REF!,IF(#REF!="C",#REF!,#REF!))</f>
        <v>#REF!</v>
      </c>
      <c r="BS2084" s="75"/>
    </row>
    <row r="2085" spans="1:76" ht="21.75" customHeight="1">
      <c r="A2085" s="62"/>
      <c r="B2085" s="587"/>
      <c r="C2085" s="562" t="str">
        <f>IF(ROSTER!D$16="","",ROSTER!D$16)</f>
        <v/>
      </c>
      <c r="D2085" s="563"/>
      <c r="E2085" s="591"/>
      <c r="F2085" s="593"/>
      <c r="G2085" s="595"/>
      <c r="H2085" s="585"/>
      <c r="I2085" s="577"/>
      <c r="J2085" s="566"/>
      <c r="K2085" s="567"/>
      <c r="L2085" s="570"/>
      <c r="M2085" s="571"/>
      <c r="N2085" s="582" t="s">
        <v>16</v>
      </c>
      <c r="O2085" s="583"/>
      <c r="P2085" s="566"/>
      <c r="Q2085" s="567"/>
      <c r="R2085" s="570"/>
      <c r="S2085" s="571"/>
      <c r="T2085" s="582" t="s">
        <v>16</v>
      </c>
      <c r="U2085" s="583"/>
      <c r="V2085" s="585"/>
      <c r="W2085" s="577"/>
      <c r="X2085" s="566"/>
      <c r="Y2085" s="577"/>
      <c r="Z2085" s="566"/>
      <c r="AA2085" s="577"/>
      <c r="AB2085" s="566"/>
      <c r="AC2085" s="567"/>
      <c r="AD2085" s="570"/>
      <c r="AE2085" s="571"/>
      <c r="AF2085" s="598"/>
      <c r="AG2085" s="599"/>
      <c r="AH2085" s="566"/>
      <c r="AI2085" s="567"/>
      <c r="AJ2085" s="570"/>
      <c r="AK2085" s="571"/>
      <c r="AL2085" s="598"/>
      <c r="AM2085" s="599"/>
      <c r="AN2085" s="566"/>
      <c r="AO2085" s="567"/>
      <c r="AP2085" s="570"/>
      <c r="AQ2085" s="571"/>
      <c r="AR2085" s="598"/>
      <c r="AS2085" s="599"/>
      <c r="AT2085" s="603"/>
      <c r="AU2085" s="604"/>
      <c r="AV2085" s="596"/>
      <c r="AW2085" s="597"/>
      <c r="AX2085" s="598"/>
      <c r="AY2085" s="599"/>
      <c r="AZ2085" s="566"/>
      <c r="BA2085" s="567"/>
      <c r="BB2085" s="570"/>
      <c r="BC2085" s="571"/>
      <c r="BD2085" s="598"/>
      <c r="BE2085" s="599"/>
      <c r="BF2085" s="603"/>
      <c r="BG2085" s="604"/>
      <c r="BH2085" s="596"/>
      <c r="BI2085" s="597"/>
      <c r="BJ2085" s="598"/>
      <c r="BK2085" s="599"/>
      <c r="BL2085" s="600"/>
      <c r="BM2085" s="601"/>
      <c r="BN2085" s="602"/>
      <c r="BO2085" s="561"/>
      <c r="BP2085" s="561"/>
      <c r="BQ2085" s="78" t="s">
        <v>90</v>
      </c>
      <c r="BR2085" s="79" t="e">
        <f>IF(#REF!="B",#REF!,IF(#REF!="C",#REF!,#REF!))</f>
        <v>#REF!</v>
      </c>
      <c r="BS2085" s="75"/>
    </row>
    <row r="2086" spans="1:76" ht="21.75" customHeight="1">
      <c r="A2086" s="62"/>
      <c r="B2086" s="586" t="str">
        <f>IF(ROSTER!B$18="","",ROSTER!B$18)</f>
        <v/>
      </c>
      <c r="C2086" s="588" t="str">
        <f>IF(ROSTER!C$18="","",ROSTER!C$18)</f>
        <v/>
      </c>
      <c r="D2086" s="589"/>
      <c r="E2086" s="590"/>
      <c r="F2086" s="592">
        <f>IF(E2086="y",1,IF(E2086="S",1,0))</f>
        <v>0</v>
      </c>
      <c r="G2086" s="594">
        <f>IF(E2086="S",1,0)</f>
        <v>0</v>
      </c>
      <c r="H2086" s="584"/>
      <c r="I2086" s="576"/>
      <c r="J2086" s="564"/>
      <c r="K2086" s="565"/>
      <c r="L2086" s="568"/>
      <c r="M2086" s="569"/>
      <c r="N2086" s="578">
        <f>L2086+J2086</f>
        <v>0</v>
      </c>
      <c r="O2086" s="579"/>
      <c r="P2086" s="564"/>
      <c r="Q2086" s="565"/>
      <c r="R2086" s="568"/>
      <c r="S2086" s="569"/>
      <c r="T2086" s="578">
        <f>R2086-P2086</f>
        <v>0</v>
      </c>
      <c r="U2086" s="579"/>
      <c r="V2086" s="584"/>
      <c r="W2086" s="576"/>
      <c r="X2086" s="564"/>
      <c r="Y2086" s="576"/>
      <c r="Z2086" s="564"/>
      <c r="AA2086" s="576"/>
      <c r="AB2086" s="564"/>
      <c r="AC2086" s="565"/>
      <c r="AD2086" s="568"/>
      <c r="AE2086" s="569"/>
      <c r="AF2086" s="548">
        <f>IF(AB2086=0,0,(AD2086/AB2086)*100)</f>
        <v>0</v>
      </c>
      <c r="AG2086" s="549"/>
      <c r="AH2086" s="564"/>
      <c r="AI2086" s="565"/>
      <c r="AJ2086" s="568"/>
      <c r="AK2086" s="569"/>
      <c r="AL2086" s="548">
        <f>IF(AH2086=0,0,(AJ2086/AH2086)*100)</f>
        <v>0</v>
      </c>
      <c r="AM2086" s="549"/>
      <c r="AN2086" s="564"/>
      <c r="AO2086" s="565"/>
      <c r="AP2086" s="568"/>
      <c r="AQ2086" s="569"/>
      <c r="AR2086" s="548">
        <f>IF(AN2086=0,0,(AP2086/AN2086)*100)</f>
        <v>0</v>
      </c>
      <c r="AS2086" s="549"/>
      <c r="AT2086" s="572">
        <f>AB2086+AH2086+AN2086</f>
        <v>0</v>
      </c>
      <c r="AU2086" s="573"/>
      <c r="AV2086" s="544">
        <f>AD2086+AJ2086+AP2086</f>
        <v>0</v>
      </c>
      <c r="AW2086" s="545"/>
      <c r="AX2086" s="548">
        <f>IF(AT2086=0,0,(AV2086/AT2086)*100)</f>
        <v>0</v>
      </c>
      <c r="AY2086" s="549"/>
      <c r="AZ2086" s="564"/>
      <c r="BA2086" s="565"/>
      <c r="BB2086" s="568"/>
      <c r="BC2086" s="569"/>
      <c r="BD2086" s="548">
        <f>IF(AZ2086=0,0,(BB2086/AZ2086)*100)</f>
        <v>0</v>
      </c>
      <c r="BE2086" s="549"/>
      <c r="BF2086" s="572">
        <f>AT2086+AZ2086</f>
        <v>0</v>
      </c>
      <c r="BG2086" s="573"/>
      <c r="BH2086" s="544">
        <f>AV2086+BB2086</f>
        <v>0</v>
      </c>
      <c r="BI2086" s="545"/>
      <c r="BJ2086" s="548">
        <f>IF(BF2086=0,0,(BH2086/BF2086)*100)</f>
        <v>0</v>
      </c>
      <c r="BK2086" s="549"/>
      <c r="BL2086" s="552">
        <f>(AD2086*2)+(AJ2086*2)+(AP2086*3)+BB2086</f>
        <v>0</v>
      </c>
      <c r="BM2086" s="553"/>
      <c r="BN2086" s="554"/>
      <c r="BO2086" s="560" t="e">
        <f>(BL2086*BR$2076)+(N2086*BR$2077)+(X2086*BR$2078)+(R2086*BR$2079)+(V2086*BR$2080)+(Z2086*BR$2081)</f>
        <v>#REF!</v>
      </c>
      <c r="BP2086" s="560" t="e">
        <f>((AZ2086-BB2086)*BR$2083)+((AT2086-AV2086)*BR$2082)+(H2086*BR$2084)+(P2086*BR$2085)</f>
        <v>#REF!</v>
      </c>
      <c r="BQ2086" s="62"/>
      <c r="BR2086" s="62"/>
      <c r="BS2086" s="75"/>
    </row>
    <row r="2087" spans="1:76" ht="21.75" customHeight="1">
      <c r="A2087" s="62"/>
      <c r="B2087" s="587"/>
      <c r="C2087" s="562" t="str">
        <f>IF(ROSTER!D$18="","",ROSTER!D$18)</f>
        <v/>
      </c>
      <c r="D2087" s="563"/>
      <c r="E2087" s="591"/>
      <c r="F2087" s="593"/>
      <c r="G2087" s="595"/>
      <c r="H2087" s="585"/>
      <c r="I2087" s="577"/>
      <c r="J2087" s="566"/>
      <c r="K2087" s="567"/>
      <c r="L2087" s="570"/>
      <c r="M2087" s="571"/>
      <c r="N2087" s="582" t="s">
        <v>16</v>
      </c>
      <c r="O2087" s="583"/>
      <c r="P2087" s="566"/>
      <c r="Q2087" s="567"/>
      <c r="R2087" s="570"/>
      <c r="S2087" s="571"/>
      <c r="T2087" s="582" t="s">
        <v>16</v>
      </c>
      <c r="U2087" s="583"/>
      <c r="V2087" s="585"/>
      <c r="W2087" s="577"/>
      <c r="X2087" s="566"/>
      <c r="Y2087" s="577"/>
      <c r="Z2087" s="566"/>
      <c r="AA2087" s="577"/>
      <c r="AB2087" s="566"/>
      <c r="AC2087" s="567"/>
      <c r="AD2087" s="570"/>
      <c r="AE2087" s="571"/>
      <c r="AF2087" s="598"/>
      <c r="AG2087" s="599"/>
      <c r="AH2087" s="566"/>
      <c r="AI2087" s="567"/>
      <c r="AJ2087" s="570"/>
      <c r="AK2087" s="571"/>
      <c r="AL2087" s="598"/>
      <c r="AM2087" s="599"/>
      <c r="AN2087" s="566"/>
      <c r="AO2087" s="567"/>
      <c r="AP2087" s="570"/>
      <c r="AQ2087" s="571"/>
      <c r="AR2087" s="598"/>
      <c r="AS2087" s="599"/>
      <c r="AT2087" s="603"/>
      <c r="AU2087" s="604"/>
      <c r="AV2087" s="596"/>
      <c r="AW2087" s="597"/>
      <c r="AX2087" s="598"/>
      <c r="AY2087" s="599"/>
      <c r="AZ2087" s="566"/>
      <c r="BA2087" s="567"/>
      <c r="BB2087" s="570"/>
      <c r="BC2087" s="571"/>
      <c r="BD2087" s="598"/>
      <c r="BE2087" s="599"/>
      <c r="BF2087" s="603"/>
      <c r="BG2087" s="604"/>
      <c r="BH2087" s="596"/>
      <c r="BI2087" s="597"/>
      <c r="BJ2087" s="598"/>
      <c r="BK2087" s="599"/>
      <c r="BL2087" s="600"/>
      <c r="BM2087" s="601"/>
      <c r="BN2087" s="602"/>
      <c r="BO2087" s="561"/>
      <c r="BP2087" s="561"/>
      <c r="BQ2087" s="62"/>
      <c r="BR2087" s="62"/>
      <c r="BS2087" s="62"/>
    </row>
    <row r="2088" spans="1:76" ht="21.75" customHeight="1">
      <c r="A2088" s="62"/>
      <c r="B2088" s="586" t="str">
        <f>IF(ROSTER!B$20="","",ROSTER!B$20)</f>
        <v/>
      </c>
      <c r="C2088" s="588" t="str">
        <f>IF(ROSTER!C$20="","",ROSTER!C$20)</f>
        <v/>
      </c>
      <c r="D2088" s="589"/>
      <c r="E2088" s="590"/>
      <c r="F2088" s="592">
        <f>IF(E2088="y",1,IF(E2088="S",1,0))</f>
        <v>0</v>
      </c>
      <c r="G2088" s="594">
        <f>IF(E2088="S",1,0)</f>
        <v>0</v>
      </c>
      <c r="H2088" s="584"/>
      <c r="I2088" s="576"/>
      <c r="J2088" s="564"/>
      <c r="K2088" s="565"/>
      <c r="L2088" s="568"/>
      <c r="M2088" s="569"/>
      <c r="N2088" s="578">
        <f>L2088+J2088</f>
        <v>0</v>
      </c>
      <c r="O2088" s="579"/>
      <c r="P2088" s="564"/>
      <c r="Q2088" s="565"/>
      <c r="R2088" s="568"/>
      <c r="S2088" s="569"/>
      <c r="T2088" s="578">
        <f>R2088-P2088</f>
        <v>0</v>
      </c>
      <c r="U2088" s="579"/>
      <c r="V2088" s="584"/>
      <c r="W2088" s="576"/>
      <c r="X2088" s="564"/>
      <c r="Y2088" s="576"/>
      <c r="Z2088" s="564"/>
      <c r="AA2088" s="576"/>
      <c r="AB2088" s="564"/>
      <c r="AC2088" s="565"/>
      <c r="AD2088" s="568"/>
      <c r="AE2088" s="569"/>
      <c r="AF2088" s="548">
        <f>IF(AB2088=0,0,(AD2088/AB2088)*100)</f>
        <v>0</v>
      </c>
      <c r="AG2088" s="549"/>
      <c r="AH2088" s="564"/>
      <c r="AI2088" s="565"/>
      <c r="AJ2088" s="568"/>
      <c r="AK2088" s="569"/>
      <c r="AL2088" s="548">
        <f>IF(AH2088=0,0,(AJ2088/AH2088)*100)</f>
        <v>0</v>
      </c>
      <c r="AM2088" s="549"/>
      <c r="AN2088" s="564"/>
      <c r="AO2088" s="565"/>
      <c r="AP2088" s="568"/>
      <c r="AQ2088" s="569"/>
      <c r="AR2088" s="548">
        <f>IF(AN2088=0,0,(AP2088/AN2088)*100)</f>
        <v>0</v>
      </c>
      <c r="AS2088" s="549"/>
      <c r="AT2088" s="572">
        <f>AB2088+AH2088+AN2088</f>
        <v>0</v>
      </c>
      <c r="AU2088" s="573"/>
      <c r="AV2088" s="544">
        <f>AD2088+AJ2088+AP2088</f>
        <v>0</v>
      </c>
      <c r="AW2088" s="545"/>
      <c r="AX2088" s="548">
        <f>IF(AT2088=0,0,(AV2088/AT2088)*100)</f>
        <v>0</v>
      </c>
      <c r="AY2088" s="549"/>
      <c r="AZ2088" s="564"/>
      <c r="BA2088" s="565"/>
      <c r="BB2088" s="568"/>
      <c r="BC2088" s="569"/>
      <c r="BD2088" s="548">
        <f>IF(AZ2088=0,0,(BB2088/AZ2088)*100)</f>
        <v>0</v>
      </c>
      <c r="BE2088" s="549"/>
      <c r="BF2088" s="572">
        <f>AT2088+AZ2088</f>
        <v>0</v>
      </c>
      <c r="BG2088" s="573"/>
      <c r="BH2088" s="544">
        <f>AV2088+BB2088</f>
        <v>0</v>
      </c>
      <c r="BI2088" s="545"/>
      <c r="BJ2088" s="548">
        <f>IF(BF2088=0,0,(BH2088/BF2088)*100)</f>
        <v>0</v>
      </c>
      <c r="BK2088" s="549"/>
      <c r="BL2088" s="552">
        <f>(AD2088*2)+(AJ2088*2)+(AP2088*3)+BB2088</f>
        <v>0</v>
      </c>
      <c r="BM2088" s="553"/>
      <c r="BN2088" s="554"/>
      <c r="BO2088" s="560" t="e">
        <f>(BL2088*BR$2076)+(N2088*BR$2077)+(X2088*BR$2078)+(R2088*BR$2079)+(V2088*BR$2080)+(Z2088*BR$2081)</f>
        <v>#REF!</v>
      </c>
      <c r="BP2088" s="560" t="e">
        <f>((AZ2088-BB2088)*BR$2083)+((AT2088-AV2088)*BR$2082)+(H2088*BR$2084)+(P2088*BR$2085)</f>
        <v>#REF!</v>
      </c>
      <c r="BQ2088" s="62"/>
      <c r="BR2088" s="62"/>
      <c r="BS2088" s="62"/>
    </row>
    <row r="2089" spans="1:76" ht="21.75" customHeight="1">
      <c r="A2089" s="62"/>
      <c r="B2089" s="587"/>
      <c r="C2089" s="562" t="str">
        <f>IF(ROSTER!D$20="","",ROSTER!D$20)</f>
        <v/>
      </c>
      <c r="D2089" s="563"/>
      <c r="E2089" s="591"/>
      <c r="F2089" s="593"/>
      <c r="G2089" s="595"/>
      <c r="H2089" s="585"/>
      <c r="I2089" s="577"/>
      <c r="J2089" s="566"/>
      <c r="K2089" s="567"/>
      <c r="L2089" s="570"/>
      <c r="M2089" s="571"/>
      <c r="N2089" s="582" t="s">
        <v>16</v>
      </c>
      <c r="O2089" s="583"/>
      <c r="P2089" s="566"/>
      <c r="Q2089" s="567"/>
      <c r="R2089" s="570"/>
      <c r="S2089" s="571"/>
      <c r="T2089" s="582" t="s">
        <v>16</v>
      </c>
      <c r="U2089" s="583"/>
      <c r="V2089" s="585"/>
      <c r="W2089" s="577"/>
      <c r="X2089" s="566"/>
      <c r="Y2089" s="577"/>
      <c r="Z2089" s="566"/>
      <c r="AA2089" s="577"/>
      <c r="AB2089" s="566"/>
      <c r="AC2089" s="567"/>
      <c r="AD2089" s="570"/>
      <c r="AE2089" s="571"/>
      <c r="AF2089" s="598"/>
      <c r="AG2089" s="599"/>
      <c r="AH2089" s="566"/>
      <c r="AI2089" s="567"/>
      <c r="AJ2089" s="570"/>
      <c r="AK2089" s="571"/>
      <c r="AL2089" s="598"/>
      <c r="AM2089" s="599"/>
      <c r="AN2089" s="566"/>
      <c r="AO2089" s="567"/>
      <c r="AP2089" s="570"/>
      <c r="AQ2089" s="571"/>
      <c r="AR2089" s="598"/>
      <c r="AS2089" s="599"/>
      <c r="AT2089" s="603"/>
      <c r="AU2089" s="604"/>
      <c r="AV2089" s="596"/>
      <c r="AW2089" s="597"/>
      <c r="AX2089" s="598"/>
      <c r="AY2089" s="599"/>
      <c r="AZ2089" s="566"/>
      <c r="BA2089" s="567"/>
      <c r="BB2089" s="570"/>
      <c r="BC2089" s="571"/>
      <c r="BD2089" s="598"/>
      <c r="BE2089" s="599"/>
      <c r="BF2089" s="603"/>
      <c r="BG2089" s="604"/>
      <c r="BH2089" s="596"/>
      <c r="BI2089" s="597"/>
      <c r="BJ2089" s="598"/>
      <c r="BK2089" s="599"/>
      <c r="BL2089" s="600"/>
      <c r="BM2089" s="601"/>
      <c r="BN2089" s="602"/>
      <c r="BO2089" s="561"/>
      <c r="BP2089" s="561"/>
      <c r="BQ2089" s="62"/>
      <c r="BR2089" s="62"/>
      <c r="BS2089" s="62"/>
    </row>
    <row r="2090" spans="1:76" ht="21.75" customHeight="1">
      <c r="A2090" s="62"/>
      <c r="B2090" s="586" t="str">
        <f>IF(ROSTER!B$22="","",ROSTER!B$22)</f>
        <v/>
      </c>
      <c r="C2090" s="588" t="str">
        <f>IF(ROSTER!C$22="","",ROSTER!C$22)</f>
        <v/>
      </c>
      <c r="D2090" s="589"/>
      <c r="E2090" s="590"/>
      <c r="F2090" s="592">
        <f>IF(E2090="y",1,IF(E2090="S",1,0))</f>
        <v>0</v>
      </c>
      <c r="G2090" s="594">
        <f>IF(E2090="S",1,0)</f>
        <v>0</v>
      </c>
      <c r="H2090" s="584"/>
      <c r="I2090" s="576"/>
      <c r="J2090" s="564"/>
      <c r="K2090" s="565"/>
      <c r="L2090" s="568"/>
      <c r="M2090" s="569"/>
      <c r="N2090" s="578">
        <f>L2090+J2090</f>
        <v>0</v>
      </c>
      <c r="O2090" s="579"/>
      <c r="P2090" s="564"/>
      <c r="Q2090" s="565"/>
      <c r="R2090" s="568"/>
      <c r="S2090" s="569"/>
      <c r="T2090" s="578">
        <f>R2090-P2090</f>
        <v>0</v>
      </c>
      <c r="U2090" s="579"/>
      <c r="V2090" s="584"/>
      <c r="W2090" s="576"/>
      <c r="X2090" s="564"/>
      <c r="Y2090" s="576"/>
      <c r="Z2090" s="564"/>
      <c r="AA2090" s="576"/>
      <c r="AB2090" s="564"/>
      <c r="AC2090" s="565"/>
      <c r="AD2090" s="568"/>
      <c r="AE2090" s="569"/>
      <c r="AF2090" s="548">
        <f>IF(AB2090=0,0,(AD2090/AB2090)*100)</f>
        <v>0</v>
      </c>
      <c r="AG2090" s="549"/>
      <c r="AH2090" s="564"/>
      <c r="AI2090" s="565"/>
      <c r="AJ2090" s="568"/>
      <c r="AK2090" s="569"/>
      <c r="AL2090" s="548">
        <f>IF(AH2090=0,0,(AJ2090/AH2090)*100)</f>
        <v>0</v>
      </c>
      <c r="AM2090" s="549"/>
      <c r="AN2090" s="564"/>
      <c r="AO2090" s="565"/>
      <c r="AP2090" s="568"/>
      <c r="AQ2090" s="569"/>
      <c r="AR2090" s="548">
        <f>IF(AN2090=0,0,(AP2090/AN2090)*100)</f>
        <v>0</v>
      </c>
      <c r="AS2090" s="549"/>
      <c r="AT2090" s="572">
        <f>AB2090+AH2090+AN2090</f>
        <v>0</v>
      </c>
      <c r="AU2090" s="573"/>
      <c r="AV2090" s="544">
        <f>AD2090+AJ2090+AP2090</f>
        <v>0</v>
      </c>
      <c r="AW2090" s="545"/>
      <c r="AX2090" s="548">
        <f>IF(AT2090=0,0,(AV2090/AT2090)*100)</f>
        <v>0</v>
      </c>
      <c r="AY2090" s="549"/>
      <c r="AZ2090" s="564"/>
      <c r="BA2090" s="565"/>
      <c r="BB2090" s="568"/>
      <c r="BC2090" s="569"/>
      <c r="BD2090" s="548">
        <f>IF(AZ2090=0,0,(BB2090/AZ2090)*100)</f>
        <v>0</v>
      </c>
      <c r="BE2090" s="549"/>
      <c r="BF2090" s="572">
        <f>AT2090+AZ2090</f>
        <v>0</v>
      </c>
      <c r="BG2090" s="573"/>
      <c r="BH2090" s="544">
        <f>AV2090+BB2090</f>
        <v>0</v>
      </c>
      <c r="BI2090" s="545"/>
      <c r="BJ2090" s="548">
        <f>IF(BF2090=0,0,(BH2090/BF2090)*100)</f>
        <v>0</v>
      </c>
      <c r="BK2090" s="549"/>
      <c r="BL2090" s="552">
        <f>(AD2090*2)+(AJ2090*2)+(AP2090*3)+BB2090</f>
        <v>0</v>
      </c>
      <c r="BM2090" s="553"/>
      <c r="BN2090" s="554"/>
      <c r="BO2090" s="560" t="e">
        <f>(BL2090*BR$2076)+(N2090*BR$2077)+(X2090*BR$2078)+(R2090*BR$2079)+(V2090*BR$2080)+(Z2090*BR$2081)</f>
        <v>#REF!</v>
      </c>
      <c r="BP2090" s="560" t="e">
        <f>((AZ2090-BB2090)*BR$2083)+((AT2090-AV2090)*BR$2082)+(H2090*BR$2084)+(P2090*BR$2085)</f>
        <v>#REF!</v>
      </c>
      <c r="BQ2090" s="62"/>
      <c r="BR2090" s="62"/>
      <c r="BS2090" s="62"/>
    </row>
    <row r="2091" spans="1:76" ht="21.75" customHeight="1">
      <c r="A2091" s="62"/>
      <c r="B2091" s="587"/>
      <c r="C2091" s="562" t="str">
        <f>IF(ROSTER!D$22="","",ROSTER!D$22)</f>
        <v/>
      </c>
      <c r="D2091" s="563"/>
      <c r="E2091" s="591"/>
      <c r="F2091" s="593"/>
      <c r="G2091" s="595"/>
      <c r="H2091" s="585"/>
      <c r="I2091" s="577"/>
      <c r="J2091" s="566"/>
      <c r="K2091" s="567"/>
      <c r="L2091" s="570"/>
      <c r="M2091" s="571"/>
      <c r="N2091" s="582" t="s">
        <v>16</v>
      </c>
      <c r="O2091" s="583"/>
      <c r="P2091" s="566"/>
      <c r="Q2091" s="567"/>
      <c r="R2091" s="570"/>
      <c r="S2091" s="571"/>
      <c r="T2091" s="582" t="s">
        <v>16</v>
      </c>
      <c r="U2091" s="583"/>
      <c r="V2091" s="585"/>
      <c r="W2091" s="577"/>
      <c r="X2091" s="566"/>
      <c r="Y2091" s="577"/>
      <c r="Z2091" s="566"/>
      <c r="AA2091" s="577"/>
      <c r="AB2091" s="566"/>
      <c r="AC2091" s="567"/>
      <c r="AD2091" s="570"/>
      <c r="AE2091" s="571"/>
      <c r="AF2091" s="598"/>
      <c r="AG2091" s="599"/>
      <c r="AH2091" s="566"/>
      <c r="AI2091" s="567"/>
      <c r="AJ2091" s="570"/>
      <c r="AK2091" s="571"/>
      <c r="AL2091" s="598"/>
      <c r="AM2091" s="599"/>
      <c r="AN2091" s="566"/>
      <c r="AO2091" s="567"/>
      <c r="AP2091" s="570"/>
      <c r="AQ2091" s="571"/>
      <c r="AR2091" s="598"/>
      <c r="AS2091" s="599"/>
      <c r="AT2091" s="603"/>
      <c r="AU2091" s="604"/>
      <c r="AV2091" s="596"/>
      <c r="AW2091" s="597"/>
      <c r="AX2091" s="598"/>
      <c r="AY2091" s="599"/>
      <c r="AZ2091" s="566"/>
      <c r="BA2091" s="567"/>
      <c r="BB2091" s="570"/>
      <c r="BC2091" s="571"/>
      <c r="BD2091" s="598"/>
      <c r="BE2091" s="599"/>
      <c r="BF2091" s="603"/>
      <c r="BG2091" s="604"/>
      <c r="BH2091" s="596"/>
      <c r="BI2091" s="597"/>
      <c r="BJ2091" s="598"/>
      <c r="BK2091" s="599"/>
      <c r="BL2091" s="600"/>
      <c r="BM2091" s="601"/>
      <c r="BN2091" s="602"/>
      <c r="BO2091" s="561"/>
      <c r="BP2091" s="561"/>
      <c r="BQ2091" s="62"/>
      <c r="BR2091" s="62"/>
      <c r="BS2091" s="62"/>
    </row>
    <row r="2092" spans="1:76" ht="21.75" customHeight="1">
      <c r="A2092" s="62"/>
      <c r="B2092" s="586" t="str">
        <f>IF(ROSTER!B$24="","",ROSTER!B$24)</f>
        <v/>
      </c>
      <c r="C2092" s="588" t="str">
        <f>IF(ROSTER!C$24="","",ROSTER!C$24)</f>
        <v/>
      </c>
      <c r="D2092" s="589"/>
      <c r="E2092" s="590"/>
      <c r="F2092" s="592">
        <f>IF(E2092="y",1,IF(E2092="S",1,0))</f>
        <v>0</v>
      </c>
      <c r="G2092" s="594">
        <f>IF(E2092="S",1,0)</f>
        <v>0</v>
      </c>
      <c r="H2092" s="584"/>
      <c r="I2092" s="576"/>
      <c r="J2092" s="564"/>
      <c r="K2092" s="565"/>
      <c r="L2092" s="568"/>
      <c r="M2092" s="569"/>
      <c r="N2092" s="578">
        <f>L2092+J2092</f>
        <v>0</v>
      </c>
      <c r="O2092" s="579"/>
      <c r="P2092" s="564"/>
      <c r="Q2092" s="565"/>
      <c r="R2092" s="568"/>
      <c r="S2092" s="569"/>
      <c r="T2092" s="578">
        <f>R2092-P2092</f>
        <v>0</v>
      </c>
      <c r="U2092" s="579"/>
      <c r="V2092" s="584"/>
      <c r="W2092" s="576"/>
      <c r="X2092" s="564"/>
      <c r="Y2092" s="576"/>
      <c r="Z2092" s="564"/>
      <c r="AA2092" s="576"/>
      <c r="AB2092" s="564"/>
      <c r="AC2092" s="565"/>
      <c r="AD2092" s="568"/>
      <c r="AE2092" s="569"/>
      <c r="AF2092" s="548">
        <f>IF(AB2092=0,0,(AD2092/AB2092)*100)</f>
        <v>0</v>
      </c>
      <c r="AG2092" s="549"/>
      <c r="AH2092" s="564"/>
      <c r="AI2092" s="565"/>
      <c r="AJ2092" s="568"/>
      <c r="AK2092" s="569"/>
      <c r="AL2092" s="548">
        <f>IF(AH2092=0,0,(AJ2092/AH2092)*100)</f>
        <v>0</v>
      </c>
      <c r="AM2092" s="549"/>
      <c r="AN2092" s="564"/>
      <c r="AO2092" s="565"/>
      <c r="AP2092" s="568"/>
      <c r="AQ2092" s="569"/>
      <c r="AR2092" s="548">
        <f>IF(AN2092=0,0,(AP2092/AN2092)*100)</f>
        <v>0</v>
      </c>
      <c r="AS2092" s="549"/>
      <c r="AT2092" s="572">
        <f>AB2092+AH2092+AN2092</f>
        <v>0</v>
      </c>
      <c r="AU2092" s="573"/>
      <c r="AV2092" s="544">
        <f>AD2092+AJ2092+AP2092</f>
        <v>0</v>
      </c>
      <c r="AW2092" s="545"/>
      <c r="AX2092" s="548">
        <f>IF(AT2092=0,0,(AV2092/AT2092)*100)</f>
        <v>0</v>
      </c>
      <c r="AY2092" s="549"/>
      <c r="AZ2092" s="564"/>
      <c r="BA2092" s="565"/>
      <c r="BB2092" s="568"/>
      <c r="BC2092" s="569"/>
      <c r="BD2092" s="548">
        <f>IF(AZ2092=0,0,(BB2092/AZ2092)*100)</f>
        <v>0</v>
      </c>
      <c r="BE2092" s="549"/>
      <c r="BF2092" s="572">
        <f>AT2092+AZ2092</f>
        <v>0</v>
      </c>
      <c r="BG2092" s="573"/>
      <c r="BH2092" s="544">
        <f>AV2092+BB2092</f>
        <v>0</v>
      </c>
      <c r="BI2092" s="545"/>
      <c r="BJ2092" s="548">
        <f>IF(BF2092=0,0,(BH2092/BF2092)*100)</f>
        <v>0</v>
      </c>
      <c r="BK2092" s="549"/>
      <c r="BL2092" s="552">
        <f>(AD2092*2)+(AJ2092*2)+(AP2092*3)+BB2092</f>
        <v>0</v>
      </c>
      <c r="BM2092" s="553"/>
      <c r="BN2092" s="554"/>
      <c r="BO2092" s="560" t="e">
        <f>(BL2092*BR$2076)+(N2092*BR$2077)+(X2092*BR$2078)+(R2092*BR$2079)+(V2092*BR$2080)+(Z2092*BR$2081)</f>
        <v>#REF!</v>
      </c>
      <c r="BP2092" s="560" t="e">
        <f>((AZ2092-BB2092)*BR$2083)+((AT2092-AV2092)*BR$2082)+(H2092*BR$2084)+(P2092*BR$2085)</f>
        <v>#REF!</v>
      </c>
      <c r="BQ2092" s="62"/>
      <c r="BR2092" s="62"/>
      <c r="BS2092" s="62"/>
    </row>
    <row r="2093" spans="1:76" ht="21.75" customHeight="1">
      <c r="A2093" s="62"/>
      <c r="B2093" s="587"/>
      <c r="C2093" s="562" t="str">
        <f>IF(ROSTER!D$24="","",ROSTER!D$24)</f>
        <v/>
      </c>
      <c r="D2093" s="563"/>
      <c r="E2093" s="591"/>
      <c r="F2093" s="593"/>
      <c r="G2093" s="595"/>
      <c r="H2093" s="585"/>
      <c r="I2093" s="577"/>
      <c r="J2093" s="566"/>
      <c r="K2093" s="567"/>
      <c r="L2093" s="570"/>
      <c r="M2093" s="571"/>
      <c r="N2093" s="582" t="s">
        <v>16</v>
      </c>
      <c r="O2093" s="583"/>
      <c r="P2093" s="566"/>
      <c r="Q2093" s="567"/>
      <c r="R2093" s="570"/>
      <c r="S2093" s="571"/>
      <c r="T2093" s="582" t="s">
        <v>16</v>
      </c>
      <c r="U2093" s="583"/>
      <c r="V2093" s="585"/>
      <c r="W2093" s="577"/>
      <c r="X2093" s="566"/>
      <c r="Y2093" s="577"/>
      <c r="Z2093" s="566"/>
      <c r="AA2093" s="577"/>
      <c r="AB2093" s="566"/>
      <c r="AC2093" s="567"/>
      <c r="AD2093" s="570"/>
      <c r="AE2093" s="571"/>
      <c r="AF2093" s="598"/>
      <c r="AG2093" s="599"/>
      <c r="AH2093" s="566"/>
      <c r="AI2093" s="567"/>
      <c r="AJ2093" s="570"/>
      <c r="AK2093" s="571"/>
      <c r="AL2093" s="598"/>
      <c r="AM2093" s="599"/>
      <c r="AN2093" s="566"/>
      <c r="AO2093" s="567"/>
      <c r="AP2093" s="570"/>
      <c r="AQ2093" s="571"/>
      <c r="AR2093" s="598"/>
      <c r="AS2093" s="599"/>
      <c r="AT2093" s="603"/>
      <c r="AU2093" s="604"/>
      <c r="AV2093" s="596"/>
      <c r="AW2093" s="597"/>
      <c r="AX2093" s="598"/>
      <c r="AY2093" s="599"/>
      <c r="AZ2093" s="566"/>
      <c r="BA2093" s="567"/>
      <c r="BB2093" s="570"/>
      <c r="BC2093" s="571"/>
      <c r="BD2093" s="598"/>
      <c r="BE2093" s="599"/>
      <c r="BF2093" s="603"/>
      <c r="BG2093" s="604"/>
      <c r="BH2093" s="596"/>
      <c r="BI2093" s="597"/>
      <c r="BJ2093" s="598"/>
      <c r="BK2093" s="599"/>
      <c r="BL2093" s="600"/>
      <c r="BM2093" s="601"/>
      <c r="BN2093" s="602"/>
      <c r="BO2093" s="561"/>
      <c r="BP2093" s="561"/>
      <c r="BQ2093" s="62"/>
      <c r="BR2093" s="62"/>
      <c r="BS2093" s="62"/>
      <c r="BX2093" s="82"/>
    </row>
    <row r="2094" spans="1:76" ht="21.75" customHeight="1">
      <c r="A2094" s="62"/>
      <c r="B2094" s="586" t="str">
        <f>IF(ROSTER!B$26="","",ROSTER!B$26)</f>
        <v/>
      </c>
      <c r="C2094" s="588" t="str">
        <f>IF(ROSTER!C$26="","",ROSTER!C$26)</f>
        <v/>
      </c>
      <c r="D2094" s="589"/>
      <c r="E2094" s="590"/>
      <c r="F2094" s="592">
        <f>IF(E2094="y",1,IF(E2094="S",1,0))</f>
        <v>0</v>
      </c>
      <c r="G2094" s="594">
        <f>IF(E2094="S",1,0)</f>
        <v>0</v>
      </c>
      <c r="H2094" s="584"/>
      <c r="I2094" s="576"/>
      <c r="J2094" s="564"/>
      <c r="K2094" s="565"/>
      <c r="L2094" s="568"/>
      <c r="M2094" s="569"/>
      <c r="N2094" s="578">
        <f>L2094+J2094</f>
        <v>0</v>
      </c>
      <c r="O2094" s="579"/>
      <c r="P2094" s="564"/>
      <c r="Q2094" s="565"/>
      <c r="R2094" s="568"/>
      <c r="S2094" s="569"/>
      <c r="T2094" s="578">
        <f>R2094-P2094</f>
        <v>0</v>
      </c>
      <c r="U2094" s="579"/>
      <c r="V2094" s="584"/>
      <c r="W2094" s="576"/>
      <c r="X2094" s="564"/>
      <c r="Y2094" s="576"/>
      <c r="Z2094" s="564"/>
      <c r="AA2094" s="576"/>
      <c r="AB2094" s="564"/>
      <c r="AC2094" s="565"/>
      <c r="AD2094" s="568"/>
      <c r="AE2094" s="569"/>
      <c r="AF2094" s="548">
        <f>IF(AB2094=0,0,(AD2094/AB2094)*100)</f>
        <v>0</v>
      </c>
      <c r="AG2094" s="549"/>
      <c r="AH2094" s="564"/>
      <c r="AI2094" s="565"/>
      <c r="AJ2094" s="568"/>
      <c r="AK2094" s="569"/>
      <c r="AL2094" s="548">
        <f>IF(AH2094=0,0,(AJ2094/AH2094)*100)</f>
        <v>0</v>
      </c>
      <c r="AM2094" s="549"/>
      <c r="AN2094" s="564"/>
      <c r="AO2094" s="565"/>
      <c r="AP2094" s="568"/>
      <c r="AQ2094" s="569"/>
      <c r="AR2094" s="548">
        <f>IF(AN2094=0,0,(AP2094/AN2094)*100)</f>
        <v>0</v>
      </c>
      <c r="AS2094" s="549"/>
      <c r="AT2094" s="572">
        <f>AB2094+AH2094+AN2094</f>
        <v>0</v>
      </c>
      <c r="AU2094" s="573"/>
      <c r="AV2094" s="544">
        <f>AD2094+AJ2094+AP2094</f>
        <v>0</v>
      </c>
      <c r="AW2094" s="545"/>
      <c r="AX2094" s="548">
        <f>IF(AT2094=0,0,(AV2094/AT2094)*100)</f>
        <v>0</v>
      </c>
      <c r="AY2094" s="549"/>
      <c r="AZ2094" s="564"/>
      <c r="BA2094" s="565"/>
      <c r="BB2094" s="568"/>
      <c r="BC2094" s="569"/>
      <c r="BD2094" s="548">
        <f>IF(AZ2094=0,0,(BB2094/AZ2094)*100)</f>
        <v>0</v>
      </c>
      <c r="BE2094" s="549"/>
      <c r="BF2094" s="572">
        <f>AT2094+AZ2094</f>
        <v>0</v>
      </c>
      <c r="BG2094" s="573"/>
      <c r="BH2094" s="544">
        <f>AV2094+BB2094</f>
        <v>0</v>
      </c>
      <c r="BI2094" s="545"/>
      <c r="BJ2094" s="548">
        <f>IF(BF2094=0,0,(BH2094/BF2094)*100)</f>
        <v>0</v>
      </c>
      <c r="BK2094" s="549"/>
      <c r="BL2094" s="552">
        <f>(AD2094*2)+(AJ2094*2)+(AP2094*3)+BB2094</f>
        <v>0</v>
      </c>
      <c r="BM2094" s="553"/>
      <c r="BN2094" s="554"/>
      <c r="BO2094" s="560" t="e">
        <f>(BL2094*BR$2076)+(N2094*BR$2077)+(X2094*BR$2078)+(R2094*BR$2079)+(V2094*BR$2080)+(Z2094*BR$2081)</f>
        <v>#REF!</v>
      </c>
      <c r="BP2094" s="560" t="e">
        <f>((AZ2094-BB2094)*BR$2083)+((AT2094-AV2094)*BR$2082)+(H2094*BR$2084)+(P2094*BR$2085)</f>
        <v>#REF!</v>
      </c>
      <c r="BQ2094" s="62"/>
      <c r="BR2094" s="62"/>
      <c r="BS2094" s="62"/>
    </row>
    <row r="2095" spans="1:76" ht="21.75" customHeight="1">
      <c r="A2095" s="62"/>
      <c r="B2095" s="587"/>
      <c r="C2095" s="562" t="str">
        <f>IF(ROSTER!D$26="","",ROSTER!D$26)</f>
        <v/>
      </c>
      <c r="D2095" s="563"/>
      <c r="E2095" s="591"/>
      <c r="F2095" s="593"/>
      <c r="G2095" s="595"/>
      <c r="H2095" s="585"/>
      <c r="I2095" s="577"/>
      <c r="J2095" s="566"/>
      <c r="K2095" s="567"/>
      <c r="L2095" s="570"/>
      <c r="M2095" s="571"/>
      <c r="N2095" s="582" t="s">
        <v>16</v>
      </c>
      <c r="O2095" s="583"/>
      <c r="P2095" s="566"/>
      <c r="Q2095" s="567"/>
      <c r="R2095" s="570"/>
      <c r="S2095" s="571"/>
      <c r="T2095" s="582" t="s">
        <v>16</v>
      </c>
      <c r="U2095" s="583"/>
      <c r="V2095" s="585"/>
      <c r="W2095" s="577"/>
      <c r="X2095" s="566"/>
      <c r="Y2095" s="577"/>
      <c r="Z2095" s="566"/>
      <c r="AA2095" s="577"/>
      <c r="AB2095" s="566"/>
      <c r="AC2095" s="567"/>
      <c r="AD2095" s="570"/>
      <c r="AE2095" s="571"/>
      <c r="AF2095" s="598"/>
      <c r="AG2095" s="599"/>
      <c r="AH2095" s="566"/>
      <c r="AI2095" s="567"/>
      <c r="AJ2095" s="570"/>
      <c r="AK2095" s="571"/>
      <c r="AL2095" s="598"/>
      <c r="AM2095" s="599"/>
      <c r="AN2095" s="566"/>
      <c r="AO2095" s="567"/>
      <c r="AP2095" s="570"/>
      <c r="AQ2095" s="571"/>
      <c r="AR2095" s="598"/>
      <c r="AS2095" s="599"/>
      <c r="AT2095" s="603"/>
      <c r="AU2095" s="604"/>
      <c r="AV2095" s="596"/>
      <c r="AW2095" s="597"/>
      <c r="AX2095" s="598"/>
      <c r="AY2095" s="599"/>
      <c r="AZ2095" s="566"/>
      <c r="BA2095" s="567"/>
      <c r="BB2095" s="570"/>
      <c r="BC2095" s="571"/>
      <c r="BD2095" s="598"/>
      <c r="BE2095" s="599"/>
      <c r="BF2095" s="603"/>
      <c r="BG2095" s="604"/>
      <c r="BH2095" s="596"/>
      <c r="BI2095" s="597"/>
      <c r="BJ2095" s="598"/>
      <c r="BK2095" s="599"/>
      <c r="BL2095" s="600"/>
      <c r="BM2095" s="601"/>
      <c r="BN2095" s="602"/>
      <c r="BO2095" s="561"/>
      <c r="BP2095" s="561"/>
      <c r="BQ2095" s="62"/>
      <c r="BR2095" s="62"/>
      <c r="BS2095" s="62"/>
    </row>
    <row r="2096" spans="1:76" ht="21.75" customHeight="1">
      <c r="A2096" s="62"/>
      <c r="B2096" s="586" t="str">
        <f>IF(ROSTER!B$28="","",ROSTER!B$28)</f>
        <v/>
      </c>
      <c r="C2096" s="588" t="str">
        <f>IF(ROSTER!C$28="","",ROSTER!C$28)</f>
        <v/>
      </c>
      <c r="D2096" s="589"/>
      <c r="E2096" s="590"/>
      <c r="F2096" s="592">
        <f>IF(E2096="y",1,IF(E2096="S",1,0))</f>
        <v>0</v>
      </c>
      <c r="G2096" s="594">
        <f>IF(E2096="S",1,0)</f>
        <v>0</v>
      </c>
      <c r="H2096" s="584"/>
      <c r="I2096" s="576"/>
      <c r="J2096" s="564"/>
      <c r="K2096" s="565"/>
      <c r="L2096" s="568"/>
      <c r="M2096" s="569"/>
      <c r="N2096" s="578">
        <f>L2096+J2096</f>
        <v>0</v>
      </c>
      <c r="O2096" s="579"/>
      <c r="P2096" s="564"/>
      <c r="Q2096" s="565"/>
      <c r="R2096" s="568"/>
      <c r="S2096" s="569"/>
      <c r="T2096" s="578">
        <f>R2096-P2096</f>
        <v>0</v>
      </c>
      <c r="U2096" s="579"/>
      <c r="V2096" s="584"/>
      <c r="W2096" s="576"/>
      <c r="X2096" s="564"/>
      <c r="Y2096" s="576"/>
      <c r="Z2096" s="564"/>
      <c r="AA2096" s="576"/>
      <c r="AB2096" s="564"/>
      <c r="AC2096" s="565"/>
      <c r="AD2096" s="568"/>
      <c r="AE2096" s="569"/>
      <c r="AF2096" s="548">
        <f>IF(AB2096=0,0,(AD2096/AB2096)*100)</f>
        <v>0</v>
      </c>
      <c r="AG2096" s="549"/>
      <c r="AH2096" s="564"/>
      <c r="AI2096" s="565"/>
      <c r="AJ2096" s="568"/>
      <c r="AK2096" s="569"/>
      <c r="AL2096" s="548">
        <f>IF(AH2096=0,0,(AJ2096/AH2096)*100)</f>
        <v>0</v>
      </c>
      <c r="AM2096" s="549"/>
      <c r="AN2096" s="564"/>
      <c r="AO2096" s="565"/>
      <c r="AP2096" s="568"/>
      <c r="AQ2096" s="569"/>
      <c r="AR2096" s="548">
        <f>IF(AN2096=0,0,(AP2096/AN2096)*100)</f>
        <v>0</v>
      </c>
      <c r="AS2096" s="549"/>
      <c r="AT2096" s="572">
        <f>AB2096+AH2096+AN2096</f>
        <v>0</v>
      </c>
      <c r="AU2096" s="573"/>
      <c r="AV2096" s="544">
        <f>AD2096+AJ2096+AP2096</f>
        <v>0</v>
      </c>
      <c r="AW2096" s="545"/>
      <c r="AX2096" s="548">
        <f>IF(AT2096=0,0,(AV2096/AT2096)*100)</f>
        <v>0</v>
      </c>
      <c r="AY2096" s="549"/>
      <c r="AZ2096" s="564"/>
      <c r="BA2096" s="565"/>
      <c r="BB2096" s="568"/>
      <c r="BC2096" s="569"/>
      <c r="BD2096" s="548">
        <f>IF(AZ2096=0,0,(BB2096/AZ2096)*100)</f>
        <v>0</v>
      </c>
      <c r="BE2096" s="549"/>
      <c r="BF2096" s="572">
        <f>AT2096+AZ2096</f>
        <v>0</v>
      </c>
      <c r="BG2096" s="573"/>
      <c r="BH2096" s="544">
        <f>AV2096+BB2096</f>
        <v>0</v>
      </c>
      <c r="BI2096" s="545"/>
      <c r="BJ2096" s="548">
        <f>IF(BF2096=0,0,(BH2096/BF2096)*100)</f>
        <v>0</v>
      </c>
      <c r="BK2096" s="549"/>
      <c r="BL2096" s="552">
        <f>(AD2096*2)+(AJ2096*2)+(AP2096*3)+BB2096</f>
        <v>0</v>
      </c>
      <c r="BM2096" s="553"/>
      <c r="BN2096" s="554"/>
      <c r="BO2096" s="560" t="e">
        <f>(BL2096*BR$2076)+(N2096*BR$2077)+(X2096*BR$2078)+(R2096*BR$2079)+(V2096*BR$2080)+(Z2096*BR$2081)</f>
        <v>#REF!</v>
      </c>
      <c r="BP2096" s="560" t="e">
        <f>((AZ2096-BB2096)*BR$2083)+((AT2096-AV2096)*BR$2082)+(H2096*BR$2084)+(P2096*BR$2085)</f>
        <v>#REF!</v>
      </c>
      <c r="BQ2096" s="62"/>
      <c r="BR2096" s="62"/>
      <c r="BS2096" s="62"/>
    </row>
    <row r="2097" spans="1:71" ht="21.75" customHeight="1">
      <c r="A2097" s="62"/>
      <c r="B2097" s="587"/>
      <c r="C2097" s="562" t="str">
        <f>IF(ROSTER!D$28="","",ROSTER!D$28)</f>
        <v/>
      </c>
      <c r="D2097" s="563"/>
      <c r="E2097" s="591"/>
      <c r="F2097" s="593"/>
      <c r="G2097" s="595"/>
      <c r="H2097" s="585"/>
      <c r="I2097" s="577"/>
      <c r="J2097" s="566"/>
      <c r="K2097" s="567"/>
      <c r="L2097" s="570"/>
      <c r="M2097" s="571"/>
      <c r="N2097" s="582" t="s">
        <v>16</v>
      </c>
      <c r="O2097" s="583"/>
      <c r="P2097" s="566"/>
      <c r="Q2097" s="567"/>
      <c r="R2097" s="570"/>
      <c r="S2097" s="571"/>
      <c r="T2097" s="582" t="s">
        <v>16</v>
      </c>
      <c r="U2097" s="583"/>
      <c r="V2097" s="585"/>
      <c r="W2097" s="577"/>
      <c r="X2097" s="566"/>
      <c r="Y2097" s="577"/>
      <c r="Z2097" s="566"/>
      <c r="AA2097" s="577"/>
      <c r="AB2097" s="566"/>
      <c r="AC2097" s="567"/>
      <c r="AD2097" s="570"/>
      <c r="AE2097" s="571"/>
      <c r="AF2097" s="598"/>
      <c r="AG2097" s="599"/>
      <c r="AH2097" s="566"/>
      <c r="AI2097" s="567"/>
      <c r="AJ2097" s="570"/>
      <c r="AK2097" s="571"/>
      <c r="AL2097" s="598"/>
      <c r="AM2097" s="599"/>
      <c r="AN2097" s="566"/>
      <c r="AO2097" s="567"/>
      <c r="AP2097" s="570"/>
      <c r="AQ2097" s="571"/>
      <c r="AR2097" s="598"/>
      <c r="AS2097" s="599"/>
      <c r="AT2097" s="603"/>
      <c r="AU2097" s="604"/>
      <c r="AV2097" s="596"/>
      <c r="AW2097" s="597"/>
      <c r="AX2097" s="598"/>
      <c r="AY2097" s="599"/>
      <c r="AZ2097" s="566"/>
      <c r="BA2097" s="567"/>
      <c r="BB2097" s="570"/>
      <c r="BC2097" s="571"/>
      <c r="BD2097" s="598"/>
      <c r="BE2097" s="599"/>
      <c r="BF2097" s="603"/>
      <c r="BG2097" s="604"/>
      <c r="BH2097" s="596"/>
      <c r="BI2097" s="597"/>
      <c r="BJ2097" s="598"/>
      <c r="BK2097" s="599"/>
      <c r="BL2097" s="600"/>
      <c r="BM2097" s="601"/>
      <c r="BN2097" s="602"/>
      <c r="BO2097" s="561"/>
      <c r="BP2097" s="561"/>
      <c r="BQ2097" s="62"/>
      <c r="BR2097" s="62"/>
      <c r="BS2097" s="62"/>
    </row>
    <row r="2098" spans="1:71" ht="21.75" customHeight="1">
      <c r="A2098" s="62"/>
      <c r="B2098" s="586" t="str">
        <f>IF(ROSTER!B$30="","",ROSTER!B$30)</f>
        <v/>
      </c>
      <c r="C2098" s="588" t="str">
        <f>IF(ROSTER!C$30="","",ROSTER!C$30)</f>
        <v/>
      </c>
      <c r="D2098" s="589"/>
      <c r="E2098" s="590"/>
      <c r="F2098" s="592">
        <f>IF(E2098="y",1,IF(E2098="S",1,0))</f>
        <v>0</v>
      </c>
      <c r="G2098" s="594">
        <f>IF(E2098="S",1,0)</f>
        <v>0</v>
      </c>
      <c r="H2098" s="584"/>
      <c r="I2098" s="576"/>
      <c r="J2098" s="564"/>
      <c r="K2098" s="565"/>
      <c r="L2098" s="568"/>
      <c r="M2098" s="569"/>
      <c r="N2098" s="578">
        <f>L2098+J2098</f>
        <v>0</v>
      </c>
      <c r="O2098" s="579"/>
      <c r="P2098" s="564"/>
      <c r="Q2098" s="565"/>
      <c r="R2098" s="568"/>
      <c r="S2098" s="569"/>
      <c r="T2098" s="578">
        <f>R2098-P2098</f>
        <v>0</v>
      </c>
      <c r="U2098" s="579"/>
      <c r="V2098" s="584"/>
      <c r="W2098" s="576"/>
      <c r="X2098" s="564"/>
      <c r="Y2098" s="576"/>
      <c r="Z2098" s="564"/>
      <c r="AA2098" s="576"/>
      <c r="AB2098" s="564"/>
      <c r="AC2098" s="565"/>
      <c r="AD2098" s="568"/>
      <c r="AE2098" s="569"/>
      <c r="AF2098" s="548">
        <f>IF(AB2098=0,0,(AD2098/AB2098)*100)</f>
        <v>0</v>
      </c>
      <c r="AG2098" s="549"/>
      <c r="AH2098" s="564"/>
      <c r="AI2098" s="565"/>
      <c r="AJ2098" s="568"/>
      <c r="AK2098" s="569"/>
      <c r="AL2098" s="548">
        <f>IF(AH2098=0,0,(AJ2098/AH2098)*100)</f>
        <v>0</v>
      </c>
      <c r="AM2098" s="549"/>
      <c r="AN2098" s="564"/>
      <c r="AO2098" s="565"/>
      <c r="AP2098" s="568"/>
      <c r="AQ2098" s="569"/>
      <c r="AR2098" s="548">
        <f>IF(AN2098=0,0,(AP2098/AN2098)*100)</f>
        <v>0</v>
      </c>
      <c r="AS2098" s="549"/>
      <c r="AT2098" s="572">
        <f>AB2098+AH2098+AN2098</f>
        <v>0</v>
      </c>
      <c r="AU2098" s="573"/>
      <c r="AV2098" s="544">
        <f>AD2098+AJ2098+AP2098</f>
        <v>0</v>
      </c>
      <c r="AW2098" s="545"/>
      <c r="AX2098" s="548">
        <f>IF(AT2098=0,0,(AV2098/AT2098)*100)</f>
        <v>0</v>
      </c>
      <c r="AY2098" s="549"/>
      <c r="AZ2098" s="564"/>
      <c r="BA2098" s="565"/>
      <c r="BB2098" s="568"/>
      <c r="BC2098" s="569"/>
      <c r="BD2098" s="548">
        <f>IF(AZ2098=0,0,(BB2098/AZ2098)*100)</f>
        <v>0</v>
      </c>
      <c r="BE2098" s="549"/>
      <c r="BF2098" s="572">
        <f>AT2098+AZ2098</f>
        <v>0</v>
      </c>
      <c r="BG2098" s="573"/>
      <c r="BH2098" s="544">
        <f>AV2098+BB2098</f>
        <v>0</v>
      </c>
      <c r="BI2098" s="545"/>
      <c r="BJ2098" s="548">
        <f>IF(BF2098=0,0,(BH2098/BF2098)*100)</f>
        <v>0</v>
      </c>
      <c r="BK2098" s="549"/>
      <c r="BL2098" s="552">
        <f>(AD2098*2)+(AJ2098*2)+(AP2098*3)+BB2098</f>
        <v>0</v>
      </c>
      <c r="BM2098" s="553"/>
      <c r="BN2098" s="554"/>
      <c r="BO2098" s="560" t="e">
        <f>(BL2098*BR$2076)+(N2098*BR$2077)+(X2098*BR$2078)+(R2098*BR$2079)+(V2098*BR$2080)+(Z2098*BR$2081)</f>
        <v>#REF!</v>
      </c>
      <c r="BP2098" s="560" t="e">
        <f>((AZ2098-BB2098)*BR$2083)+((AT2098-AV2098)*BR$2082)+(H2098*BR$2084)+(P2098*BR$2085)</f>
        <v>#REF!</v>
      </c>
      <c r="BQ2098" s="62"/>
      <c r="BR2098" s="62"/>
      <c r="BS2098" s="62"/>
    </row>
    <row r="2099" spans="1:71" ht="21.75" customHeight="1">
      <c r="A2099" s="62"/>
      <c r="B2099" s="587"/>
      <c r="C2099" s="562" t="str">
        <f>IF(ROSTER!D$30="","",ROSTER!D$30)</f>
        <v/>
      </c>
      <c r="D2099" s="563"/>
      <c r="E2099" s="591"/>
      <c r="F2099" s="593"/>
      <c r="G2099" s="595"/>
      <c r="H2099" s="585"/>
      <c r="I2099" s="577"/>
      <c r="J2099" s="566"/>
      <c r="K2099" s="567"/>
      <c r="L2099" s="570"/>
      <c r="M2099" s="571"/>
      <c r="N2099" s="582" t="s">
        <v>16</v>
      </c>
      <c r="O2099" s="583"/>
      <c r="P2099" s="566"/>
      <c r="Q2099" s="567"/>
      <c r="R2099" s="570"/>
      <c r="S2099" s="571"/>
      <c r="T2099" s="582" t="s">
        <v>16</v>
      </c>
      <c r="U2099" s="583"/>
      <c r="V2099" s="585"/>
      <c r="W2099" s="577"/>
      <c r="X2099" s="566"/>
      <c r="Y2099" s="577"/>
      <c r="Z2099" s="566"/>
      <c r="AA2099" s="577"/>
      <c r="AB2099" s="566"/>
      <c r="AC2099" s="567"/>
      <c r="AD2099" s="570"/>
      <c r="AE2099" s="571"/>
      <c r="AF2099" s="598"/>
      <c r="AG2099" s="599"/>
      <c r="AH2099" s="566"/>
      <c r="AI2099" s="567"/>
      <c r="AJ2099" s="570"/>
      <c r="AK2099" s="571"/>
      <c r="AL2099" s="598"/>
      <c r="AM2099" s="599"/>
      <c r="AN2099" s="566"/>
      <c r="AO2099" s="567"/>
      <c r="AP2099" s="570"/>
      <c r="AQ2099" s="571"/>
      <c r="AR2099" s="598"/>
      <c r="AS2099" s="599"/>
      <c r="AT2099" s="603"/>
      <c r="AU2099" s="604"/>
      <c r="AV2099" s="596"/>
      <c r="AW2099" s="597"/>
      <c r="AX2099" s="598"/>
      <c r="AY2099" s="599"/>
      <c r="AZ2099" s="566"/>
      <c r="BA2099" s="567"/>
      <c r="BB2099" s="570"/>
      <c r="BC2099" s="571"/>
      <c r="BD2099" s="598"/>
      <c r="BE2099" s="599"/>
      <c r="BF2099" s="603"/>
      <c r="BG2099" s="604"/>
      <c r="BH2099" s="596"/>
      <c r="BI2099" s="597"/>
      <c r="BJ2099" s="598"/>
      <c r="BK2099" s="599"/>
      <c r="BL2099" s="600"/>
      <c r="BM2099" s="601"/>
      <c r="BN2099" s="602"/>
      <c r="BO2099" s="561"/>
      <c r="BP2099" s="561"/>
      <c r="BQ2099" s="62"/>
      <c r="BR2099" s="62"/>
      <c r="BS2099" s="62"/>
    </row>
    <row r="2100" spans="1:71" ht="21.75" customHeight="1">
      <c r="A2100" s="62"/>
      <c r="B2100" s="586" t="str">
        <f>IF(ROSTER!B$32="","",ROSTER!B$32)</f>
        <v/>
      </c>
      <c r="C2100" s="588" t="str">
        <f>IF(ROSTER!C$32="","",ROSTER!C$32)</f>
        <v/>
      </c>
      <c r="D2100" s="589"/>
      <c r="E2100" s="590"/>
      <c r="F2100" s="592">
        <f>IF(E2100="y",1,IF(E2100="S",1,0))</f>
        <v>0</v>
      </c>
      <c r="G2100" s="594">
        <f>IF(E2100="S",1,0)</f>
        <v>0</v>
      </c>
      <c r="H2100" s="584"/>
      <c r="I2100" s="576"/>
      <c r="J2100" s="564"/>
      <c r="K2100" s="565"/>
      <c r="L2100" s="568"/>
      <c r="M2100" s="569"/>
      <c r="N2100" s="578">
        <f>L2100+J2100</f>
        <v>0</v>
      </c>
      <c r="O2100" s="579"/>
      <c r="P2100" s="564"/>
      <c r="Q2100" s="565"/>
      <c r="R2100" s="568"/>
      <c r="S2100" s="569"/>
      <c r="T2100" s="578">
        <f>R2100-P2100</f>
        <v>0</v>
      </c>
      <c r="U2100" s="579"/>
      <c r="V2100" s="584"/>
      <c r="W2100" s="576"/>
      <c r="X2100" s="564"/>
      <c r="Y2100" s="576"/>
      <c r="Z2100" s="564"/>
      <c r="AA2100" s="576"/>
      <c r="AB2100" s="564"/>
      <c r="AC2100" s="565"/>
      <c r="AD2100" s="568"/>
      <c r="AE2100" s="569"/>
      <c r="AF2100" s="548">
        <f>IF(AB2100=0,0,(AD2100/AB2100)*100)</f>
        <v>0</v>
      </c>
      <c r="AG2100" s="549"/>
      <c r="AH2100" s="564"/>
      <c r="AI2100" s="565"/>
      <c r="AJ2100" s="568"/>
      <c r="AK2100" s="569"/>
      <c r="AL2100" s="548">
        <f>IF(AH2100=0,0,(AJ2100/AH2100)*100)</f>
        <v>0</v>
      </c>
      <c r="AM2100" s="549"/>
      <c r="AN2100" s="564"/>
      <c r="AO2100" s="565"/>
      <c r="AP2100" s="568"/>
      <c r="AQ2100" s="569"/>
      <c r="AR2100" s="548">
        <f>IF(AN2100=0,0,(AP2100/AN2100)*100)</f>
        <v>0</v>
      </c>
      <c r="AS2100" s="549"/>
      <c r="AT2100" s="572">
        <f>AB2100+AH2100+AN2100</f>
        <v>0</v>
      </c>
      <c r="AU2100" s="573"/>
      <c r="AV2100" s="544">
        <f>AD2100+AJ2100+AP2100</f>
        <v>0</v>
      </c>
      <c r="AW2100" s="545"/>
      <c r="AX2100" s="548">
        <f>IF(AT2100=0,0,(AV2100/AT2100)*100)</f>
        <v>0</v>
      </c>
      <c r="AY2100" s="549"/>
      <c r="AZ2100" s="564"/>
      <c r="BA2100" s="565"/>
      <c r="BB2100" s="568"/>
      <c r="BC2100" s="569"/>
      <c r="BD2100" s="548">
        <f>IF(AZ2100=0,0,(BB2100/AZ2100)*100)</f>
        <v>0</v>
      </c>
      <c r="BE2100" s="549"/>
      <c r="BF2100" s="572">
        <f>AT2100+AZ2100</f>
        <v>0</v>
      </c>
      <c r="BG2100" s="573"/>
      <c r="BH2100" s="544">
        <f>AV2100+BB2100</f>
        <v>0</v>
      </c>
      <c r="BI2100" s="545"/>
      <c r="BJ2100" s="548">
        <f>IF(BF2100=0,0,(BH2100/BF2100)*100)</f>
        <v>0</v>
      </c>
      <c r="BK2100" s="549"/>
      <c r="BL2100" s="552">
        <f>(AD2100*2)+(AJ2100*2)+(AP2100*3)+BB2100</f>
        <v>0</v>
      </c>
      <c r="BM2100" s="553"/>
      <c r="BN2100" s="554"/>
      <c r="BO2100" s="560" t="e">
        <f>(BL2100*BR$2076)+(N2100*BR$2077)+(X2100*BR$2078)+(R2100*BR$2079)+(V2100*BR$2080)+(Z2100*BR$2081)</f>
        <v>#REF!</v>
      </c>
      <c r="BP2100" s="560" t="e">
        <f>((AZ2100-BB2100)*BR$2083)+((AT2100-AV2100)*BR$2082)+(H2100*BR$2084)+(P2100*BR$2085)</f>
        <v>#REF!</v>
      </c>
      <c r="BQ2100" s="62"/>
      <c r="BR2100" s="62"/>
      <c r="BS2100" s="62"/>
    </row>
    <row r="2101" spans="1:71" ht="21.75" customHeight="1">
      <c r="A2101" s="62"/>
      <c r="B2101" s="587"/>
      <c r="C2101" s="562" t="str">
        <f>IF(ROSTER!D$32="","",ROSTER!D$32)</f>
        <v/>
      </c>
      <c r="D2101" s="563"/>
      <c r="E2101" s="591"/>
      <c r="F2101" s="593"/>
      <c r="G2101" s="595"/>
      <c r="H2101" s="585"/>
      <c r="I2101" s="577"/>
      <c r="J2101" s="566"/>
      <c r="K2101" s="567"/>
      <c r="L2101" s="570"/>
      <c r="M2101" s="571"/>
      <c r="N2101" s="582" t="s">
        <v>16</v>
      </c>
      <c r="O2101" s="583"/>
      <c r="P2101" s="566"/>
      <c r="Q2101" s="567"/>
      <c r="R2101" s="570"/>
      <c r="S2101" s="571"/>
      <c r="T2101" s="582" t="s">
        <v>16</v>
      </c>
      <c r="U2101" s="583"/>
      <c r="V2101" s="585"/>
      <c r="W2101" s="577"/>
      <c r="X2101" s="566"/>
      <c r="Y2101" s="577"/>
      <c r="Z2101" s="566"/>
      <c r="AA2101" s="577"/>
      <c r="AB2101" s="566"/>
      <c r="AC2101" s="567"/>
      <c r="AD2101" s="570"/>
      <c r="AE2101" s="571"/>
      <c r="AF2101" s="598"/>
      <c r="AG2101" s="599"/>
      <c r="AH2101" s="566"/>
      <c r="AI2101" s="567"/>
      <c r="AJ2101" s="570"/>
      <c r="AK2101" s="571"/>
      <c r="AL2101" s="598"/>
      <c r="AM2101" s="599"/>
      <c r="AN2101" s="566"/>
      <c r="AO2101" s="567"/>
      <c r="AP2101" s="570"/>
      <c r="AQ2101" s="571"/>
      <c r="AR2101" s="598"/>
      <c r="AS2101" s="599"/>
      <c r="AT2101" s="603"/>
      <c r="AU2101" s="604"/>
      <c r="AV2101" s="596"/>
      <c r="AW2101" s="597"/>
      <c r="AX2101" s="598"/>
      <c r="AY2101" s="599"/>
      <c r="AZ2101" s="566"/>
      <c r="BA2101" s="567"/>
      <c r="BB2101" s="570"/>
      <c r="BC2101" s="571"/>
      <c r="BD2101" s="598"/>
      <c r="BE2101" s="599"/>
      <c r="BF2101" s="603"/>
      <c r="BG2101" s="604"/>
      <c r="BH2101" s="596"/>
      <c r="BI2101" s="597"/>
      <c r="BJ2101" s="598"/>
      <c r="BK2101" s="599"/>
      <c r="BL2101" s="600"/>
      <c r="BM2101" s="601"/>
      <c r="BN2101" s="602"/>
      <c r="BO2101" s="561"/>
      <c r="BP2101" s="561"/>
      <c r="BQ2101" s="62"/>
      <c r="BR2101" s="62"/>
      <c r="BS2101" s="62"/>
    </row>
    <row r="2102" spans="1:71" ht="21.75" customHeight="1">
      <c r="A2102" s="62"/>
      <c r="B2102" s="586" t="str">
        <f>IF(ROSTER!B$34="","",ROSTER!B$34)</f>
        <v/>
      </c>
      <c r="C2102" s="588" t="str">
        <f>IF(ROSTER!C$34="","",ROSTER!C$34)</f>
        <v/>
      </c>
      <c r="D2102" s="589"/>
      <c r="E2102" s="590"/>
      <c r="F2102" s="592">
        <f>IF(E2102="y",1,IF(E2102="S",1,0))</f>
        <v>0</v>
      </c>
      <c r="G2102" s="594">
        <f>IF(E2102="S",1,0)</f>
        <v>0</v>
      </c>
      <c r="H2102" s="584"/>
      <c r="I2102" s="576"/>
      <c r="J2102" s="564"/>
      <c r="K2102" s="565"/>
      <c r="L2102" s="568"/>
      <c r="M2102" s="569"/>
      <c r="N2102" s="578">
        <f>L2102+J2102</f>
        <v>0</v>
      </c>
      <c r="O2102" s="579"/>
      <c r="P2102" s="564"/>
      <c r="Q2102" s="565"/>
      <c r="R2102" s="568"/>
      <c r="S2102" s="569"/>
      <c r="T2102" s="578">
        <f>R2102-P2102</f>
        <v>0</v>
      </c>
      <c r="U2102" s="579"/>
      <c r="V2102" s="584"/>
      <c r="W2102" s="576"/>
      <c r="X2102" s="564"/>
      <c r="Y2102" s="576"/>
      <c r="Z2102" s="564"/>
      <c r="AA2102" s="576"/>
      <c r="AB2102" s="564"/>
      <c r="AC2102" s="565"/>
      <c r="AD2102" s="568"/>
      <c r="AE2102" s="569"/>
      <c r="AF2102" s="548">
        <f>IF(AB2102=0,0,(AD2102/AB2102)*100)</f>
        <v>0</v>
      </c>
      <c r="AG2102" s="549"/>
      <c r="AH2102" s="564"/>
      <c r="AI2102" s="565"/>
      <c r="AJ2102" s="568"/>
      <c r="AK2102" s="569"/>
      <c r="AL2102" s="548">
        <f>IF(AH2102=0,0,(AJ2102/AH2102)*100)</f>
        <v>0</v>
      </c>
      <c r="AM2102" s="549"/>
      <c r="AN2102" s="564"/>
      <c r="AO2102" s="565"/>
      <c r="AP2102" s="568"/>
      <c r="AQ2102" s="569"/>
      <c r="AR2102" s="548">
        <f>IF(AN2102=0,0,(AP2102/AN2102)*100)</f>
        <v>0</v>
      </c>
      <c r="AS2102" s="549"/>
      <c r="AT2102" s="572">
        <f>AB2102+AH2102+AN2102</f>
        <v>0</v>
      </c>
      <c r="AU2102" s="573"/>
      <c r="AV2102" s="544">
        <f>AD2102+AJ2102+AP2102</f>
        <v>0</v>
      </c>
      <c r="AW2102" s="545"/>
      <c r="AX2102" s="548">
        <f>IF(AT2102=0,0,(AV2102/AT2102)*100)</f>
        <v>0</v>
      </c>
      <c r="AY2102" s="549"/>
      <c r="AZ2102" s="564"/>
      <c r="BA2102" s="565"/>
      <c r="BB2102" s="568"/>
      <c r="BC2102" s="569"/>
      <c r="BD2102" s="548">
        <f>IF(AZ2102=0,0,(BB2102/AZ2102)*100)</f>
        <v>0</v>
      </c>
      <c r="BE2102" s="549"/>
      <c r="BF2102" s="572">
        <f>AT2102+AZ2102</f>
        <v>0</v>
      </c>
      <c r="BG2102" s="573"/>
      <c r="BH2102" s="544">
        <f>AV2102+BB2102</f>
        <v>0</v>
      </c>
      <c r="BI2102" s="545"/>
      <c r="BJ2102" s="548">
        <f>IF(BF2102=0,0,(BH2102/BF2102)*100)</f>
        <v>0</v>
      </c>
      <c r="BK2102" s="549"/>
      <c r="BL2102" s="552">
        <f>(AD2102*2)+(AJ2102*2)+(AP2102*3)+BB2102</f>
        <v>0</v>
      </c>
      <c r="BM2102" s="553"/>
      <c r="BN2102" s="554"/>
      <c r="BO2102" s="560" t="e">
        <f>(BL2102*BR$2076)+(N2102*BR$2077)+(X2102*BR$2078)+(R2102*BR$2079)+(V2102*BR$2080)+(Z2102*BR$2081)</f>
        <v>#REF!</v>
      </c>
      <c r="BP2102" s="560" t="e">
        <f>((AZ2102-BB2102)*BR$2083)+((AT2102-AV2102)*BR$2082)+(H2102*BR$2084)+(P2102*BR$2085)</f>
        <v>#REF!</v>
      </c>
      <c r="BQ2102" s="62"/>
      <c r="BR2102" s="62"/>
      <c r="BS2102" s="62"/>
    </row>
    <row r="2103" spans="1:71" ht="21.75" customHeight="1">
      <c r="A2103" s="62"/>
      <c r="B2103" s="587"/>
      <c r="C2103" s="562" t="str">
        <f>IF(ROSTER!D$34="","",ROSTER!D$34)</f>
        <v/>
      </c>
      <c r="D2103" s="563"/>
      <c r="E2103" s="591"/>
      <c r="F2103" s="593"/>
      <c r="G2103" s="595"/>
      <c r="H2103" s="585"/>
      <c r="I2103" s="577"/>
      <c r="J2103" s="566"/>
      <c r="K2103" s="567"/>
      <c r="L2103" s="570"/>
      <c r="M2103" s="571"/>
      <c r="N2103" s="582" t="s">
        <v>16</v>
      </c>
      <c r="O2103" s="583"/>
      <c r="P2103" s="566"/>
      <c r="Q2103" s="567"/>
      <c r="R2103" s="570"/>
      <c r="S2103" s="571"/>
      <c r="T2103" s="582" t="s">
        <v>16</v>
      </c>
      <c r="U2103" s="583"/>
      <c r="V2103" s="585"/>
      <c r="W2103" s="577"/>
      <c r="X2103" s="566"/>
      <c r="Y2103" s="577"/>
      <c r="Z2103" s="566"/>
      <c r="AA2103" s="577"/>
      <c r="AB2103" s="566"/>
      <c r="AC2103" s="567"/>
      <c r="AD2103" s="570"/>
      <c r="AE2103" s="571"/>
      <c r="AF2103" s="598"/>
      <c r="AG2103" s="599"/>
      <c r="AH2103" s="566"/>
      <c r="AI2103" s="567"/>
      <c r="AJ2103" s="570"/>
      <c r="AK2103" s="571"/>
      <c r="AL2103" s="598"/>
      <c r="AM2103" s="599"/>
      <c r="AN2103" s="566"/>
      <c r="AO2103" s="567"/>
      <c r="AP2103" s="570"/>
      <c r="AQ2103" s="571"/>
      <c r="AR2103" s="598"/>
      <c r="AS2103" s="599"/>
      <c r="AT2103" s="603"/>
      <c r="AU2103" s="604"/>
      <c r="AV2103" s="596"/>
      <c r="AW2103" s="597"/>
      <c r="AX2103" s="598"/>
      <c r="AY2103" s="599"/>
      <c r="AZ2103" s="566"/>
      <c r="BA2103" s="567"/>
      <c r="BB2103" s="570"/>
      <c r="BC2103" s="571"/>
      <c r="BD2103" s="598"/>
      <c r="BE2103" s="599"/>
      <c r="BF2103" s="603"/>
      <c r="BG2103" s="604"/>
      <c r="BH2103" s="596"/>
      <c r="BI2103" s="597"/>
      <c r="BJ2103" s="598"/>
      <c r="BK2103" s="599"/>
      <c r="BL2103" s="600"/>
      <c r="BM2103" s="601"/>
      <c r="BN2103" s="602"/>
      <c r="BO2103" s="561"/>
      <c r="BP2103" s="561"/>
      <c r="BQ2103" s="62"/>
      <c r="BR2103" s="62"/>
      <c r="BS2103" s="62"/>
    </row>
    <row r="2104" spans="1:71" ht="21.75" customHeight="1">
      <c r="A2104" s="62"/>
      <c r="B2104" s="586" t="str">
        <f>IF(ROSTER!B$36="","",ROSTER!B$36)</f>
        <v/>
      </c>
      <c r="C2104" s="588" t="str">
        <f>IF(ROSTER!C$36="","",ROSTER!C$36)</f>
        <v/>
      </c>
      <c r="D2104" s="589"/>
      <c r="E2104" s="590"/>
      <c r="F2104" s="592">
        <f>IF(E2104="y",1,IF(E2104="S",1,0))</f>
        <v>0</v>
      </c>
      <c r="G2104" s="594">
        <f>IF(E2104="S",1,0)</f>
        <v>0</v>
      </c>
      <c r="H2104" s="584"/>
      <c r="I2104" s="576"/>
      <c r="J2104" s="564"/>
      <c r="K2104" s="565"/>
      <c r="L2104" s="568"/>
      <c r="M2104" s="569"/>
      <c r="N2104" s="578">
        <f>L2104+J2104</f>
        <v>0</v>
      </c>
      <c r="O2104" s="579"/>
      <c r="P2104" s="564"/>
      <c r="Q2104" s="565"/>
      <c r="R2104" s="568"/>
      <c r="S2104" s="569"/>
      <c r="T2104" s="578">
        <f>R2104-P2104</f>
        <v>0</v>
      </c>
      <c r="U2104" s="579"/>
      <c r="V2104" s="584"/>
      <c r="W2104" s="576"/>
      <c r="X2104" s="564"/>
      <c r="Y2104" s="576"/>
      <c r="Z2104" s="564"/>
      <c r="AA2104" s="576"/>
      <c r="AB2104" s="564"/>
      <c r="AC2104" s="565"/>
      <c r="AD2104" s="568"/>
      <c r="AE2104" s="569"/>
      <c r="AF2104" s="548">
        <f>IF(AB2104=0,0,(AD2104/AB2104)*100)</f>
        <v>0</v>
      </c>
      <c r="AG2104" s="549"/>
      <c r="AH2104" s="564"/>
      <c r="AI2104" s="565"/>
      <c r="AJ2104" s="568"/>
      <c r="AK2104" s="569"/>
      <c r="AL2104" s="548">
        <f>IF(AH2104=0,0,(AJ2104/AH2104)*100)</f>
        <v>0</v>
      </c>
      <c r="AM2104" s="549"/>
      <c r="AN2104" s="564"/>
      <c r="AO2104" s="565"/>
      <c r="AP2104" s="568"/>
      <c r="AQ2104" s="569"/>
      <c r="AR2104" s="548">
        <f>IF(AN2104=0,0,(AP2104/AN2104)*100)</f>
        <v>0</v>
      </c>
      <c r="AS2104" s="549"/>
      <c r="AT2104" s="572">
        <f>AB2104+AH2104+AN2104</f>
        <v>0</v>
      </c>
      <c r="AU2104" s="573"/>
      <c r="AV2104" s="544">
        <f>AD2104+AJ2104+AP2104</f>
        <v>0</v>
      </c>
      <c r="AW2104" s="545"/>
      <c r="AX2104" s="548">
        <f>IF(AT2104=0,0,(AV2104/AT2104)*100)</f>
        <v>0</v>
      </c>
      <c r="AY2104" s="549"/>
      <c r="AZ2104" s="564"/>
      <c r="BA2104" s="565"/>
      <c r="BB2104" s="568"/>
      <c r="BC2104" s="569"/>
      <c r="BD2104" s="548">
        <f>IF(AZ2104=0,0,(BB2104/AZ2104)*100)</f>
        <v>0</v>
      </c>
      <c r="BE2104" s="549"/>
      <c r="BF2104" s="572">
        <f>AT2104+AZ2104</f>
        <v>0</v>
      </c>
      <c r="BG2104" s="573"/>
      <c r="BH2104" s="544">
        <f>AV2104+BB2104</f>
        <v>0</v>
      </c>
      <c r="BI2104" s="545"/>
      <c r="BJ2104" s="548">
        <f>IF(BF2104=0,0,(BH2104/BF2104)*100)</f>
        <v>0</v>
      </c>
      <c r="BK2104" s="549"/>
      <c r="BL2104" s="552">
        <f>(AD2104*2)+(AJ2104*2)+(AP2104*3)+BB2104</f>
        <v>0</v>
      </c>
      <c r="BM2104" s="553"/>
      <c r="BN2104" s="554"/>
      <c r="BO2104" s="560" t="e">
        <f>(BL2104*BR$2076)+(N2104*BR$2077)+(X2104*BR$2078)+(R2104*BR$2079)+(V2104*BR$2080)+(Z2104*BR$2081)</f>
        <v>#REF!</v>
      </c>
      <c r="BP2104" s="560" t="e">
        <f>((AZ2104-BB2104)*BR$2083)+((AT2104-AV2104)*BR$2082)+(H2104*BR$2084)+(P2104*BR$2085)</f>
        <v>#REF!</v>
      </c>
      <c r="BQ2104" s="62"/>
      <c r="BR2104" s="62"/>
      <c r="BS2104" s="62"/>
    </row>
    <row r="2105" spans="1:71" ht="21.75" customHeight="1">
      <c r="A2105" s="62"/>
      <c r="B2105" s="587"/>
      <c r="C2105" s="562" t="str">
        <f>IF(ROSTER!D$36="","",ROSTER!D$36)</f>
        <v/>
      </c>
      <c r="D2105" s="563"/>
      <c r="E2105" s="591"/>
      <c r="F2105" s="593"/>
      <c r="G2105" s="595"/>
      <c r="H2105" s="585"/>
      <c r="I2105" s="577"/>
      <c r="J2105" s="566"/>
      <c r="K2105" s="567"/>
      <c r="L2105" s="570"/>
      <c r="M2105" s="571"/>
      <c r="N2105" s="582" t="s">
        <v>16</v>
      </c>
      <c r="O2105" s="583"/>
      <c r="P2105" s="566"/>
      <c r="Q2105" s="567"/>
      <c r="R2105" s="570"/>
      <c r="S2105" s="571"/>
      <c r="T2105" s="582" t="s">
        <v>16</v>
      </c>
      <c r="U2105" s="583"/>
      <c r="V2105" s="585"/>
      <c r="W2105" s="577"/>
      <c r="X2105" s="566"/>
      <c r="Y2105" s="577"/>
      <c r="Z2105" s="566"/>
      <c r="AA2105" s="577"/>
      <c r="AB2105" s="566"/>
      <c r="AC2105" s="567"/>
      <c r="AD2105" s="570"/>
      <c r="AE2105" s="571"/>
      <c r="AF2105" s="598"/>
      <c r="AG2105" s="599"/>
      <c r="AH2105" s="566"/>
      <c r="AI2105" s="567"/>
      <c r="AJ2105" s="570"/>
      <c r="AK2105" s="571"/>
      <c r="AL2105" s="598"/>
      <c r="AM2105" s="599"/>
      <c r="AN2105" s="566"/>
      <c r="AO2105" s="567"/>
      <c r="AP2105" s="570"/>
      <c r="AQ2105" s="571"/>
      <c r="AR2105" s="598"/>
      <c r="AS2105" s="599"/>
      <c r="AT2105" s="603"/>
      <c r="AU2105" s="604"/>
      <c r="AV2105" s="596"/>
      <c r="AW2105" s="597"/>
      <c r="AX2105" s="598"/>
      <c r="AY2105" s="599"/>
      <c r="AZ2105" s="566"/>
      <c r="BA2105" s="567"/>
      <c r="BB2105" s="570"/>
      <c r="BC2105" s="571"/>
      <c r="BD2105" s="598"/>
      <c r="BE2105" s="599"/>
      <c r="BF2105" s="603"/>
      <c r="BG2105" s="604"/>
      <c r="BH2105" s="596"/>
      <c r="BI2105" s="597"/>
      <c r="BJ2105" s="598"/>
      <c r="BK2105" s="599"/>
      <c r="BL2105" s="600"/>
      <c r="BM2105" s="601"/>
      <c r="BN2105" s="602"/>
      <c r="BO2105" s="561"/>
      <c r="BP2105" s="561"/>
      <c r="BQ2105" s="62"/>
      <c r="BR2105" s="62"/>
      <c r="BS2105" s="62"/>
    </row>
    <row r="2106" spans="1:71" ht="21.75" customHeight="1">
      <c r="A2106" s="62"/>
      <c r="B2106" s="586" t="str">
        <f>IF(ROSTER!B$38="","",ROSTER!B$38)</f>
        <v/>
      </c>
      <c r="C2106" s="588" t="str">
        <f>IF(ROSTER!C$38="","",ROSTER!C$38)</f>
        <v/>
      </c>
      <c r="D2106" s="589"/>
      <c r="E2106" s="590"/>
      <c r="F2106" s="592">
        <f>IF(E2106="y",1,IF(E2106="S",1,0))</f>
        <v>0</v>
      </c>
      <c r="G2106" s="594">
        <f>IF(E2106="S",1,0)</f>
        <v>0</v>
      </c>
      <c r="H2106" s="584"/>
      <c r="I2106" s="576"/>
      <c r="J2106" s="564"/>
      <c r="K2106" s="565"/>
      <c r="L2106" s="568"/>
      <c r="M2106" s="569"/>
      <c r="N2106" s="578">
        <f>L2106+J2106</f>
        <v>0</v>
      </c>
      <c r="O2106" s="579"/>
      <c r="P2106" s="564"/>
      <c r="Q2106" s="565"/>
      <c r="R2106" s="568"/>
      <c r="S2106" s="569"/>
      <c r="T2106" s="578">
        <f>R2106-P2106</f>
        <v>0</v>
      </c>
      <c r="U2106" s="579"/>
      <c r="V2106" s="584"/>
      <c r="W2106" s="576"/>
      <c r="X2106" s="564"/>
      <c r="Y2106" s="576"/>
      <c r="Z2106" s="564"/>
      <c r="AA2106" s="576"/>
      <c r="AB2106" s="564"/>
      <c r="AC2106" s="565"/>
      <c r="AD2106" s="568"/>
      <c r="AE2106" s="569"/>
      <c r="AF2106" s="548">
        <f>IF(AB2106=0,0,(AD2106/AB2106)*100)</f>
        <v>0</v>
      </c>
      <c r="AG2106" s="549"/>
      <c r="AH2106" s="564"/>
      <c r="AI2106" s="565"/>
      <c r="AJ2106" s="568"/>
      <c r="AK2106" s="569"/>
      <c r="AL2106" s="548">
        <f>IF(AH2106=0,0,(AJ2106/AH2106)*100)</f>
        <v>0</v>
      </c>
      <c r="AM2106" s="549"/>
      <c r="AN2106" s="564"/>
      <c r="AO2106" s="565"/>
      <c r="AP2106" s="568"/>
      <c r="AQ2106" s="569"/>
      <c r="AR2106" s="548">
        <f>IF(AN2106=0,0,(AP2106/AN2106)*100)</f>
        <v>0</v>
      </c>
      <c r="AS2106" s="549"/>
      <c r="AT2106" s="572">
        <f>AB2106+AH2106+AN2106</f>
        <v>0</v>
      </c>
      <c r="AU2106" s="573"/>
      <c r="AV2106" s="544">
        <f>AD2106+AJ2106+AP2106</f>
        <v>0</v>
      </c>
      <c r="AW2106" s="545"/>
      <c r="AX2106" s="548">
        <f>IF(AT2106=0,0,(AV2106/AT2106)*100)</f>
        <v>0</v>
      </c>
      <c r="AY2106" s="549"/>
      <c r="AZ2106" s="564"/>
      <c r="BA2106" s="565"/>
      <c r="BB2106" s="568"/>
      <c r="BC2106" s="569"/>
      <c r="BD2106" s="548">
        <f>IF(AZ2106=0,0,(BB2106/AZ2106)*100)</f>
        <v>0</v>
      </c>
      <c r="BE2106" s="549"/>
      <c r="BF2106" s="572">
        <f>AT2106+AZ2106</f>
        <v>0</v>
      </c>
      <c r="BG2106" s="573"/>
      <c r="BH2106" s="544">
        <f>AV2106+BB2106</f>
        <v>0</v>
      </c>
      <c r="BI2106" s="545"/>
      <c r="BJ2106" s="548">
        <f>IF(BF2106=0,0,(BH2106/BF2106)*100)</f>
        <v>0</v>
      </c>
      <c r="BK2106" s="549"/>
      <c r="BL2106" s="552">
        <f>(AD2106*2)+(AJ2106*2)+(AP2106*3)+BB2106</f>
        <v>0</v>
      </c>
      <c r="BM2106" s="553"/>
      <c r="BN2106" s="554"/>
      <c r="BO2106" s="560" t="e">
        <f>(BL2106*BR$2076)+(N2106*BR$2077)+(X2106*BR$2078)+(R2106*BR$2079)+(V2106*BR$2080)+(Z2106*BR$2081)</f>
        <v>#REF!</v>
      </c>
      <c r="BP2106" s="560" t="e">
        <f>((AZ2106-BB2106)*BR$2083)+((AT2106-AV2106)*BR$2082)+(H2106*BR$2084)+(P2106*BR$2085)</f>
        <v>#REF!</v>
      </c>
      <c r="BQ2106" s="62"/>
      <c r="BR2106" s="62"/>
      <c r="BS2106" s="62"/>
    </row>
    <row r="2107" spans="1:71" ht="21.75" customHeight="1">
      <c r="A2107" s="62"/>
      <c r="B2107" s="587"/>
      <c r="C2107" s="562" t="str">
        <f>IF(ROSTER!D$38="","",ROSTER!D$38)</f>
        <v/>
      </c>
      <c r="D2107" s="563"/>
      <c r="E2107" s="591"/>
      <c r="F2107" s="593"/>
      <c r="G2107" s="595"/>
      <c r="H2107" s="585"/>
      <c r="I2107" s="577"/>
      <c r="J2107" s="566"/>
      <c r="K2107" s="567"/>
      <c r="L2107" s="570"/>
      <c r="M2107" s="571"/>
      <c r="N2107" s="582" t="s">
        <v>16</v>
      </c>
      <c r="O2107" s="583"/>
      <c r="P2107" s="566"/>
      <c r="Q2107" s="567"/>
      <c r="R2107" s="570"/>
      <c r="S2107" s="571"/>
      <c r="T2107" s="582" t="s">
        <v>16</v>
      </c>
      <c r="U2107" s="583"/>
      <c r="V2107" s="585"/>
      <c r="W2107" s="577"/>
      <c r="X2107" s="566"/>
      <c r="Y2107" s="577"/>
      <c r="Z2107" s="566"/>
      <c r="AA2107" s="577"/>
      <c r="AB2107" s="566"/>
      <c r="AC2107" s="567"/>
      <c r="AD2107" s="570"/>
      <c r="AE2107" s="571"/>
      <c r="AF2107" s="598"/>
      <c r="AG2107" s="599"/>
      <c r="AH2107" s="566"/>
      <c r="AI2107" s="567"/>
      <c r="AJ2107" s="570"/>
      <c r="AK2107" s="571"/>
      <c r="AL2107" s="598"/>
      <c r="AM2107" s="599"/>
      <c r="AN2107" s="566"/>
      <c r="AO2107" s="567"/>
      <c r="AP2107" s="570"/>
      <c r="AQ2107" s="571"/>
      <c r="AR2107" s="598"/>
      <c r="AS2107" s="599"/>
      <c r="AT2107" s="603"/>
      <c r="AU2107" s="604"/>
      <c r="AV2107" s="596"/>
      <c r="AW2107" s="597"/>
      <c r="AX2107" s="598"/>
      <c r="AY2107" s="599"/>
      <c r="AZ2107" s="566"/>
      <c r="BA2107" s="567"/>
      <c r="BB2107" s="570"/>
      <c r="BC2107" s="571"/>
      <c r="BD2107" s="598"/>
      <c r="BE2107" s="599"/>
      <c r="BF2107" s="603"/>
      <c r="BG2107" s="604"/>
      <c r="BH2107" s="596"/>
      <c r="BI2107" s="597"/>
      <c r="BJ2107" s="598"/>
      <c r="BK2107" s="599"/>
      <c r="BL2107" s="600"/>
      <c r="BM2107" s="601"/>
      <c r="BN2107" s="602"/>
      <c r="BO2107" s="561"/>
      <c r="BP2107" s="561"/>
      <c r="BQ2107" s="62"/>
      <c r="BR2107" s="62"/>
      <c r="BS2107" s="62"/>
    </row>
    <row r="2108" spans="1:71" ht="21.75" customHeight="1">
      <c r="A2108" s="62"/>
      <c r="B2108" s="586" t="str">
        <f>IF(ROSTER!B$40="","",ROSTER!B$40)</f>
        <v/>
      </c>
      <c r="C2108" s="588" t="str">
        <f>IF(ROSTER!C$40="","",ROSTER!C$40)</f>
        <v/>
      </c>
      <c r="D2108" s="589"/>
      <c r="E2108" s="590"/>
      <c r="F2108" s="592">
        <f>IF(E2108="y",1,IF(E2108="S",1,0))</f>
        <v>0</v>
      </c>
      <c r="G2108" s="594">
        <f>IF(E2108="S",1,0)</f>
        <v>0</v>
      </c>
      <c r="H2108" s="584"/>
      <c r="I2108" s="576"/>
      <c r="J2108" s="564"/>
      <c r="K2108" s="565"/>
      <c r="L2108" s="568"/>
      <c r="M2108" s="569"/>
      <c r="N2108" s="578">
        <f>L2108+J2108</f>
        <v>0</v>
      </c>
      <c r="O2108" s="579"/>
      <c r="P2108" s="564"/>
      <c r="Q2108" s="565"/>
      <c r="R2108" s="568"/>
      <c r="S2108" s="569"/>
      <c r="T2108" s="578">
        <f>R2108-P2108</f>
        <v>0</v>
      </c>
      <c r="U2108" s="579"/>
      <c r="V2108" s="584"/>
      <c r="W2108" s="576"/>
      <c r="X2108" s="564"/>
      <c r="Y2108" s="576"/>
      <c r="Z2108" s="564"/>
      <c r="AA2108" s="576"/>
      <c r="AB2108" s="564"/>
      <c r="AC2108" s="565"/>
      <c r="AD2108" s="568"/>
      <c r="AE2108" s="569"/>
      <c r="AF2108" s="548">
        <f>IF(AB2108=0,0,(AD2108/AB2108)*100)</f>
        <v>0</v>
      </c>
      <c r="AG2108" s="549"/>
      <c r="AH2108" s="564"/>
      <c r="AI2108" s="565"/>
      <c r="AJ2108" s="568"/>
      <c r="AK2108" s="569"/>
      <c r="AL2108" s="548">
        <f>IF(AH2108=0,0,(AJ2108/AH2108)*100)</f>
        <v>0</v>
      </c>
      <c r="AM2108" s="549"/>
      <c r="AN2108" s="564"/>
      <c r="AO2108" s="565"/>
      <c r="AP2108" s="568"/>
      <c r="AQ2108" s="569"/>
      <c r="AR2108" s="548">
        <f>IF(AN2108=0,0,(AP2108/AN2108)*100)</f>
        <v>0</v>
      </c>
      <c r="AS2108" s="549"/>
      <c r="AT2108" s="572">
        <f>AB2108+AH2108+AN2108</f>
        <v>0</v>
      </c>
      <c r="AU2108" s="573"/>
      <c r="AV2108" s="544">
        <f>AD2108+AJ2108+AP2108</f>
        <v>0</v>
      </c>
      <c r="AW2108" s="545"/>
      <c r="AX2108" s="548">
        <f>IF(AT2108=0,0,(AV2108/AT2108)*100)</f>
        <v>0</v>
      </c>
      <c r="AY2108" s="549"/>
      <c r="AZ2108" s="564"/>
      <c r="BA2108" s="565"/>
      <c r="BB2108" s="568"/>
      <c r="BC2108" s="569"/>
      <c r="BD2108" s="548">
        <f>IF(AZ2108=0,0,(BB2108/AZ2108)*100)</f>
        <v>0</v>
      </c>
      <c r="BE2108" s="549"/>
      <c r="BF2108" s="572">
        <f>AT2108+AZ2108</f>
        <v>0</v>
      </c>
      <c r="BG2108" s="573"/>
      <c r="BH2108" s="544">
        <f>AV2108+BB2108</f>
        <v>0</v>
      </c>
      <c r="BI2108" s="545"/>
      <c r="BJ2108" s="548">
        <f>IF(BF2108=0,0,(BH2108/BF2108)*100)</f>
        <v>0</v>
      </c>
      <c r="BK2108" s="549"/>
      <c r="BL2108" s="552">
        <f>(AD2108*2)+(AJ2108*2)+(AP2108*3)+BB2108</f>
        <v>0</v>
      </c>
      <c r="BM2108" s="553"/>
      <c r="BN2108" s="554"/>
      <c r="BO2108" s="560" t="e">
        <f>(BL2108*BR$2076)+(N2108*BR$2077)+(X2108*BR$2078)+(R2108*BR$2079)+(V2108*BR$2080)+(Z2108*BR$2081)</f>
        <v>#REF!</v>
      </c>
      <c r="BP2108" s="560" t="e">
        <f>((AZ2108-BB2108)*BR$2083)+((AT2108-AV2108)*BR$2082)+(H2108*BR$2084)+(P2108*BR$2085)</f>
        <v>#REF!</v>
      </c>
      <c r="BQ2108" s="62"/>
      <c r="BR2108" s="62"/>
      <c r="BS2108" s="62"/>
    </row>
    <row r="2109" spans="1:71" ht="21.75" customHeight="1">
      <c r="A2109" s="62"/>
      <c r="B2109" s="587"/>
      <c r="C2109" s="562" t="str">
        <f>IF(ROSTER!D$40="","",ROSTER!D$40)</f>
        <v/>
      </c>
      <c r="D2109" s="563"/>
      <c r="E2109" s="591"/>
      <c r="F2109" s="593"/>
      <c r="G2109" s="595"/>
      <c r="H2109" s="585"/>
      <c r="I2109" s="577"/>
      <c r="J2109" s="566"/>
      <c r="K2109" s="567"/>
      <c r="L2109" s="570"/>
      <c r="M2109" s="571"/>
      <c r="N2109" s="582" t="s">
        <v>16</v>
      </c>
      <c r="O2109" s="583"/>
      <c r="P2109" s="566"/>
      <c r="Q2109" s="567"/>
      <c r="R2109" s="570"/>
      <c r="S2109" s="571"/>
      <c r="T2109" s="582" t="s">
        <v>16</v>
      </c>
      <c r="U2109" s="583"/>
      <c r="V2109" s="585"/>
      <c r="W2109" s="577"/>
      <c r="X2109" s="566"/>
      <c r="Y2109" s="577"/>
      <c r="Z2109" s="566"/>
      <c r="AA2109" s="577"/>
      <c r="AB2109" s="566"/>
      <c r="AC2109" s="567"/>
      <c r="AD2109" s="570"/>
      <c r="AE2109" s="571"/>
      <c r="AF2109" s="598"/>
      <c r="AG2109" s="599"/>
      <c r="AH2109" s="566"/>
      <c r="AI2109" s="567"/>
      <c r="AJ2109" s="570"/>
      <c r="AK2109" s="571"/>
      <c r="AL2109" s="598"/>
      <c r="AM2109" s="599"/>
      <c r="AN2109" s="566"/>
      <c r="AO2109" s="567"/>
      <c r="AP2109" s="570"/>
      <c r="AQ2109" s="571"/>
      <c r="AR2109" s="598"/>
      <c r="AS2109" s="599"/>
      <c r="AT2109" s="603"/>
      <c r="AU2109" s="604"/>
      <c r="AV2109" s="596"/>
      <c r="AW2109" s="597"/>
      <c r="AX2109" s="598"/>
      <c r="AY2109" s="599"/>
      <c r="AZ2109" s="566"/>
      <c r="BA2109" s="567"/>
      <c r="BB2109" s="570"/>
      <c r="BC2109" s="571"/>
      <c r="BD2109" s="598"/>
      <c r="BE2109" s="599"/>
      <c r="BF2109" s="603"/>
      <c r="BG2109" s="604"/>
      <c r="BH2109" s="596"/>
      <c r="BI2109" s="597"/>
      <c r="BJ2109" s="598"/>
      <c r="BK2109" s="599"/>
      <c r="BL2109" s="600"/>
      <c r="BM2109" s="601"/>
      <c r="BN2109" s="602"/>
      <c r="BO2109" s="561"/>
      <c r="BP2109" s="561"/>
      <c r="BQ2109" s="62"/>
      <c r="BR2109" s="62"/>
      <c r="BS2109" s="62"/>
    </row>
    <row r="2110" spans="1:71" ht="21.75" customHeight="1">
      <c r="A2110" s="62"/>
      <c r="B2110" s="586" t="str">
        <f>IF(ROSTER!B$42="","",ROSTER!B$42)</f>
        <v/>
      </c>
      <c r="C2110" s="588" t="str">
        <f>IF(ROSTER!C$42="","",ROSTER!C$42)</f>
        <v/>
      </c>
      <c r="D2110" s="589"/>
      <c r="E2110" s="590"/>
      <c r="F2110" s="592">
        <f>IF(E2110="y",1,IF(E2110="S",1,0))</f>
        <v>0</v>
      </c>
      <c r="G2110" s="594">
        <f>IF(E2110="S",1,0)</f>
        <v>0</v>
      </c>
      <c r="H2110" s="584"/>
      <c r="I2110" s="576"/>
      <c r="J2110" s="564"/>
      <c r="K2110" s="565"/>
      <c r="L2110" s="568"/>
      <c r="M2110" s="569"/>
      <c r="N2110" s="578">
        <f>L2110+J2110</f>
        <v>0</v>
      </c>
      <c r="O2110" s="579"/>
      <c r="P2110" s="564"/>
      <c r="Q2110" s="565"/>
      <c r="R2110" s="568"/>
      <c r="S2110" s="569"/>
      <c r="T2110" s="578">
        <f>R2110-P2110</f>
        <v>0</v>
      </c>
      <c r="U2110" s="579"/>
      <c r="V2110" s="584"/>
      <c r="W2110" s="576"/>
      <c r="X2110" s="564"/>
      <c r="Y2110" s="576"/>
      <c r="Z2110" s="564"/>
      <c r="AA2110" s="576"/>
      <c r="AB2110" s="564"/>
      <c r="AC2110" s="565"/>
      <c r="AD2110" s="568"/>
      <c r="AE2110" s="569"/>
      <c r="AF2110" s="548">
        <f>IF(AB2110=0,0,(AD2110/AB2110)*100)</f>
        <v>0</v>
      </c>
      <c r="AG2110" s="549"/>
      <c r="AH2110" s="564"/>
      <c r="AI2110" s="565"/>
      <c r="AJ2110" s="568"/>
      <c r="AK2110" s="569"/>
      <c r="AL2110" s="548">
        <f>IF(AH2110=0,0,(AJ2110/AH2110)*100)</f>
        <v>0</v>
      </c>
      <c r="AM2110" s="549"/>
      <c r="AN2110" s="564"/>
      <c r="AO2110" s="565"/>
      <c r="AP2110" s="568"/>
      <c r="AQ2110" s="569"/>
      <c r="AR2110" s="548">
        <f>IF(AN2110=0,0,(AP2110/AN2110)*100)</f>
        <v>0</v>
      </c>
      <c r="AS2110" s="549"/>
      <c r="AT2110" s="572">
        <f>AB2110+AH2110+AN2110</f>
        <v>0</v>
      </c>
      <c r="AU2110" s="573"/>
      <c r="AV2110" s="544">
        <f>AD2110+AJ2110+AP2110</f>
        <v>0</v>
      </c>
      <c r="AW2110" s="545"/>
      <c r="AX2110" s="548">
        <f>IF(AT2110=0,0,(AV2110/AT2110)*100)</f>
        <v>0</v>
      </c>
      <c r="AY2110" s="549"/>
      <c r="AZ2110" s="564"/>
      <c r="BA2110" s="565"/>
      <c r="BB2110" s="568"/>
      <c r="BC2110" s="569"/>
      <c r="BD2110" s="548">
        <f>IF(AZ2110=0,0,(BB2110/AZ2110)*100)</f>
        <v>0</v>
      </c>
      <c r="BE2110" s="549"/>
      <c r="BF2110" s="572">
        <f>AT2110+AZ2110</f>
        <v>0</v>
      </c>
      <c r="BG2110" s="573"/>
      <c r="BH2110" s="544">
        <f>AV2110+BB2110</f>
        <v>0</v>
      </c>
      <c r="BI2110" s="545"/>
      <c r="BJ2110" s="548">
        <f>IF(BF2110=0,0,(BH2110/BF2110)*100)</f>
        <v>0</v>
      </c>
      <c r="BK2110" s="549"/>
      <c r="BL2110" s="552">
        <f>(AD2110*2)+(AJ2110*2)+(AP2110*3)+BB2110</f>
        <v>0</v>
      </c>
      <c r="BM2110" s="553"/>
      <c r="BN2110" s="554"/>
      <c r="BO2110" s="560" t="e">
        <f>(BL2110*BR$2076)+(N2110*BR$2077)+(X2110*BR$2078)+(R2110*BR$2079)+(V2110*BR$2080)+(Z2110*BR$2081)</f>
        <v>#REF!</v>
      </c>
      <c r="BP2110" s="560" t="e">
        <f>((AZ2110-BB2110)*BR$2083)+((AT2110-AV2110)*BR$2082)+(H2110*BR$2084)+(P2110*BR$2085)</f>
        <v>#REF!</v>
      </c>
      <c r="BQ2110" s="62"/>
      <c r="BR2110" s="62"/>
      <c r="BS2110" s="62"/>
    </row>
    <row r="2111" spans="1:71" ht="21.75" customHeight="1">
      <c r="A2111" s="62"/>
      <c r="B2111" s="587"/>
      <c r="C2111" s="562" t="str">
        <f>IF(ROSTER!D$42="","",ROSTER!D$42)</f>
        <v/>
      </c>
      <c r="D2111" s="563"/>
      <c r="E2111" s="591"/>
      <c r="F2111" s="593"/>
      <c r="G2111" s="595"/>
      <c r="H2111" s="585"/>
      <c r="I2111" s="577"/>
      <c r="J2111" s="566"/>
      <c r="K2111" s="567"/>
      <c r="L2111" s="570"/>
      <c r="M2111" s="571"/>
      <c r="N2111" s="582" t="s">
        <v>16</v>
      </c>
      <c r="O2111" s="583"/>
      <c r="P2111" s="566"/>
      <c r="Q2111" s="567"/>
      <c r="R2111" s="570"/>
      <c r="S2111" s="571"/>
      <c r="T2111" s="582" t="s">
        <v>16</v>
      </c>
      <c r="U2111" s="583"/>
      <c r="V2111" s="585"/>
      <c r="W2111" s="577"/>
      <c r="X2111" s="566"/>
      <c r="Y2111" s="577"/>
      <c r="Z2111" s="566"/>
      <c r="AA2111" s="577"/>
      <c r="AB2111" s="566"/>
      <c r="AC2111" s="567"/>
      <c r="AD2111" s="570"/>
      <c r="AE2111" s="571"/>
      <c r="AF2111" s="598"/>
      <c r="AG2111" s="599"/>
      <c r="AH2111" s="566"/>
      <c r="AI2111" s="567"/>
      <c r="AJ2111" s="570"/>
      <c r="AK2111" s="571"/>
      <c r="AL2111" s="598"/>
      <c r="AM2111" s="599"/>
      <c r="AN2111" s="566"/>
      <c r="AO2111" s="567"/>
      <c r="AP2111" s="570"/>
      <c r="AQ2111" s="571"/>
      <c r="AR2111" s="598"/>
      <c r="AS2111" s="599"/>
      <c r="AT2111" s="603"/>
      <c r="AU2111" s="604"/>
      <c r="AV2111" s="596"/>
      <c r="AW2111" s="597"/>
      <c r="AX2111" s="598"/>
      <c r="AY2111" s="599"/>
      <c r="AZ2111" s="566"/>
      <c r="BA2111" s="567"/>
      <c r="BB2111" s="570"/>
      <c r="BC2111" s="571"/>
      <c r="BD2111" s="598"/>
      <c r="BE2111" s="599"/>
      <c r="BF2111" s="603"/>
      <c r="BG2111" s="604"/>
      <c r="BH2111" s="596"/>
      <c r="BI2111" s="597"/>
      <c r="BJ2111" s="598"/>
      <c r="BK2111" s="599"/>
      <c r="BL2111" s="600"/>
      <c r="BM2111" s="601"/>
      <c r="BN2111" s="602"/>
      <c r="BO2111" s="561"/>
      <c r="BP2111" s="561"/>
      <c r="BQ2111" s="62"/>
      <c r="BR2111" s="62"/>
      <c r="BS2111" s="62"/>
    </row>
    <row r="2112" spans="1:71" ht="21.75" customHeight="1">
      <c r="A2112" s="62"/>
      <c r="B2112" s="586" t="str">
        <f>IF(ROSTER!B$44="","",ROSTER!B$44)</f>
        <v/>
      </c>
      <c r="C2112" s="588" t="str">
        <f>IF(ROSTER!C$44="","",ROSTER!C$44)</f>
        <v/>
      </c>
      <c r="D2112" s="589"/>
      <c r="E2112" s="590"/>
      <c r="F2112" s="592">
        <f>IF(E2112="y",1,IF(E2112="S",1,0))</f>
        <v>0</v>
      </c>
      <c r="G2112" s="594">
        <f>IF(E2112="S",1,0)</f>
        <v>0</v>
      </c>
      <c r="H2112" s="584"/>
      <c r="I2112" s="576"/>
      <c r="J2112" s="564"/>
      <c r="K2112" s="565"/>
      <c r="L2112" s="568"/>
      <c r="M2112" s="569"/>
      <c r="N2112" s="578">
        <f>L2112+J2112</f>
        <v>0</v>
      </c>
      <c r="O2112" s="579"/>
      <c r="P2112" s="564"/>
      <c r="Q2112" s="565"/>
      <c r="R2112" s="568"/>
      <c r="S2112" s="569"/>
      <c r="T2112" s="578">
        <f>R2112-P2112</f>
        <v>0</v>
      </c>
      <c r="U2112" s="579"/>
      <c r="V2112" s="584"/>
      <c r="W2112" s="576"/>
      <c r="X2112" s="564"/>
      <c r="Y2112" s="576"/>
      <c r="Z2112" s="564"/>
      <c r="AA2112" s="576"/>
      <c r="AB2112" s="564"/>
      <c r="AC2112" s="565"/>
      <c r="AD2112" s="568"/>
      <c r="AE2112" s="569"/>
      <c r="AF2112" s="548">
        <f>IF(AB2112=0,0,(AD2112/AB2112)*100)</f>
        <v>0</v>
      </c>
      <c r="AG2112" s="549"/>
      <c r="AH2112" s="564"/>
      <c r="AI2112" s="565"/>
      <c r="AJ2112" s="568"/>
      <c r="AK2112" s="569"/>
      <c r="AL2112" s="548">
        <f>IF(AH2112=0,0,(AJ2112/AH2112)*100)</f>
        <v>0</v>
      </c>
      <c r="AM2112" s="549"/>
      <c r="AN2112" s="564"/>
      <c r="AO2112" s="565"/>
      <c r="AP2112" s="568"/>
      <c r="AQ2112" s="569"/>
      <c r="AR2112" s="548">
        <f>IF(AN2112=0,0,(AP2112/AN2112)*100)</f>
        <v>0</v>
      </c>
      <c r="AS2112" s="549"/>
      <c r="AT2112" s="572">
        <f>AB2112+AH2112+AN2112</f>
        <v>0</v>
      </c>
      <c r="AU2112" s="573"/>
      <c r="AV2112" s="544">
        <f>AD2112+AJ2112+AP2112</f>
        <v>0</v>
      </c>
      <c r="AW2112" s="545"/>
      <c r="AX2112" s="548">
        <f>IF(AT2112=0,0,(AV2112/AT2112)*100)</f>
        <v>0</v>
      </c>
      <c r="AY2112" s="549"/>
      <c r="AZ2112" s="564"/>
      <c r="BA2112" s="565"/>
      <c r="BB2112" s="568"/>
      <c r="BC2112" s="569"/>
      <c r="BD2112" s="548">
        <f>IF(AZ2112=0,0,(BB2112/AZ2112)*100)</f>
        <v>0</v>
      </c>
      <c r="BE2112" s="549"/>
      <c r="BF2112" s="572">
        <f>AT2112+AZ2112</f>
        <v>0</v>
      </c>
      <c r="BG2112" s="573"/>
      <c r="BH2112" s="544">
        <f>AV2112+BB2112</f>
        <v>0</v>
      </c>
      <c r="BI2112" s="545"/>
      <c r="BJ2112" s="548">
        <f>IF(BF2112=0,0,(BH2112/BF2112)*100)</f>
        <v>0</v>
      </c>
      <c r="BK2112" s="549"/>
      <c r="BL2112" s="552">
        <f>(AD2112*2)+(AJ2112*2)+(AP2112*3)+BB2112</f>
        <v>0</v>
      </c>
      <c r="BM2112" s="553"/>
      <c r="BN2112" s="554"/>
      <c r="BO2112" s="560" t="e">
        <f>(BL2112*BR$2076)+(N2112*BR$2077)+(X2112*BR$2078)+(R2112*BR$2079)+(V2112*BR$2080)+(Z2112*BR$2081)</f>
        <v>#REF!</v>
      </c>
      <c r="BP2112" s="560" t="e">
        <f>((AZ2112-BB2112)*BR$2083)+((AT2112-AV2112)*BR$2082)+(H2112*BR$2084)+(P2112*BR$2085)</f>
        <v>#REF!</v>
      </c>
      <c r="BQ2112" s="62"/>
      <c r="BR2112" s="62"/>
      <c r="BS2112" s="62"/>
    </row>
    <row r="2113" spans="1:73" ht="21.75" customHeight="1">
      <c r="A2113" s="62"/>
      <c r="B2113" s="587"/>
      <c r="C2113" s="562" t="str">
        <f>IF(ROSTER!D$44="","",ROSTER!D$44)</f>
        <v/>
      </c>
      <c r="D2113" s="563"/>
      <c r="E2113" s="591"/>
      <c r="F2113" s="593"/>
      <c r="G2113" s="595"/>
      <c r="H2113" s="585"/>
      <c r="I2113" s="577"/>
      <c r="J2113" s="566"/>
      <c r="K2113" s="567"/>
      <c r="L2113" s="570"/>
      <c r="M2113" s="571"/>
      <c r="N2113" s="582" t="s">
        <v>16</v>
      </c>
      <c r="O2113" s="583"/>
      <c r="P2113" s="566"/>
      <c r="Q2113" s="567"/>
      <c r="R2113" s="570"/>
      <c r="S2113" s="571"/>
      <c r="T2113" s="582" t="s">
        <v>16</v>
      </c>
      <c r="U2113" s="583"/>
      <c r="V2113" s="585"/>
      <c r="W2113" s="577"/>
      <c r="X2113" s="566"/>
      <c r="Y2113" s="577"/>
      <c r="Z2113" s="566"/>
      <c r="AA2113" s="577"/>
      <c r="AB2113" s="566"/>
      <c r="AC2113" s="567"/>
      <c r="AD2113" s="570"/>
      <c r="AE2113" s="571"/>
      <c r="AF2113" s="598"/>
      <c r="AG2113" s="599"/>
      <c r="AH2113" s="566"/>
      <c r="AI2113" s="567"/>
      <c r="AJ2113" s="570"/>
      <c r="AK2113" s="571"/>
      <c r="AL2113" s="598"/>
      <c r="AM2113" s="599"/>
      <c r="AN2113" s="566"/>
      <c r="AO2113" s="567"/>
      <c r="AP2113" s="570"/>
      <c r="AQ2113" s="571"/>
      <c r="AR2113" s="598"/>
      <c r="AS2113" s="599"/>
      <c r="AT2113" s="603"/>
      <c r="AU2113" s="604"/>
      <c r="AV2113" s="596"/>
      <c r="AW2113" s="597"/>
      <c r="AX2113" s="598"/>
      <c r="AY2113" s="599"/>
      <c r="AZ2113" s="566"/>
      <c r="BA2113" s="567"/>
      <c r="BB2113" s="570"/>
      <c r="BC2113" s="571"/>
      <c r="BD2113" s="598"/>
      <c r="BE2113" s="599"/>
      <c r="BF2113" s="603"/>
      <c r="BG2113" s="604"/>
      <c r="BH2113" s="596"/>
      <c r="BI2113" s="597"/>
      <c r="BJ2113" s="598"/>
      <c r="BK2113" s="599"/>
      <c r="BL2113" s="600"/>
      <c r="BM2113" s="601"/>
      <c r="BN2113" s="602"/>
      <c r="BO2113" s="561"/>
      <c r="BP2113" s="561"/>
      <c r="BQ2113" s="62"/>
      <c r="BR2113" s="62"/>
      <c r="BS2113" s="62"/>
    </row>
    <row r="2114" spans="1:73" ht="21.75" customHeight="1">
      <c r="A2114" s="62"/>
      <c r="B2114" s="586" t="str">
        <f>IF(ROSTER!B$46="","",ROSTER!B$46)</f>
        <v/>
      </c>
      <c r="C2114" s="588" t="str">
        <f>IF(ROSTER!C$46="","",ROSTER!C$46)</f>
        <v/>
      </c>
      <c r="D2114" s="589"/>
      <c r="E2114" s="590"/>
      <c r="F2114" s="592">
        <f>IF(E2114="y",1,IF(E2114="S",1,0))</f>
        <v>0</v>
      </c>
      <c r="G2114" s="594">
        <f>IF(E2114="S",1,0)</f>
        <v>0</v>
      </c>
      <c r="H2114" s="584"/>
      <c r="I2114" s="576"/>
      <c r="J2114" s="564"/>
      <c r="K2114" s="565"/>
      <c r="L2114" s="568"/>
      <c r="M2114" s="569"/>
      <c r="N2114" s="578">
        <f>L2114+J2114</f>
        <v>0</v>
      </c>
      <c r="O2114" s="579"/>
      <c r="P2114" s="564"/>
      <c r="Q2114" s="565"/>
      <c r="R2114" s="568"/>
      <c r="S2114" s="569"/>
      <c r="T2114" s="578">
        <f>R2114-P2114</f>
        <v>0</v>
      </c>
      <c r="U2114" s="579"/>
      <c r="V2114" s="584"/>
      <c r="W2114" s="576"/>
      <c r="X2114" s="564"/>
      <c r="Y2114" s="576"/>
      <c r="Z2114" s="564"/>
      <c r="AA2114" s="576"/>
      <c r="AB2114" s="564"/>
      <c r="AC2114" s="565"/>
      <c r="AD2114" s="568"/>
      <c r="AE2114" s="569"/>
      <c r="AF2114" s="548">
        <f>IF(AB2114=0,0,(AD2114/AB2114)*100)</f>
        <v>0</v>
      </c>
      <c r="AG2114" s="549"/>
      <c r="AH2114" s="564"/>
      <c r="AI2114" s="565"/>
      <c r="AJ2114" s="568"/>
      <c r="AK2114" s="569"/>
      <c r="AL2114" s="548">
        <f>IF(AH2114=0,0,(AJ2114/AH2114)*100)</f>
        <v>0</v>
      </c>
      <c r="AM2114" s="549"/>
      <c r="AN2114" s="564"/>
      <c r="AO2114" s="565"/>
      <c r="AP2114" s="568"/>
      <c r="AQ2114" s="569"/>
      <c r="AR2114" s="548">
        <f>IF(AN2114=0,0,(AP2114/AN2114)*100)</f>
        <v>0</v>
      </c>
      <c r="AS2114" s="549"/>
      <c r="AT2114" s="572">
        <f>AB2114+AH2114+AN2114</f>
        <v>0</v>
      </c>
      <c r="AU2114" s="573"/>
      <c r="AV2114" s="544">
        <f>AD2114+AJ2114+AP2114</f>
        <v>0</v>
      </c>
      <c r="AW2114" s="545"/>
      <c r="AX2114" s="548">
        <f>IF(AT2114=0,0,(AV2114/AT2114)*100)</f>
        <v>0</v>
      </c>
      <c r="AY2114" s="549"/>
      <c r="AZ2114" s="564"/>
      <c r="BA2114" s="565"/>
      <c r="BB2114" s="568"/>
      <c r="BC2114" s="569"/>
      <c r="BD2114" s="548">
        <f>IF(AZ2114=0,0,(BB2114/AZ2114)*100)</f>
        <v>0</v>
      </c>
      <c r="BE2114" s="549"/>
      <c r="BF2114" s="572">
        <f>AT2114+AZ2114</f>
        <v>0</v>
      </c>
      <c r="BG2114" s="573"/>
      <c r="BH2114" s="544">
        <f>AV2114+BB2114</f>
        <v>0</v>
      </c>
      <c r="BI2114" s="545"/>
      <c r="BJ2114" s="548">
        <f>IF(BF2114=0,0,(BH2114/BF2114)*100)</f>
        <v>0</v>
      </c>
      <c r="BK2114" s="549"/>
      <c r="BL2114" s="552">
        <f>(AD2114*2)+(AJ2114*2)+(AP2114*3)+BB2114</f>
        <v>0</v>
      </c>
      <c r="BM2114" s="553"/>
      <c r="BN2114" s="554"/>
      <c r="BO2114" s="558" t="e">
        <f>(BL2114*BR$2076)+(N2114*BR$2077)+(X2114*BR$2078)+(R2114*BR$2079)+(V2114*BR$2080)+(Z2114*BR$2081)</f>
        <v>#REF!</v>
      </c>
      <c r="BP2114" s="560" t="e">
        <f>((AZ2114-BB2114)*BR$2083)+((AT2114-AV2114)*BR$2082)+(H2114*BR$2084)+(P2114*BR$2085)</f>
        <v>#REF!</v>
      </c>
      <c r="BQ2114" s="62"/>
      <c r="BR2114" s="62"/>
      <c r="BS2114" s="62"/>
      <c r="BU2114" s="82"/>
    </row>
    <row r="2115" spans="1:73" ht="22.5" customHeight="1" thickBot="1">
      <c r="A2115" s="62"/>
      <c r="B2115" s="587"/>
      <c r="C2115" s="562" t="str">
        <f>IF(ROSTER!D$46="","",ROSTER!D$46)</f>
        <v/>
      </c>
      <c r="D2115" s="563"/>
      <c r="E2115" s="591"/>
      <c r="F2115" s="593"/>
      <c r="G2115" s="595"/>
      <c r="H2115" s="585"/>
      <c r="I2115" s="577"/>
      <c r="J2115" s="566"/>
      <c r="K2115" s="567"/>
      <c r="L2115" s="570"/>
      <c r="M2115" s="571"/>
      <c r="N2115" s="580" t="s">
        <v>16</v>
      </c>
      <c r="O2115" s="581"/>
      <c r="P2115" s="566"/>
      <c r="Q2115" s="567"/>
      <c r="R2115" s="570"/>
      <c r="S2115" s="571"/>
      <c r="T2115" s="582" t="s">
        <v>16</v>
      </c>
      <c r="U2115" s="583"/>
      <c r="V2115" s="585"/>
      <c r="W2115" s="577"/>
      <c r="X2115" s="566"/>
      <c r="Y2115" s="577"/>
      <c r="Z2115" s="566"/>
      <c r="AA2115" s="577"/>
      <c r="AB2115" s="566"/>
      <c r="AC2115" s="567"/>
      <c r="AD2115" s="570"/>
      <c r="AE2115" s="571"/>
      <c r="AF2115" s="550"/>
      <c r="AG2115" s="551"/>
      <c r="AH2115" s="566"/>
      <c r="AI2115" s="567"/>
      <c r="AJ2115" s="570"/>
      <c r="AK2115" s="571"/>
      <c r="AL2115" s="550"/>
      <c r="AM2115" s="551"/>
      <c r="AN2115" s="566"/>
      <c r="AO2115" s="567"/>
      <c r="AP2115" s="570"/>
      <c r="AQ2115" s="571"/>
      <c r="AR2115" s="550"/>
      <c r="AS2115" s="551"/>
      <c r="AT2115" s="574"/>
      <c r="AU2115" s="575"/>
      <c r="AV2115" s="546"/>
      <c r="AW2115" s="547"/>
      <c r="AX2115" s="550"/>
      <c r="AY2115" s="551"/>
      <c r="AZ2115" s="566"/>
      <c r="BA2115" s="567"/>
      <c r="BB2115" s="570"/>
      <c r="BC2115" s="571"/>
      <c r="BD2115" s="550"/>
      <c r="BE2115" s="551"/>
      <c r="BF2115" s="574"/>
      <c r="BG2115" s="575"/>
      <c r="BH2115" s="546"/>
      <c r="BI2115" s="547"/>
      <c r="BJ2115" s="550"/>
      <c r="BK2115" s="551"/>
      <c r="BL2115" s="555"/>
      <c r="BM2115" s="556"/>
      <c r="BN2115" s="557"/>
      <c r="BO2115" s="559"/>
      <c r="BP2115" s="561"/>
      <c r="BQ2115" s="62"/>
      <c r="BR2115" s="62"/>
      <c r="BS2115" s="62"/>
    </row>
    <row r="2116" spans="1:73" s="82" customFormat="1" ht="33.4" customHeight="1">
      <c r="A2116" s="80"/>
      <c r="B2116" s="538"/>
      <c r="C2116" s="539"/>
      <c r="D2116" s="539" t="s">
        <v>10</v>
      </c>
      <c r="E2116" s="542"/>
      <c r="F2116" s="81"/>
      <c r="G2116" s="81"/>
      <c r="H2116" s="532">
        <f>SUM(H2076:I2115)</f>
        <v>0</v>
      </c>
      <c r="I2116" s="525"/>
      <c r="J2116" s="532">
        <f>SUM(J2076:K2115)</f>
        <v>0</v>
      </c>
      <c r="K2116" s="525"/>
      <c r="L2116" s="524">
        <f>SUM(L2076:M2115)</f>
        <v>0</v>
      </c>
      <c r="M2116" s="528"/>
      <c r="N2116" s="495">
        <f>L2116+J2116</f>
        <v>0</v>
      </c>
      <c r="O2116" s="496"/>
      <c r="P2116" s="524">
        <f>SUM(P2076:Q2115)</f>
        <v>0</v>
      </c>
      <c r="Q2116" s="525"/>
      <c r="R2116" s="524">
        <f>SUM(R2076:S2115)</f>
        <v>0</v>
      </c>
      <c r="S2116" s="528"/>
      <c r="T2116" s="495">
        <f>R2116-P2116</f>
        <v>0</v>
      </c>
      <c r="U2116" s="496"/>
      <c r="V2116" s="524">
        <f>SUM(V2076:W2115)</f>
        <v>0</v>
      </c>
      <c r="W2116" s="528"/>
      <c r="X2116" s="532">
        <f>SUM(X2076:Y2115)</f>
        <v>0</v>
      </c>
      <c r="Y2116" s="496"/>
      <c r="Z2116" s="532">
        <f>SUM(Z2076:AA2115)</f>
        <v>0</v>
      </c>
      <c r="AA2116" s="496"/>
      <c r="AB2116" s="528">
        <f>SUM(AB2076:AC2115)</f>
        <v>0</v>
      </c>
      <c r="AC2116" s="525"/>
      <c r="AD2116" s="524">
        <f>SUM(AD2076:AE2115)</f>
        <v>0</v>
      </c>
      <c r="AE2116" s="528"/>
      <c r="AF2116" s="495">
        <f>IF(AB2116=0,0,(AD2116/AB2116)*100)</f>
        <v>0</v>
      </c>
      <c r="AG2116" s="496"/>
      <c r="AH2116" s="524">
        <f>SUM(AH2076:AI2115)</f>
        <v>0</v>
      </c>
      <c r="AI2116" s="525"/>
      <c r="AJ2116" s="524">
        <f>SUM(AJ2076:AK2115)</f>
        <v>0</v>
      </c>
      <c r="AK2116" s="528"/>
      <c r="AL2116" s="495">
        <f>IF(AH2116=0,0,(AJ2116/AH2116)*100)</f>
        <v>0</v>
      </c>
      <c r="AM2116" s="496"/>
      <c r="AN2116" s="524">
        <f>SUM(AN2076:AO2115)</f>
        <v>0</v>
      </c>
      <c r="AO2116" s="525"/>
      <c r="AP2116" s="524">
        <f>SUM(AP2076:AQ2115)</f>
        <v>0</v>
      </c>
      <c r="AQ2116" s="528"/>
      <c r="AR2116" s="495">
        <f>IF(AN2116=0,0,(AP2116/AN2116)*100)</f>
        <v>0</v>
      </c>
      <c r="AS2116" s="496"/>
      <c r="AT2116" s="532">
        <f>AB2116+AH2116+AN2116</f>
        <v>0</v>
      </c>
      <c r="AU2116" s="525"/>
      <c r="AV2116" s="524">
        <f>AD2116+AJ2116+AP2116</f>
        <v>0</v>
      </c>
      <c r="AW2116" s="534"/>
      <c r="AX2116" s="495">
        <f>IF(AT2116=0,0,(AV2116/AT2116)*100)</f>
        <v>0</v>
      </c>
      <c r="AY2116" s="496"/>
      <c r="AZ2116" s="524">
        <f>SUM(AZ2076:BA2115)</f>
        <v>0</v>
      </c>
      <c r="BA2116" s="525"/>
      <c r="BB2116" s="524">
        <f>SUM(BB2076:BC2115)</f>
        <v>0</v>
      </c>
      <c r="BC2116" s="528"/>
      <c r="BD2116" s="495">
        <f>IF(AZ2116=0,0,(BB2116/AZ2116)*100)</f>
        <v>0</v>
      </c>
      <c r="BE2116" s="496"/>
      <c r="BF2116" s="532">
        <f>AT2116+AZ2116</f>
        <v>0</v>
      </c>
      <c r="BG2116" s="525"/>
      <c r="BH2116" s="524">
        <f>AV2116+BB2116</f>
        <v>0</v>
      </c>
      <c r="BI2116" s="534"/>
      <c r="BJ2116" s="495">
        <f>IF(BF2116=0,0,(BH2116/BF2116)*100)</f>
        <v>0</v>
      </c>
      <c r="BK2116" s="536"/>
      <c r="BL2116" s="511">
        <f>SUM(BL2076:BN2115)</f>
        <v>0</v>
      </c>
      <c r="BM2116" s="512"/>
      <c r="BN2116" s="513"/>
      <c r="BO2116" s="517" t="e">
        <f>(BL2116*BR$2076)+(N2116*BR$2077)+(X2116*BR$2078)+(R2116*BR$2079)+(V2116*BR$2080)+(Z2116*BR$2081)</f>
        <v>#REF!</v>
      </c>
      <c r="BP2116" s="519" t="e">
        <f>((AZ2116-BB2116)*BR$2083)+((AT2116-AV2116)*BR$2082)+(H2116*BR$2084)+(P2116*BR$2085)</f>
        <v>#REF!</v>
      </c>
      <c r="BQ2116" s="80"/>
      <c r="BR2116" s="80"/>
      <c r="BS2116" s="80"/>
    </row>
    <row r="2117" spans="1:73" s="82" customFormat="1" ht="33.950000000000003" customHeight="1" thickBot="1">
      <c r="A2117" s="80"/>
      <c r="B2117" s="540"/>
      <c r="C2117" s="541"/>
      <c r="D2117" s="541"/>
      <c r="E2117" s="543"/>
      <c r="F2117" s="83"/>
      <c r="G2117" s="83"/>
      <c r="H2117" s="533"/>
      <c r="I2117" s="527"/>
      <c r="J2117" s="533"/>
      <c r="K2117" s="527"/>
      <c r="L2117" s="526"/>
      <c r="M2117" s="529"/>
      <c r="N2117" s="530" t="s">
        <v>16</v>
      </c>
      <c r="O2117" s="531"/>
      <c r="P2117" s="526"/>
      <c r="Q2117" s="527"/>
      <c r="R2117" s="526"/>
      <c r="S2117" s="529"/>
      <c r="T2117" s="530" t="s">
        <v>16</v>
      </c>
      <c r="U2117" s="531"/>
      <c r="V2117" s="526"/>
      <c r="W2117" s="529"/>
      <c r="X2117" s="533"/>
      <c r="Y2117" s="531"/>
      <c r="Z2117" s="533"/>
      <c r="AA2117" s="531"/>
      <c r="AB2117" s="529"/>
      <c r="AC2117" s="527"/>
      <c r="AD2117" s="526"/>
      <c r="AE2117" s="529"/>
      <c r="AF2117" s="530"/>
      <c r="AG2117" s="531"/>
      <c r="AH2117" s="526"/>
      <c r="AI2117" s="527"/>
      <c r="AJ2117" s="526"/>
      <c r="AK2117" s="529"/>
      <c r="AL2117" s="530"/>
      <c r="AM2117" s="531"/>
      <c r="AN2117" s="526"/>
      <c r="AO2117" s="527"/>
      <c r="AP2117" s="526"/>
      <c r="AQ2117" s="529"/>
      <c r="AR2117" s="530"/>
      <c r="AS2117" s="531"/>
      <c r="AT2117" s="533"/>
      <c r="AU2117" s="527"/>
      <c r="AV2117" s="526"/>
      <c r="AW2117" s="535"/>
      <c r="AX2117" s="530"/>
      <c r="AY2117" s="531"/>
      <c r="AZ2117" s="526"/>
      <c r="BA2117" s="527"/>
      <c r="BB2117" s="526"/>
      <c r="BC2117" s="529"/>
      <c r="BD2117" s="530"/>
      <c r="BE2117" s="531"/>
      <c r="BF2117" s="533"/>
      <c r="BG2117" s="527"/>
      <c r="BH2117" s="526"/>
      <c r="BI2117" s="535"/>
      <c r="BJ2117" s="530"/>
      <c r="BK2117" s="537"/>
      <c r="BL2117" s="514"/>
      <c r="BM2117" s="515"/>
      <c r="BN2117" s="516"/>
      <c r="BO2117" s="518"/>
      <c r="BP2117" s="520"/>
      <c r="BQ2117" s="80"/>
      <c r="BR2117" s="80"/>
      <c r="BS2117" s="80"/>
    </row>
    <row r="2118" spans="1:73" s="88" customFormat="1" ht="48.2" customHeight="1" thickBot="1">
      <c r="A2118" s="84"/>
      <c r="B2118" s="521"/>
      <c r="C2118" s="522"/>
      <c r="D2118" s="522" t="s">
        <v>13</v>
      </c>
      <c r="E2118" s="523"/>
      <c r="F2118" s="85"/>
      <c r="G2118" s="128"/>
      <c r="H2118" s="509"/>
      <c r="I2118" s="510"/>
      <c r="J2118" s="504"/>
      <c r="K2118" s="505"/>
      <c r="L2118" s="493"/>
      <c r="M2118" s="494"/>
      <c r="N2118" s="506">
        <f>J2118+L2118</f>
        <v>0</v>
      </c>
      <c r="O2118" s="507"/>
      <c r="P2118" s="497">
        <f>R2116</f>
        <v>0</v>
      </c>
      <c r="Q2118" s="498"/>
      <c r="R2118" s="499">
        <f>P2116</f>
        <v>0</v>
      </c>
      <c r="S2118" s="500"/>
      <c r="T2118" s="506">
        <f>R2118-P2118</f>
        <v>0</v>
      </c>
      <c r="U2118" s="507"/>
      <c r="V2118" s="504"/>
      <c r="W2118" s="508"/>
      <c r="X2118" s="509"/>
      <c r="Y2118" s="510"/>
      <c r="Z2118" s="504"/>
      <c r="AA2118" s="508"/>
      <c r="AB2118" s="504"/>
      <c r="AC2118" s="505"/>
      <c r="AD2118" s="493"/>
      <c r="AE2118" s="494"/>
      <c r="AF2118" s="495">
        <f>IF(AB2118=0,0,(AD2118/AB2118)*100)</f>
        <v>0</v>
      </c>
      <c r="AG2118" s="496"/>
      <c r="AH2118" s="504"/>
      <c r="AI2118" s="505"/>
      <c r="AJ2118" s="493"/>
      <c r="AK2118" s="494"/>
      <c r="AL2118" s="495">
        <f>IF(AH2118=0,0,(AJ2118/AH2118)*100)</f>
        <v>0</v>
      </c>
      <c r="AM2118" s="496"/>
      <c r="AN2118" s="504"/>
      <c r="AO2118" s="505"/>
      <c r="AP2118" s="493"/>
      <c r="AQ2118" s="494"/>
      <c r="AR2118" s="495">
        <f>IF(AN2118=0,0,(AP2118/AN2118)*100)</f>
        <v>0</v>
      </c>
      <c r="AS2118" s="496"/>
      <c r="AT2118" s="497">
        <f>AB2118+AH2118+AN2118</f>
        <v>0</v>
      </c>
      <c r="AU2118" s="498"/>
      <c r="AV2118" s="499">
        <f>AD2118+AJ2118+AP2118</f>
        <v>0</v>
      </c>
      <c r="AW2118" s="500"/>
      <c r="AX2118" s="495">
        <f>IF(AT2118=0,0,(AV2118/AT2118)*100)</f>
        <v>0</v>
      </c>
      <c r="AY2118" s="496"/>
      <c r="AZ2118" s="504"/>
      <c r="BA2118" s="505"/>
      <c r="BB2118" s="493"/>
      <c r="BC2118" s="494"/>
      <c r="BD2118" s="495">
        <f>IF(AZ2118=0,0,(BB2118/AZ2118)*100)</f>
        <v>0</v>
      </c>
      <c r="BE2118" s="496"/>
      <c r="BF2118" s="497">
        <f>AT2118+AZ2118</f>
        <v>0</v>
      </c>
      <c r="BG2118" s="498"/>
      <c r="BH2118" s="499">
        <f>AV2118+BB2118</f>
        <v>0</v>
      </c>
      <c r="BI2118" s="500"/>
      <c r="BJ2118" s="495">
        <f>IF(BF2118=0,0,(BH2118/BF2118)*100)</f>
        <v>0</v>
      </c>
      <c r="BK2118" s="496"/>
      <c r="BL2118" s="501"/>
      <c r="BM2118" s="502"/>
      <c r="BN2118" s="503"/>
      <c r="BO2118" s="86"/>
      <c r="BP2118" s="87"/>
      <c r="BQ2118" s="84"/>
      <c r="BR2118" s="84"/>
      <c r="BS2118" s="84"/>
    </row>
    <row r="2119" spans="1:73" s="88" customFormat="1" ht="48.95" customHeight="1" thickBot="1">
      <c r="A2119" s="84"/>
      <c r="B2119" s="247"/>
      <c r="C2119" s="249"/>
      <c r="D2119" s="488" t="s">
        <v>52</v>
      </c>
      <c r="E2119" s="489"/>
      <c r="F2119" s="89"/>
      <c r="G2119" s="89"/>
      <c r="H2119" s="249"/>
      <c r="I2119" s="249"/>
      <c r="J2119" s="490">
        <f>IF((J2116+L2118)=0,0,J2116/(J2116+L2118)*100)</f>
        <v>0</v>
      </c>
      <c r="K2119" s="491"/>
      <c r="L2119" s="490">
        <f>IF((L2116+J2118)=0,0,L2116/(L2116+J2118)*100)</f>
        <v>0</v>
      </c>
      <c r="M2119" s="491"/>
      <c r="N2119" s="490">
        <f>IF((N2116+N2118)=0,0,N2116/(N2116+N2118)*100)</f>
        <v>0</v>
      </c>
      <c r="O2119" s="492"/>
      <c r="P2119" s="654"/>
      <c r="Q2119" s="484"/>
      <c r="R2119" s="484"/>
      <c r="S2119" s="484"/>
      <c r="T2119" s="655"/>
      <c r="U2119" s="655"/>
      <c r="V2119" s="484"/>
      <c r="W2119" s="484"/>
      <c r="X2119" s="484"/>
      <c r="Y2119" s="484"/>
      <c r="Z2119" s="484"/>
      <c r="AA2119" s="484"/>
      <c r="AB2119" s="484"/>
      <c r="AC2119" s="484"/>
      <c r="AD2119" s="484"/>
      <c r="AE2119" s="484"/>
      <c r="AF2119" s="484"/>
      <c r="AG2119" s="484"/>
      <c r="AH2119" s="484"/>
      <c r="AI2119" s="484"/>
      <c r="AJ2119" s="484"/>
      <c r="AK2119" s="484"/>
      <c r="AL2119" s="484"/>
      <c r="AM2119" s="484"/>
      <c r="AN2119" s="484"/>
      <c r="AO2119" s="484"/>
      <c r="AP2119" s="484"/>
      <c r="AQ2119" s="484"/>
      <c r="AR2119" s="484"/>
      <c r="AS2119" s="484"/>
      <c r="AT2119" s="484"/>
      <c r="AU2119" s="484"/>
      <c r="AV2119" s="484"/>
      <c r="AW2119" s="484"/>
      <c r="AX2119" s="484"/>
      <c r="AY2119" s="484"/>
      <c r="AZ2119" s="484"/>
      <c r="BA2119" s="484"/>
      <c r="BB2119" s="484"/>
      <c r="BC2119" s="484"/>
      <c r="BD2119" s="484"/>
      <c r="BE2119" s="484"/>
      <c r="BF2119" s="484"/>
      <c r="BG2119" s="484"/>
      <c r="BH2119" s="484"/>
      <c r="BI2119" s="484"/>
      <c r="BJ2119" s="484"/>
      <c r="BK2119" s="484"/>
      <c r="BL2119" s="484"/>
      <c r="BM2119" s="484"/>
      <c r="BN2119" s="485"/>
      <c r="BO2119" s="90"/>
      <c r="BP2119" s="90"/>
      <c r="BQ2119" s="84"/>
      <c r="BR2119" s="84"/>
      <c r="BS2119" s="84"/>
    </row>
    <row r="2120" spans="1:73" ht="27.75" thickTop="1" thickBot="1">
      <c r="A2120" s="62"/>
      <c r="B2120" s="250"/>
      <c r="C2120" s="251"/>
      <c r="D2120" s="251"/>
      <c r="E2120" s="251"/>
      <c r="F2120" s="91"/>
      <c r="G2120" s="91"/>
      <c r="H2120" s="251"/>
      <c r="I2120" s="251"/>
      <c r="J2120" s="251"/>
      <c r="K2120" s="251"/>
      <c r="L2120" s="251"/>
      <c r="M2120" s="251"/>
      <c r="N2120" s="251"/>
      <c r="O2120" s="251"/>
      <c r="P2120" s="251"/>
      <c r="Q2120" s="251"/>
      <c r="R2120" s="251"/>
      <c r="S2120" s="251"/>
      <c r="T2120" s="251"/>
      <c r="U2120" s="251"/>
      <c r="V2120" s="251"/>
      <c r="W2120" s="251"/>
      <c r="X2120" s="251"/>
      <c r="Y2120" s="251"/>
      <c r="Z2120" s="251"/>
      <c r="AA2120" s="251"/>
      <c r="AB2120" s="251"/>
      <c r="AC2120" s="251"/>
      <c r="AD2120" s="251"/>
      <c r="AE2120" s="251"/>
      <c r="AF2120" s="256"/>
      <c r="AG2120" s="256"/>
      <c r="AH2120" s="251"/>
      <c r="AI2120" s="251"/>
      <c r="AJ2120" s="251"/>
      <c r="AK2120" s="251"/>
      <c r="AL2120" s="251"/>
      <c r="AM2120" s="251"/>
      <c r="AN2120" s="251"/>
      <c r="AO2120" s="251"/>
      <c r="AP2120" s="251"/>
      <c r="AQ2120" s="251"/>
      <c r="AR2120" s="251"/>
      <c r="AS2120" s="251"/>
      <c r="AT2120" s="251"/>
      <c r="AU2120" s="251"/>
      <c r="AV2120" s="251"/>
      <c r="AW2120" s="251"/>
      <c r="AX2120" s="251"/>
      <c r="AY2120" s="251"/>
      <c r="AZ2120" s="251"/>
      <c r="BA2120" s="251"/>
      <c r="BB2120" s="251"/>
      <c r="BC2120" s="251"/>
      <c r="BD2120" s="251"/>
      <c r="BE2120" s="251"/>
      <c r="BF2120" s="251"/>
      <c r="BG2120" s="251"/>
      <c r="BH2120" s="251"/>
      <c r="BI2120" s="251"/>
      <c r="BJ2120" s="251"/>
      <c r="BK2120" s="251"/>
      <c r="BL2120" s="251"/>
      <c r="BM2120" s="251"/>
      <c r="BN2120" s="257"/>
      <c r="BO2120" s="92"/>
      <c r="BP2120" s="92"/>
      <c r="BQ2120" s="62"/>
      <c r="BR2120" s="62"/>
      <c r="BS2120" s="62"/>
    </row>
    <row r="2121" spans="1:73" s="88" customFormat="1" ht="73.349999999999994" customHeight="1" thickTop="1" thickBot="1">
      <c r="A2121" s="84"/>
      <c r="B2121" s="486" t="s">
        <v>70</v>
      </c>
      <c r="C2121" s="487"/>
      <c r="D2121" s="483" t="s">
        <v>60</v>
      </c>
      <c r="E2121" s="483"/>
      <c r="F2121" s="93"/>
      <c r="G2121" s="93"/>
      <c r="H2121" s="479"/>
      <c r="I2121" s="480"/>
      <c r="J2121" s="481"/>
      <c r="K2121" s="259"/>
      <c r="L2121" s="479"/>
      <c r="M2121" s="480"/>
      <c r="N2121" s="481"/>
      <c r="O2121" s="476" t="s">
        <v>53</v>
      </c>
      <c r="P2121" s="477"/>
      <c r="Q2121" s="477"/>
      <c r="R2121" s="477"/>
      <c r="S2121" s="479"/>
      <c r="T2121" s="480"/>
      <c r="U2121" s="481"/>
      <c r="V2121" s="259"/>
      <c r="W2121" s="479"/>
      <c r="X2121" s="480"/>
      <c r="Y2121" s="481"/>
      <c r="Z2121" s="476" t="s">
        <v>55</v>
      </c>
      <c r="AA2121" s="477"/>
      <c r="AB2121" s="477"/>
      <c r="AC2121" s="478"/>
      <c r="AD2121" s="479"/>
      <c r="AE2121" s="480"/>
      <c r="AF2121" s="481"/>
      <c r="AG2121" s="259"/>
      <c r="AH2121" s="479"/>
      <c r="AI2121" s="480"/>
      <c r="AJ2121" s="481"/>
      <c r="AK2121" s="476" t="s">
        <v>59</v>
      </c>
      <c r="AL2121" s="477"/>
      <c r="AM2121" s="477"/>
      <c r="AN2121" s="478"/>
      <c r="AO2121" s="479"/>
      <c r="AP2121" s="480"/>
      <c r="AQ2121" s="481"/>
      <c r="AR2121" s="263"/>
      <c r="AS2121" s="479"/>
      <c r="AT2121" s="480"/>
      <c r="AU2121" s="481"/>
      <c r="AV2121" s="264"/>
      <c r="AW2121" s="264"/>
      <c r="AX2121" s="264"/>
      <c r="AY2121" s="264"/>
      <c r="AZ2121" s="472" t="s">
        <v>20</v>
      </c>
      <c r="BA2121" s="472"/>
      <c r="BB2121" s="472"/>
      <c r="BC2121" s="472"/>
      <c r="BD2121" s="473"/>
      <c r="BE2121" s="469">
        <f>BL2116</f>
        <v>0</v>
      </c>
      <c r="BF2121" s="470"/>
      <c r="BG2121" s="471"/>
      <c r="BH2121" s="265"/>
      <c r="BI2121" s="469">
        <f>BL2118</f>
        <v>0</v>
      </c>
      <c r="BJ2121" s="470"/>
      <c r="BK2121" s="471"/>
      <c r="BL2121" s="266"/>
      <c r="BM2121" s="266"/>
      <c r="BN2121" s="267"/>
      <c r="BO2121" s="94"/>
      <c r="BP2121" s="94"/>
      <c r="BQ2121" s="84"/>
      <c r="BR2121" s="84"/>
      <c r="BS2121" s="84"/>
    </row>
    <row r="2122" spans="1:73" ht="15.6" customHeight="1" thickTop="1" thickBot="1">
      <c r="A2122" s="62"/>
      <c r="B2122" s="252"/>
      <c r="C2122" s="241"/>
      <c r="D2122" s="253"/>
      <c r="E2122" s="253"/>
      <c r="F2122" s="95"/>
      <c r="G2122" s="95"/>
      <c r="H2122" s="261"/>
      <c r="I2122" s="261"/>
      <c r="J2122" s="261"/>
      <c r="K2122" s="261"/>
      <c r="L2122" s="261"/>
      <c r="M2122" s="261"/>
      <c r="N2122" s="261"/>
      <c r="O2122" s="258"/>
      <c r="P2122" s="258"/>
      <c r="Q2122" s="258"/>
      <c r="R2122" s="258"/>
      <c r="S2122" s="261"/>
      <c r="T2122" s="261"/>
      <c r="U2122" s="261"/>
      <c r="V2122" s="260"/>
      <c r="W2122" s="261"/>
      <c r="X2122" s="261"/>
      <c r="Y2122" s="261"/>
      <c r="Z2122" s="258"/>
      <c r="AA2122" s="258"/>
      <c r="AB2122" s="258"/>
      <c r="AC2122" s="258"/>
      <c r="AD2122" s="261"/>
      <c r="AE2122" s="261"/>
      <c r="AF2122" s="261"/>
      <c r="AG2122" s="261"/>
      <c r="AH2122" s="260"/>
      <c r="AI2122" s="260"/>
      <c r="AJ2122" s="261"/>
      <c r="AK2122" s="258"/>
      <c r="AL2122" s="258"/>
      <c r="AM2122" s="258"/>
      <c r="AN2122" s="258"/>
      <c r="AO2122" s="261"/>
      <c r="AP2122" s="261"/>
      <c r="AQ2122" s="261"/>
      <c r="AR2122" s="261"/>
      <c r="AS2122" s="261"/>
      <c r="AT2122" s="263"/>
      <c r="AU2122" s="263"/>
      <c r="AV2122" s="268"/>
      <c r="AW2122" s="268"/>
      <c r="AX2122" s="268"/>
      <c r="AY2122" s="268"/>
      <c r="AZ2122" s="258"/>
      <c r="BA2122" s="269"/>
      <c r="BB2122" s="269"/>
      <c r="BC2122" s="270"/>
      <c r="BD2122" s="271"/>
      <c r="BE2122" s="272"/>
      <c r="BF2122" s="272"/>
      <c r="BG2122" s="263"/>
      <c r="BH2122" s="273"/>
      <c r="BI2122" s="274"/>
      <c r="BJ2122" s="274"/>
      <c r="BK2122" s="263"/>
      <c r="BL2122" s="268"/>
      <c r="BM2122" s="268"/>
      <c r="BN2122" s="275"/>
      <c r="BO2122" s="96"/>
      <c r="BP2122" s="96"/>
      <c r="BQ2122" s="62"/>
      <c r="BR2122" s="62"/>
      <c r="BS2122" s="62"/>
    </row>
    <row r="2123" spans="1:73" s="88" customFormat="1" ht="74.849999999999994" customHeight="1" thickTop="1" thickBot="1">
      <c r="A2123" s="84"/>
      <c r="B2123" s="482" t="s">
        <v>51</v>
      </c>
      <c r="C2123" s="472"/>
      <c r="D2123" s="483" t="s">
        <v>61</v>
      </c>
      <c r="E2123" s="483"/>
      <c r="F2123" s="93"/>
      <c r="G2123" s="93"/>
      <c r="H2123" s="469">
        <f>H2121</f>
        <v>0</v>
      </c>
      <c r="I2123" s="470"/>
      <c r="J2123" s="471"/>
      <c r="K2123" s="259"/>
      <c r="L2123" s="469">
        <f>L2121</f>
        <v>0</v>
      </c>
      <c r="M2123" s="470"/>
      <c r="N2123" s="471"/>
      <c r="O2123" s="476" t="s">
        <v>57</v>
      </c>
      <c r="P2123" s="477"/>
      <c r="Q2123" s="477"/>
      <c r="R2123" s="477"/>
      <c r="S2123" s="469">
        <f>S2121-H2121</f>
        <v>0</v>
      </c>
      <c r="T2123" s="470"/>
      <c r="U2123" s="471"/>
      <c r="V2123" s="259"/>
      <c r="W2123" s="469">
        <f>W2121-L2121</f>
        <v>0</v>
      </c>
      <c r="X2123" s="470"/>
      <c r="Y2123" s="471"/>
      <c r="Z2123" s="476" t="s">
        <v>56</v>
      </c>
      <c r="AA2123" s="477"/>
      <c r="AB2123" s="477"/>
      <c r="AC2123" s="478"/>
      <c r="AD2123" s="469">
        <f>AD2121-S2121</f>
        <v>0</v>
      </c>
      <c r="AE2123" s="470"/>
      <c r="AF2123" s="471"/>
      <c r="AG2123" s="259"/>
      <c r="AH2123" s="469">
        <f>AH2121-W2121</f>
        <v>0</v>
      </c>
      <c r="AI2123" s="470"/>
      <c r="AJ2123" s="471"/>
      <c r="AK2123" s="476" t="s">
        <v>58</v>
      </c>
      <c r="AL2123" s="477"/>
      <c r="AM2123" s="477"/>
      <c r="AN2123" s="478"/>
      <c r="AO2123" s="469">
        <f>AO2121-AD2121</f>
        <v>0</v>
      </c>
      <c r="AP2123" s="470"/>
      <c r="AQ2123" s="471"/>
      <c r="AR2123" s="263"/>
      <c r="AS2123" s="469">
        <f>AS2121-AH2121</f>
        <v>0</v>
      </c>
      <c r="AT2123" s="470"/>
      <c r="AU2123" s="471"/>
      <c r="AV2123" s="264"/>
      <c r="AW2123" s="264"/>
      <c r="AX2123" s="264"/>
      <c r="AY2123" s="264"/>
      <c r="AZ2123" s="472" t="s">
        <v>50</v>
      </c>
      <c r="BA2123" s="472"/>
      <c r="BB2123" s="472"/>
      <c r="BC2123" s="472"/>
      <c r="BD2123" s="473"/>
      <c r="BE2123" s="469">
        <f>BE2121-AO2121</f>
        <v>0</v>
      </c>
      <c r="BF2123" s="470"/>
      <c r="BG2123" s="471"/>
      <c r="BH2123" s="276"/>
      <c r="BI2123" s="469">
        <f>BI2121-AS2121</f>
        <v>0</v>
      </c>
      <c r="BJ2123" s="470"/>
      <c r="BK2123" s="471"/>
      <c r="BL2123" s="266"/>
      <c r="BM2123" s="266"/>
      <c r="BN2123" s="267"/>
      <c r="BO2123" s="94"/>
      <c r="BP2123" s="94"/>
      <c r="BQ2123" s="84"/>
      <c r="BR2123" s="84"/>
      <c r="BS2123" s="84"/>
    </row>
    <row r="2124" spans="1:73" ht="27.75" thickTop="1" thickBot="1">
      <c r="A2124" s="62"/>
      <c r="B2124" s="254"/>
      <c r="C2124" s="255"/>
      <c r="D2124" s="255"/>
      <c r="E2124" s="255"/>
      <c r="F2124" s="97"/>
      <c r="G2124" s="97"/>
      <c r="H2124" s="255"/>
      <c r="I2124" s="255"/>
      <c r="J2124" s="255"/>
      <c r="K2124" s="255"/>
      <c r="L2124" s="255"/>
      <c r="M2124" s="255"/>
      <c r="N2124" s="255"/>
      <c r="O2124" s="255"/>
      <c r="P2124" s="255"/>
      <c r="Q2124" s="255"/>
      <c r="R2124" s="255"/>
      <c r="S2124" s="255"/>
      <c r="T2124" s="255"/>
      <c r="U2124" s="255"/>
      <c r="V2124" s="255"/>
      <c r="W2124" s="255"/>
      <c r="X2124" s="255"/>
      <c r="Y2124" s="255"/>
      <c r="Z2124" s="255"/>
      <c r="AA2124" s="255"/>
      <c r="AB2124" s="255"/>
      <c r="AC2124" s="255"/>
      <c r="AD2124" s="255"/>
      <c r="AE2124" s="255"/>
      <c r="AF2124" s="262"/>
      <c r="AG2124" s="262"/>
      <c r="AH2124" s="255"/>
      <c r="AI2124" s="255"/>
      <c r="AJ2124" s="255"/>
      <c r="AK2124" s="255"/>
      <c r="AL2124" s="255"/>
      <c r="AM2124" s="255"/>
      <c r="AN2124" s="255"/>
      <c r="AO2124" s="255"/>
      <c r="AP2124" s="255"/>
      <c r="AQ2124" s="255"/>
      <c r="AR2124" s="255"/>
      <c r="AS2124" s="255"/>
      <c r="AT2124" s="255"/>
      <c r="AU2124" s="255"/>
      <c r="AV2124" s="255"/>
      <c r="AW2124" s="255"/>
      <c r="AX2124" s="255"/>
      <c r="AY2124" s="255"/>
      <c r="AZ2124" s="255"/>
      <c r="BA2124" s="474" t="s">
        <v>104</v>
      </c>
      <c r="BB2124" s="474"/>
      <c r="BC2124" s="474"/>
      <c r="BD2124" s="474"/>
      <c r="BE2124" s="474"/>
      <c r="BF2124" s="474"/>
      <c r="BG2124" s="474"/>
      <c r="BH2124" s="474"/>
      <c r="BI2124" s="474"/>
      <c r="BJ2124" s="474"/>
      <c r="BK2124" s="474"/>
      <c r="BL2124" s="474"/>
      <c r="BM2124" s="474"/>
      <c r="BN2124" s="475"/>
      <c r="BO2124" s="98"/>
      <c r="BP2124" s="98"/>
      <c r="BQ2124" s="62"/>
      <c r="BR2124" s="62"/>
      <c r="BS2124" s="62"/>
    </row>
    <row r="2125" spans="1:73" ht="10.9" customHeight="1" thickTop="1">
      <c r="A2125" s="62"/>
      <c r="B2125" s="63"/>
      <c r="C2125" s="62"/>
      <c r="D2125" s="62"/>
      <c r="E2125" s="62"/>
      <c r="F2125" s="64"/>
      <c r="G2125" s="64"/>
      <c r="H2125" s="62"/>
      <c r="I2125" s="62"/>
      <c r="J2125" s="62"/>
      <c r="K2125" s="62"/>
      <c r="L2125" s="62"/>
      <c r="M2125" s="62"/>
      <c r="N2125" s="62"/>
      <c r="O2125" s="62"/>
      <c r="P2125" s="62"/>
      <c r="Q2125" s="62"/>
      <c r="R2125" s="62"/>
      <c r="S2125" s="62"/>
      <c r="T2125" s="62"/>
      <c r="U2125" s="62"/>
      <c r="V2125" s="62"/>
      <c r="W2125" s="62"/>
      <c r="X2125" s="62"/>
      <c r="Y2125" s="62"/>
      <c r="Z2125" s="62"/>
      <c r="AA2125" s="62"/>
      <c r="AB2125" s="62"/>
      <c r="AC2125" s="62"/>
      <c r="AD2125" s="62"/>
      <c r="AE2125" s="62"/>
      <c r="AF2125" s="65"/>
      <c r="AG2125" s="65"/>
      <c r="AH2125" s="62"/>
      <c r="AI2125" s="62"/>
      <c r="AJ2125" s="62"/>
      <c r="AK2125" s="62"/>
      <c r="AL2125" s="62"/>
      <c r="AM2125" s="62"/>
      <c r="AN2125" s="62"/>
      <c r="AO2125" s="62"/>
      <c r="AP2125" s="62"/>
      <c r="AQ2125" s="62"/>
      <c r="AR2125" s="62"/>
      <c r="AS2125" s="62"/>
      <c r="AT2125" s="62"/>
      <c r="AU2125" s="62"/>
      <c r="AV2125" s="62"/>
      <c r="AW2125" s="62"/>
      <c r="AX2125" s="62"/>
      <c r="AY2125" s="62"/>
      <c r="AZ2125" s="62"/>
      <c r="BA2125" s="62"/>
      <c r="BB2125" s="62"/>
      <c r="BC2125" s="62"/>
      <c r="BD2125" s="62"/>
      <c r="BE2125" s="62"/>
      <c r="BF2125" s="62"/>
      <c r="BG2125" s="62"/>
      <c r="BH2125" s="62"/>
      <c r="BI2125" s="62"/>
      <c r="BJ2125" s="62"/>
      <c r="BK2125" s="62"/>
      <c r="BL2125" s="62"/>
      <c r="BM2125" s="62"/>
      <c r="BN2125" s="62"/>
      <c r="BO2125" s="66"/>
      <c r="BP2125" s="66"/>
      <c r="BQ2125" s="62"/>
      <c r="BR2125" s="62"/>
      <c r="BS2125" s="62"/>
    </row>
    <row r="2126" spans="1:73" s="69" customFormat="1" ht="33.75">
      <c r="A2126" s="68"/>
      <c r="B2126" s="651" t="s">
        <v>9</v>
      </c>
      <c r="C2126" s="651"/>
      <c r="D2126" s="651"/>
      <c r="E2126" s="651"/>
      <c r="F2126" s="651"/>
      <c r="G2126" s="651"/>
      <c r="H2126" s="651"/>
      <c r="I2126" s="651"/>
      <c r="J2126" s="651"/>
      <c r="K2126" s="651"/>
      <c r="L2126" s="651"/>
      <c r="M2126" s="651"/>
      <c r="N2126" s="651"/>
      <c r="O2126" s="651"/>
      <c r="P2126" s="651"/>
      <c r="Q2126" s="651"/>
      <c r="R2126" s="651"/>
      <c r="S2126" s="651"/>
      <c r="T2126" s="651"/>
      <c r="U2126" s="651"/>
      <c r="V2126" s="651"/>
      <c r="W2126" s="651"/>
      <c r="X2126" s="651"/>
      <c r="Y2126" s="651"/>
      <c r="Z2126" s="651"/>
      <c r="AA2126" s="651"/>
      <c r="AB2126" s="651"/>
      <c r="AC2126" s="651"/>
      <c r="AD2126" s="651"/>
      <c r="AE2126" s="651"/>
      <c r="AF2126" s="651"/>
      <c r="AG2126" s="651"/>
      <c r="AH2126" s="651"/>
      <c r="AI2126" s="651"/>
      <c r="AJ2126" s="651"/>
      <c r="AK2126" s="651"/>
      <c r="AL2126" s="651"/>
      <c r="AM2126" s="651"/>
      <c r="AN2126" s="651"/>
      <c r="AO2126" s="651"/>
      <c r="AP2126" s="651"/>
      <c r="AQ2126" s="651"/>
      <c r="AR2126" s="651"/>
      <c r="AS2126" s="651"/>
      <c r="AT2126" s="651"/>
      <c r="AU2126" s="651"/>
      <c r="AV2126" s="651"/>
      <c r="AW2126" s="651"/>
      <c r="AX2126" s="651"/>
      <c r="AY2126" s="651"/>
      <c r="AZ2126" s="651"/>
      <c r="BA2126" s="651"/>
      <c r="BB2126" s="651"/>
      <c r="BC2126" s="651"/>
      <c r="BD2126" s="651"/>
      <c r="BE2126" s="651"/>
      <c r="BF2126" s="651"/>
      <c r="BG2126" s="651"/>
      <c r="BH2126" s="651"/>
      <c r="BI2126" s="651"/>
      <c r="BJ2126" s="651"/>
      <c r="BK2126" s="651"/>
      <c r="BL2126" s="651"/>
      <c r="BM2126" s="651"/>
      <c r="BN2126" s="651"/>
      <c r="BO2126" s="223"/>
      <c r="BP2126" s="223"/>
      <c r="BQ2126" s="68"/>
      <c r="BR2126" s="68"/>
      <c r="BS2126" s="68"/>
    </row>
    <row r="2127" spans="1:73" ht="10.9" customHeight="1">
      <c r="A2127" s="62"/>
      <c r="B2127" s="224"/>
      <c r="C2127" s="225"/>
      <c r="D2127" s="225"/>
      <c r="E2127" s="225"/>
      <c r="F2127" s="226"/>
      <c r="G2127" s="226"/>
      <c r="H2127" s="225"/>
      <c r="I2127" s="225"/>
      <c r="J2127" s="225"/>
      <c r="K2127" s="225"/>
      <c r="L2127" s="225"/>
      <c r="M2127" s="225"/>
      <c r="N2127" s="225"/>
      <c r="O2127" s="225"/>
      <c r="P2127" s="225"/>
      <c r="Q2127" s="225"/>
      <c r="R2127" s="225"/>
      <c r="S2127" s="225"/>
      <c r="T2127" s="225"/>
      <c r="U2127" s="225"/>
      <c r="V2127" s="225"/>
      <c r="W2127" s="225"/>
      <c r="X2127" s="225"/>
      <c r="Y2127" s="225"/>
      <c r="Z2127" s="225"/>
      <c r="AA2127" s="225"/>
      <c r="AB2127" s="225"/>
      <c r="AC2127" s="225"/>
      <c r="AD2127" s="225"/>
      <c r="AE2127" s="225"/>
      <c r="AF2127" s="227"/>
      <c r="AG2127" s="227"/>
      <c r="AH2127" s="225"/>
      <c r="AI2127" s="225"/>
      <c r="AJ2127" s="225"/>
      <c r="AK2127" s="225"/>
      <c r="AL2127" s="225"/>
      <c r="AM2127" s="225"/>
      <c r="AN2127" s="225"/>
      <c r="AO2127" s="225"/>
      <c r="AP2127" s="225"/>
      <c r="AQ2127" s="225"/>
      <c r="AR2127" s="225"/>
      <c r="AS2127" s="225"/>
      <c r="AT2127" s="225"/>
      <c r="AU2127" s="225"/>
      <c r="AV2127" s="225"/>
      <c r="AW2127" s="225"/>
      <c r="AX2127" s="225"/>
      <c r="AY2127" s="225"/>
      <c r="AZ2127" s="225"/>
      <c r="BA2127" s="225"/>
      <c r="BB2127" s="225"/>
      <c r="BC2127" s="225"/>
      <c r="BD2127" s="225"/>
      <c r="BE2127" s="225"/>
      <c r="BF2127" s="225"/>
      <c r="BG2127" s="225"/>
      <c r="BH2127" s="225"/>
      <c r="BI2127" s="225"/>
      <c r="BJ2127" s="225"/>
      <c r="BK2127" s="225"/>
      <c r="BL2127" s="225"/>
      <c r="BM2127" s="225"/>
      <c r="BN2127" s="652"/>
      <c r="BO2127" s="652"/>
      <c r="BP2127" s="652"/>
      <c r="BQ2127" s="62"/>
      <c r="BR2127" s="62"/>
      <c r="BS2127" s="62"/>
    </row>
    <row r="2128" spans="1:73" s="70" customFormat="1" ht="36.75" customHeight="1">
      <c r="A2128" s="63"/>
      <c r="B2128" s="224"/>
      <c r="C2128" s="224"/>
      <c r="D2128" s="228" t="s">
        <v>10</v>
      </c>
      <c r="E2128" s="653" t="str">
        <f>IF(ROSTER!D$3="","",ROSTER!D$3)</f>
        <v/>
      </c>
      <c r="F2128" s="653"/>
      <c r="G2128" s="653"/>
      <c r="H2128" s="653"/>
      <c r="I2128" s="653"/>
      <c r="J2128" s="653"/>
      <c r="K2128" s="653"/>
      <c r="L2128" s="653"/>
      <c r="M2128" s="653"/>
      <c r="N2128" s="653"/>
      <c r="O2128" s="653"/>
      <c r="P2128" s="653"/>
      <c r="Q2128" s="653"/>
      <c r="R2128" s="653"/>
      <c r="S2128" s="653"/>
      <c r="T2128" s="653"/>
      <c r="U2128" s="653"/>
      <c r="V2128" s="653"/>
      <c r="W2128" s="653"/>
      <c r="X2128" s="653"/>
      <c r="Y2128" s="653"/>
      <c r="Z2128" s="653"/>
      <c r="AA2128" s="653"/>
      <c r="AB2128" s="653"/>
      <c r="AC2128" s="653"/>
      <c r="AD2128" s="229"/>
      <c r="AE2128" s="649" t="s">
        <v>11</v>
      </c>
      <c r="AF2128" s="649"/>
      <c r="AG2128" s="649"/>
      <c r="AH2128" s="649"/>
      <c r="AI2128" s="649"/>
      <c r="AJ2128" s="649"/>
      <c r="AK2128" s="649"/>
      <c r="AL2128" s="647"/>
      <c r="AM2128" s="647"/>
      <c r="AN2128" s="647"/>
      <c r="AO2128" s="647"/>
      <c r="AP2128" s="647"/>
      <c r="AQ2128" s="647"/>
      <c r="AR2128" s="647"/>
      <c r="AS2128" s="647"/>
      <c r="AT2128" s="647"/>
      <c r="AU2128" s="647"/>
      <c r="AV2128" s="647"/>
      <c r="AW2128" s="647"/>
      <c r="AX2128" s="647"/>
      <c r="AY2128" s="647"/>
      <c r="AZ2128" s="647"/>
      <c r="BA2128" s="647"/>
      <c r="BB2128" s="647"/>
      <c r="BC2128" s="647"/>
      <c r="BD2128" s="647"/>
      <c r="BE2128" s="647"/>
      <c r="BF2128" s="647"/>
      <c r="BG2128" s="647"/>
      <c r="BH2128" s="647"/>
      <c r="BI2128" s="647"/>
      <c r="BJ2128" s="647"/>
      <c r="BK2128" s="647"/>
      <c r="BL2128" s="647"/>
      <c r="BM2128" s="647"/>
      <c r="BN2128" s="652"/>
      <c r="BO2128" s="652"/>
      <c r="BP2128" s="652"/>
      <c r="BQ2128" s="63"/>
      <c r="BR2128" s="63"/>
      <c r="BS2128" s="63"/>
    </row>
    <row r="2129" spans="1:71" ht="8.85" customHeight="1">
      <c r="A2129" s="71"/>
      <c r="B2129" s="224"/>
      <c r="C2129" s="227" t="s">
        <v>39</v>
      </c>
      <c r="D2129" s="227"/>
      <c r="E2129" s="227"/>
      <c r="F2129" s="230"/>
      <c r="G2129" s="230"/>
      <c r="H2129" s="227"/>
      <c r="I2129" s="227"/>
      <c r="J2129" s="231"/>
      <c r="K2129" s="231"/>
      <c r="L2129" s="231"/>
      <c r="M2129" s="231"/>
      <c r="N2129" s="231"/>
      <c r="O2129" s="231"/>
      <c r="P2129" s="231"/>
      <c r="Q2129" s="231"/>
      <c r="R2129" s="231"/>
      <c r="S2129" s="231"/>
      <c r="T2129" s="231"/>
      <c r="U2129" s="231"/>
      <c r="V2129" s="231"/>
      <c r="W2129" s="231"/>
      <c r="X2129" s="231"/>
      <c r="Y2129" s="231"/>
      <c r="Z2129" s="231"/>
      <c r="AA2129" s="231"/>
      <c r="AB2129" s="231"/>
      <c r="AC2129" s="231"/>
      <c r="AD2129" s="231"/>
      <c r="AE2129" s="231"/>
      <c r="AF2129" s="231"/>
      <c r="AG2129" s="227"/>
      <c r="AH2129" s="232"/>
      <c r="AI2129" s="233"/>
      <c r="AJ2129" s="233"/>
      <c r="AK2129" s="233"/>
      <c r="AL2129" s="233"/>
      <c r="AM2129" s="233"/>
      <c r="AN2129" s="233"/>
      <c r="AO2129" s="234"/>
      <c r="AP2129" s="235"/>
      <c r="AQ2129" s="235"/>
      <c r="AR2129" s="235"/>
      <c r="AS2129" s="235"/>
      <c r="AT2129" s="235"/>
      <c r="AU2129" s="235"/>
      <c r="AV2129" s="235"/>
      <c r="AW2129" s="235"/>
      <c r="AX2129" s="235"/>
      <c r="AY2129" s="235"/>
      <c r="AZ2129" s="235"/>
      <c r="BA2129" s="235"/>
      <c r="BB2129" s="235"/>
      <c r="BC2129" s="235"/>
      <c r="BD2129" s="235"/>
      <c r="BE2129" s="235"/>
      <c r="BF2129" s="235"/>
      <c r="BG2129" s="235"/>
      <c r="BH2129" s="235"/>
      <c r="BI2129" s="235"/>
      <c r="BJ2129" s="235"/>
      <c r="BK2129" s="235"/>
      <c r="BL2129" s="235"/>
      <c r="BM2129" s="235"/>
      <c r="BN2129" s="235"/>
      <c r="BO2129" s="236"/>
      <c r="BP2129" s="236"/>
      <c r="BQ2129" s="71"/>
      <c r="BR2129" s="71"/>
      <c r="BS2129" s="71"/>
    </row>
    <row r="2130" spans="1:71" s="70" customFormat="1" ht="37.5">
      <c r="A2130" s="63"/>
      <c r="B2130" s="224"/>
      <c r="C2130" s="646" t="s">
        <v>38</v>
      </c>
      <c r="D2130" s="646"/>
      <c r="E2130" s="647"/>
      <c r="F2130" s="647"/>
      <c r="G2130" s="647"/>
      <c r="H2130" s="647"/>
      <c r="I2130" s="647"/>
      <c r="J2130" s="647"/>
      <c r="K2130" s="647"/>
      <c r="L2130" s="647"/>
      <c r="M2130" s="647"/>
      <c r="N2130" s="647"/>
      <c r="O2130" s="647"/>
      <c r="P2130" s="647"/>
      <c r="Q2130" s="647"/>
      <c r="R2130" s="647"/>
      <c r="S2130" s="647"/>
      <c r="T2130" s="647"/>
      <c r="U2130" s="647"/>
      <c r="V2130" s="647"/>
      <c r="W2130" s="647"/>
      <c r="X2130" s="647"/>
      <c r="Y2130" s="647"/>
      <c r="Z2130" s="647"/>
      <c r="AA2130" s="647"/>
      <c r="AB2130" s="647"/>
      <c r="AC2130" s="647"/>
      <c r="AD2130" s="229"/>
      <c r="AE2130" s="648" t="s">
        <v>21</v>
      </c>
      <c r="AF2130" s="648"/>
      <c r="AG2130" s="648"/>
      <c r="AH2130" s="648"/>
      <c r="AI2130" s="647"/>
      <c r="AJ2130" s="647"/>
      <c r="AK2130" s="647"/>
      <c r="AL2130" s="647"/>
      <c r="AM2130" s="647"/>
      <c r="AN2130" s="647"/>
      <c r="AO2130" s="647"/>
      <c r="AP2130" s="647"/>
      <c r="AQ2130" s="647"/>
      <c r="AR2130" s="647"/>
      <c r="AS2130" s="647"/>
      <c r="AT2130" s="647"/>
      <c r="AU2130" s="647"/>
      <c r="AV2130" s="647"/>
      <c r="AW2130" s="647"/>
      <c r="AX2130" s="647"/>
      <c r="AY2130" s="647"/>
      <c r="AZ2130" s="647"/>
      <c r="BA2130" s="649" t="s">
        <v>12</v>
      </c>
      <c r="BB2130" s="649"/>
      <c r="BC2130" s="649"/>
      <c r="BD2130" s="650"/>
      <c r="BE2130" s="650"/>
      <c r="BF2130" s="650"/>
      <c r="BG2130" s="650"/>
      <c r="BH2130" s="650"/>
      <c r="BI2130" s="650"/>
      <c r="BJ2130" s="650"/>
      <c r="BK2130" s="650"/>
      <c r="BL2130" s="650"/>
      <c r="BM2130" s="650"/>
      <c r="BN2130" s="237"/>
      <c r="BO2130" s="238"/>
      <c r="BP2130" s="238"/>
      <c r="BQ2130" s="72">
        <f>IF(BD2130=0,0,1)</f>
        <v>0</v>
      </c>
      <c r="BR2130" s="73">
        <f>IF((BE2180+BI2180)&gt;(AO2180+AS2180),1,0)</f>
        <v>0</v>
      </c>
      <c r="BS2130" s="74"/>
    </row>
    <row r="2131" spans="1:71" ht="9.6" customHeight="1">
      <c r="A2131" s="62"/>
      <c r="B2131" s="224"/>
      <c r="C2131" s="225"/>
      <c r="D2131" s="225"/>
      <c r="E2131" s="225"/>
      <c r="F2131" s="226"/>
      <c r="G2131" s="226"/>
      <c r="H2131" s="225"/>
      <c r="I2131" s="225"/>
      <c r="J2131" s="225"/>
      <c r="K2131" s="225"/>
      <c r="L2131" s="225"/>
      <c r="M2131" s="225"/>
      <c r="N2131" s="225"/>
      <c r="O2131" s="225"/>
      <c r="P2131" s="225"/>
      <c r="Q2131" s="225"/>
      <c r="R2131" s="225"/>
      <c r="S2131" s="225"/>
      <c r="T2131" s="225"/>
      <c r="U2131" s="225"/>
      <c r="V2131" s="225"/>
      <c r="W2131" s="225"/>
      <c r="X2131" s="225"/>
      <c r="Y2131" s="225"/>
      <c r="Z2131" s="225"/>
      <c r="AA2131" s="225"/>
      <c r="AB2131" s="225"/>
      <c r="AC2131" s="225"/>
      <c r="AD2131" s="225"/>
      <c r="AE2131" s="225"/>
      <c r="AF2131" s="227"/>
      <c r="AG2131" s="227"/>
      <c r="AH2131" s="225"/>
      <c r="AI2131" s="225"/>
      <c r="AJ2131" s="225"/>
      <c r="AK2131" s="225"/>
      <c r="AL2131" s="225"/>
      <c r="AM2131" s="225"/>
      <c r="AN2131" s="225"/>
      <c r="AO2131" s="225"/>
      <c r="AP2131" s="225"/>
      <c r="AQ2131" s="225"/>
      <c r="AR2131" s="225"/>
      <c r="AS2131" s="225"/>
      <c r="AT2131" s="225"/>
      <c r="AU2131" s="225"/>
      <c r="AV2131" s="225"/>
      <c r="AW2131" s="225"/>
      <c r="AX2131" s="225"/>
      <c r="AY2131" s="225"/>
      <c r="AZ2131" s="225"/>
      <c r="BA2131" s="225"/>
      <c r="BB2131" s="225"/>
      <c r="BC2131" s="225"/>
      <c r="BD2131" s="225"/>
      <c r="BE2131" s="225"/>
      <c r="BF2131" s="225"/>
      <c r="BG2131" s="225"/>
      <c r="BH2131" s="225"/>
      <c r="BI2131" s="225"/>
      <c r="BJ2131" s="225"/>
      <c r="BK2131" s="225"/>
      <c r="BL2131" s="225"/>
      <c r="BM2131" s="225"/>
      <c r="BN2131" s="225"/>
      <c r="BO2131" s="239"/>
      <c r="BP2131" s="239"/>
      <c r="BQ2131" s="62"/>
      <c r="BR2131" s="62"/>
      <c r="BS2131" s="62"/>
    </row>
    <row r="2132" spans="1:71" ht="8.85" customHeight="1" thickBot="1">
      <c r="A2132" s="62"/>
      <c r="B2132" s="240"/>
      <c r="C2132" s="241"/>
      <c r="D2132" s="241"/>
      <c r="E2132" s="241"/>
      <c r="F2132" s="242"/>
      <c r="G2132" s="242"/>
      <c r="H2132" s="241"/>
      <c r="I2132" s="241"/>
      <c r="J2132" s="241"/>
      <c r="K2132" s="241"/>
      <c r="L2132" s="241"/>
      <c r="M2132" s="241"/>
      <c r="N2132" s="241"/>
      <c r="O2132" s="241"/>
      <c r="P2132" s="241"/>
      <c r="Q2132" s="241"/>
      <c r="R2132" s="241"/>
      <c r="S2132" s="241"/>
      <c r="T2132" s="241"/>
      <c r="U2132" s="241"/>
      <c r="V2132" s="241"/>
      <c r="W2132" s="241"/>
      <c r="X2132" s="241"/>
      <c r="Y2132" s="241"/>
      <c r="Z2132" s="241"/>
      <c r="AA2132" s="241"/>
      <c r="AB2132" s="241"/>
      <c r="AC2132" s="241"/>
      <c r="AD2132" s="241"/>
      <c r="AE2132" s="241"/>
      <c r="AF2132" s="243"/>
      <c r="AG2132" s="243"/>
      <c r="AH2132" s="241"/>
      <c r="AI2132" s="241"/>
      <c r="AJ2132" s="241"/>
      <c r="AK2132" s="241"/>
      <c r="AL2132" s="241"/>
      <c r="AM2132" s="241"/>
      <c r="AN2132" s="241"/>
      <c r="AO2132" s="241"/>
      <c r="AP2132" s="241"/>
      <c r="AQ2132" s="241"/>
      <c r="AR2132" s="241"/>
      <c r="AS2132" s="241"/>
      <c r="AT2132" s="241"/>
      <c r="AU2132" s="241"/>
      <c r="AV2132" s="241"/>
      <c r="AW2132" s="241"/>
      <c r="AX2132" s="241"/>
      <c r="AY2132" s="241"/>
      <c r="AZ2132" s="241"/>
      <c r="BA2132" s="241"/>
      <c r="BB2132" s="241"/>
      <c r="BC2132" s="241"/>
      <c r="BD2132" s="241"/>
      <c r="BE2132" s="241"/>
      <c r="BF2132" s="241"/>
      <c r="BG2132" s="241"/>
      <c r="BH2132" s="241"/>
      <c r="BI2132" s="241"/>
      <c r="BJ2132" s="241"/>
      <c r="BK2132" s="241"/>
      <c r="BL2132" s="241"/>
      <c r="BM2132" s="241"/>
      <c r="BN2132" s="241"/>
      <c r="BO2132" s="244"/>
      <c r="BP2132" s="244"/>
      <c r="BQ2132" s="62"/>
      <c r="BR2132" s="62"/>
      <c r="BS2132" s="62"/>
    </row>
    <row r="2133" spans="1:71" s="70" customFormat="1" ht="33.4" customHeight="1" thickTop="1">
      <c r="A2133" s="74"/>
      <c r="B2133" s="634" t="s">
        <v>0</v>
      </c>
      <c r="C2133" s="636" t="s">
        <v>1</v>
      </c>
      <c r="D2133" s="637"/>
      <c r="E2133" s="245" t="s">
        <v>28</v>
      </c>
      <c r="F2133" s="644" t="s">
        <v>115</v>
      </c>
      <c r="G2133" s="644" t="s">
        <v>116</v>
      </c>
      <c r="H2133" s="640" t="s">
        <v>41</v>
      </c>
      <c r="I2133" s="641"/>
      <c r="J2133" s="619" t="s">
        <v>7</v>
      </c>
      <c r="K2133" s="619"/>
      <c r="L2133" s="619"/>
      <c r="M2133" s="619"/>
      <c r="N2133" s="619"/>
      <c r="O2133" s="619"/>
      <c r="P2133" s="619" t="s">
        <v>2</v>
      </c>
      <c r="Q2133" s="619"/>
      <c r="R2133" s="619"/>
      <c r="S2133" s="619"/>
      <c r="T2133" s="619"/>
      <c r="U2133" s="619"/>
      <c r="V2133" s="630" t="s">
        <v>35</v>
      </c>
      <c r="W2133" s="631"/>
      <c r="X2133" s="630" t="s">
        <v>36</v>
      </c>
      <c r="Y2133" s="631"/>
      <c r="Z2133" s="630" t="s">
        <v>44</v>
      </c>
      <c r="AA2133" s="631"/>
      <c r="AB2133" s="619" t="s">
        <v>6</v>
      </c>
      <c r="AC2133" s="619"/>
      <c r="AD2133" s="619"/>
      <c r="AE2133" s="619"/>
      <c r="AF2133" s="619"/>
      <c r="AG2133" s="619"/>
      <c r="AH2133" s="619" t="s">
        <v>74</v>
      </c>
      <c r="AI2133" s="619"/>
      <c r="AJ2133" s="619"/>
      <c r="AK2133" s="619"/>
      <c r="AL2133" s="619"/>
      <c r="AM2133" s="619"/>
      <c r="AN2133" s="619" t="s">
        <v>75</v>
      </c>
      <c r="AO2133" s="619"/>
      <c r="AP2133" s="619"/>
      <c r="AQ2133" s="619"/>
      <c r="AR2133" s="619"/>
      <c r="AS2133" s="619"/>
      <c r="AT2133" s="619" t="s">
        <v>76</v>
      </c>
      <c r="AU2133" s="619"/>
      <c r="AV2133" s="619"/>
      <c r="AW2133" s="619"/>
      <c r="AX2133" s="619"/>
      <c r="AY2133" s="621"/>
      <c r="AZ2133" s="619" t="s">
        <v>4</v>
      </c>
      <c r="BA2133" s="619"/>
      <c r="BB2133" s="619"/>
      <c r="BC2133" s="619"/>
      <c r="BD2133" s="619"/>
      <c r="BE2133" s="620"/>
      <c r="BF2133" s="619" t="s">
        <v>77</v>
      </c>
      <c r="BG2133" s="619"/>
      <c r="BH2133" s="619"/>
      <c r="BI2133" s="619"/>
      <c r="BJ2133" s="619"/>
      <c r="BK2133" s="621"/>
      <c r="BL2133" s="622" t="s">
        <v>25</v>
      </c>
      <c r="BM2133" s="623"/>
      <c r="BN2133" s="624"/>
      <c r="BO2133" s="615" t="s">
        <v>92</v>
      </c>
      <c r="BP2133" s="615" t="s">
        <v>93</v>
      </c>
      <c r="BQ2133" s="74"/>
      <c r="BR2133" s="74"/>
      <c r="BS2133" s="74"/>
    </row>
    <row r="2134" spans="1:71" s="76" customFormat="1" ht="31.9" customHeight="1">
      <c r="A2134" s="75"/>
      <c r="B2134" s="635"/>
      <c r="C2134" s="638"/>
      <c r="D2134" s="639"/>
      <c r="E2134" s="246" t="s">
        <v>117</v>
      </c>
      <c r="F2134" s="645"/>
      <c r="G2134" s="645"/>
      <c r="H2134" s="642"/>
      <c r="I2134" s="643"/>
      <c r="J2134" s="607" t="s">
        <v>17</v>
      </c>
      <c r="K2134" s="608"/>
      <c r="L2134" s="609" t="s">
        <v>18</v>
      </c>
      <c r="M2134" s="610"/>
      <c r="N2134" s="617" t="s">
        <v>19</v>
      </c>
      <c r="O2134" s="618" t="s">
        <v>8</v>
      </c>
      <c r="P2134" s="607" t="s">
        <v>26</v>
      </c>
      <c r="Q2134" s="608"/>
      <c r="R2134" s="609" t="s">
        <v>24</v>
      </c>
      <c r="S2134" s="610"/>
      <c r="T2134" s="617" t="s">
        <v>19</v>
      </c>
      <c r="U2134" s="618"/>
      <c r="V2134" s="632"/>
      <c r="W2134" s="633"/>
      <c r="X2134" s="632"/>
      <c r="Y2134" s="633"/>
      <c r="Z2134" s="632"/>
      <c r="AA2134" s="633"/>
      <c r="AB2134" s="607" t="s">
        <v>54</v>
      </c>
      <c r="AC2134" s="608"/>
      <c r="AD2134" s="609" t="s">
        <v>23</v>
      </c>
      <c r="AE2134" s="610" t="s">
        <v>3</v>
      </c>
      <c r="AF2134" s="611" t="s">
        <v>5</v>
      </c>
      <c r="AG2134" s="612"/>
      <c r="AH2134" s="607" t="s">
        <v>54</v>
      </c>
      <c r="AI2134" s="608"/>
      <c r="AJ2134" s="609" t="s">
        <v>23</v>
      </c>
      <c r="AK2134" s="610" t="s">
        <v>3</v>
      </c>
      <c r="AL2134" s="611" t="s">
        <v>5</v>
      </c>
      <c r="AM2134" s="612"/>
      <c r="AN2134" s="607" t="s">
        <v>54</v>
      </c>
      <c r="AO2134" s="608"/>
      <c r="AP2134" s="609" t="s">
        <v>23</v>
      </c>
      <c r="AQ2134" s="610" t="s">
        <v>3</v>
      </c>
      <c r="AR2134" s="611" t="s">
        <v>5</v>
      </c>
      <c r="AS2134" s="612"/>
      <c r="AT2134" s="613" t="s">
        <v>54</v>
      </c>
      <c r="AU2134" s="614"/>
      <c r="AV2134" s="628" t="s">
        <v>23</v>
      </c>
      <c r="AW2134" s="629" t="s">
        <v>3</v>
      </c>
      <c r="AX2134" s="611" t="s">
        <v>5</v>
      </c>
      <c r="AY2134" s="612"/>
      <c r="AZ2134" s="607" t="s">
        <v>54</v>
      </c>
      <c r="BA2134" s="608"/>
      <c r="BB2134" s="609" t="s">
        <v>23</v>
      </c>
      <c r="BC2134" s="610" t="s">
        <v>3</v>
      </c>
      <c r="BD2134" s="611" t="s">
        <v>5</v>
      </c>
      <c r="BE2134" s="612"/>
      <c r="BF2134" s="613" t="s">
        <v>54</v>
      </c>
      <c r="BG2134" s="614"/>
      <c r="BH2134" s="628" t="s">
        <v>23</v>
      </c>
      <c r="BI2134" s="629" t="s">
        <v>3</v>
      </c>
      <c r="BJ2134" s="611" t="s">
        <v>5</v>
      </c>
      <c r="BK2134" s="612"/>
      <c r="BL2134" s="625"/>
      <c r="BM2134" s="626"/>
      <c r="BN2134" s="627"/>
      <c r="BO2134" s="616"/>
      <c r="BP2134" s="616"/>
      <c r="BQ2134" s="75"/>
      <c r="BR2134" s="75"/>
      <c r="BS2134" s="75"/>
    </row>
    <row r="2135" spans="1:71" ht="23.85" customHeight="1">
      <c r="A2135" s="77"/>
      <c r="B2135" s="605" t="str">
        <f>IF(ROSTER!B$8="","",ROSTER!B$8)</f>
        <v/>
      </c>
      <c r="C2135" s="588" t="str">
        <f>IF(ROSTER!C$8="","",ROSTER!C$8)</f>
        <v/>
      </c>
      <c r="D2135" s="589"/>
      <c r="E2135" s="590"/>
      <c r="F2135" s="592">
        <f>IF(E2135="y",1,IF(E2135="S",1,0))</f>
        <v>0</v>
      </c>
      <c r="G2135" s="594">
        <f>IF(E2135="S",1,0)</f>
        <v>0</v>
      </c>
      <c r="H2135" s="584"/>
      <c r="I2135" s="576"/>
      <c r="J2135" s="564"/>
      <c r="K2135" s="565"/>
      <c r="L2135" s="568"/>
      <c r="M2135" s="569"/>
      <c r="N2135" s="578">
        <f>L2135+J2135</f>
        <v>0</v>
      </c>
      <c r="O2135" s="579"/>
      <c r="P2135" s="564"/>
      <c r="Q2135" s="565"/>
      <c r="R2135" s="568"/>
      <c r="S2135" s="569"/>
      <c r="T2135" s="578">
        <f>R2135-P2135</f>
        <v>0</v>
      </c>
      <c r="U2135" s="579"/>
      <c r="V2135" s="584"/>
      <c r="W2135" s="576"/>
      <c r="X2135" s="564"/>
      <c r="Y2135" s="576"/>
      <c r="Z2135" s="564"/>
      <c r="AA2135" s="576"/>
      <c r="AB2135" s="564"/>
      <c r="AC2135" s="565"/>
      <c r="AD2135" s="568"/>
      <c r="AE2135" s="569"/>
      <c r="AF2135" s="548">
        <f>IF(AB2135=0,0,(AD2135/AB2135)*100)</f>
        <v>0</v>
      </c>
      <c r="AG2135" s="549"/>
      <c r="AH2135" s="564"/>
      <c r="AI2135" s="565"/>
      <c r="AJ2135" s="568"/>
      <c r="AK2135" s="569"/>
      <c r="AL2135" s="548">
        <f>IF(AH2135=0,0,(AJ2135/AH2135)*100)</f>
        <v>0</v>
      </c>
      <c r="AM2135" s="549"/>
      <c r="AN2135" s="564"/>
      <c r="AO2135" s="565"/>
      <c r="AP2135" s="568"/>
      <c r="AQ2135" s="569"/>
      <c r="AR2135" s="548">
        <f>IF(AN2135=0,0,(AP2135/AN2135)*100)</f>
        <v>0</v>
      </c>
      <c r="AS2135" s="549"/>
      <c r="AT2135" s="572">
        <f>AB2135+AH2135+AN2135</f>
        <v>0</v>
      </c>
      <c r="AU2135" s="573"/>
      <c r="AV2135" s="544">
        <f>AD2135+AJ2135+AP2135</f>
        <v>0</v>
      </c>
      <c r="AW2135" s="545"/>
      <c r="AX2135" s="548">
        <f>IF(AT2135=0,0,(AV2135/AT2135)*100)</f>
        <v>0</v>
      </c>
      <c r="AY2135" s="549"/>
      <c r="AZ2135" s="564"/>
      <c r="BA2135" s="565"/>
      <c r="BB2135" s="568"/>
      <c r="BC2135" s="569"/>
      <c r="BD2135" s="548">
        <f>IF(AZ2135=0,0,(BB2135/AZ2135)*100)</f>
        <v>0</v>
      </c>
      <c r="BE2135" s="549"/>
      <c r="BF2135" s="572">
        <f>AT2135+AZ2135</f>
        <v>0</v>
      </c>
      <c r="BG2135" s="573"/>
      <c r="BH2135" s="544">
        <f>AV2135+BB2135</f>
        <v>0</v>
      </c>
      <c r="BI2135" s="545"/>
      <c r="BJ2135" s="548">
        <f>IF(BF2135=0,0,(BH2135/BF2135)*100)</f>
        <v>0</v>
      </c>
      <c r="BK2135" s="549"/>
      <c r="BL2135" s="552">
        <f>(AD2135*2)+(AJ2135*2)+(AP2135*3)+BB2135</f>
        <v>0</v>
      </c>
      <c r="BM2135" s="553"/>
      <c r="BN2135" s="554"/>
      <c r="BO2135" s="560" t="e">
        <f>(BL2135*BR$2135)+(N2135*BR$2136)+(X2135*BR$2137)+(R2135*BR$2138)+(V2135*BR$2139)+(Z2135*BR$2140)</f>
        <v>#REF!</v>
      </c>
      <c r="BP2135" s="560" t="e">
        <f>((AZ2135-BB2135)*BR$2142)+((AT2135-AV2135)*BR$2141)+(H2135*BR$2143)+(P2135*BR$2144)</f>
        <v>#REF!</v>
      </c>
      <c r="BQ2135" s="78" t="s">
        <v>81</v>
      </c>
      <c r="BR2135" s="79" t="e">
        <f>IF(#REF!="B",#REF!,IF(#REF!="C",#REF!,#REF!))</f>
        <v>#REF!</v>
      </c>
      <c r="BS2135" s="75"/>
    </row>
    <row r="2136" spans="1:71" ht="23.85" customHeight="1">
      <c r="A2136" s="77"/>
      <c r="B2136" s="606"/>
      <c r="C2136" s="562" t="str">
        <f>IF(ROSTER!D$8="","",ROSTER!D$8)</f>
        <v/>
      </c>
      <c r="D2136" s="563"/>
      <c r="E2136" s="591"/>
      <c r="F2136" s="593"/>
      <c r="G2136" s="595"/>
      <c r="H2136" s="585"/>
      <c r="I2136" s="577"/>
      <c r="J2136" s="566"/>
      <c r="K2136" s="567"/>
      <c r="L2136" s="570"/>
      <c r="M2136" s="571"/>
      <c r="N2136" s="582" t="s">
        <v>16</v>
      </c>
      <c r="O2136" s="583"/>
      <c r="P2136" s="566"/>
      <c r="Q2136" s="567"/>
      <c r="R2136" s="570"/>
      <c r="S2136" s="571"/>
      <c r="T2136" s="582" t="s">
        <v>16</v>
      </c>
      <c r="U2136" s="583"/>
      <c r="V2136" s="585"/>
      <c r="W2136" s="577"/>
      <c r="X2136" s="566"/>
      <c r="Y2136" s="577"/>
      <c r="Z2136" s="566"/>
      <c r="AA2136" s="577"/>
      <c r="AB2136" s="566"/>
      <c r="AC2136" s="567"/>
      <c r="AD2136" s="570"/>
      <c r="AE2136" s="571"/>
      <c r="AF2136" s="598"/>
      <c r="AG2136" s="599"/>
      <c r="AH2136" s="566"/>
      <c r="AI2136" s="567"/>
      <c r="AJ2136" s="570"/>
      <c r="AK2136" s="571"/>
      <c r="AL2136" s="598"/>
      <c r="AM2136" s="599"/>
      <c r="AN2136" s="566"/>
      <c r="AO2136" s="567"/>
      <c r="AP2136" s="570"/>
      <c r="AQ2136" s="571"/>
      <c r="AR2136" s="598"/>
      <c r="AS2136" s="599"/>
      <c r="AT2136" s="603"/>
      <c r="AU2136" s="604"/>
      <c r="AV2136" s="596"/>
      <c r="AW2136" s="597"/>
      <c r="AX2136" s="598"/>
      <c r="AY2136" s="599"/>
      <c r="AZ2136" s="566"/>
      <c r="BA2136" s="567"/>
      <c r="BB2136" s="570"/>
      <c r="BC2136" s="571"/>
      <c r="BD2136" s="598"/>
      <c r="BE2136" s="599"/>
      <c r="BF2136" s="603"/>
      <c r="BG2136" s="604"/>
      <c r="BH2136" s="596"/>
      <c r="BI2136" s="597"/>
      <c r="BJ2136" s="598"/>
      <c r="BK2136" s="599"/>
      <c r="BL2136" s="600"/>
      <c r="BM2136" s="601"/>
      <c r="BN2136" s="602"/>
      <c r="BO2136" s="561"/>
      <c r="BP2136" s="561"/>
      <c r="BQ2136" s="78" t="s">
        <v>82</v>
      </c>
      <c r="BR2136" s="79" t="e">
        <f>IF(#REF!="B",#REF!,IF(#REF!="C",#REF!,#REF!))</f>
        <v>#REF!</v>
      </c>
      <c r="BS2136" s="75"/>
    </row>
    <row r="2137" spans="1:71" ht="21.75" customHeight="1">
      <c r="A2137" s="62"/>
      <c r="B2137" s="605" t="str">
        <f>IF(ROSTER!B$10="","",ROSTER!B$10)</f>
        <v/>
      </c>
      <c r="C2137" s="588" t="str">
        <f>IF(ROSTER!C$10="","",ROSTER!C$10)</f>
        <v/>
      </c>
      <c r="D2137" s="589"/>
      <c r="E2137" s="590"/>
      <c r="F2137" s="592">
        <f>IF(E2137="y",1,IF(E2137="S",1,0))</f>
        <v>0</v>
      </c>
      <c r="G2137" s="594">
        <f>IF(E2137="S",1,0)</f>
        <v>0</v>
      </c>
      <c r="H2137" s="584"/>
      <c r="I2137" s="576"/>
      <c r="J2137" s="564"/>
      <c r="K2137" s="565"/>
      <c r="L2137" s="568"/>
      <c r="M2137" s="569"/>
      <c r="N2137" s="578">
        <f>L2137+J2137</f>
        <v>0</v>
      </c>
      <c r="O2137" s="579"/>
      <c r="P2137" s="564"/>
      <c r="Q2137" s="565"/>
      <c r="R2137" s="568"/>
      <c r="S2137" s="569"/>
      <c r="T2137" s="578">
        <f>R2137-P2137</f>
        <v>0</v>
      </c>
      <c r="U2137" s="579"/>
      <c r="V2137" s="584"/>
      <c r="W2137" s="576"/>
      <c r="X2137" s="564"/>
      <c r="Y2137" s="576"/>
      <c r="Z2137" s="564"/>
      <c r="AA2137" s="576"/>
      <c r="AB2137" s="564"/>
      <c r="AC2137" s="565"/>
      <c r="AD2137" s="568"/>
      <c r="AE2137" s="569"/>
      <c r="AF2137" s="548">
        <f>IF(AB2137=0,0,(AD2137/AB2137)*100)</f>
        <v>0</v>
      </c>
      <c r="AG2137" s="549"/>
      <c r="AH2137" s="564"/>
      <c r="AI2137" s="565"/>
      <c r="AJ2137" s="568"/>
      <c r="AK2137" s="569"/>
      <c r="AL2137" s="548">
        <f>IF(AH2137=0,0,(AJ2137/AH2137)*100)</f>
        <v>0</v>
      </c>
      <c r="AM2137" s="549"/>
      <c r="AN2137" s="564"/>
      <c r="AO2137" s="565"/>
      <c r="AP2137" s="568"/>
      <c r="AQ2137" s="569"/>
      <c r="AR2137" s="548">
        <f>IF(AN2137=0,0,(AP2137/AN2137)*100)</f>
        <v>0</v>
      </c>
      <c r="AS2137" s="549"/>
      <c r="AT2137" s="572">
        <f>AB2137+AH2137+AN2137</f>
        <v>0</v>
      </c>
      <c r="AU2137" s="573"/>
      <c r="AV2137" s="544">
        <f>AD2137+AJ2137+AP2137</f>
        <v>0</v>
      </c>
      <c r="AW2137" s="545"/>
      <c r="AX2137" s="548">
        <f>IF(AT2137=0,0,(AV2137/AT2137)*100)</f>
        <v>0</v>
      </c>
      <c r="AY2137" s="549"/>
      <c r="AZ2137" s="564"/>
      <c r="BA2137" s="565"/>
      <c r="BB2137" s="568"/>
      <c r="BC2137" s="569"/>
      <c r="BD2137" s="548">
        <f>IF(AZ2137=0,0,(BB2137/AZ2137)*100)</f>
        <v>0</v>
      </c>
      <c r="BE2137" s="549"/>
      <c r="BF2137" s="572">
        <f>AT2137+AZ2137</f>
        <v>0</v>
      </c>
      <c r="BG2137" s="573"/>
      <c r="BH2137" s="544">
        <f>AV2137+BB2137</f>
        <v>0</v>
      </c>
      <c r="BI2137" s="545"/>
      <c r="BJ2137" s="548">
        <f>IF(BF2137=0,0,(BH2137/BF2137)*100)</f>
        <v>0</v>
      </c>
      <c r="BK2137" s="549"/>
      <c r="BL2137" s="552">
        <f>(AD2137*2)+(AJ2137*2)+(AP2137*3)+BB2137</f>
        <v>0</v>
      </c>
      <c r="BM2137" s="553"/>
      <c r="BN2137" s="554"/>
      <c r="BO2137" s="560" t="e">
        <f>(BL2137*BR$2135)+(N2137*BR$2136)+(X2137*BR$2137)+(R2137*BR$2138)+(V2137*BR$2139)+(Z2137*BR$2140)</f>
        <v>#REF!</v>
      </c>
      <c r="BP2137" s="560" t="e">
        <f>((AZ2137-BB2137)*BR$2142)+((AT2137-AV2137)*BR$2141)+(H2137*BR$2143)+(P2137*BR$2144)</f>
        <v>#REF!</v>
      </c>
      <c r="BQ2137" s="78" t="s">
        <v>83</v>
      </c>
      <c r="BR2137" s="79" t="e">
        <f>IF(#REF!="B",#REF!,IF(#REF!="C",#REF!,#REF!))</f>
        <v>#REF!</v>
      </c>
      <c r="BS2137" s="75"/>
    </row>
    <row r="2138" spans="1:71" ht="21.75" customHeight="1">
      <c r="A2138" s="62"/>
      <c r="B2138" s="606"/>
      <c r="C2138" s="562" t="str">
        <f>IF(ROSTER!D$10="","",ROSTER!D$10)</f>
        <v/>
      </c>
      <c r="D2138" s="563"/>
      <c r="E2138" s="591"/>
      <c r="F2138" s="593"/>
      <c r="G2138" s="595"/>
      <c r="H2138" s="585"/>
      <c r="I2138" s="577"/>
      <c r="J2138" s="566"/>
      <c r="K2138" s="567"/>
      <c r="L2138" s="570"/>
      <c r="M2138" s="571"/>
      <c r="N2138" s="582" t="s">
        <v>16</v>
      </c>
      <c r="O2138" s="583"/>
      <c r="P2138" s="566"/>
      <c r="Q2138" s="567"/>
      <c r="R2138" s="570"/>
      <c r="S2138" s="571"/>
      <c r="T2138" s="582" t="s">
        <v>16</v>
      </c>
      <c r="U2138" s="583"/>
      <c r="V2138" s="585"/>
      <c r="W2138" s="577"/>
      <c r="X2138" s="566"/>
      <c r="Y2138" s="577"/>
      <c r="Z2138" s="566"/>
      <c r="AA2138" s="577"/>
      <c r="AB2138" s="566"/>
      <c r="AC2138" s="567"/>
      <c r="AD2138" s="570"/>
      <c r="AE2138" s="571"/>
      <c r="AF2138" s="598"/>
      <c r="AG2138" s="599"/>
      <c r="AH2138" s="566"/>
      <c r="AI2138" s="567"/>
      <c r="AJ2138" s="570"/>
      <c r="AK2138" s="571"/>
      <c r="AL2138" s="598"/>
      <c r="AM2138" s="599"/>
      <c r="AN2138" s="566"/>
      <c r="AO2138" s="567"/>
      <c r="AP2138" s="570"/>
      <c r="AQ2138" s="571"/>
      <c r="AR2138" s="598"/>
      <c r="AS2138" s="599"/>
      <c r="AT2138" s="603"/>
      <c r="AU2138" s="604"/>
      <c r="AV2138" s="596"/>
      <c r="AW2138" s="597"/>
      <c r="AX2138" s="598"/>
      <c r="AY2138" s="599"/>
      <c r="AZ2138" s="566"/>
      <c r="BA2138" s="567"/>
      <c r="BB2138" s="570"/>
      <c r="BC2138" s="571"/>
      <c r="BD2138" s="598"/>
      <c r="BE2138" s="599"/>
      <c r="BF2138" s="603"/>
      <c r="BG2138" s="604"/>
      <c r="BH2138" s="596"/>
      <c r="BI2138" s="597"/>
      <c r="BJ2138" s="598"/>
      <c r="BK2138" s="599"/>
      <c r="BL2138" s="600"/>
      <c r="BM2138" s="601"/>
      <c r="BN2138" s="602"/>
      <c r="BO2138" s="561"/>
      <c r="BP2138" s="561"/>
      <c r="BQ2138" s="78" t="s">
        <v>84</v>
      </c>
      <c r="BR2138" s="79" t="e">
        <f>IF(#REF!="B",#REF!,IF(#REF!="C",#REF!,#REF!))</f>
        <v>#REF!</v>
      </c>
      <c r="BS2138" s="75"/>
    </row>
    <row r="2139" spans="1:71" ht="21.75" customHeight="1">
      <c r="A2139" s="62"/>
      <c r="B2139" s="586" t="str">
        <f>IF(ROSTER!B$12="","",ROSTER!B$12)</f>
        <v/>
      </c>
      <c r="C2139" s="588" t="str">
        <f>IF(ROSTER!C$12="","",ROSTER!C$12)</f>
        <v/>
      </c>
      <c r="D2139" s="589"/>
      <c r="E2139" s="590"/>
      <c r="F2139" s="592">
        <f>IF(E2139="y",1,IF(E2139="S",1,0))</f>
        <v>0</v>
      </c>
      <c r="G2139" s="594">
        <f>IF(E2139="S",1,0)</f>
        <v>0</v>
      </c>
      <c r="H2139" s="584"/>
      <c r="I2139" s="576"/>
      <c r="J2139" s="564"/>
      <c r="K2139" s="565"/>
      <c r="L2139" s="568"/>
      <c r="M2139" s="569"/>
      <c r="N2139" s="578">
        <f>L2139+J2139</f>
        <v>0</v>
      </c>
      <c r="O2139" s="579"/>
      <c r="P2139" s="564"/>
      <c r="Q2139" s="565"/>
      <c r="R2139" s="568"/>
      <c r="S2139" s="569"/>
      <c r="T2139" s="578">
        <f>R2139-P2139</f>
        <v>0</v>
      </c>
      <c r="U2139" s="579"/>
      <c r="V2139" s="584"/>
      <c r="W2139" s="576"/>
      <c r="X2139" s="564"/>
      <c r="Y2139" s="576"/>
      <c r="Z2139" s="564"/>
      <c r="AA2139" s="576"/>
      <c r="AB2139" s="564"/>
      <c r="AC2139" s="565"/>
      <c r="AD2139" s="568"/>
      <c r="AE2139" s="569"/>
      <c r="AF2139" s="548">
        <f>IF(AB2139=0,0,(AD2139/AB2139)*100)</f>
        <v>0</v>
      </c>
      <c r="AG2139" s="549"/>
      <c r="AH2139" s="564"/>
      <c r="AI2139" s="565"/>
      <c r="AJ2139" s="568"/>
      <c r="AK2139" s="569"/>
      <c r="AL2139" s="548">
        <f>IF(AH2139=0,0,(AJ2139/AH2139)*100)</f>
        <v>0</v>
      </c>
      <c r="AM2139" s="549"/>
      <c r="AN2139" s="564"/>
      <c r="AO2139" s="565"/>
      <c r="AP2139" s="568"/>
      <c r="AQ2139" s="569"/>
      <c r="AR2139" s="548">
        <f>IF(AN2139=0,0,(AP2139/AN2139)*100)</f>
        <v>0</v>
      </c>
      <c r="AS2139" s="549"/>
      <c r="AT2139" s="572">
        <f>AB2139+AH2139+AN2139</f>
        <v>0</v>
      </c>
      <c r="AU2139" s="573"/>
      <c r="AV2139" s="544">
        <f>AD2139+AJ2139+AP2139</f>
        <v>0</v>
      </c>
      <c r="AW2139" s="545"/>
      <c r="AX2139" s="548">
        <f>IF(AT2139=0,0,(AV2139/AT2139)*100)</f>
        <v>0</v>
      </c>
      <c r="AY2139" s="549"/>
      <c r="AZ2139" s="564"/>
      <c r="BA2139" s="565"/>
      <c r="BB2139" s="568"/>
      <c r="BC2139" s="569"/>
      <c r="BD2139" s="548">
        <f>IF(AZ2139=0,0,(BB2139/AZ2139)*100)</f>
        <v>0</v>
      </c>
      <c r="BE2139" s="549"/>
      <c r="BF2139" s="572">
        <f>AT2139+AZ2139</f>
        <v>0</v>
      </c>
      <c r="BG2139" s="573"/>
      <c r="BH2139" s="544">
        <f>AV2139+BB2139</f>
        <v>0</v>
      </c>
      <c r="BI2139" s="545"/>
      <c r="BJ2139" s="548">
        <f>IF(BF2139=0,0,(BH2139/BF2139)*100)</f>
        <v>0</v>
      </c>
      <c r="BK2139" s="549"/>
      <c r="BL2139" s="552">
        <f>(AD2139*2)+(AJ2139*2)+(AP2139*3)+BB2139</f>
        <v>0</v>
      </c>
      <c r="BM2139" s="553"/>
      <c r="BN2139" s="554"/>
      <c r="BO2139" s="560" t="e">
        <f>(BL2139*BR$2135)+(N2139*BR$2136)+(X2139*BR$2137)+(R2139*BR$2138)+(V2139*BR$2139)+(Z2139*BR$2140)</f>
        <v>#REF!</v>
      </c>
      <c r="BP2139" s="560" t="e">
        <f>((AZ2139-BB2139)*BR$2142)+((AT2139-AV2139)*BR$2141)+(H2139*BR$2143)+(P2139*BR$2144)</f>
        <v>#REF!</v>
      </c>
      <c r="BQ2139" s="78" t="s">
        <v>85</v>
      </c>
      <c r="BR2139" s="79" t="e">
        <f>IF(#REF!="B",#REF!,IF(#REF!="C",#REF!,#REF!))</f>
        <v>#REF!</v>
      </c>
      <c r="BS2139" s="75"/>
    </row>
    <row r="2140" spans="1:71" ht="21.75" customHeight="1">
      <c r="A2140" s="62"/>
      <c r="B2140" s="587"/>
      <c r="C2140" s="562" t="str">
        <f>IF(ROSTER!D$12="","",ROSTER!D$12)</f>
        <v/>
      </c>
      <c r="D2140" s="563"/>
      <c r="E2140" s="591"/>
      <c r="F2140" s="593"/>
      <c r="G2140" s="595"/>
      <c r="H2140" s="585"/>
      <c r="I2140" s="577"/>
      <c r="J2140" s="566"/>
      <c r="K2140" s="567"/>
      <c r="L2140" s="570"/>
      <c r="M2140" s="571"/>
      <c r="N2140" s="582" t="s">
        <v>16</v>
      </c>
      <c r="O2140" s="583"/>
      <c r="P2140" s="566"/>
      <c r="Q2140" s="567"/>
      <c r="R2140" s="570"/>
      <c r="S2140" s="571"/>
      <c r="T2140" s="582" t="s">
        <v>16</v>
      </c>
      <c r="U2140" s="583"/>
      <c r="V2140" s="585"/>
      <c r="W2140" s="577"/>
      <c r="X2140" s="566"/>
      <c r="Y2140" s="577"/>
      <c r="Z2140" s="566"/>
      <c r="AA2140" s="577"/>
      <c r="AB2140" s="566"/>
      <c r="AC2140" s="567"/>
      <c r="AD2140" s="570"/>
      <c r="AE2140" s="571"/>
      <c r="AF2140" s="598"/>
      <c r="AG2140" s="599"/>
      <c r="AH2140" s="566"/>
      <c r="AI2140" s="567"/>
      <c r="AJ2140" s="570"/>
      <c r="AK2140" s="571"/>
      <c r="AL2140" s="598"/>
      <c r="AM2140" s="599"/>
      <c r="AN2140" s="566"/>
      <c r="AO2140" s="567"/>
      <c r="AP2140" s="570"/>
      <c r="AQ2140" s="571"/>
      <c r="AR2140" s="598"/>
      <c r="AS2140" s="599"/>
      <c r="AT2140" s="603"/>
      <c r="AU2140" s="604"/>
      <c r="AV2140" s="596"/>
      <c r="AW2140" s="597"/>
      <c r="AX2140" s="598"/>
      <c r="AY2140" s="599"/>
      <c r="AZ2140" s="566"/>
      <c r="BA2140" s="567"/>
      <c r="BB2140" s="570"/>
      <c r="BC2140" s="571"/>
      <c r="BD2140" s="598"/>
      <c r="BE2140" s="599"/>
      <c r="BF2140" s="603"/>
      <c r="BG2140" s="604"/>
      <c r="BH2140" s="596"/>
      <c r="BI2140" s="597"/>
      <c r="BJ2140" s="598"/>
      <c r="BK2140" s="599"/>
      <c r="BL2140" s="600"/>
      <c r="BM2140" s="601"/>
      <c r="BN2140" s="602"/>
      <c r="BO2140" s="561"/>
      <c r="BP2140" s="561"/>
      <c r="BQ2140" s="78" t="s">
        <v>86</v>
      </c>
      <c r="BR2140" s="79" t="e">
        <f>IF(#REF!="B",#REF!,IF(#REF!="C",#REF!,#REF!))</f>
        <v>#REF!</v>
      </c>
      <c r="BS2140" s="75"/>
    </row>
    <row r="2141" spans="1:71" ht="21.75" customHeight="1">
      <c r="A2141" s="62"/>
      <c r="B2141" s="586" t="str">
        <f>IF(ROSTER!B$14="","",ROSTER!B$14)</f>
        <v/>
      </c>
      <c r="C2141" s="588" t="str">
        <f>IF(ROSTER!C$14="","",ROSTER!C$14)</f>
        <v/>
      </c>
      <c r="D2141" s="589"/>
      <c r="E2141" s="590"/>
      <c r="F2141" s="592">
        <f>IF(E2141="y",1,IF(E2141="S",1,0))</f>
        <v>0</v>
      </c>
      <c r="G2141" s="594">
        <f>IF(E2141="S",1,0)</f>
        <v>0</v>
      </c>
      <c r="H2141" s="584"/>
      <c r="I2141" s="576"/>
      <c r="J2141" s="564"/>
      <c r="K2141" s="565"/>
      <c r="L2141" s="568"/>
      <c r="M2141" s="569"/>
      <c r="N2141" s="578">
        <f>L2141+J2141</f>
        <v>0</v>
      </c>
      <c r="O2141" s="579"/>
      <c r="P2141" s="564"/>
      <c r="Q2141" s="565"/>
      <c r="R2141" s="568"/>
      <c r="S2141" s="569"/>
      <c r="T2141" s="578">
        <f>R2141-P2141</f>
        <v>0</v>
      </c>
      <c r="U2141" s="579"/>
      <c r="V2141" s="584"/>
      <c r="W2141" s="576"/>
      <c r="X2141" s="564"/>
      <c r="Y2141" s="576"/>
      <c r="Z2141" s="564"/>
      <c r="AA2141" s="576"/>
      <c r="AB2141" s="564"/>
      <c r="AC2141" s="565"/>
      <c r="AD2141" s="568"/>
      <c r="AE2141" s="569"/>
      <c r="AF2141" s="548">
        <f>IF(AB2141=0,0,(AD2141/AB2141)*100)</f>
        <v>0</v>
      </c>
      <c r="AG2141" s="549"/>
      <c r="AH2141" s="564"/>
      <c r="AI2141" s="565"/>
      <c r="AJ2141" s="568"/>
      <c r="AK2141" s="569"/>
      <c r="AL2141" s="548">
        <f>IF(AH2141=0,0,(AJ2141/AH2141)*100)</f>
        <v>0</v>
      </c>
      <c r="AM2141" s="549"/>
      <c r="AN2141" s="564"/>
      <c r="AO2141" s="565"/>
      <c r="AP2141" s="568"/>
      <c r="AQ2141" s="569"/>
      <c r="AR2141" s="548">
        <f>IF(AN2141=0,0,(AP2141/AN2141)*100)</f>
        <v>0</v>
      </c>
      <c r="AS2141" s="549"/>
      <c r="AT2141" s="572">
        <f>AB2141+AH2141+AN2141</f>
        <v>0</v>
      </c>
      <c r="AU2141" s="573"/>
      <c r="AV2141" s="544">
        <f>AD2141+AJ2141+AP2141</f>
        <v>0</v>
      </c>
      <c r="AW2141" s="545"/>
      <c r="AX2141" s="548">
        <f>IF(AT2141=0,0,(AV2141/AT2141)*100)</f>
        <v>0</v>
      </c>
      <c r="AY2141" s="549"/>
      <c r="AZ2141" s="564"/>
      <c r="BA2141" s="565"/>
      <c r="BB2141" s="568"/>
      <c r="BC2141" s="569"/>
      <c r="BD2141" s="548">
        <f>IF(AZ2141=0,0,(BB2141/AZ2141)*100)</f>
        <v>0</v>
      </c>
      <c r="BE2141" s="549"/>
      <c r="BF2141" s="572">
        <f>AT2141+AZ2141</f>
        <v>0</v>
      </c>
      <c r="BG2141" s="573"/>
      <c r="BH2141" s="544">
        <f>AV2141+BB2141</f>
        <v>0</v>
      </c>
      <c r="BI2141" s="545"/>
      <c r="BJ2141" s="548">
        <f>IF(BF2141=0,0,(BH2141/BF2141)*100)</f>
        <v>0</v>
      </c>
      <c r="BK2141" s="549"/>
      <c r="BL2141" s="552">
        <f>(AD2141*2)+(AJ2141*2)+(AP2141*3)+BB2141</f>
        <v>0</v>
      </c>
      <c r="BM2141" s="553"/>
      <c r="BN2141" s="554"/>
      <c r="BO2141" s="560" t="e">
        <f>(BL2141*BR$2135)+(N2141*BR$2136)+(X2141*BR$2137)+(R2141*BR$2138)+(V2141*BR$2139)+(Z2141*BR$2140)</f>
        <v>#REF!</v>
      </c>
      <c r="BP2141" s="560" t="e">
        <f>((AZ2141-BB2141)*BR$2142)+((AT2141-AV2141)*BR$2141)+(H2141*BR$2143)+(P2141*BR$2144)</f>
        <v>#REF!</v>
      </c>
      <c r="BQ2141" s="78" t="s">
        <v>87</v>
      </c>
      <c r="BR2141" s="79" t="e">
        <f>IF(#REF!="B",#REF!,IF(#REF!="C",#REF!,#REF!))</f>
        <v>#REF!</v>
      </c>
      <c r="BS2141" s="75"/>
    </row>
    <row r="2142" spans="1:71" ht="21.75" customHeight="1">
      <c r="A2142" s="62"/>
      <c r="B2142" s="587"/>
      <c r="C2142" s="562" t="str">
        <f>IF(ROSTER!D$14="","",ROSTER!D$14)</f>
        <v/>
      </c>
      <c r="D2142" s="563"/>
      <c r="E2142" s="591"/>
      <c r="F2142" s="593"/>
      <c r="G2142" s="595"/>
      <c r="H2142" s="585"/>
      <c r="I2142" s="577"/>
      <c r="J2142" s="566"/>
      <c r="K2142" s="567"/>
      <c r="L2142" s="570"/>
      <c r="M2142" s="571"/>
      <c r="N2142" s="582" t="s">
        <v>16</v>
      </c>
      <c r="O2142" s="583"/>
      <c r="P2142" s="566"/>
      <c r="Q2142" s="567"/>
      <c r="R2142" s="570"/>
      <c r="S2142" s="571"/>
      <c r="T2142" s="582" t="s">
        <v>16</v>
      </c>
      <c r="U2142" s="583"/>
      <c r="V2142" s="585"/>
      <c r="W2142" s="577"/>
      <c r="X2142" s="566"/>
      <c r="Y2142" s="577"/>
      <c r="Z2142" s="566"/>
      <c r="AA2142" s="577"/>
      <c r="AB2142" s="566"/>
      <c r="AC2142" s="567"/>
      <c r="AD2142" s="570"/>
      <c r="AE2142" s="571"/>
      <c r="AF2142" s="598"/>
      <c r="AG2142" s="599"/>
      <c r="AH2142" s="566"/>
      <c r="AI2142" s="567"/>
      <c r="AJ2142" s="570"/>
      <c r="AK2142" s="571"/>
      <c r="AL2142" s="598"/>
      <c r="AM2142" s="599"/>
      <c r="AN2142" s="566"/>
      <c r="AO2142" s="567"/>
      <c r="AP2142" s="570"/>
      <c r="AQ2142" s="571"/>
      <c r="AR2142" s="598"/>
      <c r="AS2142" s="599"/>
      <c r="AT2142" s="603"/>
      <c r="AU2142" s="604"/>
      <c r="AV2142" s="596"/>
      <c r="AW2142" s="597"/>
      <c r="AX2142" s="598"/>
      <c r="AY2142" s="599"/>
      <c r="AZ2142" s="566"/>
      <c r="BA2142" s="567"/>
      <c r="BB2142" s="570"/>
      <c r="BC2142" s="571"/>
      <c r="BD2142" s="598"/>
      <c r="BE2142" s="599"/>
      <c r="BF2142" s="603"/>
      <c r="BG2142" s="604"/>
      <c r="BH2142" s="596"/>
      <c r="BI2142" s="597"/>
      <c r="BJ2142" s="598"/>
      <c r="BK2142" s="599"/>
      <c r="BL2142" s="600"/>
      <c r="BM2142" s="601"/>
      <c r="BN2142" s="602"/>
      <c r="BO2142" s="561"/>
      <c r="BP2142" s="561"/>
      <c r="BQ2142" s="78" t="s">
        <v>88</v>
      </c>
      <c r="BR2142" s="79" t="e">
        <f>IF(#REF!="B",#REF!,IF(#REF!="C",#REF!,#REF!))</f>
        <v>#REF!</v>
      </c>
      <c r="BS2142" s="75"/>
    </row>
    <row r="2143" spans="1:71" ht="21.75" customHeight="1">
      <c r="A2143" s="62"/>
      <c r="B2143" s="586" t="str">
        <f>IF(ROSTER!B$16="","",ROSTER!B$16)</f>
        <v/>
      </c>
      <c r="C2143" s="588" t="str">
        <f>IF(ROSTER!C$16="","",ROSTER!C$16)</f>
        <v/>
      </c>
      <c r="D2143" s="589"/>
      <c r="E2143" s="590"/>
      <c r="F2143" s="592">
        <f>IF(E2143="y",1,IF(E2143="S",1,0))</f>
        <v>0</v>
      </c>
      <c r="G2143" s="594">
        <f>IF(E2143="S",1,0)</f>
        <v>0</v>
      </c>
      <c r="H2143" s="584"/>
      <c r="I2143" s="576"/>
      <c r="J2143" s="564"/>
      <c r="K2143" s="565"/>
      <c r="L2143" s="568"/>
      <c r="M2143" s="569"/>
      <c r="N2143" s="578">
        <f>L2143+J2143</f>
        <v>0</v>
      </c>
      <c r="O2143" s="579"/>
      <c r="P2143" s="564"/>
      <c r="Q2143" s="565"/>
      <c r="R2143" s="568"/>
      <c r="S2143" s="569"/>
      <c r="T2143" s="578">
        <f>R2143-P2143</f>
        <v>0</v>
      </c>
      <c r="U2143" s="579"/>
      <c r="V2143" s="584"/>
      <c r="W2143" s="576"/>
      <c r="X2143" s="564"/>
      <c r="Y2143" s="576"/>
      <c r="Z2143" s="564"/>
      <c r="AA2143" s="576"/>
      <c r="AB2143" s="564"/>
      <c r="AC2143" s="565"/>
      <c r="AD2143" s="568"/>
      <c r="AE2143" s="569"/>
      <c r="AF2143" s="548">
        <f>IF(AB2143=0,0,(AD2143/AB2143)*100)</f>
        <v>0</v>
      </c>
      <c r="AG2143" s="549"/>
      <c r="AH2143" s="564"/>
      <c r="AI2143" s="565"/>
      <c r="AJ2143" s="568"/>
      <c r="AK2143" s="569"/>
      <c r="AL2143" s="548">
        <f>IF(AH2143=0,0,(AJ2143/AH2143)*100)</f>
        <v>0</v>
      </c>
      <c r="AM2143" s="549"/>
      <c r="AN2143" s="564"/>
      <c r="AO2143" s="565"/>
      <c r="AP2143" s="568"/>
      <c r="AQ2143" s="569"/>
      <c r="AR2143" s="548">
        <f>IF(AN2143=0,0,(AP2143/AN2143)*100)</f>
        <v>0</v>
      </c>
      <c r="AS2143" s="549"/>
      <c r="AT2143" s="572">
        <f>AB2143+AH2143+AN2143</f>
        <v>0</v>
      </c>
      <c r="AU2143" s="573"/>
      <c r="AV2143" s="544">
        <f>AD2143+AJ2143+AP2143</f>
        <v>0</v>
      </c>
      <c r="AW2143" s="545"/>
      <c r="AX2143" s="548">
        <f>IF(AT2143=0,0,(AV2143/AT2143)*100)</f>
        <v>0</v>
      </c>
      <c r="AY2143" s="549"/>
      <c r="AZ2143" s="564"/>
      <c r="BA2143" s="565"/>
      <c r="BB2143" s="568"/>
      <c r="BC2143" s="569"/>
      <c r="BD2143" s="548">
        <f>IF(AZ2143=0,0,(BB2143/AZ2143)*100)</f>
        <v>0</v>
      </c>
      <c r="BE2143" s="549"/>
      <c r="BF2143" s="572">
        <f>AT2143+AZ2143</f>
        <v>0</v>
      </c>
      <c r="BG2143" s="573"/>
      <c r="BH2143" s="544">
        <f>AV2143+BB2143</f>
        <v>0</v>
      </c>
      <c r="BI2143" s="545"/>
      <c r="BJ2143" s="548">
        <f>IF(BF2143=0,0,(BH2143/BF2143)*100)</f>
        <v>0</v>
      </c>
      <c r="BK2143" s="549"/>
      <c r="BL2143" s="552">
        <f>(AD2143*2)+(AJ2143*2)+(AP2143*3)+BB2143</f>
        <v>0</v>
      </c>
      <c r="BM2143" s="553"/>
      <c r="BN2143" s="554"/>
      <c r="BO2143" s="560" t="e">
        <f>(BL2143*BR$2135)+(N2143*BR$2136)+(X2143*BR$2137)+(R2143*BR$2138)+(V2143*BR$2139)+(Z2143*BR$2140)</f>
        <v>#REF!</v>
      </c>
      <c r="BP2143" s="560" t="e">
        <f>((AZ2143-BB2143)*BR$2142)+((AT2143-AV2143)*BR$2141)+(H2143*BR$2143)+(P2143*BR$2144)</f>
        <v>#REF!</v>
      </c>
      <c r="BQ2143" s="78" t="s">
        <v>89</v>
      </c>
      <c r="BR2143" s="79" t="e">
        <f>IF(#REF!="B",#REF!,IF(#REF!="C",#REF!,#REF!))</f>
        <v>#REF!</v>
      </c>
      <c r="BS2143" s="75"/>
    </row>
    <row r="2144" spans="1:71" ht="21.75" customHeight="1">
      <c r="A2144" s="62"/>
      <c r="B2144" s="587"/>
      <c r="C2144" s="562" t="str">
        <f>IF(ROSTER!D$16="","",ROSTER!D$16)</f>
        <v/>
      </c>
      <c r="D2144" s="563"/>
      <c r="E2144" s="591"/>
      <c r="F2144" s="593"/>
      <c r="G2144" s="595"/>
      <c r="H2144" s="585"/>
      <c r="I2144" s="577"/>
      <c r="J2144" s="566"/>
      <c r="K2144" s="567"/>
      <c r="L2144" s="570"/>
      <c r="M2144" s="571"/>
      <c r="N2144" s="582" t="s">
        <v>16</v>
      </c>
      <c r="O2144" s="583"/>
      <c r="P2144" s="566"/>
      <c r="Q2144" s="567"/>
      <c r="R2144" s="570"/>
      <c r="S2144" s="571"/>
      <c r="T2144" s="582" t="s">
        <v>16</v>
      </c>
      <c r="U2144" s="583"/>
      <c r="V2144" s="585"/>
      <c r="W2144" s="577"/>
      <c r="X2144" s="566"/>
      <c r="Y2144" s="577"/>
      <c r="Z2144" s="566"/>
      <c r="AA2144" s="577"/>
      <c r="AB2144" s="566"/>
      <c r="AC2144" s="567"/>
      <c r="AD2144" s="570"/>
      <c r="AE2144" s="571"/>
      <c r="AF2144" s="598"/>
      <c r="AG2144" s="599"/>
      <c r="AH2144" s="566"/>
      <c r="AI2144" s="567"/>
      <c r="AJ2144" s="570"/>
      <c r="AK2144" s="571"/>
      <c r="AL2144" s="598"/>
      <c r="AM2144" s="599"/>
      <c r="AN2144" s="566"/>
      <c r="AO2144" s="567"/>
      <c r="AP2144" s="570"/>
      <c r="AQ2144" s="571"/>
      <c r="AR2144" s="598"/>
      <c r="AS2144" s="599"/>
      <c r="AT2144" s="603"/>
      <c r="AU2144" s="604"/>
      <c r="AV2144" s="596"/>
      <c r="AW2144" s="597"/>
      <c r="AX2144" s="598"/>
      <c r="AY2144" s="599"/>
      <c r="AZ2144" s="566"/>
      <c r="BA2144" s="567"/>
      <c r="BB2144" s="570"/>
      <c r="BC2144" s="571"/>
      <c r="BD2144" s="598"/>
      <c r="BE2144" s="599"/>
      <c r="BF2144" s="603"/>
      <c r="BG2144" s="604"/>
      <c r="BH2144" s="596"/>
      <c r="BI2144" s="597"/>
      <c r="BJ2144" s="598"/>
      <c r="BK2144" s="599"/>
      <c r="BL2144" s="600"/>
      <c r="BM2144" s="601"/>
      <c r="BN2144" s="602"/>
      <c r="BO2144" s="561"/>
      <c r="BP2144" s="561"/>
      <c r="BQ2144" s="78" t="s">
        <v>90</v>
      </c>
      <c r="BR2144" s="79" t="e">
        <f>IF(#REF!="B",#REF!,IF(#REF!="C",#REF!,#REF!))</f>
        <v>#REF!</v>
      </c>
      <c r="BS2144" s="75"/>
    </row>
    <row r="2145" spans="1:76" ht="21.75" customHeight="1">
      <c r="A2145" s="62"/>
      <c r="B2145" s="586" t="str">
        <f>IF(ROSTER!B$18="","",ROSTER!B$18)</f>
        <v/>
      </c>
      <c r="C2145" s="588" t="str">
        <f>IF(ROSTER!C$18="","",ROSTER!C$18)</f>
        <v/>
      </c>
      <c r="D2145" s="589"/>
      <c r="E2145" s="590"/>
      <c r="F2145" s="592">
        <f>IF(E2145="y",1,IF(E2145="S",1,0))</f>
        <v>0</v>
      </c>
      <c r="G2145" s="594">
        <f>IF(E2145="S",1,0)</f>
        <v>0</v>
      </c>
      <c r="H2145" s="584"/>
      <c r="I2145" s="576"/>
      <c r="J2145" s="564"/>
      <c r="K2145" s="565"/>
      <c r="L2145" s="568"/>
      <c r="M2145" s="569"/>
      <c r="N2145" s="578">
        <f>L2145+J2145</f>
        <v>0</v>
      </c>
      <c r="O2145" s="579"/>
      <c r="P2145" s="564"/>
      <c r="Q2145" s="565"/>
      <c r="R2145" s="568"/>
      <c r="S2145" s="569"/>
      <c r="T2145" s="578">
        <f>R2145-P2145</f>
        <v>0</v>
      </c>
      <c r="U2145" s="579"/>
      <c r="V2145" s="584"/>
      <c r="W2145" s="576"/>
      <c r="X2145" s="564"/>
      <c r="Y2145" s="576"/>
      <c r="Z2145" s="564"/>
      <c r="AA2145" s="576"/>
      <c r="AB2145" s="564"/>
      <c r="AC2145" s="565"/>
      <c r="AD2145" s="568"/>
      <c r="AE2145" s="569"/>
      <c r="AF2145" s="548">
        <f>IF(AB2145=0,0,(AD2145/AB2145)*100)</f>
        <v>0</v>
      </c>
      <c r="AG2145" s="549"/>
      <c r="AH2145" s="564"/>
      <c r="AI2145" s="565"/>
      <c r="AJ2145" s="568"/>
      <c r="AK2145" s="569"/>
      <c r="AL2145" s="548">
        <f>IF(AH2145=0,0,(AJ2145/AH2145)*100)</f>
        <v>0</v>
      </c>
      <c r="AM2145" s="549"/>
      <c r="AN2145" s="564"/>
      <c r="AO2145" s="565"/>
      <c r="AP2145" s="568"/>
      <c r="AQ2145" s="569"/>
      <c r="AR2145" s="548">
        <f>IF(AN2145=0,0,(AP2145/AN2145)*100)</f>
        <v>0</v>
      </c>
      <c r="AS2145" s="549"/>
      <c r="AT2145" s="572">
        <f>AB2145+AH2145+AN2145</f>
        <v>0</v>
      </c>
      <c r="AU2145" s="573"/>
      <c r="AV2145" s="544">
        <f>AD2145+AJ2145+AP2145</f>
        <v>0</v>
      </c>
      <c r="AW2145" s="545"/>
      <c r="AX2145" s="548">
        <f>IF(AT2145=0,0,(AV2145/AT2145)*100)</f>
        <v>0</v>
      </c>
      <c r="AY2145" s="549"/>
      <c r="AZ2145" s="564"/>
      <c r="BA2145" s="565"/>
      <c r="BB2145" s="568"/>
      <c r="BC2145" s="569"/>
      <c r="BD2145" s="548">
        <f>IF(AZ2145=0,0,(BB2145/AZ2145)*100)</f>
        <v>0</v>
      </c>
      <c r="BE2145" s="549"/>
      <c r="BF2145" s="572">
        <f>AT2145+AZ2145</f>
        <v>0</v>
      </c>
      <c r="BG2145" s="573"/>
      <c r="BH2145" s="544">
        <f>AV2145+BB2145</f>
        <v>0</v>
      </c>
      <c r="BI2145" s="545"/>
      <c r="BJ2145" s="548">
        <f>IF(BF2145=0,0,(BH2145/BF2145)*100)</f>
        <v>0</v>
      </c>
      <c r="BK2145" s="549"/>
      <c r="BL2145" s="552">
        <f>(AD2145*2)+(AJ2145*2)+(AP2145*3)+BB2145</f>
        <v>0</v>
      </c>
      <c r="BM2145" s="553"/>
      <c r="BN2145" s="554"/>
      <c r="BO2145" s="560" t="e">
        <f>(BL2145*BR$2135)+(N2145*BR$2136)+(X2145*BR$2137)+(R2145*BR$2138)+(V2145*BR$2139)+(Z2145*BR$2140)</f>
        <v>#REF!</v>
      </c>
      <c r="BP2145" s="560" t="e">
        <f>((AZ2145-BB2145)*BR$2142)+((AT2145-AV2145)*BR$2141)+(H2145*BR$2143)+(P2145*BR$2144)</f>
        <v>#REF!</v>
      </c>
      <c r="BQ2145" s="62"/>
      <c r="BR2145" s="62"/>
      <c r="BS2145" s="75"/>
    </row>
    <row r="2146" spans="1:76" ht="21.75" customHeight="1">
      <c r="A2146" s="62"/>
      <c r="B2146" s="587"/>
      <c r="C2146" s="562" t="str">
        <f>IF(ROSTER!D$18="","",ROSTER!D$18)</f>
        <v/>
      </c>
      <c r="D2146" s="563"/>
      <c r="E2146" s="591"/>
      <c r="F2146" s="593"/>
      <c r="G2146" s="595"/>
      <c r="H2146" s="585"/>
      <c r="I2146" s="577"/>
      <c r="J2146" s="566"/>
      <c r="K2146" s="567"/>
      <c r="L2146" s="570"/>
      <c r="M2146" s="571"/>
      <c r="N2146" s="582" t="s">
        <v>16</v>
      </c>
      <c r="O2146" s="583"/>
      <c r="P2146" s="566"/>
      <c r="Q2146" s="567"/>
      <c r="R2146" s="570"/>
      <c r="S2146" s="571"/>
      <c r="T2146" s="582" t="s">
        <v>16</v>
      </c>
      <c r="U2146" s="583"/>
      <c r="V2146" s="585"/>
      <c r="W2146" s="577"/>
      <c r="X2146" s="566"/>
      <c r="Y2146" s="577"/>
      <c r="Z2146" s="566"/>
      <c r="AA2146" s="577"/>
      <c r="AB2146" s="566"/>
      <c r="AC2146" s="567"/>
      <c r="AD2146" s="570"/>
      <c r="AE2146" s="571"/>
      <c r="AF2146" s="598"/>
      <c r="AG2146" s="599"/>
      <c r="AH2146" s="566"/>
      <c r="AI2146" s="567"/>
      <c r="AJ2146" s="570"/>
      <c r="AK2146" s="571"/>
      <c r="AL2146" s="598"/>
      <c r="AM2146" s="599"/>
      <c r="AN2146" s="566"/>
      <c r="AO2146" s="567"/>
      <c r="AP2146" s="570"/>
      <c r="AQ2146" s="571"/>
      <c r="AR2146" s="598"/>
      <c r="AS2146" s="599"/>
      <c r="AT2146" s="603"/>
      <c r="AU2146" s="604"/>
      <c r="AV2146" s="596"/>
      <c r="AW2146" s="597"/>
      <c r="AX2146" s="598"/>
      <c r="AY2146" s="599"/>
      <c r="AZ2146" s="566"/>
      <c r="BA2146" s="567"/>
      <c r="BB2146" s="570"/>
      <c r="BC2146" s="571"/>
      <c r="BD2146" s="598"/>
      <c r="BE2146" s="599"/>
      <c r="BF2146" s="603"/>
      <c r="BG2146" s="604"/>
      <c r="BH2146" s="596"/>
      <c r="BI2146" s="597"/>
      <c r="BJ2146" s="598"/>
      <c r="BK2146" s="599"/>
      <c r="BL2146" s="600"/>
      <c r="BM2146" s="601"/>
      <c r="BN2146" s="602"/>
      <c r="BO2146" s="561"/>
      <c r="BP2146" s="561"/>
      <c r="BQ2146" s="62"/>
      <c r="BR2146" s="62"/>
      <c r="BS2146" s="62"/>
    </row>
    <row r="2147" spans="1:76" ht="21.75" customHeight="1">
      <c r="A2147" s="62"/>
      <c r="B2147" s="586" t="str">
        <f>IF(ROSTER!B$20="","",ROSTER!B$20)</f>
        <v/>
      </c>
      <c r="C2147" s="588" t="str">
        <f>IF(ROSTER!C$20="","",ROSTER!C$20)</f>
        <v/>
      </c>
      <c r="D2147" s="589"/>
      <c r="E2147" s="590"/>
      <c r="F2147" s="592">
        <f>IF(E2147="y",1,IF(E2147="S",1,0))</f>
        <v>0</v>
      </c>
      <c r="G2147" s="594">
        <f>IF(E2147="S",1,0)</f>
        <v>0</v>
      </c>
      <c r="H2147" s="584"/>
      <c r="I2147" s="576"/>
      <c r="J2147" s="564"/>
      <c r="K2147" s="565"/>
      <c r="L2147" s="568"/>
      <c r="M2147" s="569"/>
      <c r="N2147" s="578">
        <f>L2147+J2147</f>
        <v>0</v>
      </c>
      <c r="O2147" s="579"/>
      <c r="P2147" s="564"/>
      <c r="Q2147" s="565"/>
      <c r="R2147" s="568"/>
      <c r="S2147" s="569"/>
      <c r="T2147" s="578">
        <f>R2147-P2147</f>
        <v>0</v>
      </c>
      <c r="U2147" s="579"/>
      <c r="V2147" s="584"/>
      <c r="W2147" s="576"/>
      <c r="X2147" s="564"/>
      <c r="Y2147" s="576"/>
      <c r="Z2147" s="564"/>
      <c r="AA2147" s="576"/>
      <c r="AB2147" s="564"/>
      <c r="AC2147" s="565"/>
      <c r="AD2147" s="568"/>
      <c r="AE2147" s="569"/>
      <c r="AF2147" s="548">
        <f>IF(AB2147=0,0,(AD2147/AB2147)*100)</f>
        <v>0</v>
      </c>
      <c r="AG2147" s="549"/>
      <c r="AH2147" s="564"/>
      <c r="AI2147" s="565"/>
      <c r="AJ2147" s="568"/>
      <c r="AK2147" s="569"/>
      <c r="AL2147" s="548">
        <f>IF(AH2147=0,0,(AJ2147/AH2147)*100)</f>
        <v>0</v>
      </c>
      <c r="AM2147" s="549"/>
      <c r="AN2147" s="564"/>
      <c r="AO2147" s="565"/>
      <c r="AP2147" s="568"/>
      <c r="AQ2147" s="569"/>
      <c r="AR2147" s="548">
        <f>IF(AN2147=0,0,(AP2147/AN2147)*100)</f>
        <v>0</v>
      </c>
      <c r="AS2147" s="549"/>
      <c r="AT2147" s="572">
        <f>AB2147+AH2147+AN2147</f>
        <v>0</v>
      </c>
      <c r="AU2147" s="573"/>
      <c r="AV2147" s="544">
        <f>AD2147+AJ2147+AP2147</f>
        <v>0</v>
      </c>
      <c r="AW2147" s="545"/>
      <c r="AX2147" s="548">
        <f>IF(AT2147=0,0,(AV2147/AT2147)*100)</f>
        <v>0</v>
      </c>
      <c r="AY2147" s="549"/>
      <c r="AZ2147" s="564"/>
      <c r="BA2147" s="565"/>
      <c r="BB2147" s="568"/>
      <c r="BC2147" s="569"/>
      <c r="BD2147" s="548">
        <f>IF(AZ2147=0,0,(BB2147/AZ2147)*100)</f>
        <v>0</v>
      </c>
      <c r="BE2147" s="549"/>
      <c r="BF2147" s="572">
        <f>AT2147+AZ2147</f>
        <v>0</v>
      </c>
      <c r="BG2147" s="573"/>
      <c r="BH2147" s="544">
        <f>AV2147+BB2147</f>
        <v>0</v>
      </c>
      <c r="BI2147" s="545"/>
      <c r="BJ2147" s="548">
        <f>IF(BF2147=0,0,(BH2147/BF2147)*100)</f>
        <v>0</v>
      </c>
      <c r="BK2147" s="549"/>
      <c r="BL2147" s="552">
        <f>(AD2147*2)+(AJ2147*2)+(AP2147*3)+BB2147</f>
        <v>0</v>
      </c>
      <c r="BM2147" s="553"/>
      <c r="BN2147" s="554"/>
      <c r="BO2147" s="560" t="e">
        <f>(BL2147*BR$2135)+(N2147*BR$2136)+(X2147*BR$2137)+(R2147*BR$2138)+(V2147*BR$2139)+(Z2147*BR$2140)</f>
        <v>#REF!</v>
      </c>
      <c r="BP2147" s="560" t="e">
        <f>((AZ2147-BB2147)*BR$2142)+((AT2147-AV2147)*BR$2141)+(H2147*BR$2143)+(P2147*BR$2144)</f>
        <v>#REF!</v>
      </c>
      <c r="BQ2147" s="62"/>
      <c r="BR2147" s="62"/>
      <c r="BS2147" s="62"/>
    </row>
    <row r="2148" spans="1:76" ht="21.75" customHeight="1">
      <c r="A2148" s="62"/>
      <c r="B2148" s="587"/>
      <c r="C2148" s="562" t="str">
        <f>IF(ROSTER!D$20="","",ROSTER!D$20)</f>
        <v/>
      </c>
      <c r="D2148" s="563"/>
      <c r="E2148" s="591"/>
      <c r="F2148" s="593"/>
      <c r="G2148" s="595"/>
      <c r="H2148" s="585"/>
      <c r="I2148" s="577"/>
      <c r="J2148" s="566"/>
      <c r="K2148" s="567"/>
      <c r="L2148" s="570"/>
      <c r="M2148" s="571"/>
      <c r="N2148" s="582" t="s">
        <v>16</v>
      </c>
      <c r="O2148" s="583"/>
      <c r="P2148" s="566"/>
      <c r="Q2148" s="567"/>
      <c r="R2148" s="570"/>
      <c r="S2148" s="571"/>
      <c r="T2148" s="582" t="s">
        <v>16</v>
      </c>
      <c r="U2148" s="583"/>
      <c r="V2148" s="585"/>
      <c r="W2148" s="577"/>
      <c r="X2148" s="566"/>
      <c r="Y2148" s="577"/>
      <c r="Z2148" s="566"/>
      <c r="AA2148" s="577"/>
      <c r="AB2148" s="566"/>
      <c r="AC2148" s="567"/>
      <c r="AD2148" s="570"/>
      <c r="AE2148" s="571"/>
      <c r="AF2148" s="598"/>
      <c r="AG2148" s="599"/>
      <c r="AH2148" s="566"/>
      <c r="AI2148" s="567"/>
      <c r="AJ2148" s="570"/>
      <c r="AK2148" s="571"/>
      <c r="AL2148" s="598"/>
      <c r="AM2148" s="599"/>
      <c r="AN2148" s="566"/>
      <c r="AO2148" s="567"/>
      <c r="AP2148" s="570"/>
      <c r="AQ2148" s="571"/>
      <c r="AR2148" s="598"/>
      <c r="AS2148" s="599"/>
      <c r="AT2148" s="603"/>
      <c r="AU2148" s="604"/>
      <c r="AV2148" s="596"/>
      <c r="AW2148" s="597"/>
      <c r="AX2148" s="598"/>
      <c r="AY2148" s="599"/>
      <c r="AZ2148" s="566"/>
      <c r="BA2148" s="567"/>
      <c r="BB2148" s="570"/>
      <c r="BC2148" s="571"/>
      <c r="BD2148" s="598"/>
      <c r="BE2148" s="599"/>
      <c r="BF2148" s="603"/>
      <c r="BG2148" s="604"/>
      <c r="BH2148" s="596"/>
      <c r="BI2148" s="597"/>
      <c r="BJ2148" s="598"/>
      <c r="BK2148" s="599"/>
      <c r="BL2148" s="600"/>
      <c r="BM2148" s="601"/>
      <c r="BN2148" s="602"/>
      <c r="BO2148" s="561"/>
      <c r="BP2148" s="561"/>
      <c r="BQ2148" s="62"/>
      <c r="BR2148" s="62"/>
      <c r="BS2148" s="62"/>
    </row>
    <row r="2149" spans="1:76" ht="21.75" customHeight="1">
      <c r="A2149" s="62"/>
      <c r="B2149" s="586" t="str">
        <f>IF(ROSTER!B$22="","",ROSTER!B$22)</f>
        <v/>
      </c>
      <c r="C2149" s="588" t="str">
        <f>IF(ROSTER!C$22="","",ROSTER!C$22)</f>
        <v/>
      </c>
      <c r="D2149" s="589"/>
      <c r="E2149" s="590"/>
      <c r="F2149" s="592">
        <f>IF(E2149="y",1,IF(E2149="S",1,0))</f>
        <v>0</v>
      </c>
      <c r="G2149" s="594">
        <f>IF(E2149="S",1,0)</f>
        <v>0</v>
      </c>
      <c r="H2149" s="584"/>
      <c r="I2149" s="576"/>
      <c r="J2149" s="564"/>
      <c r="K2149" s="565"/>
      <c r="L2149" s="568"/>
      <c r="M2149" s="569"/>
      <c r="N2149" s="578">
        <f>L2149+J2149</f>
        <v>0</v>
      </c>
      <c r="O2149" s="579"/>
      <c r="P2149" s="564"/>
      <c r="Q2149" s="565"/>
      <c r="R2149" s="568"/>
      <c r="S2149" s="569"/>
      <c r="T2149" s="578">
        <f>R2149-P2149</f>
        <v>0</v>
      </c>
      <c r="U2149" s="579"/>
      <c r="V2149" s="584"/>
      <c r="W2149" s="576"/>
      <c r="X2149" s="564"/>
      <c r="Y2149" s="576"/>
      <c r="Z2149" s="564"/>
      <c r="AA2149" s="576"/>
      <c r="AB2149" s="564"/>
      <c r="AC2149" s="565"/>
      <c r="AD2149" s="568"/>
      <c r="AE2149" s="569"/>
      <c r="AF2149" s="548">
        <f>IF(AB2149=0,0,(AD2149/AB2149)*100)</f>
        <v>0</v>
      </c>
      <c r="AG2149" s="549"/>
      <c r="AH2149" s="564"/>
      <c r="AI2149" s="565"/>
      <c r="AJ2149" s="568"/>
      <c r="AK2149" s="569"/>
      <c r="AL2149" s="548">
        <f>IF(AH2149=0,0,(AJ2149/AH2149)*100)</f>
        <v>0</v>
      </c>
      <c r="AM2149" s="549"/>
      <c r="AN2149" s="564"/>
      <c r="AO2149" s="565"/>
      <c r="AP2149" s="568"/>
      <c r="AQ2149" s="569"/>
      <c r="AR2149" s="548">
        <f>IF(AN2149=0,0,(AP2149/AN2149)*100)</f>
        <v>0</v>
      </c>
      <c r="AS2149" s="549"/>
      <c r="AT2149" s="572">
        <f>AB2149+AH2149+AN2149</f>
        <v>0</v>
      </c>
      <c r="AU2149" s="573"/>
      <c r="AV2149" s="544">
        <f>AD2149+AJ2149+AP2149</f>
        <v>0</v>
      </c>
      <c r="AW2149" s="545"/>
      <c r="AX2149" s="548">
        <f>IF(AT2149=0,0,(AV2149/AT2149)*100)</f>
        <v>0</v>
      </c>
      <c r="AY2149" s="549"/>
      <c r="AZ2149" s="564"/>
      <c r="BA2149" s="565"/>
      <c r="BB2149" s="568"/>
      <c r="BC2149" s="569"/>
      <c r="BD2149" s="548">
        <f>IF(AZ2149=0,0,(BB2149/AZ2149)*100)</f>
        <v>0</v>
      </c>
      <c r="BE2149" s="549"/>
      <c r="BF2149" s="572">
        <f>AT2149+AZ2149</f>
        <v>0</v>
      </c>
      <c r="BG2149" s="573"/>
      <c r="BH2149" s="544">
        <f>AV2149+BB2149</f>
        <v>0</v>
      </c>
      <c r="BI2149" s="545"/>
      <c r="BJ2149" s="548">
        <f>IF(BF2149=0,0,(BH2149/BF2149)*100)</f>
        <v>0</v>
      </c>
      <c r="BK2149" s="549"/>
      <c r="BL2149" s="552">
        <f>(AD2149*2)+(AJ2149*2)+(AP2149*3)+BB2149</f>
        <v>0</v>
      </c>
      <c r="BM2149" s="553"/>
      <c r="BN2149" s="554"/>
      <c r="BO2149" s="560" t="e">
        <f>(BL2149*BR$2135)+(N2149*BR$2136)+(X2149*BR$2137)+(R2149*BR$2138)+(V2149*BR$2139)+(Z2149*BR$2140)</f>
        <v>#REF!</v>
      </c>
      <c r="BP2149" s="560" t="e">
        <f>((AZ2149-BB2149)*BR$2142)+((AT2149-AV2149)*BR$2141)+(H2149*BR$2143)+(P2149*BR$2144)</f>
        <v>#REF!</v>
      </c>
      <c r="BQ2149" s="62"/>
      <c r="BR2149" s="62"/>
      <c r="BS2149" s="62"/>
    </row>
    <row r="2150" spans="1:76" ht="21.75" customHeight="1">
      <c r="A2150" s="62"/>
      <c r="B2150" s="587"/>
      <c r="C2150" s="562" t="str">
        <f>IF(ROSTER!D$22="","",ROSTER!D$22)</f>
        <v/>
      </c>
      <c r="D2150" s="563"/>
      <c r="E2150" s="591"/>
      <c r="F2150" s="593"/>
      <c r="G2150" s="595"/>
      <c r="H2150" s="585"/>
      <c r="I2150" s="577"/>
      <c r="J2150" s="566"/>
      <c r="K2150" s="567"/>
      <c r="L2150" s="570"/>
      <c r="M2150" s="571"/>
      <c r="N2150" s="582" t="s">
        <v>16</v>
      </c>
      <c r="O2150" s="583"/>
      <c r="P2150" s="566"/>
      <c r="Q2150" s="567"/>
      <c r="R2150" s="570"/>
      <c r="S2150" s="571"/>
      <c r="T2150" s="582" t="s">
        <v>16</v>
      </c>
      <c r="U2150" s="583"/>
      <c r="V2150" s="585"/>
      <c r="W2150" s="577"/>
      <c r="X2150" s="566"/>
      <c r="Y2150" s="577"/>
      <c r="Z2150" s="566"/>
      <c r="AA2150" s="577"/>
      <c r="AB2150" s="566"/>
      <c r="AC2150" s="567"/>
      <c r="AD2150" s="570"/>
      <c r="AE2150" s="571"/>
      <c r="AF2150" s="598"/>
      <c r="AG2150" s="599"/>
      <c r="AH2150" s="566"/>
      <c r="AI2150" s="567"/>
      <c r="AJ2150" s="570"/>
      <c r="AK2150" s="571"/>
      <c r="AL2150" s="598"/>
      <c r="AM2150" s="599"/>
      <c r="AN2150" s="566"/>
      <c r="AO2150" s="567"/>
      <c r="AP2150" s="570"/>
      <c r="AQ2150" s="571"/>
      <c r="AR2150" s="598"/>
      <c r="AS2150" s="599"/>
      <c r="AT2150" s="603"/>
      <c r="AU2150" s="604"/>
      <c r="AV2150" s="596"/>
      <c r="AW2150" s="597"/>
      <c r="AX2150" s="598"/>
      <c r="AY2150" s="599"/>
      <c r="AZ2150" s="566"/>
      <c r="BA2150" s="567"/>
      <c r="BB2150" s="570"/>
      <c r="BC2150" s="571"/>
      <c r="BD2150" s="598"/>
      <c r="BE2150" s="599"/>
      <c r="BF2150" s="603"/>
      <c r="BG2150" s="604"/>
      <c r="BH2150" s="596"/>
      <c r="BI2150" s="597"/>
      <c r="BJ2150" s="598"/>
      <c r="BK2150" s="599"/>
      <c r="BL2150" s="600"/>
      <c r="BM2150" s="601"/>
      <c r="BN2150" s="602"/>
      <c r="BO2150" s="561"/>
      <c r="BP2150" s="561"/>
      <c r="BQ2150" s="62"/>
      <c r="BR2150" s="62"/>
      <c r="BS2150" s="62"/>
    </row>
    <row r="2151" spans="1:76" ht="21.75" customHeight="1">
      <c r="A2151" s="62"/>
      <c r="B2151" s="586" t="str">
        <f>IF(ROSTER!B$24="","",ROSTER!B$24)</f>
        <v/>
      </c>
      <c r="C2151" s="588" t="str">
        <f>IF(ROSTER!C$24="","",ROSTER!C$24)</f>
        <v/>
      </c>
      <c r="D2151" s="589"/>
      <c r="E2151" s="590"/>
      <c r="F2151" s="592">
        <f>IF(E2151="y",1,IF(E2151="S",1,0))</f>
        <v>0</v>
      </c>
      <c r="G2151" s="594">
        <f>IF(E2151="S",1,0)</f>
        <v>0</v>
      </c>
      <c r="H2151" s="584"/>
      <c r="I2151" s="576"/>
      <c r="J2151" s="564"/>
      <c r="K2151" s="565"/>
      <c r="L2151" s="568"/>
      <c r="M2151" s="569"/>
      <c r="N2151" s="578">
        <f>L2151+J2151</f>
        <v>0</v>
      </c>
      <c r="O2151" s="579"/>
      <c r="P2151" s="564"/>
      <c r="Q2151" s="565"/>
      <c r="R2151" s="568"/>
      <c r="S2151" s="569"/>
      <c r="T2151" s="578">
        <f>R2151-P2151</f>
        <v>0</v>
      </c>
      <c r="U2151" s="579"/>
      <c r="V2151" s="584"/>
      <c r="W2151" s="576"/>
      <c r="X2151" s="564"/>
      <c r="Y2151" s="576"/>
      <c r="Z2151" s="564"/>
      <c r="AA2151" s="576"/>
      <c r="AB2151" s="564"/>
      <c r="AC2151" s="565"/>
      <c r="AD2151" s="568"/>
      <c r="AE2151" s="569"/>
      <c r="AF2151" s="548">
        <f>IF(AB2151=0,0,(AD2151/AB2151)*100)</f>
        <v>0</v>
      </c>
      <c r="AG2151" s="549"/>
      <c r="AH2151" s="564"/>
      <c r="AI2151" s="565"/>
      <c r="AJ2151" s="568"/>
      <c r="AK2151" s="569"/>
      <c r="AL2151" s="548">
        <f>IF(AH2151=0,0,(AJ2151/AH2151)*100)</f>
        <v>0</v>
      </c>
      <c r="AM2151" s="549"/>
      <c r="AN2151" s="564"/>
      <c r="AO2151" s="565"/>
      <c r="AP2151" s="568"/>
      <c r="AQ2151" s="569"/>
      <c r="AR2151" s="548">
        <f>IF(AN2151=0,0,(AP2151/AN2151)*100)</f>
        <v>0</v>
      </c>
      <c r="AS2151" s="549"/>
      <c r="AT2151" s="572">
        <f>AB2151+AH2151+AN2151</f>
        <v>0</v>
      </c>
      <c r="AU2151" s="573"/>
      <c r="AV2151" s="544">
        <f>AD2151+AJ2151+AP2151</f>
        <v>0</v>
      </c>
      <c r="AW2151" s="545"/>
      <c r="AX2151" s="548">
        <f>IF(AT2151=0,0,(AV2151/AT2151)*100)</f>
        <v>0</v>
      </c>
      <c r="AY2151" s="549"/>
      <c r="AZ2151" s="564"/>
      <c r="BA2151" s="565"/>
      <c r="BB2151" s="568"/>
      <c r="BC2151" s="569"/>
      <c r="BD2151" s="548">
        <f>IF(AZ2151=0,0,(BB2151/AZ2151)*100)</f>
        <v>0</v>
      </c>
      <c r="BE2151" s="549"/>
      <c r="BF2151" s="572">
        <f>AT2151+AZ2151</f>
        <v>0</v>
      </c>
      <c r="BG2151" s="573"/>
      <c r="BH2151" s="544">
        <f>AV2151+BB2151</f>
        <v>0</v>
      </c>
      <c r="BI2151" s="545"/>
      <c r="BJ2151" s="548">
        <f>IF(BF2151=0,0,(BH2151/BF2151)*100)</f>
        <v>0</v>
      </c>
      <c r="BK2151" s="549"/>
      <c r="BL2151" s="552">
        <f>(AD2151*2)+(AJ2151*2)+(AP2151*3)+BB2151</f>
        <v>0</v>
      </c>
      <c r="BM2151" s="553"/>
      <c r="BN2151" s="554"/>
      <c r="BO2151" s="560" t="e">
        <f>(BL2151*BR$2135)+(N2151*BR$2136)+(X2151*BR$2137)+(R2151*BR$2138)+(V2151*BR$2139)+(Z2151*BR$2140)</f>
        <v>#REF!</v>
      </c>
      <c r="BP2151" s="560" t="e">
        <f>((AZ2151-BB2151)*BR$2142)+((AT2151-AV2151)*BR$2141)+(H2151*BR$2143)+(P2151*BR$2144)</f>
        <v>#REF!</v>
      </c>
      <c r="BQ2151" s="62"/>
      <c r="BR2151" s="62"/>
      <c r="BS2151" s="62"/>
    </row>
    <row r="2152" spans="1:76" ht="21.75" customHeight="1">
      <c r="A2152" s="62"/>
      <c r="B2152" s="587"/>
      <c r="C2152" s="562" t="str">
        <f>IF(ROSTER!D$24="","",ROSTER!D$24)</f>
        <v/>
      </c>
      <c r="D2152" s="563"/>
      <c r="E2152" s="591"/>
      <c r="F2152" s="593"/>
      <c r="G2152" s="595"/>
      <c r="H2152" s="585"/>
      <c r="I2152" s="577"/>
      <c r="J2152" s="566"/>
      <c r="K2152" s="567"/>
      <c r="L2152" s="570"/>
      <c r="M2152" s="571"/>
      <c r="N2152" s="582" t="s">
        <v>16</v>
      </c>
      <c r="O2152" s="583"/>
      <c r="P2152" s="566"/>
      <c r="Q2152" s="567"/>
      <c r="R2152" s="570"/>
      <c r="S2152" s="571"/>
      <c r="T2152" s="582" t="s">
        <v>16</v>
      </c>
      <c r="U2152" s="583"/>
      <c r="V2152" s="585"/>
      <c r="W2152" s="577"/>
      <c r="X2152" s="566"/>
      <c r="Y2152" s="577"/>
      <c r="Z2152" s="566"/>
      <c r="AA2152" s="577"/>
      <c r="AB2152" s="566"/>
      <c r="AC2152" s="567"/>
      <c r="AD2152" s="570"/>
      <c r="AE2152" s="571"/>
      <c r="AF2152" s="598"/>
      <c r="AG2152" s="599"/>
      <c r="AH2152" s="566"/>
      <c r="AI2152" s="567"/>
      <c r="AJ2152" s="570"/>
      <c r="AK2152" s="571"/>
      <c r="AL2152" s="598"/>
      <c r="AM2152" s="599"/>
      <c r="AN2152" s="566"/>
      <c r="AO2152" s="567"/>
      <c r="AP2152" s="570"/>
      <c r="AQ2152" s="571"/>
      <c r="AR2152" s="598"/>
      <c r="AS2152" s="599"/>
      <c r="AT2152" s="603"/>
      <c r="AU2152" s="604"/>
      <c r="AV2152" s="596"/>
      <c r="AW2152" s="597"/>
      <c r="AX2152" s="598"/>
      <c r="AY2152" s="599"/>
      <c r="AZ2152" s="566"/>
      <c r="BA2152" s="567"/>
      <c r="BB2152" s="570"/>
      <c r="BC2152" s="571"/>
      <c r="BD2152" s="598"/>
      <c r="BE2152" s="599"/>
      <c r="BF2152" s="603"/>
      <c r="BG2152" s="604"/>
      <c r="BH2152" s="596"/>
      <c r="BI2152" s="597"/>
      <c r="BJ2152" s="598"/>
      <c r="BK2152" s="599"/>
      <c r="BL2152" s="600"/>
      <c r="BM2152" s="601"/>
      <c r="BN2152" s="602"/>
      <c r="BO2152" s="561"/>
      <c r="BP2152" s="561"/>
      <c r="BQ2152" s="62"/>
      <c r="BR2152" s="62"/>
      <c r="BS2152" s="62"/>
      <c r="BX2152" s="82"/>
    </row>
    <row r="2153" spans="1:76" ht="21.75" customHeight="1">
      <c r="A2153" s="62"/>
      <c r="B2153" s="586" t="str">
        <f>IF(ROSTER!B$26="","",ROSTER!B$26)</f>
        <v/>
      </c>
      <c r="C2153" s="588" t="str">
        <f>IF(ROSTER!C$26="","",ROSTER!C$26)</f>
        <v/>
      </c>
      <c r="D2153" s="589"/>
      <c r="E2153" s="590"/>
      <c r="F2153" s="592">
        <f>IF(E2153="y",1,IF(E2153="S",1,0))</f>
        <v>0</v>
      </c>
      <c r="G2153" s="594">
        <f>IF(E2153="S",1,0)</f>
        <v>0</v>
      </c>
      <c r="H2153" s="584"/>
      <c r="I2153" s="576"/>
      <c r="J2153" s="564"/>
      <c r="K2153" s="565"/>
      <c r="L2153" s="568"/>
      <c r="M2153" s="569"/>
      <c r="N2153" s="578">
        <f>L2153+J2153</f>
        <v>0</v>
      </c>
      <c r="O2153" s="579"/>
      <c r="P2153" s="564"/>
      <c r="Q2153" s="565"/>
      <c r="R2153" s="568"/>
      <c r="S2153" s="569"/>
      <c r="T2153" s="578">
        <f>R2153-P2153</f>
        <v>0</v>
      </c>
      <c r="U2153" s="579"/>
      <c r="V2153" s="584"/>
      <c r="W2153" s="576"/>
      <c r="X2153" s="564"/>
      <c r="Y2153" s="576"/>
      <c r="Z2153" s="564"/>
      <c r="AA2153" s="576"/>
      <c r="AB2153" s="564"/>
      <c r="AC2153" s="565"/>
      <c r="AD2153" s="568"/>
      <c r="AE2153" s="569"/>
      <c r="AF2153" s="548">
        <f>IF(AB2153=0,0,(AD2153/AB2153)*100)</f>
        <v>0</v>
      </c>
      <c r="AG2153" s="549"/>
      <c r="AH2153" s="564"/>
      <c r="AI2153" s="565"/>
      <c r="AJ2153" s="568"/>
      <c r="AK2153" s="569"/>
      <c r="AL2153" s="548">
        <f>IF(AH2153=0,0,(AJ2153/AH2153)*100)</f>
        <v>0</v>
      </c>
      <c r="AM2153" s="549"/>
      <c r="AN2153" s="564"/>
      <c r="AO2153" s="565"/>
      <c r="AP2153" s="568"/>
      <c r="AQ2153" s="569"/>
      <c r="AR2153" s="548">
        <f>IF(AN2153=0,0,(AP2153/AN2153)*100)</f>
        <v>0</v>
      </c>
      <c r="AS2153" s="549"/>
      <c r="AT2153" s="572">
        <f>AB2153+AH2153+AN2153</f>
        <v>0</v>
      </c>
      <c r="AU2153" s="573"/>
      <c r="AV2153" s="544">
        <f>AD2153+AJ2153+AP2153</f>
        <v>0</v>
      </c>
      <c r="AW2153" s="545"/>
      <c r="AX2153" s="548">
        <f>IF(AT2153=0,0,(AV2153/AT2153)*100)</f>
        <v>0</v>
      </c>
      <c r="AY2153" s="549"/>
      <c r="AZ2153" s="564"/>
      <c r="BA2153" s="565"/>
      <c r="BB2153" s="568"/>
      <c r="BC2153" s="569"/>
      <c r="BD2153" s="548">
        <f>IF(AZ2153=0,0,(BB2153/AZ2153)*100)</f>
        <v>0</v>
      </c>
      <c r="BE2153" s="549"/>
      <c r="BF2153" s="572">
        <f>AT2153+AZ2153</f>
        <v>0</v>
      </c>
      <c r="BG2153" s="573"/>
      <c r="BH2153" s="544">
        <f>AV2153+BB2153</f>
        <v>0</v>
      </c>
      <c r="BI2153" s="545"/>
      <c r="BJ2153" s="548">
        <f>IF(BF2153=0,0,(BH2153/BF2153)*100)</f>
        <v>0</v>
      </c>
      <c r="BK2153" s="549"/>
      <c r="BL2153" s="552">
        <f>(AD2153*2)+(AJ2153*2)+(AP2153*3)+BB2153</f>
        <v>0</v>
      </c>
      <c r="BM2153" s="553"/>
      <c r="BN2153" s="554"/>
      <c r="BO2153" s="560" t="e">
        <f>(BL2153*BR$2135)+(N2153*BR$2136)+(X2153*BR$2137)+(R2153*BR$2138)+(V2153*BR$2139)+(Z2153*BR$2140)</f>
        <v>#REF!</v>
      </c>
      <c r="BP2153" s="560" t="e">
        <f>((AZ2153-BB2153)*BR$2142)+((AT2153-AV2153)*BR$2141)+(H2153*BR$2143)+(P2153*BR$2144)</f>
        <v>#REF!</v>
      </c>
      <c r="BQ2153" s="62"/>
      <c r="BR2153" s="62"/>
      <c r="BS2153" s="62"/>
    </row>
    <row r="2154" spans="1:76" ht="21.75" customHeight="1">
      <c r="A2154" s="62"/>
      <c r="B2154" s="587"/>
      <c r="C2154" s="562" t="str">
        <f>IF(ROSTER!D$26="","",ROSTER!D$26)</f>
        <v/>
      </c>
      <c r="D2154" s="563"/>
      <c r="E2154" s="591"/>
      <c r="F2154" s="593"/>
      <c r="G2154" s="595"/>
      <c r="H2154" s="585"/>
      <c r="I2154" s="577"/>
      <c r="J2154" s="566"/>
      <c r="K2154" s="567"/>
      <c r="L2154" s="570"/>
      <c r="M2154" s="571"/>
      <c r="N2154" s="582" t="s">
        <v>16</v>
      </c>
      <c r="O2154" s="583"/>
      <c r="P2154" s="566"/>
      <c r="Q2154" s="567"/>
      <c r="R2154" s="570"/>
      <c r="S2154" s="571"/>
      <c r="T2154" s="582" t="s">
        <v>16</v>
      </c>
      <c r="U2154" s="583"/>
      <c r="V2154" s="585"/>
      <c r="W2154" s="577"/>
      <c r="X2154" s="566"/>
      <c r="Y2154" s="577"/>
      <c r="Z2154" s="566"/>
      <c r="AA2154" s="577"/>
      <c r="AB2154" s="566"/>
      <c r="AC2154" s="567"/>
      <c r="AD2154" s="570"/>
      <c r="AE2154" s="571"/>
      <c r="AF2154" s="598"/>
      <c r="AG2154" s="599"/>
      <c r="AH2154" s="566"/>
      <c r="AI2154" s="567"/>
      <c r="AJ2154" s="570"/>
      <c r="AK2154" s="571"/>
      <c r="AL2154" s="598"/>
      <c r="AM2154" s="599"/>
      <c r="AN2154" s="566"/>
      <c r="AO2154" s="567"/>
      <c r="AP2154" s="570"/>
      <c r="AQ2154" s="571"/>
      <c r="AR2154" s="598"/>
      <c r="AS2154" s="599"/>
      <c r="AT2154" s="603"/>
      <c r="AU2154" s="604"/>
      <c r="AV2154" s="596"/>
      <c r="AW2154" s="597"/>
      <c r="AX2154" s="598"/>
      <c r="AY2154" s="599"/>
      <c r="AZ2154" s="566"/>
      <c r="BA2154" s="567"/>
      <c r="BB2154" s="570"/>
      <c r="BC2154" s="571"/>
      <c r="BD2154" s="598"/>
      <c r="BE2154" s="599"/>
      <c r="BF2154" s="603"/>
      <c r="BG2154" s="604"/>
      <c r="BH2154" s="596"/>
      <c r="BI2154" s="597"/>
      <c r="BJ2154" s="598"/>
      <c r="BK2154" s="599"/>
      <c r="BL2154" s="600"/>
      <c r="BM2154" s="601"/>
      <c r="BN2154" s="602"/>
      <c r="BO2154" s="561"/>
      <c r="BP2154" s="561"/>
      <c r="BQ2154" s="62"/>
      <c r="BR2154" s="62"/>
      <c r="BS2154" s="62"/>
    </row>
    <row r="2155" spans="1:76" ht="21.75" customHeight="1">
      <c r="A2155" s="62"/>
      <c r="B2155" s="586" t="str">
        <f>IF(ROSTER!B$28="","",ROSTER!B$28)</f>
        <v/>
      </c>
      <c r="C2155" s="588" t="str">
        <f>IF(ROSTER!C$28="","",ROSTER!C$28)</f>
        <v/>
      </c>
      <c r="D2155" s="589"/>
      <c r="E2155" s="590"/>
      <c r="F2155" s="592">
        <f>IF(E2155="y",1,IF(E2155="S",1,0))</f>
        <v>0</v>
      </c>
      <c r="G2155" s="594">
        <f>IF(E2155="S",1,0)</f>
        <v>0</v>
      </c>
      <c r="H2155" s="584"/>
      <c r="I2155" s="576"/>
      <c r="J2155" s="564"/>
      <c r="K2155" s="565"/>
      <c r="L2155" s="568"/>
      <c r="M2155" s="569"/>
      <c r="N2155" s="578">
        <f>L2155+J2155</f>
        <v>0</v>
      </c>
      <c r="O2155" s="579"/>
      <c r="P2155" s="564"/>
      <c r="Q2155" s="565"/>
      <c r="R2155" s="568"/>
      <c r="S2155" s="569"/>
      <c r="T2155" s="578">
        <f>R2155-P2155</f>
        <v>0</v>
      </c>
      <c r="U2155" s="579"/>
      <c r="V2155" s="584"/>
      <c r="W2155" s="576"/>
      <c r="X2155" s="564"/>
      <c r="Y2155" s="576"/>
      <c r="Z2155" s="564"/>
      <c r="AA2155" s="576"/>
      <c r="AB2155" s="564"/>
      <c r="AC2155" s="565"/>
      <c r="AD2155" s="568"/>
      <c r="AE2155" s="569"/>
      <c r="AF2155" s="548">
        <f>IF(AB2155=0,0,(AD2155/AB2155)*100)</f>
        <v>0</v>
      </c>
      <c r="AG2155" s="549"/>
      <c r="AH2155" s="564"/>
      <c r="AI2155" s="565"/>
      <c r="AJ2155" s="568"/>
      <c r="AK2155" s="569"/>
      <c r="AL2155" s="548">
        <f>IF(AH2155=0,0,(AJ2155/AH2155)*100)</f>
        <v>0</v>
      </c>
      <c r="AM2155" s="549"/>
      <c r="AN2155" s="564"/>
      <c r="AO2155" s="565"/>
      <c r="AP2155" s="568"/>
      <c r="AQ2155" s="569"/>
      <c r="AR2155" s="548">
        <f>IF(AN2155=0,0,(AP2155/AN2155)*100)</f>
        <v>0</v>
      </c>
      <c r="AS2155" s="549"/>
      <c r="AT2155" s="572">
        <f>AB2155+AH2155+AN2155</f>
        <v>0</v>
      </c>
      <c r="AU2155" s="573"/>
      <c r="AV2155" s="544">
        <f>AD2155+AJ2155+AP2155</f>
        <v>0</v>
      </c>
      <c r="AW2155" s="545"/>
      <c r="AX2155" s="548">
        <f>IF(AT2155=0,0,(AV2155/AT2155)*100)</f>
        <v>0</v>
      </c>
      <c r="AY2155" s="549"/>
      <c r="AZ2155" s="564"/>
      <c r="BA2155" s="565"/>
      <c r="BB2155" s="568"/>
      <c r="BC2155" s="569"/>
      <c r="BD2155" s="548">
        <f>IF(AZ2155=0,0,(BB2155/AZ2155)*100)</f>
        <v>0</v>
      </c>
      <c r="BE2155" s="549"/>
      <c r="BF2155" s="572">
        <f>AT2155+AZ2155</f>
        <v>0</v>
      </c>
      <c r="BG2155" s="573"/>
      <c r="BH2155" s="544">
        <f>AV2155+BB2155</f>
        <v>0</v>
      </c>
      <c r="BI2155" s="545"/>
      <c r="BJ2155" s="548">
        <f>IF(BF2155=0,0,(BH2155/BF2155)*100)</f>
        <v>0</v>
      </c>
      <c r="BK2155" s="549"/>
      <c r="BL2155" s="552">
        <f>(AD2155*2)+(AJ2155*2)+(AP2155*3)+BB2155</f>
        <v>0</v>
      </c>
      <c r="BM2155" s="553"/>
      <c r="BN2155" s="554"/>
      <c r="BO2155" s="560" t="e">
        <f>(BL2155*BR$2135)+(N2155*BR$2136)+(X2155*BR$2137)+(R2155*BR$2138)+(V2155*BR$2139)+(Z2155*BR$2140)</f>
        <v>#REF!</v>
      </c>
      <c r="BP2155" s="560" t="e">
        <f>((AZ2155-BB2155)*BR$2142)+((AT2155-AV2155)*BR$2141)+(H2155*BR$2143)+(P2155*BR$2144)</f>
        <v>#REF!</v>
      </c>
      <c r="BQ2155" s="62"/>
      <c r="BR2155" s="62"/>
      <c r="BS2155" s="62"/>
    </row>
    <row r="2156" spans="1:76" ht="21.75" customHeight="1">
      <c r="A2156" s="62"/>
      <c r="B2156" s="587"/>
      <c r="C2156" s="562" t="str">
        <f>IF(ROSTER!D$28="","",ROSTER!D$28)</f>
        <v/>
      </c>
      <c r="D2156" s="563"/>
      <c r="E2156" s="591"/>
      <c r="F2156" s="593"/>
      <c r="G2156" s="595"/>
      <c r="H2156" s="585"/>
      <c r="I2156" s="577"/>
      <c r="J2156" s="566"/>
      <c r="K2156" s="567"/>
      <c r="L2156" s="570"/>
      <c r="M2156" s="571"/>
      <c r="N2156" s="582" t="s">
        <v>16</v>
      </c>
      <c r="O2156" s="583"/>
      <c r="P2156" s="566"/>
      <c r="Q2156" s="567"/>
      <c r="R2156" s="570"/>
      <c r="S2156" s="571"/>
      <c r="T2156" s="582" t="s">
        <v>16</v>
      </c>
      <c r="U2156" s="583"/>
      <c r="V2156" s="585"/>
      <c r="W2156" s="577"/>
      <c r="X2156" s="566"/>
      <c r="Y2156" s="577"/>
      <c r="Z2156" s="566"/>
      <c r="AA2156" s="577"/>
      <c r="AB2156" s="566"/>
      <c r="AC2156" s="567"/>
      <c r="AD2156" s="570"/>
      <c r="AE2156" s="571"/>
      <c r="AF2156" s="598"/>
      <c r="AG2156" s="599"/>
      <c r="AH2156" s="566"/>
      <c r="AI2156" s="567"/>
      <c r="AJ2156" s="570"/>
      <c r="AK2156" s="571"/>
      <c r="AL2156" s="598"/>
      <c r="AM2156" s="599"/>
      <c r="AN2156" s="566"/>
      <c r="AO2156" s="567"/>
      <c r="AP2156" s="570"/>
      <c r="AQ2156" s="571"/>
      <c r="AR2156" s="598"/>
      <c r="AS2156" s="599"/>
      <c r="AT2156" s="603"/>
      <c r="AU2156" s="604"/>
      <c r="AV2156" s="596"/>
      <c r="AW2156" s="597"/>
      <c r="AX2156" s="598"/>
      <c r="AY2156" s="599"/>
      <c r="AZ2156" s="566"/>
      <c r="BA2156" s="567"/>
      <c r="BB2156" s="570"/>
      <c r="BC2156" s="571"/>
      <c r="BD2156" s="598"/>
      <c r="BE2156" s="599"/>
      <c r="BF2156" s="603"/>
      <c r="BG2156" s="604"/>
      <c r="BH2156" s="596"/>
      <c r="BI2156" s="597"/>
      <c r="BJ2156" s="598"/>
      <c r="BK2156" s="599"/>
      <c r="BL2156" s="600"/>
      <c r="BM2156" s="601"/>
      <c r="BN2156" s="602"/>
      <c r="BO2156" s="561"/>
      <c r="BP2156" s="561"/>
      <c r="BQ2156" s="62"/>
      <c r="BR2156" s="62"/>
      <c r="BS2156" s="62"/>
    </row>
    <row r="2157" spans="1:76" ht="21.75" customHeight="1">
      <c r="A2157" s="62"/>
      <c r="B2157" s="586" t="str">
        <f>IF(ROSTER!B$30="","",ROSTER!B$30)</f>
        <v/>
      </c>
      <c r="C2157" s="588" t="str">
        <f>IF(ROSTER!C$30="","",ROSTER!C$30)</f>
        <v/>
      </c>
      <c r="D2157" s="589"/>
      <c r="E2157" s="590"/>
      <c r="F2157" s="592">
        <f>IF(E2157="y",1,IF(E2157="S",1,0))</f>
        <v>0</v>
      </c>
      <c r="G2157" s="594">
        <f>IF(E2157="S",1,0)</f>
        <v>0</v>
      </c>
      <c r="H2157" s="584"/>
      <c r="I2157" s="576"/>
      <c r="J2157" s="564"/>
      <c r="K2157" s="565"/>
      <c r="L2157" s="568"/>
      <c r="M2157" s="569"/>
      <c r="N2157" s="578">
        <f>L2157+J2157</f>
        <v>0</v>
      </c>
      <c r="O2157" s="579"/>
      <c r="P2157" s="564"/>
      <c r="Q2157" s="565"/>
      <c r="R2157" s="568"/>
      <c r="S2157" s="569"/>
      <c r="T2157" s="578">
        <f>R2157-P2157</f>
        <v>0</v>
      </c>
      <c r="U2157" s="579"/>
      <c r="V2157" s="584"/>
      <c r="W2157" s="576"/>
      <c r="X2157" s="564"/>
      <c r="Y2157" s="576"/>
      <c r="Z2157" s="564"/>
      <c r="AA2157" s="576"/>
      <c r="AB2157" s="564"/>
      <c r="AC2157" s="565"/>
      <c r="AD2157" s="568"/>
      <c r="AE2157" s="569"/>
      <c r="AF2157" s="548">
        <f>IF(AB2157=0,0,(AD2157/AB2157)*100)</f>
        <v>0</v>
      </c>
      <c r="AG2157" s="549"/>
      <c r="AH2157" s="564"/>
      <c r="AI2157" s="565"/>
      <c r="AJ2157" s="568"/>
      <c r="AK2157" s="569"/>
      <c r="AL2157" s="548">
        <f>IF(AH2157=0,0,(AJ2157/AH2157)*100)</f>
        <v>0</v>
      </c>
      <c r="AM2157" s="549"/>
      <c r="AN2157" s="564"/>
      <c r="AO2157" s="565"/>
      <c r="AP2157" s="568"/>
      <c r="AQ2157" s="569"/>
      <c r="AR2157" s="548">
        <f>IF(AN2157=0,0,(AP2157/AN2157)*100)</f>
        <v>0</v>
      </c>
      <c r="AS2157" s="549"/>
      <c r="AT2157" s="572">
        <f>AB2157+AH2157+AN2157</f>
        <v>0</v>
      </c>
      <c r="AU2157" s="573"/>
      <c r="AV2157" s="544">
        <f>AD2157+AJ2157+AP2157</f>
        <v>0</v>
      </c>
      <c r="AW2157" s="545"/>
      <c r="AX2157" s="548">
        <f>IF(AT2157=0,0,(AV2157/AT2157)*100)</f>
        <v>0</v>
      </c>
      <c r="AY2157" s="549"/>
      <c r="AZ2157" s="564"/>
      <c r="BA2157" s="565"/>
      <c r="BB2157" s="568"/>
      <c r="BC2157" s="569"/>
      <c r="BD2157" s="548">
        <f>IF(AZ2157=0,0,(BB2157/AZ2157)*100)</f>
        <v>0</v>
      </c>
      <c r="BE2157" s="549"/>
      <c r="BF2157" s="572">
        <f>AT2157+AZ2157</f>
        <v>0</v>
      </c>
      <c r="BG2157" s="573"/>
      <c r="BH2157" s="544">
        <f>AV2157+BB2157</f>
        <v>0</v>
      </c>
      <c r="BI2157" s="545"/>
      <c r="BJ2157" s="548">
        <f>IF(BF2157=0,0,(BH2157/BF2157)*100)</f>
        <v>0</v>
      </c>
      <c r="BK2157" s="549"/>
      <c r="BL2157" s="552">
        <f>(AD2157*2)+(AJ2157*2)+(AP2157*3)+BB2157</f>
        <v>0</v>
      </c>
      <c r="BM2157" s="553"/>
      <c r="BN2157" s="554"/>
      <c r="BO2157" s="560" t="e">
        <f>(BL2157*BR$2135)+(N2157*BR$2136)+(X2157*BR$2137)+(R2157*BR$2138)+(V2157*BR$2139)+(Z2157*BR$2140)</f>
        <v>#REF!</v>
      </c>
      <c r="BP2157" s="560" t="e">
        <f>((AZ2157-BB2157)*BR$2142)+((AT2157-AV2157)*BR$2141)+(H2157*BR$2143)+(P2157*BR$2144)</f>
        <v>#REF!</v>
      </c>
      <c r="BQ2157" s="62"/>
      <c r="BR2157" s="62"/>
      <c r="BS2157" s="62"/>
    </row>
    <row r="2158" spans="1:76" ht="21.75" customHeight="1">
      <c r="A2158" s="62"/>
      <c r="B2158" s="587"/>
      <c r="C2158" s="562" t="str">
        <f>IF(ROSTER!D$30="","",ROSTER!D$30)</f>
        <v/>
      </c>
      <c r="D2158" s="563"/>
      <c r="E2158" s="591"/>
      <c r="F2158" s="593"/>
      <c r="G2158" s="595"/>
      <c r="H2158" s="585"/>
      <c r="I2158" s="577"/>
      <c r="J2158" s="566"/>
      <c r="K2158" s="567"/>
      <c r="L2158" s="570"/>
      <c r="M2158" s="571"/>
      <c r="N2158" s="582" t="s">
        <v>16</v>
      </c>
      <c r="O2158" s="583"/>
      <c r="P2158" s="566"/>
      <c r="Q2158" s="567"/>
      <c r="R2158" s="570"/>
      <c r="S2158" s="571"/>
      <c r="T2158" s="582" t="s">
        <v>16</v>
      </c>
      <c r="U2158" s="583"/>
      <c r="V2158" s="585"/>
      <c r="W2158" s="577"/>
      <c r="X2158" s="566"/>
      <c r="Y2158" s="577"/>
      <c r="Z2158" s="566"/>
      <c r="AA2158" s="577"/>
      <c r="AB2158" s="566"/>
      <c r="AC2158" s="567"/>
      <c r="AD2158" s="570"/>
      <c r="AE2158" s="571"/>
      <c r="AF2158" s="598"/>
      <c r="AG2158" s="599"/>
      <c r="AH2158" s="566"/>
      <c r="AI2158" s="567"/>
      <c r="AJ2158" s="570"/>
      <c r="AK2158" s="571"/>
      <c r="AL2158" s="598"/>
      <c r="AM2158" s="599"/>
      <c r="AN2158" s="566"/>
      <c r="AO2158" s="567"/>
      <c r="AP2158" s="570"/>
      <c r="AQ2158" s="571"/>
      <c r="AR2158" s="598"/>
      <c r="AS2158" s="599"/>
      <c r="AT2158" s="603"/>
      <c r="AU2158" s="604"/>
      <c r="AV2158" s="596"/>
      <c r="AW2158" s="597"/>
      <c r="AX2158" s="598"/>
      <c r="AY2158" s="599"/>
      <c r="AZ2158" s="566"/>
      <c r="BA2158" s="567"/>
      <c r="BB2158" s="570"/>
      <c r="BC2158" s="571"/>
      <c r="BD2158" s="598"/>
      <c r="BE2158" s="599"/>
      <c r="BF2158" s="603"/>
      <c r="BG2158" s="604"/>
      <c r="BH2158" s="596"/>
      <c r="BI2158" s="597"/>
      <c r="BJ2158" s="598"/>
      <c r="BK2158" s="599"/>
      <c r="BL2158" s="600"/>
      <c r="BM2158" s="601"/>
      <c r="BN2158" s="602"/>
      <c r="BO2158" s="561"/>
      <c r="BP2158" s="561"/>
      <c r="BQ2158" s="62"/>
      <c r="BR2158" s="62"/>
      <c r="BS2158" s="62"/>
    </row>
    <row r="2159" spans="1:76" ht="21.75" customHeight="1">
      <c r="A2159" s="62"/>
      <c r="B2159" s="586" t="str">
        <f>IF(ROSTER!B$32="","",ROSTER!B$32)</f>
        <v/>
      </c>
      <c r="C2159" s="588" t="str">
        <f>IF(ROSTER!C$32="","",ROSTER!C$32)</f>
        <v/>
      </c>
      <c r="D2159" s="589"/>
      <c r="E2159" s="590"/>
      <c r="F2159" s="592">
        <f>IF(E2159="y",1,IF(E2159="S",1,0))</f>
        <v>0</v>
      </c>
      <c r="G2159" s="594">
        <f>IF(E2159="S",1,0)</f>
        <v>0</v>
      </c>
      <c r="H2159" s="584"/>
      <c r="I2159" s="576"/>
      <c r="J2159" s="564"/>
      <c r="K2159" s="565"/>
      <c r="L2159" s="568"/>
      <c r="M2159" s="569"/>
      <c r="N2159" s="578">
        <f>L2159+J2159</f>
        <v>0</v>
      </c>
      <c r="O2159" s="579"/>
      <c r="P2159" s="564"/>
      <c r="Q2159" s="565"/>
      <c r="R2159" s="568"/>
      <c r="S2159" s="569"/>
      <c r="T2159" s="578">
        <f>R2159-P2159</f>
        <v>0</v>
      </c>
      <c r="U2159" s="579"/>
      <c r="V2159" s="584"/>
      <c r="W2159" s="576"/>
      <c r="X2159" s="564"/>
      <c r="Y2159" s="576"/>
      <c r="Z2159" s="564"/>
      <c r="AA2159" s="576"/>
      <c r="AB2159" s="564"/>
      <c r="AC2159" s="565"/>
      <c r="AD2159" s="568"/>
      <c r="AE2159" s="569"/>
      <c r="AF2159" s="548">
        <f>IF(AB2159=0,0,(AD2159/AB2159)*100)</f>
        <v>0</v>
      </c>
      <c r="AG2159" s="549"/>
      <c r="AH2159" s="564"/>
      <c r="AI2159" s="565"/>
      <c r="AJ2159" s="568"/>
      <c r="AK2159" s="569"/>
      <c r="AL2159" s="548">
        <f>IF(AH2159=0,0,(AJ2159/AH2159)*100)</f>
        <v>0</v>
      </c>
      <c r="AM2159" s="549"/>
      <c r="AN2159" s="564"/>
      <c r="AO2159" s="565"/>
      <c r="AP2159" s="568"/>
      <c r="AQ2159" s="569"/>
      <c r="AR2159" s="548">
        <f>IF(AN2159=0,0,(AP2159/AN2159)*100)</f>
        <v>0</v>
      </c>
      <c r="AS2159" s="549"/>
      <c r="AT2159" s="572">
        <f>AB2159+AH2159+AN2159</f>
        <v>0</v>
      </c>
      <c r="AU2159" s="573"/>
      <c r="AV2159" s="544">
        <f>AD2159+AJ2159+AP2159</f>
        <v>0</v>
      </c>
      <c r="AW2159" s="545"/>
      <c r="AX2159" s="548">
        <f>IF(AT2159=0,0,(AV2159/AT2159)*100)</f>
        <v>0</v>
      </c>
      <c r="AY2159" s="549"/>
      <c r="AZ2159" s="564"/>
      <c r="BA2159" s="565"/>
      <c r="BB2159" s="568"/>
      <c r="BC2159" s="569"/>
      <c r="BD2159" s="548">
        <f>IF(AZ2159=0,0,(BB2159/AZ2159)*100)</f>
        <v>0</v>
      </c>
      <c r="BE2159" s="549"/>
      <c r="BF2159" s="572">
        <f>AT2159+AZ2159</f>
        <v>0</v>
      </c>
      <c r="BG2159" s="573"/>
      <c r="BH2159" s="544">
        <f>AV2159+BB2159</f>
        <v>0</v>
      </c>
      <c r="BI2159" s="545"/>
      <c r="BJ2159" s="548">
        <f>IF(BF2159=0,0,(BH2159/BF2159)*100)</f>
        <v>0</v>
      </c>
      <c r="BK2159" s="549"/>
      <c r="BL2159" s="552">
        <f>(AD2159*2)+(AJ2159*2)+(AP2159*3)+BB2159</f>
        <v>0</v>
      </c>
      <c r="BM2159" s="553"/>
      <c r="BN2159" s="554"/>
      <c r="BO2159" s="560" t="e">
        <f>(BL2159*BR$2135)+(N2159*BR$2136)+(X2159*BR$2137)+(R2159*BR$2138)+(V2159*BR$2139)+(Z2159*BR$2140)</f>
        <v>#REF!</v>
      </c>
      <c r="BP2159" s="560" t="e">
        <f>((AZ2159-BB2159)*BR$2142)+((AT2159-AV2159)*BR$2141)+(H2159*BR$2143)+(P2159*BR$2144)</f>
        <v>#REF!</v>
      </c>
      <c r="BQ2159" s="62"/>
      <c r="BR2159" s="62"/>
      <c r="BS2159" s="62"/>
    </row>
    <row r="2160" spans="1:76" ht="21.75" customHeight="1">
      <c r="A2160" s="62"/>
      <c r="B2160" s="587"/>
      <c r="C2160" s="562" t="str">
        <f>IF(ROSTER!D$32="","",ROSTER!D$32)</f>
        <v/>
      </c>
      <c r="D2160" s="563"/>
      <c r="E2160" s="591"/>
      <c r="F2160" s="593"/>
      <c r="G2160" s="595"/>
      <c r="H2160" s="585"/>
      <c r="I2160" s="577"/>
      <c r="J2160" s="566"/>
      <c r="K2160" s="567"/>
      <c r="L2160" s="570"/>
      <c r="M2160" s="571"/>
      <c r="N2160" s="582" t="s">
        <v>16</v>
      </c>
      <c r="O2160" s="583"/>
      <c r="P2160" s="566"/>
      <c r="Q2160" s="567"/>
      <c r="R2160" s="570"/>
      <c r="S2160" s="571"/>
      <c r="T2160" s="582" t="s">
        <v>16</v>
      </c>
      <c r="U2160" s="583"/>
      <c r="V2160" s="585"/>
      <c r="W2160" s="577"/>
      <c r="X2160" s="566"/>
      <c r="Y2160" s="577"/>
      <c r="Z2160" s="566"/>
      <c r="AA2160" s="577"/>
      <c r="AB2160" s="566"/>
      <c r="AC2160" s="567"/>
      <c r="AD2160" s="570"/>
      <c r="AE2160" s="571"/>
      <c r="AF2160" s="598"/>
      <c r="AG2160" s="599"/>
      <c r="AH2160" s="566"/>
      <c r="AI2160" s="567"/>
      <c r="AJ2160" s="570"/>
      <c r="AK2160" s="571"/>
      <c r="AL2160" s="598"/>
      <c r="AM2160" s="599"/>
      <c r="AN2160" s="566"/>
      <c r="AO2160" s="567"/>
      <c r="AP2160" s="570"/>
      <c r="AQ2160" s="571"/>
      <c r="AR2160" s="598"/>
      <c r="AS2160" s="599"/>
      <c r="AT2160" s="603"/>
      <c r="AU2160" s="604"/>
      <c r="AV2160" s="596"/>
      <c r="AW2160" s="597"/>
      <c r="AX2160" s="598"/>
      <c r="AY2160" s="599"/>
      <c r="AZ2160" s="566"/>
      <c r="BA2160" s="567"/>
      <c r="BB2160" s="570"/>
      <c r="BC2160" s="571"/>
      <c r="BD2160" s="598"/>
      <c r="BE2160" s="599"/>
      <c r="BF2160" s="603"/>
      <c r="BG2160" s="604"/>
      <c r="BH2160" s="596"/>
      <c r="BI2160" s="597"/>
      <c r="BJ2160" s="598"/>
      <c r="BK2160" s="599"/>
      <c r="BL2160" s="600"/>
      <c r="BM2160" s="601"/>
      <c r="BN2160" s="602"/>
      <c r="BO2160" s="561"/>
      <c r="BP2160" s="561"/>
      <c r="BQ2160" s="62"/>
      <c r="BR2160" s="62"/>
      <c r="BS2160" s="62"/>
    </row>
    <row r="2161" spans="1:73" ht="21.75" customHeight="1">
      <c r="A2161" s="62"/>
      <c r="B2161" s="586" t="str">
        <f>IF(ROSTER!B$34="","",ROSTER!B$34)</f>
        <v/>
      </c>
      <c r="C2161" s="588" t="str">
        <f>IF(ROSTER!C$34="","",ROSTER!C$34)</f>
        <v/>
      </c>
      <c r="D2161" s="589"/>
      <c r="E2161" s="590"/>
      <c r="F2161" s="592">
        <f>IF(E2161="y",1,IF(E2161="S",1,0))</f>
        <v>0</v>
      </c>
      <c r="G2161" s="594">
        <f>IF(E2161="S",1,0)</f>
        <v>0</v>
      </c>
      <c r="H2161" s="584"/>
      <c r="I2161" s="576"/>
      <c r="J2161" s="564"/>
      <c r="K2161" s="565"/>
      <c r="L2161" s="568"/>
      <c r="M2161" s="569"/>
      <c r="N2161" s="578">
        <f>L2161+J2161</f>
        <v>0</v>
      </c>
      <c r="O2161" s="579"/>
      <c r="P2161" s="564"/>
      <c r="Q2161" s="565"/>
      <c r="R2161" s="568"/>
      <c r="S2161" s="569"/>
      <c r="T2161" s="578">
        <f>R2161-P2161</f>
        <v>0</v>
      </c>
      <c r="U2161" s="579"/>
      <c r="V2161" s="584"/>
      <c r="W2161" s="576"/>
      <c r="X2161" s="564"/>
      <c r="Y2161" s="576"/>
      <c r="Z2161" s="564"/>
      <c r="AA2161" s="576"/>
      <c r="AB2161" s="564"/>
      <c r="AC2161" s="565"/>
      <c r="AD2161" s="568"/>
      <c r="AE2161" s="569"/>
      <c r="AF2161" s="548">
        <f>IF(AB2161=0,0,(AD2161/AB2161)*100)</f>
        <v>0</v>
      </c>
      <c r="AG2161" s="549"/>
      <c r="AH2161" s="564"/>
      <c r="AI2161" s="565"/>
      <c r="AJ2161" s="568"/>
      <c r="AK2161" s="569"/>
      <c r="AL2161" s="548">
        <f>IF(AH2161=0,0,(AJ2161/AH2161)*100)</f>
        <v>0</v>
      </c>
      <c r="AM2161" s="549"/>
      <c r="AN2161" s="564"/>
      <c r="AO2161" s="565"/>
      <c r="AP2161" s="568"/>
      <c r="AQ2161" s="569"/>
      <c r="AR2161" s="548">
        <f>IF(AN2161=0,0,(AP2161/AN2161)*100)</f>
        <v>0</v>
      </c>
      <c r="AS2161" s="549"/>
      <c r="AT2161" s="572">
        <f>AB2161+AH2161+AN2161</f>
        <v>0</v>
      </c>
      <c r="AU2161" s="573"/>
      <c r="AV2161" s="544">
        <f>AD2161+AJ2161+AP2161</f>
        <v>0</v>
      </c>
      <c r="AW2161" s="545"/>
      <c r="AX2161" s="548">
        <f>IF(AT2161=0,0,(AV2161/AT2161)*100)</f>
        <v>0</v>
      </c>
      <c r="AY2161" s="549"/>
      <c r="AZ2161" s="564"/>
      <c r="BA2161" s="565"/>
      <c r="BB2161" s="568"/>
      <c r="BC2161" s="569"/>
      <c r="BD2161" s="548">
        <f>IF(AZ2161=0,0,(BB2161/AZ2161)*100)</f>
        <v>0</v>
      </c>
      <c r="BE2161" s="549"/>
      <c r="BF2161" s="572">
        <f>AT2161+AZ2161</f>
        <v>0</v>
      </c>
      <c r="BG2161" s="573"/>
      <c r="BH2161" s="544">
        <f>AV2161+BB2161</f>
        <v>0</v>
      </c>
      <c r="BI2161" s="545"/>
      <c r="BJ2161" s="548">
        <f>IF(BF2161=0,0,(BH2161/BF2161)*100)</f>
        <v>0</v>
      </c>
      <c r="BK2161" s="549"/>
      <c r="BL2161" s="552">
        <f>(AD2161*2)+(AJ2161*2)+(AP2161*3)+BB2161</f>
        <v>0</v>
      </c>
      <c r="BM2161" s="553"/>
      <c r="BN2161" s="554"/>
      <c r="BO2161" s="560" t="e">
        <f>(BL2161*BR$2135)+(N2161*BR$2136)+(X2161*BR$2137)+(R2161*BR$2138)+(V2161*BR$2139)+(Z2161*BR$2140)</f>
        <v>#REF!</v>
      </c>
      <c r="BP2161" s="560" t="e">
        <f>((AZ2161-BB2161)*BR$2142)+((AT2161-AV2161)*BR$2141)+(H2161*BR$2143)+(P2161*BR$2144)</f>
        <v>#REF!</v>
      </c>
      <c r="BQ2161" s="62"/>
      <c r="BR2161" s="62"/>
      <c r="BS2161" s="62"/>
    </row>
    <row r="2162" spans="1:73" ht="21.75" customHeight="1">
      <c r="A2162" s="62"/>
      <c r="B2162" s="587"/>
      <c r="C2162" s="562" t="str">
        <f>IF(ROSTER!D$34="","",ROSTER!D$34)</f>
        <v/>
      </c>
      <c r="D2162" s="563"/>
      <c r="E2162" s="591"/>
      <c r="F2162" s="593"/>
      <c r="G2162" s="595"/>
      <c r="H2162" s="585"/>
      <c r="I2162" s="577"/>
      <c r="J2162" s="566"/>
      <c r="K2162" s="567"/>
      <c r="L2162" s="570"/>
      <c r="M2162" s="571"/>
      <c r="N2162" s="582" t="s">
        <v>16</v>
      </c>
      <c r="O2162" s="583"/>
      <c r="P2162" s="566"/>
      <c r="Q2162" s="567"/>
      <c r="R2162" s="570"/>
      <c r="S2162" s="571"/>
      <c r="T2162" s="582" t="s">
        <v>16</v>
      </c>
      <c r="U2162" s="583"/>
      <c r="V2162" s="585"/>
      <c r="W2162" s="577"/>
      <c r="X2162" s="566"/>
      <c r="Y2162" s="577"/>
      <c r="Z2162" s="566"/>
      <c r="AA2162" s="577"/>
      <c r="AB2162" s="566"/>
      <c r="AC2162" s="567"/>
      <c r="AD2162" s="570"/>
      <c r="AE2162" s="571"/>
      <c r="AF2162" s="598"/>
      <c r="AG2162" s="599"/>
      <c r="AH2162" s="566"/>
      <c r="AI2162" s="567"/>
      <c r="AJ2162" s="570"/>
      <c r="AK2162" s="571"/>
      <c r="AL2162" s="598"/>
      <c r="AM2162" s="599"/>
      <c r="AN2162" s="566"/>
      <c r="AO2162" s="567"/>
      <c r="AP2162" s="570"/>
      <c r="AQ2162" s="571"/>
      <c r="AR2162" s="598"/>
      <c r="AS2162" s="599"/>
      <c r="AT2162" s="603"/>
      <c r="AU2162" s="604"/>
      <c r="AV2162" s="596"/>
      <c r="AW2162" s="597"/>
      <c r="AX2162" s="598"/>
      <c r="AY2162" s="599"/>
      <c r="AZ2162" s="566"/>
      <c r="BA2162" s="567"/>
      <c r="BB2162" s="570"/>
      <c r="BC2162" s="571"/>
      <c r="BD2162" s="598"/>
      <c r="BE2162" s="599"/>
      <c r="BF2162" s="603"/>
      <c r="BG2162" s="604"/>
      <c r="BH2162" s="596"/>
      <c r="BI2162" s="597"/>
      <c r="BJ2162" s="598"/>
      <c r="BK2162" s="599"/>
      <c r="BL2162" s="600"/>
      <c r="BM2162" s="601"/>
      <c r="BN2162" s="602"/>
      <c r="BO2162" s="561"/>
      <c r="BP2162" s="561"/>
      <c r="BQ2162" s="62"/>
      <c r="BR2162" s="62"/>
      <c r="BS2162" s="62"/>
    </row>
    <row r="2163" spans="1:73" ht="21.75" customHeight="1">
      <c r="A2163" s="62"/>
      <c r="B2163" s="586" t="str">
        <f>IF(ROSTER!B$36="","",ROSTER!B$36)</f>
        <v/>
      </c>
      <c r="C2163" s="588" t="str">
        <f>IF(ROSTER!C$36="","",ROSTER!C$36)</f>
        <v/>
      </c>
      <c r="D2163" s="589"/>
      <c r="E2163" s="590"/>
      <c r="F2163" s="592">
        <f>IF(E2163="y",1,IF(E2163="S",1,0))</f>
        <v>0</v>
      </c>
      <c r="G2163" s="594">
        <f>IF(E2163="S",1,0)</f>
        <v>0</v>
      </c>
      <c r="H2163" s="584"/>
      <c r="I2163" s="576"/>
      <c r="J2163" s="564"/>
      <c r="K2163" s="565"/>
      <c r="L2163" s="568"/>
      <c r="M2163" s="569"/>
      <c r="N2163" s="578">
        <f>L2163+J2163</f>
        <v>0</v>
      </c>
      <c r="O2163" s="579"/>
      <c r="P2163" s="564"/>
      <c r="Q2163" s="565"/>
      <c r="R2163" s="568"/>
      <c r="S2163" s="569"/>
      <c r="T2163" s="578">
        <f>R2163-P2163</f>
        <v>0</v>
      </c>
      <c r="U2163" s="579"/>
      <c r="V2163" s="584"/>
      <c r="W2163" s="576"/>
      <c r="X2163" s="564"/>
      <c r="Y2163" s="576"/>
      <c r="Z2163" s="564"/>
      <c r="AA2163" s="576"/>
      <c r="AB2163" s="564"/>
      <c r="AC2163" s="565"/>
      <c r="AD2163" s="568"/>
      <c r="AE2163" s="569"/>
      <c r="AF2163" s="548">
        <f>IF(AB2163=0,0,(AD2163/AB2163)*100)</f>
        <v>0</v>
      </c>
      <c r="AG2163" s="549"/>
      <c r="AH2163" s="564"/>
      <c r="AI2163" s="565"/>
      <c r="AJ2163" s="568"/>
      <c r="AK2163" s="569"/>
      <c r="AL2163" s="548">
        <f>IF(AH2163=0,0,(AJ2163/AH2163)*100)</f>
        <v>0</v>
      </c>
      <c r="AM2163" s="549"/>
      <c r="AN2163" s="564"/>
      <c r="AO2163" s="565"/>
      <c r="AP2163" s="568"/>
      <c r="AQ2163" s="569"/>
      <c r="AR2163" s="548">
        <f>IF(AN2163=0,0,(AP2163/AN2163)*100)</f>
        <v>0</v>
      </c>
      <c r="AS2163" s="549"/>
      <c r="AT2163" s="572">
        <f>AB2163+AH2163+AN2163</f>
        <v>0</v>
      </c>
      <c r="AU2163" s="573"/>
      <c r="AV2163" s="544">
        <f>AD2163+AJ2163+AP2163</f>
        <v>0</v>
      </c>
      <c r="AW2163" s="545"/>
      <c r="AX2163" s="548">
        <f>IF(AT2163=0,0,(AV2163/AT2163)*100)</f>
        <v>0</v>
      </c>
      <c r="AY2163" s="549"/>
      <c r="AZ2163" s="564"/>
      <c r="BA2163" s="565"/>
      <c r="BB2163" s="568"/>
      <c r="BC2163" s="569"/>
      <c r="BD2163" s="548">
        <f>IF(AZ2163=0,0,(BB2163/AZ2163)*100)</f>
        <v>0</v>
      </c>
      <c r="BE2163" s="549"/>
      <c r="BF2163" s="572">
        <f>AT2163+AZ2163</f>
        <v>0</v>
      </c>
      <c r="BG2163" s="573"/>
      <c r="BH2163" s="544">
        <f>AV2163+BB2163</f>
        <v>0</v>
      </c>
      <c r="BI2163" s="545"/>
      <c r="BJ2163" s="548">
        <f>IF(BF2163=0,0,(BH2163/BF2163)*100)</f>
        <v>0</v>
      </c>
      <c r="BK2163" s="549"/>
      <c r="BL2163" s="552">
        <f>(AD2163*2)+(AJ2163*2)+(AP2163*3)+BB2163</f>
        <v>0</v>
      </c>
      <c r="BM2163" s="553"/>
      <c r="BN2163" s="554"/>
      <c r="BO2163" s="560" t="e">
        <f>(BL2163*BR$2135)+(N2163*BR$2136)+(X2163*BR$2137)+(R2163*BR$2138)+(V2163*BR$2139)+(Z2163*BR$2140)</f>
        <v>#REF!</v>
      </c>
      <c r="BP2163" s="560" t="e">
        <f>((AZ2163-BB2163)*BR$2142)+((AT2163-AV2163)*BR$2141)+(H2163*BR$2143)+(P2163*BR$2144)</f>
        <v>#REF!</v>
      </c>
      <c r="BQ2163" s="62"/>
      <c r="BR2163" s="62"/>
      <c r="BS2163" s="62"/>
    </row>
    <row r="2164" spans="1:73" ht="21.75" customHeight="1">
      <c r="A2164" s="62"/>
      <c r="B2164" s="587"/>
      <c r="C2164" s="562" t="str">
        <f>IF(ROSTER!D$36="","",ROSTER!D$36)</f>
        <v/>
      </c>
      <c r="D2164" s="563"/>
      <c r="E2164" s="591"/>
      <c r="F2164" s="593"/>
      <c r="G2164" s="595"/>
      <c r="H2164" s="585"/>
      <c r="I2164" s="577"/>
      <c r="J2164" s="566"/>
      <c r="K2164" s="567"/>
      <c r="L2164" s="570"/>
      <c r="M2164" s="571"/>
      <c r="N2164" s="582" t="s">
        <v>16</v>
      </c>
      <c r="O2164" s="583"/>
      <c r="P2164" s="566"/>
      <c r="Q2164" s="567"/>
      <c r="R2164" s="570"/>
      <c r="S2164" s="571"/>
      <c r="T2164" s="582" t="s">
        <v>16</v>
      </c>
      <c r="U2164" s="583"/>
      <c r="V2164" s="585"/>
      <c r="W2164" s="577"/>
      <c r="X2164" s="566"/>
      <c r="Y2164" s="577"/>
      <c r="Z2164" s="566"/>
      <c r="AA2164" s="577"/>
      <c r="AB2164" s="566"/>
      <c r="AC2164" s="567"/>
      <c r="AD2164" s="570"/>
      <c r="AE2164" s="571"/>
      <c r="AF2164" s="598"/>
      <c r="AG2164" s="599"/>
      <c r="AH2164" s="566"/>
      <c r="AI2164" s="567"/>
      <c r="AJ2164" s="570"/>
      <c r="AK2164" s="571"/>
      <c r="AL2164" s="598"/>
      <c r="AM2164" s="599"/>
      <c r="AN2164" s="566"/>
      <c r="AO2164" s="567"/>
      <c r="AP2164" s="570"/>
      <c r="AQ2164" s="571"/>
      <c r="AR2164" s="598"/>
      <c r="AS2164" s="599"/>
      <c r="AT2164" s="603"/>
      <c r="AU2164" s="604"/>
      <c r="AV2164" s="596"/>
      <c r="AW2164" s="597"/>
      <c r="AX2164" s="598"/>
      <c r="AY2164" s="599"/>
      <c r="AZ2164" s="566"/>
      <c r="BA2164" s="567"/>
      <c r="BB2164" s="570"/>
      <c r="BC2164" s="571"/>
      <c r="BD2164" s="598"/>
      <c r="BE2164" s="599"/>
      <c r="BF2164" s="603"/>
      <c r="BG2164" s="604"/>
      <c r="BH2164" s="596"/>
      <c r="BI2164" s="597"/>
      <c r="BJ2164" s="598"/>
      <c r="BK2164" s="599"/>
      <c r="BL2164" s="600"/>
      <c r="BM2164" s="601"/>
      <c r="BN2164" s="602"/>
      <c r="BO2164" s="561"/>
      <c r="BP2164" s="561"/>
      <c r="BQ2164" s="62"/>
      <c r="BR2164" s="62"/>
      <c r="BS2164" s="62"/>
    </row>
    <row r="2165" spans="1:73" ht="21.75" customHeight="1">
      <c r="A2165" s="62"/>
      <c r="B2165" s="586" t="str">
        <f>IF(ROSTER!B$38="","",ROSTER!B$38)</f>
        <v/>
      </c>
      <c r="C2165" s="588" t="str">
        <f>IF(ROSTER!C$38="","",ROSTER!C$38)</f>
        <v/>
      </c>
      <c r="D2165" s="589"/>
      <c r="E2165" s="590"/>
      <c r="F2165" s="592">
        <f>IF(E2165="y",1,IF(E2165="S",1,0))</f>
        <v>0</v>
      </c>
      <c r="G2165" s="594">
        <f>IF(E2165="S",1,0)</f>
        <v>0</v>
      </c>
      <c r="H2165" s="584"/>
      <c r="I2165" s="576"/>
      <c r="J2165" s="564"/>
      <c r="K2165" s="565"/>
      <c r="L2165" s="568"/>
      <c r="M2165" s="569"/>
      <c r="N2165" s="578">
        <f>L2165+J2165</f>
        <v>0</v>
      </c>
      <c r="O2165" s="579"/>
      <c r="P2165" s="564"/>
      <c r="Q2165" s="565"/>
      <c r="R2165" s="568"/>
      <c r="S2165" s="569"/>
      <c r="T2165" s="578">
        <f>R2165-P2165</f>
        <v>0</v>
      </c>
      <c r="U2165" s="579"/>
      <c r="V2165" s="584"/>
      <c r="W2165" s="576"/>
      <c r="X2165" s="564"/>
      <c r="Y2165" s="576"/>
      <c r="Z2165" s="564"/>
      <c r="AA2165" s="576"/>
      <c r="AB2165" s="564"/>
      <c r="AC2165" s="565"/>
      <c r="AD2165" s="568"/>
      <c r="AE2165" s="569"/>
      <c r="AF2165" s="548">
        <f>IF(AB2165=0,0,(AD2165/AB2165)*100)</f>
        <v>0</v>
      </c>
      <c r="AG2165" s="549"/>
      <c r="AH2165" s="564"/>
      <c r="AI2165" s="565"/>
      <c r="AJ2165" s="568"/>
      <c r="AK2165" s="569"/>
      <c r="AL2165" s="548">
        <f>IF(AH2165=0,0,(AJ2165/AH2165)*100)</f>
        <v>0</v>
      </c>
      <c r="AM2165" s="549"/>
      <c r="AN2165" s="564"/>
      <c r="AO2165" s="565"/>
      <c r="AP2165" s="568"/>
      <c r="AQ2165" s="569"/>
      <c r="AR2165" s="548">
        <f>IF(AN2165=0,0,(AP2165/AN2165)*100)</f>
        <v>0</v>
      </c>
      <c r="AS2165" s="549"/>
      <c r="AT2165" s="572">
        <f>AB2165+AH2165+AN2165</f>
        <v>0</v>
      </c>
      <c r="AU2165" s="573"/>
      <c r="AV2165" s="544">
        <f>AD2165+AJ2165+AP2165</f>
        <v>0</v>
      </c>
      <c r="AW2165" s="545"/>
      <c r="AX2165" s="548">
        <f>IF(AT2165=0,0,(AV2165/AT2165)*100)</f>
        <v>0</v>
      </c>
      <c r="AY2165" s="549"/>
      <c r="AZ2165" s="564"/>
      <c r="BA2165" s="565"/>
      <c r="BB2165" s="568"/>
      <c r="BC2165" s="569"/>
      <c r="BD2165" s="548">
        <f>IF(AZ2165=0,0,(BB2165/AZ2165)*100)</f>
        <v>0</v>
      </c>
      <c r="BE2165" s="549"/>
      <c r="BF2165" s="572">
        <f>AT2165+AZ2165</f>
        <v>0</v>
      </c>
      <c r="BG2165" s="573"/>
      <c r="BH2165" s="544">
        <f>AV2165+BB2165</f>
        <v>0</v>
      </c>
      <c r="BI2165" s="545"/>
      <c r="BJ2165" s="548">
        <f>IF(BF2165=0,0,(BH2165/BF2165)*100)</f>
        <v>0</v>
      </c>
      <c r="BK2165" s="549"/>
      <c r="BL2165" s="552">
        <f>(AD2165*2)+(AJ2165*2)+(AP2165*3)+BB2165</f>
        <v>0</v>
      </c>
      <c r="BM2165" s="553"/>
      <c r="BN2165" s="554"/>
      <c r="BO2165" s="560" t="e">
        <f>(BL2165*BR$2135)+(N2165*BR$2136)+(X2165*BR$2137)+(R2165*BR$2138)+(V2165*BR$2139)+(Z2165*BR$2140)</f>
        <v>#REF!</v>
      </c>
      <c r="BP2165" s="560" t="e">
        <f>((AZ2165-BB2165)*BR$2142)+((AT2165-AV2165)*BR$2141)+(H2165*BR$2143)+(P2165*BR$2144)</f>
        <v>#REF!</v>
      </c>
      <c r="BQ2165" s="62"/>
      <c r="BR2165" s="62"/>
      <c r="BS2165" s="62"/>
    </row>
    <row r="2166" spans="1:73" ht="21.75" customHeight="1">
      <c r="A2166" s="62"/>
      <c r="B2166" s="587"/>
      <c r="C2166" s="562" t="str">
        <f>IF(ROSTER!D$38="","",ROSTER!D$38)</f>
        <v/>
      </c>
      <c r="D2166" s="563"/>
      <c r="E2166" s="591"/>
      <c r="F2166" s="593"/>
      <c r="G2166" s="595"/>
      <c r="H2166" s="585"/>
      <c r="I2166" s="577"/>
      <c r="J2166" s="566"/>
      <c r="K2166" s="567"/>
      <c r="L2166" s="570"/>
      <c r="M2166" s="571"/>
      <c r="N2166" s="582" t="s">
        <v>16</v>
      </c>
      <c r="O2166" s="583"/>
      <c r="P2166" s="566"/>
      <c r="Q2166" s="567"/>
      <c r="R2166" s="570"/>
      <c r="S2166" s="571"/>
      <c r="T2166" s="582" t="s">
        <v>16</v>
      </c>
      <c r="U2166" s="583"/>
      <c r="V2166" s="585"/>
      <c r="W2166" s="577"/>
      <c r="X2166" s="566"/>
      <c r="Y2166" s="577"/>
      <c r="Z2166" s="566"/>
      <c r="AA2166" s="577"/>
      <c r="AB2166" s="566"/>
      <c r="AC2166" s="567"/>
      <c r="AD2166" s="570"/>
      <c r="AE2166" s="571"/>
      <c r="AF2166" s="598"/>
      <c r="AG2166" s="599"/>
      <c r="AH2166" s="566"/>
      <c r="AI2166" s="567"/>
      <c r="AJ2166" s="570"/>
      <c r="AK2166" s="571"/>
      <c r="AL2166" s="598"/>
      <c r="AM2166" s="599"/>
      <c r="AN2166" s="566"/>
      <c r="AO2166" s="567"/>
      <c r="AP2166" s="570"/>
      <c r="AQ2166" s="571"/>
      <c r="AR2166" s="598"/>
      <c r="AS2166" s="599"/>
      <c r="AT2166" s="603"/>
      <c r="AU2166" s="604"/>
      <c r="AV2166" s="596"/>
      <c r="AW2166" s="597"/>
      <c r="AX2166" s="598"/>
      <c r="AY2166" s="599"/>
      <c r="AZ2166" s="566"/>
      <c r="BA2166" s="567"/>
      <c r="BB2166" s="570"/>
      <c r="BC2166" s="571"/>
      <c r="BD2166" s="598"/>
      <c r="BE2166" s="599"/>
      <c r="BF2166" s="603"/>
      <c r="BG2166" s="604"/>
      <c r="BH2166" s="596"/>
      <c r="BI2166" s="597"/>
      <c r="BJ2166" s="598"/>
      <c r="BK2166" s="599"/>
      <c r="BL2166" s="600"/>
      <c r="BM2166" s="601"/>
      <c r="BN2166" s="602"/>
      <c r="BO2166" s="561"/>
      <c r="BP2166" s="561"/>
      <c r="BQ2166" s="62"/>
      <c r="BR2166" s="62"/>
      <c r="BS2166" s="62"/>
    </row>
    <row r="2167" spans="1:73" ht="21.75" customHeight="1">
      <c r="A2167" s="62"/>
      <c r="B2167" s="586" t="str">
        <f>IF(ROSTER!B$40="","",ROSTER!B$40)</f>
        <v/>
      </c>
      <c r="C2167" s="588" t="str">
        <f>IF(ROSTER!C$40="","",ROSTER!C$40)</f>
        <v/>
      </c>
      <c r="D2167" s="589"/>
      <c r="E2167" s="590"/>
      <c r="F2167" s="592">
        <f>IF(E2167="y",1,IF(E2167="S",1,0))</f>
        <v>0</v>
      </c>
      <c r="G2167" s="594">
        <f>IF(E2167="S",1,0)</f>
        <v>0</v>
      </c>
      <c r="H2167" s="584"/>
      <c r="I2167" s="576"/>
      <c r="J2167" s="564"/>
      <c r="K2167" s="565"/>
      <c r="L2167" s="568"/>
      <c r="M2167" s="569"/>
      <c r="N2167" s="578">
        <f>L2167+J2167</f>
        <v>0</v>
      </c>
      <c r="O2167" s="579"/>
      <c r="P2167" s="564"/>
      <c r="Q2167" s="565"/>
      <c r="R2167" s="568"/>
      <c r="S2167" s="569"/>
      <c r="T2167" s="578">
        <f>R2167-P2167</f>
        <v>0</v>
      </c>
      <c r="U2167" s="579"/>
      <c r="V2167" s="584"/>
      <c r="W2167" s="576"/>
      <c r="X2167" s="564"/>
      <c r="Y2167" s="576"/>
      <c r="Z2167" s="564"/>
      <c r="AA2167" s="576"/>
      <c r="AB2167" s="564"/>
      <c r="AC2167" s="565"/>
      <c r="AD2167" s="568"/>
      <c r="AE2167" s="569"/>
      <c r="AF2167" s="548">
        <f>IF(AB2167=0,0,(AD2167/AB2167)*100)</f>
        <v>0</v>
      </c>
      <c r="AG2167" s="549"/>
      <c r="AH2167" s="564"/>
      <c r="AI2167" s="565"/>
      <c r="AJ2167" s="568"/>
      <c r="AK2167" s="569"/>
      <c r="AL2167" s="548">
        <f>IF(AH2167=0,0,(AJ2167/AH2167)*100)</f>
        <v>0</v>
      </c>
      <c r="AM2167" s="549"/>
      <c r="AN2167" s="564"/>
      <c r="AO2167" s="565"/>
      <c r="AP2167" s="568"/>
      <c r="AQ2167" s="569"/>
      <c r="AR2167" s="548">
        <f>IF(AN2167=0,0,(AP2167/AN2167)*100)</f>
        <v>0</v>
      </c>
      <c r="AS2167" s="549"/>
      <c r="AT2167" s="572">
        <f>AB2167+AH2167+AN2167</f>
        <v>0</v>
      </c>
      <c r="AU2167" s="573"/>
      <c r="AV2167" s="544">
        <f>AD2167+AJ2167+AP2167</f>
        <v>0</v>
      </c>
      <c r="AW2167" s="545"/>
      <c r="AX2167" s="548">
        <f>IF(AT2167=0,0,(AV2167/AT2167)*100)</f>
        <v>0</v>
      </c>
      <c r="AY2167" s="549"/>
      <c r="AZ2167" s="564"/>
      <c r="BA2167" s="565"/>
      <c r="BB2167" s="568"/>
      <c r="BC2167" s="569"/>
      <c r="BD2167" s="548">
        <f>IF(AZ2167=0,0,(BB2167/AZ2167)*100)</f>
        <v>0</v>
      </c>
      <c r="BE2167" s="549"/>
      <c r="BF2167" s="572">
        <f>AT2167+AZ2167</f>
        <v>0</v>
      </c>
      <c r="BG2167" s="573"/>
      <c r="BH2167" s="544">
        <f>AV2167+BB2167</f>
        <v>0</v>
      </c>
      <c r="BI2167" s="545"/>
      <c r="BJ2167" s="548">
        <f>IF(BF2167=0,0,(BH2167/BF2167)*100)</f>
        <v>0</v>
      </c>
      <c r="BK2167" s="549"/>
      <c r="BL2167" s="552">
        <f>(AD2167*2)+(AJ2167*2)+(AP2167*3)+BB2167</f>
        <v>0</v>
      </c>
      <c r="BM2167" s="553"/>
      <c r="BN2167" s="554"/>
      <c r="BO2167" s="560" t="e">
        <f>(BL2167*BR$2135)+(N2167*BR$2136)+(X2167*BR$2137)+(R2167*BR$2138)+(V2167*BR$2139)+(Z2167*BR$2140)</f>
        <v>#REF!</v>
      </c>
      <c r="BP2167" s="560" t="e">
        <f>((AZ2167-BB2167)*BR$2142)+((AT2167-AV2167)*BR$2141)+(H2167*BR$2143)+(P2167*BR$2144)</f>
        <v>#REF!</v>
      </c>
      <c r="BQ2167" s="62"/>
      <c r="BR2167" s="62"/>
      <c r="BS2167" s="62"/>
    </row>
    <row r="2168" spans="1:73" ht="21.75" customHeight="1">
      <c r="A2168" s="62"/>
      <c r="B2168" s="587"/>
      <c r="C2168" s="562" t="str">
        <f>IF(ROSTER!D$40="","",ROSTER!D$40)</f>
        <v/>
      </c>
      <c r="D2168" s="563"/>
      <c r="E2168" s="591"/>
      <c r="F2168" s="593"/>
      <c r="G2168" s="595"/>
      <c r="H2168" s="585"/>
      <c r="I2168" s="577"/>
      <c r="J2168" s="566"/>
      <c r="K2168" s="567"/>
      <c r="L2168" s="570"/>
      <c r="M2168" s="571"/>
      <c r="N2168" s="582" t="s">
        <v>16</v>
      </c>
      <c r="O2168" s="583"/>
      <c r="P2168" s="566"/>
      <c r="Q2168" s="567"/>
      <c r="R2168" s="570"/>
      <c r="S2168" s="571"/>
      <c r="T2168" s="582" t="s">
        <v>16</v>
      </c>
      <c r="U2168" s="583"/>
      <c r="V2168" s="585"/>
      <c r="W2168" s="577"/>
      <c r="X2168" s="566"/>
      <c r="Y2168" s="577"/>
      <c r="Z2168" s="566"/>
      <c r="AA2168" s="577"/>
      <c r="AB2168" s="566"/>
      <c r="AC2168" s="567"/>
      <c r="AD2168" s="570"/>
      <c r="AE2168" s="571"/>
      <c r="AF2168" s="598"/>
      <c r="AG2168" s="599"/>
      <c r="AH2168" s="566"/>
      <c r="AI2168" s="567"/>
      <c r="AJ2168" s="570"/>
      <c r="AK2168" s="571"/>
      <c r="AL2168" s="598"/>
      <c r="AM2168" s="599"/>
      <c r="AN2168" s="566"/>
      <c r="AO2168" s="567"/>
      <c r="AP2168" s="570"/>
      <c r="AQ2168" s="571"/>
      <c r="AR2168" s="598"/>
      <c r="AS2168" s="599"/>
      <c r="AT2168" s="603"/>
      <c r="AU2168" s="604"/>
      <c r="AV2168" s="596"/>
      <c r="AW2168" s="597"/>
      <c r="AX2168" s="598"/>
      <c r="AY2168" s="599"/>
      <c r="AZ2168" s="566"/>
      <c r="BA2168" s="567"/>
      <c r="BB2168" s="570"/>
      <c r="BC2168" s="571"/>
      <c r="BD2168" s="598"/>
      <c r="BE2168" s="599"/>
      <c r="BF2168" s="603"/>
      <c r="BG2168" s="604"/>
      <c r="BH2168" s="596"/>
      <c r="BI2168" s="597"/>
      <c r="BJ2168" s="598"/>
      <c r="BK2168" s="599"/>
      <c r="BL2168" s="600"/>
      <c r="BM2168" s="601"/>
      <c r="BN2168" s="602"/>
      <c r="BO2168" s="561"/>
      <c r="BP2168" s="561"/>
      <c r="BQ2168" s="62"/>
      <c r="BR2168" s="62"/>
      <c r="BS2168" s="62"/>
    </row>
    <row r="2169" spans="1:73" ht="21.75" customHeight="1">
      <c r="A2169" s="62"/>
      <c r="B2169" s="586" t="str">
        <f>IF(ROSTER!B$42="","",ROSTER!B$42)</f>
        <v/>
      </c>
      <c r="C2169" s="588" t="str">
        <f>IF(ROSTER!C$42="","",ROSTER!C$42)</f>
        <v/>
      </c>
      <c r="D2169" s="589"/>
      <c r="E2169" s="590"/>
      <c r="F2169" s="592">
        <f>IF(E2169="y",1,IF(E2169="S",1,0))</f>
        <v>0</v>
      </c>
      <c r="G2169" s="594">
        <f>IF(E2169="S",1,0)</f>
        <v>0</v>
      </c>
      <c r="H2169" s="584"/>
      <c r="I2169" s="576"/>
      <c r="J2169" s="564"/>
      <c r="K2169" s="565"/>
      <c r="L2169" s="568"/>
      <c r="M2169" s="569"/>
      <c r="N2169" s="578">
        <f>L2169+J2169</f>
        <v>0</v>
      </c>
      <c r="O2169" s="579"/>
      <c r="P2169" s="564"/>
      <c r="Q2169" s="565"/>
      <c r="R2169" s="568"/>
      <c r="S2169" s="569"/>
      <c r="T2169" s="578">
        <f>R2169-P2169</f>
        <v>0</v>
      </c>
      <c r="U2169" s="579"/>
      <c r="V2169" s="584"/>
      <c r="W2169" s="576"/>
      <c r="X2169" s="564"/>
      <c r="Y2169" s="576"/>
      <c r="Z2169" s="564"/>
      <c r="AA2169" s="576"/>
      <c r="AB2169" s="564"/>
      <c r="AC2169" s="565"/>
      <c r="AD2169" s="568"/>
      <c r="AE2169" s="569"/>
      <c r="AF2169" s="548">
        <f>IF(AB2169=0,0,(AD2169/AB2169)*100)</f>
        <v>0</v>
      </c>
      <c r="AG2169" s="549"/>
      <c r="AH2169" s="564"/>
      <c r="AI2169" s="565"/>
      <c r="AJ2169" s="568"/>
      <c r="AK2169" s="569"/>
      <c r="AL2169" s="548">
        <f>IF(AH2169=0,0,(AJ2169/AH2169)*100)</f>
        <v>0</v>
      </c>
      <c r="AM2169" s="549"/>
      <c r="AN2169" s="564"/>
      <c r="AO2169" s="565"/>
      <c r="AP2169" s="568"/>
      <c r="AQ2169" s="569"/>
      <c r="AR2169" s="548">
        <f>IF(AN2169=0,0,(AP2169/AN2169)*100)</f>
        <v>0</v>
      </c>
      <c r="AS2169" s="549"/>
      <c r="AT2169" s="572">
        <f>AB2169+AH2169+AN2169</f>
        <v>0</v>
      </c>
      <c r="AU2169" s="573"/>
      <c r="AV2169" s="544">
        <f>AD2169+AJ2169+AP2169</f>
        <v>0</v>
      </c>
      <c r="AW2169" s="545"/>
      <c r="AX2169" s="548">
        <f>IF(AT2169=0,0,(AV2169/AT2169)*100)</f>
        <v>0</v>
      </c>
      <c r="AY2169" s="549"/>
      <c r="AZ2169" s="564"/>
      <c r="BA2169" s="565"/>
      <c r="BB2169" s="568"/>
      <c r="BC2169" s="569"/>
      <c r="BD2169" s="548">
        <f>IF(AZ2169=0,0,(BB2169/AZ2169)*100)</f>
        <v>0</v>
      </c>
      <c r="BE2169" s="549"/>
      <c r="BF2169" s="572">
        <f>AT2169+AZ2169</f>
        <v>0</v>
      </c>
      <c r="BG2169" s="573"/>
      <c r="BH2169" s="544">
        <f>AV2169+BB2169</f>
        <v>0</v>
      </c>
      <c r="BI2169" s="545"/>
      <c r="BJ2169" s="548">
        <f>IF(BF2169=0,0,(BH2169/BF2169)*100)</f>
        <v>0</v>
      </c>
      <c r="BK2169" s="549"/>
      <c r="BL2169" s="552">
        <f>(AD2169*2)+(AJ2169*2)+(AP2169*3)+BB2169</f>
        <v>0</v>
      </c>
      <c r="BM2169" s="553"/>
      <c r="BN2169" s="554"/>
      <c r="BO2169" s="560" t="e">
        <f>(BL2169*BR$2135)+(N2169*BR$2136)+(X2169*BR$2137)+(R2169*BR$2138)+(V2169*BR$2139)+(Z2169*BR$2140)</f>
        <v>#REF!</v>
      </c>
      <c r="BP2169" s="560" t="e">
        <f>((AZ2169-BB2169)*BR$2142)+((AT2169-AV2169)*BR$2141)+(H2169*BR$2143)+(P2169*BR$2144)</f>
        <v>#REF!</v>
      </c>
      <c r="BQ2169" s="62"/>
      <c r="BR2169" s="62"/>
      <c r="BS2169" s="62"/>
    </row>
    <row r="2170" spans="1:73" ht="21.75" customHeight="1">
      <c r="A2170" s="62"/>
      <c r="B2170" s="587"/>
      <c r="C2170" s="562" t="str">
        <f>IF(ROSTER!D$42="","",ROSTER!D$42)</f>
        <v/>
      </c>
      <c r="D2170" s="563"/>
      <c r="E2170" s="591"/>
      <c r="F2170" s="593"/>
      <c r="G2170" s="595"/>
      <c r="H2170" s="585"/>
      <c r="I2170" s="577"/>
      <c r="J2170" s="566"/>
      <c r="K2170" s="567"/>
      <c r="L2170" s="570"/>
      <c r="M2170" s="571"/>
      <c r="N2170" s="582" t="s">
        <v>16</v>
      </c>
      <c r="O2170" s="583"/>
      <c r="P2170" s="566"/>
      <c r="Q2170" s="567"/>
      <c r="R2170" s="570"/>
      <c r="S2170" s="571"/>
      <c r="T2170" s="582" t="s">
        <v>16</v>
      </c>
      <c r="U2170" s="583"/>
      <c r="V2170" s="585"/>
      <c r="W2170" s="577"/>
      <c r="X2170" s="566"/>
      <c r="Y2170" s="577"/>
      <c r="Z2170" s="566"/>
      <c r="AA2170" s="577"/>
      <c r="AB2170" s="566"/>
      <c r="AC2170" s="567"/>
      <c r="AD2170" s="570"/>
      <c r="AE2170" s="571"/>
      <c r="AF2170" s="598"/>
      <c r="AG2170" s="599"/>
      <c r="AH2170" s="566"/>
      <c r="AI2170" s="567"/>
      <c r="AJ2170" s="570"/>
      <c r="AK2170" s="571"/>
      <c r="AL2170" s="598"/>
      <c r="AM2170" s="599"/>
      <c r="AN2170" s="566"/>
      <c r="AO2170" s="567"/>
      <c r="AP2170" s="570"/>
      <c r="AQ2170" s="571"/>
      <c r="AR2170" s="598"/>
      <c r="AS2170" s="599"/>
      <c r="AT2170" s="603"/>
      <c r="AU2170" s="604"/>
      <c r="AV2170" s="596"/>
      <c r="AW2170" s="597"/>
      <c r="AX2170" s="598"/>
      <c r="AY2170" s="599"/>
      <c r="AZ2170" s="566"/>
      <c r="BA2170" s="567"/>
      <c r="BB2170" s="570"/>
      <c r="BC2170" s="571"/>
      <c r="BD2170" s="598"/>
      <c r="BE2170" s="599"/>
      <c r="BF2170" s="603"/>
      <c r="BG2170" s="604"/>
      <c r="BH2170" s="596"/>
      <c r="BI2170" s="597"/>
      <c r="BJ2170" s="598"/>
      <c r="BK2170" s="599"/>
      <c r="BL2170" s="600"/>
      <c r="BM2170" s="601"/>
      <c r="BN2170" s="602"/>
      <c r="BO2170" s="561"/>
      <c r="BP2170" s="561"/>
      <c r="BQ2170" s="62"/>
      <c r="BR2170" s="62"/>
      <c r="BS2170" s="62"/>
    </row>
    <row r="2171" spans="1:73" ht="21.75" customHeight="1">
      <c r="A2171" s="62"/>
      <c r="B2171" s="586" t="str">
        <f>IF(ROSTER!B$44="","",ROSTER!B$44)</f>
        <v/>
      </c>
      <c r="C2171" s="588" t="str">
        <f>IF(ROSTER!C$44="","",ROSTER!C$44)</f>
        <v/>
      </c>
      <c r="D2171" s="589"/>
      <c r="E2171" s="590"/>
      <c r="F2171" s="592">
        <f>IF(E2171="y",1,IF(E2171="S",1,0))</f>
        <v>0</v>
      </c>
      <c r="G2171" s="594">
        <f>IF(E2171="S",1,0)</f>
        <v>0</v>
      </c>
      <c r="H2171" s="584"/>
      <c r="I2171" s="576"/>
      <c r="J2171" s="564"/>
      <c r="K2171" s="565"/>
      <c r="L2171" s="568"/>
      <c r="M2171" s="569"/>
      <c r="N2171" s="578">
        <f>L2171+J2171</f>
        <v>0</v>
      </c>
      <c r="O2171" s="579"/>
      <c r="P2171" s="564"/>
      <c r="Q2171" s="565"/>
      <c r="R2171" s="568"/>
      <c r="S2171" s="569"/>
      <c r="T2171" s="578">
        <f>R2171-P2171</f>
        <v>0</v>
      </c>
      <c r="U2171" s="579"/>
      <c r="V2171" s="584"/>
      <c r="W2171" s="576"/>
      <c r="X2171" s="564"/>
      <c r="Y2171" s="576"/>
      <c r="Z2171" s="564"/>
      <c r="AA2171" s="576"/>
      <c r="AB2171" s="564"/>
      <c r="AC2171" s="565"/>
      <c r="AD2171" s="568"/>
      <c r="AE2171" s="569"/>
      <c r="AF2171" s="548">
        <f>IF(AB2171=0,0,(AD2171/AB2171)*100)</f>
        <v>0</v>
      </c>
      <c r="AG2171" s="549"/>
      <c r="AH2171" s="564"/>
      <c r="AI2171" s="565"/>
      <c r="AJ2171" s="568"/>
      <c r="AK2171" s="569"/>
      <c r="AL2171" s="548">
        <f>IF(AH2171=0,0,(AJ2171/AH2171)*100)</f>
        <v>0</v>
      </c>
      <c r="AM2171" s="549"/>
      <c r="AN2171" s="564"/>
      <c r="AO2171" s="565"/>
      <c r="AP2171" s="568"/>
      <c r="AQ2171" s="569"/>
      <c r="AR2171" s="548">
        <f>IF(AN2171=0,0,(AP2171/AN2171)*100)</f>
        <v>0</v>
      </c>
      <c r="AS2171" s="549"/>
      <c r="AT2171" s="572">
        <f>AB2171+AH2171+AN2171</f>
        <v>0</v>
      </c>
      <c r="AU2171" s="573"/>
      <c r="AV2171" s="544">
        <f>AD2171+AJ2171+AP2171</f>
        <v>0</v>
      </c>
      <c r="AW2171" s="545"/>
      <c r="AX2171" s="548">
        <f>IF(AT2171=0,0,(AV2171/AT2171)*100)</f>
        <v>0</v>
      </c>
      <c r="AY2171" s="549"/>
      <c r="AZ2171" s="564"/>
      <c r="BA2171" s="565"/>
      <c r="BB2171" s="568"/>
      <c r="BC2171" s="569"/>
      <c r="BD2171" s="548">
        <f>IF(AZ2171=0,0,(BB2171/AZ2171)*100)</f>
        <v>0</v>
      </c>
      <c r="BE2171" s="549"/>
      <c r="BF2171" s="572">
        <f>AT2171+AZ2171</f>
        <v>0</v>
      </c>
      <c r="BG2171" s="573"/>
      <c r="BH2171" s="544">
        <f>AV2171+BB2171</f>
        <v>0</v>
      </c>
      <c r="BI2171" s="545"/>
      <c r="BJ2171" s="548">
        <f>IF(BF2171=0,0,(BH2171/BF2171)*100)</f>
        <v>0</v>
      </c>
      <c r="BK2171" s="549"/>
      <c r="BL2171" s="552">
        <f>(AD2171*2)+(AJ2171*2)+(AP2171*3)+BB2171</f>
        <v>0</v>
      </c>
      <c r="BM2171" s="553"/>
      <c r="BN2171" s="554"/>
      <c r="BO2171" s="560" t="e">
        <f>(BL2171*BR$2135)+(N2171*BR$2136)+(X2171*BR$2137)+(R2171*BR$2138)+(V2171*BR$2139)+(Z2171*BR$2140)</f>
        <v>#REF!</v>
      </c>
      <c r="BP2171" s="560" t="e">
        <f>((AZ2171-BB2171)*BR$2142)+((AT2171-AV2171)*BR$2141)+(H2171*BR$2143)+(P2171*BR$2144)</f>
        <v>#REF!</v>
      </c>
      <c r="BQ2171" s="62"/>
      <c r="BR2171" s="62"/>
      <c r="BS2171" s="62"/>
    </row>
    <row r="2172" spans="1:73" ht="21.75" customHeight="1">
      <c r="A2172" s="62"/>
      <c r="B2172" s="587"/>
      <c r="C2172" s="562" t="str">
        <f>IF(ROSTER!D$44="","",ROSTER!D$44)</f>
        <v/>
      </c>
      <c r="D2172" s="563"/>
      <c r="E2172" s="591"/>
      <c r="F2172" s="593"/>
      <c r="G2172" s="595"/>
      <c r="H2172" s="585"/>
      <c r="I2172" s="577"/>
      <c r="J2172" s="566"/>
      <c r="K2172" s="567"/>
      <c r="L2172" s="570"/>
      <c r="M2172" s="571"/>
      <c r="N2172" s="582" t="s">
        <v>16</v>
      </c>
      <c r="O2172" s="583"/>
      <c r="P2172" s="566"/>
      <c r="Q2172" s="567"/>
      <c r="R2172" s="570"/>
      <c r="S2172" s="571"/>
      <c r="T2172" s="582" t="s">
        <v>16</v>
      </c>
      <c r="U2172" s="583"/>
      <c r="V2172" s="585"/>
      <c r="W2172" s="577"/>
      <c r="X2172" s="566"/>
      <c r="Y2172" s="577"/>
      <c r="Z2172" s="566"/>
      <c r="AA2172" s="577"/>
      <c r="AB2172" s="566"/>
      <c r="AC2172" s="567"/>
      <c r="AD2172" s="570"/>
      <c r="AE2172" s="571"/>
      <c r="AF2172" s="598"/>
      <c r="AG2172" s="599"/>
      <c r="AH2172" s="566"/>
      <c r="AI2172" s="567"/>
      <c r="AJ2172" s="570"/>
      <c r="AK2172" s="571"/>
      <c r="AL2172" s="598"/>
      <c r="AM2172" s="599"/>
      <c r="AN2172" s="566"/>
      <c r="AO2172" s="567"/>
      <c r="AP2172" s="570"/>
      <c r="AQ2172" s="571"/>
      <c r="AR2172" s="598"/>
      <c r="AS2172" s="599"/>
      <c r="AT2172" s="603"/>
      <c r="AU2172" s="604"/>
      <c r="AV2172" s="596"/>
      <c r="AW2172" s="597"/>
      <c r="AX2172" s="598"/>
      <c r="AY2172" s="599"/>
      <c r="AZ2172" s="566"/>
      <c r="BA2172" s="567"/>
      <c r="BB2172" s="570"/>
      <c r="BC2172" s="571"/>
      <c r="BD2172" s="598"/>
      <c r="BE2172" s="599"/>
      <c r="BF2172" s="603"/>
      <c r="BG2172" s="604"/>
      <c r="BH2172" s="596"/>
      <c r="BI2172" s="597"/>
      <c r="BJ2172" s="598"/>
      <c r="BK2172" s="599"/>
      <c r="BL2172" s="600"/>
      <c r="BM2172" s="601"/>
      <c r="BN2172" s="602"/>
      <c r="BO2172" s="561"/>
      <c r="BP2172" s="561"/>
      <c r="BQ2172" s="62"/>
      <c r="BR2172" s="62"/>
      <c r="BS2172" s="62"/>
    </row>
    <row r="2173" spans="1:73" ht="21.75" customHeight="1">
      <c r="A2173" s="62"/>
      <c r="B2173" s="586" t="str">
        <f>IF(ROSTER!B$46="","",ROSTER!B$46)</f>
        <v/>
      </c>
      <c r="C2173" s="588" t="str">
        <f>IF(ROSTER!C$46="","",ROSTER!C$46)</f>
        <v/>
      </c>
      <c r="D2173" s="589"/>
      <c r="E2173" s="590"/>
      <c r="F2173" s="592">
        <f>IF(E2173="y",1,IF(E2173="S",1,0))</f>
        <v>0</v>
      </c>
      <c r="G2173" s="594">
        <f>IF(E2173="S",1,0)</f>
        <v>0</v>
      </c>
      <c r="H2173" s="584"/>
      <c r="I2173" s="576"/>
      <c r="J2173" s="564"/>
      <c r="K2173" s="565"/>
      <c r="L2173" s="568"/>
      <c r="M2173" s="569"/>
      <c r="N2173" s="578">
        <f>L2173+J2173</f>
        <v>0</v>
      </c>
      <c r="O2173" s="579"/>
      <c r="P2173" s="564"/>
      <c r="Q2173" s="565"/>
      <c r="R2173" s="568"/>
      <c r="S2173" s="569"/>
      <c r="T2173" s="578">
        <f>R2173-P2173</f>
        <v>0</v>
      </c>
      <c r="U2173" s="579"/>
      <c r="V2173" s="584"/>
      <c r="W2173" s="576"/>
      <c r="X2173" s="564"/>
      <c r="Y2173" s="576"/>
      <c r="Z2173" s="564"/>
      <c r="AA2173" s="576"/>
      <c r="AB2173" s="564"/>
      <c r="AC2173" s="565"/>
      <c r="AD2173" s="568"/>
      <c r="AE2173" s="569"/>
      <c r="AF2173" s="548">
        <f>IF(AB2173=0,0,(AD2173/AB2173)*100)</f>
        <v>0</v>
      </c>
      <c r="AG2173" s="549"/>
      <c r="AH2173" s="564"/>
      <c r="AI2173" s="565"/>
      <c r="AJ2173" s="568"/>
      <c r="AK2173" s="569"/>
      <c r="AL2173" s="548">
        <f>IF(AH2173=0,0,(AJ2173/AH2173)*100)</f>
        <v>0</v>
      </c>
      <c r="AM2173" s="549"/>
      <c r="AN2173" s="564"/>
      <c r="AO2173" s="565"/>
      <c r="AP2173" s="568"/>
      <c r="AQ2173" s="569"/>
      <c r="AR2173" s="548">
        <f>IF(AN2173=0,0,(AP2173/AN2173)*100)</f>
        <v>0</v>
      </c>
      <c r="AS2173" s="549"/>
      <c r="AT2173" s="572">
        <f>AB2173+AH2173+AN2173</f>
        <v>0</v>
      </c>
      <c r="AU2173" s="573"/>
      <c r="AV2173" s="544">
        <f>AD2173+AJ2173+AP2173</f>
        <v>0</v>
      </c>
      <c r="AW2173" s="545"/>
      <c r="AX2173" s="548">
        <f>IF(AT2173=0,0,(AV2173/AT2173)*100)</f>
        <v>0</v>
      </c>
      <c r="AY2173" s="549"/>
      <c r="AZ2173" s="564"/>
      <c r="BA2173" s="565"/>
      <c r="BB2173" s="568"/>
      <c r="BC2173" s="569"/>
      <c r="BD2173" s="548">
        <f>IF(AZ2173=0,0,(BB2173/AZ2173)*100)</f>
        <v>0</v>
      </c>
      <c r="BE2173" s="549"/>
      <c r="BF2173" s="572">
        <f>AT2173+AZ2173</f>
        <v>0</v>
      </c>
      <c r="BG2173" s="573"/>
      <c r="BH2173" s="544">
        <f>AV2173+BB2173</f>
        <v>0</v>
      </c>
      <c r="BI2173" s="545"/>
      <c r="BJ2173" s="548">
        <f>IF(BF2173=0,0,(BH2173/BF2173)*100)</f>
        <v>0</v>
      </c>
      <c r="BK2173" s="549"/>
      <c r="BL2173" s="552">
        <f>(AD2173*2)+(AJ2173*2)+(AP2173*3)+BB2173</f>
        <v>0</v>
      </c>
      <c r="BM2173" s="553"/>
      <c r="BN2173" s="554"/>
      <c r="BO2173" s="558" t="e">
        <f>(BL2173*BR$2135)+(N2173*BR$2136)+(X2173*BR$2137)+(R2173*BR$2138)+(V2173*BR$2139)+(Z2173*BR$2140)</f>
        <v>#REF!</v>
      </c>
      <c r="BP2173" s="560" t="e">
        <f>((AZ2173-BB2173)*BR$2142)+((AT2173-AV2173)*BR$2141)+(H2173*BR$2143)+(P2173*BR$2144)</f>
        <v>#REF!</v>
      </c>
      <c r="BQ2173" s="62"/>
      <c r="BR2173" s="62"/>
      <c r="BS2173" s="62"/>
      <c r="BU2173" s="82"/>
    </row>
    <row r="2174" spans="1:73" ht="22.5" customHeight="1" thickBot="1">
      <c r="A2174" s="62"/>
      <c r="B2174" s="587"/>
      <c r="C2174" s="562" t="str">
        <f>IF(ROSTER!D$46="","",ROSTER!D$46)</f>
        <v/>
      </c>
      <c r="D2174" s="563"/>
      <c r="E2174" s="591"/>
      <c r="F2174" s="593"/>
      <c r="G2174" s="595"/>
      <c r="H2174" s="585"/>
      <c r="I2174" s="577"/>
      <c r="J2174" s="566"/>
      <c r="K2174" s="567"/>
      <c r="L2174" s="570"/>
      <c r="M2174" s="571"/>
      <c r="N2174" s="580" t="s">
        <v>16</v>
      </c>
      <c r="O2174" s="581"/>
      <c r="P2174" s="566"/>
      <c r="Q2174" s="567"/>
      <c r="R2174" s="570"/>
      <c r="S2174" s="571"/>
      <c r="T2174" s="582" t="s">
        <v>16</v>
      </c>
      <c r="U2174" s="583"/>
      <c r="V2174" s="585"/>
      <c r="W2174" s="577"/>
      <c r="X2174" s="566"/>
      <c r="Y2174" s="577"/>
      <c r="Z2174" s="566"/>
      <c r="AA2174" s="577"/>
      <c r="AB2174" s="566"/>
      <c r="AC2174" s="567"/>
      <c r="AD2174" s="570"/>
      <c r="AE2174" s="571"/>
      <c r="AF2174" s="550"/>
      <c r="AG2174" s="551"/>
      <c r="AH2174" s="566"/>
      <c r="AI2174" s="567"/>
      <c r="AJ2174" s="570"/>
      <c r="AK2174" s="571"/>
      <c r="AL2174" s="550"/>
      <c r="AM2174" s="551"/>
      <c r="AN2174" s="566"/>
      <c r="AO2174" s="567"/>
      <c r="AP2174" s="570"/>
      <c r="AQ2174" s="571"/>
      <c r="AR2174" s="550"/>
      <c r="AS2174" s="551"/>
      <c r="AT2174" s="574"/>
      <c r="AU2174" s="575"/>
      <c r="AV2174" s="546"/>
      <c r="AW2174" s="547"/>
      <c r="AX2174" s="550"/>
      <c r="AY2174" s="551"/>
      <c r="AZ2174" s="566"/>
      <c r="BA2174" s="567"/>
      <c r="BB2174" s="570"/>
      <c r="BC2174" s="571"/>
      <c r="BD2174" s="550"/>
      <c r="BE2174" s="551"/>
      <c r="BF2174" s="574"/>
      <c r="BG2174" s="575"/>
      <c r="BH2174" s="546"/>
      <c r="BI2174" s="547"/>
      <c r="BJ2174" s="550"/>
      <c r="BK2174" s="551"/>
      <c r="BL2174" s="555"/>
      <c r="BM2174" s="556"/>
      <c r="BN2174" s="557"/>
      <c r="BO2174" s="559"/>
      <c r="BP2174" s="561"/>
      <c r="BQ2174" s="62"/>
      <c r="BR2174" s="62"/>
      <c r="BS2174" s="62"/>
    </row>
    <row r="2175" spans="1:73" s="82" customFormat="1" ht="33.4" customHeight="1">
      <c r="A2175" s="80"/>
      <c r="B2175" s="538"/>
      <c r="C2175" s="539"/>
      <c r="D2175" s="539" t="s">
        <v>10</v>
      </c>
      <c r="E2175" s="542"/>
      <c r="F2175" s="81"/>
      <c r="G2175" s="81"/>
      <c r="H2175" s="532">
        <f>SUM(H2135:I2174)</f>
        <v>0</v>
      </c>
      <c r="I2175" s="525"/>
      <c r="J2175" s="532">
        <f>SUM(J2135:K2174)</f>
        <v>0</v>
      </c>
      <c r="K2175" s="525"/>
      <c r="L2175" s="524">
        <f>SUM(L2135:M2174)</f>
        <v>0</v>
      </c>
      <c r="M2175" s="528"/>
      <c r="N2175" s="495">
        <f>L2175+J2175</f>
        <v>0</v>
      </c>
      <c r="O2175" s="496"/>
      <c r="P2175" s="524">
        <f>SUM(P2135:Q2174)</f>
        <v>0</v>
      </c>
      <c r="Q2175" s="525"/>
      <c r="R2175" s="524">
        <f>SUM(R2135:S2174)</f>
        <v>0</v>
      </c>
      <c r="S2175" s="528"/>
      <c r="T2175" s="495">
        <f>R2175-P2175</f>
        <v>0</v>
      </c>
      <c r="U2175" s="496"/>
      <c r="V2175" s="524">
        <f>SUM(V2135:W2174)</f>
        <v>0</v>
      </c>
      <c r="W2175" s="528"/>
      <c r="X2175" s="532">
        <f>SUM(X2135:Y2174)</f>
        <v>0</v>
      </c>
      <c r="Y2175" s="496"/>
      <c r="Z2175" s="532">
        <f>SUM(Z2135:AA2174)</f>
        <v>0</v>
      </c>
      <c r="AA2175" s="496"/>
      <c r="AB2175" s="528">
        <f>SUM(AB2135:AC2174)</f>
        <v>0</v>
      </c>
      <c r="AC2175" s="525"/>
      <c r="AD2175" s="524">
        <f>SUM(AD2135:AE2174)</f>
        <v>0</v>
      </c>
      <c r="AE2175" s="528"/>
      <c r="AF2175" s="495">
        <f>IF(AB2175=0,0,(AD2175/AB2175)*100)</f>
        <v>0</v>
      </c>
      <c r="AG2175" s="496"/>
      <c r="AH2175" s="524">
        <f>SUM(AH2135:AI2174)</f>
        <v>0</v>
      </c>
      <c r="AI2175" s="525"/>
      <c r="AJ2175" s="524">
        <f>SUM(AJ2135:AK2174)</f>
        <v>0</v>
      </c>
      <c r="AK2175" s="528"/>
      <c r="AL2175" s="495">
        <f>IF(AH2175=0,0,(AJ2175/AH2175)*100)</f>
        <v>0</v>
      </c>
      <c r="AM2175" s="496"/>
      <c r="AN2175" s="524">
        <f>SUM(AN2135:AO2174)</f>
        <v>0</v>
      </c>
      <c r="AO2175" s="525"/>
      <c r="AP2175" s="524">
        <f>SUM(AP2135:AQ2174)</f>
        <v>0</v>
      </c>
      <c r="AQ2175" s="528"/>
      <c r="AR2175" s="495">
        <f>IF(AN2175=0,0,(AP2175/AN2175)*100)</f>
        <v>0</v>
      </c>
      <c r="AS2175" s="496"/>
      <c r="AT2175" s="532">
        <f>AB2175+AH2175+AN2175</f>
        <v>0</v>
      </c>
      <c r="AU2175" s="525"/>
      <c r="AV2175" s="524">
        <f>AD2175+AJ2175+AP2175</f>
        <v>0</v>
      </c>
      <c r="AW2175" s="534"/>
      <c r="AX2175" s="495">
        <f>IF(AT2175=0,0,(AV2175/AT2175)*100)</f>
        <v>0</v>
      </c>
      <c r="AY2175" s="496"/>
      <c r="AZ2175" s="524">
        <f>SUM(AZ2135:BA2174)</f>
        <v>0</v>
      </c>
      <c r="BA2175" s="525"/>
      <c r="BB2175" s="524">
        <f>SUM(BB2135:BC2174)</f>
        <v>0</v>
      </c>
      <c r="BC2175" s="528"/>
      <c r="BD2175" s="495">
        <f>IF(AZ2175=0,0,(BB2175/AZ2175)*100)</f>
        <v>0</v>
      </c>
      <c r="BE2175" s="496"/>
      <c r="BF2175" s="532">
        <f>AT2175+AZ2175</f>
        <v>0</v>
      </c>
      <c r="BG2175" s="525"/>
      <c r="BH2175" s="524">
        <f>AV2175+BB2175</f>
        <v>0</v>
      </c>
      <c r="BI2175" s="534"/>
      <c r="BJ2175" s="495">
        <f>IF(BF2175=0,0,(BH2175/BF2175)*100)</f>
        <v>0</v>
      </c>
      <c r="BK2175" s="536"/>
      <c r="BL2175" s="511">
        <f>SUM(BL2135:BN2174)</f>
        <v>0</v>
      </c>
      <c r="BM2175" s="512"/>
      <c r="BN2175" s="513"/>
      <c r="BO2175" s="517" t="e">
        <f>(BL2175*BR$2135)+(N2175*BR$2136)+(X2175*BR$2137)+(R2175*BR$2138)+(V2175*BR$2139)+(Z2175*BR$2140)</f>
        <v>#REF!</v>
      </c>
      <c r="BP2175" s="519" t="e">
        <f>((AZ2175-BB2175)*BR$2142)+((AT2175-AV2175)*BR$2141)+(H2175*BR$2143)+(P2175*BR$2144)</f>
        <v>#REF!</v>
      </c>
      <c r="BQ2175" s="80"/>
      <c r="BR2175" s="80"/>
      <c r="BS2175" s="80"/>
    </row>
    <row r="2176" spans="1:73" s="82" customFormat="1" ht="33.950000000000003" customHeight="1" thickBot="1">
      <c r="A2176" s="80"/>
      <c r="B2176" s="540"/>
      <c r="C2176" s="541"/>
      <c r="D2176" s="541"/>
      <c r="E2176" s="543"/>
      <c r="F2176" s="83"/>
      <c r="G2176" s="83"/>
      <c r="H2176" s="533"/>
      <c r="I2176" s="527"/>
      <c r="J2176" s="533"/>
      <c r="K2176" s="527"/>
      <c r="L2176" s="526"/>
      <c r="M2176" s="529"/>
      <c r="N2176" s="530" t="s">
        <v>16</v>
      </c>
      <c r="O2176" s="531"/>
      <c r="P2176" s="526"/>
      <c r="Q2176" s="527"/>
      <c r="R2176" s="526"/>
      <c r="S2176" s="529"/>
      <c r="T2176" s="530" t="s">
        <v>16</v>
      </c>
      <c r="U2176" s="531"/>
      <c r="V2176" s="526"/>
      <c r="W2176" s="529"/>
      <c r="X2176" s="533"/>
      <c r="Y2176" s="531"/>
      <c r="Z2176" s="533"/>
      <c r="AA2176" s="531"/>
      <c r="AB2176" s="529"/>
      <c r="AC2176" s="527"/>
      <c r="AD2176" s="526"/>
      <c r="AE2176" s="529"/>
      <c r="AF2176" s="530"/>
      <c r="AG2176" s="531"/>
      <c r="AH2176" s="526"/>
      <c r="AI2176" s="527"/>
      <c r="AJ2176" s="526"/>
      <c r="AK2176" s="529"/>
      <c r="AL2176" s="530"/>
      <c r="AM2176" s="531"/>
      <c r="AN2176" s="526"/>
      <c r="AO2176" s="527"/>
      <c r="AP2176" s="526"/>
      <c r="AQ2176" s="529"/>
      <c r="AR2176" s="530"/>
      <c r="AS2176" s="531"/>
      <c r="AT2176" s="533"/>
      <c r="AU2176" s="527"/>
      <c r="AV2176" s="526"/>
      <c r="AW2176" s="535"/>
      <c r="AX2176" s="530"/>
      <c r="AY2176" s="531"/>
      <c r="AZ2176" s="526"/>
      <c r="BA2176" s="527"/>
      <c r="BB2176" s="526"/>
      <c r="BC2176" s="529"/>
      <c r="BD2176" s="530"/>
      <c r="BE2176" s="531"/>
      <c r="BF2176" s="533"/>
      <c r="BG2176" s="527"/>
      <c r="BH2176" s="526"/>
      <c r="BI2176" s="535"/>
      <c r="BJ2176" s="530"/>
      <c r="BK2176" s="537"/>
      <c r="BL2176" s="514"/>
      <c r="BM2176" s="515"/>
      <c r="BN2176" s="516"/>
      <c r="BO2176" s="518"/>
      <c r="BP2176" s="520"/>
      <c r="BQ2176" s="80"/>
      <c r="BR2176" s="80"/>
      <c r="BS2176" s="80"/>
    </row>
    <row r="2177" spans="1:71" s="88" customFormat="1" ht="48.2" customHeight="1" thickBot="1">
      <c r="A2177" s="84"/>
      <c r="B2177" s="521"/>
      <c r="C2177" s="522"/>
      <c r="D2177" s="522" t="s">
        <v>13</v>
      </c>
      <c r="E2177" s="523"/>
      <c r="F2177" s="85"/>
      <c r="G2177" s="128"/>
      <c r="H2177" s="509"/>
      <c r="I2177" s="510"/>
      <c r="J2177" s="504"/>
      <c r="K2177" s="505"/>
      <c r="L2177" s="493"/>
      <c r="M2177" s="494"/>
      <c r="N2177" s="506">
        <f>J2177+L2177</f>
        <v>0</v>
      </c>
      <c r="O2177" s="507"/>
      <c r="P2177" s="497">
        <f>R2175</f>
        <v>0</v>
      </c>
      <c r="Q2177" s="498"/>
      <c r="R2177" s="499">
        <f>P2175</f>
        <v>0</v>
      </c>
      <c r="S2177" s="500"/>
      <c r="T2177" s="506">
        <f>R2177-P2177</f>
        <v>0</v>
      </c>
      <c r="U2177" s="507"/>
      <c r="V2177" s="504"/>
      <c r="W2177" s="508"/>
      <c r="X2177" s="509"/>
      <c r="Y2177" s="510"/>
      <c r="Z2177" s="504"/>
      <c r="AA2177" s="508"/>
      <c r="AB2177" s="504"/>
      <c r="AC2177" s="505"/>
      <c r="AD2177" s="493"/>
      <c r="AE2177" s="494"/>
      <c r="AF2177" s="495">
        <f>IF(AB2177=0,0,(AD2177/AB2177)*100)</f>
        <v>0</v>
      </c>
      <c r="AG2177" s="496"/>
      <c r="AH2177" s="504"/>
      <c r="AI2177" s="505"/>
      <c r="AJ2177" s="493"/>
      <c r="AK2177" s="494"/>
      <c r="AL2177" s="495">
        <f>IF(AH2177=0,0,(AJ2177/AH2177)*100)</f>
        <v>0</v>
      </c>
      <c r="AM2177" s="496"/>
      <c r="AN2177" s="504"/>
      <c r="AO2177" s="505"/>
      <c r="AP2177" s="493"/>
      <c r="AQ2177" s="494"/>
      <c r="AR2177" s="495">
        <f>IF(AN2177=0,0,(AP2177/AN2177)*100)</f>
        <v>0</v>
      </c>
      <c r="AS2177" s="496"/>
      <c r="AT2177" s="497">
        <f>AB2177+AH2177+AN2177</f>
        <v>0</v>
      </c>
      <c r="AU2177" s="498"/>
      <c r="AV2177" s="499">
        <f>AD2177+AJ2177+AP2177</f>
        <v>0</v>
      </c>
      <c r="AW2177" s="500"/>
      <c r="AX2177" s="495">
        <f>IF(AT2177=0,0,(AV2177/AT2177)*100)</f>
        <v>0</v>
      </c>
      <c r="AY2177" s="496"/>
      <c r="AZ2177" s="504"/>
      <c r="BA2177" s="505"/>
      <c r="BB2177" s="493"/>
      <c r="BC2177" s="494"/>
      <c r="BD2177" s="495">
        <f>IF(AZ2177=0,0,(BB2177/AZ2177)*100)</f>
        <v>0</v>
      </c>
      <c r="BE2177" s="496"/>
      <c r="BF2177" s="497">
        <f>AT2177+AZ2177</f>
        <v>0</v>
      </c>
      <c r="BG2177" s="498"/>
      <c r="BH2177" s="499">
        <f>AV2177+BB2177</f>
        <v>0</v>
      </c>
      <c r="BI2177" s="500"/>
      <c r="BJ2177" s="495">
        <f>IF(BF2177=0,0,(BH2177/BF2177)*100)</f>
        <v>0</v>
      </c>
      <c r="BK2177" s="496"/>
      <c r="BL2177" s="501"/>
      <c r="BM2177" s="502"/>
      <c r="BN2177" s="503"/>
      <c r="BO2177" s="86"/>
      <c r="BP2177" s="87"/>
      <c r="BQ2177" s="84"/>
      <c r="BR2177" s="84"/>
      <c r="BS2177" s="84"/>
    </row>
    <row r="2178" spans="1:71" s="88" customFormat="1" ht="48.95" customHeight="1" thickBot="1">
      <c r="A2178" s="84"/>
      <c r="B2178" s="247"/>
      <c r="C2178" s="249"/>
      <c r="D2178" s="488" t="s">
        <v>52</v>
      </c>
      <c r="E2178" s="489"/>
      <c r="F2178" s="89"/>
      <c r="G2178" s="89"/>
      <c r="H2178" s="249"/>
      <c r="I2178" s="249"/>
      <c r="J2178" s="490">
        <f>IF((J2175+L2177)=0,0,J2175/(J2175+L2177)*100)</f>
        <v>0</v>
      </c>
      <c r="K2178" s="491"/>
      <c r="L2178" s="490">
        <f>IF((L2175+J2177)=0,0,L2175/(L2175+J2177)*100)</f>
        <v>0</v>
      </c>
      <c r="M2178" s="491"/>
      <c r="N2178" s="490">
        <f>IF((N2175+N2177)=0,0,N2175/(N2175+N2177)*100)</f>
        <v>0</v>
      </c>
      <c r="O2178" s="492"/>
      <c r="P2178" s="654"/>
      <c r="Q2178" s="484"/>
      <c r="R2178" s="484"/>
      <c r="S2178" s="484"/>
      <c r="T2178" s="655"/>
      <c r="U2178" s="655"/>
      <c r="V2178" s="484"/>
      <c r="W2178" s="484"/>
      <c r="X2178" s="484"/>
      <c r="Y2178" s="484"/>
      <c r="Z2178" s="484"/>
      <c r="AA2178" s="484"/>
      <c r="AB2178" s="484"/>
      <c r="AC2178" s="484"/>
      <c r="AD2178" s="484"/>
      <c r="AE2178" s="484"/>
      <c r="AF2178" s="484"/>
      <c r="AG2178" s="484"/>
      <c r="AH2178" s="484"/>
      <c r="AI2178" s="484"/>
      <c r="AJ2178" s="484"/>
      <c r="AK2178" s="484"/>
      <c r="AL2178" s="484"/>
      <c r="AM2178" s="484"/>
      <c r="AN2178" s="484"/>
      <c r="AO2178" s="484"/>
      <c r="AP2178" s="484"/>
      <c r="AQ2178" s="484"/>
      <c r="AR2178" s="484"/>
      <c r="AS2178" s="484"/>
      <c r="AT2178" s="484"/>
      <c r="AU2178" s="484"/>
      <c r="AV2178" s="484"/>
      <c r="AW2178" s="484"/>
      <c r="AX2178" s="484"/>
      <c r="AY2178" s="484"/>
      <c r="AZ2178" s="484"/>
      <c r="BA2178" s="484"/>
      <c r="BB2178" s="484"/>
      <c r="BC2178" s="484"/>
      <c r="BD2178" s="484"/>
      <c r="BE2178" s="484"/>
      <c r="BF2178" s="484"/>
      <c r="BG2178" s="484"/>
      <c r="BH2178" s="484"/>
      <c r="BI2178" s="484"/>
      <c r="BJ2178" s="484"/>
      <c r="BK2178" s="484"/>
      <c r="BL2178" s="484"/>
      <c r="BM2178" s="484"/>
      <c r="BN2178" s="485"/>
      <c r="BO2178" s="90"/>
      <c r="BP2178" s="90"/>
      <c r="BQ2178" s="84"/>
      <c r="BR2178" s="84"/>
      <c r="BS2178" s="84"/>
    </row>
    <row r="2179" spans="1:71" ht="27.75" thickTop="1" thickBot="1">
      <c r="A2179" s="62"/>
      <c r="B2179" s="250"/>
      <c r="C2179" s="251"/>
      <c r="D2179" s="251"/>
      <c r="E2179" s="251"/>
      <c r="F2179" s="91"/>
      <c r="G2179" s="91"/>
      <c r="H2179" s="251"/>
      <c r="I2179" s="251"/>
      <c r="J2179" s="251"/>
      <c r="K2179" s="251"/>
      <c r="L2179" s="251"/>
      <c r="M2179" s="251"/>
      <c r="N2179" s="251"/>
      <c r="O2179" s="251"/>
      <c r="P2179" s="251"/>
      <c r="Q2179" s="251"/>
      <c r="R2179" s="251"/>
      <c r="S2179" s="251"/>
      <c r="T2179" s="251"/>
      <c r="U2179" s="251"/>
      <c r="V2179" s="251"/>
      <c r="W2179" s="251"/>
      <c r="X2179" s="251"/>
      <c r="Y2179" s="251"/>
      <c r="Z2179" s="251"/>
      <c r="AA2179" s="251"/>
      <c r="AB2179" s="251"/>
      <c r="AC2179" s="251"/>
      <c r="AD2179" s="251"/>
      <c r="AE2179" s="251"/>
      <c r="AF2179" s="256"/>
      <c r="AG2179" s="256"/>
      <c r="AH2179" s="251"/>
      <c r="AI2179" s="251"/>
      <c r="AJ2179" s="251"/>
      <c r="AK2179" s="251"/>
      <c r="AL2179" s="251"/>
      <c r="AM2179" s="251"/>
      <c r="AN2179" s="251"/>
      <c r="AO2179" s="251"/>
      <c r="AP2179" s="251"/>
      <c r="AQ2179" s="251"/>
      <c r="AR2179" s="251"/>
      <c r="AS2179" s="251"/>
      <c r="AT2179" s="251"/>
      <c r="AU2179" s="251"/>
      <c r="AV2179" s="251"/>
      <c r="AW2179" s="251"/>
      <c r="AX2179" s="251"/>
      <c r="AY2179" s="251"/>
      <c r="AZ2179" s="251"/>
      <c r="BA2179" s="251"/>
      <c r="BB2179" s="251"/>
      <c r="BC2179" s="251"/>
      <c r="BD2179" s="251"/>
      <c r="BE2179" s="251"/>
      <c r="BF2179" s="251"/>
      <c r="BG2179" s="251"/>
      <c r="BH2179" s="251"/>
      <c r="BI2179" s="251"/>
      <c r="BJ2179" s="251"/>
      <c r="BK2179" s="251"/>
      <c r="BL2179" s="251"/>
      <c r="BM2179" s="251"/>
      <c r="BN2179" s="257"/>
      <c r="BO2179" s="92"/>
      <c r="BP2179" s="92"/>
      <c r="BQ2179" s="62"/>
      <c r="BR2179" s="62"/>
      <c r="BS2179" s="62"/>
    </row>
    <row r="2180" spans="1:71" s="88" customFormat="1" ht="73.349999999999994" customHeight="1" thickTop="1" thickBot="1">
      <c r="A2180" s="84"/>
      <c r="B2180" s="486" t="s">
        <v>70</v>
      </c>
      <c r="C2180" s="487"/>
      <c r="D2180" s="483" t="s">
        <v>60</v>
      </c>
      <c r="E2180" s="483"/>
      <c r="F2180" s="93"/>
      <c r="G2180" s="93"/>
      <c r="H2180" s="479"/>
      <c r="I2180" s="480"/>
      <c r="J2180" s="481"/>
      <c r="K2180" s="259"/>
      <c r="L2180" s="479"/>
      <c r="M2180" s="480"/>
      <c r="N2180" s="481"/>
      <c r="O2180" s="476" t="s">
        <v>53</v>
      </c>
      <c r="P2180" s="477"/>
      <c r="Q2180" s="477"/>
      <c r="R2180" s="477"/>
      <c r="S2180" s="479"/>
      <c r="T2180" s="480"/>
      <c r="U2180" s="481"/>
      <c r="V2180" s="259"/>
      <c r="W2180" s="479"/>
      <c r="X2180" s="480"/>
      <c r="Y2180" s="481"/>
      <c r="Z2180" s="476" t="s">
        <v>55</v>
      </c>
      <c r="AA2180" s="477"/>
      <c r="AB2180" s="477"/>
      <c r="AC2180" s="478"/>
      <c r="AD2180" s="479"/>
      <c r="AE2180" s="480"/>
      <c r="AF2180" s="481"/>
      <c r="AG2180" s="259"/>
      <c r="AH2180" s="479"/>
      <c r="AI2180" s="480"/>
      <c r="AJ2180" s="481"/>
      <c r="AK2180" s="476" t="s">
        <v>59</v>
      </c>
      <c r="AL2180" s="477"/>
      <c r="AM2180" s="477"/>
      <c r="AN2180" s="478"/>
      <c r="AO2180" s="479"/>
      <c r="AP2180" s="480"/>
      <c r="AQ2180" s="481"/>
      <c r="AR2180" s="263"/>
      <c r="AS2180" s="479"/>
      <c r="AT2180" s="480"/>
      <c r="AU2180" s="481"/>
      <c r="AV2180" s="264"/>
      <c r="AW2180" s="264"/>
      <c r="AX2180" s="264"/>
      <c r="AY2180" s="264"/>
      <c r="AZ2180" s="472" t="s">
        <v>20</v>
      </c>
      <c r="BA2180" s="472"/>
      <c r="BB2180" s="472"/>
      <c r="BC2180" s="472"/>
      <c r="BD2180" s="473"/>
      <c r="BE2180" s="469">
        <f>BL2175</f>
        <v>0</v>
      </c>
      <c r="BF2180" s="470"/>
      <c r="BG2180" s="471"/>
      <c r="BH2180" s="265"/>
      <c r="BI2180" s="469">
        <f>BL2177</f>
        <v>0</v>
      </c>
      <c r="BJ2180" s="470"/>
      <c r="BK2180" s="471"/>
      <c r="BL2180" s="266"/>
      <c r="BM2180" s="266"/>
      <c r="BN2180" s="267"/>
      <c r="BO2180" s="94"/>
      <c r="BP2180" s="94"/>
      <c r="BQ2180" s="84"/>
      <c r="BR2180" s="84"/>
      <c r="BS2180" s="84"/>
    </row>
    <row r="2181" spans="1:71" ht="15.6" customHeight="1" thickTop="1" thickBot="1">
      <c r="A2181" s="62"/>
      <c r="B2181" s="252"/>
      <c r="C2181" s="241"/>
      <c r="D2181" s="253"/>
      <c r="E2181" s="253"/>
      <c r="F2181" s="95"/>
      <c r="G2181" s="95"/>
      <c r="H2181" s="261"/>
      <c r="I2181" s="261"/>
      <c r="J2181" s="261"/>
      <c r="K2181" s="261"/>
      <c r="L2181" s="261"/>
      <c r="M2181" s="261"/>
      <c r="N2181" s="261"/>
      <c r="O2181" s="258"/>
      <c r="P2181" s="258"/>
      <c r="Q2181" s="258"/>
      <c r="R2181" s="258"/>
      <c r="S2181" s="261"/>
      <c r="T2181" s="261"/>
      <c r="U2181" s="261"/>
      <c r="V2181" s="260"/>
      <c r="W2181" s="261"/>
      <c r="X2181" s="261"/>
      <c r="Y2181" s="261"/>
      <c r="Z2181" s="258"/>
      <c r="AA2181" s="258"/>
      <c r="AB2181" s="258"/>
      <c r="AC2181" s="258"/>
      <c r="AD2181" s="261"/>
      <c r="AE2181" s="261"/>
      <c r="AF2181" s="261"/>
      <c r="AG2181" s="261"/>
      <c r="AH2181" s="260"/>
      <c r="AI2181" s="260"/>
      <c r="AJ2181" s="261"/>
      <c r="AK2181" s="258"/>
      <c r="AL2181" s="258"/>
      <c r="AM2181" s="258"/>
      <c r="AN2181" s="258"/>
      <c r="AO2181" s="261"/>
      <c r="AP2181" s="261"/>
      <c r="AQ2181" s="261"/>
      <c r="AR2181" s="261"/>
      <c r="AS2181" s="261"/>
      <c r="AT2181" s="263"/>
      <c r="AU2181" s="263"/>
      <c r="AV2181" s="268"/>
      <c r="AW2181" s="268"/>
      <c r="AX2181" s="268"/>
      <c r="AY2181" s="268"/>
      <c r="AZ2181" s="258"/>
      <c r="BA2181" s="269"/>
      <c r="BB2181" s="269"/>
      <c r="BC2181" s="270"/>
      <c r="BD2181" s="271"/>
      <c r="BE2181" s="272"/>
      <c r="BF2181" s="272"/>
      <c r="BG2181" s="263"/>
      <c r="BH2181" s="273"/>
      <c r="BI2181" s="274"/>
      <c r="BJ2181" s="274"/>
      <c r="BK2181" s="263"/>
      <c r="BL2181" s="268"/>
      <c r="BM2181" s="268"/>
      <c r="BN2181" s="275"/>
      <c r="BO2181" s="96"/>
      <c r="BP2181" s="96"/>
      <c r="BQ2181" s="62"/>
      <c r="BR2181" s="62"/>
      <c r="BS2181" s="62"/>
    </row>
    <row r="2182" spans="1:71" s="88" customFormat="1" ht="74.849999999999994" customHeight="1" thickTop="1" thickBot="1">
      <c r="A2182" s="84"/>
      <c r="B2182" s="482" t="s">
        <v>51</v>
      </c>
      <c r="C2182" s="472"/>
      <c r="D2182" s="483" t="s">
        <v>61</v>
      </c>
      <c r="E2182" s="483"/>
      <c r="F2182" s="93"/>
      <c r="G2182" s="93"/>
      <c r="H2182" s="469">
        <f>H2180</f>
        <v>0</v>
      </c>
      <c r="I2182" s="470"/>
      <c r="J2182" s="471"/>
      <c r="K2182" s="259"/>
      <c r="L2182" s="469">
        <f>L2180</f>
        <v>0</v>
      </c>
      <c r="M2182" s="470"/>
      <c r="N2182" s="471"/>
      <c r="O2182" s="476" t="s">
        <v>57</v>
      </c>
      <c r="P2182" s="477"/>
      <c r="Q2182" s="477"/>
      <c r="R2182" s="477"/>
      <c r="S2182" s="469">
        <f>S2180-H2180</f>
        <v>0</v>
      </c>
      <c r="T2182" s="470"/>
      <c r="U2182" s="471"/>
      <c r="V2182" s="259"/>
      <c r="W2182" s="469">
        <f>W2180-L2180</f>
        <v>0</v>
      </c>
      <c r="X2182" s="470"/>
      <c r="Y2182" s="471"/>
      <c r="Z2182" s="476" t="s">
        <v>56</v>
      </c>
      <c r="AA2182" s="477"/>
      <c r="AB2182" s="477"/>
      <c r="AC2182" s="478"/>
      <c r="AD2182" s="469">
        <f>AD2180-S2180</f>
        <v>0</v>
      </c>
      <c r="AE2182" s="470"/>
      <c r="AF2182" s="471"/>
      <c r="AG2182" s="259"/>
      <c r="AH2182" s="469">
        <f>AH2180-W2180</f>
        <v>0</v>
      </c>
      <c r="AI2182" s="470"/>
      <c r="AJ2182" s="471"/>
      <c r="AK2182" s="476" t="s">
        <v>58</v>
      </c>
      <c r="AL2182" s="477"/>
      <c r="AM2182" s="477"/>
      <c r="AN2182" s="478"/>
      <c r="AO2182" s="469">
        <f>AO2180-AD2180</f>
        <v>0</v>
      </c>
      <c r="AP2182" s="470"/>
      <c r="AQ2182" s="471"/>
      <c r="AR2182" s="263"/>
      <c r="AS2182" s="469">
        <f>AS2180-AH2180</f>
        <v>0</v>
      </c>
      <c r="AT2182" s="470"/>
      <c r="AU2182" s="471"/>
      <c r="AV2182" s="264"/>
      <c r="AW2182" s="264"/>
      <c r="AX2182" s="264"/>
      <c r="AY2182" s="264"/>
      <c r="AZ2182" s="472" t="s">
        <v>50</v>
      </c>
      <c r="BA2182" s="472"/>
      <c r="BB2182" s="472"/>
      <c r="BC2182" s="472"/>
      <c r="BD2182" s="473"/>
      <c r="BE2182" s="469">
        <f>BE2180-AO2180</f>
        <v>0</v>
      </c>
      <c r="BF2182" s="470"/>
      <c r="BG2182" s="471"/>
      <c r="BH2182" s="276"/>
      <c r="BI2182" s="469">
        <f>BI2180-AS2180</f>
        <v>0</v>
      </c>
      <c r="BJ2182" s="470"/>
      <c r="BK2182" s="471"/>
      <c r="BL2182" s="266"/>
      <c r="BM2182" s="266"/>
      <c r="BN2182" s="267"/>
      <c r="BO2182" s="94"/>
      <c r="BP2182" s="94"/>
      <c r="BQ2182" s="84"/>
      <c r="BR2182" s="84"/>
      <c r="BS2182" s="84"/>
    </row>
    <row r="2183" spans="1:71" ht="27.75" thickTop="1" thickBot="1">
      <c r="A2183" s="62"/>
      <c r="B2183" s="254"/>
      <c r="C2183" s="255"/>
      <c r="D2183" s="255"/>
      <c r="E2183" s="255"/>
      <c r="F2183" s="97"/>
      <c r="G2183" s="97"/>
      <c r="H2183" s="255"/>
      <c r="I2183" s="255"/>
      <c r="J2183" s="255"/>
      <c r="K2183" s="255"/>
      <c r="L2183" s="255"/>
      <c r="M2183" s="255"/>
      <c r="N2183" s="255"/>
      <c r="O2183" s="255"/>
      <c r="P2183" s="255"/>
      <c r="Q2183" s="255"/>
      <c r="R2183" s="255"/>
      <c r="S2183" s="255"/>
      <c r="T2183" s="255"/>
      <c r="U2183" s="255"/>
      <c r="V2183" s="255"/>
      <c r="W2183" s="255"/>
      <c r="X2183" s="255"/>
      <c r="Y2183" s="255"/>
      <c r="Z2183" s="255"/>
      <c r="AA2183" s="255"/>
      <c r="AB2183" s="255"/>
      <c r="AC2183" s="255"/>
      <c r="AD2183" s="255"/>
      <c r="AE2183" s="255"/>
      <c r="AF2183" s="262"/>
      <c r="AG2183" s="262"/>
      <c r="AH2183" s="255"/>
      <c r="AI2183" s="255"/>
      <c r="AJ2183" s="255"/>
      <c r="AK2183" s="255"/>
      <c r="AL2183" s="255"/>
      <c r="AM2183" s="255"/>
      <c r="AN2183" s="255"/>
      <c r="AO2183" s="255"/>
      <c r="AP2183" s="255"/>
      <c r="AQ2183" s="255"/>
      <c r="AR2183" s="255"/>
      <c r="AS2183" s="255"/>
      <c r="AT2183" s="255"/>
      <c r="AU2183" s="255"/>
      <c r="AV2183" s="255"/>
      <c r="AW2183" s="255"/>
      <c r="AX2183" s="255"/>
      <c r="AY2183" s="255"/>
      <c r="AZ2183" s="255"/>
      <c r="BA2183" s="474" t="s">
        <v>104</v>
      </c>
      <c r="BB2183" s="474"/>
      <c r="BC2183" s="474"/>
      <c r="BD2183" s="474"/>
      <c r="BE2183" s="474"/>
      <c r="BF2183" s="474"/>
      <c r="BG2183" s="474"/>
      <c r="BH2183" s="474"/>
      <c r="BI2183" s="474"/>
      <c r="BJ2183" s="474"/>
      <c r="BK2183" s="474"/>
      <c r="BL2183" s="474"/>
      <c r="BM2183" s="474"/>
      <c r="BN2183" s="475"/>
      <c r="BO2183" s="98"/>
      <c r="BP2183" s="98"/>
      <c r="BQ2183" s="62"/>
      <c r="BR2183" s="62"/>
      <c r="BS2183" s="62"/>
    </row>
    <row r="2184" spans="1:71" ht="10.9" customHeight="1" thickTop="1">
      <c r="A2184" s="62"/>
      <c r="B2184" s="63"/>
      <c r="C2184" s="62"/>
      <c r="D2184" s="62"/>
      <c r="E2184" s="62"/>
      <c r="F2184" s="64"/>
      <c r="G2184" s="64"/>
      <c r="H2184" s="62"/>
      <c r="I2184" s="62"/>
      <c r="J2184" s="62"/>
      <c r="K2184" s="62"/>
      <c r="L2184" s="62"/>
      <c r="M2184" s="62"/>
      <c r="N2184" s="62"/>
      <c r="O2184" s="62"/>
      <c r="P2184" s="62"/>
      <c r="Q2184" s="62"/>
      <c r="R2184" s="62"/>
      <c r="S2184" s="62"/>
      <c r="T2184" s="62"/>
      <c r="U2184" s="62"/>
      <c r="V2184" s="62"/>
      <c r="W2184" s="62"/>
      <c r="X2184" s="62"/>
      <c r="Y2184" s="62"/>
      <c r="Z2184" s="62"/>
      <c r="AA2184" s="62"/>
      <c r="AB2184" s="62"/>
      <c r="AC2184" s="62"/>
      <c r="AD2184" s="62"/>
      <c r="AE2184" s="62"/>
      <c r="AF2184" s="65"/>
      <c r="AG2184" s="65"/>
      <c r="AH2184" s="62"/>
      <c r="AI2184" s="62"/>
      <c r="AJ2184" s="62"/>
      <c r="AK2184" s="62"/>
      <c r="AL2184" s="62"/>
      <c r="AM2184" s="62"/>
      <c r="AN2184" s="62"/>
      <c r="AO2184" s="62"/>
      <c r="AP2184" s="62"/>
      <c r="AQ2184" s="62"/>
      <c r="AR2184" s="62"/>
      <c r="AS2184" s="62"/>
      <c r="AT2184" s="62"/>
      <c r="AU2184" s="62"/>
      <c r="AV2184" s="62"/>
      <c r="AW2184" s="62"/>
      <c r="AX2184" s="62"/>
      <c r="AY2184" s="62"/>
      <c r="AZ2184" s="62"/>
      <c r="BA2184" s="62"/>
      <c r="BB2184" s="62"/>
      <c r="BC2184" s="62"/>
      <c r="BD2184" s="62"/>
      <c r="BE2184" s="62"/>
      <c r="BF2184" s="62"/>
      <c r="BG2184" s="62"/>
      <c r="BH2184" s="62"/>
      <c r="BI2184" s="62"/>
      <c r="BJ2184" s="62"/>
      <c r="BK2184" s="62"/>
      <c r="BL2184" s="62"/>
      <c r="BM2184" s="62"/>
      <c r="BN2184" s="62"/>
      <c r="BO2184" s="66"/>
      <c r="BP2184" s="66"/>
      <c r="BQ2184" s="62"/>
      <c r="BR2184" s="62"/>
      <c r="BS2184" s="62"/>
    </row>
    <row r="2185" spans="1:71" s="69" customFormat="1" ht="33.75">
      <c r="A2185" s="68"/>
      <c r="B2185" s="651" t="s">
        <v>9</v>
      </c>
      <c r="C2185" s="651"/>
      <c r="D2185" s="651"/>
      <c r="E2185" s="651"/>
      <c r="F2185" s="651"/>
      <c r="G2185" s="651"/>
      <c r="H2185" s="651"/>
      <c r="I2185" s="651"/>
      <c r="J2185" s="651"/>
      <c r="K2185" s="651"/>
      <c r="L2185" s="651"/>
      <c r="M2185" s="651"/>
      <c r="N2185" s="651"/>
      <c r="O2185" s="651"/>
      <c r="P2185" s="651"/>
      <c r="Q2185" s="651"/>
      <c r="R2185" s="651"/>
      <c r="S2185" s="651"/>
      <c r="T2185" s="651"/>
      <c r="U2185" s="651"/>
      <c r="V2185" s="651"/>
      <c r="W2185" s="651"/>
      <c r="X2185" s="651"/>
      <c r="Y2185" s="651"/>
      <c r="Z2185" s="651"/>
      <c r="AA2185" s="651"/>
      <c r="AB2185" s="651"/>
      <c r="AC2185" s="651"/>
      <c r="AD2185" s="651"/>
      <c r="AE2185" s="651"/>
      <c r="AF2185" s="651"/>
      <c r="AG2185" s="651"/>
      <c r="AH2185" s="651"/>
      <c r="AI2185" s="651"/>
      <c r="AJ2185" s="651"/>
      <c r="AK2185" s="651"/>
      <c r="AL2185" s="651"/>
      <c r="AM2185" s="651"/>
      <c r="AN2185" s="651"/>
      <c r="AO2185" s="651"/>
      <c r="AP2185" s="651"/>
      <c r="AQ2185" s="651"/>
      <c r="AR2185" s="651"/>
      <c r="AS2185" s="651"/>
      <c r="AT2185" s="651"/>
      <c r="AU2185" s="651"/>
      <c r="AV2185" s="651"/>
      <c r="AW2185" s="651"/>
      <c r="AX2185" s="651"/>
      <c r="AY2185" s="651"/>
      <c r="AZ2185" s="651"/>
      <c r="BA2185" s="651"/>
      <c r="BB2185" s="651"/>
      <c r="BC2185" s="651"/>
      <c r="BD2185" s="651"/>
      <c r="BE2185" s="651"/>
      <c r="BF2185" s="651"/>
      <c r="BG2185" s="651"/>
      <c r="BH2185" s="651"/>
      <c r="BI2185" s="651"/>
      <c r="BJ2185" s="651"/>
      <c r="BK2185" s="651"/>
      <c r="BL2185" s="651"/>
      <c r="BM2185" s="651"/>
      <c r="BN2185" s="651"/>
      <c r="BO2185" s="223"/>
      <c r="BP2185" s="223"/>
      <c r="BQ2185" s="68"/>
      <c r="BR2185" s="68"/>
      <c r="BS2185" s="68"/>
    </row>
    <row r="2186" spans="1:71" ht="10.9" customHeight="1">
      <c r="A2186" s="62"/>
      <c r="B2186" s="224"/>
      <c r="C2186" s="225"/>
      <c r="D2186" s="225"/>
      <c r="E2186" s="225"/>
      <c r="F2186" s="226"/>
      <c r="G2186" s="226"/>
      <c r="H2186" s="225"/>
      <c r="I2186" s="225"/>
      <c r="J2186" s="225"/>
      <c r="K2186" s="225"/>
      <c r="L2186" s="225"/>
      <c r="M2186" s="225"/>
      <c r="N2186" s="225"/>
      <c r="O2186" s="225"/>
      <c r="P2186" s="225"/>
      <c r="Q2186" s="225"/>
      <c r="R2186" s="225"/>
      <c r="S2186" s="225"/>
      <c r="T2186" s="225"/>
      <c r="U2186" s="225"/>
      <c r="V2186" s="225"/>
      <c r="W2186" s="225"/>
      <c r="X2186" s="225"/>
      <c r="Y2186" s="225"/>
      <c r="Z2186" s="225"/>
      <c r="AA2186" s="225"/>
      <c r="AB2186" s="225"/>
      <c r="AC2186" s="225"/>
      <c r="AD2186" s="225"/>
      <c r="AE2186" s="225"/>
      <c r="AF2186" s="227"/>
      <c r="AG2186" s="227"/>
      <c r="AH2186" s="225"/>
      <c r="AI2186" s="225"/>
      <c r="AJ2186" s="225"/>
      <c r="AK2186" s="225"/>
      <c r="AL2186" s="225"/>
      <c r="AM2186" s="225"/>
      <c r="AN2186" s="225"/>
      <c r="AO2186" s="225"/>
      <c r="AP2186" s="225"/>
      <c r="AQ2186" s="225"/>
      <c r="AR2186" s="225"/>
      <c r="AS2186" s="225"/>
      <c r="AT2186" s="225"/>
      <c r="AU2186" s="225"/>
      <c r="AV2186" s="225"/>
      <c r="AW2186" s="225"/>
      <c r="AX2186" s="225"/>
      <c r="AY2186" s="225"/>
      <c r="AZ2186" s="225"/>
      <c r="BA2186" s="225"/>
      <c r="BB2186" s="225"/>
      <c r="BC2186" s="225"/>
      <c r="BD2186" s="225"/>
      <c r="BE2186" s="225"/>
      <c r="BF2186" s="225"/>
      <c r="BG2186" s="225"/>
      <c r="BH2186" s="225"/>
      <c r="BI2186" s="225"/>
      <c r="BJ2186" s="225"/>
      <c r="BK2186" s="225"/>
      <c r="BL2186" s="225"/>
      <c r="BM2186" s="225"/>
      <c r="BN2186" s="652"/>
      <c r="BO2186" s="652"/>
      <c r="BP2186" s="652"/>
      <c r="BQ2186" s="62"/>
      <c r="BR2186" s="62"/>
      <c r="BS2186" s="62"/>
    </row>
    <row r="2187" spans="1:71" s="70" customFormat="1" ht="36.75" customHeight="1">
      <c r="A2187" s="63"/>
      <c r="B2187" s="224"/>
      <c r="C2187" s="224"/>
      <c r="D2187" s="228" t="s">
        <v>10</v>
      </c>
      <c r="E2187" s="653" t="str">
        <f>IF(ROSTER!D$3="","",ROSTER!D$3)</f>
        <v/>
      </c>
      <c r="F2187" s="653"/>
      <c r="G2187" s="653"/>
      <c r="H2187" s="653"/>
      <c r="I2187" s="653"/>
      <c r="J2187" s="653"/>
      <c r="K2187" s="653"/>
      <c r="L2187" s="653"/>
      <c r="M2187" s="653"/>
      <c r="N2187" s="653"/>
      <c r="O2187" s="653"/>
      <c r="P2187" s="653"/>
      <c r="Q2187" s="653"/>
      <c r="R2187" s="653"/>
      <c r="S2187" s="653"/>
      <c r="T2187" s="653"/>
      <c r="U2187" s="653"/>
      <c r="V2187" s="653"/>
      <c r="W2187" s="653"/>
      <c r="X2187" s="653"/>
      <c r="Y2187" s="653"/>
      <c r="Z2187" s="653"/>
      <c r="AA2187" s="653"/>
      <c r="AB2187" s="653"/>
      <c r="AC2187" s="653"/>
      <c r="AD2187" s="229"/>
      <c r="AE2187" s="649" t="s">
        <v>11</v>
      </c>
      <c r="AF2187" s="649"/>
      <c r="AG2187" s="649"/>
      <c r="AH2187" s="649"/>
      <c r="AI2187" s="649"/>
      <c r="AJ2187" s="649"/>
      <c r="AK2187" s="649"/>
      <c r="AL2187" s="647"/>
      <c r="AM2187" s="647"/>
      <c r="AN2187" s="647"/>
      <c r="AO2187" s="647"/>
      <c r="AP2187" s="647"/>
      <c r="AQ2187" s="647"/>
      <c r="AR2187" s="647"/>
      <c r="AS2187" s="647"/>
      <c r="AT2187" s="647"/>
      <c r="AU2187" s="647"/>
      <c r="AV2187" s="647"/>
      <c r="AW2187" s="647"/>
      <c r="AX2187" s="647"/>
      <c r="AY2187" s="647"/>
      <c r="AZ2187" s="647"/>
      <c r="BA2187" s="647"/>
      <c r="BB2187" s="647"/>
      <c r="BC2187" s="647"/>
      <c r="BD2187" s="647"/>
      <c r="BE2187" s="647"/>
      <c r="BF2187" s="647"/>
      <c r="BG2187" s="647"/>
      <c r="BH2187" s="647"/>
      <c r="BI2187" s="647"/>
      <c r="BJ2187" s="647"/>
      <c r="BK2187" s="647"/>
      <c r="BL2187" s="647"/>
      <c r="BM2187" s="647"/>
      <c r="BN2187" s="652"/>
      <c r="BO2187" s="652"/>
      <c r="BP2187" s="652"/>
      <c r="BQ2187" s="63"/>
      <c r="BR2187" s="63"/>
      <c r="BS2187" s="63"/>
    </row>
    <row r="2188" spans="1:71" ht="8.85" customHeight="1">
      <c r="A2188" s="71"/>
      <c r="B2188" s="224"/>
      <c r="C2188" s="227" t="s">
        <v>39</v>
      </c>
      <c r="D2188" s="227"/>
      <c r="E2188" s="227"/>
      <c r="F2188" s="230"/>
      <c r="G2188" s="230"/>
      <c r="H2188" s="227"/>
      <c r="I2188" s="227"/>
      <c r="J2188" s="231"/>
      <c r="K2188" s="231"/>
      <c r="L2188" s="231"/>
      <c r="M2188" s="231"/>
      <c r="N2188" s="231"/>
      <c r="O2188" s="231"/>
      <c r="P2188" s="231"/>
      <c r="Q2188" s="231"/>
      <c r="R2188" s="231"/>
      <c r="S2188" s="231"/>
      <c r="T2188" s="231"/>
      <c r="U2188" s="231"/>
      <c r="V2188" s="231"/>
      <c r="W2188" s="231"/>
      <c r="X2188" s="231"/>
      <c r="Y2188" s="231"/>
      <c r="Z2188" s="231"/>
      <c r="AA2188" s="231"/>
      <c r="AB2188" s="231"/>
      <c r="AC2188" s="231"/>
      <c r="AD2188" s="231"/>
      <c r="AE2188" s="231"/>
      <c r="AF2188" s="231"/>
      <c r="AG2188" s="227"/>
      <c r="AH2188" s="232"/>
      <c r="AI2188" s="233"/>
      <c r="AJ2188" s="233"/>
      <c r="AK2188" s="233"/>
      <c r="AL2188" s="233"/>
      <c r="AM2188" s="233"/>
      <c r="AN2188" s="233"/>
      <c r="AO2188" s="234"/>
      <c r="AP2188" s="235"/>
      <c r="AQ2188" s="235"/>
      <c r="AR2188" s="235"/>
      <c r="AS2188" s="235"/>
      <c r="AT2188" s="235"/>
      <c r="AU2188" s="235"/>
      <c r="AV2188" s="235"/>
      <c r="AW2188" s="235"/>
      <c r="AX2188" s="235"/>
      <c r="AY2188" s="235"/>
      <c r="AZ2188" s="235"/>
      <c r="BA2188" s="235"/>
      <c r="BB2188" s="235"/>
      <c r="BC2188" s="235"/>
      <c r="BD2188" s="235"/>
      <c r="BE2188" s="235"/>
      <c r="BF2188" s="235"/>
      <c r="BG2188" s="235"/>
      <c r="BH2188" s="235"/>
      <c r="BI2188" s="235"/>
      <c r="BJ2188" s="235"/>
      <c r="BK2188" s="235"/>
      <c r="BL2188" s="235"/>
      <c r="BM2188" s="235"/>
      <c r="BN2188" s="235"/>
      <c r="BO2188" s="236"/>
      <c r="BP2188" s="236"/>
      <c r="BQ2188" s="71"/>
      <c r="BR2188" s="71"/>
      <c r="BS2188" s="71"/>
    </row>
    <row r="2189" spans="1:71" s="70" customFormat="1" ht="37.5">
      <c r="A2189" s="63"/>
      <c r="B2189" s="224"/>
      <c r="C2189" s="646" t="s">
        <v>38</v>
      </c>
      <c r="D2189" s="646"/>
      <c r="E2189" s="647"/>
      <c r="F2189" s="647"/>
      <c r="G2189" s="647"/>
      <c r="H2189" s="647"/>
      <c r="I2189" s="647"/>
      <c r="J2189" s="647"/>
      <c r="K2189" s="647"/>
      <c r="L2189" s="647"/>
      <c r="M2189" s="647"/>
      <c r="N2189" s="647"/>
      <c r="O2189" s="647"/>
      <c r="P2189" s="647"/>
      <c r="Q2189" s="647"/>
      <c r="R2189" s="647"/>
      <c r="S2189" s="647"/>
      <c r="T2189" s="647"/>
      <c r="U2189" s="647"/>
      <c r="V2189" s="647"/>
      <c r="W2189" s="647"/>
      <c r="X2189" s="647"/>
      <c r="Y2189" s="647"/>
      <c r="Z2189" s="647"/>
      <c r="AA2189" s="647"/>
      <c r="AB2189" s="647"/>
      <c r="AC2189" s="647"/>
      <c r="AD2189" s="229"/>
      <c r="AE2189" s="648" t="s">
        <v>21</v>
      </c>
      <c r="AF2189" s="648"/>
      <c r="AG2189" s="648"/>
      <c r="AH2189" s="648"/>
      <c r="AI2189" s="647"/>
      <c r="AJ2189" s="647"/>
      <c r="AK2189" s="647"/>
      <c r="AL2189" s="647"/>
      <c r="AM2189" s="647"/>
      <c r="AN2189" s="647"/>
      <c r="AO2189" s="647"/>
      <c r="AP2189" s="647"/>
      <c r="AQ2189" s="647"/>
      <c r="AR2189" s="647"/>
      <c r="AS2189" s="647"/>
      <c r="AT2189" s="647"/>
      <c r="AU2189" s="647"/>
      <c r="AV2189" s="647"/>
      <c r="AW2189" s="647"/>
      <c r="AX2189" s="647"/>
      <c r="AY2189" s="647"/>
      <c r="AZ2189" s="647"/>
      <c r="BA2189" s="649" t="s">
        <v>12</v>
      </c>
      <c r="BB2189" s="649"/>
      <c r="BC2189" s="649"/>
      <c r="BD2189" s="650"/>
      <c r="BE2189" s="650"/>
      <c r="BF2189" s="650"/>
      <c r="BG2189" s="650"/>
      <c r="BH2189" s="650"/>
      <c r="BI2189" s="650"/>
      <c r="BJ2189" s="650"/>
      <c r="BK2189" s="650"/>
      <c r="BL2189" s="650"/>
      <c r="BM2189" s="650"/>
      <c r="BN2189" s="237"/>
      <c r="BO2189" s="238"/>
      <c r="BP2189" s="238"/>
      <c r="BQ2189" s="72">
        <f>IF(BD2189=0,0,1)</f>
        <v>0</v>
      </c>
      <c r="BR2189" s="73">
        <f>IF((BE2239+BI2239)&gt;(AO2239+AS2239),1,0)</f>
        <v>0</v>
      </c>
      <c r="BS2189" s="74"/>
    </row>
    <row r="2190" spans="1:71" ht="9.6" customHeight="1">
      <c r="A2190" s="62"/>
      <c r="B2190" s="224"/>
      <c r="C2190" s="225"/>
      <c r="D2190" s="225"/>
      <c r="E2190" s="225"/>
      <c r="F2190" s="226"/>
      <c r="G2190" s="226"/>
      <c r="H2190" s="225"/>
      <c r="I2190" s="225"/>
      <c r="J2190" s="225"/>
      <c r="K2190" s="225"/>
      <c r="L2190" s="225"/>
      <c r="M2190" s="225"/>
      <c r="N2190" s="225"/>
      <c r="O2190" s="225"/>
      <c r="P2190" s="225"/>
      <c r="Q2190" s="225"/>
      <c r="R2190" s="225"/>
      <c r="S2190" s="225"/>
      <c r="T2190" s="225"/>
      <c r="U2190" s="225"/>
      <c r="V2190" s="225"/>
      <c r="W2190" s="225"/>
      <c r="X2190" s="225"/>
      <c r="Y2190" s="225"/>
      <c r="Z2190" s="225"/>
      <c r="AA2190" s="225"/>
      <c r="AB2190" s="225"/>
      <c r="AC2190" s="225"/>
      <c r="AD2190" s="225"/>
      <c r="AE2190" s="225"/>
      <c r="AF2190" s="227"/>
      <c r="AG2190" s="227"/>
      <c r="AH2190" s="225"/>
      <c r="AI2190" s="225"/>
      <c r="AJ2190" s="225"/>
      <c r="AK2190" s="225"/>
      <c r="AL2190" s="225"/>
      <c r="AM2190" s="225"/>
      <c r="AN2190" s="225"/>
      <c r="AO2190" s="225"/>
      <c r="AP2190" s="225"/>
      <c r="AQ2190" s="225"/>
      <c r="AR2190" s="225"/>
      <c r="AS2190" s="225"/>
      <c r="AT2190" s="225"/>
      <c r="AU2190" s="225"/>
      <c r="AV2190" s="225"/>
      <c r="AW2190" s="225"/>
      <c r="AX2190" s="225"/>
      <c r="AY2190" s="225"/>
      <c r="AZ2190" s="225"/>
      <c r="BA2190" s="225"/>
      <c r="BB2190" s="225"/>
      <c r="BC2190" s="225"/>
      <c r="BD2190" s="225"/>
      <c r="BE2190" s="225"/>
      <c r="BF2190" s="225"/>
      <c r="BG2190" s="225"/>
      <c r="BH2190" s="225"/>
      <c r="BI2190" s="225"/>
      <c r="BJ2190" s="225"/>
      <c r="BK2190" s="225"/>
      <c r="BL2190" s="225"/>
      <c r="BM2190" s="225"/>
      <c r="BN2190" s="225"/>
      <c r="BO2190" s="239"/>
      <c r="BP2190" s="239"/>
      <c r="BQ2190" s="62"/>
      <c r="BR2190" s="62"/>
      <c r="BS2190" s="62"/>
    </row>
    <row r="2191" spans="1:71" ht="8.85" customHeight="1" thickBot="1">
      <c r="A2191" s="62"/>
      <c r="B2191" s="240"/>
      <c r="C2191" s="241"/>
      <c r="D2191" s="241"/>
      <c r="E2191" s="241"/>
      <c r="F2191" s="242"/>
      <c r="G2191" s="242"/>
      <c r="H2191" s="241"/>
      <c r="I2191" s="241"/>
      <c r="J2191" s="241"/>
      <c r="K2191" s="241"/>
      <c r="L2191" s="241"/>
      <c r="M2191" s="241"/>
      <c r="N2191" s="241"/>
      <c r="O2191" s="241"/>
      <c r="P2191" s="241"/>
      <c r="Q2191" s="241"/>
      <c r="R2191" s="241"/>
      <c r="S2191" s="241"/>
      <c r="T2191" s="241"/>
      <c r="U2191" s="241"/>
      <c r="V2191" s="241"/>
      <c r="W2191" s="241"/>
      <c r="X2191" s="241"/>
      <c r="Y2191" s="241"/>
      <c r="Z2191" s="241"/>
      <c r="AA2191" s="241"/>
      <c r="AB2191" s="241"/>
      <c r="AC2191" s="241"/>
      <c r="AD2191" s="241"/>
      <c r="AE2191" s="241"/>
      <c r="AF2191" s="243"/>
      <c r="AG2191" s="243"/>
      <c r="AH2191" s="241"/>
      <c r="AI2191" s="241"/>
      <c r="AJ2191" s="241"/>
      <c r="AK2191" s="241"/>
      <c r="AL2191" s="241"/>
      <c r="AM2191" s="241"/>
      <c r="AN2191" s="241"/>
      <c r="AO2191" s="241"/>
      <c r="AP2191" s="241"/>
      <c r="AQ2191" s="241"/>
      <c r="AR2191" s="241"/>
      <c r="AS2191" s="241"/>
      <c r="AT2191" s="241"/>
      <c r="AU2191" s="241"/>
      <c r="AV2191" s="241"/>
      <c r="AW2191" s="241"/>
      <c r="AX2191" s="241"/>
      <c r="AY2191" s="241"/>
      <c r="AZ2191" s="241"/>
      <c r="BA2191" s="241"/>
      <c r="BB2191" s="241"/>
      <c r="BC2191" s="241"/>
      <c r="BD2191" s="241"/>
      <c r="BE2191" s="241"/>
      <c r="BF2191" s="241"/>
      <c r="BG2191" s="241"/>
      <c r="BH2191" s="241"/>
      <c r="BI2191" s="241"/>
      <c r="BJ2191" s="241"/>
      <c r="BK2191" s="241"/>
      <c r="BL2191" s="241"/>
      <c r="BM2191" s="241"/>
      <c r="BN2191" s="241"/>
      <c r="BO2191" s="244"/>
      <c r="BP2191" s="244"/>
      <c r="BQ2191" s="62"/>
      <c r="BR2191" s="62"/>
      <c r="BS2191" s="62"/>
    </row>
    <row r="2192" spans="1:71" s="70" customFormat="1" ht="33.4" customHeight="1" thickTop="1">
      <c r="A2192" s="74"/>
      <c r="B2192" s="634" t="s">
        <v>0</v>
      </c>
      <c r="C2192" s="636" t="s">
        <v>1</v>
      </c>
      <c r="D2192" s="637"/>
      <c r="E2192" s="245" t="s">
        <v>28</v>
      </c>
      <c r="F2192" s="644" t="s">
        <v>115</v>
      </c>
      <c r="G2192" s="644" t="s">
        <v>116</v>
      </c>
      <c r="H2192" s="640" t="s">
        <v>41</v>
      </c>
      <c r="I2192" s="641"/>
      <c r="J2192" s="619" t="s">
        <v>7</v>
      </c>
      <c r="K2192" s="619"/>
      <c r="L2192" s="619"/>
      <c r="M2192" s="619"/>
      <c r="N2192" s="619"/>
      <c r="O2192" s="619"/>
      <c r="P2192" s="619" t="s">
        <v>2</v>
      </c>
      <c r="Q2192" s="619"/>
      <c r="R2192" s="619"/>
      <c r="S2192" s="619"/>
      <c r="T2192" s="619"/>
      <c r="U2192" s="619"/>
      <c r="V2192" s="630" t="s">
        <v>35</v>
      </c>
      <c r="W2192" s="631"/>
      <c r="X2192" s="630" t="s">
        <v>36</v>
      </c>
      <c r="Y2192" s="631"/>
      <c r="Z2192" s="630" t="s">
        <v>44</v>
      </c>
      <c r="AA2192" s="631"/>
      <c r="AB2192" s="619" t="s">
        <v>6</v>
      </c>
      <c r="AC2192" s="619"/>
      <c r="AD2192" s="619"/>
      <c r="AE2192" s="619"/>
      <c r="AF2192" s="619"/>
      <c r="AG2192" s="619"/>
      <c r="AH2192" s="619" t="s">
        <v>74</v>
      </c>
      <c r="AI2192" s="619"/>
      <c r="AJ2192" s="619"/>
      <c r="AK2192" s="619"/>
      <c r="AL2192" s="619"/>
      <c r="AM2192" s="619"/>
      <c r="AN2192" s="619" t="s">
        <v>75</v>
      </c>
      <c r="AO2192" s="619"/>
      <c r="AP2192" s="619"/>
      <c r="AQ2192" s="619"/>
      <c r="AR2192" s="619"/>
      <c r="AS2192" s="619"/>
      <c r="AT2192" s="619" t="s">
        <v>76</v>
      </c>
      <c r="AU2192" s="619"/>
      <c r="AV2192" s="619"/>
      <c r="AW2192" s="619"/>
      <c r="AX2192" s="619"/>
      <c r="AY2192" s="621"/>
      <c r="AZ2192" s="619" t="s">
        <v>4</v>
      </c>
      <c r="BA2192" s="619"/>
      <c r="BB2192" s="619"/>
      <c r="BC2192" s="619"/>
      <c r="BD2192" s="619"/>
      <c r="BE2192" s="620"/>
      <c r="BF2192" s="619" t="s">
        <v>77</v>
      </c>
      <c r="BG2192" s="619"/>
      <c r="BH2192" s="619"/>
      <c r="BI2192" s="619"/>
      <c r="BJ2192" s="619"/>
      <c r="BK2192" s="621"/>
      <c r="BL2192" s="622" t="s">
        <v>25</v>
      </c>
      <c r="BM2192" s="623"/>
      <c r="BN2192" s="624"/>
      <c r="BO2192" s="615" t="s">
        <v>92</v>
      </c>
      <c r="BP2192" s="615" t="s">
        <v>93</v>
      </c>
      <c r="BQ2192" s="74"/>
      <c r="BR2192" s="74"/>
      <c r="BS2192" s="74"/>
    </row>
    <row r="2193" spans="1:71" s="76" customFormat="1" ht="31.9" customHeight="1">
      <c r="A2193" s="75"/>
      <c r="B2193" s="635"/>
      <c r="C2193" s="638"/>
      <c r="D2193" s="639"/>
      <c r="E2193" s="246" t="s">
        <v>117</v>
      </c>
      <c r="F2193" s="645"/>
      <c r="G2193" s="645"/>
      <c r="H2193" s="642"/>
      <c r="I2193" s="643"/>
      <c r="J2193" s="607" t="s">
        <v>17</v>
      </c>
      <c r="K2193" s="608"/>
      <c r="L2193" s="609" t="s">
        <v>18</v>
      </c>
      <c r="M2193" s="610"/>
      <c r="N2193" s="617" t="s">
        <v>19</v>
      </c>
      <c r="O2193" s="618" t="s">
        <v>8</v>
      </c>
      <c r="P2193" s="607" t="s">
        <v>26</v>
      </c>
      <c r="Q2193" s="608"/>
      <c r="R2193" s="609" t="s">
        <v>24</v>
      </c>
      <c r="S2193" s="610"/>
      <c r="T2193" s="617" t="s">
        <v>19</v>
      </c>
      <c r="U2193" s="618"/>
      <c r="V2193" s="632"/>
      <c r="W2193" s="633"/>
      <c r="X2193" s="632"/>
      <c r="Y2193" s="633"/>
      <c r="Z2193" s="632"/>
      <c r="AA2193" s="633"/>
      <c r="AB2193" s="607" t="s">
        <v>54</v>
      </c>
      <c r="AC2193" s="608"/>
      <c r="AD2193" s="609" t="s">
        <v>23</v>
      </c>
      <c r="AE2193" s="610" t="s">
        <v>3</v>
      </c>
      <c r="AF2193" s="611" t="s">
        <v>5</v>
      </c>
      <c r="AG2193" s="612"/>
      <c r="AH2193" s="607" t="s">
        <v>54</v>
      </c>
      <c r="AI2193" s="608"/>
      <c r="AJ2193" s="609" t="s">
        <v>23</v>
      </c>
      <c r="AK2193" s="610" t="s">
        <v>3</v>
      </c>
      <c r="AL2193" s="611" t="s">
        <v>5</v>
      </c>
      <c r="AM2193" s="612"/>
      <c r="AN2193" s="607" t="s">
        <v>54</v>
      </c>
      <c r="AO2193" s="608"/>
      <c r="AP2193" s="609" t="s">
        <v>23</v>
      </c>
      <c r="AQ2193" s="610" t="s">
        <v>3</v>
      </c>
      <c r="AR2193" s="611" t="s">
        <v>5</v>
      </c>
      <c r="AS2193" s="612"/>
      <c r="AT2193" s="613" t="s">
        <v>54</v>
      </c>
      <c r="AU2193" s="614"/>
      <c r="AV2193" s="628" t="s">
        <v>23</v>
      </c>
      <c r="AW2193" s="629" t="s">
        <v>3</v>
      </c>
      <c r="AX2193" s="611" t="s">
        <v>5</v>
      </c>
      <c r="AY2193" s="612"/>
      <c r="AZ2193" s="607" t="s">
        <v>54</v>
      </c>
      <c r="BA2193" s="608"/>
      <c r="BB2193" s="609" t="s">
        <v>23</v>
      </c>
      <c r="BC2193" s="610" t="s">
        <v>3</v>
      </c>
      <c r="BD2193" s="611" t="s">
        <v>5</v>
      </c>
      <c r="BE2193" s="612"/>
      <c r="BF2193" s="613" t="s">
        <v>54</v>
      </c>
      <c r="BG2193" s="614"/>
      <c r="BH2193" s="628" t="s">
        <v>23</v>
      </c>
      <c r="BI2193" s="629" t="s">
        <v>3</v>
      </c>
      <c r="BJ2193" s="611" t="s">
        <v>5</v>
      </c>
      <c r="BK2193" s="612"/>
      <c r="BL2193" s="625"/>
      <c r="BM2193" s="626"/>
      <c r="BN2193" s="627"/>
      <c r="BO2193" s="616"/>
      <c r="BP2193" s="616"/>
      <c r="BQ2193" s="75"/>
      <c r="BR2193" s="75"/>
      <c r="BS2193" s="75"/>
    </row>
    <row r="2194" spans="1:71" ht="23.85" customHeight="1">
      <c r="A2194" s="77"/>
      <c r="B2194" s="605" t="str">
        <f>IF(ROSTER!B$8="","",ROSTER!B$8)</f>
        <v/>
      </c>
      <c r="C2194" s="588" t="str">
        <f>IF(ROSTER!C$8="","",ROSTER!C$8)</f>
        <v/>
      </c>
      <c r="D2194" s="589"/>
      <c r="E2194" s="590"/>
      <c r="F2194" s="592">
        <f>IF(E2194="y",1,IF(E2194="S",1,0))</f>
        <v>0</v>
      </c>
      <c r="G2194" s="594">
        <f>IF(E2194="S",1,0)</f>
        <v>0</v>
      </c>
      <c r="H2194" s="584"/>
      <c r="I2194" s="576"/>
      <c r="J2194" s="564"/>
      <c r="K2194" s="565"/>
      <c r="L2194" s="568"/>
      <c r="M2194" s="569"/>
      <c r="N2194" s="578">
        <f>L2194+J2194</f>
        <v>0</v>
      </c>
      <c r="O2194" s="579"/>
      <c r="P2194" s="564"/>
      <c r="Q2194" s="565"/>
      <c r="R2194" s="568"/>
      <c r="S2194" s="569"/>
      <c r="T2194" s="578">
        <f>R2194-P2194</f>
        <v>0</v>
      </c>
      <c r="U2194" s="579"/>
      <c r="V2194" s="584"/>
      <c r="W2194" s="576"/>
      <c r="X2194" s="564"/>
      <c r="Y2194" s="576"/>
      <c r="Z2194" s="564"/>
      <c r="AA2194" s="576"/>
      <c r="AB2194" s="564"/>
      <c r="AC2194" s="565"/>
      <c r="AD2194" s="568"/>
      <c r="AE2194" s="569"/>
      <c r="AF2194" s="548">
        <f>IF(AB2194=0,0,(AD2194/AB2194)*100)</f>
        <v>0</v>
      </c>
      <c r="AG2194" s="549"/>
      <c r="AH2194" s="564"/>
      <c r="AI2194" s="565"/>
      <c r="AJ2194" s="568"/>
      <c r="AK2194" s="569"/>
      <c r="AL2194" s="548">
        <f>IF(AH2194=0,0,(AJ2194/AH2194)*100)</f>
        <v>0</v>
      </c>
      <c r="AM2194" s="549"/>
      <c r="AN2194" s="564"/>
      <c r="AO2194" s="565"/>
      <c r="AP2194" s="568"/>
      <c r="AQ2194" s="569"/>
      <c r="AR2194" s="548">
        <f>IF(AN2194=0,0,(AP2194/AN2194)*100)</f>
        <v>0</v>
      </c>
      <c r="AS2194" s="549"/>
      <c r="AT2194" s="572">
        <f>AB2194+AH2194+AN2194</f>
        <v>0</v>
      </c>
      <c r="AU2194" s="573"/>
      <c r="AV2194" s="544">
        <f>AD2194+AJ2194+AP2194</f>
        <v>0</v>
      </c>
      <c r="AW2194" s="545"/>
      <c r="AX2194" s="548">
        <f>IF(AT2194=0,0,(AV2194/AT2194)*100)</f>
        <v>0</v>
      </c>
      <c r="AY2194" s="549"/>
      <c r="AZ2194" s="564"/>
      <c r="BA2194" s="565"/>
      <c r="BB2194" s="568"/>
      <c r="BC2194" s="569"/>
      <c r="BD2194" s="548">
        <f>IF(AZ2194=0,0,(BB2194/AZ2194)*100)</f>
        <v>0</v>
      </c>
      <c r="BE2194" s="549"/>
      <c r="BF2194" s="572">
        <f>AT2194+AZ2194</f>
        <v>0</v>
      </c>
      <c r="BG2194" s="573"/>
      <c r="BH2194" s="544">
        <f>AV2194+BB2194</f>
        <v>0</v>
      </c>
      <c r="BI2194" s="545"/>
      <c r="BJ2194" s="548">
        <f>IF(BF2194=0,0,(BH2194/BF2194)*100)</f>
        <v>0</v>
      </c>
      <c r="BK2194" s="549"/>
      <c r="BL2194" s="552">
        <f>(AD2194*2)+(AJ2194*2)+(AP2194*3)+BB2194</f>
        <v>0</v>
      </c>
      <c r="BM2194" s="553"/>
      <c r="BN2194" s="554"/>
      <c r="BO2194" s="560" t="e">
        <f>(BL2194*BR$2194)+(N2194*BR$2195)+(X2194*BR$2196)+(R2194*BR$2197)+(V2194*BR$2198)+(Z2194*BR$2199)</f>
        <v>#REF!</v>
      </c>
      <c r="BP2194" s="560" t="e">
        <f>((AZ2194-BB2194)*BR$2201)+((AT2194-AV2194)*BR$2200)+(H2194*BR$2202)+(P2194*BR$2203)</f>
        <v>#REF!</v>
      </c>
      <c r="BQ2194" s="78" t="s">
        <v>81</v>
      </c>
      <c r="BR2194" s="79" t="e">
        <f>IF(#REF!="B",#REF!,IF(#REF!="C",#REF!,#REF!))</f>
        <v>#REF!</v>
      </c>
      <c r="BS2194" s="75"/>
    </row>
    <row r="2195" spans="1:71" ht="23.85" customHeight="1">
      <c r="A2195" s="77"/>
      <c r="B2195" s="606"/>
      <c r="C2195" s="562" t="str">
        <f>IF(ROSTER!D$8="","",ROSTER!D$8)</f>
        <v/>
      </c>
      <c r="D2195" s="563"/>
      <c r="E2195" s="591"/>
      <c r="F2195" s="593"/>
      <c r="G2195" s="595"/>
      <c r="H2195" s="585"/>
      <c r="I2195" s="577"/>
      <c r="J2195" s="566"/>
      <c r="K2195" s="567"/>
      <c r="L2195" s="570"/>
      <c r="M2195" s="571"/>
      <c r="N2195" s="582" t="s">
        <v>16</v>
      </c>
      <c r="O2195" s="583"/>
      <c r="P2195" s="566"/>
      <c r="Q2195" s="567"/>
      <c r="R2195" s="570"/>
      <c r="S2195" s="571"/>
      <c r="T2195" s="582" t="s">
        <v>16</v>
      </c>
      <c r="U2195" s="583"/>
      <c r="V2195" s="585"/>
      <c r="W2195" s="577"/>
      <c r="X2195" s="566"/>
      <c r="Y2195" s="577"/>
      <c r="Z2195" s="566"/>
      <c r="AA2195" s="577"/>
      <c r="AB2195" s="566"/>
      <c r="AC2195" s="567"/>
      <c r="AD2195" s="570"/>
      <c r="AE2195" s="571"/>
      <c r="AF2195" s="598"/>
      <c r="AG2195" s="599"/>
      <c r="AH2195" s="566"/>
      <c r="AI2195" s="567"/>
      <c r="AJ2195" s="570"/>
      <c r="AK2195" s="571"/>
      <c r="AL2195" s="598"/>
      <c r="AM2195" s="599"/>
      <c r="AN2195" s="566"/>
      <c r="AO2195" s="567"/>
      <c r="AP2195" s="570"/>
      <c r="AQ2195" s="571"/>
      <c r="AR2195" s="598"/>
      <c r="AS2195" s="599"/>
      <c r="AT2195" s="603"/>
      <c r="AU2195" s="604"/>
      <c r="AV2195" s="596"/>
      <c r="AW2195" s="597"/>
      <c r="AX2195" s="598"/>
      <c r="AY2195" s="599"/>
      <c r="AZ2195" s="566"/>
      <c r="BA2195" s="567"/>
      <c r="BB2195" s="570"/>
      <c r="BC2195" s="571"/>
      <c r="BD2195" s="598"/>
      <c r="BE2195" s="599"/>
      <c r="BF2195" s="603"/>
      <c r="BG2195" s="604"/>
      <c r="BH2195" s="596"/>
      <c r="BI2195" s="597"/>
      <c r="BJ2195" s="598"/>
      <c r="BK2195" s="599"/>
      <c r="BL2195" s="600"/>
      <c r="BM2195" s="601"/>
      <c r="BN2195" s="602"/>
      <c r="BO2195" s="561"/>
      <c r="BP2195" s="561"/>
      <c r="BQ2195" s="78" t="s">
        <v>82</v>
      </c>
      <c r="BR2195" s="79" t="e">
        <f>IF(#REF!="B",#REF!,IF(#REF!="C",#REF!,#REF!))</f>
        <v>#REF!</v>
      </c>
      <c r="BS2195" s="75"/>
    </row>
    <row r="2196" spans="1:71" ht="21.75" customHeight="1">
      <c r="A2196" s="62"/>
      <c r="B2196" s="605" t="str">
        <f>IF(ROSTER!B$10="","",ROSTER!B$10)</f>
        <v/>
      </c>
      <c r="C2196" s="588" t="str">
        <f>IF(ROSTER!C$10="","",ROSTER!C$10)</f>
        <v/>
      </c>
      <c r="D2196" s="589"/>
      <c r="E2196" s="590"/>
      <c r="F2196" s="592">
        <f>IF(E2196="y",1,IF(E2196="S",1,0))</f>
        <v>0</v>
      </c>
      <c r="G2196" s="594">
        <f>IF(E2196="S",1,0)</f>
        <v>0</v>
      </c>
      <c r="H2196" s="584"/>
      <c r="I2196" s="576"/>
      <c r="J2196" s="564"/>
      <c r="K2196" s="565"/>
      <c r="L2196" s="568"/>
      <c r="M2196" s="569"/>
      <c r="N2196" s="578">
        <f>L2196+J2196</f>
        <v>0</v>
      </c>
      <c r="O2196" s="579"/>
      <c r="P2196" s="564"/>
      <c r="Q2196" s="565"/>
      <c r="R2196" s="568"/>
      <c r="S2196" s="569"/>
      <c r="T2196" s="578">
        <f>R2196-P2196</f>
        <v>0</v>
      </c>
      <c r="U2196" s="579"/>
      <c r="V2196" s="584"/>
      <c r="W2196" s="576"/>
      <c r="X2196" s="564"/>
      <c r="Y2196" s="576"/>
      <c r="Z2196" s="564"/>
      <c r="AA2196" s="576"/>
      <c r="AB2196" s="564"/>
      <c r="AC2196" s="565"/>
      <c r="AD2196" s="568"/>
      <c r="AE2196" s="569"/>
      <c r="AF2196" s="548">
        <f>IF(AB2196=0,0,(AD2196/AB2196)*100)</f>
        <v>0</v>
      </c>
      <c r="AG2196" s="549"/>
      <c r="AH2196" s="564"/>
      <c r="AI2196" s="565"/>
      <c r="AJ2196" s="568"/>
      <c r="AK2196" s="569"/>
      <c r="AL2196" s="548">
        <f>IF(AH2196=0,0,(AJ2196/AH2196)*100)</f>
        <v>0</v>
      </c>
      <c r="AM2196" s="549"/>
      <c r="AN2196" s="564"/>
      <c r="AO2196" s="565"/>
      <c r="AP2196" s="568"/>
      <c r="AQ2196" s="569"/>
      <c r="AR2196" s="548">
        <f>IF(AN2196=0,0,(AP2196/AN2196)*100)</f>
        <v>0</v>
      </c>
      <c r="AS2196" s="549"/>
      <c r="AT2196" s="572">
        <f>AB2196+AH2196+AN2196</f>
        <v>0</v>
      </c>
      <c r="AU2196" s="573"/>
      <c r="AV2196" s="544">
        <f>AD2196+AJ2196+AP2196</f>
        <v>0</v>
      </c>
      <c r="AW2196" s="545"/>
      <c r="AX2196" s="548">
        <f>IF(AT2196=0,0,(AV2196/AT2196)*100)</f>
        <v>0</v>
      </c>
      <c r="AY2196" s="549"/>
      <c r="AZ2196" s="564"/>
      <c r="BA2196" s="565"/>
      <c r="BB2196" s="568"/>
      <c r="BC2196" s="569"/>
      <c r="BD2196" s="548">
        <f>IF(AZ2196=0,0,(BB2196/AZ2196)*100)</f>
        <v>0</v>
      </c>
      <c r="BE2196" s="549"/>
      <c r="BF2196" s="572">
        <f>AT2196+AZ2196</f>
        <v>0</v>
      </c>
      <c r="BG2196" s="573"/>
      <c r="BH2196" s="544">
        <f>AV2196+BB2196</f>
        <v>0</v>
      </c>
      <c r="BI2196" s="545"/>
      <c r="BJ2196" s="548">
        <f>IF(BF2196=0,0,(BH2196/BF2196)*100)</f>
        <v>0</v>
      </c>
      <c r="BK2196" s="549"/>
      <c r="BL2196" s="552">
        <f>(AD2196*2)+(AJ2196*2)+(AP2196*3)+BB2196</f>
        <v>0</v>
      </c>
      <c r="BM2196" s="553"/>
      <c r="BN2196" s="554"/>
      <c r="BO2196" s="560" t="e">
        <f>(BL2196*BR$2194)+(N2196*BR$2195)+(X2196*BR$2196)+(R2196*BR$2197)+(V2196*BR$2198)+(Z2196*BR$2199)</f>
        <v>#REF!</v>
      </c>
      <c r="BP2196" s="560" t="e">
        <f>((AZ2196-BB2196)*BR$2201)+((AT2196-AV2196)*BR$2200)+(H2196*BR$2202)+(P2196*BR$2203)</f>
        <v>#REF!</v>
      </c>
      <c r="BQ2196" s="78" t="s">
        <v>83</v>
      </c>
      <c r="BR2196" s="79" t="e">
        <f>IF(#REF!="B",#REF!,IF(#REF!="C",#REF!,#REF!))</f>
        <v>#REF!</v>
      </c>
      <c r="BS2196" s="75"/>
    </row>
    <row r="2197" spans="1:71" ht="21.75" customHeight="1">
      <c r="A2197" s="62"/>
      <c r="B2197" s="606"/>
      <c r="C2197" s="562" t="str">
        <f>IF(ROSTER!D$10="","",ROSTER!D$10)</f>
        <v/>
      </c>
      <c r="D2197" s="563"/>
      <c r="E2197" s="591"/>
      <c r="F2197" s="593"/>
      <c r="G2197" s="595"/>
      <c r="H2197" s="585"/>
      <c r="I2197" s="577"/>
      <c r="J2197" s="566"/>
      <c r="K2197" s="567"/>
      <c r="L2197" s="570"/>
      <c r="M2197" s="571"/>
      <c r="N2197" s="582" t="s">
        <v>16</v>
      </c>
      <c r="O2197" s="583"/>
      <c r="P2197" s="566"/>
      <c r="Q2197" s="567"/>
      <c r="R2197" s="570"/>
      <c r="S2197" s="571"/>
      <c r="T2197" s="582" t="s">
        <v>16</v>
      </c>
      <c r="U2197" s="583"/>
      <c r="V2197" s="585"/>
      <c r="W2197" s="577"/>
      <c r="X2197" s="566"/>
      <c r="Y2197" s="577"/>
      <c r="Z2197" s="566"/>
      <c r="AA2197" s="577"/>
      <c r="AB2197" s="566"/>
      <c r="AC2197" s="567"/>
      <c r="AD2197" s="570"/>
      <c r="AE2197" s="571"/>
      <c r="AF2197" s="598"/>
      <c r="AG2197" s="599"/>
      <c r="AH2197" s="566"/>
      <c r="AI2197" s="567"/>
      <c r="AJ2197" s="570"/>
      <c r="AK2197" s="571"/>
      <c r="AL2197" s="598"/>
      <c r="AM2197" s="599"/>
      <c r="AN2197" s="566"/>
      <c r="AO2197" s="567"/>
      <c r="AP2197" s="570"/>
      <c r="AQ2197" s="571"/>
      <c r="AR2197" s="598"/>
      <c r="AS2197" s="599"/>
      <c r="AT2197" s="603"/>
      <c r="AU2197" s="604"/>
      <c r="AV2197" s="596"/>
      <c r="AW2197" s="597"/>
      <c r="AX2197" s="598"/>
      <c r="AY2197" s="599"/>
      <c r="AZ2197" s="566"/>
      <c r="BA2197" s="567"/>
      <c r="BB2197" s="570"/>
      <c r="BC2197" s="571"/>
      <c r="BD2197" s="598"/>
      <c r="BE2197" s="599"/>
      <c r="BF2197" s="603"/>
      <c r="BG2197" s="604"/>
      <c r="BH2197" s="596"/>
      <c r="BI2197" s="597"/>
      <c r="BJ2197" s="598"/>
      <c r="BK2197" s="599"/>
      <c r="BL2197" s="600"/>
      <c r="BM2197" s="601"/>
      <c r="BN2197" s="602"/>
      <c r="BO2197" s="561"/>
      <c r="BP2197" s="561"/>
      <c r="BQ2197" s="78" t="s">
        <v>84</v>
      </c>
      <c r="BR2197" s="79" t="e">
        <f>IF(#REF!="B",#REF!,IF(#REF!="C",#REF!,#REF!))</f>
        <v>#REF!</v>
      </c>
      <c r="BS2197" s="75"/>
    </row>
    <row r="2198" spans="1:71" ht="21.75" customHeight="1">
      <c r="A2198" s="62"/>
      <c r="B2198" s="586" t="str">
        <f>IF(ROSTER!B$12="","",ROSTER!B$12)</f>
        <v/>
      </c>
      <c r="C2198" s="588" t="str">
        <f>IF(ROSTER!C$12="","",ROSTER!C$12)</f>
        <v/>
      </c>
      <c r="D2198" s="589"/>
      <c r="E2198" s="590"/>
      <c r="F2198" s="592">
        <f>IF(E2198="y",1,IF(E2198="S",1,0))</f>
        <v>0</v>
      </c>
      <c r="G2198" s="594">
        <f>IF(E2198="S",1,0)</f>
        <v>0</v>
      </c>
      <c r="H2198" s="584"/>
      <c r="I2198" s="576"/>
      <c r="J2198" s="564"/>
      <c r="K2198" s="565"/>
      <c r="L2198" s="568"/>
      <c r="M2198" s="569"/>
      <c r="N2198" s="578">
        <f>L2198+J2198</f>
        <v>0</v>
      </c>
      <c r="O2198" s="579"/>
      <c r="P2198" s="564"/>
      <c r="Q2198" s="565"/>
      <c r="R2198" s="568"/>
      <c r="S2198" s="569"/>
      <c r="T2198" s="578">
        <f>R2198-P2198</f>
        <v>0</v>
      </c>
      <c r="U2198" s="579"/>
      <c r="V2198" s="584"/>
      <c r="W2198" s="576"/>
      <c r="X2198" s="564"/>
      <c r="Y2198" s="576"/>
      <c r="Z2198" s="564"/>
      <c r="AA2198" s="576"/>
      <c r="AB2198" s="564"/>
      <c r="AC2198" s="565"/>
      <c r="AD2198" s="568"/>
      <c r="AE2198" s="569"/>
      <c r="AF2198" s="548">
        <f>IF(AB2198=0,0,(AD2198/AB2198)*100)</f>
        <v>0</v>
      </c>
      <c r="AG2198" s="549"/>
      <c r="AH2198" s="564"/>
      <c r="AI2198" s="565"/>
      <c r="AJ2198" s="568"/>
      <c r="AK2198" s="569"/>
      <c r="AL2198" s="548">
        <f>IF(AH2198=0,0,(AJ2198/AH2198)*100)</f>
        <v>0</v>
      </c>
      <c r="AM2198" s="549"/>
      <c r="AN2198" s="564"/>
      <c r="AO2198" s="565"/>
      <c r="AP2198" s="568"/>
      <c r="AQ2198" s="569"/>
      <c r="AR2198" s="548">
        <f>IF(AN2198=0,0,(AP2198/AN2198)*100)</f>
        <v>0</v>
      </c>
      <c r="AS2198" s="549"/>
      <c r="AT2198" s="572">
        <f>AB2198+AH2198+AN2198</f>
        <v>0</v>
      </c>
      <c r="AU2198" s="573"/>
      <c r="AV2198" s="544">
        <f>AD2198+AJ2198+AP2198</f>
        <v>0</v>
      </c>
      <c r="AW2198" s="545"/>
      <c r="AX2198" s="548">
        <f>IF(AT2198=0,0,(AV2198/AT2198)*100)</f>
        <v>0</v>
      </c>
      <c r="AY2198" s="549"/>
      <c r="AZ2198" s="564"/>
      <c r="BA2198" s="565"/>
      <c r="BB2198" s="568"/>
      <c r="BC2198" s="569"/>
      <c r="BD2198" s="548">
        <f>IF(AZ2198=0,0,(BB2198/AZ2198)*100)</f>
        <v>0</v>
      </c>
      <c r="BE2198" s="549"/>
      <c r="BF2198" s="572">
        <f>AT2198+AZ2198</f>
        <v>0</v>
      </c>
      <c r="BG2198" s="573"/>
      <c r="BH2198" s="544">
        <f>AV2198+BB2198</f>
        <v>0</v>
      </c>
      <c r="BI2198" s="545"/>
      <c r="BJ2198" s="548">
        <f>IF(BF2198=0,0,(BH2198/BF2198)*100)</f>
        <v>0</v>
      </c>
      <c r="BK2198" s="549"/>
      <c r="BL2198" s="552">
        <f>(AD2198*2)+(AJ2198*2)+(AP2198*3)+BB2198</f>
        <v>0</v>
      </c>
      <c r="BM2198" s="553"/>
      <c r="BN2198" s="554"/>
      <c r="BO2198" s="560" t="e">
        <f>(BL2198*BR$2194)+(N2198*BR$2195)+(X2198*BR$2196)+(R2198*BR$2197)+(V2198*BR$2198)+(Z2198*BR$2199)</f>
        <v>#REF!</v>
      </c>
      <c r="BP2198" s="560" t="e">
        <f>((AZ2198-BB2198)*BR$2201)+((AT2198-AV2198)*BR$2200)+(H2198*BR$2202)+(P2198*BR$2203)</f>
        <v>#REF!</v>
      </c>
      <c r="BQ2198" s="78" t="s">
        <v>85</v>
      </c>
      <c r="BR2198" s="79" t="e">
        <f>IF(#REF!="B",#REF!,IF(#REF!="C",#REF!,#REF!))</f>
        <v>#REF!</v>
      </c>
      <c r="BS2198" s="75"/>
    </row>
    <row r="2199" spans="1:71" ht="21.75" customHeight="1">
      <c r="A2199" s="62"/>
      <c r="B2199" s="587"/>
      <c r="C2199" s="562" t="str">
        <f>IF(ROSTER!D$12="","",ROSTER!D$12)</f>
        <v/>
      </c>
      <c r="D2199" s="563"/>
      <c r="E2199" s="591"/>
      <c r="F2199" s="593"/>
      <c r="G2199" s="595"/>
      <c r="H2199" s="585"/>
      <c r="I2199" s="577"/>
      <c r="J2199" s="566"/>
      <c r="K2199" s="567"/>
      <c r="L2199" s="570"/>
      <c r="M2199" s="571"/>
      <c r="N2199" s="582" t="s">
        <v>16</v>
      </c>
      <c r="O2199" s="583"/>
      <c r="P2199" s="566"/>
      <c r="Q2199" s="567"/>
      <c r="R2199" s="570"/>
      <c r="S2199" s="571"/>
      <c r="T2199" s="582" t="s">
        <v>16</v>
      </c>
      <c r="U2199" s="583"/>
      <c r="V2199" s="585"/>
      <c r="W2199" s="577"/>
      <c r="X2199" s="566"/>
      <c r="Y2199" s="577"/>
      <c r="Z2199" s="566"/>
      <c r="AA2199" s="577"/>
      <c r="AB2199" s="566"/>
      <c r="AC2199" s="567"/>
      <c r="AD2199" s="570"/>
      <c r="AE2199" s="571"/>
      <c r="AF2199" s="598"/>
      <c r="AG2199" s="599"/>
      <c r="AH2199" s="566"/>
      <c r="AI2199" s="567"/>
      <c r="AJ2199" s="570"/>
      <c r="AK2199" s="571"/>
      <c r="AL2199" s="598"/>
      <c r="AM2199" s="599"/>
      <c r="AN2199" s="566"/>
      <c r="AO2199" s="567"/>
      <c r="AP2199" s="570"/>
      <c r="AQ2199" s="571"/>
      <c r="AR2199" s="598"/>
      <c r="AS2199" s="599"/>
      <c r="AT2199" s="603"/>
      <c r="AU2199" s="604"/>
      <c r="AV2199" s="596"/>
      <c r="AW2199" s="597"/>
      <c r="AX2199" s="598"/>
      <c r="AY2199" s="599"/>
      <c r="AZ2199" s="566"/>
      <c r="BA2199" s="567"/>
      <c r="BB2199" s="570"/>
      <c r="BC2199" s="571"/>
      <c r="BD2199" s="598"/>
      <c r="BE2199" s="599"/>
      <c r="BF2199" s="603"/>
      <c r="BG2199" s="604"/>
      <c r="BH2199" s="596"/>
      <c r="BI2199" s="597"/>
      <c r="BJ2199" s="598"/>
      <c r="BK2199" s="599"/>
      <c r="BL2199" s="600"/>
      <c r="BM2199" s="601"/>
      <c r="BN2199" s="602"/>
      <c r="BO2199" s="561"/>
      <c r="BP2199" s="561"/>
      <c r="BQ2199" s="78" t="s">
        <v>86</v>
      </c>
      <c r="BR2199" s="79" t="e">
        <f>IF(#REF!="B",#REF!,IF(#REF!="C",#REF!,#REF!))</f>
        <v>#REF!</v>
      </c>
      <c r="BS2199" s="75"/>
    </row>
    <row r="2200" spans="1:71" ht="21.75" customHeight="1">
      <c r="A2200" s="62"/>
      <c r="B2200" s="586" t="str">
        <f>IF(ROSTER!B$14="","",ROSTER!B$14)</f>
        <v/>
      </c>
      <c r="C2200" s="588" t="str">
        <f>IF(ROSTER!C$14="","",ROSTER!C$14)</f>
        <v/>
      </c>
      <c r="D2200" s="589"/>
      <c r="E2200" s="590"/>
      <c r="F2200" s="592">
        <f>IF(E2200="y",1,IF(E2200="S",1,0))</f>
        <v>0</v>
      </c>
      <c r="G2200" s="594">
        <f>IF(E2200="S",1,0)</f>
        <v>0</v>
      </c>
      <c r="H2200" s="584"/>
      <c r="I2200" s="576"/>
      <c r="J2200" s="564"/>
      <c r="K2200" s="565"/>
      <c r="L2200" s="568"/>
      <c r="M2200" s="569"/>
      <c r="N2200" s="578">
        <f>L2200+J2200</f>
        <v>0</v>
      </c>
      <c r="O2200" s="579"/>
      <c r="P2200" s="564"/>
      <c r="Q2200" s="565"/>
      <c r="R2200" s="568"/>
      <c r="S2200" s="569"/>
      <c r="T2200" s="578">
        <f>R2200-P2200</f>
        <v>0</v>
      </c>
      <c r="U2200" s="579"/>
      <c r="V2200" s="584"/>
      <c r="W2200" s="576"/>
      <c r="X2200" s="564"/>
      <c r="Y2200" s="576"/>
      <c r="Z2200" s="564"/>
      <c r="AA2200" s="576"/>
      <c r="AB2200" s="564"/>
      <c r="AC2200" s="565"/>
      <c r="AD2200" s="568"/>
      <c r="AE2200" s="569"/>
      <c r="AF2200" s="548">
        <f>IF(AB2200=0,0,(AD2200/AB2200)*100)</f>
        <v>0</v>
      </c>
      <c r="AG2200" s="549"/>
      <c r="AH2200" s="564"/>
      <c r="AI2200" s="565"/>
      <c r="AJ2200" s="568"/>
      <c r="AK2200" s="569"/>
      <c r="AL2200" s="548">
        <f>IF(AH2200=0,0,(AJ2200/AH2200)*100)</f>
        <v>0</v>
      </c>
      <c r="AM2200" s="549"/>
      <c r="AN2200" s="564"/>
      <c r="AO2200" s="565"/>
      <c r="AP2200" s="568"/>
      <c r="AQ2200" s="569"/>
      <c r="AR2200" s="548">
        <f>IF(AN2200=0,0,(AP2200/AN2200)*100)</f>
        <v>0</v>
      </c>
      <c r="AS2200" s="549"/>
      <c r="AT2200" s="572">
        <f>AB2200+AH2200+AN2200</f>
        <v>0</v>
      </c>
      <c r="AU2200" s="573"/>
      <c r="AV2200" s="544">
        <f>AD2200+AJ2200+AP2200</f>
        <v>0</v>
      </c>
      <c r="AW2200" s="545"/>
      <c r="AX2200" s="548">
        <f>IF(AT2200=0,0,(AV2200/AT2200)*100)</f>
        <v>0</v>
      </c>
      <c r="AY2200" s="549"/>
      <c r="AZ2200" s="564"/>
      <c r="BA2200" s="565"/>
      <c r="BB2200" s="568"/>
      <c r="BC2200" s="569"/>
      <c r="BD2200" s="548">
        <f>IF(AZ2200=0,0,(BB2200/AZ2200)*100)</f>
        <v>0</v>
      </c>
      <c r="BE2200" s="549"/>
      <c r="BF2200" s="572">
        <f>AT2200+AZ2200</f>
        <v>0</v>
      </c>
      <c r="BG2200" s="573"/>
      <c r="BH2200" s="544">
        <f>AV2200+BB2200</f>
        <v>0</v>
      </c>
      <c r="BI2200" s="545"/>
      <c r="BJ2200" s="548">
        <f>IF(BF2200=0,0,(BH2200/BF2200)*100)</f>
        <v>0</v>
      </c>
      <c r="BK2200" s="549"/>
      <c r="BL2200" s="552">
        <f>(AD2200*2)+(AJ2200*2)+(AP2200*3)+BB2200</f>
        <v>0</v>
      </c>
      <c r="BM2200" s="553"/>
      <c r="BN2200" s="554"/>
      <c r="BO2200" s="560" t="e">
        <f>(BL2200*BR$2194)+(N2200*BR$2195)+(X2200*BR$2196)+(R2200*BR$2197)+(V2200*BR$2198)+(Z2200*BR$2199)</f>
        <v>#REF!</v>
      </c>
      <c r="BP2200" s="560" t="e">
        <f>((AZ2200-BB2200)*BR$2201)+((AT2200-AV2200)*BR$2200)+(H2200*BR$2202)+(P2200*BR$2203)</f>
        <v>#REF!</v>
      </c>
      <c r="BQ2200" s="78" t="s">
        <v>87</v>
      </c>
      <c r="BR2200" s="79" t="e">
        <f>IF(#REF!="B",#REF!,IF(#REF!="C",#REF!,#REF!))</f>
        <v>#REF!</v>
      </c>
      <c r="BS2200" s="75"/>
    </row>
    <row r="2201" spans="1:71" ht="21.75" customHeight="1">
      <c r="A2201" s="62"/>
      <c r="B2201" s="587"/>
      <c r="C2201" s="562" t="str">
        <f>IF(ROSTER!D$14="","",ROSTER!D$14)</f>
        <v/>
      </c>
      <c r="D2201" s="563"/>
      <c r="E2201" s="591"/>
      <c r="F2201" s="593"/>
      <c r="G2201" s="595"/>
      <c r="H2201" s="585"/>
      <c r="I2201" s="577"/>
      <c r="J2201" s="566"/>
      <c r="K2201" s="567"/>
      <c r="L2201" s="570"/>
      <c r="M2201" s="571"/>
      <c r="N2201" s="582" t="s">
        <v>16</v>
      </c>
      <c r="O2201" s="583"/>
      <c r="P2201" s="566"/>
      <c r="Q2201" s="567"/>
      <c r="R2201" s="570"/>
      <c r="S2201" s="571"/>
      <c r="T2201" s="582" t="s">
        <v>16</v>
      </c>
      <c r="U2201" s="583"/>
      <c r="V2201" s="585"/>
      <c r="W2201" s="577"/>
      <c r="X2201" s="566"/>
      <c r="Y2201" s="577"/>
      <c r="Z2201" s="566"/>
      <c r="AA2201" s="577"/>
      <c r="AB2201" s="566"/>
      <c r="AC2201" s="567"/>
      <c r="AD2201" s="570"/>
      <c r="AE2201" s="571"/>
      <c r="AF2201" s="598"/>
      <c r="AG2201" s="599"/>
      <c r="AH2201" s="566"/>
      <c r="AI2201" s="567"/>
      <c r="AJ2201" s="570"/>
      <c r="AK2201" s="571"/>
      <c r="AL2201" s="598"/>
      <c r="AM2201" s="599"/>
      <c r="AN2201" s="566"/>
      <c r="AO2201" s="567"/>
      <c r="AP2201" s="570"/>
      <c r="AQ2201" s="571"/>
      <c r="AR2201" s="598"/>
      <c r="AS2201" s="599"/>
      <c r="AT2201" s="603"/>
      <c r="AU2201" s="604"/>
      <c r="AV2201" s="596"/>
      <c r="AW2201" s="597"/>
      <c r="AX2201" s="598"/>
      <c r="AY2201" s="599"/>
      <c r="AZ2201" s="566"/>
      <c r="BA2201" s="567"/>
      <c r="BB2201" s="570"/>
      <c r="BC2201" s="571"/>
      <c r="BD2201" s="598"/>
      <c r="BE2201" s="599"/>
      <c r="BF2201" s="603"/>
      <c r="BG2201" s="604"/>
      <c r="BH2201" s="596"/>
      <c r="BI2201" s="597"/>
      <c r="BJ2201" s="598"/>
      <c r="BK2201" s="599"/>
      <c r="BL2201" s="600"/>
      <c r="BM2201" s="601"/>
      <c r="BN2201" s="602"/>
      <c r="BO2201" s="561"/>
      <c r="BP2201" s="561"/>
      <c r="BQ2201" s="78" t="s">
        <v>88</v>
      </c>
      <c r="BR2201" s="79" t="e">
        <f>IF(#REF!="B",#REF!,IF(#REF!="C",#REF!,#REF!))</f>
        <v>#REF!</v>
      </c>
      <c r="BS2201" s="75"/>
    </row>
    <row r="2202" spans="1:71" ht="21.75" customHeight="1">
      <c r="A2202" s="62"/>
      <c r="B2202" s="586" t="str">
        <f>IF(ROSTER!B$16="","",ROSTER!B$16)</f>
        <v/>
      </c>
      <c r="C2202" s="588" t="str">
        <f>IF(ROSTER!C$16="","",ROSTER!C$16)</f>
        <v/>
      </c>
      <c r="D2202" s="589"/>
      <c r="E2202" s="590"/>
      <c r="F2202" s="592">
        <f>IF(E2202="y",1,IF(E2202="S",1,0))</f>
        <v>0</v>
      </c>
      <c r="G2202" s="594">
        <f>IF(E2202="S",1,0)</f>
        <v>0</v>
      </c>
      <c r="H2202" s="584"/>
      <c r="I2202" s="576"/>
      <c r="J2202" s="564"/>
      <c r="K2202" s="565"/>
      <c r="L2202" s="568"/>
      <c r="M2202" s="569"/>
      <c r="N2202" s="578">
        <f>L2202+J2202</f>
        <v>0</v>
      </c>
      <c r="O2202" s="579"/>
      <c r="P2202" s="564"/>
      <c r="Q2202" s="565"/>
      <c r="R2202" s="568"/>
      <c r="S2202" s="569"/>
      <c r="T2202" s="578">
        <f>R2202-P2202</f>
        <v>0</v>
      </c>
      <c r="U2202" s="579"/>
      <c r="V2202" s="584"/>
      <c r="W2202" s="576"/>
      <c r="X2202" s="564"/>
      <c r="Y2202" s="576"/>
      <c r="Z2202" s="564"/>
      <c r="AA2202" s="576"/>
      <c r="AB2202" s="564"/>
      <c r="AC2202" s="565"/>
      <c r="AD2202" s="568"/>
      <c r="AE2202" s="569"/>
      <c r="AF2202" s="548">
        <f>IF(AB2202=0,0,(AD2202/AB2202)*100)</f>
        <v>0</v>
      </c>
      <c r="AG2202" s="549"/>
      <c r="AH2202" s="564"/>
      <c r="AI2202" s="565"/>
      <c r="AJ2202" s="568"/>
      <c r="AK2202" s="569"/>
      <c r="AL2202" s="548">
        <f>IF(AH2202=0,0,(AJ2202/AH2202)*100)</f>
        <v>0</v>
      </c>
      <c r="AM2202" s="549"/>
      <c r="AN2202" s="564"/>
      <c r="AO2202" s="565"/>
      <c r="AP2202" s="568"/>
      <c r="AQ2202" s="569"/>
      <c r="AR2202" s="548">
        <f>IF(AN2202=0,0,(AP2202/AN2202)*100)</f>
        <v>0</v>
      </c>
      <c r="AS2202" s="549"/>
      <c r="AT2202" s="572">
        <f>AB2202+AH2202+AN2202</f>
        <v>0</v>
      </c>
      <c r="AU2202" s="573"/>
      <c r="AV2202" s="544">
        <f>AD2202+AJ2202+AP2202</f>
        <v>0</v>
      </c>
      <c r="AW2202" s="545"/>
      <c r="AX2202" s="548">
        <f>IF(AT2202=0,0,(AV2202/AT2202)*100)</f>
        <v>0</v>
      </c>
      <c r="AY2202" s="549"/>
      <c r="AZ2202" s="564"/>
      <c r="BA2202" s="565"/>
      <c r="BB2202" s="568"/>
      <c r="BC2202" s="569"/>
      <c r="BD2202" s="548">
        <f>IF(AZ2202=0,0,(BB2202/AZ2202)*100)</f>
        <v>0</v>
      </c>
      <c r="BE2202" s="549"/>
      <c r="BF2202" s="572">
        <f>AT2202+AZ2202</f>
        <v>0</v>
      </c>
      <c r="BG2202" s="573"/>
      <c r="BH2202" s="544">
        <f>AV2202+BB2202</f>
        <v>0</v>
      </c>
      <c r="BI2202" s="545"/>
      <c r="BJ2202" s="548">
        <f>IF(BF2202=0,0,(BH2202/BF2202)*100)</f>
        <v>0</v>
      </c>
      <c r="BK2202" s="549"/>
      <c r="BL2202" s="552">
        <f>(AD2202*2)+(AJ2202*2)+(AP2202*3)+BB2202</f>
        <v>0</v>
      </c>
      <c r="BM2202" s="553"/>
      <c r="BN2202" s="554"/>
      <c r="BO2202" s="560" t="e">
        <f>(BL2202*BR$2194)+(N2202*BR$2195)+(X2202*BR$2196)+(R2202*BR$2197)+(V2202*BR$2198)+(Z2202*BR$2199)</f>
        <v>#REF!</v>
      </c>
      <c r="BP2202" s="560" t="e">
        <f>((AZ2202-BB2202)*BR$2201)+((AT2202-AV2202)*BR$2200)+(H2202*BR$2202)+(P2202*BR$2203)</f>
        <v>#REF!</v>
      </c>
      <c r="BQ2202" s="78" t="s">
        <v>89</v>
      </c>
      <c r="BR2202" s="79" t="e">
        <f>IF(#REF!="B",#REF!,IF(#REF!="C",#REF!,#REF!))</f>
        <v>#REF!</v>
      </c>
      <c r="BS2202" s="75"/>
    </row>
    <row r="2203" spans="1:71" ht="21.75" customHeight="1">
      <c r="A2203" s="62"/>
      <c r="B2203" s="587"/>
      <c r="C2203" s="562" t="str">
        <f>IF(ROSTER!D$16="","",ROSTER!D$16)</f>
        <v/>
      </c>
      <c r="D2203" s="563"/>
      <c r="E2203" s="591"/>
      <c r="F2203" s="593"/>
      <c r="G2203" s="595"/>
      <c r="H2203" s="585"/>
      <c r="I2203" s="577"/>
      <c r="J2203" s="566"/>
      <c r="K2203" s="567"/>
      <c r="L2203" s="570"/>
      <c r="M2203" s="571"/>
      <c r="N2203" s="582" t="s">
        <v>16</v>
      </c>
      <c r="O2203" s="583"/>
      <c r="P2203" s="566"/>
      <c r="Q2203" s="567"/>
      <c r="R2203" s="570"/>
      <c r="S2203" s="571"/>
      <c r="T2203" s="582" t="s">
        <v>16</v>
      </c>
      <c r="U2203" s="583"/>
      <c r="V2203" s="585"/>
      <c r="W2203" s="577"/>
      <c r="X2203" s="566"/>
      <c r="Y2203" s="577"/>
      <c r="Z2203" s="566"/>
      <c r="AA2203" s="577"/>
      <c r="AB2203" s="566"/>
      <c r="AC2203" s="567"/>
      <c r="AD2203" s="570"/>
      <c r="AE2203" s="571"/>
      <c r="AF2203" s="598"/>
      <c r="AG2203" s="599"/>
      <c r="AH2203" s="566"/>
      <c r="AI2203" s="567"/>
      <c r="AJ2203" s="570"/>
      <c r="AK2203" s="571"/>
      <c r="AL2203" s="598"/>
      <c r="AM2203" s="599"/>
      <c r="AN2203" s="566"/>
      <c r="AO2203" s="567"/>
      <c r="AP2203" s="570"/>
      <c r="AQ2203" s="571"/>
      <c r="AR2203" s="598"/>
      <c r="AS2203" s="599"/>
      <c r="AT2203" s="603"/>
      <c r="AU2203" s="604"/>
      <c r="AV2203" s="596"/>
      <c r="AW2203" s="597"/>
      <c r="AX2203" s="598"/>
      <c r="AY2203" s="599"/>
      <c r="AZ2203" s="566"/>
      <c r="BA2203" s="567"/>
      <c r="BB2203" s="570"/>
      <c r="BC2203" s="571"/>
      <c r="BD2203" s="598"/>
      <c r="BE2203" s="599"/>
      <c r="BF2203" s="603"/>
      <c r="BG2203" s="604"/>
      <c r="BH2203" s="596"/>
      <c r="BI2203" s="597"/>
      <c r="BJ2203" s="598"/>
      <c r="BK2203" s="599"/>
      <c r="BL2203" s="600"/>
      <c r="BM2203" s="601"/>
      <c r="BN2203" s="602"/>
      <c r="BO2203" s="561"/>
      <c r="BP2203" s="561"/>
      <c r="BQ2203" s="78" t="s">
        <v>90</v>
      </c>
      <c r="BR2203" s="79" t="e">
        <f>IF(#REF!="B",#REF!,IF(#REF!="C",#REF!,#REF!))</f>
        <v>#REF!</v>
      </c>
      <c r="BS2203" s="75"/>
    </row>
    <row r="2204" spans="1:71" ht="21.75" customHeight="1">
      <c r="A2204" s="62"/>
      <c r="B2204" s="586" t="str">
        <f>IF(ROSTER!B$18="","",ROSTER!B$18)</f>
        <v/>
      </c>
      <c r="C2204" s="588" t="str">
        <f>IF(ROSTER!C$18="","",ROSTER!C$18)</f>
        <v/>
      </c>
      <c r="D2204" s="589"/>
      <c r="E2204" s="590"/>
      <c r="F2204" s="592">
        <f>IF(E2204="y",1,IF(E2204="S",1,0))</f>
        <v>0</v>
      </c>
      <c r="G2204" s="594">
        <f>IF(E2204="S",1,0)</f>
        <v>0</v>
      </c>
      <c r="H2204" s="584"/>
      <c r="I2204" s="576"/>
      <c r="J2204" s="564"/>
      <c r="K2204" s="565"/>
      <c r="L2204" s="568"/>
      <c r="M2204" s="569"/>
      <c r="N2204" s="578">
        <f>L2204+J2204</f>
        <v>0</v>
      </c>
      <c r="O2204" s="579"/>
      <c r="P2204" s="564"/>
      <c r="Q2204" s="565"/>
      <c r="R2204" s="568"/>
      <c r="S2204" s="569"/>
      <c r="T2204" s="578">
        <f>R2204-P2204</f>
        <v>0</v>
      </c>
      <c r="U2204" s="579"/>
      <c r="V2204" s="584"/>
      <c r="W2204" s="576"/>
      <c r="X2204" s="564"/>
      <c r="Y2204" s="576"/>
      <c r="Z2204" s="564"/>
      <c r="AA2204" s="576"/>
      <c r="AB2204" s="564"/>
      <c r="AC2204" s="565"/>
      <c r="AD2204" s="568"/>
      <c r="AE2204" s="569"/>
      <c r="AF2204" s="548">
        <f>IF(AB2204=0,0,(AD2204/AB2204)*100)</f>
        <v>0</v>
      </c>
      <c r="AG2204" s="549"/>
      <c r="AH2204" s="564"/>
      <c r="AI2204" s="565"/>
      <c r="AJ2204" s="568"/>
      <c r="AK2204" s="569"/>
      <c r="AL2204" s="548">
        <f>IF(AH2204=0,0,(AJ2204/AH2204)*100)</f>
        <v>0</v>
      </c>
      <c r="AM2204" s="549"/>
      <c r="AN2204" s="564"/>
      <c r="AO2204" s="565"/>
      <c r="AP2204" s="568"/>
      <c r="AQ2204" s="569"/>
      <c r="AR2204" s="548">
        <f>IF(AN2204=0,0,(AP2204/AN2204)*100)</f>
        <v>0</v>
      </c>
      <c r="AS2204" s="549"/>
      <c r="AT2204" s="572">
        <f>AB2204+AH2204+AN2204</f>
        <v>0</v>
      </c>
      <c r="AU2204" s="573"/>
      <c r="AV2204" s="544">
        <f>AD2204+AJ2204+AP2204</f>
        <v>0</v>
      </c>
      <c r="AW2204" s="545"/>
      <c r="AX2204" s="548">
        <f>IF(AT2204=0,0,(AV2204/AT2204)*100)</f>
        <v>0</v>
      </c>
      <c r="AY2204" s="549"/>
      <c r="AZ2204" s="564"/>
      <c r="BA2204" s="565"/>
      <c r="BB2204" s="568"/>
      <c r="BC2204" s="569"/>
      <c r="BD2204" s="548">
        <f>IF(AZ2204=0,0,(BB2204/AZ2204)*100)</f>
        <v>0</v>
      </c>
      <c r="BE2204" s="549"/>
      <c r="BF2204" s="572">
        <f>AT2204+AZ2204</f>
        <v>0</v>
      </c>
      <c r="BG2204" s="573"/>
      <c r="BH2204" s="544">
        <f>AV2204+BB2204</f>
        <v>0</v>
      </c>
      <c r="BI2204" s="545"/>
      <c r="BJ2204" s="548">
        <f>IF(BF2204=0,0,(BH2204/BF2204)*100)</f>
        <v>0</v>
      </c>
      <c r="BK2204" s="549"/>
      <c r="BL2204" s="552">
        <f>(AD2204*2)+(AJ2204*2)+(AP2204*3)+BB2204</f>
        <v>0</v>
      </c>
      <c r="BM2204" s="553"/>
      <c r="BN2204" s="554"/>
      <c r="BO2204" s="560" t="e">
        <f>(BL2204*BR$2194)+(N2204*BR$2195)+(X2204*BR$2196)+(R2204*BR$2197)+(V2204*BR$2198)+(Z2204*BR$2199)</f>
        <v>#REF!</v>
      </c>
      <c r="BP2204" s="560" t="e">
        <f>((AZ2204-BB2204)*BR$2201)+((AT2204-AV2204)*BR$2200)+(H2204*BR$2202)+(P2204*BR$2203)</f>
        <v>#REF!</v>
      </c>
      <c r="BQ2204" s="62"/>
      <c r="BR2204" s="62"/>
      <c r="BS2204" s="75"/>
    </row>
    <row r="2205" spans="1:71" ht="21.75" customHeight="1">
      <c r="A2205" s="62"/>
      <c r="B2205" s="587"/>
      <c r="C2205" s="562" t="str">
        <f>IF(ROSTER!D$18="","",ROSTER!D$18)</f>
        <v/>
      </c>
      <c r="D2205" s="563"/>
      <c r="E2205" s="591"/>
      <c r="F2205" s="593"/>
      <c r="G2205" s="595"/>
      <c r="H2205" s="585"/>
      <c r="I2205" s="577"/>
      <c r="J2205" s="566"/>
      <c r="K2205" s="567"/>
      <c r="L2205" s="570"/>
      <c r="M2205" s="571"/>
      <c r="N2205" s="582" t="s">
        <v>16</v>
      </c>
      <c r="O2205" s="583"/>
      <c r="P2205" s="566"/>
      <c r="Q2205" s="567"/>
      <c r="R2205" s="570"/>
      <c r="S2205" s="571"/>
      <c r="T2205" s="582" t="s">
        <v>16</v>
      </c>
      <c r="U2205" s="583"/>
      <c r="V2205" s="585"/>
      <c r="W2205" s="577"/>
      <c r="X2205" s="566"/>
      <c r="Y2205" s="577"/>
      <c r="Z2205" s="566"/>
      <c r="AA2205" s="577"/>
      <c r="AB2205" s="566"/>
      <c r="AC2205" s="567"/>
      <c r="AD2205" s="570"/>
      <c r="AE2205" s="571"/>
      <c r="AF2205" s="598"/>
      <c r="AG2205" s="599"/>
      <c r="AH2205" s="566"/>
      <c r="AI2205" s="567"/>
      <c r="AJ2205" s="570"/>
      <c r="AK2205" s="571"/>
      <c r="AL2205" s="598"/>
      <c r="AM2205" s="599"/>
      <c r="AN2205" s="566"/>
      <c r="AO2205" s="567"/>
      <c r="AP2205" s="570"/>
      <c r="AQ2205" s="571"/>
      <c r="AR2205" s="598"/>
      <c r="AS2205" s="599"/>
      <c r="AT2205" s="603"/>
      <c r="AU2205" s="604"/>
      <c r="AV2205" s="596"/>
      <c r="AW2205" s="597"/>
      <c r="AX2205" s="598"/>
      <c r="AY2205" s="599"/>
      <c r="AZ2205" s="566"/>
      <c r="BA2205" s="567"/>
      <c r="BB2205" s="570"/>
      <c r="BC2205" s="571"/>
      <c r="BD2205" s="598"/>
      <c r="BE2205" s="599"/>
      <c r="BF2205" s="603"/>
      <c r="BG2205" s="604"/>
      <c r="BH2205" s="596"/>
      <c r="BI2205" s="597"/>
      <c r="BJ2205" s="598"/>
      <c r="BK2205" s="599"/>
      <c r="BL2205" s="600"/>
      <c r="BM2205" s="601"/>
      <c r="BN2205" s="602"/>
      <c r="BO2205" s="561"/>
      <c r="BP2205" s="561"/>
      <c r="BQ2205" s="62"/>
      <c r="BR2205" s="62"/>
      <c r="BS2205" s="62"/>
    </row>
    <row r="2206" spans="1:71" ht="21.75" customHeight="1">
      <c r="A2206" s="62"/>
      <c r="B2206" s="586" t="str">
        <f>IF(ROSTER!B$20="","",ROSTER!B$20)</f>
        <v/>
      </c>
      <c r="C2206" s="588" t="str">
        <f>IF(ROSTER!C$20="","",ROSTER!C$20)</f>
        <v/>
      </c>
      <c r="D2206" s="589"/>
      <c r="E2206" s="590"/>
      <c r="F2206" s="592">
        <f>IF(E2206="y",1,IF(E2206="S",1,0))</f>
        <v>0</v>
      </c>
      <c r="G2206" s="594">
        <f>IF(E2206="S",1,0)</f>
        <v>0</v>
      </c>
      <c r="H2206" s="584"/>
      <c r="I2206" s="576"/>
      <c r="J2206" s="564"/>
      <c r="K2206" s="565"/>
      <c r="L2206" s="568"/>
      <c r="M2206" s="569"/>
      <c r="N2206" s="578">
        <f>L2206+J2206</f>
        <v>0</v>
      </c>
      <c r="O2206" s="579"/>
      <c r="P2206" s="564"/>
      <c r="Q2206" s="565"/>
      <c r="R2206" s="568"/>
      <c r="S2206" s="569"/>
      <c r="T2206" s="578">
        <f>R2206-P2206</f>
        <v>0</v>
      </c>
      <c r="U2206" s="579"/>
      <c r="V2206" s="584"/>
      <c r="W2206" s="576"/>
      <c r="X2206" s="564"/>
      <c r="Y2206" s="576"/>
      <c r="Z2206" s="564"/>
      <c r="AA2206" s="576"/>
      <c r="AB2206" s="564"/>
      <c r="AC2206" s="565"/>
      <c r="AD2206" s="568"/>
      <c r="AE2206" s="569"/>
      <c r="AF2206" s="548">
        <f>IF(AB2206=0,0,(AD2206/AB2206)*100)</f>
        <v>0</v>
      </c>
      <c r="AG2206" s="549"/>
      <c r="AH2206" s="564"/>
      <c r="AI2206" s="565"/>
      <c r="AJ2206" s="568"/>
      <c r="AK2206" s="569"/>
      <c r="AL2206" s="548">
        <f>IF(AH2206=0,0,(AJ2206/AH2206)*100)</f>
        <v>0</v>
      </c>
      <c r="AM2206" s="549"/>
      <c r="AN2206" s="564"/>
      <c r="AO2206" s="565"/>
      <c r="AP2206" s="568"/>
      <c r="AQ2206" s="569"/>
      <c r="AR2206" s="548">
        <f>IF(AN2206=0,0,(AP2206/AN2206)*100)</f>
        <v>0</v>
      </c>
      <c r="AS2206" s="549"/>
      <c r="AT2206" s="572">
        <f>AB2206+AH2206+AN2206</f>
        <v>0</v>
      </c>
      <c r="AU2206" s="573"/>
      <c r="AV2206" s="544">
        <f>AD2206+AJ2206+AP2206</f>
        <v>0</v>
      </c>
      <c r="AW2206" s="545"/>
      <c r="AX2206" s="548">
        <f>IF(AT2206=0,0,(AV2206/AT2206)*100)</f>
        <v>0</v>
      </c>
      <c r="AY2206" s="549"/>
      <c r="AZ2206" s="564"/>
      <c r="BA2206" s="565"/>
      <c r="BB2206" s="568"/>
      <c r="BC2206" s="569"/>
      <c r="BD2206" s="548">
        <f>IF(AZ2206=0,0,(BB2206/AZ2206)*100)</f>
        <v>0</v>
      </c>
      <c r="BE2206" s="549"/>
      <c r="BF2206" s="572">
        <f>AT2206+AZ2206</f>
        <v>0</v>
      </c>
      <c r="BG2206" s="573"/>
      <c r="BH2206" s="544">
        <f>AV2206+BB2206</f>
        <v>0</v>
      </c>
      <c r="BI2206" s="545"/>
      <c r="BJ2206" s="548">
        <f>IF(BF2206=0,0,(BH2206/BF2206)*100)</f>
        <v>0</v>
      </c>
      <c r="BK2206" s="549"/>
      <c r="BL2206" s="552">
        <f>(AD2206*2)+(AJ2206*2)+(AP2206*3)+BB2206</f>
        <v>0</v>
      </c>
      <c r="BM2206" s="553"/>
      <c r="BN2206" s="554"/>
      <c r="BO2206" s="560" t="e">
        <f>(BL2206*BR$2194)+(N2206*BR$2195)+(X2206*BR$2196)+(R2206*BR$2197)+(V2206*BR$2198)+(Z2206*BR$2199)</f>
        <v>#REF!</v>
      </c>
      <c r="BP2206" s="560" t="e">
        <f>((AZ2206-BB2206)*BR$2201)+((AT2206-AV2206)*BR$2200)+(H2206*BR$2202)+(P2206*BR$2203)</f>
        <v>#REF!</v>
      </c>
      <c r="BQ2206" s="62"/>
      <c r="BR2206" s="62"/>
      <c r="BS2206" s="62"/>
    </row>
    <row r="2207" spans="1:71" ht="21.75" customHeight="1">
      <c r="A2207" s="62"/>
      <c r="B2207" s="587"/>
      <c r="C2207" s="562" t="str">
        <f>IF(ROSTER!D$20="","",ROSTER!D$20)</f>
        <v/>
      </c>
      <c r="D2207" s="563"/>
      <c r="E2207" s="591"/>
      <c r="F2207" s="593"/>
      <c r="G2207" s="595"/>
      <c r="H2207" s="585"/>
      <c r="I2207" s="577"/>
      <c r="J2207" s="566"/>
      <c r="K2207" s="567"/>
      <c r="L2207" s="570"/>
      <c r="M2207" s="571"/>
      <c r="N2207" s="582" t="s">
        <v>16</v>
      </c>
      <c r="O2207" s="583"/>
      <c r="P2207" s="566"/>
      <c r="Q2207" s="567"/>
      <c r="R2207" s="570"/>
      <c r="S2207" s="571"/>
      <c r="T2207" s="582" t="s">
        <v>16</v>
      </c>
      <c r="U2207" s="583"/>
      <c r="V2207" s="585"/>
      <c r="W2207" s="577"/>
      <c r="X2207" s="566"/>
      <c r="Y2207" s="577"/>
      <c r="Z2207" s="566"/>
      <c r="AA2207" s="577"/>
      <c r="AB2207" s="566"/>
      <c r="AC2207" s="567"/>
      <c r="AD2207" s="570"/>
      <c r="AE2207" s="571"/>
      <c r="AF2207" s="598"/>
      <c r="AG2207" s="599"/>
      <c r="AH2207" s="566"/>
      <c r="AI2207" s="567"/>
      <c r="AJ2207" s="570"/>
      <c r="AK2207" s="571"/>
      <c r="AL2207" s="598"/>
      <c r="AM2207" s="599"/>
      <c r="AN2207" s="566"/>
      <c r="AO2207" s="567"/>
      <c r="AP2207" s="570"/>
      <c r="AQ2207" s="571"/>
      <c r="AR2207" s="598"/>
      <c r="AS2207" s="599"/>
      <c r="AT2207" s="603"/>
      <c r="AU2207" s="604"/>
      <c r="AV2207" s="596"/>
      <c r="AW2207" s="597"/>
      <c r="AX2207" s="598"/>
      <c r="AY2207" s="599"/>
      <c r="AZ2207" s="566"/>
      <c r="BA2207" s="567"/>
      <c r="BB2207" s="570"/>
      <c r="BC2207" s="571"/>
      <c r="BD2207" s="598"/>
      <c r="BE2207" s="599"/>
      <c r="BF2207" s="603"/>
      <c r="BG2207" s="604"/>
      <c r="BH2207" s="596"/>
      <c r="BI2207" s="597"/>
      <c r="BJ2207" s="598"/>
      <c r="BK2207" s="599"/>
      <c r="BL2207" s="600"/>
      <c r="BM2207" s="601"/>
      <c r="BN2207" s="602"/>
      <c r="BO2207" s="561"/>
      <c r="BP2207" s="561"/>
      <c r="BQ2207" s="62"/>
      <c r="BR2207" s="62"/>
      <c r="BS2207" s="62"/>
    </row>
    <row r="2208" spans="1:71" ht="21.75" customHeight="1">
      <c r="A2208" s="62"/>
      <c r="B2208" s="586" t="str">
        <f>IF(ROSTER!B$22="","",ROSTER!B$22)</f>
        <v/>
      </c>
      <c r="C2208" s="588" t="str">
        <f>IF(ROSTER!C$22="","",ROSTER!C$22)</f>
        <v/>
      </c>
      <c r="D2208" s="589"/>
      <c r="E2208" s="590"/>
      <c r="F2208" s="592">
        <f>IF(E2208="y",1,IF(E2208="S",1,0))</f>
        <v>0</v>
      </c>
      <c r="G2208" s="594">
        <f>IF(E2208="S",1,0)</f>
        <v>0</v>
      </c>
      <c r="H2208" s="584"/>
      <c r="I2208" s="576"/>
      <c r="J2208" s="564"/>
      <c r="K2208" s="565"/>
      <c r="L2208" s="568"/>
      <c r="M2208" s="569"/>
      <c r="N2208" s="578">
        <f>L2208+J2208</f>
        <v>0</v>
      </c>
      <c r="O2208" s="579"/>
      <c r="P2208" s="564"/>
      <c r="Q2208" s="565"/>
      <c r="R2208" s="568"/>
      <c r="S2208" s="569"/>
      <c r="T2208" s="578">
        <f>R2208-P2208</f>
        <v>0</v>
      </c>
      <c r="U2208" s="579"/>
      <c r="V2208" s="584"/>
      <c r="W2208" s="576"/>
      <c r="X2208" s="564"/>
      <c r="Y2208" s="576"/>
      <c r="Z2208" s="564"/>
      <c r="AA2208" s="576"/>
      <c r="AB2208" s="564"/>
      <c r="AC2208" s="565"/>
      <c r="AD2208" s="568"/>
      <c r="AE2208" s="569"/>
      <c r="AF2208" s="548">
        <f>IF(AB2208=0,0,(AD2208/AB2208)*100)</f>
        <v>0</v>
      </c>
      <c r="AG2208" s="549"/>
      <c r="AH2208" s="564"/>
      <c r="AI2208" s="565"/>
      <c r="AJ2208" s="568"/>
      <c r="AK2208" s="569"/>
      <c r="AL2208" s="548">
        <f>IF(AH2208=0,0,(AJ2208/AH2208)*100)</f>
        <v>0</v>
      </c>
      <c r="AM2208" s="549"/>
      <c r="AN2208" s="564"/>
      <c r="AO2208" s="565"/>
      <c r="AP2208" s="568"/>
      <c r="AQ2208" s="569"/>
      <c r="AR2208" s="548">
        <f>IF(AN2208=0,0,(AP2208/AN2208)*100)</f>
        <v>0</v>
      </c>
      <c r="AS2208" s="549"/>
      <c r="AT2208" s="572">
        <f>AB2208+AH2208+AN2208</f>
        <v>0</v>
      </c>
      <c r="AU2208" s="573"/>
      <c r="AV2208" s="544">
        <f>AD2208+AJ2208+AP2208</f>
        <v>0</v>
      </c>
      <c r="AW2208" s="545"/>
      <c r="AX2208" s="548">
        <f>IF(AT2208=0,0,(AV2208/AT2208)*100)</f>
        <v>0</v>
      </c>
      <c r="AY2208" s="549"/>
      <c r="AZ2208" s="564"/>
      <c r="BA2208" s="565"/>
      <c r="BB2208" s="568"/>
      <c r="BC2208" s="569"/>
      <c r="BD2208" s="548">
        <f>IF(AZ2208=0,0,(BB2208/AZ2208)*100)</f>
        <v>0</v>
      </c>
      <c r="BE2208" s="549"/>
      <c r="BF2208" s="572">
        <f>AT2208+AZ2208</f>
        <v>0</v>
      </c>
      <c r="BG2208" s="573"/>
      <c r="BH2208" s="544">
        <f>AV2208+BB2208</f>
        <v>0</v>
      </c>
      <c r="BI2208" s="545"/>
      <c r="BJ2208" s="548">
        <f>IF(BF2208=0,0,(BH2208/BF2208)*100)</f>
        <v>0</v>
      </c>
      <c r="BK2208" s="549"/>
      <c r="BL2208" s="552">
        <f>(AD2208*2)+(AJ2208*2)+(AP2208*3)+BB2208</f>
        <v>0</v>
      </c>
      <c r="BM2208" s="553"/>
      <c r="BN2208" s="554"/>
      <c r="BO2208" s="560" t="e">
        <f>(BL2208*BR$2194)+(N2208*BR$2195)+(X2208*BR$2196)+(R2208*BR$2197)+(V2208*BR$2198)+(Z2208*BR$2199)</f>
        <v>#REF!</v>
      </c>
      <c r="BP2208" s="560" t="e">
        <f>((AZ2208-BB2208)*BR$2201)+((AT2208-AV2208)*BR$2200)+(H2208*BR$2202)+(P2208*BR$2203)</f>
        <v>#REF!</v>
      </c>
      <c r="BQ2208" s="62"/>
      <c r="BR2208" s="62"/>
      <c r="BS2208" s="62"/>
    </row>
    <row r="2209" spans="1:76" ht="21.75" customHeight="1">
      <c r="A2209" s="62"/>
      <c r="B2209" s="587"/>
      <c r="C2209" s="562" t="str">
        <f>IF(ROSTER!D$22="","",ROSTER!D$22)</f>
        <v/>
      </c>
      <c r="D2209" s="563"/>
      <c r="E2209" s="591"/>
      <c r="F2209" s="593"/>
      <c r="G2209" s="595"/>
      <c r="H2209" s="585"/>
      <c r="I2209" s="577"/>
      <c r="J2209" s="566"/>
      <c r="K2209" s="567"/>
      <c r="L2209" s="570"/>
      <c r="M2209" s="571"/>
      <c r="N2209" s="582" t="s">
        <v>16</v>
      </c>
      <c r="O2209" s="583"/>
      <c r="P2209" s="566"/>
      <c r="Q2209" s="567"/>
      <c r="R2209" s="570"/>
      <c r="S2209" s="571"/>
      <c r="T2209" s="582" t="s">
        <v>16</v>
      </c>
      <c r="U2209" s="583"/>
      <c r="V2209" s="585"/>
      <c r="W2209" s="577"/>
      <c r="X2209" s="566"/>
      <c r="Y2209" s="577"/>
      <c r="Z2209" s="566"/>
      <c r="AA2209" s="577"/>
      <c r="AB2209" s="566"/>
      <c r="AC2209" s="567"/>
      <c r="AD2209" s="570"/>
      <c r="AE2209" s="571"/>
      <c r="AF2209" s="598"/>
      <c r="AG2209" s="599"/>
      <c r="AH2209" s="566"/>
      <c r="AI2209" s="567"/>
      <c r="AJ2209" s="570"/>
      <c r="AK2209" s="571"/>
      <c r="AL2209" s="598"/>
      <c r="AM2209" s="599"/>
      <c r="AN2209" s="566"/>
      <c r="AO2209" s="567"/>
      <c r="AP2209" s="570"/>
      <c r="AQ2209" s="571"/>
      <c r="AR2209" s="598"/>
      <c r="AS2209" s="599"/>
      <c r="AT2209" s="603"/>
      <c r="AU2209" s="604"/>
      <c r="AV2209" s="596"/>
      <c r="AW2209" s="597"/>
      <c r="AX2209" s="598"/>
      <c r="AY2209" s="599"/>
      <c r="AZ2209" s="566"/>
      <c r="BA2209" s="567"/>
      <c r="BB2209" s="570"/>
      <c r="BC2209" s="571"/>
      <c r="BD2209" s="598"/>
      <c r="BE2209" s="599"/>
      <c r="BF2209" s="603"/>
      <c r="BG2209" s="604"/>
      <c r="BH2209" s="596"/>
      <c r="BI2209" s="597"/>
      <c r="BJ2209" s="598"/>
      <c r="BK2209" s="599"/>
      <c r="BL2209" s="600"/>
      <c r="BM2209" s="601"/>
      <c r="BN2209" s="602"/>
      <c r="BO2209" s="561"/>
      <c r="BP2209" s="561"/>
      <c r="BQ2209" s="62"/>
      <c r="BR2209" s="62"/>
      <c r="BS2209" s="62"/>
    </row>
    <row r="2210" spans="1:76" ht="21.75" customHeight="1">
      <c r="A2210" s="62"/>
      <c r="B2210" s="586" t="str">
        <f>IF(ROSTER!B$24="","",ROSTER!B$24)</f>
        <v/>
      </c>
      <c r="C2210" s="588" t="str">
        <f>IF(ROSTER!C$24="","",ROSTER!C$24)</f>
        <v/>
      </c>
      <c r="D2210" s="589"/>
      <c r="E2210" s="590"/>
      <c r="F2210" s="592">
        <f>IF(E2210="y",1,IF(E2210="S",1,0))</f>
        <v>0</v>
      </c>
      <c r="G2210" s="594">
        <f>IF(E2210="S",1,0)</f>
        <v>0</v>
      </c>
      <c r="H2210" s="584"/>
      <c r="I2210" s="576"/>
      <c r="J2210" s="564"/>
      <c r="K2210" s="565"/>
      <c r="L2210" s="568"/>
      <c r="M2210" s="569"/>
      <c r="N2210" s="578">
        <f>L2210+J2210</f>
        <v>0</v>
      </c>
      <c r="O2210" s="579"/>
      <c r="P2210" s="564"/>
      <c r="Q2210" s="565"/>
      <c r="R2210" s="568"/>
      <c r="S2210" s="569"/>
      <c r="T2210" s="578">
        <f>R2210-P2210</f>
        <v>0</v>
      </c>
      <c r="U2210" s="579"/>
      <c r="V2210" s="584"/>
      <c r="W2210" s="576"/>
      <c r="X2210" s="564"/>
      <c r="Y2210" s="576"/>
      <c r="Z2210" s="564"/>
      <c r="AA2210" s="576"/>
      <c r="AB2210" s="564"/>
      <c r="AC2210" s="565"/>
      <c r="AD2210" s="568"/>
      <c r="AE2210" s="569"/>
      <c r="AF2210" s="548">
        <f>IF(AB2210=0,0,(AD2210/AB2210)*100)</f>
        <v>0</v>
      </c>
      <c r="AG2210" s="549"/>
      <c r="AH2210" s="564"/>
      <c r="AI2210" s="565"/>
      <c r="AJ2210" s="568"/>
      <c r="AK2210" s="569"/>
      <c r="AL2210" s="548">
        <f>IF(AH2210=0,0,(AJ2210/AH2210)*100)</f>
        <v>0</v>
      </c>
      <c r="AM2210" s="549"/>
      <c r="AN2210" s="564"/>
      <c r="AO2210" s="565"/>
      <c r="AP2210" s="568"/>
      <c r="AQ2210" s="569"/>
      <c r="AR2210" s="548">
        <f>IF(AN2210=0,0,(AP2210/AN2210)*100)</f>
        <v>0</v>
      </c>
      <c r="AS2210" s="549"/>
      <c r="AT2210" s="572">
        <f>AB2210+AH2210+AN2210</f>
        <v>0</v>
      </c>
      <c r="AU2210" s="573"/>
      <c r="AV2210" s="544">
        <f>AD2210+AJ2210+AP2210</f>
        <v>0</v>
      </c>
      <c r="AW2210" s="545"/>
      <c r="AX2210" s="548">
        <f>IF(AT2210=0,0,(AV2210/AT2210)*100)</f>
        <v>0</v>
      </c>
      <c r="AY2210" s="549"/>
      <c r="AZ2210" s="564"/>
      <c r="BA2210" s="565"/>
      <c r="BB2210" s="568"/>
      <c r="BC2210" s="569"/>
      <c r="BD2210" s="548">
        <f>IF(AZ2210=0,0,(BB2210/AZ2210)*100)</f>
        <v>0</v>
      </c>
      <c r="BE2210" s="549"/>
      <c r="BF2210" s="572">
        <f>AT2210+AZ2210</f>
        <v>0</v>
      </c>
      <c r="BG2210" s="573"/>
      <c r="BH2210" s="544">
        <f>AV2210+BB2210</f>
        <v>0</v>
      </c>
      <c r="BI2210" s="545"/>
      <c r="BJ2210" s="548">
        <f>IF(BF2210=0,0,(BH2210/BF2210)*100)</f>
        <v>0</v>
      </c>
      <c r="BK2210" s="549"/>
      <c r="BL2210" s="552">
        <f>(AD2210*2)+(AJ2210*2)+(AP2210*3)+BB2210</f>
        <v>0</v>
      </c>
      <c r="BM2210" s="553"/>
      <c r="BN2210" s="554"/>
      <c r="BO2210" s="560" t="e">
        <f>(BL2210*BR$2194)+(N2210*BR$2195)+(X2210*BR$2196)+(R2210*BR$2197)+(V2210*BR$2198)+(Z2210*BR$2199)</f>
        <v>#REF!</v>
      </c>
      <c r="BP2210" s="560" t="e">
        <f>((AZ2210-BB2210)*BR$2201)+((AT2210-AV2210)*BR$2200)+(H2210*BR$2202)+(P2210*BR$2203)</f>
        <v>#REF!</v>
      </c>
      <c r="BQ2210" s="62"/>
      <c r="BR2210" s="62"/>
      <c r="BS2210" s="62"/>
    </row>
    <row r="2211" spans="1:76" ht="21.75" customHeight="1">
      <c r="A2211" s="62"/>
      <c r="B2211" s="587"/>
      <c r="C2211" s="562" t="str">
        <f>IF(ROSTER!D$24="","",ROSTER!D$24)</f>
        <v/>
      </c>
      <c r="D2211" s="563"/>
      <c r="E2211" s="591"/>
      <c r="F2211" s="593"/>
      <c r="G2211" s="595"/>
      <c r="H2211" s="585"/>
      <c r="I2211" s="577"/>
      <c r="J2211" s="566"/>
      <c r="K2211" s="567"/>
      <c r="L2211" s="570"/>
      <c r="M2211" s="571"/>
      <c r="N2211" s="582" t="s">
        <v>16</v>
      </c>
      <c r="O2211" s="583"/>
      <c r="P2211" s="566"/>
      <c r="Q2211" s="567"/>
      <c r="R2211" s="570"/>
      <c r="S2211" s="571"/>
      <c r="T2211" s="582" t="s">
        <v>16</v>
      </c>
      <c r="U2211" s="583"/>
      <c r="V2211" s="585"/>
      <c r="W2211" s="577"/>
      <c r="X2211" s="566"/>
      <c r="Y2211" s="577"/>
      <c r="Z2211" s="566"/>
      <c r="AA2211" s="577"/>
      <c r="AB2211" s="566"/>
      <c r="AC2211" s="567"/>
      <c r="AD2211" s="570"/>
      <c r="AE2211" s="571"/>
      <c r="AF2211" s="598"/>
      <c r="AG2211" s="599"/>
      <c r="AH2211" s="566"/>
      <c r="AI2211" s="567"/>
      <c r="AJ2211" s="570"/>
      <c r="AK2211" s="571"/>
      <c r="AL2211" s="598"/>
      <c r="AM2211" s="599"/>
      <c r="AN2211" s="566"/>
      <c r="AO2211" s="567"/>
      <c r="AP2211" s="570"/>
      <c r="AQ2211" s="571"/>
      <c r="AR2211" s="598"/>
      <c r="AS2211" s="599"/>
      <c r="AT2211" s="603"/>
      <c r="AU2211" s="604"/>
      <c r="AV2211" s="596"/>
      <c r="AW2211" s="597"/>
      <c r="AX2211" s="598"/>
      <c r="AY2211" s="599"/>
      <c r="AZ2211" s="566"/>
      <c r="BA2211" s="567"/>
      <c r="BB2211" s="570"/>
      <c r="BC2211" s="571"/>
      <c r="BD2211" s="598"/>
      <c r="BE2211" s="599"/>
      <c r="BF2211" s="603"/>
      <c r="BG2211" s="604"/>
      <c r="BH2211" s="596"/>
      <c r="BI2211" s="597"/>
      <c r="BJ2211" s="598"/>
      <c r="BK2211" s="599"/>
      <c r="BL2211" s="600"/>
      <c r="BM2211" s="601"/>
      <c r="BN2211" s="602"/>
      <c r="BO2211" s="561"/>
      <c r="BP2211" s="561"/>
      <c r="BQ2211" s="62"/>
      <c r="BR2211" s="62"/>
      <c r="BS2211" s="62"/>
      <c r="BX2211" s="82"/>
    </row>
    <row r="2212" spans="1:76" ht="21.75" customHeight="1">
      <c r="A2212" s="62"/>
      <c r="B2212" s="586" t="str">
        <f>IF(ROSTER!B$26="","",ROSTER!B$26)</f>
        <v/>
      </c>
      <c r="C2212" s="588" t="str">
        <f>IF(ROSTER!C$26="","",ROSTER!C$26)</f>
        <v/>
      </c>
      <c r="D2212" s="589"/>
      <c r="E2212" s="590"/>
      <c r="F2212" s="592">
        <f>IF(E2212="y",1,IF(E2212="S",1,0))</f>
        <v>0</v>
      </c>
      <c r="G2212" s="594">
        <f>IF(E2212="S",1,0)</f>
        <v>0</v>
      </c>
      <c r="H2212" s="584"/>
      <c r="I2212" s="576"/>
      <c r="J2212" s="564"/>
      <c r="K2212" s="565"/>
      <c r="L2212" s="568"/>
      <c r="M2212" s="569"/>
      <c r="N2212" s="578">
        <f>L2212+J2212</f>
        <v>0</v>
      </c>
      <c r="O2212" s="579"/>
      <c r="P2212" s="564"/>
      <c r="Q2212" s="565"/>
      <c r="R2212" s="568"/>
      <c r="S2212" s="569"/>
      <c r="T2212" s="578">
        <f>R2212-P2212</f>
        <v>0</v>
      </c>
      <c r="U2212" s="579"/>
      <c r="V2212" s="584"/>
      <c r="W2212" s="576"/>
      <c r="X2212" s="564"/>
      <c r="Y2212" s="576"/>
      <c r="Z2212" s="564"/>
      <c r="AA2212" s="576"/>
      <c r="AB2212" s="564"/>
      <c r="AC2212" s="565"/>
      <c r="AD2212" s="568"/>
      <c r="AE2212" s="569"/>
      <c r="AF2212" s="548">
        <f>IF(AB2212=0,0,(AD2212/AB2212)*100)</f>
        <v>0</v>
      </c>
      <c r="AG2212" s="549"/>
      <c r="AH2212" s="564"/>
      <c r="AI2212" s="565"/>
      <c r="AJ2212" s="568"/>
      <c r="AK2212" s="569"/>
      <c r="AL2212" s="548">
        <f>IF(AH2212=0,0,(AJ2212/AH2212)*100)</f>
        <v>0</v>
      </c>
      <c r="AM2212" s="549"/>
      <c r="AN2212" s="564"/>
      <c r="AO2212" s="565"/>
      <c r="AP2212" s="568"/>
      <c r="AQ2212" s="569"/>
      <c r="AR2212" s="548">
        <f>IF(AN2212=0,0,(AP2212/AN2212)*100)</f>
        <v>0</v>
      </c>
      <c r="AS2212" s="549"/>
      <c r="AT2212" s="572">
        <f>AB2212+AH2212+AN2212</f>
        <v>0</v>
      </c>
      <c r="AU2212" s="573"/>
      <c r="AV2212" s="544">
        <f>AD2212+AJ2212+AP2212</f>
        <v>0</v>
      </c>
      <c r="AW2212" s="545"/>
      <c r="AX2212" s="548">
        <f>IF(AT2212=0,0,(AV2212/AT2212)*100)</f>
        <v>0</v>
      </c>
      <c r="AY2212" s="549"/>
      <c r="AZ2212" s="564"/>
      <c r="BA2212" s="565"/>
      <c r="BB2212" s="568"/>
      <c r="BC2212" s="569"/>
      <c r="BD2212" s="548">
        <f>IF(AZ2212=0,0,(BB2212/AZ2212)*100)</f>
        <v>0</v>
      </c>
      <c r="BE2212" s="549"/>
      <c r="BF2212" s="572">
        <f>AT2212+AZ2212</f>
        <v>0</v>
      </c>
      <c r="BG2212" s="573"/>
      <c r="BH2212" s="544">
        <f>AV2212+BB2212</f>
        <v>0</v>
      </c>
      <c r="BI2212" s="545"/>
      <c r="BJ2212" s="548">
        <f>IF(BF2212=0,0,(BH2212/BF2212)*100)</f>
        <v>0</v>
      </c>
      <c r="BK2212" s="549"/>
      <c r="BL2212" s="552">
        <f>(AD2212*2)+(AJ2212*2)+(AP2212*3)+BB2212</f>
        <v>0</v>
      </c>
      <c r="BM2212" s="553"/>
      <c r="BN2212" s="554"/>
      <c r="BO2212" s="560" t="e">
        <f>(BL2212*BR$2194)+(N2212*BR$2195)+(X2212*BR$2196)+(R2212*BR$2197)+(V2212*BR$2198)+(Z2212*BR$2199)</f>
        <v>#REF!</v>
      </c>
      <c r="BP2212" s="560" t="e">
        <f>((AZ2212-BB2212)*BR$2201)+((AT2212-AV2212)*BR$2200)+(H2212*BR$2202)+(P2212*BR$2203)</f>
        <v>#REF!</v>
      </c>
      <c r="BQ2212" s="62"/>
      <c r="BR2212" s="62"/>
      <c r="BS2212" s="62"/>
    </row>
    <row r="2213" spans="1:76" ht="21.75" customHeight="1">
      <c r="A2213" s="62"/>
      <c r="B2213" s="587"/>
      <c r="C2213" s="562" t="str">
        <f>IF(ROSTER!D$26="","",ROSTER!D$26)</f>
        <v/>
      </c>
      <c r="D2213" s="563"/>
      <c r="E2213" s="591"/>
      <c r="F2213" s="593"/>
      <c r="G2213" s="595"/>
      <c r="H2213" s="585"/>
      <c r="I2213" s="577"/>
      <c r="J2213" s="566"/>
      <c r="K2213" s="567"/>
      <c r="L2213" s="570"/>
      <c r="M2213" s="571"/>
      <c r="N2213" s="582" t="s">
        <v>16</v>
      </c>
      <c r="O2213" s="583"/>
      <c r="P2213" s="566"/>
      <c r="Q2213" s="567"/>
      <c r="R2213" s="570"/>
      <c r="S2213" s="571"/>
      <c r="T2213" s="582" t="s">
        <v>16</v>
      </c>
      <c r="U2213" s="583"/>
      <c r="V2213" s="585"/>
      <c r="W2213" s="577"/>
      <c r="X2213" s="566"/>
      <c r="Y2213" s="577"/>
      <c r="Z2213" s="566"/>
      <c r="AA2213" s="577"/>
      <c r="AB2213" s="566"/>
      <c r="AC2213" s="567"/>
      <c r="AD2213" s="570"/>
      <c r="AE2213" s="571"/>
      <c r="AF2213" s="598"/>
      <c r="AG2213" s="599"/>
      <c r="AH2213" s="566"/>
      <c r="AI2213" s="567"/>
      <c r="AJ2213" s="570"/>
      <c r="AK2213" s="571"/>
      <c r="AL2213" s="598"/>
      <c r="AM2213" s="599"/>
      <c r="AN2213" s="566"/>
      <c r="AO2213" s="567"/>
      <c r="AP2213" s="570"/>
      <c r="AQ2213" s="571"/>
      <c r="AR2213" s="598"/>
      <c r="AS2213" s="599"/>
      <c r="AT2213" s="603"/>
      <c r="AU2213" s="604"/>
      <c r="AV2213" s="596"/>
      <c r="AW2213" s="597"/>
      <c r="AX2213" s="598"/>
      <c r="AY2213" s="599"/>
      <c r="AZ2213" s="566"/>
      <c r="BA2213" s="567"/>
      <c r="BB2213" s="570"/>
      <c r="BC2213" s="571"/>
      <c r="BD2213" s="598"/>
      <c r="BE2213" s="599"/>
      <c r="BF2213" s="603"/>
      <c r="BG2213" s="604"/>
      <c r="BH2213" s="596"/>
      <c r="BI2213" s="597"/>
      <c r="BJ2213" s="598"/>
      <c r="BK2213" s="599"/>
      <c r="BL2213" s="600"/>
      <c r="BM2213" s="601"/>
      <c r="BN2213" s="602"/>
      <c r="BO2213" s="561"/>
      <c r="BP2213" s="561"/>
      <c r="BQ2213" s="62"/>
      <c r="BR2213" s="62"/>
      <c r="BS2213" s="62"/>
    </row>
    <row r="2214" spans="1:76" ht="21.75" customHeight="1">
      <c r="A2214" s="62"/>
      <c r="B2214" s="586" t="str">
        <f>IF(ROSTER!B$28="","",ROSTER!B$28)</f>
        <v/>
      </c>
      <c r="C2214" s="588" t="str">
        <f>IF(ROSTER!C$28="","",ROSTER!C$28)</f>
        <v/>
      </c>
      <c r="D2214" s="589"/>
      <c r="E2214" s="590"/>
      <c r="F2214" s="592">
        <f>IF(E2214="y",1,IF(E2214="S",1,0))</f>
        <v>0</v>
      </c>
      <c r="G2214" s="594">
        <f>IF(E2214="S",1,0)</f>
        <v>0</v>
      </c>
      <c r="H2214" s="584"/>
      <c r="I2214" s="576"/>
      <c r="J2214" s="564"/>
      <c r="K2214" s="565"/>
      <c r="L2214" s="568"/>
      <c r="M2214" s="569"/>
      <c r="N2214" s="578">
        <f>L2214+J2214</f>
        <v>0</v>
      </c>
      <c r="O2214" s="579"/>
      <c r="P2214" s="564"/>
      <c r="Q2214" s="565"/>
      <c r="R2214" s="568"/>
      <c r="S2214" s="569"/>
      <c r="T2214" s="578">
        <f>R2214-P2214</f>
        <v>0</v>
      </c>
      <c r="U2214" s="579"/>
      <c r="V2214" s="584"/>
      <c r="W2214" s="576"/>
      <c r="X2214" s="564"/>
      <c r="Y2214" s="576"/>
      <c r="Z2214" s="564"/>
      <c r="AA2214" s="576"/>
      <c r="AB2214" s="564"/>
      <c r="AC2214" s="565"/>
      <c r="AD2214" s="568"/>
      <c r="AE2214" s="569"/>
      <c r="AF2214" s="548">
        <f>IF(AB2214=0,0,(AD2214/AB2214)*100)</f>
        <v>0</v>
      </c>
      <c r="AG2214" s="549"/>
      <c r="AH2214" s="564"/>
      <c r="AI2214" s="565"/>
      <c r="AJ2214" s="568"/>
      <c r="AK2214" s="569"/>
      <c r="AL2214" s="548">
        <f>IF(AH2214=0,0,(AJ2214/AH2214)*100)</f>
        <v>0</v>
      </c>
      <c r="AM2214" s="549"/>
      <c r="AN2214" s="564"/>
      <c r="AO2214" s="565"/>
      <c r="AP2214" s="568"/>
      <c r="AQ2214" s="569"/>
      <c r="AR2214" s="548">
        <f>IF(AN2214=0,0,(AP2214/AN2214)*100)</f>
        <v>0</v>
      </c>
      <c r="AS2214" s="549"/>
      <c r="AT2214" s="572">
        <f>AB2214+AH2214+AN2214</f>
        <v>0</v>
      </c>
      <c r="AU2214" s="573"/>
      <c r="AV2214" s="544">
        <f>AD2214+AJ2214+AP2214</f>
        <v>0</v>
      </c>
      <c r="AW2214" s="545"/>
      <c r="AX2214" s="548">
        <f>IF(AT2214=0,0,(AV2214/AT2214)*100)</f>
        <v>0</v>
      </c>
      <c r="AY2214" s="549"/>
      <c r="AZ2214" s="564"/>
      <c r="BA2214" s="565"/>
      <c r="BB2214" s="568"/>
      <c r="BC2214" s="569"/>
      <c r="BD2214" s="548">
        <f>IF(AZ2214=0,0,(BB2214/AZ2214)*100)</f>
        <v>0</v>
      </c>
      <c r="BE2214" s="549"/>
      <c r="BF2214" s="572">
        <f>AT2214+AZ2214</f>
        <v>0</v>
      </c>
      <c r="BG2214" s="573"/>
      <c r="BH2214" s="544">
        <f>AV2214+BB2214</f>
        <v>0</v>
      </c>
      <c r="BI2214" s="545"/>
      <c r="BJ2214" s="548">
        <f>IF(BF2214=0,0,(BH2214/BF2214)*100)</f>
        <v>0</v>
      </c>
      <c r="BK2214" s="549"/>
      <c r="BL2214" s="552">
        <f>(AD2214*2)+(AJ2214*2)+(AP2214*3)+BB2214</f>
        <v>0</v>
      </c>
      <c r="BM2214" s="553"/>
      <c r="BN2214" s="554"/>
      <c r="BO2214" s="560" t="e">
        <f>(BL2214*BR$2194)+(N2214*BR$2195)+(X2214*BR$2196)+(R2214*BR$2197)+(V2214*BR$2198)+(Z2214*BR$2199)</f>
        <v>#REF!</v>
      </c>
      <c r="BP2214" s="560" t="e">
        <f>((AZ2214-BB2214)*BR$2201)+((AT2214-AV2214)*BR$2200)+(H2214*BR$2202)+(P2214*BR$2203)</f>
        <v>#REF!</v>
      </c>
      <c r="BQ2214" s="62"/>
      <c r="BR2214" s="62"/>
      <c r="BS2214" s="62"/>
    </row>
    <row r="2215" spans="1:76" ht="21.75" customHeight="1">
      <c r="A2215" s="62"/>
      <c r="B2215" s="587"/>
      <c r="C2215" s="562" t="str">
        <f>IF(ROSTER!D$28="","",ROSTER!D$28)</f>
        <v/>
      </c>
      <c r="D2215" s="563"/>
      <c r="E2215" s="591"/>
      <c r="F2215" s="593"/>
      <c r="G2215" s="595"/>
      <c r="H2215" s="585"/>
      <c r="I2215" s="577"/>
      <c r="J2215" s="566"/>
      <c r="K2215" s="567"/>
      <c r="L2215" s="570"/>
      <c r="M2215" s="571"/>
      <c r="N2215" s="582" t="s">
        <v>16</v>
      </c>
      <c r="O2215" s="583"/>
      <c r="P2215" s="566"/>
      <c r="Q2215" s="567"/>
      <c r="R2215" s="570"/>
      <c r="S2215" s="571"/>
      <c r="T2215" s="582" t="s">
        <v>16</v>
      </c>
      <c r="U2215" s="583"/>
      <c r="V2215" s="585"/>
      <c r="W2215" s="577"/>
      <c r="X2215" s="566"/>
      <c r="Y2215" s="577"/>
      <c r="Z2215" s="566"/>
      <c r="AA2215" s="577"/>
      <c r="AB2215" s="566"/>
      <c r="AC2215" s="567"/>
      <c r="AD2215" s="570"/>
      <c r="AE2215" s="571"/>
      <c r="AF2215" s="598"/>
      <c r="AG2215" s="599"/>
      <c r="AH2215" s="566"/>
      <c r="AI2215" s="567"/>
      <c r="AJ2215" s="570"/>
      <c r="AK2215" s="571"/>
      <c r="AL2215" s="598"/>
      <c r="AM2215" s="599"/>
      <c r="AN2215" s="566"/>
      <c r="AO2215" s="567"/>
      <c r="AP2215" s="570"/>
      <c r="AQ2215" s="571"/>
      <c r="AR2215" s="598"/>
      <c r="AS2215" s="599"/>
      <c r="AT2215" s="603"/>
      <c r="AU2215" s="604"/>
      <c r="AV2215" s="596"/>
      <c r="AW2215" s="597"/>
      <c r="AX2215" s="598"/>
      <c r="AY2215" s="599"/>
      <c r="AZ2215" s="566"/>
      <c r="BA2215" s="567"/>
      <c r="BB2215" s="570"/>
      <c r="BC2215" s="571"/>
      <c r="BD2215" s="598"/>
      <c r="BE2215" s="599"/>
      <c r="BF2215" s="603"/>
      <c r="BG2215" s="604"/>
      <c r="BH2215" s="596"/>
      <c r="BI2215" s="597"/>
      <c r="BJ2215" s="598"/>
      <c r="BK2215" s="599"/>
      <c r="BL2215" s="600"/>
      <c r="BM2215" s="601"/>
      <c r="BN2215" s="602"/>
      <c r="BO2215" s="561"/>
      <c r="BP2215" s="561"/>
      <c r="BQ2215" s="62"/>
      <c r="BR2215" s="62"/>
      <c r="BS2215" s="62"/>
    </row>
    <row r="2216" spans="1:76" ht="21.75" customHeight="1">
      <c r="A2216" s="62"/>
      <c r="B2216" s="586" t="str">
        <f>IF(ROSTER!B$30="","",ROSTER!B$30)</f>
        <v/>
      </c>
      <c r="C2216" s="588" t="str">
        <f>IF(ROSTER!C$30="","",ROSTER!C$30)</f>
        <v/>
      </c>
      <c r="D2216" s="589"/>
      <c r="E2216" s="590"/>
      <c r="F2216" s="592">
        <f>IF(E2216="y",1,IF(E2216="S",1,0))</f>
        <v>0</v>
      </c>
      <c r="G2216" s="594">
        <f>IF(E2216="S",1,0)</f>
        <v>0</v>
      </c>
      <c r="H2216" s="584"/>
      <c r="I2216" s="576"/>
      <c r="J2216" s="564"/>
      <c r="K2216" s="565"/>
      <c r="L2216" s="568"/>
      <c r="M2216" s="569"/>
      <c r="N2216" s="578">
        <f>L2216+J2216</f>
        <v>0</v>
      </c>
      <c r="O2216" s="579"/>
      <c r="P2216" s="564"/>
      <c r="Q2216" s="565"/>
      <c r="R2216" s="568"/>
      <c r="S2216" s="569"/>
      <c r="T2216" s="578">
        <f>R2216-P2216</f>
        <v>0</v>
      </c>
      <c r="U2216" s="579"/>
      <c r="V2216" s="584"/>
      <c r="W2216" s="576"/>
      <c r="X2216" s="564"/>
      <c r="Y2216" s="576"/>
      <c r="Z2216" s="564"/>
      <c r="AA2216" s="576"/>
      <c r="AB2216" s="564"/>
      <c r="AC2216" s="565"/>
      <c r="AD2216" s="568"/>
      <c r="AE2216" s="569"/>
      <c r="AF2216" s="548">
        <f>IF(AB2216=0,0,(AD2216/AB2216)*100)</f>
        <v>0</v>
      </c>
      <c r="AG2216" s="549"/>
      <c r="AH2216" s="564"/>
      <c r="AI2216" s="565"/>
      <c r="AJ2216" s="568"/>
      <c r="AK2216" s="569"/>
      <c r="AL2216" s="548">
        <f>IF(AH2216=0,0,(AJ2216/AH2216)*100)</f>
        <v>0</v>
      </c>
      <c r="AM2216" s="549"/>
      <c r="AN2216" s="564"/>
      <c r="AO2216" s="565"/>
      <c r="AP2216" s="568"/>
      <c r="AQ2216" s="569"/>
      <c r="AR2216" s="548">
        <f>IF(AN2216=0,0,(AP2216/AN2216)*100)</f>
        <v>0</v>
      </c>
      <c r="AS2216" s="549"/>
      <c r="AT2216" s="572">
        <f>AB2216+AH2216+AN2216</f>
        <v>0</v>
      </c>
      <c r="AU2216" s="573"/>
      <c r="AV2216" s="544">
        <f>AD2216+AJ2216+AP2216</f>
        <v>0</v>
      </c>
      <c r="AW2216" s="545"/>
      <c r="AX2216" s="548">
        <f>IF(AT2216=0,0,(AV2216/AT2216)*100)</f>
        <v>0</v>
      </c>
      <c r="AY2216" s="549"/>
      <c r="AZ2216" s="564"/>
      <c r="BA2216" s="565"/>
      <c r="BB2216" s="568"/>
      <c r="BC2216" s="569"/>
      <c r="BD2216" s="548">
        <f>IF(AZ2216=0,0,(BB2216/AZ2216)*100)</f>
        <v>0</v>
      </c>
      <c r="BE2216" s="549"/>
      <c r="BF2216" s="572">
        <f>AT2216+AZ2216</f>
        <v>0</v>
      </c>
      <c r="BG2216" s="573"/>
      <c r="BH2216" s="544">
        <f>AV2216+BB2216</f>
        <v>0</v>
      </c>
      <c r="BI2216" s="545"/>
      <c r="BJ2216" s="548">
        <f>IF(BF2216=0,0,(BH2216/BF2216)*100)</f>
        <v>0</v>
      </c>
      <c r="BK2216" s="549"/>
      <c r="BL2216" s="552">
        <f>(AD2216*2)+(AJ2216*2)+(AP2216*3)+BB2216</f>
        <v>0</v>
      </c>
      <c r="BM2216" s="553"/>
      <c r="BN2216" s="554"/>
      <c r="BO2216" s="560" t="e">
        <f>(BL2216*BR$2194)+(N2216*BR$2195)+(X2216*BR$2196)+(R2216*BR$2197)+(V2216*BR$2198)+(Z2216*BR$2199)</f>
        <v>#REF!</v>
      </c>
      <c r="BP2216" s="560" t="e">
        <f>((AZ2216-BB2216)*BR$2201)+((AT2216-AV2216)*BR$2200)+(H2216*BR$2202)+(P2216*BR$2203)</f>
        <v>#REF!</v>
      </c>
      <c r="BQ2216" s="62"/>
      <c r="BR2216" s="62"/>
      <c r="BS2216" s="62"/>
    </row>
    <row r="2217" spans="1:76" ht="21.75" customHeight="1">
      <c r="A2217" s="62"/>
      <c r="B2217" s="587"/>
      <c r="C2217" s="562" t="str">
        <f>IF(ROSTER!D$30="","",ROSTER!D$30)</f>
        <v/>
      </c>
      <c r="D2217" s="563"/>
      <c r="E2217" s="591"/>
      <c r="F2217" s="593"/>
      <c r="G2217" s="595"/>
      <c r="H2217" s="585"/>
      <c r="I2217" s="577"/>
      <c r="J2217" s="566"/>
      <c r="K2217" s="567"/>
      <c r="L2217" s="570"/>
      <c r="M2217" s="571"/>
      <c r="N2217" s="582" t="s">
        <v>16</v>
      </c>
      <c r="O2217" s="583"/>
      <c r="P2217" s="566"/>
      <c r="Q2217" s="567"/>
      <c r="R2217" s="570"/>
      <c r="S2217" s="571"/>
      <c r="T2217" s="582" t="s">
        <v>16</v>
      </c>
      <c r="U2217" s="583"/>
      <c r="V2217" s="585"/>
      <c r="W2217" s="577"/>
      <c r="X2217" s="566"/>
      <c r="Y2217" s="577"/>
      <c r="Z2217" s="566"/>
      <c r="AA2217" s="577"/>
      <c r="AB2217" s="566"/>
      <c r="AC2217" s="567"/>
      <c r="AD2217" s="570"/>
      <c r="AE2217" s="571"/>
      <c r="AF2217" s="598"/>
      <c r="AG2217" s="599"/>
      <c r="AH2217" s="566"/>
      <c r="AI2217" s="567"/>
      <c r="AJ2217" s="570"/>
      <c r="AK2217" s="571"/>
      <c r="AL2217" s="598"/>
      <c r="AM2217" s="599"/>
      <c r="AN2217" s="566"/>
      <c r="AO2217" s="567"/>
      <c r="AP2217" s="570"/>
      <c r="AQ2217" s="571"/>
      <c r="AR2217" s="598"/>
      <c r="AS2217" s="599"/>
      <c r="AT2217" s="603"/>
      <c r="AU2217" s="604"/>
      <c r="AV2217" s="596"/>
      <c r="AW2217" s="597"/>
      <c r="AX2217" s="598"/>
      <c r="AY2217" s="599"/>
      <c r="AZ2217" s="566"/>
      <c r="BA2217" s="567"/>
      <c r="BB2217" s="570"/>
      <c r="BC2217" s="571"/>
      <c r="BD2217" s="598"/>
      <c r="BE2217" s="599"/>
      <c r="BF2217" s="603"/>
      <c r="BG2217" s="604"/>
      <c r="BH2217" s="596"/>
      <c r="BI2217" s="597"/>
      <c r="BJ2217" s="598"/>
      <c r="BK2217" s="599"/>
      <c r="BL2217" s="600"/>
      <c r="BM2217" s="601"/>
      <c r="BN2217" s="602"/>
      <c r="BO2217" s="561"/>
      <c r="BP2217" s="561"/>
      <c r="BQ2217" s="62"/>
      <c r="BR2217" s="62"/>
      <c r="BS2217" s="62"/>
    </row>
    <row r="2218" spans="1:76" ht="21.75" customHeight="1">
      <c r="A2218" s="62"/>
      <c r="B2218" s="586" t="str">
        <f>IF(ROSTER!B$32="","",ROSTER!B$32)</f>
        <v/>
      </c>
      <c r="C2218" s="588" t="str">
        <f>IF(ROSTER!C$32="","",ROSTER!C$32)</f>
        <v/>
      </c>
      <c r="D2218" s="589"/>
      <c r="E2218" s="590"/>
      <c r="F2218" s="592">
        <f>IF(E2218="y",1,IF(E2218="S",1,0))</f>
        <v>0</v>
      </c>
      <c r="G2218" s="594">
        <f>IF(E2218="S",1,0)</f>
        <v>0</v>
      </c>
      <c r="H2218" s="584"/>
      <c r="I2218" s="576"/>
      <c r="J2218" s="564"/>
      <c r="K2218" s="565"/>
      <c r="L2218" s="568"/>
      <c r="M2218" s="569"/>
      <c r="N2218" s="578">
        <f>L2218+J2218</f>
        <v>0</v>
      </c>
      <c r="O2218" s="579"/>
      <c r="P2218" s="564"/>
      <c r="Q2218" s="565"/>
      <c r="R2218" s="568"/>
      <c r="S2218" s="569"/>
      <c r="T2218" s="578">
        <f>R2218-P2218</f>
        <v>0</v>
      </c>
      <c r="U2218" s="579"/>
      <c r="V2218" s="584"/>
      <c r="W2218" s="576"/>
      <c r="X2218" s="564"/>
      <c r="Y2218" s="576"/>
      <c r="Z2218" s="564"/>
      <c r="AA2218" s="576"/>
      <c r="AB2218" s="564"/>
      <c r="AC2218" s="565"/>
      <c r="AD2218" s="568"/>
      <c r="AE2218" s="569"/>
      <c r="AF2218" s="548">
        <f>IF(AB2218=0,0,(AD2218/AB2218)*100)</f>
        <v>0</v>
      </c>
      <c r="AG2218" s="549"/>
      <c r="AH2218" s="564"/>
      <c r="AI2218" s="565"/>
      <c r="AJ2218" s="568"/>
      <c r="AK2218" s="569"/>
      <c r="AL2218" s="548">
        <f>IF(AH2218=0,0,(AJ2218/AH2218)*100)</f>
        <v>0</v>
      </c>
      <c r="AM2218" s="549"/>
      <c r="AN2218" s="564"/>
      <c r="AO2218" s="565"/>
      <c r="AP2218" s="568"/>
      <c r="AQ2218" s="569"/>
      <c r="AR2218" s="548">
        <f>IF(AN2218=0,0,(AP2218/AN2218)*100)</f>
        <v>0</v>
      </c>
      <c r="AS2218" s="549"/>
      <c r="AT2218" s="572">
        <f>AB2218+AH2218+AN2218</f>
        <v>0</v>
      </c>
      <c r="AU2218" s="573"/>
      <c r="AV2218" s="544">
        <f>AD2218+AJ2218+AP2218</f>
        <v>0</v>
      </c>
      <c r="AW2218" s="545"/>
      <c r="AX2218" s="548">
        <f>IF(AT2218=0,0,(AV2218/AT2218)*100)</f>
        <v>0</v>
      </c>
      <c r="AY2218" s="549"/>
      <c r="AZ2218" s="564"/>
      <c r="BA2218" s="565"/>
      <c r="BB2218" s="568"/>
      <c r="BC2218" s="569"/>
      <c r="BD2218" s="548">
        <f>IF(AZ2218=0,0,(BB2218/AZ2218)*100)</f>
        <v>0</v>
      </c>
      <c r="BE2218" s="549"/>
      <c r="BF2218" s="572">
        <f>AT2218+AZ2218</f>
        <v>0</v>
      </c>
      <c r="BG2218" s="573"/>
      <c r="BH2218" s="544">
        <f>AV2218+BB2218</f>
        <v>0</v>
      </c>
      <c r="BI2218" s="545"/>
      <c r="BJ2218" s="548">
        <f>IF(BF2218=0,0,(BH2218/BF2218)*100)</f>
        <v>0</v>
      </c>
      <c r="BK2218" s="549"/>
      <c r="BL2218" s="552">
        <f>(AD2218*2)+(AJ2218*2)+(AP2218*3)+BB2218</f>
        <v>0</v>
      </c>
      <c r="BM2218" s="553"/>
      <c r="BN2218" s="554"/>
      <c r="BO2218" s="560" t="e">
        <f>(BL2218*BR$2194)+(N2218*BR$2195)+(X2218*BR$2196)+(R2218*BR$2197)+(V2218*BR$2198)+(Z2218*BR$2199)</f>
        <v>#REF!</v>
      </c>
      <c r="BP2218" s="560" t="e">
        <f>((AZ2218-BB2218)*BR$2201)+((AT2218-AV2218)*BR$2200)+(H2218*BR$2202)+(P2218*BR$2203)</f>
        <v>#REF!</v>
      </c>
      <c r="BQ2218" s="62"/>
      <c r="BR2218" s="62"/>
      <c r="BS2218" s="62"/>
    </row>
    <row r="2219" spans="1:76" ht="21.75" customHeight="1">
      <c r="A2219" s="62"/>
      <c r="B2219" s="587"/>
      <c r="C2219" s="562" t="str">
        <f>IF(ROSTER!D$32="","",ROSTER!D$32)</f>
        <v/>
      </c>
      <c r="D2219" s="563"/>
      <c r="E2219" s="591"/>
      <c r="F2219" s="593"/>
      <c r="G2219" s="595"/>
      <c r="H2219" s="585"/>
      <c r="I2219" s="577"/>
      <c r="J2219" s="566"/>
      <c r="K2219" s="567"/>
      <c r="L2219" s="570"/>
      <c r="M2219" s="571"/>
      <c r="N2219" s="582" t="s">
        <v>16</v>
      </c>
      <c r="O2219" s="583"/>
      <c r="P2219" s="566"/>
      <c r="Q2219" s="567"/>
      <c r="R2219" s="570"/>
      <c r="S2219" s="571"/>
      <c r="T2219" s="582" t="s">
        <v>16</v>
      </c>
      <c r="U2219" s="583"/>
      <c r="V2219" s="585"/>
      <c r="W2219" s="577"/>
      <c r="X2219" s="566"/>
      <c r="Y2219" s="577"/>
      <c r="Z2219" s="566"/>
      <c r="AA2219" s="577"/>
      <c r="AB2219" s="566"/>
      <c r="AC2219" s="567"/>
      <c r="AD2219" s="570"/>
      <c r="AE2219" s="571"/>
      <c r="AF2219" s="598"/>
      <c r="AG2219" s="599"/>
      <c r="AH2219" s="566"/>
      <c r="AI2219" s="567"/>
      <c r="AJ2219" s="570"/>
      <c r="AK2219" s="571"/>
      <c r="AL2219" s="598"/>
      <c r="AM2219" s="599"/>
      <c r="AN2219" s="566"/>
      <c r="AO2219" s="567"/>
      <c r="AP2219" s="570"/>
      <c r="AQ2219" s="571"/>
      <c r="AR2219" s="598"/>
      <c r="AS2219" s="599"/>
      <c r="AT2219" s="603"/>
      <c r="AU2219" s="604"/>
      <c r="AV2219" s="596"/>
      <c r="AW2219" s="597"/>
      <c r="AX2219" s="598"/>
      <c r="AY2219" s="599"/>
      <c r="AZ2219" s="566"/>
      <c r="BA2219" s="567"/>
      <c r="BB2219" s="570"/>
      <c r="BC2219" s="571"/>
      <c r="BD2219" s="598"/>
      <c r="BE2219" s="599"/>
      <c r="BF2219" s="603"/>
      <c r="BG2219" s="604"/>
      <c r="BH2219" s="596"/>
      <c r="BI2219" s="597"/>
      <c r="BJ2219" s="598"/>
      <c r="BK2219" s="599"/>
      <c r="BL2219" s="600"/>
      <c r="BM2219" s="601"/>
      <c r="BN2219" s="602"/>
      <c r="BO2219" s="561"/>
      <c r="BP2219" s="561"/>
      <c r="BQ2219" s="62"/>
      <c r="BR2219" s="62"/>
      <c r="BS2219" s="62"/>
    </row>
    <row r="2220" spans="1:76" ht="21.75" customHeight="1">
      <c r="A2220" s="62"/>
      <c r="B2220" s="586" t="str">
        <f>IF(ROSTER!B$34="","",ROSTER!B$34)</f>
        <v/>
      </c>
      <c r="C2220" s="588" t="str">
        <f>IF(ROSTER!C$34="","",ROSTER!C$34)</f>
        <v/>
      </c>
      <c r="D2220" s="589"/>
      <c r="E2220" s="590"/>
      <c r="F2220" s="592">
        <f>IF(E2220="y",1,IF(E2220="S",1,0))</f>
        <v>0</v>
      </c>
      <c r="G2220" s="594">
        <f>IF(E2220="S",1,0)</f>
        <v>0</v>
      </c>
      <c r="H2220" s="584"/>
      <c r="I2220" s="576"/>
      <c r="J2220" s="564"/>
      <c r="K2220" s="565"/>
      <c r="L2220" s="568"/>
      <c r="M2220" s="569"/>
      <c r="N2220" s="578">
        <f>L2220+J2220</f>
        <v>0</v>
      </c>
      <c r="O2220" s="579"/>
      <c r="P2220" s="564"/>
      <c r="Q2220" s="565"/>
      <c r="R2220" s="568"/>
      <c r="S2220" s="569"/>
      <c r="T2220" s="578">
        <f>R2220-P2220</f>
        <v>0</v>
      </c>
      <c r="U2220" s="579"/>
      <c r="V2220" s="584"/>
      <c r="W2220" s="576"/>
      <c r="X2220" s="564"/>
      <c r="Y2220" s="576"/>
      <c r="Z2220" s="564"/>
      <c r="AA2220" s="576"/>
      <c r="AB2220" s="564"/>
      <c r="AC2220" s="565"/>
      <c r="AD2220" s="568"/>
      <c r="AE2220" s="569"/>
      <c r="AF2220" s="548">
        <f>IF(AB2220=0,0,(AD2220/AB2220)*100)</f>
        <v>0</v>
      </c>
      <c r="AG2220" s="549"/>
      <c r="AH2220" s="564"/>
      <c r="AI2220" s="565"/>
      <c r="AJ2220" s="568"/>
      <c r="AK2220" s="569"/>
      <c r="AL2220" s="548">
        <f>IF(AH2220=0,0,(AJ2220/AH2220)*100)</f>
        <v>0</v>
      </c>
      <c r="AM2220" s="549"/>
      <c r="AN2220" s="564"/>
      <c r="AO2220" s="565"/>
      <c r="AP2220" s="568"/>
      <c r="AQ2220" s="569"/>
      <c r="AR2220" s="548">
        <f>IF(AN2220=0,0,(AP2220/AN2220)*100)</f>
        <v>0</v>
      </c>
      <c r="AS2220" s="549"/>
      <c r="AT2220" s="572">
        <f>AB2220+AH2220+AN2220</f>
        <v>0</v>
      </c>
      <c r="AU2220" s="573"/>
      <c r="AV2220" s="544">
        <f>AD2220+AJ2220+AP2220</f>
        <v>0</v>
      </c>
      <c r="AW2220" s="545"/>
      <c r="AX2220" s="548">
        <f>IF(AT2220=0,0,(AV2220/AT2220)*100)</f>
        <v>0</v>
      </c>
      <c r="AY2220" s="549"/>
      <c r="AZ2220" s="564"/>
      <c r="BA2220" s="565"/>
      <c r="BB2220" s="568"/>
      <c r="BC2220" s="569"/>
      <c r="BD2220" s="548">
        <f>IF(AZ2220=0,0,(BB2220/AZ2220)*100)</f>
        <v>0</v>
      </c>
      <c r="BE2220" s="549"/>
      <c r="BF2220" s="572">
        <f>AT2220+AZ2220</f>
        <v>0</v>
      </c>
      <c r="BG2220" s="573"/>
      <c r="BH2220" s="544">
        <f>AV2220+BB2220</f>
        <v>0</v>
      </c>
      <c r="BI2220" s="545"/>
      <c r="BJ2220" s="548">
        <f>IF(BF2220=0,0,(BH2220/BF2220)*100)</f>
        <v>0</v>
      </c>
      <c r="BK2220" s="549"/>
      <c r="BL2220" s="552">
        <f>(AD2220*2)+(AJ2220*2)+(AP2220*3)+BB2220</f>
        <v>0</v>
      </c>
      <c r="BM2220" s="553"/>
      <c r="BN2220" s="554"/>
      <c r="BO2220" s="560" t="e">
        <f>(BL2220*BR$2194)+(N2220*BR$2195)+(X2220*BR$2196)+(R2220*BR$2197)+(V2220*BR$2198)+(Z2220*BR$2199)</f>
        <v>#REF!</v>
      </c>
      <c r="BP2220" s="560" t="e">
        <f>((AZ2220-BB2220)*BR$2201)+((AT2220-AV2220)*BR$2200)+(H2220*BR$2202)+(P2220*BR$2203)</f>
        <v>#REF!</v>
      </c>
      <c r="BQ2220" s="62"/>
      <c r="BR2220" s="62"/>
      <c r="BS2220" s="62"/>
    </row>
    <row r="2221" spans="1:76" ht="21.75" customHeight="1">
      <c r="A2221" s="62"/>
      <c r="B2221" s="587"/>
      <c r="C2221" s="562" t="str">
        <f>IF(ROSTER!D$34="","",ROSTER!D$34)</f>
        <v/>
      </c>
      <c r="D2221" s="563"/>
      <c r="E2221" s="591"/>
      <c r="F2221" s="593"/>
      <c r="G2221" s="595"/>
      <c r="H2221" s="585"/>
      <c r="I2221" s="577"/>
      <c r="J2221" s="566"/>
      <c r="K2221" s="567"/>
      <c r="L2221" s="570"/>
      <c r="M2221" s="571"/>
      <c r="N2221" s="582" t="s">
        <v>16</v>
      </c>
      <c r="O2221" s="583"/>
      <c r="P2221" s="566"/>
      <c r="Q2221" s="567"/>
      <c r="R2221" s="570"/>
      <c r="S2221" s="571"/>
      <c r="T2221" s="582" t="s">
        <v>16</v>
      </c>
      <c r="U2221" s="583"/>
      <c r="V2221" s="585"/>
      <c r="W2221" s="577"/>
      <c r="X2221" s="566"/>
      <c r="Y2221" s="577"/>
      <c r="Z2221" s="566"/>
      <c r="AA2221" s="577"/>
      <c r="AB2221" s="566"/>
      <c r="AC2221" s="567"/>
      <c r="AD2221" s="570"/>
      <c r="AE2221" s="571"/>
      <c r="AF2221" s="598"/>
      <c r="AG2221" s="599"/>
      <c r="AH2221" s="566"/>
      <c r="AI2221" s="567"/>
      <c r="AJ2221" s="570"/>
      <c r="AK2221" s="571"/>
      <c r="AL2221" s="598"/>
      <c r="AM2221" s="599"/>
      <c r="AN2221" s="566"/>
      <c r="AO2221" s="567"/>
      <c r="AP2221" s="570"/>
      <c r="AQ2221" s="571"/>
      <c r="AR2221" s="598"/>
      <c r="AS2221" s="599"/>
      <c r="AT2221" s="603"/>
      <c r="AU2221" s="604"/>
      <c r="AV2221" s="596"/>
      <c r="AW2221" s="597"/>
      <c r="AX2221" s="598"/>
      <c r="AY2221" s="599"/>
      <c r="AZ2221" s="566"/>
      <c r="BA2221" s="567"/>
      <c r="BB2221" s="570"/>
      <c r="BC2221" s="571"/>
      <c r="BD2221" s="598"/>
      <c r="BE2221" s="599"/>
      <c r="BF2221" s="603"/>
      <c r="BG2221" s="604"/>
      <c r="BH2221" s="596"/>
      <c r="BI2221" s="597"/>
      <c r="BJ2221" s="598"/>
      <c r="BK2221" s="599"/>
      <c r="BL2221" s="600"/>
      <c r="BM2221" s="601"/>
      <c r="BN2221" s="602"/>
      <c r="BO2221" s="561"/>
      <c r="BP2221" s="561"/>
      <c r="BQ2221" s="62"/>
      <c r="BR2221" s="62"/>
      <c r="BS2221" s="62"/>
    </row>
    <row r="2222" spans="1:76" ht="21.75" customHeight="1">
      <c r="A2222" s="62"/>
      <c r="B2222" s="586" t="str">
        <f>IF(ROSTER!B$36="","",ROSTER!B$36)</f>
        <v/>
      </c>
      <c r="C2222" s="588" t="str">
        <f>IF(ROSTER!C$36="","",ROSTER!C$36)</f>
        <v/>
      </c>
      <c r="D2222" s="589"/>
      <c r="E2222" s="590"/>
      <c r="F2222" s="592">
        <f>IF(E2222="y",1,IF(E2222="S",1,0))</f>
        <v>0</v>
      </c>
      <c r="G2222" s="594">
        <f>IF(E2222="S",1,0)</f>
        <v>0</v>
      </c>
      <c r="H2222" s="584"/>
      <c r="I2222" s="576"/>
      <c r="J2222" s="564"/>
      <c r="K2222" s="565"/>
      <c r="L2222" s="568"/>
      <c r="M2222" s="569"/>
      <c r="N2222" s="578">
        <f>L2222+J2222</f>
        <v>0</v>
      </c>
      <c r="O2222" s="579"/>
      <c r="P2222" s="564"/>
      <c r="Q2222" s="565"/>
      <c r="R2222" s="568"/>
      <c r="S2222" s="569"/>
      <c r="T2222" s="578">
        <f>R2222-P2222</f>
        <v>0</v>
      </c>
      <c r="U2222" s="579"/>
      <c r="V2222" s="584"/>
      <c r="W2222" s="576"/>
      <c r="X2222" s="564"/>
      <c r="Y2222" s="576"/>
      <c r="Z2222" s="564"/>
      <c r="AA2222" s="576"/>
      <c r="AB2222" s="564"/>
      <c r="AC2222" s="565"/>
      <c r="AD2222" s="568"/>
      <c r="AE2222" s="569"/>
      <c r="AF2222" s="548">
        <f>IF(AB2222=0,0,(AD2222/AB2222)*100)</f>
        <v>0</v>
      </c>
      <c r="AG2222" s="549"/>
      <c r="AH2222" s="564"/>
      <c r="AI2222" s="565"/>
      <c r="AJ2222" s="568"/>
      <c r="AK2222" s="569"/>
      <c r="AL2222" s="548">
        <f>IF(AH2222=0,0,(AJ2222/AH2222)*100)</f>
        <v>0</v>
      </c>
      <c r="AM2222" s="549"/>
      <c r="AN2222" s="564"/>
      <c r="AO2222" s="565"/>
      <c r="AP2222" s="568"/>
      <c r="AQ2222" s="569"/>
      <c r="AR2222" s="548">
        <f>IF(AN2222=0,0,(AP2222/AN2222)*100)</f>
        <v>0</v>
      </c>
      <c r="AS2222" s="549"/>
      <c r="AT2222" s="572">
        <f>AB2222+AH2222+AN2222</f>
        <v>0</v>
      </c>
      <c r="AU2222" s="573"/>
      <c r="AV2222" s="544">
        <f>AD2222+AJ2222+AP2222</f>
        <v>0</v>
      </c>
      <c r="AW2222" s="545"/>
      <c r="AX2222" s="548">
        <f>IF(AT2222=0,0,(AV2222/AT2222)*100)</f>
        <v>0</v>
      </c>
      <c r="AY2222" s="549"/>
      <c r="AZ2222" s="564"/>
      <c r="BA2222" s="565"/>
      <c r="BB2222" s="568"/>
      <c r="BC2222" s="569"/>
      <c r="BD2222" s="548">
        <f>IF(AZ2222=0,0,(BB2222/AZ2222)*100)</f>
        <v>0</v>
      </c>
      <c r="BE2222" s="549"/>
      <c r="BF2222" s="572">
        <f>AT2222+AZ2222</f>
        <v>0</v>
      </c>
      <c r="BG2222" s="573"/>
      <c r="BH2222" s="544">
        <f>AV2222+BB2222</f>
        <v>0</v>
      </c>
      <c r="BI2222" s="545"/>
      <c r="BJ2222" s="548">
        <f>IF(BF2222=0,0,(BH2222/BF2222)*100)</f>
        <v>0</v>
      </c>
      <c r="BK2222" s="549"/>
      <c r="BL2222" s="552">
        <f>(AD2222*2)+(AJ2222*2)+(AP2222*3)+BB2222</f>
        <v>0</v>
      </c>
      <c r="BM2222" s="553"/>
      <c r="BN2222" s="554"/>
      <c r="BO2222" s="560" t="e">
        <f>(BL2222*BR$2194)+(N2222*BR$2195)+(X2222*BR$2196)+(R2222*BR$2197)+(V2222*BR$2198)+(Z2222*BR$2199)</f>
        <v>#REF!</v>
      </c>
      <c r="BP2222" s="560" t="e">
        <f>((AZ2222-BB2222)*BR$2201)+((AT2222-AV2222)*BR$2200)+(H2222*BR$2202)+(P2222*BR$2203)</f>
        <v>#REF!</v>
      </c>
      <c r="BQ2222" s="62"/>
      <c r="BR2222" s="62"/>
      <c r="BS2222" s="62"/>
    </row>
    <row r="2223" spans="1:76" ht="21.75" customHeight="1">
      <c r="A2223" s="62"/>
      <c r="B2223" s="587"/>
      <c r="C2223" s="562" t="str">
        <f>IF(ROSTER!D$36="","",ROSTER!D$36)</f>
        <v/>
      </c>
      <c r="D2223" s="563"/>
      <c r="E2223" s="591"/>
      <c r="F2223" s="593"/>
      <c r="G2223" s="595"/>
      <c r="H2223" s="585"/>
      <c r="I2223" s="577"/>
      <c r="J2223" s="566"/>
      <c r="K2223" s="567"/>
      <c r="L2223" s="570"/>
      <c r="M2223" s="571"/>
      <c r="N2223" s="582" t="s">
        <v>16</v>
      </c>
      <c r="O2223" s="583"/>
      <c r="P2223" s="566"/>
      <c r="Q2223" s="567"/>
      <c r="R2223" s="570"/>
      <c r="S2223" s="571"/>
      <c r="T2223" s="582" t="s">
        <v>16</v>
      </c>
      <c r="U2223" s="583"/>
      <c r="V2223" s="585"/>
      <c r="W2223" s="577"/>
      <c r="X2223" s="566"/>
      <c r="Y2223" s="577"/>
      <c r="Z2223" s="566"/>
      <c r="AA2223" s="577"/>
      <c r="AB2223" s="566"/>
      <c r="AC2223" s="567"/>
      <c r="AD2223" s="570"/>
      <c r="AE2223" s="571"/>
      <c r="AF2223" s="598"/>
      <c r="AG2223" s="599"/>
      <c r="AH2223" s="566"/>
      <c r="AI2223" s="567"/>
      <c r="AJ2223" s="570"/>
      <c r="AK2223" s="571"/>
      <c r="AL2223" s="598"/>
      <c r="AM2223" s="599"/>
      <c r="AN2223" s="566"/>
      <c r="AO2223" s="567"/>
      <c r="AP2223" s="570"/>
      <c r="AQ2223" s="571"/>
      <c r="AR2223" s="598"/>
      <c r="AS2223" s="599"/>
      <c r="AT2223" s="603"/>
      <c r="AU2223" s="604"/>
      <c r="AV2223" s="596"/>
      <c r="AW2223" s="597"/>
      <c r="AX2223" s="598"/>
      <c r="AY2223" s="599"/>
      <c r="AZ2223" s="566"/>
      <c r="BA2223" s="567"/>
      <c r="BB2223" s="570"/>
      <c r="BC2223" s="571"/>
      <c r="BD2223" s="598"/>
      <c r="BE2223" s="599"/>
      <c r="BF2223" s="603"/>
      <c r="BG2223" s="604"/>
      <c r="BH2223" s="596"/>
      <c r="BI2223" s="597"/>
      <c r="BJ2223" s="598"/>
      <c r="BK2223" s="599"/>
      <c r="BL2223" s="600"/>
      <c r="BM2223" s="601"/>
      <c r="BN2223" s="602"/>
      <c r="BO2223" s="561"/>
      <c r="BP2223" s="561"/>
      <c r="BQ2223" s="62"/>
      <c r="BR2223" s="62"/>
      <c r="BS2223" s="62"/>
    </row>
    <row r="2224" spans="1:76" ht="21.75" customHeight="1">
      <c r="A2224" s="62"/>
      <c r="B2224" s="586" t="str">
        <f>IF(ROSTER!B$38="","",ROSTER!B$38)</f>
        <v/>
      </c>
      <c r="C2224" s="588" t="str">
        <f>IF(ROSTER!C$38="","",ROSTER!C$38)</f>
        <v/>
      </c>
      <c r="D2224" s="589"/>
      <c r="E2224" s="590"/>
      <c r="F2224" s="592">
        <f>IF(E2224="y",1,IF(E2224="S",1,0))</f>
        <v>0</v>
      </c>
      <c r="G2224" s="594">
        <f>IF(E2224="S",1,0)</f>
        <v>0</v>
      </c>
      <c r="H2224" s="584"/>
      <c r="I2224" s="576"/>
      <c r="J2224" s="564"/>
      <c r="K2224" s="565"/>
      <c r="L2224" s="568"/>
      <c r="M2224" s="569"/>
      <c r="N2224" s="578">
        <f>L2224+J2224</f>
        <v>0</v>
      </c>
      <c r="O2224" s="579"/>
      <c r="P2224" s="564"/>
      <c r="Q2224" s="565"/>
      <c r="R2224" s="568"/>
      <c r="S2224" s="569"/>
      <c r="T2224" s="578">
        <f>R2224-P2224</f>
        <v>0</v>
      </c>
      <c r="U2224" s="579"/>
      <c r="V2224" s="584"/>
      <c r="W2224" s="576"/>
      <c r="X2224" s="564"/>
      <c r="Y2224" s="576"/>
      <c r="Z2224" s="564"/>
      <c r="AA2224" s="576"/>
      <c r="AB2224" s="564"/>
      <c r="AC2224" s="565"/>
      <c r="AD2224" s="568"/>
      <c r="AE2224" s="569"/>
      <c r="AF2224" s="548">
        <f>IF(AB2224=0,0,(AD2224/AB2224)*100)</f>
        <v>0</v>
      </c>
      <c r="AG2224" s="549"/>
      <c r="AH2224" s="564"/>
      <c r="AI2224" s="565"/>
      <c r="AJ2224" s="568"/>
      <c r="AK2224" s="569"/>
      <c r="AL2224" s="548">
        <f>IF(AH2224=0,0,(AJ2224/AH2224)*100)</f>
        <v>0</v>
      </c>
      <c r="AM2224" s="549"/>
      <c r="AN2224" s="564"/>
      <c r="AO2224" s="565"/>
      <c r="AP2224" s="568"/>
      <c r="AQ2224" s="569"/>
      <c r="AR2224" s="548">
        <f>IF(AN2224=0,0,(AP2224/AN2224)*100)</f>
        <v>0</v>
      </c>
      <c r="AS2224" s="549"/>
      <c r="AT2224" s="572">
        <f>AB2224+AH2224+AN2224</f>
        <v>0</v>
      </c>
      <c r="AU2224" s="573"/>
      <c r="AV2224" s="544">
        <f>AD2224+AJ2224+AP2224</f>
        <v>0</v>
      </c>
      <c r="AW2224" s="545"/>
      <c r="AX2224" s="548">
        <f>IF(AT2224=0,0,(AV2224/AT2224)*100)</f>
        <v>0</v>
      </c>
      <c r="AY2224" s="549"/>
      <c r="AZ2224" s="564"/>
      <c r="BA2224" s="565"/>
      <c r="BB2224" s="568"/>
      <c r="BC2224" s="569"/>
      <c r="BD2224" s="548">
        <f>IF(AZ2224=0,0,(BB2224/AZ2224)*100)</f>
        <v>0</v>
      </c>
      <c r="BE2224" s="549"/>
      <c r="BF2224" s="572">
        <f>AT2224+AZ2224</f>
        <v>0</v>
      </c>
      <c r="BG2224" s="573"/>
      <c r="BH2224" s="544">
        <f>AV2224+BB2224</f>
        <v>0</v>
      </c>
      <c r="BI2224" s="545"/>
      <c r="BJ2224" s="548">
        <f>IF(BF2224=0,0,(BH2224/BF2224)*100)</f>
        <v>0</v>
      </c>
      <c r="BK2224" s="549"/>
      <c r="BL2224" s="552">
        <f>(AD2224*2)+(AJ2224*2)+(AP2224*3)+BB2224</f>
        <v>0</v>
      </c>
      <c r="BM2224" s="553"/>
      <c r="BN2224" s="554"/>
      <c r="BO2224" s="560" t="e">
        <f>(BL2224*BR$2194)+(N2224*BR$2195)+(X2224*BR$2196)+(R2224*BR$2197)+(V2224*BR$2198)+(Z2224*BR$2199)</f>
        <v>#REF!</v>
      </c>
      <c r="BP2224" s="560" t="e">
        <f>((AZ2224-BB2224)*BR$2201)+((AT2224-AV2224)*BR$2200)+(H2224*BR$2202)+(P2224*BR$2203)</f>
        <v>#REF!</v>
      </c>
      <c r="BQ2224" s="62"/>
      <c r="BR2224" s="62"/>
      <c r="BS2224" s="62"/>
    </row>
    <row r="2225" spans="1:73" ht="21.75" customHeight="1">
      <c r="A2225" s="62"/>
      <c r="B2225" s="587"/>
      <c r="C2225" s="562" t="str">
        <f>IF(ROSTER!D$38="","",ROSTER!D$38)</f>
        <v/>
      </c>
      <c r="D2225" s="563"/>
      <c r="E2225" s="591"/>
      <c r="F2225" s="593"/>
      <c r="G2225" s="595"/>
      <c r="H2225" s="585"/>
      <c r="I2225" s="577"/>
      <c r="J2225" s="566"/>
      <c r="K2225" s="567"/>
      <c r="L2225" s="570"/>
      <c r="M2225" s="571"/>
      <c r="N2225" s="582" t="s">
        <v>16</v>
      </c>
      <c r="O2225" s="583"/>
      <c r="P2225" s="566"/>
      <c r="Q2225" s="567"/>
      <c r="R2225" s="570"/>
      <c r="S2225" s="571"/>
      <c r="T2225" s="582" t="s">
        <v>16</v>
      </c>
      <c r="U2225" s="583"/>
      <c r="V2225" s="585"/>
      <c r="W2225" s="577"/>
      <c r="X2225" s="566"/>
      <c r="Y2225" s="577"/>
      <c r="Z2225" s="566"/>
      <c r="AA2225" s="577"/>
      <c r="AB2225" s="566"/>
      <c r="AC2225" s="567"/>
      <c r="AD2225" s="570"/>
      <c r="AE2225" s="571"/>
      <c r="AF2225" s="598"/>
      <c r="AG2225" s="599"/>
      <c r="AH2225" s="566"/>
      <c r="AI2225" s="567"/>
      <c r="AJ2225" s="570"/>
      <c r="AK2225" s="571"/>
      <c r="AL2225" s="598"/>
      <c r="AM2225" s="599"/>
      <c r="AN2225" s="566"/>
      <c r="AO2225" s="567"/>
      <c r="AP2225" s="570"/>
      <c r="AQ2225" s="571"/>
      <c r="AR2225" s="598"/>
      <c r="AS2225" s="599"/>
      <c r="AT2225" s="603"/>
      <c r="AU2225" s="604"/>
      <c r="AV2225" s="596"/>
      <c r="AW2225" s="597"/>
      <c r="AX2225" s="598"/>
      <c r="AY2225" s="599"/>
      <c r="AZ2225" s="566"/>
      <c r="BA2225" s="567"/>
      <c r="BB2225" s="570"/>
      <c r="BC2225" s="571"/>
      <c r="BD2225" s="598"/>
      <c r="BE2225" s="599"/>
      <c r="BF2225" s="603"/>
      <c r="BG2225" s="604"/>
      <c r="BH2225" s="596"/>
      <c r="BI2225" s="597"/>
      <c r="BJ2225" s="598"/>
      <c r="BK2225" s="599"/>
      <c r="BL2225" s="600"/>
      <c r="BM2225" s="601"/>
      <c r="BN2225" s="602"/>
      <c r="BO2225" s="561"/>
      <c r="BP2225" s="561"/>
      <c r="BQ2225" s="62"/>
      <c r="BR2225" s="62"/>
      <c r="BS2225" s="62"/>
    </row>
    <row r="2226" spans="1:73" ht="21.75" customHeight="1">
      <c r="A2226" s="62"/>
      <c r="B2226" s="586" t="str">
        <f>IF(ROSTER!B$40="","",ROSTER!B$40)</f>
        <v/>
      </c>
      <c r="C2226" s="588" t="str">
        <f>IF(ROSTER!C$40="","",ROSTER!C$40)</f>
        <v/>
      </c>
      <c r="D2226" s="589"/>
      <c r="E2226" s="590"/>
      <c r="F2226" s="592">
        <f>IF(E2226="y",1,IF(E2226="S",1,0))</f>
        <v>0</v>
      </c>
      <c r="G2226" s="594">
        <f>IF(E2226="S",1,0)</f>
        <v>0</v>
      </c>
      <c r="H2226" s="584"/>
      <c r="I2226" s="576"/>
      <c r="J2226" s="564"/>
      <c r="K2226" s="565"/>
      <c r="L2226" s="568"/>
      <c r="M2226" s="569"/>
      <c r="N2226" s="578">
        <f>L2226+J2226</f>
        <v>0</v>
      </c>
      <c r="O2226" s="579"/>
      <c r="P2226" s="564"/>
      <c r="Q2226" s="565"/>
      <c r="R2226" s="568"/>
      <c r="S2226" s="569"/>
      <c r="T2226" s="578">
        <f>R2226-P2226</f>
        <v>0</v>
      </c>
      <c r="U2226" s="579"/>
      <c r="V2226" s="584"/>
      <c r="W2226" s="576"/>
      <c r="X2226" s="564"/>
      <c r="Y2226" s="576"/>
      <c r="Z2226" s="564"/>
      <c r="AA2226" s="576"/>
      <c r="AB2226" s="564"/>
      <c r="AC2226" s="565"/>
      <c r="AD2226" s="568"/>
      <c r="AE2226" s="569"/>
      <c r="AF2226" s="548">
        <f>IF(AB2226=0,0,(AD2226/AB2226)*100)</f>
        <v>0</v>
      </c>
      <c r="AG2226" s="549"/>
      <c r="AH2226" s="564"/>
      <c r="AI2226" s="565"/>
      <c r="AJ2226" s="568"/>
      <c r="AK2226" s="569"/>
      <c r="AL2226" s="548">
        <f>IF(AH2226=0,0,(AJ2226/AH2226)*100)</f>
        <v>0</v>
      </c>
      <c r="AM2226" s="549"/>
      <c r="AN2226" s="564"/>
      <c r="AO2226" s="565"/>
      <c r="AP2226" s="568"/>
      <c r="AQ2226" s="569"/>
      <c r="AR2226" s="548">
        <f>IF(AN2226=0,0,(AP2226/AN2226)*100)</f>
        <v>0</v>
      </c>
      <c r="AS2226" s="549"/>
      <c r="AT2226" s="572">
        <f>AB2226+AH2226+AN2226</f>
        <v>0</v>
      </c>
      <c r="AU2226" s="573"/>
      <c r="AV2226" s="544">
        <f>AD2226+AJ2226+AP2226</f>
        <v>0</v>
      </c>
      <c r="AW2226" s="545"/>
      <c r="AX2226" s="548">
        <f>IF(AT2226=0,0,(AV2226/AT2226)*100)</f>
        <v>0</v>
      </c>
      <c r="AY2226" s="549"/>
      <c r="AZ2226" s="564"/>
      <c r="BA2226" s="565"/>
      <c r="BB2226" s="568"/>
      <c r="BC2226" s="569"/>
      <c r="BD2226" s="548">
        <f>IF(AZ2226=0,0,(BB2226/AZ2226)*100)</f>
        <v>0</v>
      </c>
      <c r="BE2226" s="549"/>
      <c r="BF2226" s="572">
        <f>AT2226+AZ2226</f>
        <v>0</v>
      </c>
      <c r="BG2226" s="573"/>
      <c r="BH2226" s="544">
        <f>AV2226+BB2226</f>
        <v>0</v>
      </c>
      <c r="BI2226" s="545"/>
      <c r="BJ2226" s="548">
        <f>IF(BF2226=0,0,(BH2226/BF2226)*100)</f>
        <v>0</v>
      </c>
      <c r="BK2226" s="549"/>
      <c r="BL2226" s="552">
        <f>(AD2226*2)+(AJ2226*2)+(AP2226*3)+BB2226</f>
        <v>0</v>
      </c>
      <c r="BM2226" s="553"/>
      <c r="BN2226" s="554"/>
      <c r="BO2226" s="560" t="e">
        <f>(BL2226*BR$2194)+(N2226*BR$2195)+(X2226*BR$2196)+(R2226*BR$2197)+(V2226*BR$2198)+(Z2226*BR$2199)</f>
        <v>#REF!</v>
      </c>
      <c r="BP2226" s="560" t="e">
        <f>((AZ2226-BB2226)*BR$2201)+((AT2226-AV2226)*BR$2200)+(H2226*BR$2202)+(P2226*BR$2203)</f>
        <v>#REF!</v>
      </c>
      <c r="BQ2226" s="62"/>
      <c r="BR2226" s="62"/>
      <c r="BS2226" s="62"/>
    </row>
    <row r="2227" spans="1:73" ht="21.75" customHeight="1">
      <c r="A2227" s="62"/>
      <c r="B2227" s="587"/>
      <c r="C2227" s="562" t="str">
        <f>IF(ROSTER!D$40="","",ROSTER!D$40)</f>
        <v/>
      </c>
      <c r="D2227" s="563"/>
      <c r="E2227" s="591"/>
      <c r="F2227" s="593"/>
      <c r="G2227" s="595"/>
      <c r="H2227" s="585"/>
      <c r="I2227" s="577"/>
      <c r="J2227" s="566"/>
      <c r="K2227" s="567"/>
      <c r="L2227" s="570"/>
      <c r="M2227" s="571"/>
      <c r="N2227" s="582" t="s">
        <v>16</v>
      </c>
      <c r="O2227" s="583"/>
      <c r="P2227" s="566"/>
      <c r="Q2227" s="567"/>
      <c r="R2227" s="570"/>
      <c r="S2227" s="571"/>
      <c r="T2227" s="582" t="s">
        <v>16</v>
      </c>
      <c r="U2227" s="583"/>
      <c r="V2227" s="585"/>
      <c r="W2227" s="577"/>
      <c r="X2227" s="566"/>
      <c r="Y2227" s="577"/>
      <c r="Z2227" s="566"/>
      <c r="AA2227" s="577"/>
      <c r="AB2227" s="566"/>
      <c r="AC2227" s="567"/>
      <c r="AD2227" s="570"/>
      <c r="AE2227" s="571"/>
      <c r="AF2227" s="598"/>
      <c r="AG2227" s="599"/>
      <c r="AH2227" s="566"/>
      <c r="AI2227" s="567"/>
      <c r="AJ2227" s="570"/>
      <c r="AK2227" s="571"/>
      <c r="AL2227" s="598"/>
      <c r="AM2227" s="599"/>
      <c r="AN2227" s="566"/>
      <c r="AO2227" s="567"/>
      <c r="AP2227" s="570"/>
      <c r="AQ2227" s="571"/>
      <c r="AR2227" s="598"/>
      <c r="AS2227" s="599"/>
      <c r="AT2227" s="603"/>
      <c r="AU2227" s="604"/>
      <c r="AV2227" s="596"/>
      <c r="AW2227" s="597"/>
      <c r="AX2227" s="598"/>
      <c r="AY2227" s="599"/>
      <c r="AZ2227" s="566"/>
      <c r="BA2227" s="567"/>
      <c r="BB2227" s="570"/>
      <c r="BC2227" s="571"/>
      <c r="BD2227" s="598"/>
      <c r="BE2227" s="599"/>
      <c r="BF2227" s="603"/>
      <c r="BG2227" s="604"/>
      <c r="BH2227" s="596"/>
      <c r="BI2227" s="597"/>
      <c r="BJ2227" s="598"/>
      <c r="BK2227" s="599"/>
      <c r="BL2227" s="600"/>
      <c r="BM2227" s="601"/>
      <c r="BN2227" s="602"/>
      <c r="BO2227" s="561"/>
      <c r="BP2227" s="561"/>
      <c r="BQ2227" s="62"/>
      <c r="BR2227" s="62"/>
      <c r="BS2227" s="62"/>
    </row>
    <row r="2228" spans="1:73" ht="21.75" customHeight="1">
      <c r="A2228" s="62"/>
      <c r="B2228" s="586" t="str">
        <f>IF(ROSTER!B$42="","",ROSTER!B$42)</f>
        <v/>
      </c>
      <c r="C2228" s="588" t="str">
        <f>IF(ROSTER!C$42="","",ROSTER!C$42)</f>
        <v/>
      </c>
      <c r="D2228" s="589"/>
      <c r="E2228" s="590"/>
      <c r="F2228" s="592">
        <f>IF(E2228="y",1,IF(E2228="S",1,0))</f>
        <v>0</v>
      </c>
      <c r="G2228" s="594">
        <f>IF(E2228="S",1,0)</f>
        <v>0</v>
      </c>
      <c r="H2228" s="584"/>
      <c r="I2228" s="576"/>
      <c r="J2228" s="564"/>
      <c r="K2228" s="565"/>
      <c r="L2228" s="568"/>
      <c r="M2228" s="569"/>
      <c r="N2228" s="578">
        <f>L2228+J2228</f>
        <v>0</v>
      </c>
      <c r="O2228" s="579"/>
      <c r="P2228" s="564"/>
      <c r="Q2228" s="565"/>
      <c r="R2228" s="568"/>
      <c r="S2228" s="569"/>
      <c r="T2228" s="578">
        <f>R2228-P2228</f>
        <v>0</v>
      </c>
      <c r="U2228" s="579"/>
      <c r="V2228" s="584"/>
      <c r="W2228" s="576"/>
      <c r="X2228" s="564"/>
      <c r="Y2228" s="576"/>
      <c r="Z2228" s="564"/>
      <c r="AA2228" s="576"/>
      <c r="AB2228" s="564"/>
      <c r="AC2228" s="565"/>
      <c r="AD2228" s="568"/>
      <c r="AE2228" s="569"/>
      <c r="AF2228" s="548">
        <f>IF(AB2228=0,0,(AD2228/AB2228)*100)</f>
        <v>0</v>
      </c>
      <c r="AG2228" s="549"/>
      <c r="AH2228" s="564"/>
      <c r="AI2228" s="565"/>
      <c r="AJ2228" s="568"/>
      <c r="AK2228" s="569"/>
      <c r="AL2228" s="548">
        <f>IF(AH2228=0,0,(AJ2228/AH2228)*100)</f>
        <v>0</v>
      </c>
      <c r="AM2228" s="549"/>
      <c r="AN2228" s="564"/>
      <c r="AO2228" s="565"/>
      <c r="AP2228" s="568"/>
      <c r="AQ2228" s="569"/>
      <c r="AR2228" s="548">
        <f>IF(AN2228=0,0,(AP2228/AN2228)*100)</f>
        <v>0</v>
      </c>
      <c r="AS2228" s="549"/>
      <c r="AT2228" s="572">
        <f>AB2228+AH2228+AN2228</f>
        <v>0</v>
      </c>
      <c r="AU2228" s="573"/>
      <c r="AV2228" s="544">
        <f>AD2228+AJ2228+AP2228</f>
        <v>0</v>
      </c>
      <c r="AW2228" s="545"/>
      <c r="AX2228" s="548">
        <f>IF(AT2228=0,0,(AV2228/AT2228)*100)</f>
        <v>0</v>
      </c>
      <c r="AY2228" s="549"/>
      <c r="AZ2228" s="564"/>
      <c r="BA2228" s="565"/>
      <c r="BB2228" s="568"/>
      <c r="BC2228" s="569"/>
      <c r="BD2228" s="548">
        <f>IF(AZ2228=0,0,(BB2228/AZ2228)*100)</f>
        <v>0</v>
      </c>
      <c r="BE2228" s="549"/>
      <c r="BF2228" s="572">
        <f>AT2228+AZ2228</f>
        <v>0</v>
      </c>
      <c r="BG2228" s="573"/>
      <c r="BH2228" s="544">
        <f>AV2228+BB2228</f>
        <v>0</v>
      </c>
      <c r="BI2228" s="545"/>
      <c r="BJ2228" s="548">
        <f>IF(BF2228=0,0,(BH2228/BF2228)*100)</f>
        <v>0</v>
      </c>
      <c r="BK2228" s="549"/>
      <c r="BL2228" s="552">
        <f>(AD2228*2)+(AJ2228*2)+(AP2228*3)+BB2228</f>
        <v>0</v>
      </c>
      <c r="BM2228" s="553"/>
      <c r="BN2228" s="554"/>
      <c r="BO2228" s="560" t="e">
        <f>(BL2228*BR$2194)+(N2228*BR$2195)+(X2228*BR$2196)+(R2228*BR$2197)+(V2228*BR$2198)+(Z2228*BR$2199)</f>
        <v>#REF!</v>
      </c>
      <c r="BP2228" s="560" t="e">
        <f>((AZ2228-BB2228)*BR$2201)+((AT2228-AV2228)*BR$2200)+(H2228*BR$2202)+(P2228*BR$2203)</f>
        <v>#REF!</v>
      </c>
      <c r="BQ2228" s="62"/>
      <c r="BR2228" s="62"/>
      <c r="BS2228" s="62"/>
    </row>
    <row r="2229" spans="1:73" ht="21.75" customHeight="1">
      <c r="A2229" s="62"/>
      <c r="B2229" s="587"/>
      <c r="C2229" s="562" t="str">
        <f>IF(ROSTER!D$42="","",ROSTER!D$42)</f>
        <v/>
      </c>
      <c r="D2229" s="563"/>
      <c r="E2229" s="591"/>
      <c r="F2229" s="593"/>
      <c r="G2229" s="595"/>
      <c r="H2229" s="585"/>
      <c r="I2229" s="577"/>
      <c r="J2229" s="566"/>
      <c r="K2229" s="567"/>
      <c r="L2229" s="570"/>
      <c r="M2229" s="571"/>
      <c r="N2229" s="582" t="s">
        <v>16</v>
      </c>
      <c r="O2229" s="583"/>
      <c r="P2229" s="566"/>
      <c r="Q2229" s="567"/>
      <c r="R2229" s="570"/>
      <c r="S2229" s="571"/>
      <c r="T2229" s="582" t="s">
        <v>16</v>
      </c>
      <c r="U2229" s="583"/>
      <c r="V2229" s="585"/>
      <c r="W2229" s="577"/>
      <c r="X2229" s="566"/>
      <c r="Y2229" s="577"/>
      <c r="Z2229" s="566"/>
      <c r="AA2229" s="577"/>
      <c r="AB2229" s="566"/>
      <c r="AC2229" s="567"/>
      <c r="AD2229" s="570"/>
      <c r="AE2229" s="571"/>
      <c r="AF2229" s="598"/>
      <c r="AG2229" s="599"/>
      <c r="AH2229" s="566"/>
      <c r="AI2229" s="567"/>
      <c r="AJ2229" s="570"/>
      <c r="AK2229" s="571"/>
      <c r="AL2229" s="598"/>
      <c r="AM2229" s="599"/>
      <c r="AN2229" s="566"/>
      <c r="AO2229" s="567"/>
      <c r="AP2229" s="570"/>
      <c r="AQ2229" s="571"/>
      <c r="AR2229" s="598"/>
      <c r="AS2229" s="599"/>
      <c r="AT2229" s="603"/>
      <c r="AU2229" s="604"/>
      <c r="AV2229" s="596"/>
      <c r="AW2229" s="597"/>
      <c r="AX2229" s="598"/>
      <c r="AY2229" s="599"/>
      <c r="AZ2229" s="566"/>
      <c r="BA2229" s="567"/>
      <c r="BB2229" s="570"/>
      <c r="BC2229" s="571"/>
      <c r="BD2229" s="598"/>
      <c r="BE2229" s="599"/>
      <c r="BF2229" s="603"/>
      <c r="BG2229" s="604"/>
      <c r="BH2229" s="596"/>
      <c r="BI2229" s="597"/>
      <c r="BJ2229" s="598"/>
      <c r="BK2229" s="599"/>
      <c r="BL2229" s="600"/>
      <c r="BM2229" s="601"/>
      <c r="BN2229" s="602"/>
      <c r="BO2229" s="561"/>
      <c r="BP2229" s="561"/>
      <c r="BQ2229" s="62"/>
      <c r="BR2229" s="62"/>
      <c r="BS2229" s="62"/>
    </row>
    <row r="2230" spans="1:73" ht="21.75" customHeight="1">
      <c r="A2230" s="62"/>
      <c r="B2230" s="586" t="str">
        <f>IF(ROSTER!B$44="","",ROSTER!B$44)</f>
        <v/>
      </c>
      <c r="C2230" s="588" t="str">
        <f>IF(ROSTER!C$44="","",ROSTER!C$44)</f>
        <v/>
      </c>
      <c r="D2230" s="589"/>
      <c r="E2230" s="590"/>
      <c r="F2230" s="592">
        <f>IF(E2230="y",1,IF(E2230="S",1,0))</f>
        <v>0</v>
      </c>
      <c r="G2230" s="594">
        <f>IF(E2230="S",1,0)</f>
        <v>0</v>
      </c>
      <c r="H2230" s="584"/>
      <c r="I2230" s="576"/>
      <c r="J2230" s="564"/>
      <c r="K2230" s="565"/>
      <c r="L2230" s="568"/>
      <c r="M2230" s="569"/>
      <c r="N2230" s="578">
        <f>L2230+J2230</f>
        <v>0</v>
      </c>
      <c r="O2230" s="579"/>
      <c r="P2230" s="564"/>
      <c r="Q2230" s="565"/>
      <c r="R2230" s="568"/>
      <c r="S2230" s="569"/>
      <c r="T2230" s="578">
        <f>R2230-P2230</f>
        <v>0</v>
      </c>
      <c r="U2230" s="579"/>
      <c r="V2230" s="584"/>
      <c r="W2230" s="576"/>
      <c r="X2230" s="564"/>
      <c r="Y2230" s="576"/>
      <c r="Z2230" s="564"/>
      <c r="AA2230" s="576"/>
      <c r="AB2230" s="564"/>
      <c r="AC2230" s="565"/>
      <c r="AD2230" s="568"/>
      <c r="AE2230" s="569"/>
      <c r="AF2230" s="548">
        <f>IF(AB2230=0,0,(AD2230/AB2230)*100)</f>
        <v>0</v>
      </c>
      <c r="AG2230" s="549"/>
      <c r="AH2230" s="564"/>
      <c r="AI2230" s="565"/>
      <c r="AJ2230" s="568"/>
      <c r="AK2230" s="569"/>
      <c r="AL2230" s="548">
        <f>IF(AH2230=0,0,(AJ2230/AH2230)*100)</f>
        <v>0</v>
      </c>
      <c r="AM2230" s="549"/>
      <c r="AN2230" s="564"/>
      <c r="AO2230" s="565"/>
      <c r="AP2230" s="568"/>
      <c r="AQ2230" s="569"/>
      <c r="AR2230" s="548">
        <f>IF(AN2230=0,0,(AP2230/AN2230)*100)</f>
        <v>0</v>
      </c>
      <c r="AS2230" s="549"/>
      <c r="AT2230" s="572">
        <f>AB2230+AH2230+AN2230</f>
        <v>0</v>
      </c>
      <c r="AU2230" s="573"/>
      <c r="AV2230" s="544">
        <f>AD2230+AJ2230+AP2230</f>
        <v>0</v>
      </c>
      <c r="AW2230" s="545"/>
      <c r="AX2230" s="548">
        <f>IF(AT2230=0,0,(AV2230/AT2230)*100)</f>
        <v>0</v>
      </c>
      <c r="AY2230" s="549"/>
      <c r="AZ2230" s="564"/>
      <c r="BA2230" s="565"/>
      <c r="BB2230" s="568"/>
      <c r="BC2230" s="569"/>
      <c r="BD2230" s="548">
        <f>IF(AZ2230=0,0,(BB2230/AZ2230)*100)</f>
        <v>0</v>
      </c>
      <c r="BE2230" s="549"/>
      <c r="BF2230" s="572">
        <f>AT2230+AZ2230</f>
        <v>0</v>
      </c>
      <c r="BG2230" s="573"/>
      <c r="BH2230" s="544">
        <f>AV2230+BB2230</f>
        <v>0</v>
      </c>
      <c r="BI2230" s="545"/>
      <c r="BJ2230" s="548">
        <f>IF(BF2230=0,0,(BH2230/BF2230)*100)</f>
        <v>0</v>
      </c>
      <c r="BK2230" s="549"/>
      <c r="BL2230" s="552">
        <f>(AD2230*2)+(AJ2230*2)+(AP2230*3)+BB2230</f>
        <v>0</v>
      </c>
      <c r="BM2230" s="553"/>
      <c r="BN2230" s="554"/>
      <c r="BO2230" s="560" t="e">
        <f>(BL2230*BR$2194)+(N2230*BR$2195)+(X2230*BR$2196)+(R2230*BR$2197)+(V2230*BR$2198)+(Z2230*BR$2199)</f>
        <v>#REF!</v>
      </c>
      <c r="BP2230" s="560" t="e">
        <f>((AZ2230-BB2230)*BR$2201)+((AT2230-AV2230)*BR$2200)+(H2230*BR$2202)+(P2230*BR$2203)</f>
        <v>#REF!</v>
      </c>
      <c r="BQ2230" s="62"/>
      <c r="BR2230" s="62"/>
      <c r="BS2230" s="62"/>
    </row>
    <row r="2231" spans="1:73" ht="21.75" customHeight="1">
      <c r="A2231" s="62"/>
      <c r="B2231" s="587"/>
      <c r="C2231" s="562" t="str">
        <f>IF(ROSTER!D$44="","",ROSTER!D$44)</f>
        <v/>
      </c>
      <c r="D2231" s="563"/>
      <c r="E2231" s="591"/>
      <c r="F2231" s="593"/>
      <c r="G2231" s="595"/>
      <c r="H2231" s="585"/>
      <c r="I2231" s="577"/>
      <c r="J2231" s="566"/>
      <c r="K2231" s="567"/>
      <c r="L2231" s="570"/>
      <c r="M2231" s="571"/>
      <c r="N2231" s="582" t="s">
        <v>16</v>
      </c>
      <c r="O2231" s="583"/>
      <c r="P2231" s="566"/>
      <c r="Q2231" s="567"/>
      <c r="R2231" s="570"/>
      <c r="S2231" s="571"/>
      <c r="T2231" s="582" t="s">
        <v>16</v>
      </c>
      <c r="U2231" s="583"/>
      <c r="V2231" s="585"/>
      <c r="W2231" s="577"/>
      <c r="X2231" s="566"/>
      <c r="Y2231" s="577"/>
      <c r="Z2231" s="566"/>
      <c r="AA2231" s="577"/>
      <c r="AB2231" s="566"/>
      <c r="AC2231" s="567"/>
      <c r="AD2231" s="570"/>
      <c r="AE2231" s="571"/>
      <c r="AF2231" s="598"/>
      <c r="AG2231" s="599"/>
      <c r="AH2231" s="566"/>
      <c r="AI2231" s="567"/>
      <c r="AJ2231" s="570"/>
      <c r="AK2231" s="571"/>
      <c r="AL2231" s="598"/>
      <c r="AM2231" s="599"/>
      <c r="AN2231" s="566"/>
      <c r="AO2231" s="567"/>
      <c r="AP2231" s="570"/>
      <c r="AQ2231" s="571"/>
      <c r="AR2231" s="598"/>
      <c r="AS2231" s="599"/>
      <c r="AT2231" s="603"/>
      <c r="AU2231" s="604"/>
      <c r="AV2231" s="596"/>
      <c r="AW2231" s="597"/>
      <c r="AX2231" s="598"/>
      <c r="AY2231" s="599"/>
      <c r="AZ2231" s="566"/>
      <c r="BA2231" s="567"/>
      <c r="BB2231" s="570"/>
      <c r="BC2231" s="571"/>
      <c r="BD2231" s="598"/>
      <c r="BE2231" s="599"/>
      <c r="BF2231" s="603"/>
      <c r="BG2231" s="604"/>
      <c r="BH2231" s="596"/>
      <c r="BI2231" s="597"/>
      <c r="BJ2231" s="598"/>
      <c r="BK2231" s="599"/>
      <c r="BL2231" s="600"/>
      <c r="BM2231" s="601"/>
      <c r="BN2231" s="602"/>
      <c r="BO2231" s="561"/>
      <c r="BP2231" s="561"/>
      <c r="BQ2231" s="62"/>
      <c r="BR2231" s="62"/>
      <c r="BS2231" s="62"/>
    </row>
    <row r="2232" spans="1:73" ht="21.75" customHeight="1">
      <c r="A2232" s="62"/>
      <c r="B2232" s="586" t="str">
        <f>IF(ROSTER!B$46="","",ROSTER!B$46)</f>
        <v/>
      </c>
      <c r="C2232" s="588" t="str">
        <f>IF(ROSTER!C$46="","",ROSTER!C$46)</f>
        <v/>
      </c>
      <c r="D2232" s="589"/>
      <c r="E2232" s="590"/>
      <c r="F2232" s="592">
        <f>IF(E2232="y",1,IF(E2232="S",1,0))</f>
        <v>0</v>
      </c>
      <c r="G2232" s="594">
        <f>IF(E2232="S",1,0)</f>
        <v>0</v>
      </c>
      <c r="H2232" s="584"/>
      <c r="I2232" s="576"/>
      <c r="J2232" s="564"/>
      <c r="K2232" s="565"/>
      <c r="L2232" s="568"/>
      <c r="M2232" s="569"/>
      <c r="N2232" s="578">
        <f>L2232+J2232</f>
        <v>0</v>
      </c>
      <c r="O2232" s="579"/>
      <c r="P2232" s="564"/>
      <c r="Q2232" s="565"/>
      <c r="R2232" s="568"/>
      <c r="S2232" s="569"/>
      <c r="T2232" s="578">
        <f>R2232-P2232</f>
        <v>0</v>
      </c>
      <c r="U2232" s="579"/>
      <c r="V2232" s="584"/>
      <c r="W2232" s="576"/>
      <c r="X2232" s="564"/>
      <c r="Y2232" s="576"/>
      <c r="Z2232" s="564"/>
      <c r="AA2232" s="576"/>
      <c r="AB2232" s="564"/>
      <c r="AC2232" s="565"/>
      <c r="AD2232" s="568"/>
      <c r="AE2232" s="569"/>
      <c r="AF2232" s="548">
        <f>IF(AB2232=0,0,(AD2232/AB2232)*100)</f>
        <v>0</v>
      </c>
      <c r="AG2232" s="549"/>
      <c r="AH2232" s="564"/>
      <c r="AI2232" s="565"/>
      <c r="AJ2232" s="568"/>
      <c r="AK2232" s="569"/>
      <c r="AL2232" s="548">
        <f>IF(AH2232=0,0,(AJ2232/AH2232)*100)</f>
        <v>0</v>
      </c>
      <c r="AM2232" s="549"/>
      <c r="AN2232" s="564"/>
      <c r="AO2232" s="565"/>
      <c r="AP2232" s="568"/>
      <c r="AQ2232" s="569"/>
      <c r="AR2232" s="548">
        <f>IF(AN2232=0,0,(AP2232/AN2232)*100)</f>
        <v>0</v>
      </c>
      <c r="AS2232" s="549"/>
      <c r="AT2232" s="572">
        <f>AB2232+AH2232+AN2232</f>
        <v>0</v>
      </c>
      <c r="AU2232" s="573"/>
      <c r="AV2232" s="544">
        <f>AD2232+AJ2232+AP2232</f>
        <v>0</v>
      </c>
      <c r="AW2232" s="545"/>
      <c r="AX2232" s="548">
        <f>IF(AT2232=0,0,(AV2232/AT2232)*100)</f>
        <v>0</v>
      </c>
      <c r="AY2232" s="549"/>
      <c r="AZ2232" s="564"/>
      <c r="BA2232" s="565"/>
      <c r="BB2232" s="568"/>
      <c r="BC2232" s="569"/>
      <c r="BD2232" s="548">
        <f>IF(AZ2232=0,0,(BB2232/AZ2232)*100)</f>
        <v>0</v>
      </c>
      <c r="BE2232" s="549"/>
      <c r="BF2232" s="572">
        <f>AT2232+AZ2232</f>
        <v>0</v>
      </c>
      <c r="BG2232" s="573"/>
      <c r="BH2232" s="544">
        <f>AV2232+BB2232</f>
        <v>0</v>
      </c>
      <c r="BI2232" s="545"/>
      <c r="BJ2232" s="548">
        <f>IF(BF2232=0,0,(BH2232/BF2232)*100)</f>
        <v>0</v>
      </c>
      <c r="BK2232" s="549"/>
      <c r="BL2232" s="552">
        <f>(AD2232*2)+(AJ2232*2)+(AP2232*3)+BB2232</f>
        <v>0</v>
      </c>
      <c r="BM2232" s="553"/>
      <c r="BN2232" s="554"/>
      <c r="BO2232" s="558" t="e">
        <f>(BL2232*BR$2194)+(N2232*BR$2195)+(X2232*BR$2196)+(R2232*BR$2197)+(V2232*BR$2198)+(Z2232*BR$2199)</f>
        <v>#REF!</v>
      </c>
      <c r="BP2232" s="560" t="e">
        <f>((AZ2232-BB2232)*BR$2201)+((AT2232-AV2232)*BR$2200)+(H2232*BR$2202)+(P2232*BR$2203)</f>
        <v>#REF!</v>
      </c>
      <c r="BQ2232" s="62"/>
      <c r="BR2232" s="62"/>
      <c r="BS2232" s="62"/>
      <c r="BU2232" s="82"/>
    </row>
    <row r="2233" spans="1:73" ht="22.5" customHeight="1" thickBot="1">
      <c r="A2233" s="62"/>
      <c r="B2233" s="587"/>
      <c r="C2233" s="562" t="str">
        <f>IF(ROSTER!D$46="","",ROSTER!D$46)</f>
        <v/>
      </c>
      <c r="D2233" s="563"/>
      <c r="E2233" s="591"/>
      <c r="F2233" s="593"/>
      <c r="G2233" s="595"/>
      <c r="H2233" s="585"/>
      <c r="I2233" s="577"/>
      <c r="J2233" s="566"/>
      <c r="K2233" s="567"/>
      <c r="L2233" s="570"/>
      <c r="M2233" s="571"/>
      <c r="N2233" s="580" t="s">
        <v>16</v>
      </c>
      <c r="O2233" s="581"/>
      <c r="P2233" s="566"/>
      <c r="Q2233" s="567"/>
      <c r="R2233" s="570"/>
      <c r="S2233" s="571"/>
      <c r="T2233" s="582" t="s">
        <v>16</v>
      </c>
      <c r="U2233" s="583"/>
      <c r="V2233" s="585"/>
      <c r="W2233" s="577"/>
      <c r="X2233" s="566"/>
      <c r="Y2233" s="577"/>
      <c r="Z2233" s="566"/>
      <c r="AA2233" s="577"/>
      <c r="AB2233" s="566"/>
      <c r="AC2233" s="567"/>
      <c r="AD2233" s="570"/>
      <c r="AE2233" s="571"/>
      <c r="AF2233" s="550"/>
      <c r="AG2233" s="551"/>
      <c r="AH2233" s="566"/>
      <c r="AI2233" s="567"/>
      <c r="AJ2233" s="570"/>
      <c r="AK2233" s="571"/>
      <c r="AL2233" s="550"/>
      <c r="AM2233" s="551"/>
      <c r="AN2233" s="566"/>
      <c r="AO2233" s="567"/>
      <c r="AP2233" s="570"/>
      <c r="AQ2233" s="571"/>
      <c r="AR2233" s="550"/>
      <c r="AS2233" s="551"/>
      <c r="AT2233" s="574"/>
      <c r="AU2233" s="575"/>
      <c r="AV2233" s="546"/>
      <c r="AW2233" s="547"/>
      <c r="AX2233" s="550"/>
      <c r="AY2233" s="551"/>
      <c r="AZ2233" s="566"/>
      <c r="BA2233" s="567"/>
      <c r="BB2233" s="570"/>
      <c r="BC2233" s="571"/>
      <c r="BD2233" s="550"/>
      <c r="BE2233" s="551"/>
      <c r="BF2233" s="574"/>
      <c r="BG2233" s="575"/>
      <c r="BH2233" s="546"/>
      <c r="BI2233" s="547"/>
      <c r="BJ2233" s="550"/>
      <c r="BK2233" s="551"/>
      <c r="BL2233" s="555"/>
      <c r="BM2233" s="556"/>
      <c r="BN2233" s="557"/>
      <c r="BO2233" s="559"/>
      <c r="BP2233" s="561"/>
      <c r="BQ2233" s="62"/>
      <c r="BR2233" s="62"/>
      <c r="BS2233" s="62"/>
    </row>
    <row r="2234" spans="1:73" s="82" customFormat="1" ht="33.4" customHeight="1">
      <c r="A2234" s="80"/>
      <c r="B2234" s="538"/>
      <c r="C2234" s="539"/>
      <c r="D2234" s="539" t="s">
        <v>10</v>
      </c>
      <c r="E2234" s="542"/>
      <c r="F2234" s="81"/>
      <c r="G2234" s="81"/>
      <c r="H2234" s="532">
        <f>SUM(H2194:I2233)</f>
        <v>0</v>
      </c>
      <c r="I2234" s="525"/>
      <c r="J2234" s="532">
        <f>SUM(J2194:K2233)</f>
        <v>0</v>
      </c>
      <c r="K2234" s="525"/>
      <c r="L2234" s="524">
        <f>SUM(L2194:M2233)</f>
        <v>0</v>
      </c>
      <c r="M2234" s="528"/>
      <c r="N2234" s="495">
        <f>L2234+J2234</f>
        <v>0</v>
      </c>
      <c r="O2234" s="496"/>
      <c r="P2234" s="524">
        <f>SUM(P2194:Q2233)</f>
        <v>0</v>
      </c>
      <c r="Q2234" s="525"/>
      <c r="R2234" s="524">
        <f>SUM(R2194:S2233)</f>
        <v>0</v>
      </c>
      <c r="S2234" s="528"/>
      <c r="T2234" s="495">
        <f>R2234-P2234</f>
        <v>0</v>
      </c>
      <c r="U2234" s="496"/>
      <c r="V2234" s="524">
        <f>SUM(V2194:W2233)</f>
        <v>0</v>
      </c>
      <c r="W2234" s="528"/>
      <c r="X2234" s="532">
        <f>SUM(X2194:Y2233)</f>
        <v>0</v>
      </c>
      <c r="Y2234" s="496"/>
      <c r="Z2234" s="532">
        <f>SUM(Z2194:AA2233)</f>
        <v>0</v>
      </c>
      <c r="AA2234" s="496"/>
      <c r="AB2234" s="528">
        <f>SUM(AB2194:AC2233)</f>
        <v>0</v>
      </c>
      <c r="AC2234" s="525"/>
      <c r="AD2234" s="524">
        <f>SUM(AD2194:AE2233)</f>
        <v>0</v>
      </c>
      <c r="AE2234" s="528"/>
      <c r="AF2234" s="495">
        <f>IF(AB2234=0,0,(AD2234/AB2234)*100)</f>
        <v>0</v>
      </c>
      <c r="AG2234" s="496"/>
      <c r="AH2234" s="524">
        <f>SUM(AH2194:AI2233)</f>
        <v>0</v>
      </c>
      <c r="AI2234" s="525"/>
      <c r="AJ2234" s="524">
        <f>SUM(AJ2194:AK2233)</f>
        <v>0</v>
      </c>
      <c r="AK2234" s="528"/>
      <c r="AL2234" s="495">
        <f>IF(AH2234=0,0,(AJ2234/AH2234)*100)</f>
        <v>0</v>
      </c>
      <c r="AM2234" s="496"/>
      <c r="AN2234" s="524">
        <f>SUM(AN2194:AO2233)</f>
        <v>0</v>
      </c>
      <c r="AO2234" s="525"/>
      <c r="AP2234" s="524">
        <f>SUM(AP2194:AQ2233)</f>
        <v>0</v>
      </c>
      <c r="AQ2234" s="528"/>
      <c r="AR2234" s="495">
        <f>IF(AN2234=0,0,(AP2234/AN2234)*100)</f>
        <v>0</v>
      </c>
      <c r="AS2234" s="496"/>
      <c r="AT2234" s="532">
        <f>AB2234+AH2234+AN2234</f>
        <v>0</v>
      </c>
      <c r="AU2234" s="525"/>
      <c r="AV2234" s="524">
        <f>AD2234+AJ2234+AP2234</f>
        <v>0</v>
      </c>
      <c r="AW2234" s="534"/>
      <c r="AX2234" s="495">
        <f>IF(AT2234=0,0,(AV2234/AT2234)*100)</f>
        <v>0</v>
      </c>
      <c r="AY2234" s="496"/>
      <c r="AZ2234" s="524">
        <f>SUM(AZ2194:BA2233)</f>
        <v>0</v>
      </c>
      <c r="BA2234" s="525"/>
      <c r="BB2234" s="524">
        <f>SUM(BB2194:BC2233)</f>
        <v>0</v>
      </c>
      <c r="BC2234" s="528"/>
      <c r="BD2234" s="495">
        <f>IF(AZ2234=0,0,(BB2234/AZ2234)*100)</f>
        <v>0</v>
      </c>
      <c r="BE2234" s="496"/>
      <c r="BF2234" s="532">
        <f>AT2234+AZ2234</f>
        <v>0</v>
      </c>
      <c r="BG2234" s="525"/>
      <c r="BH2234" s="524">
        <f>AV2234+BB2234</f>
        <v>0</v>
      </c>
      <c r="BI2234" s="534"/>
      <c r="BJ2234" s="495">
        <f>IF(BF2234=0,0,(BH2234/BF2234)*100)</f>
        <v>0</v>
      </c>
      <c r="BK2234" s="536"/>
      <c r="BL2234" s="511">
        <f>SUM(BL2194:BN2233)</f>
        <v>0</v>
      </c>
      <c r="BM2234" s="512"/>
      <c r="BN2234" s="513"/>
      <c r="BO2234" s="517" t="e">
        <f>(BL2234*BR$2194)+(N2234*BR$2195)+(X2234*BR$2196)+(R2234*BR$2197)+(V2234*BR$2198)+(Z2234*BR$2199)</f>
        <v>#REF!</v>
      </c>
      <c r="BP2234" s="519" t="e">
        <f>((AZ2234-BB2234)*BR$2201)+((AT2234-AV2234)*BR$2200)+(H2234*BR$2202)+(P2234*BR$2203)</f>
        <v>#REF!</v>
      </c>
      <c r="BQ2234" s="80"/>
      <c r="BR2234" s="80"/>
      <c r="BS2234" s="80"/>
    </row>
    <row r="2235" spans="1:73" s="82" customFormat="1" ht="33.950000000000003" customHeight="1" thickBot="1">
      <c r="A2235" s="80"/>
      <c r="B2235" s="540"/>
      <c r="C2235" s="541"/>
      <c r="D2235" s="541"/>
      <c r="E2235" s="543"/>
      <c r="F2235" s="83"/>
      <c r="G2235" s="83"/>
      <c r="H2235" s="533"/>
      <c r="I2235" s="527"/>
      <c r="J2235" s="533"/>
      <c r="K2235" s="527"/>
      <c r="L2235" s="526"/>
      <c r="M2235" s="529"/>
      <c r="N2235" s="530" t="s">
        <v>16</v>
      </c>
      <c r="O2235" s="531"/>
      <c r="P2235" s="526"/>
      <c r="Q2235" s="527"/>
      <c r="R2235" s="526"/>
      <c r="S2235" s="529"/>
      <c r="T2235" s="530" t="s">
        <v>16</v>
      </c>
      <c r="U2235" s="531"/>
      <c r="V2235" s="526"/>
      <c r="W2235" s="529"/>
      <c r="X2235" s="533"/>
      <c r="Y2235" s="531"/>
      <c r="Z2235" s="533"/>
      <c r="AA2235" s="531"/>
      <c r="AB2235" s="529"/>
      <c r="AC2235" s="527"/>
      <c r="AD2235" s="526"/>
      <c r="AE2235" s="529"/>
      <c r="AF2235" s="530"/>
      <c r="AG2235" s="531"/>
      <c r="AH2235" s="526"/>
      <c r="AI2235" s="527"/>
      <c r="AJ2235" s="526"/>
      <c r="AK2235" s="529"/>
      <c r="AL2235" s="530"/>
      <c r="AM2235" s="531"/>
      <c r="AN2235" s="526"/>
      <c r="AO2235" s="527"/>
      <c r="AP2235" s="526"/>
      <c r="AQ2235" s="529"/>
      <c r="AR2235" s="530"/>
      <c r="AS2235" s="531"/>
      <c r="AT2235" s="533"/>
      <c r="AU2235" s="527"/>
      <c r="AV2235" s="526"/>
      <c r="AW2235" s="535"/>
      <c r="AX2235" s="530"/>
      <c r="AY2235" s="531"/>
      <c r="AZ2235" s="526"/>
      <c r="BA2235" s="527"/>
      <c r="BB2235" s="526"/>
      <c r="BC2235" s="529"/>
      <c r="BD2235" s="530"/>
      <c r="BE2235" s="531"/>
      <c r="BF2235" s="533"/>
      <c r="BG2235" s="527"/>
      <c r="BH2235" s="526"/>
      <c r="BI2235" s="535"/>
      <c r="BJ2235" s="530"/>
      <c r="BK2235" s="537"/>
      <c r="BL2235" s="514"/>
      <c r="BM2235" s="515"/>
      <c r="BN2235" s="516"/>
      <c r="BO2235" s="518"/>
      <c r="BP2235" s="520"/>
      <c r="BQ2235" s="80"/>
      <c r="BR2235" s="80"/>
      <c r="BS2235" s="80"/>
    </row>
    <row r="2236" spans="1:73" s="88" customFormat="1" ht="48.2" customHeight="1" thickBot="1">
      <c r="A2236" s="84"/>
      <c r="B2236" s="521"/>
      <c r="C2236" s="522"/>
      <c r="D2236" s="522" t="s">
        <v>13</v>
      </c>
      <c r="E2236" s="523"/>
      <c r="F2236" s="85"/>
      <c r="G2236" s="128"/>
      <c r="H2236" s="509"/>
      <c r="I2236" s="510"/>
      <c r="J2236" s="504"/>
      <c r="K2236" s="505"/>
      <c r="L2236" s="493"/>
      <c r="M2236" s="494"/>
      <c r="N2236" s="506">
        <f>J2236+L2236</f>
        <v>0</v>
      </c>
      <c r="O2236" s="507"/>
      <c r="P2236" s="497">
        <f>R2234</f>
        <v>0</v>
      </c>
      <c r="Q2236" s="498"/>
      <c r="R2236" s="499">
        <f>P2234</f>
        <v>0</v>
      </c>
      <c r="S2236" s="500"/>
      <c r="T2236" s="506">
        <f>R2236-P2236</f>
        <v>0</v>
      </c>
      <c r="U2236" s="507"/>
      <c r="V2236" s="504"/>
      <c r="W2236" s="508"/>
      <c r="X2236" s="509"/>
      <c r="Y2236" s="510"/>
      <c r="Z2236" s="504"/>
      <c r="AA2236" s="508"/>
      <c r="AB2236" s="504"/>
      <c r="AC2236" s="505"/>
      <c r="AD2236" s="493"/>
      <c r="AE2236" s="494"/>
      <c r="AF2236" s="495">
        <f>IF(AB2236=0,0,(AD2236/AB2236)*100)</f>
        <v>0</v>
      </c>
      <c r="AG2236" s="496"/>
      <c r="AH2236" s="504"/>
      <c r="AI2236" s="505"/>
      <c r="AJ2236" s="493"/>
      <c r="AK2236" s="494"/>
      <c r="AL2236" s="495">
        <f>IF(AH2236=0,0,(AJ2236/AH2236)*100)</f>
        <v>0</v>
      </c>
      <c r="AM2236" s="496"/>
      <c r="AN2236" s="504"/>
      <c r="AO2236" s="505"/>
      <c r="AP2236" s="493"/>
      <c r="AQ2236" s="494"/>
      <c r="AR2236" s="495">
        <f>IF(AN2236=0,0,(AP2236/AN2236)*100)</f>
        <v>0</v>
      </c>
      <c r="AS2236" s="496"/>
      <c r="AT2236" s="497">
        <f>AB2236+AH2236+AN2236</f>
        <v>0</v>
      </c>
      <c r="AU2236" s="498"/>
      <c r="AV2236" s="499">
        <f>AD2236+AJ2236+AP2236</f>
        <v>0</v>
      </c>
      <c r="AW2236" s="500"/>
      <c r="AX2236" s="495">
        <f>IF(AT2236=0,0,(AV2236/AT2236)*100)</f>
        <v>0</v>
      </c>
      <c r="AY2236" s="496"/>
      <c r="AZ2236" s="504"/>
      <c r="BA2236" s="505"/>
      <c r="BB2236" s="493"/>
      <c r="BC2236" s="494"/>
      <c r="BD2236" s="495">
        <f>IF(AZ2236=0,0,(BB2236/AZ2236)*100)</f>
        <v>0</v>
      </c>
      <c r="BE2236" s="496"/>
      <c r="BF2236" s="497">
        <f>AT2236+AZ2236</f>
        <v>0</v>
      </c>
      <c r="BG2236" s="498"/>
      <c r="BH2236" s="499">
        <f>AV2236+BB2236</f>
        <v>0</v>
      </c>
      <c r="BI2236" s="500"/>
      <c r="BJ2236" s="495">
        <f>IF(BF2236=0,0,(BH2236/BF2236)*100)</f>
        <v>0</v>
      </c>
      <c r="BK2236" s="496"/>
      <c r="BL2236" s="501"/>
      <c r="BM2236" s="502"/>
      <c r="BN2236" s="503"/>
      <c r="BO2236" s="86"/>
      <c r="BP2236" s="87"/>
      <c r="BQ2236" s="84"/>
      <c r="BR2236" s="84"/>
      <c r="BS2236" s="84"/>
    </row>
    <row r="2237" spans="1:73" s="88" customFormat="1" ht="48.95" customHeight="1" thickBot="1">
      <c r="A2237" s="84"/>
      <c r="B2237" s="247"/>
      <c r="C2237" s="249"/>
      <c r="D2237" s="488" t="s">
        <v>52</v>
      </c>
      <c r="E2237" s="489"/>
      <c r="F2237" s="89"/>
      <c r="G2237" s="89"/>
      <c r="H2237" s="249"/>
      <c r="I2237" s="249"/>
      <c r="J2237" s="490">
        <f>IF((J2234+L2236)=0,0,J2234/(J2234+L2236)*100)</f>
        <v>0</v>
      </c>
      <c r="K2237" s="491"/>
      <c r="L2237" s="490">
        <f>IF((L2234+J2236)=0,0,L2234/(L2234+J2236)*100)</f>
        <v>0</v>
      </c>
      <c r="M2237" s="491"/>
      <c r="N2237" s="490">
        <f>IF((N2234+N2236)=0,0,N2234/(N2234+N2236)*100)</f>
        <v>0</v>
      </c>
      <c r="O2237" s="492"/>
      <c r="P2237" s="654"/>
      <c r="Q2237" s="484"/>
      <c r="R2237" s="484"/>
      <c r="S2237" s="484"/>
      <c r="T2237" s="655"/>
      <c r="U2237" s="655"/>
      <c r="V2237" s="484"/>
      <c r="W2237" s="484"/>
      <c r="X2237" s="484"/>
      <c r="Y2237" s="484"/>
      <c r="Z2237" s="484"/>
      <c r="AA2237" s="484"/>
      <c r="AB2237" s="484"/>
      <c r="AC2237" s="484"/>
      <c r="AD2237" s="484"/>
      <c r="AE2237" s="484"/>
      <c r="AF2237" s="484"/>
      <c r="AG2237" s="484"/>
      <c r="AH2237" s="484"/>
      <c r="AI2237" s="484"/>
      <c r="AJ2237" s="484"/>
      <c r="AK2237" s="484"/>
      <c r="AL2237" s="484"/>
      <c r="AM2237" s="484"/>
      <c r="AN2237" s="484"/>
      <c r="AO2237" s="484"/>
      <c r="AP2237" s="484"/>
      <c r="AQ2237" s="484"/>
      <c r="AR2237" s="484"/>
      <c r="AS2237" s="484"/>
      <c r="AT2237" s="484"/>
      <c r="AU2237" s="484"/>
      <c r="AV2237" s="484"/>
      <c r="AW2237" s="484"/>
      <c r="AX2237" s="484"/>
      <c r="AY2237" s="484"/>
      <c r="AZ2237" s="484"/>
      <c r="BA2237" s="484"/>
      <c r="BB2237" s="484"/>
      <c r="BC2237" s="484"/>
      <c r="BD2237" s="484"/>
      <c r="BE2237" s="484"/>
      <c r="BF2237" s="484"/>
      <c r="BG2237" s="484"/>
      <c r="BH2237" s="484"/>
      <c r="BI2237" s="484"/>
      <c r="BJ2237" s="484"/>
      <c r="BK2237" s="484"/>
      <c r="BL2237" s="484"/>
      <c r="BM2237" s="484"/>
      <c r="BN2237" s="485"/>
      <c r="BO2237" s="90"/>
      <c r="BP2237" s="90"/>
      <c r="BQ2237" s="84"/>
      <c r="BR2237" s="84"/>
      <c r="BS2237" s="84"/>
    </row>
    <row r="2238" spans="1:73" ht="27.75" thickTop="1" thickBot="1">
      <c r="A2238" s="62"/>
      <c r="B2238" s="250"/>
      <c r="C2238" s="251"/>
      <c r="D2238" s="251"/>
      <c r="E2238" s="251"/>
      <c r="F2238" s="91"/>
      <c r="G2238" s="91"/>
      <c r="H2238" s="251"/>
      <c r="I2238" s="251"/>
      <c r="J2238" s="251"/>
      <c r="K2238" s="251"/>
      <c r="L2238" s="251"/>
      <c r="M2238" s="251"/>
      <c r="N2238" s="251"/>
      <c r="O2238" s="251"/>
      <c r="P2238" s="251"/>
      <c r="Q2238" s="251"/>
      <c r="R2238" s="251"/>
      <c r="S2238" s="251"/>
      <c r="T2238" s="251"/>
      <c r="U2238" s="251"/>
      <c r="V2238" s="251"/>
      <c r="W2238" s="251"/>
      <c r="X2238" s="251"/>
      <c r="Y2238" s="251"/>
      <c r="Z2238" s="251"/>
      <c r="AA2238" s="251"/>
      <c r="AB2238" s="251"/>
      <c r="AC2238" s="251"/>
      <c r="AD2238" s="251"/>
      <c r="AE2238" s="251"/>
      <c r="AF2238" s="256"/>
      <c r="AG2238" s="256"/>
      <c r="AH2238" s="251"/>
      <c r="AI2238" s="251"/>
      <c r="AJ2238" s="251"/>
      <c r="AK2238" s="251"/>
      <c r="AL2238" s="251"/>
      <c r="AM2238" s="251"/>
      <c r="AN2238" s="251"/>
      <c r="AO2238" s="251"/>
      <c r="AP2238" s="251"/>
      <c r="AQ2238" s="251"/>
      <c r="AR2238" s="251"/>
      <c r="AS2238" s="251"/>
      <c r="AT2238" s="251"/>
      <c r="AU2238" s="251"/>
      <c r="AV2238" s="251"/>
      <c r="AW2238" s="251"/>
      <c r="AX2238" s="251"/>
      <c r="AY2238" s="251"/>
      <c r="AZ2238" s="251"/>
      <c r="BA2238" s="251"/>
      <c r="BB2238" s="251"/>
      <c r="BC2238" s="251"/>
      <c r="BD2238" s="251"/>
      <c r="BE2238" s="251"/>
      <c r="BF2238" s="251"/>
      <c r="BG2238" s="251"/>
      <c r="BH2238" s="251"/>
      <c r="BI2238" s="251"/>
      <c r="BJ2238" s="251"/>
      <c r="BK2238" s="251"/>
      <c r="BL2238" s="251"/>
      <c r="BM2238" s="251"/>
      <c r="BN2238" s="257"/>
      <c r="BO2238" s="92"/>
      <c r="BP2238" s="92"/>
      <c r="BQ2238" s="62"/>
      <c r="BR2238" s="62"/>
      <c r="BS2238" s="62"/>
    </row>
    <row r="2239" spans="1:73" s="88" customFormat="1" ht="73.349999999999994" customHeight="1" thickTop="1" thickBot="1">
      <c r="A2239" s="84"/>
      <c r="B2239" s="486" t="s">
        <v>70</v>
      </c>
      <c r="C2239" s="487"/>
      <c r="D2239" s="483" t="s">
        <v>60</v>
      </c>
      <c r="E2239" s="483"/>
      <c r="F2239" s="93"/>
      <c r="G2239" s="93"/>
      <c r="H2239" s="479"/>
      <c r="I2239" s="480"/>
      <c r="J2239" s="481"/>
      <c r="K2239" s="259"/>
      <c r="L2239" s="479"/>
      <c r="M2239" s="480"/>
      <c r="N2239" s="481"/>
      <c r="O2239" s="476" t="s">
        <v>53</v>
      </c>
      <c r="P2239" s="477"/>
      <c r="Q2239" s="477"/>
      <c r="R2239" s="477"/>
      <c r="S2239" s="479"/>
      <c r="T2239" s="480"/>
      <c r="U2239" s="481"/>
      <c r="V2239" s="259"/>
      <c r="W2239" s="479"/>
      <c r="X2239" s="480"/>
      <c r="Y2239" s="481"/>
      <c r="Z2239" s="476" t="s">
        <v>55</v>
      </c>
      <c r="AA2239" s="477"/>
      <c r="AB2239" s="477"/>
      <c r="AC2239" s="478"/>
      <c r="AD2239" s="479"/>
      <c r="AE2239" s="480"/>
      <c r="AF2239" s="481"/>
      <c r="AG2239" s="259"/>
      <c r="AH2239" s="479"/>
      <c r="AI2239" s="480"/>
      <c r="AJ2239" s="481"/>
      <c r="AK2239" s="476" t="s">
        <v>59</v>
      </c>
      <c r="AL2239" s="477"/>
      <c r="AM2239" s="477"/>
      <c r="AN2239" s="478"/>
      <c r="AO2239" s="479"/>
      <c r="AP2239" s="480"/>
      <c r="AQ2239" s="481"/>
      <c r="AR2239" s="263"/>
      <c r="AS2239" s="479"/>
      <c r="AT2239" s="480"/>
      <c r="AU2239" s="481"/>
      <c r="AV2239" s="264"/>
      <c r="AW2239" s="264"/>
      <c r="AX2239" s="264"/>
      <c r="AY2239" s="264"/>
      <c r="AZ2239" s="472" t="s">
        <v>20</v>
      </c>
      <c r="BA2239" s="472"/>
      <c r="BB2239" s="472"/>
      <c r="BC2239" s="472"/>
      <c r="BD2239" s="473"/>
      <c r="BE2239" s="469">
        <f>BL2234</f>
        <v>0</v>
      </c>
      <c r="BF2239" s="470"/>
      <c r="BG2239" s="471"/>
      <c r="BH2239" s="265"/>
      <c r="BI2239" s="469">
        <f>BL2236</f>
        <v>0</v>
      </c>
      <c r="BJ2239" s="470"/>
      <c r="BK2239" s="471"/>
      <c r="BL2239" s="266"/>
      <c r="BM2239" s="266"/>
      <c r="BN2239" s="267"/>
      <c r="BO2239" s="94"/>
      <c r="BP2239" s="94"/>
      <c r="BQ2239" s="84"/>
      <c r="BR2239" s="84"/>
      <c r="BS2239" s="84"/>
    </row>
    <row r="2240" spans="1:73" ht="15.6" customHeight="1" thickTop="1" thickBot="1">
      <c r="A2240" s="62"/>
      <c r="B2240" s="252"/>
      <c r="C2240" s="241"/>
      <c r="D2240" s="253"/>
      <c r="E2240" s="253"/>
      <c r="F2240" s="95"/>
      <c r="G2240" s="95"/>
      <c r="H2240" s="261"/>
      <c r="I2240" s="261"/>
      <c r="J2240" s="261"/>
      <c r="K2240" s="261"/>
      <c r="L2240" s="261"/>
      <c r="M2240" s="261"/>
      <c r="N2240" s="261"/>
      <c r="O2240" s="258"/>
      <c r="P2240" s="258"/>
      <c r="Q2240" s="258"/>
      <c r="R2240" s="258"/>
      <c r="S2240" s="261"/>
      <c r="T2240" s="261"/>
      <c r="U2240" s="261"/>
      <c r="V2240" s="260"/>
      <c r="W2240" s="261"/>
      <c r="X2240" s="261"/>
      <c r="Y2240" s="261"/>
      <c r="Z2240" s="258"/>
      <c r="AA2240" s="258"/>
      <c r="AB2240" s="258"/>
      <c r="AC2240" s="258"/>
      <c r="AD2240" s="261"/>
      <c r="AE2240" s="261"/>
      <c r="AF2240" s="261"/>
      <c r="AG2240" s="261"/>
      <c r="AH2240" s="260"/>
      <c r="AI2240" s="260"/>
      <c r="AJ2240" s="261"/>
      <c r="AK2240" s="258"/>
      <c r="AL2240" s="258"/>
      <c r="AM2240" s="258"/>
      <c r="AN2240" s="258"/>
      <c r="AO2240" s="261"/>
      <c r="AP2240" s="261"/>
      <c r="AQ2240" s="261"/>
      <c r="AR2240" s="261"/>
      <c r="AS2240" s="261"/>
      <c r="AT2240" s="263"/>
      <c r="AU2240" s="263"/>
      <c r="AV2240" s="268"/>
      <c r="AW2240" s="268"/>
      <c r="AX2240" s="268"/>
      <c r="AY2240" s="268"/>
      <c r="AZ2240" s="258"/>
      <c r="BA2240" s="269"/>
      <c r="BB2240" s="269"/>
      <c r="BC2240" s="270"/>
      <c r="BD2240" s="271"/>
      <c r="BE2240" s="272"/>
      <c r="BF2240" s="272"/>
      <c r="BG2240" s="263"/>
      <c r="BH2240" s="273"/>
      <c r="BI2240" s="274"/>
      <c r="BJ2240" s="274"/>
      <c r="BK2240" s="263"/>
      <c r="BL2240" s="268"/>
      <c r="BM2240" s="268"/>
      <c r="BN2240" s="275"/>
      <c r="BO2240" s="96"/>
      <c r="BP2240" s="96"/>
      <c r="BQ2240" s="62"/>
      <c r="BR2240" s="62"/>
      <c r="BS2240" s="62"/>
    </row>
    <row r="2241" spans="1:71" s="88" customFormat="1" ht="74.849999999999994" customHeight="1" thickTop="1" thickBot="1">
      <c r="A2241" s="84"/>
      <c r="B2241" s="482" t="s">
        <v>51</v>
      </c>
      <c r="C2241" s="472"/>
      <c r="D2241" s="483" t="s">
        <v>61</v>
      </c>
      <c r="E2241" s="483"/>
      <c r="F2241" s="93"/>
      <c r="G2241" s="93"/>
      <c r="H2241" s="469">
        <f>H2239</f>
        <v>0</v>
      </c>
      <c r="I2241" s="470"/>
      <c r="J2241" s="471"/>
      <c r="K2241" s="259"/>
      <c r="L2241" s="469">
        <f>L2239</f>
        <v>0</v>
      </c>
      <c r="M2241" s="470"/>
      <c r="N2241" s="471"/>
      <c r="O2241" s="476" t="s">
        <v>57</v>
      </c>
      <c r="P2241" s="477"/>
      <c r="Q2241" s="477"/>
      <c r="R2241" s="477"/>
      <c r="S2241" s="469">
        <f>S2239-H2239</f>
        <v>0</v>
      </c>
      <c r="T2241" s="470"/>
      <c r="U2241" s="471"/>
      <c r="V2241" s="259"/>
      <c r="W2241" s="469">
        <f>W2239-L2239</f>
        <v>0</v>
      </c>
      <c r="X2241" s="470"/>
      <c r="Y2241" s="471"/>
      <c r="Z2241" s="476" t="s">
        <v>56</v>
      </c>
      <c r="AA2241" s="477"/>
      <c r="AB2241" s="477"/>
      <c r="AC2241" s="478"/>
      <c r="AD2241" s="469">
        <f>AD2239-S2239</f>
        <v>0</v>
      </c>
      <c r="AE2241" s="470"/>
      <c r="AF2241" s="471"/>
      <c r="AG2241" s="259"/>
      <c r="AH2241" s="469">
        <f>AH2239-W2239</f>
        <v>0</v>
      </c>
      <c r="AI2241" s="470"/>
      <c r="AJ2241" s="471"/>
      <c r="AK2241" s="476" t="s">
        <v>58</v>
      </c>
      <c r="AL2241" s="477"/>
      <c r="AM2241" s="477"/>
      <c r="AN2241" s="478"/>
      <c r="AO2241" s="469">
        <f>AO2239-AD2239</f>
        <v>0</v>
      </c>
      <c r="AP2241" s="470"/>
      <c r="AQ2241" s="471"/>
      <c r="AR2241" s="263"/>
      <c r="AS2241" s="469">
        <f>AS2239-AH2239</f>
        <v>0</v>
      </c>
      <c r="AT2241" s="470"/>
      <c r="AU2241" s="471"/>
      <c r="AV2241" s="264"/>
      <c r="AW2241" s="264"/>
      <c r="AX2241" s="264"/>
      <c r="AY2241" s="264"/>
      <c r="AZ2241" s="472" t="s">
        <v>50</v>
      </c>
      <c r="BA2241" s="472"/>
      <c r="BB2241" s="472"/>
      <c r="BC2241" s="472"/>
      <c r="BD2241" s="473"/>
      <c r="BE2241" s="469">
        <f>BE2239-AO2239</f>
        <v>0</v>
      </c>
      <c r="BF2241" s="470"/>
      <c r="BG2241" s="471"/>
      <c r="BH2241" s="276"/>
      <c r="BI2241" s="469">
        <f>BI2239-AS2239</f>
        <v>0</v>
      </c>
      <c r="BJ2241" s="470"/>
      <c r="BK2241" s="471"/>
      <c r="BL2241" s="266"/>
      <c r="BM2241" s="266"/>
      <c r="BN2241" s="267"/>
      <c r="BO2241" s="94"/>
      <c r="BP2241" s="94"/>
      <c r="BQ2241" s="84"/>
      <c r="BR2241" s="84"/>
      <c r="BS2241" s="84"/>
    </row>
    <row r="2242" spans="1:71" ht="27.75" thickTop="1" thickBot="1">
      <c r="A2242" s="62"/>
      <c r="B2242" s="254"/>
      <c r="C2242" s="255"/>
      <c r="D2242" s="255"/>
      <c r="E2242" s="255"/>
      <c r="F2242" s="97"/>
      <c r="G2242" s="97"/>
      <c r="H2242" s="255"/>
      <c r="I2242" s="255"/>
      <c r="J2242" s="255"/>
      <c r="K2242" s="255"/>
      <c r="L2242" s="255"/>
      <c r="M2242" s="255"/>
      <c r="N2242" s="255"/>
      <c r="O2242" s="255"/>
      <c r="P2242" s="255"/>
      <c r="Q2242" s="255"/>
      <c r="R2242" s="255"/>
      <c r="S2242" s="255"/>
      <c r="T2242" s="255"/>
      <c r="U2242" s="255"/>
      <c r="V2242" s="255"/>
      <c r="W2242" s="255"/>
      <c r="X2242" s="255"/>
      <c r="Y2242" s="255"/>
      <c r="Z2242" s="255"/>
      <c r="AA2242" s="255"/>
      <c r="AB2242" s="255"/>
      <c r="AC2242" s="255"/>
      <c r="AD2242" s="255"/>
      <c r="AE2242" s="255"/>
      <c r="AF2242" s="262"/>
      <c r="AG2242" s="262"/>
      <c r="AH2242" s="255"/>
      <c r="AI2242" s="255"/>
      <c r="AJ2242" s="255"/>
      <c r="AK2242" s="255"/>
      <c r="AL2242" s="255"/>
      <c r="AM2242" s="255"/>
      <c r="AN2242" s="255"/>
      <c r="AO2242" s="255"/>
      <c r="AP2242" s="255"/>
      <c r="AQ2242" s="255"/>
      <c r="AR2242" s="255"/>
      <c r="AS2242" s="255"/>
      <c r="AT2242" s="255"/>
      <c r="AU2242" s="255"/>
      <c r="AV2242" s="255"/>
      <c r="AW2242" s="255"/>
      <c r="AX2242" s="255"/>
      <c r="AY2242" s="255"/>
      <c r="AZ2242" s="255"/>
      <c r="BA2242" s="474" t="s">
        <v>104</v>
      </c>
      <c r="BB2242" s="474"/>
      <c r="BC2242" s="474"/>
      <c r="BD2242" s="474"/>
      <c r="BE2242" s="474"/>
      <c r="BF2242" s="474"/>
      <c r="BG2242" s="474"/>
      <c r="BH2242" s="474"/>
      <c r="BI2242" s="474"/>
      <c r="BJ2242" s="474"/>
      <c r="BK2242" s="474"/>
      <c r="BL2242" s="474"/>
      <c r="BM2242" s="474"/>
      <c r="BN2242" s="475"/>
      <c r="BO2242" s="98"/>
      <c r="BP2242" s="98"/>
      <c r="BQ2242" s="62"/>
      <c r="BR2242" s="62"/>
      <c r="BS2242" s="62"/>
    </row>
    <row r="2243" spans="1:71" ht="10.9" customHeight="1" thickTop="1">
      <c r="A2243" s="62"/>
      <c r="B2243" s="63"/>
      <c r="C2243" s="62"/>
      <c r="D2243" s="62"/>
      <c r="E2243" s="62"/>
      <c r="F2243" s="64"/>
      <c r="G2243" s="64"/>
      <c r="H2243" s="62"/>
      <c r="I2243" s="62"/>
      <c r="J2243" s="62"/>
      <c r="K2243" s="62"/>
      <c r="L2243" s="62"/>
      <c r="M2243" s="62"/>
      <c r="N2243" s="62"/>
      <c r="O2243" s="62"/>
      <c r="P2243" s="62"/>
      <c r="Q2243" s="62"/>
      <c r="R2243" s="62"/>
      <c r="S2243" s="62"/>
      <c r="T2243" s="62"/>
      <c r="U2243" s="62"/>
      <c r="V2243" s="62"/>
      <c r="W2243" s="62"/>
      <c r="X2243" s="62"/>
      <c r="Y2243" s="62"/>
      <c r="Z2243" s="62"/>
      <c r="AA2243" s="62"/>
      <c r="AB2243" s="62"/>
      <c r="AC2243" s="62"/>
      <c r="AD2243" s="62"/>
      <c r="AE2243" s="62"/>
      <c r="AF2243" s="65"/>
      <c r="AG2243" s="65"/>
      <c r="AH2243" s="62"/>
      <c r="AI2243" s="62"/>
      <c r="AJ2243" s="62"/>
      <c r="AK2243" s="62"/>
      <c r="AL2243" s="62"/>
      <c r="AM2243" s="62"/>
      <c r="AN2243" s="62"/>
      <c r="AO2243" s="62"/>
      <c r="AP2243" s="62"/>
      <c r="AQ2243" s="62"/>
      <c r="AR2243" s="62"/>
      <c r="AS2243" s="62"/>
      <c r="AT2243" s="62"/>
      <c r="AU2243" s="62"/>
      <c r="AV2243" s="62"/>
      <c r="AW2243" s="62"/>
      <c r="AX2243" s="62"/>
      <c r="AY2243" s="62"/>
      <c r="AZ2243" s="62"/>
      <c r="BA2243" s="62"/>
      <c r="BB2243" s="62"/>
      <c r="BC2243" s="62"/>
      <c r="BD2243" s="62"/>
      <c r="BE2243" s="62"/>
      <c r="BF2243" s="62"/>
      <c r="BG2243" s="62"/>
      <c r="BH2243" s="62"/>
      <c r="BI2243" s="62"/>
      <c r="BJ2243" s="62"/>
      <c r="BK2243" s="62"/>
      <c r="BL2243" s="62"/>
      <c r="BM2243" s="62"/>
      <c r="BN2243" s="62"/>
      <c r="BO2243" s="66"/>
      <c r="BP2243" s="66"/>
      <c r="BQ2243" s="62"/>
      <c r="BR2243" s="62"/>
      <c r="BS2243" s="62"/>
    </row>
    <row r="2244" spans="1:71" s="69" customFormat="1" ht="33.75">
      <c r="A2244" s="68"/>
      <c r="B2244" s="651" t="s">
        <v>9</v>
      </c>
      <c r="C2244" s="651"/>
      <c r="D2244" s="651"/>
      <c r="E2244" s="651"/>
      <c r="F2244" s="651"/>
      <c r="G2244" s="651"/>
      <c r="H2244" s="651"/>
      <c r="I2244" s="651"/>
      <c r="J2244" s="651"/>
      <c r="K2244" s="651"/>
      <c r="L2244" s="651"/>
      <c r="M2244" s="651"/>
      <c r="N2244" s="651"/>
      <c r="O2244" s="651"/>
      <c r="P2244" s="651"/>
      <c r="Q2244" s="651"/>
      <c r="R2244" s="651"/>
      <c r="S2244" s="651"/>
      <c r="T2244" s="651"/>
      <c r="U2244" s="651"/>
      <c r="V2244" s="651"/>
      <c r="W2244" s="651"/>
      <c r="X2244" s="651"/>
      <c r="Y2244" s="651"/>
      <c r="Z2244" s="651"/>
      <c r="AA2244" s="651"/>
      <c r="AB2244" s="651"/>
      <c r="AC2244" s="651"/>
      <c r="AD2244" s="651"/>
      <c r="AE2244" s="651"/>
      <c r="AF2244" s="651"/>
      <c r="AG2244" s="651"/>
      <c r="AH2244" s="651"/>
      <c r="AI2244" s="651"/>
      <c r="AJ2244" s="651"/>
      <c r="AK2244" s="651"/>
      <c r="AL2244" s="651"/>
      <c r="AM2244" s="651"/>
      <c r="AN2244" s="651"/>
      <c r="AO2244" s="651"/>
      <c r="AP2244" s="651"/>
      <c r="AQ2244" s="651"/>
      <c r="AR2244" s="651"/>
      <c r="AS2244" s="651"/>
      <c r="AT2244" s="651"/>
      <c r="AU2244" s="651"/>
      <c r="AV2244" s="651"/>
      <c r="AW2244" s="651"/>
      <c r="AX2244" s="651"/>
      <c r="AY2244" s="651"/>
      <c r="AZ2244" s="651"/>
      <c r="BA2244" s="651"/>
      <c r="BB2244" s="651"/>
      <c r="BC2244" s="651"/>
      <c r="BD2244" s="651"/>
      <c r="BE2244" s="651"/>
      <c r="BF2244" s="651"/>
      <c r="BG2244" s="651"/>
      <c r="BH2244" s="651"/>
      <c r="BI2244" s="651"/>
      <c r="BJ2244" s="651"/>
      <c r="BK2244" s="651"/>
      <c r="BL2244" s="651"/>
      <c r="BM2244" s="651"/>
      <c r="BN2244" s="651"/>
      <c r="BO2244" s="223"/>
      <c r="BP2244" s="223"/>
      <c r="BQ2244" s="68"/>
      <c r="BR2244" s="68"/>
      <c r="BS2244" s="68"/>
    </row>
    <row r="2245" spans="1:71" ht="10.9" customHeight="1">
      <c r="A2245" s="62"/>
      <c r="B2245" s="224"/>
      <c r="C2245" s="225"/>
      <c r="D2245" s="225"/>
      <c r="E2245" s="225"/>
      <c r="F2245" s="226"/>
      <c r="G2245" s="226"/>
      <c r="H2245" s="225"/>
      <c r="I2245" s="225"/>
      <c r="J2245" s="225"/>
      <c r="K2245" s="225"/>
      <c r="L2245" s="225"/>
      <c r="M2245" s="225"/>
      <c r="N2245" s="225"/>
      <c r="O2245" s="225"/>
      <c r="P2245" s="225"/>
      <c r="Q2245" s="225"/>
      <c r="R2245" s="225"/>
      <c r="S2245" s="225"/>
      <c r="T2245" s="225"/>
      <c r="U2245" s="225"/>
      <c r="V2245" s="225"/>
      <c r="W2245" s="225"/>
      <c r="X2245" s="225"/>
      <c r="Y2245" s="225"/>
      <c r="Z2245" s="225"/>
      <c r="AA2245" s="225"/>
      <c r="AB2245" s="225"/>
      <c r="AC2245" s="225"/>
      <c r="AD2245" s="225"/>
      <c r="AE2245" s="225"/>
      <c r="AF2245" s="227"/>
      <c r="AG2245" s="227"/>
      <c r="AH2245" s="225"/>
      <c r="AI2245" s="225"/>
      <c r="AJ2245" s="225"/>
      <c r="AK2245" s="225"/>
      <c r="AL2245" s="225"/>
      <c r="AM2245" s="225"/>
      <c r="AN2245" s="225"/>
      <c r="AO2245" s="225"/>
      <c r="AP2245" s="225"/>
      <c r="AQ2245" s="225"/>
      <c r="AR2245" s="225"/>
      <c r="AS2245" s="225"/>
      <c r="AT2245" s="225"/>
      <c r="AU2245" s="225"/>
      <c r="AV2245" s="225"/>
      <c r="AW2245" s="225"/>
      <c r="AX2245" s="225"/>
      <c r="AY2245" s="225"/>
      <c r="AZ2245" s="225"/>
      <c r="BA2245" s="225"/>
      <c r="BB2245" s="225"/>
      <c r="BC2245" s="225"/>
      <c r="BD2245" s="225"/>
      <c r="BE2245" s="225"/>
      <c r="BF2245" s="225"/>
      <c r="BG2245" s="225"/>
      <c r="BH2245" s="225"/>
      <c r="BI2245" s="225"/>
      <c r="BJ2245" s="225"/>
      <c r="BK2245" s="225"/>
      <c r="BL2245" s="225"/>
      <c r="BM2245" s="225"/>
      <c r="BN2245" s="652"/>
      <c r="BO2245" s="652"/>
      <c r="BP2245" s="652"/>
      <c r="BQ2245" s="62"/>
      <c r="BR2245" s="62"/>
      <c r="BS2245" s="62"/>
    </row>
    <row r="2246" spans="1:71" s="70" customFormat="1" ht="36.75" customHeight="1">
      <c r="A2246" s="63"/>
      <c r="B2246" s="224"/>
      <c r="C2246" s="224"/>
      <c r="D2246" s="228" t="s">
        <v>10</v>
      </c>
      <c r="E2246" s="653" t="str">
        <f>IF(ROSTER!D$3="","",ROSTER!D$3)</f>
        <v/>
      </c>
      <c r="F2246" s="653"/>
      <c r="G2246" s="653"/>
      <c r="H2246" s="653"/>
      <c r="I2246" s="653"/>
      <c r="J2246" s="653"/>
      <c r="K2246" s="653"/>
      <c r="L2246" s="653"/>
      <c r="M2246" s="653"/>
      <c r="N2246" s="653"/>
      <c r="O2246" s="653"/>
      <c r="P2246" s="653"/>
      <c r="Q2246" s="653"/>
      <c r="R2246" s="653"/>
      <c r="S2246" s="653"/>
      <c r="T2246" s="653"/>
      <c r="U2246" s="653"/>
      <c r="V2246" s="653"/>
      <c r="W2246" s="653"/>
      <c r="X2246" s="653"/>
      <c r="Y2246" s="653"/>
      <c r="Z2246" s="653"/>
      <c r="AA2246" s="653"/>
      <c r="AB2246" s="653"/>
      <c r="AC2246" s="653"/>
      <c r="AD2246" s="229"/>
      <c r="AE2246" s="649" t="s">
        <v>11</v>
      </c>
      <c r="AF2246" s="649"/>
      <c r="AG2246" s="649"/>
      <c r="AH2246" s="649"/>
      <c r="AI2246" s="649"/>
      <c r="AJ2246" s="649"/>
      <c r="AK2246" s="649"/>
      <c r="AL2246" s="647"/>
      <c r="AM2246" s="647"/>
      <c r="AN2246" s="647"/>
      <c r="AO2246" s="647"/>
      <c r="AP2246" s="647"/>
      <c r="AQ2246" s="647"/>
      <c r="AR2246" s="647"/>
      <c r="AS2246" s="647"/>
      <c r="AT2246" s="647"/>
      <c r="AU2246" s="647"/>
      <c r="AV2246" s="647"/>
      <c r="AW2246" s="647"/>
      <c r="AX2246" s="647"/>
      <c r="AY2246" s="647"/>
      <c r="AZ2246" s="647"/>
      <c r="BA2246" s="647"/>
      <c r="BB2246" s="647"/>
      <c r="BC2246" s="647"/>
      <c r="BD2246" s="647"/>
      <c r="BE2246" s="647"/>
      <c r="BF2246" s="647"/>
      <c r="BG2246" s="647"/>
      <c r="BH2246" s="647"/>
      <c r="BI2246" s="647"/>
      <c r="BJ2246" s="647"/>
      <c r="BK2246" s="647"/>
      <c r="BL2246" s="647"/>
      <c r="BM2246" s="647"/>
      <c r="BN2246" s="652"/>
      <c r="BO2246" s="652"/>
      <c r="BP2246" s="652"/>
      <c r="BQ2246" s="63"/>
      <c r="BR2246" s="63"/>
      <c r="BS2246" s="63"/>
    </row>
    <row r="2247" spans="1:71" ht="8.85" customHeight="1">
      <c r="A2247" s="71"/>
      <c r="B2247" s="224"/>
      <c r="C2247" s="227" t="s">
        <v>39</v>
      </c>
      <c r="D2247" s="227"/>
      <c r="E2247" s="227"/>
      <c r="F2247" s="230"/>
      <c r="G2247" s="230"/>
      <c r="H2247" s="227"/>
      <c r="I2247" s="227"/>
      <c r="J2247" s="231"/>
      <c r="K2247" s="231"/>
      <c r="L2247" s="231"/>
      <c r="M2247" s="231"/>
      <c r="N2247" s="231"/>
      <c r="O2247" s="231"/>
      <c r="P2247" s="231"/>
      <c r="Q2247" s="231"/>
      <c r="R2247" s="231"/>
      <c r="S2247" s="231"/>
      <c r="T2247" s="231"/>
      <c r="U2247" s="231"/>
      <c r="V2247" s="231"/>
      <c r="W2247" s="231"/>
      <c r="X2247" s="231"/>
      <c r="Y2247" s="231"/>
      <c r="Z2247" s="231"/>
      <c r="AA2247" s="231"/>
      <c r="AB2247" s="231"/>
      <c r="AC2247" s="231"/>
      <c r="AD2247" s="231"/>
      <c r="AE2247" s="231"/>
      <c r="AF2247" s="231"/>
      <c r="AG2247" s="227"/>
      <c r="AH2247" s="232"/>
      <c r="AI2247" s="233"/>
      <c r="AJ2247" s="233"/>
      <c r="AK2247" s="233"/>
      <c r="AL2247" s="233"/>
      <c r="AM2247" s="233"/>
      <c r="AN2247" s="233"/>
      <c r="AO2247" s="234"/>
      <c r="AP2247" s="235"/>
      <c r="AQ2247" s="235"/>
      <c r="AR2247" s="235"/>
      <c r="AS2247" s="235"/>
      <c r="AT2247" s="235"/>
      <c r="AU2247" s="235"/>
      <c r="AV2247" s="235"/>
      <c r="AW2247" s="235"/>
      <c r="AX2247" s="235"/>
      <c r="AY2247" s="235"/>
      <c r="AZ2247" s="235"/>
      <c r="BA2247" s="235"/>
      <c r="BB2247" s="235"/>
      <c r="BC2247" s="235"/>
      <c r="BD2247" s="235"/>
      <c r="BE2247" s="235"/>
      <c r="BF2247" s="235"/>
      <c r="BG2247" s="235"/>
      <c r="BH2247" s="235"/>
      <c r="BI2247" s="235"/>
      <c r="BJ2247" s="235"/>
      <c r="BK2247" s="235"/>
      <c r="BL2247" s="235"/>
      <c r="BM2247" s="235"/>
      <c r="BN2247" s="235"/>
      <c r="BO2247" s="236"/>
      <c r="BP2247" s="236"/>
      <c r="BQ2247" s="71"/>
      <c r="BR2247" s="71"/>
      <c r="BS2247" s="71"/>
    </row>
    <row r="2248" spans="1:71" s="70" customFormat="1" ht="37.5">
      <c r="A2248" s="63"/>
      <c r="B2248" s="224"/>
      <c r="C2248" s="646" t="s">
        <v>38</v>
      </c>
      <c r="D2248" s="646"/>
      <c r="E2248" s="647"/>
      <c r="F2248" s="647"/>
      <c r="G2248" s="647"/>
      <c r="H2248" s="647"/>
      <c r="I2248" s="647"/>
      <c r="J2248" s="647"/>
      <c r="K2248" s="647"/>
      <c r="L2248" s="647"/>
      <c r="M2248" s="647"/>
      <c r="N2248" s="647"/>
      <c r="O2248" s="647"/>
      <c r="P2248" s="647"/>
      <c r="Q2248" s="647"/>
      <c r="R2248" s="647"/>
      <c r="S2248" s="647"/>
      <c r="T2248" s="647"/>
      <c r="U2248" s="647"/>
      <c r="V2248" s="647"/>
      <c r="W2248" s="647"/>
      <c r="X2248" s="647"/>
      <c r="Y2248" s="647"/>
      <c r="Z2248" s="647"/>
      <c r="AA2248" s="647"/>
      <c r="AB2248" s="647"/>
      <c r="AC2248" s="647"/>
      <c r="AD2248" s="229"/>
      <c r="AE2248" s="648" t="s">
        <v>21</v>
      </c>
      <c r="AF2248" s="648"/>
      <c r="AG2248" s="648"/>
      <c r="AH2248" s="648"/>
      <c r="AI2248" s="647"/>
      <c r="AJ2248" s="647"/>
      <c r="AK2248" s="647"/>
      <c r="AL2248" s="647"/>
      <c r="AM2248" s="647"/>
      <c r="AN2248" s="647"/>
      <c r="AO2248" s="647"/>
      <c r="AP2248" s="647"/>
      <c r="AQ2248" s="647"/>
      <c r="AR2248" s="647"/>
      <c r="AS2248" s="647"/>
      <c r="AT2248" s="647"/>
      <c r="AU2248" s="647"/>
      <c r="AV2248" s="647"/>
      <c r="AW2248" s="647"/>
      <c r="AX2248" s="647"/>
      <c r="AY2248" s="647"/>
      <c r="AZ2248" s="647"/>
      <c r="BA2248" s="649" t="s">
        <v>12</v>
      </c>
      <c r="BB2248" s="649"/>
      <c r="BC2248" s="649"/>
      <c r="BD2248" s="650"/>
      <c r="BE2248" s="650"/>
      <c r="BF2248" s="650"/>
      <c r="BG2248" s="650"/>
      <c r="BH2248" s="650"/>
      <c r="BI2248" s="650"/>
      <c r="BJ2248" s="650"/>
      <c r="BK2248" s="650"/>
      <c r="BL2248" s="650"/>
      <c r="BM2248" s="650"/>
      <c r="BN2248" s="237"/>
      <c r="BO2248" s="238"/>
      <c r="BP2248" s="238"/>
      <c r="BQ2248" s="72">
        <f>IF(BD2248=0,0,1)</f>
        <v>0</v>
      </c>
      <c r="BR2248" s="73">
        <f>IF((BE2298+BI2298)&gt;(AO2298+AS2298),1,0)</f>
        <v>0</v>
      </c>
      <c r="BS2248" s="74"/>
    </row>
    <row r="2249" spans="1:71" ht="9.6" customHeight="1">
      <c r="A2249" s="62"/>
      <c r="B2249" s="224"/>
      <c r="C2249" s="225"/>
      <c r="D2249" s="225"/>
      <c r="E2249" s="225"/>
      <c r="F2249" s="226"/>
      <c r="G2249" s="226"/>
      <c r="H2249" s="225"/>
      <c r="I2249" s="225"/>
      <c r="J2249" s="225"/>
      <c r="K2249" s="225"/>
      <c r="L2249" s="225"/>
      <c r="M2249" s="225"/>
      <c r="N2249" s="225"/>
      <c r="O2249" s="225"/>
      <c r="P2249" s="225"/>
      <c r="Q2249" s="225"/>
      <c r="R2249" s="225"/>
      <c r="S2249" s="225"/>
      <c r="T2249" s="225"/>
      <c r="U2249" s="225"/>
      <c r="V2249" s="225"/>
      <c r="W2249" s="225"/>
      <c r="X2249" s="225"/>
      <c r="Y2249" s="225"/>
      <c r="Z2249" s="225"/>
      <c r="AA2249" s="225"/>
      <c r="AB2249" s="225"/>
      <c r="AC2249" s="225"/>
      <c r="AD2249" s="225"/>
      <c r="AE2249" s="225"/>
      <c r="AF2249" s="227"/>
      <c r="AG2249" s="227"/>
      <c r="AH2249" s="225"/>
      <c r="AI2249" s="225"/>
      <c r="AJ2249" s="225"/>
      <c r="AK2249" s="225"/>
      <c r="AL2249" s="225"/>
      <c r="AM2249" s="225"/>
      <c r="AN2249" s="225"/>
      <c r="AO2249" s="225"/>
      <c r="AP2249" s="225"/>
      <c r="AQ2249" s="225"/>
      <c r="AR2249" s="225"/>
      <c r="AS2249" s="225"/>
      <c r="AT2249" s="225"/>
      <c r="AU2249" s="225"/>
      <c r="AV2249" s="225"/>
      <c r="AW2249" s="225"/>
      <c r="AX2249" s="225"/>
      <c r="AY2249" s="225"/>
      <c r="AZ2249" s="225"/>
      <c r="BA2249" s="225"/>
      <c r="BB2249" s="225"/>
      <c r="BC2249" s="225"/>
      <c r="BD2249" s="225"/>
      <c r="BE2249" s="225"/>
      <c r="BF2249" s="225"/>
      <c r="BG2249" s="225"/>
      <c r="BH2249" s="225"/>
      <c r="BI2249" s="225"/>
      <c r="BJ2249" s="225"/>
      <c r="BK2249" s="225"/>
      <c r="BL2249" s="225"/>
      <c r="BM2249" s="225"/>
      <c r="BN2249" s="225"/>
      <c r="BO2249" s="239"/>
      <c r="BP2249" s="239"/>
      <c r="BQ2249" s="62"/>
      <c r="BR2249" s="62"/>
      <c r="BS2249" s="62"/>
    </row>
    <row r="2250" spans="1:71" ht="8.85" customHeight="1" thickBot="1">
      <c r="A2250" s="62"/>
      <c r="B2250" s="240"/>
      <c r="C2250" s="241"/>
      <c r="D2250" s="241"/>
      <c r="E2250" s="241"/>
      <c r="F2250" s="242"/>
      <c r="G2250" s="242"/>
      <c r="H2250" s="241"/>
      <c r="I2250" s="241"/>
      <c r="J2250" s="241"/>
      <c r="K2250" s="241"/>
      <c r="L2250" s="241"/>
      <c r="M2250" s="241"/>
      <c r="N2250" s="241"/>
      <c r="O2250" s="241"/>
      <c r="P2250" s="241"/>
      <c r="Q2250" s="241"/>
      <c r="R2250" s="241"/>
      <c r="S2250" s="241"/>
      <c r="T2250" s="241"/>
      <c r="U2250" s="241"/>
      <c r="V2250" s="241"/>
      <c r="W2250" s="241"/>
      <c r="X2250" s="241"/>
      <c r="Y2250" s="241"/>
      <c r="Z2250" s="241"/>
      <c r="AA2250" s="241"/>
      <c r="AB2250" s="241"/>
      <c r="AC2250" s="241"/>
      <c r="AD2250" s="241"/>
      <c r="AE2250" s="241"/>
      <c r="AF2250" s="243"/>
      <c r="AG2250" s="243"/>
      <c r="AH2250" s="241"/>
      <c r="AI2250" s="241"/>
      <c r="AJ2250" s="241"/>
      <c r="AK2250" s="241"/>
      <c r="AL2250" s="241"/>
      <c r="AM2250" s="241"/>
      <c r="AN2250" s="241"/>
      <c r="AO2250" s="241"/>
      <c r="AP2250" s="241"/>
      <c r="AQ2250" s="241"/>
      <c r="AR2250" s="241"/>
      <c r="AS2250" s="241"/>
      <c r="AT2250" s="241"/>
      <c r="AU2250" s="241"/>
      <c r="AV2250" s="241"/>
      <c r="AW2250" s="241"/>
      <c r="AX2250" s="241"/>
      <c r="AY2250" s="241"/>
      <c r="AZ2250" s="241"/>
      <c r="BA2250" s="241"/>
      <c r="BB2250" s="241"/>
      <c r="BC2250" s="241"/>
      <c r="BD2250" s="241"/>
      <c r="BE2250" s="241"/>
      <c r="BF2250" s="241"/>
      <c r="BG2250" s="241"/>
      <c r="BH2250" s="241"/>
      <c r="BI2250" s="241"/>
      <c r="BJ2250" s="241"/>
      <c r="BK2250" s="241"/>
      <c r="BL2250" s="241"/>
      <c r="BM2250" s="241"/>
      <c r="BN2250" s="241"/>
      <c r="BO2250" s="244"/>
      <c r="BP2250" s="244"/>
      <c r="BQ2250" s="62"/>
      <c r="BR2250" s="62"/>
      <c r="BS2250" s="62"/>
    </row>
    <row r="2251" spans="1:71" s="70" customFormat="1" ht="33.4" customHeight="1" thickTop="1">
      <c r="A2251" s="74"/>
      <c r="B2251" s="634" t="s">
        <v>0</v>
      </c>
      <c r="C2251" s="636" t="s">
        <v>1</v>
      </c>
      <c r="D2251" s="637"/>
      <c r="E2251" s="245" t="s">
        <v>28</v>
      </c>
      <c r="F2251" s="644" t="s">
        <v>115</v>
      </c>
      <c r="G2251" s="644" t="s">
        <v>116</v>
      </c>
      <c r="H2251" s="640" t="s">
        <v>41</v>
      </c>
      <c r="I2251" s="641"/>
      <c r="J2251" s="619" t="s">
        <v>7</v>
      </c>
      <c r="K2251" s="619"/>
      <c r="L2251" s="619"/>
      <c r="M2251" s="619"/>
      <c r="N2251" s="619"/>
      <c r="O2251" s="619"/>
      <c r="P2251" s="619" t="s">
        <v>2</v>
      </c>
      <c r="Q2251" s="619"/>
      <c r="R2251" s="619"/>
      <c r="S2251" s="619"/>
      <c r="T2251" s="619"/>
      <c r="U2251" s="619"/>
      <c r="V2251" s="630" t="s">
        <v>35</v>
      </c>
      <c r="W2251" s="631"/>
      <c r="X2251" s="630" t="s">
        <v>36</v>
      </c>
      <c r="Y2251" s="631"/>
      <c r="Z2251" s="630" t="s">
        <v>44</v>
      </c>
      <c r="AA2251" s="631"/>
      <c r="AB2251" s="619" t="s">
        <v>6</v>
      </c>
      <c r="AC2251" s="619"/>
      <c r="AD2251" s="619"/>
      <c r="AE2251" s="619"/>
      <c r="AF2251" s="619"/>
      <c r="AG2251" s="619"/>
      <c r="AH2251" s="619" t="s">
        <v>74</v>
      </c>
      <c r="AI2251" s="619"/>
      <c r="AJ2251" s="619"/>
      <c r="AK2251" s="619"/>
      <c r="AL2251" s="619"/>
      <c r="AM2251" s="619"/>
      <c r="AN2251" s="619" t="s">
        <v>75</v>
      </c>
      <c r="AO2251" s="619"/>
      <c r="AP2251" s="619"/>
      <c r="AQ2251" s="619"/>
      <c r="AR2251" s="619"/>
      <c r="AS2251" s="619"/>
      <c r="AT2251" s="619" t="s">
        <v>76</v>
      </c>
      <c r="AU2251" s="619"/>
      <c r="AV2251" s="619"/>
      <c r="AW2251" s="619"/>
      <c r="AX2251" s="619"/>
      <c r="AY2251" s="621"/>
      <c r="AZ2251" s="619" t="s">
        <v>4</v>
      </c>
      <c r="BA2251" s="619"/>
      <c r="BB2251" s="619"/>
      <c r="BC2251" s="619"/>
      <c r="BD2251" s="619"/>
      <c r="BE2251" s="620"/>
      <c r="BF2251" s="619" t="s">
        <v>77</v>
      </c>
      <c r="BG2251" s="619"/>
      <c r="BH2251" s="619"/>
      <c r="BI2251" s="619"/>
      <c r="BJ2251" s="619"/>
      <c r="BK2251" s="621"/>
      <c r="BL2251" s="622" t="s">
        <v>25</v>
      </c>
      <c r="BM2251" s="623"/>
      <c r="BN2251" s="624"/>
      <c r="BO2251" s="615" t="s">
        <v>92</v>
      </c>
      <c r="BP2251" s="615" t="s">
        <v>93</v>
      </c>
      <c r="BQ2251" s="74"/>
      <c r="BR2251" s="74"/>
      <c r="BS2251" s="74"/>
    </row>
    <row r="2252" spans="1:71" s="76" customFormat="1" ht="31.9" customHeight="1">
      <c r="A2252" s="75"/>
      <c r="B2252" s="635"/>
      <c r="C2252" s="638"/>
      <c r="D2252" s="639"/>
      <c r="E2252" s="246" t="s">
        <v>117</v>
      </c>
      <c r="F2252" s="645"/>
      <c r="G2252" s="645"/>
      <c r="H2252" s="642"/>
      <c r="I2252" s="643"/>
      <c r="J2252" s="607" t="s">
        <v>17</v>
      </c>
      <c r="K2252" s="608"/>
      <c r="L2252" s="609" t="s">
        <v>18</v>
      </c>
      <c r="M2252" s="610"/>
      <c r="N2252" s="617" t="s">
        <v>19</v>
      </c>
      <c r="O2252" s="618" t="s">
        <v>8</v>
      </c>
      <c r="P2252" s="607" t="s">
        <v>26</v>
      </c>
      <c r="Q2252" s="608"/>
      <c r="R2252" s="609" t="s">
        <v>24</v>
      </c>
      <c r="S2252" s="610"/>
      <c r="T2252" s="617" t="s">
        <v>19</v>
      </c>
      <c r="U2252" s="618"/>
      <c r="V2252" s="632"/>
      <c r="W2252" s="633"/>
      <c r="X2252" s="632"/>
      <c r="Y2252" s="633"/>
      <c r="Z2252" s="632"/>
      <c r="AA2252" s="633"/>
      <c r="AB2252" s="607" t="s">
        <v>54</v>
      </c>
      <c r="AC2252" s="608"/>
      <c r="AD2252" s="609" t="s">
        <v>23</v>
      </c>
      <c r="AE2252" s="610" t="s">
        <v>3</v>
      </c>
      <c r="AF2252" s="611" t="s">
        <v>5</v>
      </c>
      <c r="AG2252" s="612"/>
      <c r="AH2252" s="607" t="s">
        <v>54</v>
      </c>
      <c r="AI2252" s="608"/>
      <c r="AJ2252" s="609" t="s">
        <v>23</v>
      </c>
      <c r="AK2252" s="610" t="s">
        <v>3</v>
      </c>
      <c r="AL2252" s="611" t="s">
        <v>5</v>
      </c>
      <c r="AM2252" s="612"/>
      <c r="AN2252" s="607" t="s">
        <v>54</v>
      </c>
      <c r="AO2252" s="608"/>
      <c r="AP2252" s="609" t="s">
        <v>23</v>
      </c>
      <c r="AQ2252" s="610" t="s">
        <v>3</v>
      </c>
      <c r="AR2252" s="611" t="s">
        <v>5</v>
      </c>
      <c r="AS2252" s="612"/>
      <c r="AT2252" s="613" t="s">
        <v>54</v>
      </c>
      <c r="AU2252" s="614"/>
      <c r="AV2252" s="628" t="s">
        <v>23</v>
      </c>
      <c r="AW2252" s="629" t="s">
        <v>3</v>
      </c>
      <c r="AX2252" s="611" t="s">
        <v>5</v>
      </c>
      <c r="AY2252" s="612"/>
      <c r="AZ2252" s="607" t="s">
        <v>54</v>
      </c>
      <c r="BA2252" s="608"/>
      <c r="BB2252" s="609" t="s">
        <v>23</v>
      </c>
      <c r="BC2252" s="610" t="s">
        <v>3</v>
      </c>
      <c r="BD2252" s="611" t="s">
        <v>5</v>
      </c>
      <c r="BE2252" s="612"/>
      <c r="BF2252" s="613" t="s">
        <v>54</v>
      </c>
      <c r="BG2252" s="614"/>
      <c r="BH2252" s="628" t="s">
        <v>23</v>
      </c>
      <c r="BI2252" s="629" t="s">
        <v>3</v>
      </c>
      <c r="BJ2252" s="611" t="s">
        <v>5</v>
      </c>
      <c r="BK2252" s="612"/>
      <c r="BL2252" s="625"/>
      <c r="BM2252" s="626"/>
      <c r="BN2252" s="627"/>
      <c r="BO2252" s="616"/>
      <c r="BP2252" s="616"/>
      <c r="BQ2252" s="75"/>
      <c r="BR2252" s="75"/>
      <c r="BS2252" s="75"/>
    </row>
    <row r="2253" spans="1:71" ht="23.85" customHeight="1">
      <c r="A2253" s="77"/>
      <c r="B2253" s="605" t="str">
        <f>IF(ROSTER!B$8="","",ROSTER!B$8)</f>
        <v/>
      </c>
      <c r="C2253" s="588" t="str">
        <f>IF(ROSTER!C$8="","",ROSTER!C$8)</f>
        <v/>
      </c>
      <c r="D2253" s="589"/>
      <c r="E2253" s="590"/>
      <c r="F2253" s="592">
        <f>IF(E2253="y",1,IF(E2253="S",1,0))</f>
        <v>0</v>
      </c>
      <c r="G2253" s="594">
        <f>IF(E2253="S",1,0)</f>
        <v>0</v>
      </c>
      <c r="H2253" s="584"/>
      <c r="I2253" s="576"/>
      <c r="J2253" s="564"/>
      <c r="K2253" s="565"/>
      <c r="L2253" s="568"/>
      <c r="M2253" s="569"/>
      <c r="N2253" s="578">
        <f>L2253+J2253</f>
        <v>0</v>
      </c>
      <c r="O2253" s="579"/>
      <c r="P2253" s="564"/>
      <c r="Q2253" s="565"/>
      <c r="R2253" s="568"/>
      <c r="S2253" s="569"/>
      <c r="T2253" s="578">
        <f>R2253-P2253</f>
        <v>0</v>
      </c>
      <c r="U2253" s="579"/>
      <c r="V2253" s="584"/>
      <c r="W2253" s="576"/>
      <c r="X2253" s="564"/>
      <c r="Y2253" s="576"/>
      <c r="Z2253" s="564"/>
      <c r="AA2253" s="576"/>
      <c r="AB2253" s="564"/>
      <c r="AC2253" s="565"/>
      <c r="AD2253" s="568"/>
      <c r="AE2253" s="569"/>
      <c r="AF2253" s="548">
        <f>IF(AB2253=0,0,(AD2253/AB2253)*100)</f>
        <v>0</v>
      </c>
      <c r="AG2253" s="549"/>
      <c r="AH2253" s="564"/>
      <c r="AI2253" s="565"/>
      <c r="AJ2253" s="568"/>
      <c r="AK2253" s="569"/>
      <c r="AL2253" s="548">
        <f>IF(AH2253=0,0,(AJ2253/AH2253)*100)</f>
        <v>0</v>
      </c>
      <c r="AM2253" s="549"/>
      <c r="AN2253" s="564"/>
      <c r="AO2253" s="565"/>
      <c r="AP2253" s="568"/>
      <c r="AQ2253" s="569"/>
      <c r="AR2253" s="548">
        <f>IF(AN2253=0,0,(AP2253/AN2253)*100)</f>
        <v>0</v>
      </c>
      <c r="AS2253" s="549"/>
      <c r="AT2253" s="572">
        <f>AB2253+AH2253+AN2253</f>
        <v>0</v>
      </c>
      <c r="AU2253" s="573"/>
      <c r="AV2253" s="544">
        <f>AD2253+AJ2253+AP2253</f>
        <v>0</v>
      </c>
      <c r="AW2253" s="545"/>
      <c r="AX2253" s="548">
        <f>IF(AT2253=0,0,(AV2253/AT2253)*100)</f>
        <v>0</v>
      </c>
      <c r="AY2253" s="549"/>
      <c r="AZ2253" s="564"/>
      <c r="BA2253" s="565"/>
      <c r="BB2253" s="568"/>
      <c r="BC2253" s="569"/>
      <c r="BD2253" s="548">
        <f>IF(AZ2253=0,0,(BB2253/AZ2253)*100)</f>
        <v>0</v>
      </c>
      <c r="BE2253" s="549"/>
      <c r="BF2253" s="572">
        <f>AT2253+AZ2253</f>
        <v>0</v>
      </c>
      <c r="BG2253" s="573"/>
      <c r="BH2253" s="544">
        <f>AV2253+BB2253</f>
        <v>0</v>
      </c>
      <c r="BI2253" s="545"/>
      <c r="BJ2253" s="548">
        <f>IF(BF2253=0,0,(BH2253/BF2253)*100)</f>
        <v>0</v>
      </c>
      <c r="BK2253" s="549"/>
      <c r="BL2253" s="552">
        <f>(AD2253*2)+(AJ2253*2)+(AP2253*3)+BB2253</f>
        <v>0</v>
      </c>
      <c r="BM2253" s="553"/>
      <c r="BN2253" s="554"/>
      <c r="BO2253" s="560" t="e">
        <f>(BL2253*BR$2253)+(N2253*BR$2254)+(X2253*BR$2255)+(R2253*BR$2256)+(V2253*BR$2257)+(Z2253*BR$2258)</f>
        <v>#REF!</v>
      </c>
      <c r="BP2253" s="560" t="e">
        <f>((AZ2253-BB2253)*BR$2260)+((AT2253-AV2253)*BR$2259)+(H2253*BR$2261)+(P2253*BR$2262)</f>
        <v>#REF!</v>
      </c>
      <c r="BQ2253" s="78" t="s">
        <v>81</v>
      </c>
      <c r="BR2253" s="79" t="e">
        <f>IF(#REF!="B",#REF!,IF(#REF!="C",#REF!,#REF!))</f>
        <v>#REF!</v>
      </c>
      <c r="BS2253" s="75"/>
    </row>
    <row r="2254" spans="1:71" ht="23.85" customHeight="1">
      <c r="A2254" s="77"/>
      <c r="B2254" s="606"/>
      <c r="C2254" s="562" t="str">
        <f>IF(ROSTER!D$8="","",ROSTER!D$8)</f>
        <v/>
      </c>
      <c r="D2254" s="563"/>
      <c r="E2254" s="591"/>
      <c r="F2254" s="593"/>
      <c r="G2254" s="595"/>
      <c r="H2254" s="585"/>
      <c r="I2254" s="577"/>
      <c r="J2254" s="566"/>
      <c r="K2254" s="567"/>
      <c r="L2254" s="570"/>
      <c r="M2254" s="571"/>
      <c r="N2254" s="582" t="s">
        <v>16</v>
      </c>
      <c r="O2254" s="583"/>
      <c r="P2254" s="566"/>
      <c r="Q2254" s="567"/>
      <c r="R2254" s="570"/>
      <c r="S2254" s="571"/>
      <c r="T2254" s="582" t="s">
        <v>16</v>
      </c>
      <c r="U2254" s="583"/>
      <c r="V2254" s="585"/>
      <c r="W2254" s="577"/>
      <c r="X2254" s="566"/>
      <c r="Y2254" s="577"/>
      <c r="Z2254" s="566"/>
      <c r="AA2254" s="577"/>
      <c r="AB2254" s="566"/>
      <c r="AC2254" s="567"/>
      <c r="AD2254" s="570"/>
      <c r="AE2254" s="571"/>
      <c r="AF2254" s="598"/>
      <c r="AG2254" s="599"/>
      <c r="AH2254" s="566"/>
      <c r="AI2254" s="567"/>
      <c r="AJ2254" s="570"/>
      <c r="AK2254" s="571"/>
      <c r="AL2254" s="598"/>
      <c r="AM2254" s="599"/>
      <c r="AN2254" s="566"/>
      <c r="AO2254" s="567"/>
      <c r="AP2254" s="570"/>
      <c r="AQ2254" s="571"/>
      <c r="AR2254" s="598"/>
      <c r="AS2254" s="599"/>
      <c r="AT2254" s="603"/>
      <c r="AU2254" s="604"/>
      <c r="AV2254" s="596"/>
      <c r="AW2254" s="597"/>
      <c r="AX2254" s="598"/>
      <c r="AY2254" s="599"/>
      <c r="AZ2254" s="566"/>
      <c r="BA2254" s="567"/>
      <c r="BB2254" s="570"/>
      <c r="BC2254" s="571"/>
      <c r="BD2254" s="598"/>
      <c r="BE2254" s="599"/>
      <c r="BF2254" s="603"/>
      <c r="BG2254" s="604"/>
      <c r="BH2254" s="596"/>
      <c r="BI2254" s="597"/>
      <c r="BJ2254" s="598"/>
      <c r="BK2254" s="599"/>
      <c r="BL2254" s="600"/>
      <c r="BM2254" s="601"/>
      <c r="BN2254" s="602"/>
      <c r="BO2254" s="561"/>
      <c r="BP2254" s="561"/>
      <c r="BQ2254" s="78" t="s">
        <v>82</v>
      </c>
      <c r="BR2254" s="79" t="e">
        <f>IF(#REF!="B",#REF!,IF(#REF!="C",#REF!,#REF!))</f>
        <v>#REF!</v>
      </c>
      <c r="BS2254" s="75"/>
    </row>
    <row r="2255" spans="1:71" ht="21.75" customHeight="1">
      <c r="A2255" s="62"/>
      <c r="B2255" s="605" t="str">
        <f>IF(ROSTER!B$10="","",ROSTER!B$10)</f>
        <v/>
      </c>
      <c r="C2255" s="588" t="str">
        <f>IF(ROSTER!C$10="","",ROSTER!C$10)</f>
        <v/>
      </c>
      <c r="D2255" s="589"/>
      <c r="E2255" s="590"/>
      <c r="F2255" s="592">
        <f>IF(E2255="y",1,IF(E2255="S",1,0))</f>
        <v>0</v>
      </c>
      <c r="G2255" s="594">
        <f>IF(E2255="S",1,0)</f>
        <v>0</v>
      </c>
      <c r="H2255" s="584"/>
      <c r="I2255" s="576"/>
      <c r="J2255" s="564"/>
      <c r="K2255" s="565"/>
      <c r="L2255" s="568"/>
      <c r="M2255" s="569"/>
      <c r="N2255" s="578">
        <f>L2255+J2255</f>
        <v>0</v>
      </c>
      <c r="O2255" s="579"/>
      <c r="P2255" s="564"/>
      <c r="Q2255" s="565"/>
      <c r="R2255" s="568"/>
      <c r="S2255" s="569"/>
      <c r="T2255" s="578">
        <f>R2255-P2255</f>
        <v>0</v>
      </c>
      <c r="U2255" s="579"/>
      <c r="V2255" s="584"/>
      <c r="W2255" s="576"/>
      <c r="X2255" s="564"/>
      <c r="Y2255" s="576"/>
      <c r="Z2255" s="564"/>
      <c r="AA2255" s="576"/>
      <c r="AB2255" s="564"/>
      <c r="AC2255" s="565"/>
      <c r="AD2255" s="568"/>
      <c r="AE2255" s="569"/>
      <c r="AF2255" s="548">
        <f>IF(AB2255=0,0,(AD2255/AB2255)*100)</f>
        <v>0</v>
      </c>
      <c r="AG2255" s="549"/>
      <c r="AH2255" s="564"/>
      <c r="AI2255" s="565"/>
      <c r="AJ2255" s="568"/>
      <c r="AK2255" s="569"/>
      <c r="AL2255" s="548">
        <f>IF(AH2255=0,0,(AJ2255/AH2255)*100)</f>
        <v>0</v>
      </c>
      <c r="AM2255" s="549"/>
      <c r="AN2255" s="564"/>
      <c r="AO2255" s="565"/>
      <c r="AP2255" s="568"/>
      <c r="AQ2255" s="569"/>
      <c r="AR2255" s="548">
        <f>IF(AN2255=0,0,(AP2255/AN2255)*100)</f>
        <v>0</v>
      </c>
      <c r="AS2255" s="549"/>
      <c r="AT2255" s="572">
        <f>AB2255+AH2255+AN2255</f>
        <v>0</v>
      </c>
      <c r="AU2255" s="573"/>
      <c r="AV2255" s="544">
        <f>AD2255+AJ2255+AP2255</f>
        <v>0</v>
      </c>
      <c r="AW2255" s="545"/>
      <c r="AX2255" s="548">
        <f>IF(AT2255=0,0,(AV2255/AT2255)*100)</f>
        <v>0</v>
      </c>
      <c r="AY2255" s="549"/>
      <c r="AZ2255" s="564"/>
      <c r="BA2255" s="565"/>
      <c r="BB2255" s="568"/>
      <c r="BC2255" s="569"/>
      <c r="BD2255" s="548">
        <f>IF(AZ2255=0,0,(BB2255/AZ2255)*100)</f>
        <v>0</v>
      </c>
      <c r="BE2255" s="549"/>
      <c r="BF2255" s="572">
        <f>AT2255+AZ2255</f>
        <v>0</v>
      </c>
      <c r="BG2255" s="573"/>
      <c r="BH2255" s="544">
        <f>AV2255+BB2255</f>
        <v>0</v>
      </c>
      <c r="BI2255" s="545"/>
      <c r="BJ2255" s="548">
        <f>IF(BF2255=0,0,(BH2255/BF2255)*100)</f>
        <v>0</v>
      </c>
      <c r="BK2255" s="549"/>
      <c r="BL2255" s="552">
        <f>(AD2255*2)+(AJ2255*2)+(AP2255*3)+BB2255</f>
        <v>0</v>
      </c>
      <c r="BM2255" s="553"/>
      <c r="BN2255" s="554"/>
      <c r="BO2255" s="560" t="e">
        <f>(BL2255*BR$2253)+(N2255*BR$2254)+(X2255*BR$2255)+(R2255*BR$2256)+(V2255*BR$2257)+(Z2255*BR$2258)</f>
        <v>#REF!</v>
      </c>
      <c r="BP2255" s="560" t="e">
        <f>((AZ2255-BB2255)*BR$2260)+((AT2255-AV2255)*BR$2259)+(H2255*BR$2261)+(P2255*BR$2262)</f>
        <v>#REF!</v>
      </c>
      <c r="BQ2255" s="78" t="s">
        <v>83</v>
      </c>
      <c r="BR2255" s="79" t="e">
        <f>IF(#REF!="B",#REF!,IF(#REF!="C",#REF!,#REF!))</f>
        <v>#REF!</v>
      </c>
      <c r="BS2255" s="75"/>
    </row>
    <row r="2256" spans="1:71" ht="21.75" customHeight="1">
      <c r="A2256" s="62"/>
      <c r="B2256" s="606"/>
      <c r="C2256" s="562" t="str">
        <f>IF(ROSTER!D$10="","",ROSTER!D$10)</f>
        <v/>
      </c>
      <c r="D2256" s="563"/>
      <c r="E2256" s="591"/>
      <c r="F2256" s="593"/>
      <c r="G2256" s="595"/>
      <c r="H2256" s="585"/>
      <c r="I2256" s="577"/>
      <c r="J2256" s="566"/>
      <c r="K2256" s="567"/>
      <c r="L2256" s="570"/>
      <c r="M2256" s="571"/>
      <c r="N2256" s="582" t="s">
        <v>16</v>
      </c>
      <c r="O2256" s="583"/>
      <c r="P2256" s="566"/>
      <c r="Q2256" s="567"/>
      <c r="R2256" s="570"/>
      <c r="S2256" s="571"/>
      <c r="T2256" s="582" t="s">
        <v>16</v>
      </c>
      <c r="U2256" s="583"/>
      <c r="V2256" s="585"/>
      <c r="W2256" s="577"/>
      <c r="X2256" s="566"/>
      <c r="Y2256" s="577"/>
      <c r="Z2256" s="566"/>
      <c r="AA2256" s="577"/>
      <c r="AB2256" s="566"/>
      <c r="AC2256" s="567"/>
      <c r="AD2256" s="570"/>
      <c r="AE2256" s="571"/>
      <c r="AF2256" s="598"/>
      <c r="AG2256" s="599"/>
      <c r="AH2256" s="566"/>
      <c r="AI2256" s="567"/>
      <c r="AJ2256" s="570"/>
      <c r="AK2256" s="571"/>
      <c r="AL2256" s="598"/>
      <c r="AM2256" s="599"/>
      <c r="AN2256" s="566"/>
      <c r="AO2256" s="567"/>
      <c r="AP2256" s="570"/>
      <c r="AQ2256" s="571"/>
      <c r="AR2256" s="598"/>
      <c r="AS2256" s="599"/>
      <c r="AT2256" s="603"/>
      <c r="AU2256" s="604"/>
      <c r="AV2256" s="596"/>
      <c r="AW2256" s="597"/>
      <c r="AX2256" s="598"/>
      <c r="AY2256" s="599"/>
      <c r="AZ2256" s="566"/>
      <c r="BA2256" s="567"/>
      <c r="BB2256" s="570"/>
      <c r="BC2256" s="571"/>
      <c r="BD2256" s="598"/>
      <c r="BE2256" s="599"/>
      <c r="BF2256" s="603"/>
      <c r="BG2256" s="604"/>
      <c r="BH2256" s="596"/>
      <c r="BI2256" s="597"/>
      <c r="BJ2256" s="598"/>
      <c r="BK2256" s="599"/>
      <c r="BL2256" s="600"/>
      <c r="BM2256" s="601"/>
      <c r="BN2256" s="602"/>
      <c r="BO2256" s="561"/>
      <c r="BP2256" s="561"/>
      <c r="BQ2256" s="78" t="s">
        <v>84</v>
      </c>
      <c r="BR2256" s="79" t="e">
        <f>IF(#REF!="B",#REF!,IF(#REF!="C",#REF!,#REF!))</f>
        <v>#REF!</v>
      </c>
      <c r="BS2256" s="75"/>
    </row>
    <row r="2257" spans="1:76" ht="21.75" customHeight="1">
      <c r="A2257" s="62"/>
      <c r="B2257" s="586" t="str">
        <f>IF(ROSTER!B$12="","",ROSTER!B$12)</f>
        <v/>
      </c>
      <c r="C2257" s="588" t="str">
        <f>IF(ROSTER!C$12="","",ROSTER!C$12)</f>
        <v/>
      </c>
      <c r="D2257" s="589"/>
      <c r="E2257" s="590"/>
      <c r="F2257" s="592">
        <f>IF(E2257="y",1,IF(E2257="S",1,0))</f>
        <v>0</v>
      </c>
      <c r="G2257" s="594">
        <f>IF(E2257="S",1,0)</f>
        <v>0</v>
      </c>
      <c r="H2257" s="584"/>
      <c r="I2257" s="576"/>
      <c r="J2257" s="564"/>
      <c r="K2257" s="565"/>
      <c r="L2257" s="568"/>
      <c r="M2257" s="569"/>
      <c r="N2257" s="578">
        <f>L2257+J2257</f>
        <v>0</v>
      </c>
      <c r="O2257" s="579"/>
      <c r="P2257" s="564"/>
      <c r="Q2257" s="565"/>
      <c r="R2257" s="568"/>
      <c r="S2257" s="569"/>
      <c r="T2257" s="578">
        <f>R2257-P2257</f>
        <v>0</v>
      </c>
      <c r="U2257" s="579"/>
      <c r="V2257" s="584"/>
      <c r="W2257" s="576"/>
      <c r="X2257" s="564"/>
      <c r="Y2257" s="576"/>
      <c r="Z2257" s="564"/>
      <c r="AA2257" s="576"/>
      <c r="AB2257" s="564"/>
      <c r="AC2257" s="565"/>
      <c r="AD2257" s="568"/>
      <c r="AE2257" s="569"/>
      <c r="AF2257" s="548">
        <f>IF(AB2257=0,0,(AD2257/AB2257)*100)</f>
        <v>0</v>
      </c>
      <c r="AG2257" s="549"/>
      <c r="AH2257" s="564"/>
      <c r="AI2257" s="565"/>
      <c r="AJ2257" s="568"/>
      <c r="AK2257" s="569"/>
      <c r="AL2257" s="548">
        <f>IF(AH2257=0,0,(AJ2257/AH2257)*100)</f>
        <v>0</v>
      </c>
      <c r="AM2257" s="549"/>
      <c r="AN2257" s="564"/>
      <c r="AO2257" s="565"/>
      <c r="AP2257" s="568"/>
      <c r="AQ2257" s="569"/>
      <c r="AR2257" s="548">
        <f>IF(AN2257=0,0,(AP2257/AN2257)*100)</f>
        <v>0</v>
      </c>
      <c r="AS2257" s="549"/>
      <c r="AT2257" s="572">
        <f>AB2257+AH2257+AN2257</f>
        <v>0</v>
      </c>
      <c r="AU2257" s="573"/>
      <c r="AV2257" s="544">
        <f>AD2257+AJ2257+AP2257</f>
        <v>0</v>
      </c>
      <c r="AW2257" s="545"/>
      <c r="AX2257" s="548">
        <f>IF(AT2257=0,0,(AV2257/AT2257)*100)</f>
        <v>0</v>
      </c>
      <c r="AY2257" s="549"/>
      <c r="AZ2257" s="564"/>
      <c r="BA2257" s="565"/>
      <c r="BB2257" s="568"/>
      <c r="BC2257" s="569"/>
      <c r="BD2257" s="548">
        <f>IF(AZ2257=0,0,(BB2257/AZ2257)*100)</f>
        <v>0</v>
      </c>
      <c r="BE2257" s="549"/>
      <c r="BF2257" s="572">
        <f>AT2257+AZ2257</f>
        <v>0</v>
      </c>
      <c r="BG2257" s="573"/>
      <c r="BH2257" s="544">
        <f>AV2257+BB2257</f>
        <v>0</v>
      </c>
      <c r="BI2257" s="545"/>
      <c r="BJ2257" s="548">
        <f>IF(BF2257=0,0,(BH2257/BF2257)*100)</f>
        <v>0</v>
      </c>
      <c r="BK2257" s="549"/>
      <c r="BL2257" s="552">
        <f>(AD2257*2)+(AJ2257*2)+(AP2257*3)+BB2257</f>
        <v>0</v>
      </c>
      <c r="BM2257" s="553"/>
      <c r="BN2257" s="554"/>
      <c r="BO2257" s="560" t="e">
        <f>(BL2257*BR$2253)+(N2257*BR$2254)+(X2257*BR$2255)+(R2257*BR$2256)+(V2257*BR$2257)+(Z2257*BR$2258)</f>
        <v>#REF!</v>
      </c>
      <c r="BP2257" s="560" t="e">
        <f>((AZ2257-BB2257)*BR$2260)+((AT2257-AV2257)*BR$2259)+(H2257*BR$2261)+(P2257*BR$2262)</f>
        <v>#REF!</v>
      </c>
      <c r="BQ2257" s="78" t="s">
        <v>85</v>
      </c>
      <c r="BR2257" s="79" t="e">
        <f>IF(#REF!="B",#REF!,IF(#REF!="C",#REF!,#REF!))</f>
        <v>#REF!</v>
      </c>
      <c r="BS2257" s="75"/>
    </row>
    <row r="2258" spans="1:76" ht="21.75" customHeight="1">
      <c r="A2258" s="62"/>
      <c r="B2258" s="587"/>
      <c r="C2258" s="562" t="str">
        <f>IF(ROSTER!D$12="","",ROSTER!D$12)</f>
        <v/>
      </c>
      <c r="D2258" s="563"/>
      <c r="E2258" s="591"/>
      <c r="F2258" s="593"/>
      <c r="G2258" s="595"/>
      <c r="H2258" s="585"/>
      <c r="I2258" s="577"/>
      <c r="J2258" s="566"/>
      <c r="K2258" s="567"/>
      <c r="L2258" s="570"/>
      <c r="M2258" s="571"/>
      <c r="N2258" s="582" t="s">
        <v>16</v>
      </c>
      <c r="O2258" s="583"/>
      <c r="P2258" s="566"/>
      <c r="Q2258" s="567"/>
      <c r="R2258" s="570"/>
      <c r="S2258" s="571"/>
      <c r="T2258" s="582" t="s">
        <v>16</v>
      </c>
      <c r="U2258" s="583"/>
      <c r="V2258" s="585"/>
      <c r="W2258" s="577"/>
      <c r="X2258" s="566"/>
      <c r="Y2258" s="577"/>
      <c r="Z2258" s="566"/>
      <c r="AA2258" s="577"/>
      <c r="AB2258" s="566"/>
      <c r="AC2258" s="567"/>
      <c r="AD2258" s="570"/>
      <c r="AE2258" s="571"/>
      <c r="AF2258" s="598"/>
      <c r="AG2258" s="599"/>
      <c r="AH2258" s="566"/>
      <c r="AI2258" s="567"/>
      <c r="AJ2258" s="570"/>
      <c r="AK2258" s="571"/>
      <c r="AL2258" s="598"/>
      <c r="AM2258" s="599"/>
      <c r="AN2258" s="566"/>
      <c r="AO2258" s="567"/>
      <c r="AP2258" s="570"/>
      <c r="AQ2258" s="571"/>
      <c r="AR2258" s="598"/>
      <c r="AS2258" s="599"/>
      <c r="AT2258" s="603"/>
      <c r="AU2258" s="604"/>
      <c r="AV2258" s="596"/>
      <c r="AW2258" s="597"/>
      <c r="AX2258" s="598"/>
      <c r="AY2258" s="599"/>
      <c r="AZ2258" s="566"/>
      <c r="BA2258" s="567"/>
      <c r="BB2258" s="570"/>
      <c r="BC2258" s="571"/>
      <c r="BD2258" s="598"/>
      <c r="BE2258" s="599"/>
      <c r="BF2258" s="603"/>
      <c r="BG2258" s="604"/>
      <c r="BH2258" s="596"/>
      <c r="BI2258" s="597"/>
      <c r="BJ2258" s="598"/>
      <c r="BK2258" s="599"/>
      <c r="BL2258" s="600"/>
      <c r="BM2258" s="601"/>
      <c r="BN2258" s="602"/>
      <c r="BO2258" s="561"/>
      <c r="BP2258" s="561"/>
      <c r="BQ2258" s="78" t="s">
        <v>86</v>
      </c>
      <c r="BR2258" s="79" t="e">
        <f>IF(#REF!="B",#REF!,IF(#REF!="C",#REF!,#REF!))</f>
        <v>#REF!</v>
      </c>
      <c r="BS2258" s="75"/>
    </row>
    <row r="2259" spans="1:76" ht="21.75" customHeight="1">
      <c r="A2259" s="62"/>
      <c r="B2259" s="586" t="str">
        <f>IF(ROSTER!B$14="","",ROSTER!B$14)</f>
        <v/>
      </c>
      <c r="C2259" s="588" t="str">
        <f>IF(ROSTER!C$14="","",ROSTER!C$14)</f>
        <v/>
      </c>
      <c r="D2259" s="589"/>
      <c r="E2259" s="590"/>
      <c r="F2259" s="592">
        <f>IF(E2259="y",1,IF(E2259="S",1,0))</f>
        <v>0</v>
      </c>
      <c r="G2259" s="594">
        <f>IF(E2259="S",1,0)</f>
        <v>0</v>
      </c>
      <c r="H2259" s="584"/>
      <c r="I2259" s="576"/>
      <c r="J2259" s="564"/>
      <c r="K2259" s="565"/>
      <c r="L2259" s="568"/>
      <c r="M2259" s="569"/>
      <c r="N2259" s="578">
        <f>L2259+J2259</f>
        <v>0</v>
      </c>
      <c r="O2259" s="579"/>
      <c r="P2259" s="564"/>
      <c r="Q2259" s="565"/>
      <c r="R2259" s="568"/>
      <c r="S2259" s="569"/>
      <c r="T2259" s="578">
        <f>R2259-P2259</f>
        <v>0</v>
      </c>
      <c r="U2259" s="579"/>
      <c r="V2259" s="584"/>
      <c r="W2259" s="576"/>
      <c r="X2259" s="564"/>
      <c r="Y2259" s="576"/>
      <c r="Z2259" s="564"/>
      <c r="AA2259" s="576"/>
      <c r="AB2259" s="564"/>
      <c r="AC2259" s="565"/>
      <c r="AD2259" s="568"/>
      <c r="AE2259" s="569"/>
      <c r="AF2259" s="548">
        <f>IF(AB2259=0,0,(AD2259/AB2259)*100)</f>
        <v>0</v>
      </c>
      <c r="AG2259" s="549"/>
      <c r="AH2259" s="564"/>
      <c r="AI2259" s="565"/>
      <c r="AJ2259" s="568"/>
      <c r="AK2259" s="569"/>
      <c r="AL2259" s="548">
        <f>IF(AH2259=0,0,(AJ2259/AH2259)*100)</f>
        <v>0</v>
      </c>
      <c r="AM2259" s="549"/>
      <c r="AN2259" s="564"/>
      <c r="AO2259" s="565"/>
      <c r="AP2259" s="568"/>
      <c r="AQ2259" s="569"/>
      <c r="AR2259" s="548">
        <f>IF(AN2259=0,0,(AP2259/AN2259)*100)</f>
        <v>0</v>
      </c>
      <c r="AS2259" s="549"/>
      <c r="AT2259" s="572">
        <f>AB2259+AH2259+AN2259</f>
        <v>0</v>
      </c>
      <c r="AU2259" s="573"/>
      <c r="AV2259" s="544">
        <f>AD2259+AJ2259+AP2259</f>
        <v>0</v>
      </c>
      <c r="AW2259" s="545"/>
      <c r="AX2259" s="548">
        <f>IF(AT2259=0,0,(AV2259/AT2259)*100)</f>
        <v>0</v>
      </c>
      <c r="AY2259" s="549"/>
      <c r="AZ2259" s="564"/>
      <c r="BA2259" s="565"/>
      <c r="BB2259" s="568"/>
      <c r="BC2259" s="569"/>
      <c r="BD2259" s="548">
        <f>IF(AZ2259=0,0,(BB2259/AZ2259)*100)</f>
        <v>0</v>
      </c>
      <c r="BE2259" s="549"/>
      <c r="BF2259" s="572">
        <f>AT2259+AZ2259</f>
        <v>0</v>
      </c>
      <c r="BG2259" s="573"/>
      <c r="BH2259" s="544">
        <f>AV2259+BB2259</f>
        <v>0</v>
      </c>
      <c r="BI2259" s="545"/>
      <c r="BJ2259" s="548">
        <f>IF(BF2259=0,0,(BH2259/BF2259)*100)</f>
        <v>0</v>
      </c>
      <c r="BK2259" s="549"/>
      <c r="BL2259" s="552">
        <f>(AD2259*2)+(AJ2259*2)+(AP2259*3)+BB2259</f>
        <v>0</v>
      </c>
      <c r="BM2259" s="553"/>
      <c r="BN2259" s="554"/>
      <c r="BO2259" s="560" t="e">
        <f>(BL2259*BR$2253)+(N2259*BR$2254)+(X2259*BR$2255)+(R2259*BR$2256)+(V2259*BR$2257)+(Z2259*BR$2258)</f>
        <v>#REF!</v>
      </c>
      <c r="BP2259" s="560" t="e">
        <f>((AZ2259-BB2259)*BR$2260)+((AT2259-AV2259)*BR$2259)+(H2259*BR$2261)+(P2259*BR$2262)</f>
        <v>#REF!</v>
      </c>
      <c r="BQ2259" s="78" t="s">
        <v>87</v>
      </c>
      <c r="BR2259" s="79" t="e">
        <f>IF(#REF!="B",#REF!,IF(#REF!="C",#REF!,#REF!))</f>
        <v>#REF!</v>
      </c>
      <c r="BS2259" s="75"/>
    </row>
    <row r="2260" spans="1:76" ht="21.75" customHeight="1">
      <c r="A2260" s="62"/>
      <c r="B2260" s="587"/>
      <c r="C2260" s="562" t="str">
        <f>IF(ROSTER!D$14="","",ROSTER!D$14)</f>
        <v/>
      </c>
      <c r="D2260" s="563"/>
      <c r="E2260" s="591"/>
      <c r="F2260" s="593"/>
      <c r="G2260" s="595"/>
      <c r="H2260" s="585"/>
      <c r="I2260" s="577"/>
      <c r="J2260" s="566"/>
      <c r="K2260" s="567"/>
      <c r="L2260" s="570"/>
      <c r="M2260" s="571"/>
      <c r="N2260" s="582" t="s">
        <v>16</v>
      </c>
      <c r="O2260" s="583"/>
      <c r="P2260" s="566"/>
      <c r="Q2260" s="567"/>
      <c r="R2260" s="570"/>
      <c r="S2260" s="571"/>
      <c r="T2260" s="582" t="s">
        <v>16</v>
      </c>
      <c r="U2260" s="583"/>
      <c r="V2260" s="585"/>
      <c r="W2260" s="577"/>
      <c r="X2260" s="566"/>
      <c r="Y2260" s="577"/>
      <c r="Z2260" s="566"/>
      <c r="AA2260" s="577"/>
      <c r="AB2260" s="566"/>
      <c r="AC2260" s="567"/>
      <c r="AD2260" s="570"/>
      <c r="AE2260" s="571"/>
      <c r="AF2260" s="598"/>
      <c r="AG2260" s="599"/>
      <c r="AH2260" s="566"/>
      <c r="AI2260" s="567"/>
      <c r="AJ2260" s="570"/>
      <c r="AK2260" s="571"/>
      <c r="AL2260" s="598"/>
      <c r="AM2260" s="599"/>
      <c r="AN2260" s="566"/>
      <c r="AO2260" s="567"/>
      <c r="AP2260" s="570"/>
      <c r="AQ2260" s="571"/>
      <c r="AR2260" s="598"/>
      <c r="AS2260" s="599"/>
      <c r="AT2260" s="603"/>
      <c r="AU2260" s="604"/>
      <c r="AV2260" s="596"/>
      <c r="AW2260" s="597"/>
      <c r="AX2260" s="598"/>
      <c r="AY2260" s="599"/>
      <c r="AZ2260" s="566"/>
      <c r="BA2260" s="567"/>
      <c r="BB2260" s="570"/>
      <c r="BC2260" s="571"/>
      <c r="BD2260" s="598"/>
      <c r="BE2260" s="599"/>
      <c r="BF2260" s="603"/>
      <c r="BG2260" s="604"/>
      <c r="BH2260" s="596"/>
      <c r="BI2260" s="597"/>
      <c r="BJ2260" s="598"/>
      <c r="BK2260" s="599"/>
      <c r="BL2260" s="600"/>
      <c r="BM2260" s="601"/>
      <c r="BN2260" s="602"/>
      <c r="BO2260" s="561"/>
      <c r="BP2260" s="561"/>
      <c r="BQ2260" s="78" t="s">
        <v>88</v>
      </c>
      <c r="BR2260" s="79" t="e">
        <f>IF(#REF!="B",#REF!,IF(#REF!="C",#REF!,#REF!))</f>
        <v>#REF!</v>
      </c>
      <c r="BS2260" s="75"/>
    </row>
    <row r="2261" spans="1:76" ht="21.75" customHeight="1">
      <c r="A2261" s="62"/>
      <c r="B2261" s="586" t="str">
        <f>IF(ROSTER!B$16="","",ROSTER!B$16)</f>
        <v/>
      </c>
      <c r="C2261" s="588" t="str">
        <f>IF(ROSTER!C$16="","",ROSTER!C$16)</f>
        <v/>
      </c>
      <c r="D2261" s="589"/>
      <c r="E2261" s="590"/>
      <c r="F2261" s="592">
        <f>IF(E2261="y",1,IF(E2261="S",1,0))</f>
        <v>0</v>
      </c>
      <c r="G2261" s="594">
        <f>IF(E2261="S",1,0)</f>
        <v>0</v>
      </c>
      <c r="H2261" s="584"/>
      <c r="I2261" s="576"/>
      <c r="J2261" s="564"/>
      <c r="K2261" s="565"/>
      <c r="L2261" s="568"/>
      <c r="M2261" s="569"/>
      <c r="N2261" s="578">
        <f>L2261+J2261</f>
        <v>0</v>
      </c>
      <c r="O2261" s="579"/>
      <c r="P2261" s="564"/>
      <c r="Q2261" s="565"/>
      <c r="R2261" s="568"/>
      <c r="S2261" s="569"/>
      <c r="T2261" s="578">
        <f>R2261-P2261</f>
        <v>0</v>
      </c>
      <c r="U2261" s="579"/>
      <c r="V2261" s="584"/>
      <c r="W2261" s="576"/>
      <c r="X2261" s="564"/>
      <c r="Y2261" s="576"/>
      <c r="Z2261" s="564"/>
      <c r="AA2261" s="576"/>
      <c r="AB2261" s="564"/>
      <c r="AC2261" s="565"/>
      <c r="AD2261" s="568"/>
      <c r="AE2261" s="569"/>
      <c r="AF2261" s="548">
        <f>IF(AB2261=0,0,(AD2261/AB2261)*100)</f>
        <v>0</v>
      </c>
      <c r="AG2261" s="549"/>
      <c r="AH2261" s="564"/>
      <c r="AI2261" s="565"/>
      <c r="AJ2261" s="568"/>
      <c r="AK2261" s="569"/>
      <c r="AL2261" s="548">
        <f>IF(AH2261=0,0,(AJ2261/AH2261)*100)</f>
        <v>0</v>
      </c>
      <c r="AM2261" s="549"/>
      <c r="AN2261" s="564"/>
      <c r="AO2261" s="565"/>
      <c r="AP2261" s="568"/>
      <c r="AQ2261" s="569"/>
      <c r="AR2261" s="548">
        <f>IF(AN2261=0,0,(AP2261/AN2261)*100)</f>
        <v>0</v>
      </c>
      <c r="AS2261" s="549"/>
      <c r="AT2261" s="572">
        <f>AB2261+AH2261+AN2261</f>
        <v>0</v>
      </c>
      <c r="AU2261" s="573"/>
      <c r="AV2261" s="544">
        <f>AD2261+AJ2261+AP2261</f>
        <v>0</v>
      </c>
      <c r="AW2261" s="545"/>
      <c r="AX2261" s="548">
        <f>IF(AT2261=0,0,(AV2261/AT2261)*100)</f>
        <v>0</v>
      </c>
      <c r="AY2261" s="549"/>
      <c r="AZ2261" s="564"/>
      <c r="BA2261" s="565"/>
      <c r="BB2261" s="568"/>
      <c r="BC2261" s="569"/>
      <c r="BD2261" s="548">
        <f>IF(AZ2261=0,0,(BB2261/AZ2261)*100)</f>
        <v>0</v>
      </c>
      <c r="BE2261" s="549"/>
      <c r="BF2261" s="572">
        <f>AT2261+AZ2261</f>
        <v>0</v>
      </c>
      <c r="BG2261" s="573"/>
      <c r="BH2261" s="544">
        <f>AV2261+BB2261</f>
        <v>0</v>
      </c>
      <c r="BI2261" s="545"/>
      <c r="BJ2261" s="548">
        <f>IF(BF2261=0,0,(BH2261/BF2261)*100)</f>
        <v>0</v>
      </c>
      <c r="BK2261" s="549"/>
      <c r="BL2261" s="552">
        <f>(AD2261*2)+(AJ2261*2)+(AP2261*3)+BB2261</f>
        <v>0</v>
      </c>
      <c r="BM2261" s="553"/>
      <c r="BN2261" s="554"/>
      <c r="BO2261" s="560" t="e">
        <f>(BL2261*BR$2253)+(N2261*BR$2254)+(X2261*BR$2255)+(R2261*BR$2256)+(V2261*BR$2257)+(Z2261*BR$2258)</f>
        <v>#REF!</v>
      </c>
      <c r="BP2261" s="560" t="e">
        <f>((AZ2261-BB2261)*BR$2260)+((AT2261-AV2261)*BR$2259)+(H2261*BR$2261)+(P2261*BR$2262)</f>
        <v>#REF!</v>
      </c>
      <c r="BQ2261" s="78" t="s">
        <v>89</v>
      </c>
      <c r="BR2261" s="79" t="e">
        <f>IF(#REF!="B",#REF!,IF(#REF!="C",#REF!,#REF!))</f>
        <v>#REF!</v>
      </c>
      <c r="BS2261" s="75"/>
    </row>
    <row r="2262" spans="1:76" ht="21.75" customHeight="1">
      <c r="A2262" s="62"/>
      <c r="B2262" s="587"/>
      <c r="C2262" s="562" t="str">
        <f>IF(ROSTER!D$16="","",ROSTER!D$16)</f>
        <v/>
      </c>
      <c r="D2262" s="563"/>
      <c r="E2262" s="591"/>
      <c r="F2262" s="593"/>
      <c r="G2262" s="595"/>
      <c r="H2262" s="585"/>
      <c r="I2262" s="577"/>
      <c r="J2262" s="566"/>
      <c r="K2262" s="567"/>
      <c r="L2262" s="570"/>
      <c r="M2262" s="571"/>
      <c r="N2262" s="582" t="s">
        <v>16</v>
      </c>
      <c r="O2262" s="583"/>
      <c r="P2262" s="566"/>
      <c r="Q2262" s="567"/>
      <c r="R2262" s="570"/>
      <c r="S2262" s="571"/>
      <c r="T2262" s="582" t="s">
        <v>16</v>
      </c>
      <c r="U2262" s="583"/>
      <c r="V2262" s="585"/>
      <c r="W2262" s="577"/>
      <c r="X2262" s="566"/>
      <c r="Y2262" s="577"/>
      <c r="Z2262" s="566"/>
      <c r="AA2262" s="577"/>
      <c r="AB2262" s="566"/>
      <c r="AC2262" s="567"/>
      <c r="AD2262" s="570"/>
      <c r="AE2262" s="571"/>
      <c r="AF2262" s="598"/>
      <c r="AG2262" s="599"/>
      <c r="AH2262" s="566"/>
      <c r="AI2262" s="567"/>
      <c r="AJ2262" s="570"/>
      <c r="AK2262" s="571"/>
      <c r="AL2262" s="598"/>
      <c r="AM2262" s="599"/>
      <c r="AN2262" s="566"/>
      <c r="AO2262" s="567"/>
      <c r="AP2262" s="570"/>
      <c r="AQ2262" s="571"/>
      <c r="AR2262" s="598"/>
      <c r="AS2262" s="599"/>
      <c r="AT2262" s="603"/>
      <c r="AU2262" s="604"/>
      <c r="AV2262" s="596"/>
      <c r="AW2262" s="597"/>
      <c r="AX2262" s="598"/>
      <c r="AY2262" s="599"/>
      <c r="AZ2262" s="566"/>
      <c r="BA2262" s="567"/>
      <c r="BB2262" s="570"/>
      <c r="BC2262" s="571"/>
      <c r="BD2262" s="598"/>
      <c r="BE2262" s="599"/>
      <c r="BF2262" s="603"/>
      <c r="BG2262" s="604"/>
      <c r="BH2262" s="596"/>
      <c r="BI2262" s="597"/>
      <c r="BJ2262" s="598"/>
      <c r="BK2262" s="599"/>
      <c r="BL2262" s="600"/>
      <c r="BM2262" s="601"/>
      <c r="BN2262" s="602"/>
      <c r="BO2262" s="561"/>
      <c r="BP2262" s="561"/>
      <c r="BQ2262" s="78" t="s">
        <v>90</v>
      </c>
      <c r="BR2262" s="79" t="e">
        <f>IF(#REF!="B",#REF!,IF(#REF!="C",#REF!,#REF!))</f>
        <v>#REF!</v>
      </c>
      <c r="BS2262" s="75"/>
    </row>
    <row r="2263" spans="1:76" ht="21.75" customHeight="1">
      <c r="A2263" s="62"/>
      <c r="B2263" s="586" t="str">
        <f>IF(ROSTER!B$18="","",ROSTER!B$18)</f>
        <v/>
      </c>
      <c r="C2263" s="588" t="str">
        <f>IF(ROSTER!C$18="","",ROSTER!C$18)</f>
        <v/>
      </c>
      <c r="D2263" s="589"/>
      <c r="E2263" s="590"/>
      <c r="F2263" s="592">
        <f>IF(E2263="y",1,IF(E2263="S",1,0))</f>
        <v>0</v>
      </c>
      <c r="G2263" s="594">
        <f>IF(E2263="S",1,0)</f>
        <v>0</v>
      </c>
      <c r="H2263" s="584"/>
      <c r="I2263" s="576"/>
      <c r="J2263" s="564"/>
      <c r="K2263" s="565"/>
      <c r="L2263" s="568"/>
      <c r="M2263" s="569"/>
      <c r="N2263" s="578">
        <f>L2263+J2263</f>
        <v>0</v>
      </c>
      <c r="O2263" s="579"/>
      <c r="P2263" s="564"/>
      <c r="Q2263" s="565"/>
      <c r="R2263" s="568"/>
      <c r="S2263" s="569"/>
      <c r="T2263" s="578">
        <f>R2263-P2263</f>
        <v>0</v>
      </c>
      <c r="U2263" s="579"/>
      <c r="V2263" s="584"/>
      <c r="W2263" s="576"/>
      <c r="X2263" s="564"/>
      <c r="Y2263" s="576"/>
      <c r="Z2263" s="564"/>
      <c r="AA2263" s="576"/>
      <c r="AB2263" s="564"/>
      <c r="AC2263" s="565"/>
      <c r="AD2263" s="568"/>
      <c r="AE2263" s="569"/>
      <c r="AF2263" s="548">
        <f>IF(AB2263=0,0,(AD2263/AB2263)*100)</f>
        <v>0</v>
      </c>
      <c r="AG2263" s="549"/>
      <c r="AH2263" s="564"/>
      <c r="AI2263" s="565"/>
      <c r="AJ2263" s="568"/>
      <c r="AK2263" s="569"/>
      <c r="AL2263" s="548">
        <f>IF(AH2263=0,0,(AJ2263/AH2263)*100)</f>
        <v>0</v>
      </c>
      <c r="AM2263" s="549"/>
      <c r="AN2263" s="564"/>
      <c r="AO2263" s="565"/>
      <c r="AP2263" s="568"/>
      <c r="AQ2263" s="569"/>
      <c r="AR2263" s="548">
        <f>IF(AN2263=0,0,(AP2263/AN2263)*100)</f>
        <v>0</v>
      </c>
      <c r="AS2263" s="549"/>
      <c r="AT2263" s="572">
        <f>AB2263+AH2263+AN2263</f>
        <v>0</v>
      </c>
      <c r="AU2263" s="573"/>
      <c r="AV2263" s="544">
        <f>AD2263+AJ2263+AP2263</f>
        <v>0</v>
      </c>
      <c r="AW2263" s="545"/>
      <c r="AX2263" s="548">
        <f>IF(AT2263=0,0,(AV2263/AT2263)*100)</f>
        <v>0</v>
      </c>
      <c r="AY2263" s="549"/>
      <c r="AZ2263" s="564"/>
      <c r="BA2263" s="565"/>
      <c r="BB2263" s="568"/>
      <c r="BC2263" s="569"/>
      <c r="BD2263" s="548">
        <f>IF(AZ2263=0,0,(BB2263/AZ2263)*100)</f>
        <v>0</v>
      </c>
      <c r="BE2263" s="549"/>
      <c r="BF2263" s="572">
        <f>AT2263+AZ2263</f>
        <v>0</v>
      </c>
      <c r="BG2263" s="573"/>
      <c r="BH2263" s="544">
        <f>AV2263+BB2263</f>
        <v>0</v>
      </c>
      <c r="BI2263" s="545"/>
      <c r="BJ2263" s="548">
        <f>IF(BF2263=0,0,(BH2263/BF2263)*100)</f>
        <v>0</v>
      </c>
      <c r="BK2263" s="549"/>
      <c r="BL2263" s="552">
        <f>(AD2263*2)+(AJ2263*2)+(AP2263*3)+BB2263</f>
        <v>0</v>
      </c>
      <c r="BM2263" s="553"/>
      <c r="BN2263" s="554"/>
      <c r="BO2263" s="560" t="e">
        <f>(BL2263*BR$2253)+(N2263*BR$2254)+(X2263*BR$2255)+(R2263*BR$2256)+(V2263*BR$2257)+(Z2263*BR$2258)</f>
        <v>#REF!</v>
      </c>
      <c r="BP2263" s="560" t="e">
        <f>((AZ2263-BB2263)*BR$2260)+((AT2263-AV2263)*BR$2259)+(H2263*BR$2261)+(P2263*BR$2262)</f>
        <v>#REF!</v>
      </c>
      <c r="BQ2263" s="62"/>
      <c r="BR2263" s="62"/>
      <c r="BS2263" s="75"/>
    </row>
    <row r="2264" spans="1:76" ht="21.75" customHeight="1">
      <c r="A2264" s="62"/>
      <c r="B2264" s="587"/>
      <c r="C2264" s="562" t="str">
        <f>IF(ROSTER!D$18="","",ROSTER!D$18)</f>
        <v/>
      </c>
      <c r="D2264" s="563"/>
      <c r="E2264" s="591"/>
      <c r="F2264" s="593"/>
      <c r="G2264" s="595"/>
      <c r="H2264" s="585"/>
      <c r="I2264" s="577"/>
      <c r="J2264" s="566"/>
      <c r="K2264" s="567"/>
      <c r="L2264" s="570"/>
      <c r="M2264" s="571"/>
      <c r="N2264" s="582" t="s">
        <v>16</v>
      </c>
      <c r="O2264" s="583"/>
      <c r="P2264" s="566"/>
      <c r="Q2264" s="567"/>
      <c r="R2264" s="570"/>
      <c r="S2264" s="571"/>
      <c r="T2264" s="582" t="s">
        <v>16</v>
      </c>
      <c r="U2264" s="583"/>
      <c r="V2264" s="585"/>
      <c r="W2264" s="577"/>
      <c r="X2264" s="566"/>
      <c r="Y2264" s="577"/>
      <c r="Z2264" s="566"/>
      <c r="AA2264" s="577"/>
      <c r="AB2264" s="566"/>
      <c r="AC2264" s="567"/>
      <c r="AD2264" s="570"/>
      <c r="AE2264" s="571"/>
      <c r="AF2264" s="598"/>
      <c r="AG2264" s="599"/>
      <c r="AH2264" s="566"/>
      <c r="AI2264" s="567"/>
      <c r="AJ2264" s="570"/>
      <c r="AK2264" s="571"/>
      <c r="AL2264" s="598"/>
      <c r="AM2264" s="599"/>
      <c r="AN2264" s="566"/>
      <c r="AO2264" s="567"/>
      <c r="AP2264" s="570"/>
      <c r="AQ2264" s="571"/>
      <c r="AR2264" s="598"/>
      <c r="AS2264" s="599"/>
      <c r="AT2264" s="603"/>
      <c r="AU2264" s="604"/>
      <c r="AV2264" s="596"/>
      <c r="AW2264" s="597"/>
      <c r="AX2264" s="598"/>
      <c r="AY2264" s="599"/>
      <c r="AZ2264" s="566"/>
      <c r="BA2264" s="567"/>
      <c r="BB2264" s="570"/>
      <c r="BC2264" s="571"/>
      <c r="BD2264" s="598"/>
      <c r="BE2264" s="599"/>
      <c r="BF2264" s="603"/>
      <c r="BG2264" s="604"/>
      <c r="BH2264" s="596"/>
      <c r="BI2264" s="597"/>
      <c r="BJ2264" s="598"/>
      <c r="BK2264" s="599"/>
      <c r="BL2264" s="600"/>
      <c r="BM2264" s="601"/>
      <c r="BN2264" s="602"/>
      <c r="BO2264" s="561"/>
      <c r="BP2264" s="561"/>
      <c r="BQ2264" s="62"/>
      <c r="BR2264" s="62"/>
      <c r="BS2264" s="62"/>
    </row>
    <row r="2265" spans="1:76" ht="21.75" customHeight="1">
      <c r="A2265" s="62"/>
      <c r="B2265" s="586" t="str">
        <f>IF(ROSTER!B$20="","",ROSTER!B$20)</f>
        <v/>
      </c>
      <c r="C2265" s="588" t="str">
        <f>IF(ROSTER!C$20="","",ROSTER!C$20)</f>
        <v/>
      </c>
      <c r="D2265" s="589"/>
      <c r="E2265" s="590"/>
      <c r="F2265" s="592">
        <f>IF(E2265="y",1,IF(E2265="S",1,0))</f>
        <v>0</v>
      </c>
      <c r="G2265" s="594">
        <f>IF(E2265="S",1,0)</f>
        <v>0</v>
      </c>
      <c r="H2265" s="584"/>
      <c r="I2265" s="576"/>
      <c r="J2265" s="564"/>
      <c r="K2265" s="565"/>
      <c r="L2265" s="568"/>
      <c r="M2265" s="569"/>
      <c r="N2265" s="578">
        <f>L2265+J2265</f>
        <v>0</v>
      </c>
      <c r="O2265" s="579"/>
      <c r="P2265" s="564"/>
      <c r="Q2265" s="565"/>
      <c r="R2265" s="568"/>
      <c r="S2265" s="569"/>
      <c r="T2265" s="578">
        <f>R2265-P2265</f>
        <v>0</v>
      </c>
      <c r="U2265" s="579"/>
      <c r="V2265" s="584"/>
      <c r="W2265" s="576"/>
      <c r="X2265" s="564"/>
      <c r="Y2265" s="576"/>
      <c r="Z2265" s="564"/>
      <c r="AA2265" s="576"/>
      <c r="AB2265" s="564"/>
      <c r="AC2265" s="565"/>
      <c r="AD2265" s="568"/>
      <c r="AE2265" s="569"/>
      <c r="AF2265" s="548">
        <f>IF(AB2265=0,0,(AD2265/AB2265)*100)</f>
        <v>0</v>
      </c>
      <c r="AG2265" s="549"/>
      <c r="AH2265" s="564"/>
      <c r="AI2265" s="565"/>
      <c r="AJ2265" s="568"/>
      <c r="AK2265" s="569"/>
      <c r="AL2265" s="548">
        <f>IF(AH2265=0,0,(AJ2265/AH2265)*100)</f>
        <v>0</v>
      </c>
      <c r="AM2265" s="549"/>
      <c r="AN2265" s="564"/>
      <c r="AO2265" s="565"/>
      <c r="AP2265" s="568"/>
      <c r="AQ2265" s="569"/>
      <c r="AR2265" s="548">
        <f>IF(AN2265=0,0,(AP2265/AN2265)*100)</f>
        <v>0</v>
      </c>
      <c r="AS2265" s="549"/>
      <c r="AT2265" s="572">
        <f>AB2265+AH2265+AN2265</f>
        <v>0</v>
      </c>
      <c r="AU2265" s="573"/>
      <c r="AV2265" s="544">
        <f>AD2265+AJ2265+AP2265</f>
        <v>0</v>
      </c>
      <c r="AW2265" s="545"/>
      <c r="AX2265" s="548">
        <f>IF(AT2265=0,0,(AV2265/AT2265)*100)</f>
        <v>0</v>
      </c>
      <c r="AY2265" s="549"/>
      <c r="AZ2265" s="564"/>
      <c r="BA2265" s="565"/>
      <c r="BB2265" s="568"/>
      <c r="BC2265" s="569"/>
      <c r="BD2265" s="548">
        <f>IF(AZ2265=0,0,(BB2265/AZ2265)*100)</f>
        <v>0</v>
      </c>
      <c r="BE2265" s="549"/>
      <c r="BF2265" s="572">
        <f>AT2265+AZ2265</f>
        <v>0</v>
      </c>
      <c r="BG2265" s="573"/>
      <c r="BH2265" s="544">
        <f>AV2265+BB2265</f>
        <v>0</v>
      </c>
      <c r="BI2265" s="545"/>
      <c r="BJ2265" s="548">
        <f>IF(BF2265=0,0,(BH2265/BF2265)*100)</f>
        <v>0</v>
      </c>
      <c r="BK2265" s="549"/>
      <c r="BL2265" s="552">
        <f>(AD2265*2)+(AJ2265*2)+(AP2265*3)+BB2265</f>
        <v>0</v>
      </c>
      <c r="BM2265" s="553"/>
      <c r="BN2265" s="554"/>
      <c r="BO2265" s="560" t="e">
        <f>(BL2265*BR$2253)+(N2265*BR$2254)+(X2265*BR$2255)+(R2265*BR$2256)+(V2265*BR$2257)+(Z2265*BR$2258)</f>
        <v>#REF!</v>
      </c>
      <c r="BP2265" s="560" t="e">
        <f>((AZ2265-BB2265)*BR$2260)+((AT2265-AV2265)*BR$2259)+(H2265*BR$2261)+(P2265*BR$2262)</f>
        <v>#REF!</v>
      </c>
      <c r="BQ2265" s="62"/>
      <c r="BR2265" s="62"/>
      <c r="BS2265" s="62"/>
    </row>
    <row r="2266" spans="1:76" ht="21.75" customHeight="1">
      <c r="A2266" s="62"/>
      <c r="B2266" s="587"/>
      <c r="C2266" s="562" t="str">
        <f>IF(ROSTER!D$20="","",ROSTER!D$20)</f>
        <v/>
      </c>
      <c r="D2266" s="563"/>
      <c r="E2266" s="591"/>
      <c r="F2266" s="593"/>
      <c r="G2266" s="595"/>
      <c r="H2266" s="585"/>
      <c r="I2266" s="577"/>
      <c r="J2266" s="566"/>
      <c r="K2266" s="567"/>
      <c r="L2266" s="570"/>
      <c r="M2266" s="571"/>
      <c r="N2266" s="582" t="s">
        <v>16</v>
      </c>
      <c r="O2266" s="583"/>
      <c r="P2266" s="566"/>
      <c r="Q2266" s="567"/>
      <c r="R2266" s="570"/>
      <c r="S2266" s="571"/>
      <c r="T2266" s="582" t="s">
        <v>16</v>
      </c>
      <c r="U2266" s="583"/>
      <c r="V2266" s="585"/>
      <c r="W2266" s="577"/>
      <c r="X2266" s="566"/>
      <c r="Y2266" s="577"/>
      <c r="Z2266" s="566"/>
      <c r="AA2266" s="577"/>
      <c r="AB2266" s="566"/>
      <c r="AC2266" s="567"/>
      <c r="AD2266" s="570"/>
      <c r="AE2266" s="571"/>
      <c r="AF2266" s="598"/>
      <c r="AG2266" s="599"/>
      <c r="AH2266" s="566"/>
      <c r="AI2266" s="567"/>
      <c r="AJ2266" s="570"/>
      <c r="AK2266" s="571"/>
      <c r="AL2266" s="598"/>
      <c r="AM2266" s="599"/>
      <c r="AN2266" s="566"/>
      <c r="AO2266" s="567"/>
      <c r="AP2266" s="570"/>
      <c r="AQ2266" s="571"/>
      <c r="AR2266" s="598"/>
      <c r="AS2266" s="599"/>
      <c r="AT2266" s="603"/>
      <c r="AU2266" s="604"/>
      <c r="AV2266" s="596"/>
      <c r="AW2266" s="597"/>
      <c r="AX2266" s="598"/>
      <c r="AY2266" s="599"/>
      <c r="AZ2266" s="566"/>
      <c r="BA2266" s="567"/>
      <c r="BB2266" s="570"/>
      <c r="BC2266" s="571"/>
      <c r="BD2266" s="598"/>
      <c r="BE2266" s="599"/>
      <c r="BF2266" s="603"/>
      <c r="BG2266" s="604"/>
      <c r="BH2266" s="596"/>
      <c r="BI2266" s="597"/>
      <c r="BJ2266" s="598"/>
      <c r="BK2266" s="599"/>
      <c r="BL2266" s="600"/>
      <c r="BM2266" s="601"/>
      <c r="BN2266" s="602"/>
      <c r="BO2266" s="561"/>
      <c r="BP2266" s="561"/>
      <c r="BQ2266" s="62"/>
      <c r="BR2266" s="62"/>
      <c r="BS2266" s="62"/>
    </row>
    <row r="2267" spans="1:76" ht="21.75" customHeight="1">
      <c r="A2267" s="62"/>
      <c r="B2267" s="586" t="str">
        <f>IF(ROSTER!B$22="","",ROSTER!B$22)</f>
        <v/>
      </c>
      <c r="C2267" s="588" t="str">
        <f>IF(ROSTER!C$22="","",ROSTER!C$22)</f>
        <v/>
      </c>
      <c r="D2267" s="589"/>
      <c r="E2267" s="590"/>
      <c r="F2267" s="592">
        <f>IF(E2267="y",1,IF(E2267="S",1,0))</f>
        <v>0</v>
      </c>
      <c r="G2267" s="594">
        <f>IF(E2267="S",1,0)</f>
        <v>0</v>
      </c>
      <c r="H2267" s="584"/>
      <c r="I2267" s="576"/>
      <c r="J2267" s="564"/>
      <c r="K2267" s="565"/>
      <c r="L2267" s="568"/>
      <c r="M2267" s="569"/>
      <c r="N2267" s="578">
        <f>L2267+J2267</f>
        <v>0</v>
      </c>
      <c r="O2267" s="579"/>
      <c r="P2267" s="564"/>
      <c r="Q2267" s="565"/>
      <c r="R2267" s="568"/>
      <c r="S2267" s="569"/>
      <c r="T2267" s="578">
        <f>R2267-P2267</f>
        <v>0</v>
      </c>
      <c r="U2267" s="579"/>
      <c r="V2267" s="584"/>
      <c r="W2267" s="576"/>
      <c r="X2267" s="564"/>
      <c r="Y2267" s="576"/>
      <c r="Z2267" s="564"/>
      <c r="AA2267" s="576"/>
      <c r="AB2267" s="564"/>
      <c r="AC2267" s="565"/>
      <c r="AD2267" s="568"/>
      <c r="AE2267" s="569"/>
      <c r="AF2267" s="548">
        <f>IF(AB2267=0,0,(AD2267/AB2267)*100)</f>
        <v>0</v>
      </c>
      <c r="AG2267" s="549"/>
      <c r="AH2267" s="564"/>
      <c r="AI2267" s="565"/>
      <c r="AJ2267" s="568"/>
      <c r="AK2267" s="569"/>
      <c r="AL2267" s="548">
        <f>IF(AH2267=0,0,(AJ2267/AH2267)*100)</f>
        <v>0</v>
      </c>
      <c r="AM2267" s="549"/>
      <c r="AN2267" s="564"/>
      <c r="AO2267" s="565"/>
      <c r="AP2267" s="568"/>
      <c r="AQ2267" s="569"/>
      <c r="AR2267" s="548">
        <f>IF(AN2267=0,0,(AP2267/AN2267)*100)</f>
        <v>0</v>
      </c>
      <c r="AS2267" s="549"/>
      <c r="AT2267" s="572">
        <f>AB2267+AH2267+AN2267</f>
        <v>0</v>
      </c>
      <c r="AU2267" s="573"/>
      <c r="AV2267" s="544">
        <f>AD2267+AJ2267+AP2267</f>
        <v>0</v>
      </c>
      <c r="AW2267" s="545"/>
      <c r="AX2267" s="548">
        <f>IF(AT2267=0,0,(AV2267/AT2267)*100)</f>
        <v>0</v>
      </c>
      <c r="AY2267" s="549"/>
      <c r="AZ2267" s="564"/>
      <c r="BA2267" s="565"/>
      <c r="BB2267" s="568"/>
      <c r="BC2267" s="569"/>
      <c r="BD2267" s="548">
        <f>IF(AZ2267=0,0,(BB2267/AZ2267)*100)</f>
        <v>0</v>
      </c>
      <c r="BE2267" s="549"/>
      <c r="BF2267" s="572">
        <f>AT2267+AZ2267</f>
        <v>0</v>
      </c>
      <c r="BG2267" s="573"/>
      <c r="BH2267" s="544">
        <f>AV2267+BB2267</f>
        <v>0</v>
      </c>
      <c r="BI2267" s="545"/>
      <c r="BJ2267" s="548">
        <f>IF(BF2267=0,0,(BH2267/BF2267)*100)</f>
        <v>0</v>
      </c>
      <c r="BK2267" s="549"/>
      <c r="BL2267" s="552">
        <f>(AD2267*2)+(AJ2267*2)+(AP2267*3)+BB2267</f>
        <v>0</v>
      </c>
      <c r="BM2267" s="553"/>
      <c r="BN2267" s="554"/>
      <c r="BO2267" s="560" t="e">
        <f>(BL2267*BR$2253)+(N2267*BR$2254)+(X2267*BR$2255)+(R2267*BR$2256)+(V2267*BR$2257)+(Z2267*BR$2258)</f>
        <v>#REF!</v>
      </c>
      <c r="BP2267" s="560" t="e">
        <f>((AZ2267-BB2267)*BR$2260)+((AT2267-AV2267)*BR$2259)+(H2267*BR$2261)+(P2267*BR$2262)</f>
        <v>#REF!</v>
      </c>
      <c r="BQ2267" s="62"/>
      <c r="BR2267" s="62"/>
      <c r="BS2267" s="62"/>
    </row>
    <row r="2268" spans="1:76" ht="21.75" customHeight="1">
      <c r="A2268" s="62"/>
      <c r="B2268" s="587"/>
      <c r="C2268" s="562" t="str">
        <f>IF(ROSTER!D$22="","",ROSTER!D$22)</f>
        <v/>
      </c>
      <c r="D2268" s="563"/>
      <c r="E2268" s="591"/>
      <c r="F2268" s="593"/>
      <c r="G2268" s="595"/>
      <c r="H2268" s="585"/>
      <c r="I2268" s="577"/>
      <c r="J2268" s="566"/>
      <c r="K2268" s="567"/>
      <c r="L2268" s="570"/>
      <c r="M2268" s="571"/>
      <c r="N2268" s="582" t="s">
        <v>16</v>
      </c>
      <c r="O2268" s="583"/>
      <c r="P2268" s="566"/>
      <c r="Q2268" s="567"/>
      <c r="R2268" s="570"/>
      <c r="S2268" s="571"/>
      <c r="T2268" s="582" t="s">
        <v>16</v>
      </c>
      <c r="U2268" s="583"/>
      <c r="V2268" s="585"/>
      <c r="W2268" s="577"/>
      <c r="X2268" s="566"/>
      <c r="Y2268" s="577"/>
      <c r="Z2268" s="566"/>
      <c r="AA2268" s="577"/>
      <c r="AB2268" s="566"/>
      <c r="AC2268" s="567"/>
      <c r="AD2268" s="570"/>
      <c r="AE2268" s="571"/>
      <c r="AF2268" s="598"/>
      <c r="AG2268" s="599"/>
      <c r="AH2268" s="566"/>
      <c r="AI2268" s="567"/>
      <c r="AJ2268" s="570"/>
      <c r="AK2268" s="571"/>
      <c r="AL2268" s="598"/>
      <c r="AM2268" s="599"/>
      <c r="AN2268" s="566"/>
      <c r="AO2268" s="567"/>
      <c r="AP2268" s="570"/>
      <c r="AQ2268" s="571"/>
      <c r="AR2268" s="598"/>
      <c r="AS2268" s="599"/>
      <c r="AT2268" s="603"/>
      <c r="AU2268" s="604"/>
      <c r="AV2268" s="596"/>
      <c r="AW2268" s="597"/>
      <c r="AX2268" s="598"/>
      <c r="AY2268" s="599"/>
      <c r="AZ2268" s="566"/>
      <c r="BA2268" s="567"/>
      <c r="BB2268" s="570"/>
      <c r="BC2268" s="571"/>
      <c r="BD2268" s="598"/>
      <c r="BE2268" s="599"/>
      <c r="BF2268" s="603"/>
      <c r="BG2268" s="604"/>
      <c r="BH2268" s="596"/>
      <c r="BI2268" s="597"/>
      <c r="BJ2268" s="598"/>
      <c r="BK2268" s="599"/>
      <c r="BL2268" s="600"/>
      <c r="BM2268" s="601"/>
      <c r="BN2268" s="602"/>
      <c r="BO2268" s="561"/>
      <c r="BP2268" s="561"/>
      <c r="BQ2268" s="62"/>
      <c r="BR2268" s="62"/>
      <c r="BS2268" s="62"/>
    </row>
    <row r="2269" spans="1:76" ht="21.75" customHeight="1">
      <c r="A2269" s="62"/>
      <c r="B2269" s="586" t="str">
        <f>IF(ROSTER!B$24="","",ROSTER!B$24)</f>
        <v/>
      </c>
      <c r="C2269" s="588" t="str">
        <f>IF(ROSTER!C$24="","",ROSTER!C$24)</f>
        <v/>
      </c>
      <c r="D2269" s="589"/>
      <c r="E2269" s="590"/>
      <c r="F2269" s="592">
        <f>IF(E2269="y",1,IF(E2269="S",1,0))</f>
        <v>0</v>
      </c>
      <c r="G2269" s="594">
        <f>IF(E2269="S",1,0)</f>
        <v>0</v>
      </c>
      <c r="H2269" s="584"/>
      <c r="I2269" s="576"/>
      <c r="J2269" s="564"/>
      <c r="K2269" s="565"/>
      <c r="L2269" s="568"/>
      <c r="M2269" s="569"/>
      <c r="N2269" s="578">
        <f>L2269+J2269</f>
        <v>0</v>
      </c>
      <c r="O2269" s="579"/>
      <c r="P2269" s="564"/>
      <c r="Q2269" s="565"/>
      <c r="R2269" s="568"/>
      <c r="S2269" s="569"/>
      <c r="T2269" s="578">
        <f>R2269-P2269</f>
        <v>0</v>
      </c>
      <c r="U2269" s="579"/>
      <c r="V2269" s="584"/>
      <c r="W2269" s="576"/>
      <c r="X2269" s="564"/>
      <c r="Y2269" s="576"/>
      <c r="Z2269" s="564"/>
      <c r="AA2269" s="576"/>
      <c r="AB2269" s="564"/>
      <c r="AC2269" s="565"/>
      <c r="AD2269" s="568"/>
      <c r="AE2269" s="569"/>
      <c r="AF2269" s="548">
        <f>IF(AB2269=0,0,(AD2269/AB2269)*100)</f>
        <v>0</v>
      </c>
      <c r="AG2269" s="549"/>
      <c r="AH2269" s="564"/>
      <c r="AI2269" s="565"/>
      <c r="AJ2269" s="568"/>
      <c r="AK2269" s="569"/>
      <c r="AL2269" s="548">
        <f>IF(AH2269=0,0,(AJ2269/AH2269)*100)</f>
        <v>0</v>
      </c>
      <c r="AM2269" s="549"/>
      <c r="AN2269" s="564"/>
      <c r="AO2269" s="565"/>
      <c r="AP2269" s="568"/>
      <c r="AQ2269" s="569"/>
      <c r="AR2269" s="548">
        <f>IF(AN2269=0,0,(AP2269/AN2269)*100)</f>
        <v>0</v>
      </c>
      <c r="AS2269" s="549"/>
      <c r="AT2269" s="572">
        <f>AB2269+AH2269+AN2269</f>
        <v>0</v>
      </c>
      <c r="AU2269" s="573"/>
      <c r="AV2269" s="544">
        <f>AD2269+AJ2269+AP2269</f>
        <v>0</v>
      </c>
      <c r="AW2269" s="545"/>
      <c r="AX2269" s="548">
        <f>IF(AT2269=0,0,(AV2269/AT2269)*100)</f>
        <v>0</v>
      </c>
      <c r="AY2269" s="549"/>
      <c r="AZ2269" s="564"/>
      <c r="BA2269" s="565"/>
      <c r="BB2269" s="568"/>
      <c r="BC2269" s="569"/>
      <c r="BD2269" s="548">
        <f>IF(AZ2269=0,0,(BB2269/AZ2269)*100)</f>
        <v>0</v>
      </c>
      <c r="BE2269" s="549"/>
      <c r="BF2269" s="572">
        <f>AT2269+AZ2269</f>
        <v>0</v>
      </c>
      <c r="BG2269" s="573"/>
      <c r="BH2269" s="544">
        <f>AV2269+BB2269</f>
        <v>0</v>
      </c>
      <c r="BI2269" s="545"/>
      <c r="BJ2269" s="548">
        <f>IF(BF2269=0,0,(BH2269/BF2269)*100)</f>
        <v>0</v>
      </c>
      <c r="BK2269" s="549"/>
      <c r="BL2269" s="552">
        <f>(AD2269*2)+(AJ2269*2)+(AP2269*3)+BB2269</f>
        <v>0</v>
      </c>
      <c r="BM2269" s="553"/>
      <c r="BN2269" s="554"/>
      <c r="BO2269" s="560" t="e">
        <f>(BL2269*BR$2253)+(N2269*BR$2254)+(X2269*BR$2255)+(R2269*BR$2256)+(V2269*BR$2257)+(Z2269*BR$2258)</f>
        <v>#REF!</v>
      </c>
      <c r="BP2269" s="560" t="e">
        <f>((AZ2269-BB2269)*BR$2260)+((AT2269-AV2269)*BR$2259)+(H2269*BR$2261)+(P2269*BR$2262)</f>
        <v>#REF!</v>
      </c>
      <c r="BQ2269" s="62"/>
      <c r="BR2269" s="62"/>
      <c r="BS2269" s="62"/>
    </row>
    <row r="2270" spans="1:76" ht="21.75" customHeight="1">
      <c r="A2270" s="62"/>
      <c r="B2270" s="587"/>
      <c r="C2270" s="562" t="str">
        <f>IF(ROSTER!D$24="","",ROSTER!D$24)</f>
        <v/>
      </c>
      <c r="D2270" s="563"/>
      <c r="E2270" s="591"/>
      <c r="F2270" s="593"/>
      <c r="G2270" s="595"/>
      <c r="H2270" s="585"/>
      <c r="I2270" s="577"/>
      <c r="J2270" s="566"/>
      <c r="K2270" s="567"/>
      <c r="L2270" s="570"/>
      <c r="M2270" s="571"/>
      <c r="N2270" s="582" t="s">
        <v>16</v>
      </c>
      <c r="O2270" s="583"/>
      <c r="P2270" s="566"/>
      <c r="Q2270" s="567"/>
      <c r="R2270" s="570"/>
      <c r="S2270" s="571"/>
      <c r="T2270" s="582" t="s">
        <v>16</v>
      </c>
      <c r="U2270" s="583"/>
      <c r="V2270" s="585"/>
      <c r="W2270" s="577"/>
      <c r="X2270" s="566"/>
      <c r="Y2270" s="577"/>
      <c r="Z2270" s="566"/>
      <c r="AA2270" s="577"/>
      <c r="AB2270" s="566"/>
      <c r="AC2270" s="567"/>
      <c r="AD2270" s="570"/>
      <c r="AE2270" s="571"/>
      <c r="AF2270" s="598"/>
      <c r="AG2270" s="599"/>
      <c r="AH2270" s="566"/>
      <c r="AI2270" s="567"/>
      <c r="AJ2270" s="570"/>
      <c r="AK2270" s="571"/>
      <c r="AL2270" s="598"/>
      <c r="AM2270" s="599"/>
      <c r="AN2270" s="566"/>
      <c r="AO2270" s="567"/>
      <c r="AP2270" s="570"/>
      <c r="AQ2270" s="571"/>
      <c r="AR2270" s="598"/>
      <c r="AS2270" s="599"/>
      <c r="AT2270" s="603"/>
      <c r="AU2270" s="604"/>
      <c r="AV2270" s="596"/>
      <c r="AW2270" s="597"/>
      <c r="AX2270" s="598"/>
      <c r="AY2270" s="599"/>
      <c r="AZ2270" s="566"/>
      <c r="BA2270" s="567"/>
      <c r="BB2270" s="570"/>
      <c r="BC2270" s="571"/>
      <c r="BD2270" s="598"/>
      <c r="BE2270" s="599"/>
      <c r="BF2270" s="603"/>
      <c r="BG2270" s="604"/>
      <c r="BH2270" s="596"/>
      <c r="BI2270" s="597"/>
      <c r="BJ2270" s="598"/>
      <c r="BK2270" s="599"/>
      <c r="BL2270" s="600"/>
      <c r="BM2270" s="601"/>
      <c r="BN2270" s="602"/>
      <c r="BO2270" s="561"/>
      <c r="BP2270" s="561"/>
      <c r="BQ2270" s="62"/>
      <c r="BR2270" s="62"/>
      <c r="BS2270" s="62"/>
      <c r="BX2270" s="82"/>
    </row>
    <row r="2271" spans="1:76" ht="21.75" customHeight="1">
      <c r="A2271" s="62"/>
      <c r="B2271" s="586" t="str">
        <f>IF(ROSTER!B$26="","",ROSTER!B$26)</f>
        <v/>
      </c>
      <c r="C2271" s="588" t="str">
        <f>IF(ROSTER!C$26="","",ROSTER!C$26)</f>
        <v/>
      </c>
      <c r="D2271" s="589"/>
      <c r="E2271" s="590"/>
      <c r="F2271" s="592">
        <f>IF(E2271="y",1,IF(E2271="S",1,0))</f>
        <v>0</v>
      </c>
      <c r="G2271" s="594">
        <f>IF(E2271="S",1,0)</f>
        <v>0</v>
      </c>
      <c r="H2271" s="584"/>
      <c r="I2271" s="576"/>
      <c r="J2271" s="564"/>
      <c r="K2271" s="565"/>
      <c r="L2271" s="568"/>
      <c r="M2271" s="569"/>
      <c r="N2271" s="578">
        <f>L2271+J2271</f>
        <v>0</v>
      </c>
      <c r="O2271" s="579"/>
      <c r="P2271" s="564"/>
      <c r="Q2271" s="565"/>
      <c r="R2271" s="568"/>
      <c r="S2271" s="569"/>
      <c r="T2271" s="578">
        <f>R2271-P2271</f>
        <v>0</v>
      </c>
      <c r="U2271" s="579"/>
      <c r="V2271" s="584"/>
      <c r="W2271" s="576"/>
      <c r="X2271" s="564"/>
      <c r="Y2271" s="576"/>
      <c r="Z2271" s="564"/>
      <c r="AA2271" s="576"/>
      <c r="AB2271" s="564"/>
      <c r="AC2271" s="565"/>
      <c r="AD2271" s="568"/>
      <c r="AE2271" s="569"/>
      <c r="AF2271" s="548">
        <f>IF(AB2271=0,0,(AD2271/AB2271)*100)</f>
        <v>0</v>
      </c>
      <c r="AG2271" s="549"/>
      <c r="AH2271" s="564"/>
      <c r="AI2271" s="565"/>
      <c r="AJ2271" s="568"/>
      <c r="AK2271" s="569"/>
      <c r="AL2271" s="548">
        <f>IF(AH2271=0,0,(AJ2271/AH2271)*100)</f>
        <v>0</v>
      </c>
      <c r="AM2271" s="549"/>
      <c r="AN2271" s="564"/>
      <c r="AO2271" s="565"/>
      <c r="AP2271" s="568"/>
      <c r="AQ2271" s="569"/>
      <c r="AR2271" s="548">
        <f>IF(AN2271=0,0,(AP2271/AN2271)*100)</f>
        <v>0</v>
      </c>
      <c r="AS2271" s="549"/>
      <c r="AT2271" s="572">
        <f>AB2271+AH2271+AN2271</f>
        <v>0</v>
      </c>
      <c r="AU2271" s="573"/>
      <c r="AV2271" s="544">
        <f>AD2271+AJ2271+AP2271</f>
        <v>0</v>
      </c>
      <c r="AW2271" s="545"/>
      <c r="AX2271" s="548">
        <f>IF(AT2271=0,0,(AV2271/AT2271)*100)</f>
        <v>0</v>
      </c>
      <c r="AY2271" s="549"/>
      <c r="AZ2271" s="564"/>
      <c r="BA2271" s="565"/>
      <c r="BB2271" s="568"/>
      <c r="BC2271" s="569"/>
      <c r="BD2271" s="548">
        <f>IF(AZ2271=0,0,(BB2271/AZ2271)*100)</f>
        <v>0</v>
      </c>
      <c r="BE2271" s="549"/>
      <c r="BF2271" s="572">
        <f>AT2271+AZ2271</f>
        <v>0</v>
      </c>
      <c r="BG2271" s="573"/>
      <c r="BH2271" s="544">
        <f>AV2271+BB2271</f>
        <v>0</v>
      </c>
      <c r="BI2271" s="545"/>
      <c r="BJ2271" s="548">
        <f>IF(BF2271=0,0,(BH2271/BF2271)*100)</f>
        <v>0</v>
      </c>
      <c r="BK2271" s="549"/>
      <c r="BL2271" s="552">
        <f>(AD2271*2)+(AJ2271*2)+(AP2271*3)+BB2271</f>
        <v>0</v>
      </c>
      <c r="BM2271" s="553"/>
      <c r="BN2271" s="554"/>
      <c r="BO2271" s="560" t="e">
        <f>(BL2271*BR$2253)+(N2271*BR$2254)+(X2271*BR$2255)+(R2271*BR$2256)+(V2271*BR$2257)+(Z2271*BR$2258)</f>
        <v>#REF!</v>
      </c>
      <c r="BP2271" s="560" t="e">
        <f>((AZ2271-BB2271)*BR$2260)+((AT2271-AV2271)*BR$2259)+(H2271*BR$2261)+(P2271*BR$2262)</f>
        <v>#REF!</v>
      </c>
      <c r="BQ2271" s="62"/>
      <c r="BR2271" s="62"/>
      <c r="BS2271" s="62"/>
    </row>
    <row r="2272" spans="1:76" ht="21.75" customHeight="1">
      <c r="A2272" s="62"/>
      <c r="B2272" s="587"/>
      <c r="C2272" s="562" t="str">
        <f>IF(ROSTER!D$26="","",ROSTER!D$26)</f>
        <v/>
      </c>
      <c r="D2272" s="563"/>
      <c r="E2272" s="591"/>
      <c r="F2272" s="593"/>
      <c r="G2272" s="595"/>
      <c r="H2272" s="585"/>
      <c r="I2272" s="577"/>
      <c r="J2272" s="566"/>
      <c r="K2272" s="567"/>
      <c r="L2272" s="570"/>
      <c r="M2272" s="571"/>
      <c r="N2272" s="582" t="s">
        <v>16</v>
      </c>
      <c r="O2272" s="583"/>
      <c r="P2272" s="566"/>
      <c r="Q2272" s="567"/>
      <c r="R2272" s="570"/>
      <c r="S2272" s="571"/>
      <c r="T2272" s="582" t="s">
        <v>16</v>
      </c>
      <c r="U2272" s="583"/>
      <c r="V2272" s="585"/>
      <c r="W2272" s="577"/>
      <c r="X2272" s="566"/>
      <c r="Y2272" s="577"/>
      <c r="Z2272" s="566"/>
      <c r="AA2272" s="577"/>
      <c r="AB2272" s="566"/>
      <c r="AC2272" s="567"/>
      <c r="AD2272" s="570"/>
      <c r="AE2272" s="571"/>
      <c r="AF2272" s="598"/>
      <c r="AG2272" s="599"/>
      <c r="AH2272" s="566"/>
      <c r="AI2272" s="567"/>
      <c r="AJ2272" s="570"/>
      <c r="AK2272" s="571"/>
      <c r="AL2272" s="598"/>
      <c r="AM2272" s="599"/>
      <c r="AN2272" s="566"/>
      <c r="AO2272" s="567"/>
      <c r="AP2272" s="570"/>
      <c r="AQ2272" s="571"/>
      <c r="AR2272" s="598"/>
      <c r="AS2272" s="599"/>
      <c r="AT2272" s="603"/>
      <c r="AU2272" s="604"/>
      <c r="AV2272" s="596"/>
      <c r="AW2272" s="597"/>
      <c r="AX2272" s="598"/>
      <c r="AY2272" s="599"/>
      <c r="AZ2272" s="566"/>
      <c r="BA2272" s="567"/>
      <c r="BB2272" s="570"/>
      <c r="BC2272" s="571"/>
      <c r="BD2272" s="598"/>
      <c r="BE2272" s="599"/>
      <c r="BF2272" s="603"/>
      <c r="BG2272" s="604"/>
      <c r="BH2272" s="596"/>
      <c r="BI2272" s="597"/>
      <c r="BJ2272" s="598"/>
      <c r="BK2272" s="599"/>
      <c r="BL2272" s="600"/>
      <c r="BM2272" s="601"/>
      <c r="BN2272" s="602"/>
      <c r="BO2272" s="561"/>
      <c r="BP2272" s="561"/>
      <c r="BQ2272" s="62"/>
      <c r="BR2272" s="62"/>
      <c r="BS2272" s="62"/>
    </row>
    <row r="2273" spans="1:71" ht="21.75" customHeight="1">
      <c r="A2273" s="62"/>
      <c r="B2273" s="586" t="str">
        <f>IF(ROSTER!B$28="","",ROSTER!B$28)</f>
        <v/>
      </c>
      <c r="C2273" s="588" t="str">
        <f>IF(ROSTER!C$28="","",ROSTER!C$28)</f>
        <v/>
      </c>
      <c r="D2273" s="589"/>
      <c r="E2273" s="590"/>
      <c r="F2273" s="592">
        <f>IF(E2273="y",1,IF(E2273="S",1,0))</f>
        <v>0</v>
      </c>
      <c r="G2273" s="594">
        <f>IF(E2273="S",1,0)</f>
        <v>0</v>
      </c>
      <c r="H2273" s="584"/>
      <c r="I2273" s="576"/>
      <c r="J2273" s="564"/>
      <c r="K2273" s="565"/>
      <c r="L2273" s="568"/>
      <c r="M2273" s="569"/>
      <c r="N2273" s="578">
        <f>L2273+J2273</f>
        <v>0</v>
      </c>
      <c r="O2273" s="579"/>
      <c r="P2273" s="564"/>
      <c r="Q2273" s="565"/>
      <c r="R2273" s="568"/>
      <c r="S2273" s="569"/>
      <c r="T2273" s="578">
        <f>R2273-P2273</f>
        <v>0</v>
      </c>
      <c r="U2273" s="579"/>
      <c r="V2273" s="584"/>
      <c r="W2273" s="576"/>
      <c r="X2273" s="564"/>
      <c r="Y2273" s="576"/>
      <c r="Z2273" s="564"/>
      <c r="AA2273" s="576"/>
      <c r="AB2273" s="564"/>
      <c r="AC2273" s="565"/>
      <c r="AD2273" s="568"/>
      <c r="AE2273" s="569"/>
      <c r="AF2273" s="548">
        <f>IF(AB2273=0,0,(AD2273/AB2273)*100)</f>
        <v>0</v>
      </c>
      <c r="AG2273" s="549"/>
      <c r="AH2273" s="564"/>
      <c r="AI2273" s="565"/>
      <c r="AJ2273" s="568"/>
      <c r="AK2273" s="569"/>
      <c r="AL2273" s="548">
        <f>IF(AH2273=0,0,(AJ2273/AH2273)*100)</f>
        <v>0</v>
      </c>
      <c r="AM2273" s="549"/>
      <c r="AN2273" s="564"/>
      <c r="AO2273" s="565"/>
      <c r="AP2273" s="568"/>
      <c r="AQ2273" s="569"/>
      <c r="AR2273" s="548">
        <f>IF(AN2273=0,0,(AP2273/AN2273)*100)</f>
        <v>0</v>
      </c>
      <c r="AS2273" s="549"/>
      <c r="AT2273" s="572">
        <f>AB2273+AH2273+AN2273</f>
        <v>0</v>
      </c>
      <c r="AU2273" s="573"/>
      <c r="AV2273" s="544">
        <f>AD2273+AJ2273+AP2273</f>
        <v>0</v>
      </c>
      <c r="AW2273" s="545"/>
      <c r="AX2273" s="548">
        <f>IF(AT2273=0,0,(AV2273/AT2273)*100)</f>
        <v>0</v>
      </c>
      <c r="AY2273" s="549"/>
      <c r="AZ2273" s="564"/>
      <c r="BA2273" s="565"/>
      <c r="BB2273" s="568"/>
      <c r="BC2273" s="569"/>
      <c r="BD2273" s="548">
        <f>IF(AZ2273=0,0,(BB2273/AZ2273)*100)</f>
        <v>0</v>
      </c>
      <c r="BE2273" s="549"/>
      <c r="BF2273" s="572">
        <f>AT2273+AZ2273</f>
        <v>0</v>
      </c>
      <c r="BG2273" s="573"/>
      <c r="BH2273" s="544">
        <f>AV2273+BB2273</f>
        <v>0</v>
      </c>
      <c r="BI2273" s="545"/>
      <c r="BJ2273" s="548">
        <f>IF(BF2273=0,0,(BH2273/BF2273)*100)</f>
        <v>0</v>
      </c>
      <c r="BK2273" s="549"/>
      <c r="BL2273" s="552">
        <f>(AD2273*2)+(AJ2273*2)+(AP2273*3)+BB2273</f>
        <v>0</v>
      </c>
      <c r="BM2273" s="553"/>
      <c r="BN2273" s="554"/>
      <c r="BO2273" s="560" t="e">
        <f>(BL2273*BR$2253)+(N2273*BR$2254)+(X2273*BR$2255)+(R2273*BR$2256)+(V2273*BR$2257)+(Z2273*BR$2258)</f>
        <v>#REF!</v>
      </c>
      <c r="BP2273" s="560" t="e">
        <f>((AZ2273-BB2273)*BR$2260)+((AT2273-AV2273)*BR$2259)+(H2273*BR$2261)+(P2273*BR$2262)</f>
        <v>#REF!</v>
      </c>
      <c r="BQ2273" s="62"/>
      <c r="BR2273" s="62"/>
      <c r="BS2273" s="62"/>
    </row>
    <row r="2274" spans="1:71" ht="21.75" customHeight="1">
      <c r="A2274" s="62"/>
      <c r="B2274" s="587"/>
      <c r="C2274" s="562" t="str">
        <f>IF(ROSTER!D$28="","",ROSTER!D$28)</f>
        <v/>
      </c>
      <c r="D2274" s="563"/>
      <c r="E2274" s="591"/>
      <c r="F2274" s="593"/>
      <c r="G2274" s="595"/>
      <c r="H2274" s="585"/>
      <c r="I2274" s="577"/>
      <c r="J2274" s="566"/>
      <c r="K2274" s="567"/>
      <c r="L2274" s="570"/>
      <c r="M2274" s="571"/>
      <c r="N2274" s="582" t="s">
        <v>16</v>
      </c>
      <c r="O2274" s="583"/>
      <c r="P2274" s="566"/>
      <c r="Q2274" s="567"/>
      <c r="R2274" s="570"/>
      <c r="S2274" s="571"/>
      <c r="T2274" s="582" t="s">
        <v>16</v>
      </c>
      <c r="U2274" s="583"/>
      <c r="V2274" s="585"/>
      <c r="W2274" s="577"/>
      <c r="X2274" s="566"/>
      <c r="Y2274" s="577"/>
      <c r="Z2274" s="566"/>
      <c r="AA2274" s="577"/>
      <c r="AB2274" s="566"/>
      <c r="AC2274" s="567"/>
      <c r="AD2274" s="570"/>
      <c r="AE2274" s="571"/>
      <c r="AF2274" s="598"/>
      <c r="AG2274" s="599"/>
      <c r="AH2274" s="566"/>
      <c r="AI2274" s="567"/>
      <c r="AJ2274" s="570"/>
      <c r="AK2274" s="571"/>
      <c r="AL2274" s="598"/>
      <c r="AM2274" s="599"/>
      <c r="AN2274" s="566"/>
      <c r="AO2274" s="567"/>
      <c r="AP2274" s="570"/>
      <c r="AQ2274" s="571"/>
      <c r="AR2274" s="598"/>
      <c r="AS2274" s="599"/>
      <c r="AT2274" s="603"/>
      <c r="AU2274" s="604"/>
      <c r="AV2274" s="596"/>
      <c r="AW2274" s="597"/>
      <c r="AX2274" s="598"/>
      <c r="AY2274" s="599"/>
      <c r="AZ2274" s="566"/>
      <c r="BA2274" s="567"/>
      <c r="BB2274" s="570"/>
      <c r="BC2274" s="571"/>
      <c r="BD2274" s="598"/>
      <c r="BE2274" s="599"/>
      <c r="BF2274" s="603"/>
      <c r="BG2274" s="604"/>
      <c r="BH2274" s="596"/>
      <c r="BI2274" s="597"/>
      <c r="BJ2274" s="598"/>
      <c r="BK2274" s="599"/>
      <c r="BL2274" s="600"/>
      <c r="BM2274" s="601"/>
      <c r="BN2274" s="602"/>
      <c r="BO2274" s="561"/>
      <c r="BP2274" s="561"/>
      <c r="BQ2274" s="62"/>
      <c r="BR2274" s="62"/>
      <c r="BS2274" s="62"/>
    </row>
    <row r="2275" spans="1:71" ht="21.75" customHeight="1">
      <c r="A2275" s="62"/>
      <c r="B2275" s="586" t="str">
        <f>IF(ROSTER!B$30="","",ROSTER!B$30)</f>
        <v/>
      </c>
      <c r="C2275" s="588" t="str">
        <f>IF(ROSTER!C$30="","",ROSTER!C$30)</f>
        <v/>
      </c>
      <c r="D2275" s="589"/>
      <c r="E2275" s="590"/>
      <c r="F2275" s="592">
        <f>IF(E2275="y",1,IF(E2275="S",1,0))</f>
        <v>0</v>
      </c>
      <c r="G2275" s="594">
        <f>IF(E2275="S",1,0)</f>
        <v>0</v>
      </c>
      <c r="H2275" s="584"/>
      <c r="I2275" s="576"/>
      <c r="J2275" s="564"/>
      <c r="K2275" s="565"/>
      <c r="L2275" s="568"/>
      <c r="M2275" s="569"/>
      <c r="N2275" s="578">
        <f>L2275+J2275</f>
        <v>0</v>
      </c>
      <c r="O2275" s="579"/>
      <c r="P2275" s="564"/>
      <c r="Q2275" s="565"/>
      <c r="R2275" s="568"/>
      <c r="S2275" s="569"/>
      <c r="T2275" s="578">
        <f>R2275-P2275</f>
        <v>0</v>
      </c>
      <c r="U2275" s="579"/>
      <c r="V2275" s="584"/>
      <c r="W2275" s="576"/>
      <c r="X2275" s="564"/>
      <c r="Y2275" s="576"/>
      <c r="Z2275" s="564"/>
      <c r="AA2275" s="576"/>
      <c r="AB2275" s="564"/>
      <c r="AC2275" s="565"/>
      <c r="AD2275" s="568"/>
      <c r="AE2275" s="569"/>
      <c r="AF2275" s="548">
        <f>IF(AB2275=0,0,(AD2275/AB2275)*100)</f>
        <v>0</v>
      </c>
      <c r="AG2275" s="549"/>
      <c r="AH2275" s="564"/>
      <c r="AI2275" s="565"/>
      <c r="AJ2275" s="568"/>
      <c r="AK2275" s="569"/>
      <c r="AL2275" s="548">
        <f>IF(AH2275=0,0,(AJ2275/AH2275)*100)</f>
        <v>0</v>
      </c>
      <c r="AM2275" s="549"/>
      <c r="AN2275" s="564"/>
      <c r="AO2275" s="565"/>
      <c r="AP2275" s="568"/>
      <c r="AQ2275" s="569"/>
      <c r="AR2275" s="548">
        <f>IF(AN2275=0,0,(AP2275/AN2275)*100)</f>
        <v>0</v>
      </c>
      <c r="AS2275" s="549"/>
      <c r="AT2275" s="572">
        <f>AB2275+AH2275+AN2275</f>
        <v>0</v>
      </c>
      <c r="AU2275" s="573"/>
      <c r="AV2275" s="544">
        <f>AD2275+AJ2275+AP2275</f>
        <v>0</v>
      </c>
      <c r="AW2275" s="545"/>
      <c r="AX2275" s="548">
        <f>IF(AT2275=0,0,(AV2275/AT2275)*100)</f>
        <v>0</v>
      </c>
      <c r="AY2275" s="549"/>
      <c r="AZ2275" s="564"/>
      <c r="BA2275" s="565"/>
      <c r="BB2275" s="568"/>
      <c r="BC2275" s="569"/>
      <c r="BD2275" s="548">
        <f>IF(AZ2275=0,0,(BB2275/AZ2275)*100)</f>
        <v>0</v>
      </c>
      <c r="BE2275" s="549"/>
      <c r="BF2275" s="572">
        <f>AT2275+AZ2275</f>
        <v>0</v>
      </c>
      <c r="BG2275" s="573"/>
      <c r="BH2275" s="544">
        <f>AV2275+BB2275</f>
        <v>0</v>
      </c>
      <c r="BI2275" s="545"/>
      <c r="BJ2275" s="548">
        <f>IF(BF2275=0,0,(BH2275/BF2275)*100)</f>
        <v>0</v>
      </c>
      <c r="BK2275" s="549"/>
      <c r="BL2275" s="552">
        <f>(AD2275*2)+(AJ2275*2)+(AP2275*3)+BB2275</f>
        <v>0</v>
      </c>
      <c r="BM2275" s="553"/>
      <c r="BN2275" s="554"/>
      <c r="BO2275" s="560" t="e">
        <f>(BL2275*BR$2253)+(N2275*BR$2254)+(X2275*BR$2255)+(R2275*BR$2256)+(V2275*BR$2257)+(Z2275*BR$2258)</f>
        <v>#REF!</v>
      </c>
      <c r="BP2275" s="560" t="e">
        <f>((AZ2275-BB2275)*BR$2260)+((AT2275-AV2275)*BR$2259)+(H2275*BR$2261)+(P2275*BR$2262)</f>
        <v>#REF!</v>
      </c>
      <c r="BQ2275" s="62"/>
      <c r="BR2275" s="62"/>
      <c r="BS2275" s="62"/>
    </row>
    <row r="2276" spans="1:71" ht="21.75" customHeight="1">
      <c r="A2276" s="62"/>
      <c r="B2276" s="587"/>
      <c r="C2276" s="562" t="str">
        <f>IF(ROSTER!D$30="","",ROSTER!D$30)</f>
        <v/>
      </c>
      <c r="D2276" s="563"/>
      <c r="E2276" s="591"/>
      <c r="F2276" s="593"/>
      <c r="G2276" s="595"/>
      <c r="H2276" s="585"/>
      <c r="I2276" s="577"/>
      <c r="J2276" s="566"/>
      <c r="K2276" s="567"/>
      <c r="L2276" s="570"/>
      <c r="M2276" s="571"/>
      <c r="N2276" s="582" t="s">
        <v>16</v>
      </c>
      <c r="O2276" s="583"/>
      <c r="P2276" s="566"/>
      <c r="Q2276" s="567"/>
      <c r="R2276" s="570"/>
      <c r="S2276" s="571"/>
      <c r="T2276" s="582" t="s">
        <v>16</v>
      </c>
      <c r="U2276" s="583"/>
      <c r="V2276" s="585"/>
      <c r="W2276" s="577"/>
      <c r="X2276" s="566"/>
      <c r="Y2276" s="577"/>
      <c r="Z2276" s="566"/>
      <c r="AA2276" s="577"/>
      <c r="AB2276" s="566"/>
      <c r="AC2276" s="567"/>
      <c r="AD2276" s="570"/>
      <c r="AE2276" s="571"/>
      <c r="AF2276" s="598"/>
      <c r="AG2276" s="599"/>
      <c r="AH2276" s="566"/>
      <c r="AI2276" s="567"/>
      <c r="AJ2276" s="570"/>
      <c r="AK2276" s="571"/>
      <c r="AL2276" s="598"/>
      <c r="AM2276" s="599"/>
      <c r="AN2276" s="566"/>
      <c r="AO2276" s="567"/>
      <c r="AP2276" s="570"/>
      <c r="AQ2276" s="571"/>
      <c r="AR2276" s="598"/>
      <c r="AS2276" s="599"/>
      <c r="AT2276" s="603"/>
      <c r="AU2276" s="604"/>
      <c r="AV2276" s="596"/>
      <c r="AW2276" s="597"/>
      <c r="AX2276" s="598"/>
      <c r="AY2276" s="599"/>
      <c r="AZ2276" s="566"/>
      <c r="BA2276" s="567"/>
      <c r="BB2276" s="570"/>
      <c r="BC2276" s="571"/>
      <c r="BD2276" s="598"/>
      <c r="BE2276" s="599"/>
      <c r="BF2276" s="603"/>
      <c r="BG2276" s="604"/>
      <c r="BH2276" s="596"/>
      <c r="BI2276" s="597"/>
      <c r="BJ2276" s="598"/>
      <c r="BK2276" s="599"/>
      <c r="BL2276" s="600"/>
      <c r="BM2276" s="601"/>
      <c r="BN2276" s="602"/>
      <c r="BO2276" s="561"/>
      <c r="BP2276" s="561"/>
      <c r="BQ2276" s="62"/>
      <c r="BR2276" s="62"/>
      <c r="BS2276" s="62"/>
    </row>
    <row r="2277" spans="1:71" ht="21.75" customHeight="1">
      <c r="A2277" s="62"/>
      <c r="B2277" s="586" t="str">
        <f>IF(ROSTER!B$32="","",ROSTER!B$32)</f>
        <v/>
      </c>
      <c r="C2277" s="588" t="str">
        <f>IF(ROSTER!C$32="","",ROSTER!C$32)</f>
        <v/>
      </c>
      <c r="D2277" s="589"/>
      <c r="E2277" s="590"/>
      <c r="F2277" s="592">
        <f>IF(E2277="y",1,IF(E2277="S",1,0))</f>
        <v>0</v>
      </c>
      <c r="G2277" s="594">
        <f>IF(E2277="S",1,0)</f>
        <v>0</v>
      </c>
      <c r="H2277" s="584"/>
      <c r="I2277" s="576"/>
      <c r="J2277" s="564"/>
      <c r="K2277" s="565"/>
      <c r="L2277" s="568"/>
      <c r="M2277" s="569"/>
      <c r="N2277" s="578">
        <f>L2277+J2277</f>
        <v>0</v>
      </c>
      <c r="O2277" s="579"/>
      <c r="P2277" s="564"/>
      <c r="Q2277" s="565"/>
      <c r="R2277" s="568"/>
      <c r="S2277" s="569"/>
      <c r="T2277" s="578">
        <f>R2277-P2277</f>
        <v>0</v>
      </c>
      <c r="U2277" s="579"/>
      <c r="V2277" s="584"/>
      <c r="W2277" s="576"/>
      <c r="X2277" s="564"/>
      <c r="Y2277" s="576"/>
      <c r="Z2277" s="564"/>
      <c r="AA2277" s="576"/>
      <c r="AB2277" s="564"/>
      <c r="AC2277" s="565"/>
      <c r="AD2277" s="568"/>
      <c r="AE2277" s="569"/>
      <c r="AF2277" s="548">
        <f>IF(AB2277=0,0,(AD2277/AB2277)*100)</f>
        <v>0</v>
      </c>
      <c r="AG2277" s="549"/>
      <c r="AH2277" s="564"/>
      <c r="AI2277" s="565"/>
      <c r="AJ2277" s="568"/>
      <c r="AK2277" s="569"/>
      <c r="AL2277" s="548">
        <f>IF(AH2277=0,0,(AJ2277/AH2277)*100)</f>
        <v>0</v>
      </c>
      <c r="AM2277" s="549"/>
      <c r="AN2277" s="564"/>
      <c r="AO2277" s="565"/>
      <c r="AP2277" s="568"/>
      <c r="AQ2277" s="569"/>
      <c r="AR2277" s="548">
        <f>IF(AN2277=0,0,(AP2277/AN2277)*100)</f>
        <v>0</v>
      </c>
      <c r="AS2277" s="549"/>
      <c r="AT2277" s="572">
        <f>AB2277+AH2277+AN2277</f>
        <v>0</v>
      </c>
      <c r="AU2277" s="573"/>
      <c r="AV2277" s="544">
        <f>AD2277+AJ2277+AP2277</f>
        <v>0</v>
      </c>
      <c r="AW2277" s="545"/>
      <c r="AX2277" s="548">
        <f>IF(AT2277=0,0,(AV2277/AT2277)*100)</f>
        <v>0</v>
      </c>
      <c r="AY2277" s="549"/>
      <c r="AZ2277" s="564"/>
      <c r="BA2277" s="565"/>
      <c r="BB2277" s="568"/>
      <c r="BC2277" s="569"/>
      <c r="BD2277" s="548">
        <f>IF(AZ2277=0,0,(BB2277/AZ2277)*100)</f>
        <v>0</v>
      </c>
      <c r="BE2277" s="549"/>
      <c r="BF2277" s="572">
        <f>AT2277+AZ2277</f>
        <v>0</v>
      </c>
      <c r="BG2277" s="573"/>
      <c r="BH2277" s="544">
        <f>AV2277+BB2277</f>
        <v>0</v>
      </c>
      <c r="BI2277" s="545"/>
      <c r="BJ2277" s="548">
        <f>IF(BF2277=0,0,(BH2277/BF2277)*100)</f>
        <v>0</v>
      </c>
      <c r="BK2277" s="549"/>
      <c r="BL2277" s="552">
        <f>(AD2277*2)+(AJ2277*2)+(AP2277*3)+BB2277</f>
        <v>0</v>
      </c>
      <c r="BM2277" s="553"/>
      <c r="BN2277" s="554"/>
      <c r="BO2277" s="560" t="e">
        <f>(BL2277*BR$2253)+(N2277*BR$2254)+(X2277*BR$2255)+(R2277*BR$2256)+(V2277*BR$2257)+(Z2277*BR$2258)</f>
        <v>#REF!</v>
      </c>
      <c r="BP2277" s="560" t="e">
        <f>((AZ2277-BB2277)*BR$2260)+((AT2277-AV2277)*BR$2259)+(H2277*BR$2261)+(P2277*BR$2262)</f>
        <v>#REF!</v>
      </c>
      <c r="BQ2277" s="62"/>
      <c r="BR2277" s="62"/>
      <c r="BS2277" s="62"/>
    </row>
    <row r="2278" spans="1:71" ht="21.75" customHeight="1">
      <c r="A2278" s="62"/>
      <c r="B2278" s="587"/>
      <c r="C2278" s="562" t="str">
        <f>IF(ROSTER!D$32="","",ROSTER!D$32)</f>
        <v/>
      </c>
      <c r="D2278" s="563"/>
      <c r="E2278" s="591"/>
      <c r="F2278" s="593"/>
      <c r="G2278" s="595"/>
      <c r="H2278" s="585"/>
      <c r="I2278" s="577"/>
      <c r="J2278" s="566"/>
      <c r="K2278" s="567"/>
      <c r="L2278" s="570"/>
      <c r="M2278" s="571"/>
      <c r="N2278" s="582" t="s">
        <v>16</v>
      </c>
      <c r="O2278" s="583"/>
      <c r="P2278" s="566"/>
      <c r="Q2278" s="567"/>
      <c r="R2278" s="570"/>
      <c r="S2278" s="571"/>
      <c r="T2278" s="582" t="s">
        <v>16</v>
      </c>
      <c r="U2278" s="583"/>
      <c r="V2278" s="585"/>
      <c r="W2278" s="577"/>
      <c r="X2278" s="566"/>
      <c r="Y2278" s="577"/>
      <c r="Z2278" s="566"/>
      <c r="AA2278" s="577"/>
      <c r="AB2278" s="566"/>
      <c r="AC2278" s="567"/>
      <c r="AD2278" s="570"/>
      <c r="AE2278" s="571"/>
      <c r="AF2278" s="598"/>
      <c r="AG2278" s="599"/>
      <c r="AH2278" s="566"/>
      <c r="AI2278" s="567"/>
      <c r="AJ2278" s="570"/>
      <c r="AK2278" s="571"/>
      <c r="AL2278" s="598"/>
      <c r="AM2278" s="599"/>
      <c r="AN2278" s="566"/>
      <c r="AO2278" s="567"/>
      <c r="AP2278" s="570"/>
      <c r="AQ2278" s="571"/>
      <c r="AR2278" s="598"/>
      <c r="AS2278" s="599"/>
      <c r="AT2278" s="603"/>
      <c r="AU2278" s="604"/>
      <c r="AV2278" s="596"/>
      <c r="AW2278" s="597"/>
      <c r="AX2278" s="598"/>
      <c r="AY2278" s="599"/>
      <c r="AZ2278" s="566"/>
      <c r="BA2278" s="567"/>
      <c r="BB2278" s="570"/>
      <c r="BC2278" s="571"/>
      <c r="BD2278" s="598"/>
      <c r="BE2278" s="599"/>
      <c r="BF2278" s="603"/>
      <c r="BG2278" s="604"/>
      <c r="BH2278" s="596"/>
      <c r="BI2278" s="597"/>
      <c r="BJ2278" s="598"/>
      <c r="BK2278" s="599"/>
      <c r="BL2278" s="600"/>
      <c r="BM2278" s="601"/>
      <c r="BN2278" s="602"/>
      <c r="BO2278" s="561"/>
      <c r="BP2278" s="561"/>
      <c r="BQ2278" s="62"/>
      <c r="BR2278" s="62"/>
      <c r="BS2278" s="62"/>
    </row>
    <row r="2279" spans="1:71" ht="21.75" customHeight="1">
      <c r="A2279" s="62"/>
      <c r="B2279" s="586" t="str">
        <f>IF(ROSTER!B$34="","",ROSTER!B$34)</f>
        <v/>
      </c>
      <c r="C2279" s="588" t="str">
        <f>IF(ROSTER!C$34="","",ROSTER!C$34)</f>
        <v/>
      </c>
      <c r="D2279" s="589"/>
      <c r="E2279" s="590"/>
      <c r="F2279" s="592">
        <f>IF(E2279="y",1,IF(E2279="S",1,0))</f>
        <v>0</v>
      </c>
      <c r="G2279" s="594">
        <f>IF(E2279="S",1,0)</f>
        <v>0</v>
      </c>
      <c r="H2279" s="584"/>
      <c r="I2279" s="576"/>
      <c r="J2279" s="564"/>
      <c r="K2279" s="565"/>
      <c r="L2279" s="568"/>
      <c r="M2279" s="569"/>
      <c r="N2279" s="578">
        <f>L2279+J2279</f>
        <v>0</v>
      </c>
      <c r="O2279" s="579"/>
      <c r="P2279" s="564"/>
      <c r="Q2279" s="565"/>
      <c r="R2279" s="568"/>
      <c r="S2279" s="569"/>
      <c r="T2279" s="578">
        <f>R2279-P2279</f>
        <v>0</v>
      </c>
      <c r="U2279" s="579"/>
      <c r="V2279" s="584"/>
      <c r="W2279" s="576"/>
      <c r="X2279" s="564"/>
      <c r="Y2279" s="576"/>
      <c r="Z2279" s="564"/>
      <c r="AA2279" s="576"/>
      <c r="AB2279" s="564"/>
      <c r="AC2279" s="565"/>
      <c r="AD2279" s="568"/>
      <c r="AE2279" s="569"/>
      <c r="AF2279" s="548">
        <f>IF(AB2279=0,0,(AD2279/AB2279)*100)</f>
        <v>0</v>
      </c>
      <c r="AG2279" s="549"/>
      <c r="AH2279" s="564"/>
      <c r="AI2279" s="565"/>
      <c r="AJ2279" s="568"/>
      <c r="AK2279" s="569"/>
      <c r="AL2279" s="548">
        <f>IF(AH2279=0,0,(AJ2279/AH2279)*100)</f>
        <v>0</v>
      </c>
      <c r="AM2279" s="549"/>
      <c r="AN2279" s="564"/>
      <c r="AO2279" s="565"/>
      <c r="AP2279" s="568"/>
      <c r="AQ2279" s="569"/>
      <c r="AR2279" s="548">
        <f>IF(AN2279=0,0,(AP2279/AN2279)*100)</f>
        <v>0</v>
      </c>
      <c r="AS2279" s="549"/>
      <c r="AT2279" s="572">
        <f>AB2279+AH2279+AN2279</f>
        <v>0</v>
      </c>
      <c r="AU2279" s="573"/>
      <c r="AV2279" s="544">
        <f>AD2279+AJ2279+AP2279</f>
        <v>0</v>
      </c>
      <c r="AW2279" s="545"/>
      <c r="AX2279" s="548">
        <f>IF(AT2279=0,0,(AV2279/AT2279)*100)</f>
        <v>0</v>
      </c>
      <c r="AY2279" s="549"/>
      <c r="AZ2279" s="564"/>
      <c r="BA2279" s="565"/>
      <c r="BB2279" s="568"/>
      <c r="BC2279" s="569"/>
      <c r="BD2279" s="548">
        <f>IF(AZ2279=0,0,(BB2279/AZ2279)*100)</f>
        <v>0</v>
      </c>
      <c r="BE2279" s="549"/>
      <c r="BF2279" s="572">
        <f>AT2279+AZ2279</f>
        <v>0</v>
      </c>
      <c r="BG2279" s="573"/>
      <c r="BH2279" s="544">
        <f>AV2279+BB2279</f>
        <v>0</v>
      </c>
      <c r="BI2279" s="545"/>
      <c r="BJ2279" s="548">
        <f>IF(BF2279=0,0,(BH2279/BF2279)*100)</f>
        <v>0</v>
      </c>
      <c r="BK2279" s="549"/>
      <c r="BL2279" s="552">
        <f>(AD2279*2)+(AJ2279*2)+(AP2279*3)+BB2279</f>
        <v>0</v>
      </c>
      <c r="BM2279" s="553"/>
      <c r="BN2279" s="554"/>
      <c r="BO2279" s="560" t="e">
        <f>(BL2279*BR$2253)+(N2279*BR$2254)+(X2279*BR$2255)+(R2279*BR$2256)+(V2279*BR$2257)+(Z2279*BR$2258)</f>
        <v>#REF!</v>
      </c>
      <c r="BP2279" s="560" t="e">
        <f>((AZ2279-BB2279)*BR$2260)+((AT2279-AV2279)*BR$2259)+(H2279*BR$2261)+(P2279*BR$2262)</f>
        <v>#REF!</v>
      </c>
      <c r="BQ2279" s="62"/>
      <c r="BR2279" s="62"/>
      <c r="BS2279" s="62"/>
    </row>
    <row r="2280" spans="1:71" ht="21.75" customHeight="1">
      <c r="A2280" s="62"/>
      <c r="B2280" s="587"/>
      <c r="C2280" s="562" t="str">
        <f>IF(ROSTER!D$34="","",ROSTER!D$34)</f>
        <v/>
      </c>
      <c r="D2280" s="563"/>
      <c r="E2280" s="591"/>
      <c r="F2280" s="593"/>
      <c r="G2280" s="595"/>
      <c r="H2280" s="585"/>
      <c r="I2280" s="577"/>
      <c r="J2280" s="566"/>
      <c r="K2280" s="567"/>
      <c r="L2280" s="570"/>
      <c r="M2280" s="571"/>
      <c r="N2280" s="582" t="s">
        <v>16</v>
      </c>
      <c r="O2280" s="583"/>
      <c r="P2280" s="566"/>
      <c r="Q2280" s="567"/>
      <c r="R2280" s="570"/>
      <c r="S2280" s="571"/>
      <c r="T2280" s="582" t="s">
        <v>16</v>
      </c>
      <c r="U2280" s="583"/>
      <c r="V2280" s="585"/>
      <c r="W2280" s="577"/>
      <c r="X2280" s="566"/>
      <c r="Y2280" s="577"/>
      <c r="Z2280" s="566"/>
      <c r="AA2280" s="577"/>
      <c r="AB2280" s="566"/>
      <c r="AC2280" s="567"/>
      <c r="AD2280" s="570"/>
      <c r="AE2280" s="571"/>
      <c r="AF2280" s="598"/>
      <c r="AG2280" s="599"/>
      <c r="AH2280" s="566"/>
      <c r="AI2280" s="567"/>
      <c r="AJ2280" s="570"/>
      <c r="AK2280" s="571"/>
      <c r="AL2280" s="598"/>
      <c r="AM2280" s="599"/>
      <c r="AN2280" s="566"/>
      <c r="AO2280" s="567"/>
      <c r="AP2280" s="570"/>
      <c r="AQ2280" s="571"/>
      <c r="AR2280" s="598"/>
      <c r="AS2280" s="599"/>
      <c r="AT2280" s="603"/>
      <c r="AU2280" s="604"/>
      <c r="AV2280" s="596"/>
      <c r="AW2280" s="597"/>
      <c r="AX2280" s="598"/>
      <c r="AY2280" s="599"/>
      <c r="AZ2280" s="566"/>
      <c r="BA2280" s="567"/>
      <c r="BB2280" s="570"/>
      <c r="BC2280" s="571"/>
      <c r="BD2280" s="598"/>
      <c r="BE2280" s="599"/>
      <c r="BF2280" s="603"/>
      <c r="BG2280" s="604"/>
      <c r="BH2280" s="596"/>
      <c r="BI2280" s="597"/>
      <c r="BJ2280" s="598"/>
      <c r="BK2280" s="599"/>
      <c r="BL2280" s="600"/>
      <c r="BM2280" s="601"/>
      <c r="BN2280" s="602"/>
      <c r="BO2280" s="561"/>
      <c r="BP2280" s="561"/>
      <c r="BQ2280" s="62"/>
      <c r="BR2280" s="62"/>
      <c r="BS2280" s="62"/>
    </row>
    <row r="2281" spans="1:71" ht="21.75" customHeight="1">
      <c r="A2281" s="62"/>
      <c r="B2281" s="586" t="str">
        <f>IF(ROSTER!B$36="","",ROSTER!B$36)</f>
        <v/>
      </c>
      <c r="C2281" s="588" t="str">
        <f>IF(ROSTER!C$36="","",ROSTER!C$36)</f>
        <v/>
      </c>
      <c r="D2281" s="589"/>
      <c r="E2281" s="590"/>
      <c r="F2281" s="592">
        <f>IF(E2281="y",1,IF(E2281="S",1,0))</f>
        <v>0</v>
      </c>
      <c r="G2281" s="594">
        <f>IF(E2281="S",1,0)</f>
        <v>0</v>
      </c>
      <c r="H2281" s="584"/>
      <c r="I2281" s="576"/>
      <c r="J2281" s="564"/>
      <c r="K2281" s="565"/>
      <c r="L2281" s="568"/>
      <c r="M2281" s="569"/>
      <c r="N2281" s="578">
        <f>L2281+J2281</f>
        <v>0</v>
      </c>
      <c r="O2281" s="579"/>
      <c r="P2281" s="564"/>
      <c r="Q2281" s="565"/>
      <c r="R2281" s="568"/>
      <c r="S2281" s="569"/>
      <c r="T2281" s="578">
        <f>R2281-P2281</f>
        <v>0</v>
      </c>
      <c r="U2281" s="579"/>
      <c r="V2281" s="584"/>
      <c r="W2281" s="576"/>
      <c r="X2281" s="564"/>
      <c r="Y2281" s="576"/>
      <c r="Z2281" s="564"/>
      <c r="AA2281" s="576"/>
      <c r="AB2281" s="564"/>
      <c r="AC2281" s="565"/>
      <c r="AD2281" s="568"/>
      <c r="AE2281" s="569"/>
      <c r="AF2281" s="548">
        <f>IF(AB2281=0,0,(AD2281/AB2281)*100)</f>
        <v>0</v>
      </c>
      <c r="AG2281" s="549"/>
      <c r="AH2281" s="564"/>
      <c r="AI2281" s="565"/>
      <c r="AJ2281" s="568"/>
      <c r="AK2281" s="569"/>
      <c r="AL2281" s="548">
        <f>IF(AH2281=0,0,(AJ2281/AH2281)*100)</f>
        <v>0</v>
      </c>
      <c r="AM2281" s="549"/>
      <c r="AN2281" s="564"/>
      <c r="AO2281" s="565"/>
      <c r="AP2281" s="568"/>
      <c r="AQ2281" s="569"/>
      <c r="AR2281" s="548">
        <f>IF(AN2281=0,0,(AP2281/AN2281)*100)</f>
        <v>0</v>
      </c>
      <c r="AS2281" s="549"/>
      <c r="AT2281" s="572">
        <f>AB2281+AH2281+AN2281</f>
        <v>0</v>
      </c>
      <c r="AU2281" s="573"/>
      <c r="AV2281" s="544">
        <f>AD2281+AJ2281+AP2281</f>
        <v>0</v>
      </c>
      <c r="AW2281" s="545"/>
      <c r="AX2281" s="548">
        <f>IF(AT2281=0,0,(AV2281/AT2281)*100)</f>
        <v>0</v>
      </c>
      <c r="AY2281" s="549"/>
      <c r="AZ2281" s="564"/>
      <c r="BA2281" s="565"/>
      <c r="BB2281" s="568"/>
      <c r="BC2281" s="569"/>
      <c r="BD2281" s="548">
        <f>IF(AZ2281=0,0,(BB2281/AZ2281)*100)</f>
        <v>0</v>
      </c>
      <c r="BE2281" s="549"/>
      <c r="BF2281" s="572">
        <f>AT2281+AZ2281</f>
        <v>0</v>
      </c>
      <c r="BG2281" s="573"/>
      <c r="BH2281" s="544">
        <f>AV2281+BB2281</f>
        <v>0</v>
      </c>
      <c r="BI2281" s="545"/>
      <c r="BJ2281" s="548">
        <f>IF(BF2281=0,0,(BH2281/BF2281)*100)</f>
        <v>0</v>
      </c>
      <c r="BK2281" s="549"/>
      <c r="BL2281" s="552">
        <f>(AD2281*2)+(AJ2281*2)+(AP2281*3)+BB2281</f>
        <v>0</v>
      </c>
      <c r="BM2281" s="553"/>
      <c r="BN2281" s="554"/>
      <c r="BO2281" s="560" t="e">
        <f>(BL2281*BR$2253)+(N2281*BR$2254)+(X2281*BR$2255)+(R2281*BR$2256)+(V2281*BR$2257)+(Z2281*BR$2258)</f>
        <v>#REF!</v>
      </c>
      <c r="BP2281" s="560" t="e">
        <f>((AZ2281-BB2281)*BR$2260)+((AT2281-AV2281)*BR$2259)+(H2281*BR$2261)+(P2281*BR$2262)</f>
        <v>#REF!</v>
      </c>
      <c r="BQ2281" s="62"/>
      <c r="BR2281" s="62"/>
      <c r="BS2281" s="62"/>
    </row>
    <row r="2282" spans="1:71" ht="21.75" customHeight="1">
      <c r="A2282" s="62"/>
      <c r="B2282" s="587"/>
      <c r="C2282" s="562" t="str">
        <f>IF(ROSTER!D$36="","",ROSTER!D$36)</f>
        <v/>
      </c>
      <c r="D2282" s="563"/>
      <c r="E2282" s="591"/>
      <c r="F2282" s="593"/>
      <c r="G2282" s="595"/>
      <c r="H2282" s="585"/>
      <c r="I2282" s="577"/>
      <c r="J2282" s="566"/>
      <c r="K2282" s="567"/>
      <c r="L2282" s="570"/>
      <c r="M2282" s="571"/>
      <c r="N2282" s="582" t="s">
        <v>16</v>
      </c>
      <c r="O2282" s="583"/>
      <c r="P2282" s="566"/>
      <c r="Q2282" s="567"/>
      <c r="R2282" s="570"/>
      <c r="S2282" s="571"/>
      <c r="T2282" s="582" t="s">
        <v>16</v>
      </c>
      <c r="U2282" s="583"/>
      <c r="V2282" s="585"/>
      <c r="W2282" s="577"/>
      <c r="X2282" s="566"/>
      <c r="Y2282" s="577"/>
      <c r="Z2282" s="566"/>
      <c r="AA2282" s="577"/>
      <c r="AB2282" s="566"/>
      <c r="AC2282" s="567"/>
      <c r="AD2282" s="570"/>
      <c r="AE2282" s="571"/>
      <c r="AF2282" s="598"/>
      <c r="AG2282" s="599"/>
      <c r="AH2282" s="566"/>
      <c r="AI2282" s="567"/>
      <c r="AJ2282" s="570"/>
      <c r="AK2282" s="571"/>
      <c r="AL2282" s="598"/>
      <c r="AM2282" s="599"/>
      <c r="AN2282" s="566"/>
      <c r="AO2282" s="567"/>
      <c r="AP2282" s="570"/>
      <c r="AQ2282" s="571"/>
      <c r="AR2282" s="598"/>
      <c r="AS2282" s="599"/>
      <c r="AT2282" s="603"/>
      <c r="AU2282" s="604"/>
      <c r="AV2282" s="596"/>
      <c r="AW2282" s="597"/>
      <c r="AX2282" s="598"/>
      <c r="AY2282" s="599"/>
      <c r="AZ2282" s="566"/>
      <c r="BA2282" s="567"/>
      <c r="BB2282" s="570"/>
      <c r="BC2282" s="571"/>
      <c r="BD2282" s="598"/>
      <c r="BE2282" s="599"/>
      <c r="BF2282" s="603"/>
      <c r="BG2282" s="604"/>
      <c r="BH2282" s="596"/>
      <c r="BI2282" s="597"/>
      <c r="BJ2282" s="598"/>
      <c r="BK2282" s="599"/>
      <c r="BL2282" s="600"/>
      <c r="BM2282" s="601"/>
      <c r="BN2282" s="602"/>
      <c r="BO2282" s="561"/>
      <c r="BP2282" s="561"/>
      <c r="BQ2282" s="62"/>
      <c r="BR2282" s="62"/>
      <c r="BS2282" s="62"/>
    </row>
    <row r="2283" spans="1:71" ht="21.75" customHeight="1">
      <c r="A2283" s="62"/>
      <c r="B2283" s="586" t="str">
        <f>IF(ROSTER!B$38="","",ROSTER!B$38)</f>
        <v/>
      </c>
      <c r="C2283" s="588" t="str">
        <f>IF(ROSTER!C$38="","",ROSTER!C$38)</f>
        <v/>
      </c>
      <c r="D2283" s="589"/>
      <c r="E2283" s="590"/>
      <c r="F2283" s="592">
        <f>IF(E2283="y",1,IF(E2283="S",1,0))</f>
        <v>0</v>
      </c>
      <c r="G2283" s="594">
        <f>IF(E2283="S",1,0)</f>
        <v>0</v>
      </c>
      <c r="H2283" s="584"/>
      <c r="I2283" s="576"/>
      <c r="J2283" s="564"/>
      <c r="K2283" s="565"/>
      <c r="L2283" s="568"/>
      <c r="M2283" s="569"/>
      <c r="N2283" s="578">
        <f>L2283+J2283</f>
        <v>0</v>
      </c>
      <c r="O2283" s="579"/>
      <c r="P2283" s="564"/>
      <c r="Q2283" s="565"/>
      <c r="R2283" s="568"/>
      <c r="S2283" s="569"/>
      <c r="T2283" s="578">
        <f>R2283-P2283</f>
        <v>0</v>
      </c>
      <c r="U2283" s="579"/>
      <c r="V2283" s="584"/>
      <c r="W2283" s="576"/>
      <c r="X2283" s="564"/>
      <c r="Y2283" s="576"/>
      <c r="Z2283" s="564"/>
      <c r="AA2283" s="576"/>
      <c r="AB2283" s="564"/>
      <c r="AC2283" s="565"/>
      <c r="AD2283" s="568"/>
      <c r="AE2283" s="569"/>
      <c r="AF2283" s="548">
        <f>IF(AB2283=0,0,(AD2283/AB2283)*100)</f>
        <v>0</v>
      </c>
      <c r="AG2283" s="549"/>
      <c r="AH2283" s="564"/>
      <c r="AI2283" s="565"/>
      <c r="AJ2283" s="568"/>
      <c r="AK2283" s="569"/>
      <c r="AL2283" s="548">
        <f>IF(AH2283=0,0,(AJ2283/AH2283)*100)</f>
        <v>0</v>
      </c>
      <c r="AM2283" s="549"/>
      <c r="AN2283" s="564"/>
      <c r="AO2283" s="565"/>
      <c r="AP2283" s="568"/>
      <c r="AQ2283" s="569"/>
      <c r="AR2283" s="548">
        <f>IF(AN2283=0,0,(AP2283/AN2283)*100)</f>
        <v>0</v>
      </c>
      <c r="AS2283" s="549"/>
      <c r="AT2283" s="572">
        <f>AB2283+AH2283+AN2283</f>
        <v>0</v>
      </c>
      <c r="AU2283" s="573"/>
      <c r="AV2283" s="544">
        <f>AD2283+AJ2283+AP2283</f>
        <v>0</v>
      </c>
      <c r="AW2283" s="545"/>
      <c r="AX2283" s="548">
        <f>IF(AT2283=0,0,(AV2283/AT2283)*100)</f>
        <v>0</v>
      </c>
      <c r="AY2283" s="549"/>
      <c r="AZ2283" s="564"/>
      <c r="BA2283" s="565"/>
      <c r="BB2283" s="568"/>
      <c r="BC2283" s="569"/>
      <c r="BD2283" s="548">
        <f>IF(AZ2283=0,0,(BB2283/AZ2283)*100)</f>
        <v>0</v>
      </c>
      <c r="BE2283" s="549"/>
      <c r="BF2283" s="572">
        <f>AT2283+AZ2283</f>
        <v>0</v>
      </c>
      <c r="BG2283" s="573"/>
      <c r="BH2283" s="544">
        <f>AV2283+BB2283</f>
        <v>0</v>
      </c>
      <c r="BI2283" s="545"/>
      <c r="BJ2283" s="548">
        <f>IF(BF2283=0,0,(BH2283/BF2283)*100)</f>
        <v>0</v>
      </c>
      <c r="BK2283" s="549"/>
      <c r="BL2283" s="552">
        <f>(AD2283*2)+(AJ2283*2)+(AP2283*3)+BB2283</f>
        <v>0</v>
      </c>
      <c r="BM2283" s="553"/>
      <c r="BN2283" s="554"/>
      <c r="BO2283" s="560" t="e">
        <f>(BL2283*BR$2253)+(N2283*BR$2254)+(X2283*BR$2255)+(R2283*BR$2256)+(V2283*BR$2257)+(Z2283*BR$2258)</f>
        <v>#REF!</v>
      </c>
      <c r="BP2283" s="560" t="e">
        <f>((AZ2283-BB2283)*BR$2260)+((AT2283-AV2283)*BR$2259)+(H2283*BR$2261)+(P2283*BR$2262)</f>
        <v>#REF!</v>
      </c>
      <c r="BQ2283" s="62"/>
      <c r="BR2283" s="62"/>
      <c r="BS2283" s="62"/>
    </row>
    <row r="2284" spans="1:71" ht="21.75" customHeight="1">
      <c r="A2284" s="62"/>
      <c r="B2284" s="587"/>
      <c r="C2284" s="562" t="str">
        <f>IF(ROSTER!D$38="","",ROSTER!D$38)</f>
        <v/>
      </c>
      <c r="D2284" s="563"/>
      <c r="E2284" s="591"/>
      <c r="F2284" s="593"/>
      <c r="G2284" s="595"/>
      <c r="H2284" s="585"/>
      <c r="I2284" s="577"/>
      <c r="J2284" s="566"/>
      <c r="K2284" s="567"/>
      <c r="L2284" s="570"/>
      <c r="M2284" s="571"/>
      <c r="N2284" s="582" t="s">
        <v>16</v>
      </c>
      <c r="O2284" s="583"/>
      <c r="P2284" s="566"/>
      <c r="Q2284" s="567"/>
      <c r="R2284" s="570"/>
      <c r="S2284" s="571"/>
      <c r="T2284" s="582" t="s">
        <v>16</v>
      </c>
      <c r="U2284" s="583"/>
      <c r="V2284" s="585"/>
      <c r="W2284" s="577"/>
      <c r="X2284" s="566"/>
      <c r="Y2284" s="577"/>
      <c r="Z2284" s="566"/>
      <c r="AA2284" s="577"/>
      <c r="AB2284" s="566"/>
      <c r="AC2284" s="567"/>
      <c r="AD2284" s="570"/>
      <c r="AE2284" s="571"/>
      <c r="AF2284" s="598"/>
      <c r="AG2284" s="599"/>
      <c r="AH2284" s="566"/>
      <c r="AI2284" s="567"/>
      <c r="AJ2284" s="570"/>
      <c r="AK2284" s="571"/>
      <c r="AL2284" s="598"/>
      <c r="AM2284" s="599"/>
      <c r="AN2284" s="566"/>
      <c r="AO2284" s="567"/>
      <c r="AP2284" s="570"/>
      <c r="AQ2284" s="571"/>
      <c r="AR2284" s="598"/>
      <c r="AS2284" s="599"/>
      <c r="AT2284" s="603"/>
      <c r="AU2284" s="604"/>
      <c r="AV2284" s="596"/>
      <c r="AW2284" s="597"/>
      <c r="AX2284" s="598"/>
      <c r="AY2284" s="599"/>
      <c r="AZ2284" s="566"/>
      <c r="BA2284" s="567"/>
      <c r="BB2284" s="570"/>
      <c r="BC2284" s="571"/>
      <c r="BD2284" s="598"/>
      <c r="BE2284" s="599"/>
      <c r="BF2284" s="603"/>
      <c r="BG2284" s="604"/>
      <c r="BH2284" s="596"/>
      <c r="BI2284" s="597"/>
      <c r="BJ2284" s="598"/>
      <c r="BK2284" s="599"/>
      <c r="BL2284" s="600"/>
      <c r="BM2284" s="601"/>
      <c r="BN2284" s="602"/>
      <c r="BO2284" s="561"/>
      <c r="BP2284" s="561"/>
      <c r="BQ2284" s="62"/>
      <c r="BR2284" s="62"/>
      <c r="BS2284" s="62"/>
    </row>
    <row r="2285" spans="1:71" ht="21.75" customHeight="1">
      <c r="A2285" s="62"/>
      <c r="B2285" s="586" t="str">
        <f>IF(ROSTER!B$40="","",ROSTER!B$40)</f>
        <v/>
      </c>
      <c r="C2285" s="588" t="str">
        <f>IF(ROSTER!C$40="","",ROSTER!C$40)</f>
        <v/>
      </c>
      <c r="D2285" s="589"/>
      <c r="E2285" s="590"/>
      <c r="F2285" s="592">
        <f>IF(E2285="y",1,IF(E2285="S",1,0))</f>
        <v>0</v>
      </c>
      <c r="G2285" s="594">
        <f>IF(E2285="S",1,0)</f>
        <v>0</v>
      </c>
      <c r="H2285" s="584"/>
      <c r="I2285" s="576"/>
      <c r="J2285" s="564"/>
      <c r="K2285" s="565"/>
      <c r="L2285" s="568"/>
      <c r="M2285" s="569"/>
      <c r="N2285" s="578">
        <f>L2285+J2285</f>
        <v>0</v>
      </c>
      <c r="O2285" s="579"/>
      <c r="P2285" s="564"/>
      <c r="Q2285" s="565"/>
      <c r="R2285" s="568"/>
      <c r="S2285" s="569"/>
      <c r="T2285" s="578">
        <f>R2285-P2285</f>
        <v>0</v>
      </c>
      <c r="U2285" s="579"/>
      <c r="V2285" s="584"/>
      <c r="W2285" s="576"/>
      <c r="X2285" s="564"/>
      <c r="Y2285" s="576"/>
      <c r="Z2285" s="564"/>
      <c r="AA2285" s="576"/>
      <c r="AB2285" s="564"/>
      <c r="AC2285" s="565"/>
      <c r="AD2285" s="568"/>
      <c r="AE2285" s="569"/>
      <c r="AF2285" s="548">
        <f>IF(AB2285=0,0,(AD2285/AB2285)*100)</f>
        <v>0</v>
      </c>
      <c r="AG2285" s="549"/>
      <c r="AH2285" s="564"/>
      <c r="AI2285" s="565"/>
      <c r="AJ2285" s="568"/>
      <c r="AK2285" s="569"/>
      <c r="AL2285" s="548">
        <f>IF(AH2285=0,0,(AJ2285/AH2285)*100)</f>
        <v>0</v>
      </c>
      <c r="AM2285" s="549"/>
      <c r="AN2285" s="564"/>
      <c r="AO2285" s="565"/>
      <c r="AP2285" s="568"/>
      <c r="AQ2285" s="569"/>
      <c r="AR2285" s="548">
        <f>IF(AN2285=0,0,(AP2285/AN2285)*100)</f>
        <v>0</v>
      </c>
      <c r="AS2285" s="549"/>
      <c r="AT2285" s="572">
        <f>AB2285+AH2285+AN2285</f>
        <v>0</v>
      </c>
      <c r="AU2285" s="573"/>
      <c r="AV2285" s="544">
        <f>AD2285+AJ2285+AP2285</f>
        <v>0</v>
      </c>
      <c r="AW2285" s="545"/>
      <c r="AX2285" s="548">
        <f>IF(AT2285=0,0,(AV2285/AT2285)*100)</f>
        <v>0</v>
      </c>
      <c r="AY2285" s="549"/>
      <c r="AZ2285" s="564"/>
      <c r="BA2285" s="565"/>
      <c r="BB2285" s="568"/>
      <c r="BC2285" s="569"/>
      <c r="BD2285" s="548">
        <f>IF(AZ2285=0,0,(BB2285/AZ2285)*100)</f>
        <v>0</v>
      </c>
      <c r="BE2285" s="549"/>
      <c r="BF2285" s="572">
        <f>AT2285+AZ2285</f>
        <v>0</v>
      </c>
      <c r="BG2285" s="573"/>
      <c r="BH2285" s="544">
        <f>AV2285+BB2285</f>
        <v>0</v>
      </c>
      <c r="BI2285" s="545"/>
      <c r="BJ2285" s="548">
        <f>IF(BF2285=0,0,(BH2285/BF2285)*100)</f>
        <v>0</v>
      </c>
      <c r="BK2285" s="549"/>
      <c r="BL2285" s="552">
        <f>(AD2285*2)+(AJ2285*2)+(AP2285*3)+BB2285</f>
        <v>0</v>
      </c>
      <c r="BM2285" s="553"/>
      <c r="BN2285" s="554"/>
      <c r="BO2285" s="560" t="e">
        <f>(BL2285*BR$2253)+(N2285*BR$2254)+(X2285*BR$2255)+(R2285*BR$2256)+(V2285*BR$2257)+(Z2285*BR$2258)</f>
        <v>#REF!</v>
      </c>
      <c r="BP2285" s="560" t="e">
        <f>((AZ2285-BB2285)*BR$2260)+((AT2285-AV2285)*BR$2259)+(H2285*BR$2261)+(P2285*BR$2262)</f>
        <v>#REF!</v>
      </c>
      <c r="BQ2285" s="62"/>
      <c r="BR2285" s="62"/>
      <c r="BS2285" s="62"/>
    </row>
    <row r="2286" spans="1:71" ht="21.75" customHeight="1">
      <c r="A2286" s="62"/>
      <c r="B2286" s="587"/>
      <c r="C2286" s="562" t="str">
        <f>IF(ROSTER!D$40="","",ROSTER!D$40)</f>
        <v/>
      </c>
      <c r="D2286" s="563"/>
      <c r="E2286" s="591"/>
      <c r="F2286" s="593"/>
      <c r="G2286" s="595"/>
      <c r="H2286" s="585"/>
      <c r="I2286" s="577"/>
      <c r="J2286" s="566"/>
      <c r="K2286" s="567"/>
      <c r="L2286" s="570"/>
      <c r="M2286" s="571"/>
      <c r="N2286" s="582" t="s">
        <v>16</v>
      </c>
      <c r="O2286" s="583"/>
      <c r="P2286" s="566"/>
      <c r="Q2286" s="567"/>
      <c r="R2286" s="570"/>
      <c r="S2286" s="571"/>
      <c r="T2286" s="582" t="s">
        <v>16</v>
      </c>
      <c r="U2286" s="583"/>
      <c r="V2286" s="585"/>
      <c r="W2286" s="577"/>
      <c r="X2286" s="566"/>
      <c r="Y2286" s="577"/>
      <c r="Z2286" s="566"/>
      <c r="AA2286" s="577"/>
      <c r="AB2286" s="566"/>
      <c r="AC2286" s="567"/>
      <c r="AD2286" s="570"/>
      <c r="AE2286" s="571"/>
      <c r="AF2286" s="598"/>
      <c r="AG2286" s="599"/>
      <c r="AH2286" s="566"/>
      <c r="AI2286" s="567"/>
      <c r="AJ2286" s="570"/>
      <c r="AK2286" s="571"/>
      <c r="AL2286" s="598"/>
      <c r="AM2286" s="599"/>
      <c r="AN2286" s="566"/>
      <c r="AO2286" s="567"/>
      <c r="AP2286" s="570"/>
      <c r="AQ2286" s="571"/>
      <c r="AR2286" s="598"/>
      <c r="AS2286" s="599"/>
      <c r="AT2286" s="603"/>
      <c r="AU2286" s="604"/>
      <c r="AV2286" s="596"/>
      <c r="AW2286" s="597"/>
      <c r="AX2286" s="598"/>
      <c r="AY2286" s="599"/>
      <c r="AZ2286" s="566"/>
      <c r="BA2286" s="567"/>
      <c r="BB2286" s="570"/>
      <c r="BC2286" s="571"/>
      <c r="BD2286" s="598"/>
      <c r="BE2286" s="599"/>
      <c r="BF2286" s="603"/>
      <c r="BG2286" s="604"/>
      <c r="BH2286" s="596"/>
      <c r="BI2286" s="597"/>
      <c r="BJ2286" s="598"/>
      <c r="BK2286" s="599"/>
      <c r="BL2286" s="600"/>
      <c r="BM2286" s="601"/>
      <c r="BN2286" s="602"/>
      <c r="BO2286" s="561"/>
      <c r="BP2286" s="561"/>
      <c r="BQ2286" s="62"/>
      <c r="BR2286" s="62"/>
      <c r="BS2286" s="62"/>
    </row>
    <row r="2287" spans="1:71" ht="21.75" customHeight="1">
      <c r="A2287" s="62"/>
      <c r="B2287" s="586" t="str">
        <f>IF(ROSTER!B$42="","",ROSTER!B$42)</f>
        <v/>
      </c>
      <c r="C2287" s="588" t="str">
        <f>IF(ROSTER!C$42="","",ROSTER!C$42)</f>
        <v/>
      </c>
      <c r="D2287" s="589"/>
      <c r="E2287" s="590"/>
      <c r="F2287" s="592">
        <f>IF(E2287="y",1,IF(E2287="S",1,0))</f>
        <v>0</v>
      </c>
      <c r="G2287" s="594">
        <f>IF(E2287="S",1,0)</f>
        <v>0</v>
      </c>
      <c r="H2287" s="584"/>
      <c r="I2287" s="576"/>
      <c r="J2287" s="564"/>
      <c r="K2287" s="565"/>
      <c r="L2287" s="568"/>
      <c r="M2287" s="569"/>
      <c r="N2287" s="578">
        <f>L2287+J2287</f>
        <v>0</v>
      </c>
      <c r="O2287" s="579"/>
      <c r="P2287" s="564"/>
      <c r="Q2287" s="565"/>
      <c r="R2287" s="568"/>
      <c r="S2287" s="569"/>
      <c r="T2287" s="578">
        <f>R2287-P2287</f>
        <v>0</v>
      </c>
      <c r="U2287" s="579"/>
      <c r="V2287" s="584"/>
      <c r="W2287" s="576"/>
      <c r="X2287" s="564"/>
      <c r="Y2287" s="576"/>
      <c r="Z2287" s="564"/>
      <c r="AA2287" s="576"/>
      <c r="AB2287" s="564"/>
      <c r="AC2287" s="565"/>
      <c r="AD2287" s="568"/>
      <c r="AE2287" s="569"/>
      <c r="AF2287" s="548">
        <f>IF(AB2287=0,0,(AD2287/AB2287)*100)</f>
        <v>0</v>
      </c>
      <c r="AG2287" s="549"/>
      <c r="AH2287" s="564"/>
      <c r="AI2287" s="565"/>
      <c r="AJ2287" s="568"/>
      <c r="AK2287" s="569"/>
      <c r="AL2287" s="548">
        <f>IF(AH2287=0,0,(AJ2287/AH2287)*100)</f>
        <v>0</v>
      </c>
      <c r="AM2287" s="549"/>
      <c r="AN2287" s="564"/>
      <c r="AO2287" s="565"/>
      <c r="AP2287" s="568"/>
      <c r="AQ2287" s="569"/>
      <c r="AR2287" s="548">
        <f>IF(AN2287=0,0,(AP2287/AN2287)*100)</f>
        <v>0</v>
      </c>
      <c r="AS2287" s="549"/>
      <c r="AT2287" s="572">
        <f>AB2287+AH2287+AN2287</f>
        <v>0</v>
      </c>
      <c r="AU2287" s="573"/>
      <c r="AV2287" s="544">
        <f>AD2287+AJ2287+AP2287</f>
        <v>0</v>
      </c>
      <c r="AW2287" s="545"/>
      <c r="AX2287" s="548">
        <f>IF(AT2287=0,0,(AV2287/AT2287)*100)</f>
        <v>0</v>
      </c>
      <c r="AY2287" s="549"/>
      <c r="AZ2287" s="564"/>
      <c r="BA2287" s="565"/>
      <c r="BB2287" s="568"/>
      <c r="BC2287" s="569"/>
      <c r="BD2287" s="548">
        <f>IF(AZ2287=0,0,(BB2287/AZ2287)*100)</f>
        <v>0</v>
      </c>
      <c r="BE2287" s="549"/>
      <c r="BF2287" s="572">
        <f>AT2287+AZ2287</f>
        <v>0</v>
      </c>
      <c r="BG2287" s="573"/>
      <c r="BH2287" s="544">
        <f>AV2287+BB2287</f>
        <v>0</v>
      </c>
      <c r="BI2287" s="545"/>
      <c r="BJ2287" s="548">
        <f>IF(BF2287=0,0,(BH2287/BF2287)*100)</f>
        <v>0</v>
      </c>
      <c r="BK2287" s="549"/>
      <c r="BL2287" s="552">
        <f>(AD2287*2)+(AJ2287*2)+(AP2287*3)+BB2287</f>
        <v>0</v>
      </c>
      <c r="BM2287" s="553"/>
      <c r="BN2287" s="554"/>
      <c r="BO2287" s="560" t="e">
        <f>(BL2287*BR$2253)+(N2287*BR$2254)+(X2287*BR$2255)+(R2287*BR$2256)+(V2287*BR$2257)+(Z2287*BR$2258)</f>
        <v>#REF!</v>
      </c>
      <c r="BP2287" s="560" t="e">
        <f>((AZ2287-BB2287)*BR$2260)+((AT2287-AV2287)*BR$2259)+(H2287*BR$2261)+(P2287*BR$2262)</f>
        <v>#REF!</v>
      </c>
      <c r="BQ2287" s="62"/>
      <c r="BR2287" s="62"/>
      <c r="BS2287" s="62"/>
    </row>
    <row r="2288" spans="1:71" ht="21.75" customHeight="1">
      <c r="A2288" s="62"/>
      <c r="B2288" s="587"/>
      <c r="C2288" s="562" t="str">
        <f>IF(ROSTER!D$42="","",ROSTER!D$42)</f>
        <v/>
      </c>
      <c r="D2288" s="563"/>
      <c r="E2288" s="591"/>
      <c r="F2288" s="593"/>
      <c r="G2288" s="595"/>
      <c r="H2288" s="585"/>
      <c r="I2288" s="577"/>
      <c r="J2288" s="566"/>
      <c r="K2288" s="567"/>
      <c r="L2288" s="570"/>
      <c r="M2288" s="571"/>
      <c r="N2288" s="582" t="s">
        <v>16</v>
      </c>
      <c r="O2288" s="583"/>
      <c r="P2288" s="566"/>
      <c r="Q2288" s="567"/>
      <c r="R2288" s="570"/>
      <c r="S2288" s="571"/>
      <c r="T2288" s="582" t="s">
        <v>16</v>
      </c>
      <c r="U2288" s="583"/>
      <c r="V2288" s="585"/>
      <c r="W2288" s="577"/>
      <c r="X2288" s="566"/>
      <c r="Y2288" s="577"/>
      <c r="Z2288" s="566"/>
      <c r="AA2288" s="577"/>
      <c r="AB2288" s="566"/>
      <c r="AC2288" s="567"/>
      <c r="AD2288" s="570"/>
      <c r="AE2288" s="571"/>
      <c r="AF2288" s="598"/>
      <c r="AG2288" s="599"/>
      <c r="AH2288" s="566"/>
      <c r="AI2288" s="567"/>
      <c r="AJ2288" s="570"/>
      <c r="AK2288" s="571"/>
      <c r="AL2288" s="598"/>
      <c r="AM2288" s="599"/>
      <c r="AN2288" s="566"/>
      <c r="AO2288" s="567"/>
      <c r="AP2288" s="570"/>
      <c r="AQ2288" s="571"/>
      <c r="AR2288" s="598"/>
      <c r="AS2288" s="599"/>
      <c r="AT2288" s="603"/>
      <c r="AU2288" s="604"/>
      <c r="AV2288" s="596"/>
      <c r="AW2288" s="597"/>
      <c r="AX2288" s="598"/>
      <c r="AY2288" s="599"/>
      <c r="AZ2288" s="566"/>
      <c r="BA2288" s="567"/>
      <c r="BB2288" s="570"/>
      <c r="BC2288" s="571"/>
      <c r="BD2288" s="598"/>
      <c r="BE2288" s="599"/>
      <c r="BF2288" s="603"/>
      <c r="BG2288" s="604"/>
      <c r="BH2288" s="596"/>
      <c r="BI2288" s="597"/>
      <c r="BJ2288" s="598"/>
      <c r="BK2288" s="599"/>
      <c r="BL2288" s="600"/>
      <c r="BM2288" s="601"/>
      <c r="BN2288" s="602"/>
      <c r="BO2288" s="561"/>
      <c r="BP2288" s="561"/>
      <c r="BQ2288" s="62"/>
      <c r="BR2288" s="62"/>
      <c r="BS2288" s="62"/>
    </row>
    <row r="2289" spans="1:73" ht="21.75" customHeight="1">
      <c r="A2289" s="62"/>
      <c r="B2289" s="586" t="str">
        <f>IF(ROSTER!B$44="","",ROSTER!B$44)</f>
        <v/>
      </c>
      <c r="C2289" s="588" t="str">
        <f>IF(ROSTER!C$44="","",ROSTER!C$44)</f>
        <v/>
      </c>
      <c r="D2289" s="589"/>
      <c r="E2289" s="590"/>
      <c r="F2289" s="592">
        <f>IF(E2289="y",1,IF(E2289="S",1,0))</f>
        <v>0</v>
      </c>
      <c r="G2289" s="594">
        <f>IF(E2289="S",1,0)</f>
        <v>0</v>
      </c>
      <c r="H2289" s="584"/>
      <c r="I2289" s="576"/>
      <c r="J2289" s="564"/>
      <c r="K2289" s="565"/>
      <c r="L2289" s="568"/>
      <c r="M2289" s="569"/>
      <c r="N2289" s="578">
        <f>L2289+J2289</f>
        <v>0</v>
      </c>
      <c r="O2289" s="579"/>
      <c r="P2289" s="564"/>
      <c r="Q2289" s="565"/>
      <c r="R2289" s="568"/>
      <c r="S2289" s="569"/>
      <c r="T2289" s="578">
        <f>R2289-P2289</f>
        <v>0</v>
      </c>
      <c r="U2289" s="579"/>
      <c r="V2289" s="584"/>
      <c r="W2289" s="576"/>
      <c r="X2289" s="564"/>
      <c r="Y2289" s="576"/>
      <c r="Z2289" s="564"/>
      <c r="AA2289" s="576"/>
      <c r="AB2289" s="564"/>
      <c r="AC2289" s="565"/>
      <c r="AD2289" s="568"/>
      <c r="AE2289" s="569"/>
      <c r="AF2289" s="548">
        <f>IF(AB2289=0,0,(AD2289/AB2289)*100)</f>
        <v>0</v>
      </c>
      <c r="AG2289" s="549"/>
      <c r="AH2289" s="564"/>
      <c r="AI2289" s="565"/>
      <c r="AJ2289" s="568"/>
      <c r="AK2289" s="569"/>
      <c r="AL2289" s="548">
        <f>IF(AH2289=0,0,(AJ2289/AH2289)*100)</f>
        <v>0</v>
      </c>
      <c r="AM2289" s="549"/>
      <c r="AN2289" s="564"/>
      <c r="AO2289" s="565"/>
      <c r="AP2289" s="568"/>
      <c r="AQ2289" s="569"/>
      <c r="AR2289" s="548">
        <f>IF(AN2289=0,0,(AP2289/AN2289)*100)</f>
        <v>0</v>
      </c>
      <c r="AS2289" s="549"/>
      <c r="AT2289" s="572">
        <f>AB2289+AH2289+AN2289</f>
        <v>0</v>
      </c>
      <c r="AU2289" s="573"/>
      <c r="AV2289" s="544">
        <f>AD2289+AJ2289+AP2289</f>
        <v>0</v>
      </c>
      <c r="AW2289" s="545"/>
      <c r="AX2289" s="548">
        <f>IF(AT2289=0,0,(AV2289/AT2289)*100)</f>
        <v>0</v>
      </c>
      <c r="AY2289" s="549"/>
      <c r="AZ2289" s="564"/>
      <c r="BA2289" s="565"/>
      <c r="BB2289" s="568"/>
      <c r="BC2289" s="569"/>
      <c r="BD2289" s="548">
        <f>IF(AZ2289=0,0,(BB2289/AZ2289)*100)</f>
        <v>0</v>
      </c>
      <c r="BE2289" s="549"/>
      <c r="BF2289" s="572">
        <f>AT2289+AZ2289</f>
        <v>0</v>
      </c>
      <c r="BG2289" s="573"/>
      <c r="BH2289" s="544">
        <f>AV2289+BB2289</f>
        <v>0</v>
      </c>
      <c r="BI2289" s="545"/>
      <c r="BJ2289" s="548">
        <f>IF(BF2289=0,0,(BH2289/BF2289)*100)</f>
        <v>0</v>
      </c>
      <c r="BK2289" s="549"/>
      <c r="BL2289" s="552">
        <f>(AD2289*2)+(AJ2289*2)+(AP2289*3)+BB2289</f>
        <v>0</v>
      </c>
      <c r="BM2289" s="553"/>
      <c r="BN2289" s="554"/>
      <c r="BO2289" s="560" t="e">
        <f>(BL2289*BR$2253)+(N2289*BR$2254)+(X2289*BR$2255)+(R2289*BR$2256)+(V2289*BR$2257)+(Z2289*BR$2258)</f>
        <v>#REF!</v>
      </c>
      <c r="BP2289" s="560" t="e">
        <f>((AZ2289-BB2289)*BR$2260)+((AT2289-AV2289)*BR$2259)+(H2289*BR$2261)+(P2289*BR$2262)</f>
        <v>#REF!</v>
      </c>
      <c r="BQ2289" s="62"/>
      <c r="BR2289" s="62"/>
      <c r="BS2289" s="62"/>
    </row>
    <row r="2290" spans="1:73" ht="21.75" customHeight="1">
      <c r="A2290" s="62"/>
      <c r="B2290" s="587"/>
      <c r="C2290" s="562" t="str">
        <f>IF(ROSTER!D$44="","",ROSTER!D$44)</f>
        <v/>
      </c>
      <c r="D2290" s="563"/>
      <c r="E2290" s="591"/>
      <c r="F2290" s="593"/>
      <c r="G2290" s="595"/>
      <c r="H2290" s="585"/>
      <c r="I2290" s="577"/>
      <c r="J2290" s="566"/>
      <c r="K2290" s="567"/>
      <c r="L2290" s="570"/>
      <c r="M2290" s="571"/>
      <c r="N2290" s="582" t="s">
        <v>16</v>
      </c>
      <c r="O2290" s="583"/>
      <c r="P2290" s="566"/>
      <c r="Q2290" s="567"/>
      <c r="R2290" s="570"/>
      <c r="S2290" s="571"/>
      <c r="T2290" s="582" t="s">
        <v>16</v>
      </c>
      <c r="U2290" s="583"/>
      <c r="V2290" s="585"/>
      <c r="W2290" s="577"/>
      <c r="X2290" s="566"/>
      <c r="Y2290" s="577"/>
      <c r="Z2290" s="566"/>
      <c r="AA2290" s="577"/>
      <c r="AB2290" s="566"/>
      <c r="AC2290" s="567"/>
      <c r="AD2290" s="570"/>
      <c r="AE2290" s="571"/>
      <c r="AF2290" s="598"/>
      <c r="AG2290" s="599"/>
      <c r="AH2290" s="566"/>
      <c r="AI2290" s="567"/>
      <c r="AJ2290" s="570"/>
      <c r="AK2290" s="571"/>
      <c r="AL2290" s="598"/>
      <c r="AM2290" s="599"/>
      <c r="AN2290" s="566"/>
      <c r="AO2290" s="567"/>
      <c r="AP2290" s="570"/>
      <c r="AQ2290" s="571"/>
      <c r="AR2290" s="598"/>
      <c r="AS2290" s="599"/>
      <c r="AT2290" s="603"/>
      <c r="AU2290" s="604"/>
      <c r="AV2290" s="596"/>
      <c r="AW2290" s="597"/>
      <c r="AX2290" s="598"/>
      <c r="AY2290" s="599"/>
      <c r="AZ2290" s="566"/>
      <c r="BA2290" s="567"/>
      <c r="BB2290" s="570"/>
      <c r="BC2290" s="571"/>
      <c r="BD2290" s="598"/>
      <c r="BE2290" s="599"/>
      <c r="BF2290" s="603"/>
      <c r="BG2290" s="604"/>
      <c r="BH2290" s="596"/>
      <c r="BI2290" s="597"/>
      <c r="BJ2290" s="598"/>
      <c r="BK2290" s="599"/>
      <c r="BL2290" s="600"/>
      <c r="BM2290" s="601"/>
      <c r="BN2290" s="602"/>
      <c r="BO2290" s="561"/>
      <c r="BP2290" s="561"/>
      <c r="BQ2290" s="62"/>
      <c r="BR2290" s="62"/>
      <c r="BS2290" s="62"/>
    </row>
    <row r="2291" spans="1:73" ht="21.75" customHeight="1">
      <c r="A2291" s="62"/>
      <c r="B2291" s="586" t="str">
        <f>IF(ROSTER!B$46="","",ROSTER!B$46)</f>
        <v/>
      </c>
      <c r="C2291" s="588" t="str">
        <f>IF(ROSTER!C$46="","",ROSTER!C$46)</f>
        <v/>
      </c>
      <c r="D2291" s="589"/>
      <c r="E2291" s="590"/>
      <c r="F2291" s="592">
        <f>IF(E2291="y",1,IF(E2291="S",1,0))</f>
        <v>0</v>
      </c>
      <c r="G2291" s="594">
        <f>IF(E2291="S",1,0)</f>
        <v>0</v>
      </c>
      <c r="H2291" s="584"/>
      <c r="I2291" s="576"/>
      <c r="J2291" s="564"/>
      <c r="K2291" s="565"/>
      <c r="L2291" s="568"/>
      <c r="M2291" s="569"/>
      <c r="N2291" s="578">
        <f>L2291+J2291</f>
        <v>0</v>
      </c>
      <c r="O2291" s="579"/>
      <c r="P2291" s="564"/>
      <c r="Q2291" s="565"/>
      <c r="R2291" s="568"/>
      <c r="S2291" s="569"/>
      <c r="T2291" s="578">
        <f>R2291-P2291</f>
        <v>0</v>
      </c>
      <c r="U2291" s="579"/>
      <c r="V2291" s="584"/>
      <c r="W2291" s="576"/>
      <c r="X2291" s="564"/>
      <c r="Y2291" s="576"/>
      <c r="Z2291" s="564"/>
      <c r="AA2291" s="576"/>
      <c r="AB2291" s="564"/>
      <c r="AC2291" s="565"/>
      <c r="AD2291" s="568"/>
      <c r="AE2291" s="569"/>
      <c r="AF2291" s="548">
        <f>IF(AB2291=0,0,(AD2291/AB2291)*100)</f>
        <v>0</v>
      </c>
      <c r="AG2291" s="549"/>
      <c r="AH2291" s="564"/>
      <c r="AI2291" s="565"/>
      <c r="AJ2291" s="568"/>
      <c r="AK2291" s="569"/>
      <c r="AL2291" s="548">
        <f>IF(AH2291=0,0,(AJ2291/AH2291)*100)</f>
        <v>0</v>
      </c>
      <c r="AM2291" s="549"/>
      <c r="AN2291" s="564"/>
      <c r="AO2291" s="565"/>
      <c r="AP2291" s="568"/>
      <c r="AQ2291" s="569"/>
      <c r="AR2291" s="548">
        <f>IF(AN2291=0,0,(AP2291/AN2291)*100)</f>
        <v>0</v>
      </c>
      <c r="AS2291" s="549"/>
      <c r="AT2291" s="572">
        <f>AB2291+AH2291+AN2291</f>
        <v>0</v>
      </c>
      <c r="AU2291" s="573"/>
      <c r="AV2291" s="544">
        <f>AD2291+AJ2291+AP2291</f>
        <v>0</v>
      </c>
      <c r="AW2291" s="545"/>
      <c r="AX2291" s="548">
        <f>IF(AT2291=0,0,(AV2291/AT2291)*100)</f>
        <v>0</v>
      </c>
      <c r="AY2291" s="549"/>
      <c r="AZ2291" s="564"/>
      <c r="BA2291" s="565"/>
      <c r="BB2291" s="568"/>
      <c r="BC2291" s="569"/>
      <c r="BD2291" s="548">
        <f>IF(AZ2291=0,0,(BB2291/AZ2291)*100)</f>
        <v>0</v>
      </c>
      <c r="BE2291" s="549"/>
      <c r="BF2291" s="572">
        <f>AT2291+AZ2291</f>
        <v>0</v>
      </c>
      <c r="BG2291" s="573"/>
      <c r="BH2291" s="544">
        <f>AV2291+BB2291</f>
        <v>0</v>
      </c>
      <c r="BI2291" s="545"/>
      <c r="BJ2291" s="548">
        <f>IF(BF2291=0,0,(BH2291/BF2291)*100)</f>
        <v>0</v>
      </c>
      <c r="BK2291" s="549"/>
      <c r="BL2291" s="552">
        <f>(AD2291*2)+(AJ2291*2)+(AP2291*3)+BB2291</f>
        <v>0</v>
      </c>
      <c r="BM2291" s="553"/>
      <c r="BN2291" s="554"/>
      <c r="BO2291" s="558" t="e">
        <f>(BL2291*BR$2253)+(N2291*BR$2254)+(X2291*BR$2255)+(R2291*BR$2256)+(V2291*BR$2257)+(Z2291*BR$2258)</f>
        <v>#REF!</v>
      </c>
      <c r="BP2291" s="560" t="e">
        <f>((AZ2291-BB2291)*BR$2260)+((AT2291-AV2291)*BR$2259)+(H2291*BR$2261)+(P2291*BR$2262)</f>
        <v>#REF!</v>
      </c>
      <c r="BQ2291" s="62"/>
      <c r="BR2291" s="62"/>
      <c r="BS2291" s="62"/>
      <c r="BU2291" s="82"/>
    </row>
    <row r="2292" spans="1:73" ht="22.5" customHeight="1" thickBot="1">
      <c r="A2292" s="62"/>
      <c r="B2292" s="587"/>
      <c r="C2292" s="562" t="str">
        <f>IF(ROSTER!D$46="","",ROSTER!D$46)</f>
        <v/>
      </c>
      <c r="D2292" s="563"/>
      <c r="E2292" s="591"/>
      <c r="F2292" s="593"/>
      <c r="G2292" s="595"/>
      <c r="H2292" s="585"/>
      <c r="I2292" s="577"/>
      <c r="J2292" s="566"/>
      <c r="K2292" s="567"/>
      <c r="L2292" s="570"/>
      <c r="M2292" s="571"/>
      <c r="N2292" s="580" t="s">
        <v>16</v>
      </c>
      <c r="O2292" s="581"/>
      <c r="P2292" s="566"/>
      <c r="Q2292" s="567"/>
      <c r="R2292" s="570"/>
      <c r="S2292" s="571"/>
      <c r="T2292" s="582" t="s">
        <v>16</v>
      </c>
      <c r="U2292" s="583"/>
      <c r="V2292" s="585"/>
      <c r="W2292" s="577"/>
      <c r="X2292" s="566"/>
      <c r="Y2292" s="577"/>
      <c r="Z2292" s="566"/>
      <c r="AA2292" s="577"/>
      <c r="AB2292" s="566"/>
      <c r="AC2292" s="567"/>
      <c r="AD2292" s="570"/>
      <c r="AE2292" s="571"/>
      <c r="AF2292" s="550"/>
      <c r="AG2292" s="551"/>
      <c r="AH2292" s="566"/>
      <c r="AI2292" s="567"/>
      <c r="AJ2292" s="570"/>
      <c r="AK2292" s="571"/>
      <c r="AL2292" s="550"/>
      <c r="AM2292" s="551"/>
      <c r="AN2292" s="566"/>
      <c r="AO2292" s="567"/>
      <c r="AP2292" s="570"/>
      <c r="AQ2292" s="571"/>
      <c r="AR2292" s="550"/>
      <c r="AS2292" s="551"/>
      <c r="AT2292" s="574"/>
      <c r="AU2292" s="575"/>
      <c r="AV2292" s="546"/>
      <c r="AW2292" s="547"/>
      <c r="AX2292" s="550"/>
      <c r="AY2292" s="551"/>
      <c r="AZ2292" s="566"/>
      <c r="BA2292" s="567"/>
      <c r="BB2292" s="570"/>
      <c r="BC2292" s="571"/>
      <c r="BD2292" s="550"/>
      <c r="BE2292" s="551"/>
      <c r="BF2292" s="574"/>
      <c r="BG2292" s="575"/>
      <c r="BH2292" s="546"/>
      <c r="BI2292" s="547"/>
      <c r="BJ2292" s="550"/>
      <c r="BK2292" s="551"/>
      <c r="BL2292" s="555"/>
      <c r="BM2292" s="556"/>
      <c r="BN2292" s="557"/>
      <c r="BO2292" s="559"/>
      <c r="BP2292" s="561"/>
      <c r="BQ2292" s="62"/>
      <c r="BR2292" s="62"/>
      <c r="BS2292" s="62"/>
    </row>
    <row r="2293" spans="1:73" s="82" customFormat="1" ht="33.4" customHeight="1">
      <c r="A2293" s="80"/>
      <c r="B2293" s="538"/>
      <c r="C2293" s="539"/>
      <c r="D2293" s="539" t="s">
        <v>10</v>
      </c>
      <c r="E2293" s="542"/>
      <c r="F2293" s="81"/>
      <c r="G2293" s="81"/>
      <c r="H2293" s="532">
        <f>SUM(H2253:I2292)</f>
        <v>0</v>
      </c>
      <c r="I2293" s="525"/>
      <c r="J2293" s="532">
        <f>SUM(J2253:K2292)</f>
        <v>0</v>
      </c>
      <c r="K2293" s="525"/>
      <c r="L2293" s="524">
        <f>SUM(L2253:M2292)</f>
        <v>0</v>
      </c>
      <c r="M2293" s="528"/>
      <c r="N2293" s="495">
        <f>L2293+J2293</f>
        <v>0</v>
      </c>
      <c r="O2293" s="496"/>
      <c r="P2293" s="524">
        <f>SUM(P2253:Q2292)</f>
        <v>0</v>
      </c>
      <c r="Q2293" s="525"/>
      <c r="R2293" s="524">
        <f>SUM(R2253:S2292)</f>
        <v>0</v>
      </c>
      <c r="S2293" s="528"/>
      <c r="T2293" s="495">
        <f>R2293-P2293</f>
        <v>0</v>
      </c>
      <c r="U2293" s="496"/>
      <c r="V2293" s="524">
        <f>SUM(V2253:W2292)</f>
        <v>0</v>
      </c>
      <c r="W2293" s="528"/>
      <c r="X2293" s="532">
        <f>SUM(X2253:Y2292)</f>
        <v>0</v>
      </c>
      <c r="Y2293" s="496"/>
      <c r="Z2293" s="532">
        <f>SUM(Z2253:AA2292)</f>
        <v>0</v>
      </c>
      <c r="AA2293" s="496"/>
      <c r="AB2293" s="528">
        <f>SUM(AB2253:AC2292)</f>
        <v>0</v>
      </c>
      <c r="AC2293" s="525"/>
      <c r="AD2293" s="524">
        <f>SUM(AD2253:AE2292)</f>
        <v>0</v>
      </c>
      <c r="AE2293" s="528"/>
      <c r="AF2293" s="495">
        <f>IF(AB2293=0,0,(AD2293/AB2293)*100)</f>
        <v>0</v>
      </c>
      <c r="AG2293" s="496"/>
      <c r="AH2293" s="524">
        <f>SUM(AH2253:AI2292)</f>
        <v>0</v>
      </c>
      <c r="AI2293" s="525"/>
      <c r="AJ2293" s="524">
        <f>SUM(AJ2253:AK2292)</f>
        <v>0</v>
      </c>
      <c r="AK2293" s="528"/>
      <c r="AL2293" s="495">
        <f>IF(AH2293=0,0,(AJ2293/AH2293)*100)</f>
        <v>0</v>
      </c>
      <c r="AM2293" s="496"/>
      <c r="AN2293" s="524">
        <f>SUM(AN2253:AO2292)</f>
        <v>0</v>
      </c>
      <c r="AO2293" s="525"/>
      <c r="AP2293" s="524">
        <f>SUM(AP2253:AQ2292)</f>
        <v>0</v>
      </c>
      <c r="AQ2293" s="528"/>
      <c r="AR2293" s="495">
        <f>IF(AN2293=0,0,(AP2293/AN2293)*100)</f>
        <v>0</v>
      </c>
      <c r="AS2293" s="496"/>
      <c r="AT2293" s="532">
        <f>AB2293+AH2293+AN2293</f>
        <v>0</v>
      </c>
      <c r="AU2293" s="525"/>
      <c r="AV2293" s="524">
        <f>AD2293+AJ2293+AP2293</f>
        <v>0</v>
      </c>
      <c r="AW2293" s="534"/>
      <c r="AX2293" s="495">
        <f>IF(AT2293=0,0,(AV2293/AT2293)*100)</f>
        <v>0</v>
      </c>
      <c r="AY2293" s="496"/>
      <c r="AZ2293" s="524">
        <f>SUM(AZ2253:BA2292)</f>
        <v>0</v>
      </c>
      <c r="BA2293" s="525"/>
      <c r="BB2293" s="524">
        <f>SUM(BB2253:BC2292)</f>
        <v>0</v>
      </c>
      <c r="BC2293" s="528"/>
      <c r="BD2293" s="495">
        <f>IF(AZ2293=0,0,(BB2293/AZ2293)*100)</f>
        <v>0</v>
      </c>
      <c r="BE2293" s="496"/>
      <c r="BF2293" s="532">
        <f>AT2293+AZ2293</f>
        <v>0</v>
      </c>
      <c r="BG2293" s="525"/>
      <c r="BH2293" s="524">
        <f>AV2293+BB2293</f>
        <v>0</v>
      </c>
      <c r="BI2293" s="534"/>
      <c r="BJ2293" s="495">
        <f>IF(BF2293=0,0,(BH2293/BF2293)*100)</f>
        <v>0</v>
      </c>
      <c r="BK2293" s="536"/>
      <c r="BL2293" s="511">
        <f>SUM(BL2253:BN2292)</f>
        <v>0</v>
      </c>
      <c r="BM2293" s="512"/>
      <c r="BN2293" s="513"/>
      <c r="BO2293" s="517" t="e">
        <f>(BL2293*BR$2253)+(N2293*BR$2254)+(X2293*BR$2255)+(R2293*BR$2256)+(V2293*BR$2257)+(Z2293*BR$2258)</f>
        <v>#REF!</v>
      </c>
      <c r="BP2293" s="519" t="e">
        <f>((AZ2293-BB2293)*BR$2260)+((AT2293-AV2293)*BR$2259)+(H2293*BR$2261)+(P2293*BR$2262)</f>
        <v>#REF!</v>
      </c>
      <c r="BQ2293" s="80"/>
      <c r="BR2293" s="80"/>
      <c r="BS2293" s="80"/>
    </row>
    <row r="2294" spans="1:73" s="82" customFormat="1" ht="33.950000000000003" customHeight="1" thickBot="1">
      <c r="A2294" s="80"/>
      <c r="B2294" s="540"/>
      <c r="C2294" s="541"/>
      <c r="D2294" s="541"/>
      <c r="E2294" s="543"/>
      <c r="F2294" s="83"/>
      <c r="G2294" s="83"/>
      <c r="H2294" s="533"/>
      <c r="I2294" s="527"/>
      <c r="J2294" s="533"/>
      <c r="K2294" s="527"/>
      <c r="L2294" s="526"/>
      <c r="M2294" s="529"/>
      <c r="N2294" s="530" t="s">
        <v>16</v>
      </c>
      <c r="O2294" s="531"/>
      <c r="P2294" s="526"/>
      <c r="Q2294" s="527"/>
      <c r="R2294" s="526"/>
      <c r="S2294" s="529"/>
      <c r="T2294" s="530" t="s">
        <v>16</v>
      </c>
      <c r="U2294" s="531"/>
      <c r="V2294" s="526"/>
      <c r="W2294" s="529"/>
      <c r="X2294" s="533"/>
      <c r="Y2294" s="531"/>
      <c r="Z2294" s="533"/>
      <c r="AA2294" s="531"/>
      <c r="AB2294" s="529"/>
      <c r="AC2294" s="527"/>
      <c r="AD2294" s="526"/>
      <c r="AE2294" s="529"/>
      <c r="AF2294" s="530"/>
      <c r="AG2294" s="531"/>
      <c r="AH2294" s="526"/>
      <c r="AI2294" s="527"/>
      <c r="AJ2294" s="526"/>
      <c r="AK2294" s="529"/>
      <c r="AL2294" s="530"/>
      <c r="AM2294" s="531"/>
      <c r="AN2294" s="526"/>
      <c r="AO2294" s="527"/>
      <c r="AP2294" s="526"/>
      <c r="AQ2294" s="529"/>
      <c r="AR2294" s="530"/>
      <c r="AS2294" s="531"/>
      <c r="AT2294" s="533"/>
      <c r="AU2294" s="527"/>
      <c r="AV2294" s="526"/>
      <c r="AW2294" s="535"/>
      <c r="AX2294" s="530"/>
      <c r="AY2294" s="531"/>
      <c r="AZ2294" s="526"/>
      <c r="BA2294" s="527"/>
      <c r="BB2294" s="526"/>
      <c r="BC2294" s="529"/>
      <c r="BD2294" s="530"/>
      <c r="BE2294" s="531"/>
      <c r="BF2294" s="533"/>
      <c r="BG2294" s="527"/>
      <c r="BH2294" s="526"/>
      <c r="BI2294" s="535"/>
      <c r="BJ2294" s="530"/>
      <c r="BK2294" s="537"/>
      <c r="BL2294" s="514"/>
      <c r="BM2294" s="515"/>
      <c r="BN2294" s="516"/>
      <c r="BO2294" s="518"/>
      <c r="BP2294" s="520"/>
      <c r="BQ2294" s="80"/>
      <c r="BR2294" s="80"/>
      <c r="BS2294" s="80"/>
    </row>
    <row r="2295" spans="1:73" s="88" customFormat="1" ht="48.2" customHeight="1" thickBot="1">
      <c r="A2295" s="84"/>
      <c r="B2295" s="521"/>
      <c r="C2295" s="522"/>
      <c r="D2295" s="522" t="s">
        <v>13</v>
      </c>
      <c r="E2295" s="523"/>
      <c r="F2295" s="85"/>
      <c r="G2295" s="128"/>
      <c r="H2295" s="509"/>
      <c r="I2295" s="510"/>
      <c r="J2295" s="504"/>
      <c r="K2295" s="505"/>
      <c r="L2295" s="493"/>
      <c r="M2295" s="494"/>
      <c r="N2295" s="506">
        <f>J2295+L2295</f>
        <v>0</v>
      </c>
      <c r="O2295" s="507"/>
      <c r="P2295" s="497">
        <f>R2293</f>
        <v>0</v>
      </c>
      <c r="Q2295" s="498"/>
      <c r="R2295" s="499">
        <f>P2293</f>
        <v>0</v>
      </c>
      <c r="S2295" s="500"/>
      <c r="T2295" s="506">
        <f>R2295-P2295</f>
        <v>0</v>
      </c>
      <c r="U2295" s="507"/>
      <c r="V2295" s="504"/>
      <c r="W2295" s="508"/>
      <c r="X2295" s="509"/>
      <c r="Y2295" s="510"/>
      <c r="Z2295" s="504"/>
      <c r="AA2295" s="508"/>
      <c r="AB2295" s="504"/>
      <c r="AC2295" s="505"/>
      <c r="AD2295" s="493"/>
      <c r="AE2295" s="494"/>
      <c r="AF2295" s="495">
        <f>IF(AB2295=0,0,(AD2295/AB2295)*100)</f>
        <v>0</v>
      </c>
      <c r="AG2295" s="496"/>
      <c r="AH2295" s="504"/>
      <c r="AI2295" s="505"/>
      <c r="AJ2295" s="493"/>
      <c r="AK2295" s="494"/>
      <c r="AL2295" s="495">
        <f>IF(AH2295=0,0,(AJ2295/AH2295)*100)</f>
        <v>0</v>
      </c>
      <c r="AM2295" s="496"/>
      <c r="AN2295" s="504"/>
      <c r="AO2295" s="505"/>
      <c r="AP2295" s="493"/>
      <c r="AQ2295" s="494"/>
      <c r="AR2295" s="495">
        <f>IF(AN2295=0,0,(AP2295/AN2295)*100)</f>
        <v>0</v>
      </c>
      <c r="AS2295" s="496"/>
      <c r="AT2295" s="497">
        <f>AB2295+AH2295+AN2295</f>
        <v>0</v>
      </c>
      <c r="AU2295" s="498"/>
      <c r="AV2295" s="499">
        <f>AD2295+AJ2295+AP2295</f>
        <v>0</v>
      </c>
      <c r="AW2295" s="500"/>
      <c r="AX2295" s="495">
        <f>IF(AT2295=0,0,(AV2295/AT2295)*100)</f>
        <v>0</v>
      </c>
      <c r="AY2295" s="496"/>
      <c r="AZ2295" s="504"/>
      <c r="BA2295" s="505"/>
      <c r="BB2295" s="493"/>
      <c r="BC2295" s="494"/>
      <c r="BD2295" s="495">
        <f>IF(AZ2295=0,0,(BB2295/AZ2295)*100)</f>
        <v>0</v>
      </c>
      <c r="BE2295" s="496"/>
      <c r="BF2295" s="497">
        <f>AT2295+AZ2295</f>
        <v>0</v>
      </c>
      <c r="BG2295" s="498"/>
      <c r="BH2295" s="499">
        <f>AV2295+BB2295</f>
        <v>0</v>
      </c>
      <c r="BI2295" s="500"/>
      <c r="BJ2295" s="495">
        <f>IF(BF2295=0,0,(BH2295/BF2295)*100)</f>
        <v>0</v>
      </c>
      <c r="BK2295" s="496"/>
      <c r="BL2295" s="501"/>
      <c r="BM2295" s="502"/>
      <c r="BN2295" s="503"/>
      <c r="BO2295" s="86"/>
      <c r="BP2295" s="87"/>
      <c r="BQ2295" s="84"/>
      <c r="BR2295" s="84"/>
      <c r="BS2295" s="84"/>
    </row>
    <row r="2296" spans="1:73" s="88" customFormat="1" ht="48.95" customHeight="1" thickBot="1">
      <c r="A2296" s="84"/>
      <c r="B2296" s="247"/>
      <c r="C2296" s="249"/>
      <c r="D2296" s="488" t="s">
        <v>52</v>
      </c>
      <c r="E2296" s="489"/>
      <c r="F2296" s="89"/>
      <c r="G2296" s="89"/>
      <c r="H2296" s="249"/>
      <c r="I2296" s="249"/>
      <c r="J2296" s="490">
        <f>IF((J2293+L2295)=0,0,J2293/(J2293+L2295)*100)</f>
        <v>0</v>
      </c>
      <c r="K2296" s="491"/>
      <c r="L2296" s="490">
        <f>IF((L2293+J2295)=0,0,L2293/(L2293+J2295)*100)</f>
        <v>0</v>
      </c>
      <c r="M2296" s="491"/>
      <c r="N2296" s="490">
        <f>IF((N2293+N2295)=0,0,N2293/(N2293+N2295)*100)</f>
        <v>0</v>
      </c>
      <c r="O2296" s="492"/>
      <c r="P2296" s="654"/>
      <c r="Q2296" s="484"/>
      <c r="R2296" s="484"/>
      <c r="S2296" s="484"/>
      <c r="T2296" s="655"/>
      <c r="U2296" s="655"/>
      <c r="V2296" s="484"/>
      <c r="W2296" s="484"/>
      <c r="X2296" s="484"/>
      <c r="Y2296" s="484"/>
      <c r="Z2296" s="484"/>
      <c r="AA2296" s="484"/>
      <c r="AB2296" s="484"/>
      <c r="AC2296" s="484"/>
      <c r="AD2296" s="484"/>
      <c r="AE2296" s="484"/>
      <c r="AF2296" s="484"/>
      <c r="AG2296" s="484"/>
      <c r="AH2296" s="484"/>
      <c r="AI2296" s="484"/>
      <c r="AJ2296" s="484"/>
      <c r="AK2296" s="484"/>
      <c r="AL2296" s="484"/>
      <c r="AM2296" s="484"/>
      <c r="AN2296" s="484"/>
      <c r="AO2296" s="484"/>
      <c r="AP2296" s="484"/>
      <c r="AQ2296" s="484"/>
      <c r="AR2296" s="484"/>
      <c r="AS2296" s="484"/>
      <c r="AT2296" s="484"/>
      <c r="AU2296" s="484"/>
      <c r="AV2296" s="484"/>
      <c r="AW2296" s="484"/>
      <c r="AX2296" s="484"/>
      <c r="AY2296" s="484"/>
      <c r="AZ2296" s="484"/>
      <c r="BA2296" s="484"/>
      <c r="BB2296" s="484"/>
      <c r="BC2296" s="484"/>
      <c r="BD2296" s="484"/>
      <c r="BE2296" s="484"/>
      <c r="BF2296" s="484"/>
      <c r="BG2296" s="484"/>
      <c r="BH2296" s="484"/>
      <c r="BI2296" s="484"/>
      <c r="BJ2296" s="484"/>
      <c r="BK2296" s="484"/>
      <c r="BL2296" s="484"/>
      <c r="BM2296" s="484"/>
      <c r="BN2296" s="485"/>
      <c r="BO2296" s="90"/>
      <c r="BP2296" s="90"/>
      <c r="BQ2296" s="84"/>
      <c r="BR2296" s="84"/>
      <c r="BS2296" s="84"/>
    </row>
    <row r="2297" spans="1:73" ht="27.75" thickTop="1" thickBot="1">
      <c r="A2297" s="62"/>
      <c r="B2297" s="250"/>
      <c r="C2297" s="251"/>
      <c r="D2297" s="251"/>
      <c r="E2297" s="251"/>
      <c r="F2297" s="91"/>
      <c r="G2297" s="91"/>
      <c r="H2297" s="251"/>
      <c r="I2297" s="251"/>
      <c r="J2297" s="251"/>
      <c r="K2297" s="251"/>
      <c r="L2297" s="251"/>
      <c r="M2297" s="251"/>
      <c r="N2297" s="251"/>
      <c r="O2297" s="251"/>
      <c r="P2297" s="251"/>
      <c r="Q2297" s="251"/>
      <c r="R2297" s="251"/>
      <c r="S2297" s="251"/>
      <c r="T2297" s="251"/>
      <c r="U2297" s="251"/>
      <c r="V2297" s="251"/>
      <c r="W2297" s="251"/>
      <c r="X2297" s="251"/>
      <c r="Y2297" s="251"/>
      <c r="Z2297" s="251"/>
      <c r="AA2297" s="251"/>
      <c r="AB2297" s="251"/>
      <c r="AC2297" s="251"/>
      <c r="AD2297" s="251"/>
      <c r="AE2297" s="251"/>
      <c r="AF2297" s="256"/>
      <c r="AG2297" s="256"/>
      <c r="AH2297" s="251"/>
      <c r="AI2297" s="251"/>
      <c r="AJ2297" s="251"/>
      <c r="AK2297" s="251"/>
      <c r="AL2297" s="251"/>
      <c r="AM2297" s="251"/>
      <c r="AN2297" s="251"/>
      <c r="AO2297" s="251"/>
      <c r="AP2297" s="251"/>
      <c r="AQ2297" s="251"/>
      <c r="AR2297" s="251"/>
      <c r="AS2297" s="251"/>
      <c r="AT2297" s="251"/>
      <c r="AU2297" s="251"/>
      <c r="AV2297" s="251"/>
      <c r="AW2297" s="251"/>
      <c r="AX2297" s="251"/>
      <c r="AY2297" s="251"/>
      <c r="AZ2297" s="251"/>
      <c r="BA2297" s="251"/>
      <c r="BB2297" s="251"/>
      <c r="BC2297" s="251"/>
      <c r="BD2297" s="251"/>
      <c r="BE2297" s="251"/>
      <c r="BF2297" s="251"/>
      <c r="BG2297" s="251"/>
      <c r="BH2297" s="251"/>
      <c r="BI2297" s="251"/>
      <c r="BJ2297" s="251"/>
      <c r="BK2297" s="251"/>
      <c r="BL2297" s="251"/>
      <c r="BM2297" s="251"/>
      <c r="BN2297" s="257"/>
      <c r="BO2297" s="92"/>
      <c r="BP2297" s="92"/>
      <c r="BQ2297" s="62"/>
      <c r="BR2297" s="62"/>
      <c r="BS2297" s="62"/>
    </row>
    <row r="2298" spans="1:73" s="88" customFormat="1" ht="73.349999999999994" customHeight="1" thickTop="1" thickBot="1">
      <c r="A2298" s="84"/>
      <c r="B2298" s="486" t="s">
        <v>70</v>
      </c>
      <c r="C2298" s="487"/>
      <c r="D2298" s="483" t="s">
        <v>60</v>
      </c>
      <c r="E2298" s="483"/>
      <c r="F2298" s="93"/>
      <c r="G2298" s="93"/>
      <c r="H2298" s="479"/>
      <c r="I2298" s="480"/>
      <c r="J2298" s="481"/>
      <c r="K2298" s="259"/>
      <c r="L2298" s="479"/>
      <c r="M2298" s="480"/>
      <c r="N2298" s="481"/>
      <c r="O2298" s="476" t="s">
        <v>53</v>
      </c>
      <c r="P2298" s="477"/>
      <c r="Q2298" s="477"/>
      <c r="R2298" s="477"/>
      <c r="S2298" s="479"/>
      <c r="T2298" s="480"/>
      <c r="U2298" s="481"/>
      <c r="V2298" s="259"/>
      <c r="W2298" s="479"/>
      <c r="X2298" s="480"/>
      <c r="Y2298" s="481"/>
      <c r="Z2298" s="476" t="s">
        <v>55</v>
      </c>
      <c r="AA2298" s="477"/>
      <c r="AB2298" s="477"/>
      <c r="AC2298" s="478"/>
      <c r="AD2298" s="479"/>
      <c r="AE2298" s="480"/>
      <c r="AF2298" s="481"/>
      <c r="AG2298" s="259"/>
      <c r="AH2298" s="479"/>
      <c r="AI2298" s="480"/>
      <c r="AJ2298" s="481"/>
      <c r="AK2298" s="476" t="s">
        <v>59</v>
      </c>
      <c r="AL2298" s="477"/>
      <c r="AM2298" s="477"/>
      <c r="AN2298" s="478"/>
      <c r="AO2298" s="479"/>
      <c r="AP2298" s="480"/>
      <c r="AQ2298" s="481"/>
      <c r="AR2298" s="263"/>
      <c r="AS2298" s="479"/>
      <c r="AT2298" s="480"/>
      <c r="AU2298" s="481"/>
      <c r="AV2298" s="264"/>
      <c r="AW2298" s="264"/>
      <c r="AX2298" s="264"/>
      <c r="AY2298" s="264"/>
      <c r="AZ2298" s="472" t="s">
        <v>20</v>
      </c>
      <c r="BA2298" s="472"/>
      <c r="BB2298" s="472"/>
      <c r="BC2298" s="472"/>
      <c r="BD2298" s="473"/>
      <c r="BE2298" s="469">
        <f>BL2293</f>
        <v>0</v>
      </c>
      <c r="BF2298" s="470"/>
      <c r="BG2298" s="471"/>
      <c r="BH2298" s="265"/>
      <c r="BI2298" s="469">
        <f>BL2295</f>
        <v>0</v>
      </c>
      <c r="BJ2298" s="470"/>
      <c r="BK2298" s="471"/>
      <c r="BL2298" s="266"/>
      <c r="BM2298" s="266"/>
      <c r="BN2298" s="267"/>
      <c r="BO2298" s="94"/>
      <c r="BP2298" s="94"/>
      <c r="BQ2298" s="84"/>
      <c r="BR2298" s="84"/>
      <c r="BS2298" s="84"/>
    </row>
    <row r="2299" spans="1:73" ht="15.6" customHeight="1" thickTop="1" thickBot="1">
      <c r="A2299" s="62"/>
      <c r="B2299" s="252"/>
      <c r="C2299" s="241"/>
      <c r="D2299" s="253"/>
      <c r="E2299" s="253"/>
      <c r="F2299" s="95"/>
      <c r="G2299" s="95"/>
      <c r="H2299" s="261"/>
      <c r="I2299" s="261"/>
      <c r="J2299" s="261"/>
      <c r="K2299" s="261"/>
      <c r="L2299" s="261"/>
      <c r="M2299" s="261"/>
      <c r="N2299" s="261"/>
      <c r="O2299" s="258"/>
      <c r="P2299" s="258"/>
      <c r="Q2299" s="258"/>
      <c r="R2299" s="258"/>
      <c r="S2299" s="261"/>
      <c r="T2299" s="261"/>
      <c r="U2299" s="261"/>
      <c r="V2299" s="260"/>
      <c r="W2299" s="261"/>
      <c r="X2299" s="261"/>
      <c r="Y2299" s="261"/>
      <c r="Z2299" s="258"/>
      <c r="AA2299" s="258"/>
      <c r="AB2299" s="258"/>
      <c r="AC2299" s="258"/>
      <c r="AD2299" s="261"/>
      <c r="AE2299" s="261"/>
      <c r="AF2299" s="261"/>
      <c r="AG2299" s="261"/>
      <c r="AH2299" s="260"/>
      <c r="AI2299" s="260"/>
      <c r="AJ2299" s="261"/>
      <c r="AK2299" s="258"/>
      <c r="AL2299" s="258"/>
      <c r="AM2299" s="258"/>
      <c r="AN2299" s="258"/>
      <c r="AO2299" s="261"/>
      <c r="AP2299" s="261"/>
      <c r="AQ2299" s="261"/>
      <c r="AR2299" s="261"/>
      <c r="AS2299" s="261"/>
      <c r="AT2299" s="263"/>
      <c r="AU2299" s="263"/>
      <c r="AV2299" s="268"/>
      <c r="AW2299" s="268"/>
      <c r="AX2299" s="268"/>
      <c r="AY2299" s="268"/>
      <c r="AZ2299" s="258"/>
      <c r="BA2299" s="269"/>
      <c r="BB2299" s="269"/>
      <c r="BC2299" s="270"/>
      <c r="BD2299" s="271"/>
      <c r="BE2299" s="272"/>
      <c r="BF2299" s="272"/>
      <c r="BG2299" s="263"/>
      <c r="BH2299" s="273"/>
      <c r="BI2299" s="274"/>
      <c r="BJ2299" s="274"/>
      <c r="BK2299" s="263"/>
      <c r="BL2299" s="268"/>
      <c r="BM2299" s="268"/>
      <c r="BN2299" s="275"/>
      <c r="BO2299" s="96"/>
      <c r="BP2299" s="96"/>
      <c r="BQ2299" s="62"/>
      <c r="BR2299" s="62"/>
      <c r="BS2299" s="62"/>
    </row>
    <row r="2300" spans="1:73" s="88" customFormat="1" ht="74.849999999999994" customHeight="1" thickTop="1" thickBot="1">
      <c r="A2300" s="84"/>
      <c r="B2300" s="482" t="s">
        <v>51</v>
      </c>
      <c r="C2300" s="472"/>
      <c r="D2300" s="483" t="s">
        <v>61</v>
      </c>
      <c r="E2300" s="483"/>
      <c r="F2300" s="93"/>
      <c r="G2300" s="93"/>
      <c r="H2300" s="469">
        <f>H2298</f>
        <v>0</v>
      </c>
      <c r="I2300" s="470"/>
      <c r="J2300" s="471"/>
      <c r="K2300" s="259"/>
      <c r="L2300" s="469">
        <f>L2298</f>
        <v>0</v>
      </c>
      <c r="M2300" s="470"/>
      <c r="N2300" s="471"/>
      <c r="O2300" s="476" t="s">
        <v>57</v>
      </c>
      <c r="P2300" s="477"/>
      <c r="Q2300" s="477"/>
      <c r="R2300" s="477"/>
      <c r="S2300" s="469">
        <f>S2298-H2298</f>
        <v>0</v>
      </c>
      <c r="T2300" s="470"/>
      <c r="U2300" s="471"/>
      <c r="V2300" s="259"/>
      <c r="W2300" s="469">
        <f>W2298-L2298</f>
        <v>0</v>
      </c>
      <c r="X2300" s="470"/>
      <c r="Y2300" s="471"/>
      <c r="Z2300" s="476" t="s">
        <v>56</v>
      </c>
      <c r="AA2300" s="477"/>
      <c r="AB2300" s="477"/>
      <c r="AC2300" s="478"/>
      <c r="AD2300" s="469">
        <f>AD2298-S2298</f>
        <v>0</v>
      </c>
      <c r="AE2300" s="470"/>
      <c r="AF2300" s="471"/>
      <c r="AG2300" s="259"/>
      <c r="AH2300" s="469">
        <f>AH2298-W2298</f>
        <v>0</v>
      </c>
      <c r="AI2300" s="470"/>
      <c r="AJ2300" s="471"/>
      <c r="AK2300" s="476" t="s">
        <v>58</v>
      </c>
      <c r="AL2300" s="477"/>
      <c r="AM2300" s="477"/>
      <c r="AN2300" s="478"/>
      <c r="AO2300" s="469">
        <f>AO2298-AD2298</f>
        <v>0</v>
      </c>
      <c r="AP2300" s="470"/>
      <c r="AQ2300" s="471"/>
      <c r="AR2300" s="263"/>
      <c r="AS2300" s="469">
        <f>AS2298-AH2298</f>
        <v>0</v>
      </c>
      <c r="AT2300" s="470"/>
      <c r="AU2300" s="471"/>
      <c r="AV2300" s="264"/>
      <c r="AW2300" s="264"/>
      <c r="AX2300" s="264"/>
      <c r="AY2300" s="264"/>
      <c r="AZ2300" s="472" t="s">
        <v>50</v>
      </c>
      <c r="BA2300" s="472"/>
      <c r="BB2300" s="472"/>
      <c r="BC2300" s="472"/>
      <c r="BD2300" s="473"/>
      <c r="BE2300" s="469">
        <f>BE2298-AO2298</f>
        <v>0</v>
      </c>
      <c r="BF2300" s="470"/>
      <c r="BG2300" s="471"/>
      <c r="BH2300" s="276"/>
      <c r="BI2300" s="469">
        <f>BI2298-AS2298</f>
        <v>0</v>
      </c>
      <c r="BJ2300" s="470"/>
      <c r="BK2300" s="471"/>
      <c r="BL2300" s="266"/>
      <c r="BM2300" s="266"/>
      <c r="BN2300" s="267"/>
      <c r="BO2300" s="94"/>
      <c r="BP2300" s="94"/>
      <c r="BQ2300" s="84"/>
      <c r="BR2300" s="84"/>
      <c r="BS2300" s="84"/>
    </row>
    <row r="2301" spans="1:73" ht="27.75" thickTop="1" thickBot="1">
      <c r="A2301" s="62"/>
      <c r="B2301" s="254"/>
      <c r="C2301" s="255"/>
      <c r="D2301" s="255"/>
      <c r="E2301" s="255"/>
      <c r="F2301" s="97"/>
      <c r="G2301" s="97"/>
      <c r="H2301" s="255"/>
      <c r="I2301" s="255"/>
      <c r="J2301" s="255"/>
      <c r="K2301" s="255"/>
      <c r="L2301" s="255"/>
      <c r="M2301" s="255"/>
      <c r="N2301" s="255"/>
      <c r="O2301" s="255"/>
      <c r="P2301" s="255"/>
      <c r="Q2301" s="255"/>
      <c r="R2301" s="255"/>
      <c r="S2301" s="255"/>
      <c r="T2301" s="255"/>
      <c r="U2301" s="255"/>
      <c r="V2301" s="255"/>
      <c r="W2301" s="255"/>
      <c r="X2301" s="255"/>
      <c r="Y2301" s="255"/>
      <c r="Z2301" s="255"/>
      <c r="AA2301" s="255"/>
      <c r="AB2301" s="255"/>
      <c r="AC2301" s="255"/>
      <c r="AD2301" s="255"/>
      <c r="AE2301" s="255"/>
      <c r="AF2301" s="262"/>
      <c r="AG2301" s="262"/>
      <c r="AH2301" s="255"/>
      <c r="AI2301" s="255"/>
      <c r="AJ2301" s="255"/>
      <c r="AK2301" s="255"/>
      <c r="AL2301" s="255"/>
      <c r="AM2301" s="255"/>
      <c r="AN2301" s="255"/>
      <c r="AO2301" s="255"/>
      <c r="AP2301" s="255"/>
      <c r="AQ2301" s="255"/>
      <c r="AR2301" s="255"/>
      <c r="AS2301" s="255"/>
      <c r="AT2301" s="255"/>
      <c r="AU2301" s="255"/>
      <c r="AV2301" s="255"/>
      <c r="AW2301" s="255"/>
      <c r="AX2301" s="255"/>
      <c r="AY2301" s="255"/>
      <c r="AZ2301" s="255"/>
      <c r="BA2301" s="474" t="s">
        <v>104</v>
      </c>
      <c r="BB2301" s="474"/>
      <c r="BC2301" s="474"/>
      <c r="BD2301" s="474"/>
      <c r="BE2301" s="474"/>
      <c r="BF2301" s="474"/>
      <c r="BG2301" s="474"/>
      <c r="BH2301" s="474"/>
      <c r="BI2301" s="474"/>
      <c r="BJ2301" s="474"/>
      <c r="BK2301" s="474"/>
      <c r="BL2301" s="474"/>
      <c r="BM2301" s="474"/>
      <c r="BN2301" s="475"/>
      <c r="BO2301" s="98"/>
      <c r="BP2301" s="98"/>
      <c r="BQ2301" s="62"/>
      <c r="BR2301" s="62"/>
      <c r="BS2301" s="62"/>
    </row>
    <row r="2302" spans="1:73" ht="10.9" customHeight="1" thickTop="1">
      <c r="A2302" s="62"/>
      <c r="B2302" s="63"/>
      <c r="C2302" s="62"/>
      <c r="D2302" s="62"/>
      <c r="E2302" s="62"/>
      <c r="F2302" s="64"/>
      <c r="G2302" s="64"/>
      <c r="H2302" s="62"/>
      <c r="I2302" s="62"/>
      <c r="J2302" s="62"/>
      <c r="K2302" s="62"/>
      <c r="L2302" s="62"/>
      <c r="M2302" s="62"/>
      <c r="N2302" s="62"/>
      <c r="O2302" s="62"/>
      <c r="P2302" s="62"/>
      <c r="Q2302" s="62"/>
      <c r="R2302" s="62"/>
      <c r="S2302" s="62"/>
      <c r="T2302" s="62"/>
      <c r="U2302" s="62"/>
      <c r="V2302" s="62"/>
      <c r="W2302" s="62"/>
      <c r="X2302" s="62"/>
      <c r="Y2302" s="62"/>
      <c r="Z2302" s="62"/>
      <c r="AA2302" s="62"/>
      <c r="AB2302" s="62"/>
      <c r="AC2302" s="62"/>
      <c r="AD2302" s="62"/>
      <c r="AE2302" s="62"/>
      <c r="AF2302" s="65"/>
      <c r="AG2302" s="65"/>
      <c r="AH2302" s="62"/>
      <c r="AI2302" s="62"/>
      <c r="AJ2302" s="62"/>
      <c r="AK2302" s="62"/>
      <c r="AL2302" s="62"/>
      <c r="AM2302" s="62"/>
      <c r="AN2302" s="62"/>
      <c r="AO2302" s="62"/>
      <c r="AP2302" s="62"/>
      <c r="AQ2302" s="62"/>
      <c r="AR2302" s="62"/>
      <c r="AS2302" s="62"/>
      <c r="AT2302" s="62"/>
      <c r="AU2302" s="62"/>
      <c r="AV2302" s="62"/>
      <c r="AW2302" s="62"/>
      <c r="AX2302" s="62"/>
      <c r="AY2302" s="62"/>
      <c r="AZ2302" s="62"/>
      <c r="BA2302" s="62"/>
      <c r="BB2302" s="62"/>
      <c r="BC2302" s="62"/>
      <c r="BD2302" s="62"/>
      <c r="BE2302" s="62"/>
      <c r="BF2302" s="62"/>
      <c r="BG2302" s="62"/>
      <c r="BH2302" s="62"/>
      <c r="BI2302" s="62"/>
      <c r="BJ2302" s="62"/>
      <c r="BK2302" s="62"/>
      <c r="BL2302" s="62"/>
      <c r="BM2302" s="62"/>
      <c r="BN2302" s="62"/>
      <c r="BO2302" s="66"/>
      <c r="BP2302" s="66"/>
      <c r="BQ2302" s="62"/>
      <c r="BR2302" s="62"/>
      <c r="BS2302" s="62"/>
    </row>
    <row r="2303" spans="1:73" s="69" customFormat="1" ht="33.75">
      <c r="A2303" s="68"/>
      <c r="B2303" s="651" t="s">
        <v>9</v>
      </c>
      <c r="C2303" s="651"/>
      <c r="D2303" s="651"/>
      <c r="E2303" s="651"/>
      <c r="F2303" s="651"/>
      <c r="G2303" s="651"/>
      <c r="H2303" s="651"/>
      <c r="I2303" s="651"/>
      <c r="J2303" s="651"/>
      <c r="K2303" s="651"/>
      <c r="L2303" s="651"/>
      <c r="M2303" s="651"/>
      <c r="N2303" s="651"/>
      <c r="O2303" s="651"/>
      <c r="P2303" s="651"/>
      <c r="Q2303" s="651"/>
      <c r="R2303" s="651"/>
      <c r="S2303" s="651"/>
      <c r="T2303" s="651"/>
      <c r="U2303" s="651"/>
      <c r="V2303" s="651"/>
      <c r="W2303" s="651"/>
      <c r="X2303" s="651"/>
      <c r="Y2303" s="651"/>
      <c r="Z2303" s="651"/>
      <c r="AA2303" s="651"/>
      <c r="AB2303" s="651"/>
      <c r="AC2303" s="651"/>
      <c r="AD2303" s="651"/>
      <c r="AE2303" s="651"/>
      <c r="AF2303" s="651"/>
      <c r="AG2303" s="651"/>
      <c r="AH2303" s="651"/>
      <c r="AI2303" s="651"/>
      <c r="AJ2303" s="651"/>
      <c r="AK2303" s="651"/>
      <c r="AL2303" s="651"/>
      <c r="AM2303" s="651"/>
      <c r="AN2303" s="651"/>
      <c r="AO2303" s="651"/>
      <c r="AP2303" s="651"/>
      <c r="AQ2303" s="651"/>
      <c r="AR2303" s="651"/>
      <c r="AS2303" s="651"/>
      <c r="AT2303" s="651"/>
      <c r="AU2303" s="651"/>
      <c r="AV2303" s="651"/>
      <c r="AW2303" s="651"/>
      <c r="AX2303" s="651"/>
      <c r="AY2303" s="651"/>
      <c r="AZ2303" s="651"/>
      <c r="BA2303" s="651"/>
      <c r="BB2303" s="651"/>
      <c r="BC2303" s="651"/>
      <c r="BD2303" s="651"/>
      <c r="BE2303" s="651"/>
      <c r="BF2303" s="651"/>
      <c r="BG2303" s="651"/>
      <c r="BH2303" s="651"/>
      <c r="BI2303" s="651"/>
      <c r="BJ2303" s="651"/>
      <c r="BK2303" s="651"/>
      <c r="BL2303" s="651"/>
      <c r="BM2303" s="651"/>
      <c r="BN2303" s="651"/>
      <c r="BO2303" s="223"/>
      <c r="BP2303" s="223"/>
      <c r="BQ2303" s="68"/>
      <c r="BR2303" s="68"/>
      <c r="BS2303" s="68"/>
    </row>
    <row r="2304" spans="1:73" ht="10.9" customHeight="1">
      <c r="A2304" s="62"/>
      <c r="B2304" s="224"/>
      <c r="C2304" s="225"/>
      <c r="D2304" s="225"/>
      <c r="E2304" s="225"/>
      <c r="F2304" s="226"/>
      <c r="G2304" s="226"/>
      <c r="H2304" s="225"/>
      <c r="I2304" s="225"/>
      <c r="J2304" s="225"/>
      <c r="K2304" s="225"/>
      <c r="L2304" s="225"/>
      <c r="M2304" s="225"/>
      <c r="N2304" s="225"/>
      <c r="O2304" s="225"/>
      <c r="P2304" s="225"/>
      <c r="Q2304" s="225"/>
      <c r="R2304" s="225"/>
      <c r="S2304" s="225"/>
      <c r="T2304" s="225"/>
      <c r="U2304" s="225"/>
      <c r="V2304" s="225"/>
      <c r="W2304" s="225"/>
      <c r="X2304" s="225"/>
      <c r="Y2304" s="225"/>
      <c r="Z2304" s="225"/>
      <c r="AA2304" s="225"/>
      <c r="AB2304" s="225"/>
      <c r="AC2304" s="225"/>
      <c r="AD2304" s="225"/>
      <c r="AE2304" s="225"/>
      <c r="AF2304" s="227"/>
      <c r="AG2304" s="227"/>
      <c r="AH2304" s="225"/>
      <c r="AI2304" s="225"/>
      <c r="AJ2304" s="225"/>
      <c r="AK2304" s="225"/>
      <c r="AL2304" s="225"/>
      <c r="AM2304" s="225"/>
      <c r="AN2304" s="225"/>
      <c r="AO2304" s="225"/>
      <c r="AP2304" s="225"/>
      <c r="AQ2304" s="225"/>
      <c r="AR2304" s="225"/>
      <c r="AS2304" s="225"/>
      <c r="AT2304" s="225"/>
      <c r="AU2304" s="225"/>
      <c r="AV2304" s="225"/>
      <c r="AW2304" s="225"/>
      <c r="AX2304" s="225"/>
      <c r="AY2304" s="225"/>
      <c r="AZ2304" s="225"/>
      <c r="BA2304" s="225"/>
      <c r="BB2304" s="225"/>
      <c r="BC2304" s="225"/>
      <c r="BD2304" s="225"/>
      <c r="BE2304" s="225"/>
      <c r="BF2304" s="225"/>
      <c r="BG2304" s="225"/>
      <c r="BH2304" s="225"/>
      <c r="BI2304" s="225"/>
      <c r="BJ2304" s="225"/>
      <c r="BK2304" s="225"/>
      <c r="BL2304" s="225"/>
      <c r="BM2304" s="225"/>
      <c r="BN2304" s="652"/>
      <c r="BO2304" s="652"/>
      <c r="BP2304" s="652"/>
      <c r="BQ2304" s="62"/>
      <c r="BR2304" s="62"/>
      <c r="BS2304" s="62"/>
    </row>
    <row r="2305" spans="1:71" s="70" customFormat="1" ht="36.75" customHeight="1">
      <c r="A2305" s="63"/>
      <c r="B2305" s="224"/>
      <c r="C2305" s="224"/>
      <c r="D2305" s="228" t="s">
        <v>10</v>
      </c>
      <c r="E2305" s="653" t="str">
        <f>IF(ROSTER!D$3="","",ROSTER!D$3)</f>
        <v/>
      </c>
      <c r="F2305" s="653"/>
      <c r="G2305" s="653"/>
      <c r="H2305" s="653"/>
      <c r="I2305" s="653"/>
      <c r="J2305" s="653"/>
      <c r="K2305" s="653"/>
      <c r="L2305" s="653"/>
      <c r="M2305" s="653"/>
      <c r="N2305" s="653"/>
      <c r="O2305" s="653"/>
      <c r="P2305" s="653"/>
      <c r="Q2305" s="653"/>
      <c r="R2305" s="653"/>
      <c r="S2305" s="653"/>
      <c r="T2305" s="653"/>
      <c r="U2305" s="653"/>
      <c r="V2305" s="653"/>
      <c r="W2305" s="653"/>
      <c r="X2305" s="653"/>
      <c r="Y2305" s="653"/>
      <c r="Z2305" s="653"/>
      <c r="AA2305" s="653"/>
      <c r="AB2305" s="653"/>
      <c r="AC2305" s="653"/>
      <c r="AD2305" s="229"/>
      <c r="AE2305" s="649" t="s">
        <v>11</v>
      </c>
      <c r="AF2305" s="649"/>
      <c r="AG2305" s="649"/>
      <c r="AH2305" s="649"/>
      <c r="AI2305" s="649"/>
      <c r="AJ2305" s="649"/>
      <c r="AK2305" s="649"/>
      <c r="AL2305" s="647"/>
      <c r="AM2305" s="647"/>
      <c r="AN2305" s="647"/>
      <c r="AO2305" s="647"/>
      <c r="AP2305" s="647"/>
      <c r="AQ2305" s="647"/>
      <c r="AR2305" s="647"/>
      <c r="AS2305" s="647"/>
      <c r="AT2305" s="647"/>
      <c r="AU2305" s="647"/>
      <c r="AV2305" s="647"/>
      <c r="AW2305" s="647"/>
      <c r="AX2305" s="647"/>
      <c r="AY2305" s="647"/>
      <c r="AZ2305" s="647"/>
      <c r="BA2305" s="647"/>
      <c r="BB2305" s="647"/>
      <c r="BC2305" s="647"/>
      <c r="BD2305" s="647"/>
      <c r="BE2305" s="647"/>
      <c r="BF2305" s="647"/>
      <c r="BG2305" s="647"/>
      <c r="BH2305" s="647"/>
      <c r="BI2305" s="647"/>
      <c r="BJ2305" s="647"/>
      <c r="BK2305" s="647"/>
      <c r="BL2305" s="647"/>
      <c r="BM2305" s="647"/>
      <c r="BN2305" s="652"/>
      <c r="BO2305" s="652"/>
      <c r="BP2305" s="652"/>
      <c r="BQ2305" s="63"/>
      <c r="BR2305" s="63"/>
      <c r="BS2305" s="63"/>
    </row>
    <row r="2306" spans="1:71" ht="8.85" customHeight="1">
      <c r="A2306" s="71"/>
      <c r="B2306" s="224"/>
      <c r="C2306" s="227" t="s">
        <v>39</v>
      </c>
      <c r="D2306" s="227"/>
      <c r="E2306" s="227"/>
      <c r="F2306" s="230"/>
      <c r="G2306" s="230"/>
      <c r="H2306" s="227"/>
      <c r="I2306" s="227"/>
      <c r="J2306" s="231"/>
      <c r="K2306" s="231"/>
      <c r="L2306" s="231"/>
      <c r="M2306" s="231"/>
      <c r="N2306" s="231"/>
      <c r="O2306" s="231"/>
      <c r="P2306" s="231"/>
      <c r="Q2306" s="231"/>
      <c r="R2306" s="231"/>
      <c r="S2306" s="231"/>
      <c r="T2306" s="231"/>
      <c r="U2306" s="231"/>
      <c r="V2306" s="231"/>
      <c r="W2306" s="231"/>
      <c r="X2306" s="231"/>
      <c r="Y2306" s="231"/>
      <c r="Z2306" s="231"/>
      <c r="AA2306" s="231"/>
      <c r="AB2306" s="231"/>
      <c r="AC2306" s="231"/>
      <c r="AD2306" s="231"/>
      <c r="AE2306" s="231"/>
      <c r="AF2306" s="231"/>
      <c r="AG2306" s="227"/>
      <c r="AH2306" s="232"/>
      <c r="AI2306" s="233"/>
      <c r="AJ2306" s="233"/>
      <c r="AK2306" s="233"/>
      <c r="AL2306" s="233"/>
      <c r="AM2306" s="233"/>
      <c r="AN2306" s="233"/>
      <c r="AO2306" s="234"/>
      <c r="AP2306" s="235"/>
      <c r="AQ2306" s="235"/>
      <c r="AR2306" s="235"/>
      <c r="AS2306" s="235"/>
      <c r="AT2306" s="235"/>
      <c r="AU2306" s="235"/>
      <c r="AV2306" s="235"/>
      <c r="AW2306" s="235"/>
      <c r="AX2306" s="235"/>
      <c r="AY2306" s="235"/>
      <c r="AZ2306" s="235"/>
      <c r="BA2306" s="235"/>
      <c r="BB2306" s="235"/>
      <c r="BC2306" s="235"/>
      <c r="BD2306" s="235"/>
      <c r="BE2306" s="235"/>
      <c r="BF2306" s="235"/>
      <c r="BG2306" s="235"/>
      <c r="BH2306" s="235"/>
      <c r="BI2306" s="235"/>
      <c r="BJ2306" s="235"/>
      <c r="BK2306" s="235"/>
      <c r="BL2306" s="235"/>
      <c r="BM2306" s="235"/>
      <c r="BN2306" s="235"/>
      <c r="BO2306" s="236"/>
      <c r="BP2306" s="236"/>
      <c r="BQ2306" s="71"/>
      <c r="BR2306" s="71"/>
      <c r="BS2306" s="71"/>
    </row>
    <row r="2307" spans="1:71" s="70" customFormat="1" ht="37.5">
      <c r="A2307" s="63"/>
      <c r="B2307" s="224"/>
      <c r="C2307" s="646" t="s">
        <v>38</v>
      </c>
      <c r="D2307" s="646"/>
      <c r="E2307" s="647"/>
      <c r="F2307" s="647"/>
      <c r="G2307" s="647"/>
      <c r="H2307" s="647"/>
      <c r="I2307" s="647"/>
      <c r="J2307" s="647"/>
      <c r="K2307" s="647"/>
      <c r="L2307" s="647"/>
      <c r="M2307" s="647"/>
      <c r="N2307" s="647"/>
      <c r="O2307" s="647"/>
      <c r="P2307" s="647"/>
      <c r="Q2307" s="647"/>
      <c r="R2307" s="647"/>
      <c r="S2307" s="647"/>
      <c r="T2307" s="647"/>
      <c r="U2307" s="647"/>
      <c r="V2307" s="647"/>
      <c r="W2307" s="647"/>
      <c r="X2307" s="647"/>
      <c r="Y2307" s="647"/>
      <c r="Z2307" s="647"/>
      <c r="AA2307" s="647"/>
      <c r="AB2307" s="647"/>
      <c r="AC2307" s="647"/>
      <c r="AD2307" s="229"/>
      <c r="AE2307" s="648" t="s">
        <v>21</v>
      </c>
      <c r="AF2307" s="648"/>
      <c r="AG2307" s="648"/>
      <c r="AH2307" s="648"/>
      <c r="AI2307" s="647"/>
      <c r="AJ2307" s="647"/>
      <c r="AK2307" s="647"/>
      <c r="AL2307" s="647"/>
      <c r="AM2307" s="647"/>
      <c r="AN2307" s="647"/>
      <c r="AO2307" s="647"/>
      <c r="AP2307" s="647"/>
      <c r="AQ2307" s="647"/>
      <c r="AR2307" s="647"/>
      <c r="AS2307" s="647"/>
      <c r="AT2307" s="647"/>
      <c r="AU2307" s="647"/>
      <c r="AV2307" s="647"/>
      <c r="AW2307" s="647"/>
      <c r="AX2307" s="647"/>
      <c r="AY2307" s="647"/>
      <c r="AZ2307" s="647"/>
      <c r="BA2307" s="649" t="s">
        <v>12</v>
      </c>
      <c r="BB2307" s="649"/>
      <c r="BC2307" s="649"/>
      <c r="BD2307" s="650"/>
      <c r="BE2307" s="650"/>
      <c r="BF2307" s="650"/>
      <c r="BG2307" s="650"/>
      <c r="BH2307" s="650"/>
      <c r="BI2307" s="650"/>
      <c r="BJ2307" s="650"/>
      <c r="BK2307" s="650"/>
      <c r="BL2307" s="650"/>
      <c r="BM2307" s="650"/>
      <c r="BN2307" s="237"/>
      <c r="BO2307" s="238"/>
      <c r="BP2307" s="238"/>
      <c r="BQ2307" s="72">
        <f>IF(BD2307=0,0,1)</f>
        <v>0</v>
      </c>
      <c r="BR2307" s="73">
        <f>IF((BE2357+BI2357)&gt;(AO2357+AS2357),1,0)</f>
        <v>0</v>
      </c>
      <c r="BS2307" s="74"/>
    </row>
    <row r="2308" spans="1:71" ht="9.6" customHeight="1">
      <c r="A2308" s="62"/>
      <c r="B2308" s="224"/>
      <c r="C2308" s="225"/>
      <c r="D2308" s="225"/>
      <c r="E2308" s="225"/>
      <c r="F2308" s="226"/>
      <c r="G2308" s="226"/>
      <c r="H2308" s="225"/>
      <c r="I2308" s="225"/>
      <c r="J2308" s="225"/>
      <c r="K2308" s="225"/>
      <c r="L2308" s="225"/>
      <c r="M2308" s="225"/>
      <c r="N2308" s="225"/>
      <c r="O2308" s="225"/>
      <c r="P2308" s="225"/>
      <c r="Q2308" s="225"/>
      <c r="R2308" s="225"/>
      <c r="S2308" s="225"/>
      <c r="T2308" s="225"/>
      <c r="U2308" s="225"/>
      <c r="V2308" s="225"/>
      <c r="W2308" s="225"/>
      <c r="X2308" s="225"/>
      <c r="Y2308" s="225"/>
      <c r="Z2308" s="225"/>
      <c r="AA2308" s="225"/>
      <c r="AB2308" s="225"/>
      <c r="AC2308" s="225"/>
      <c r="AD2308" s="225"/>
      <c r="AE2308" s="225"/>
      <c r="AF2308" s="227"/>
      <c r="AG2308" s="227"/>
      <c r="AH2308" s="225"/>
      <c r="AI2308" s="225"/>
      <c r="AJ2308" s="225"/>
      <c r="AK2308" s="225"/>
      <c r="AL2308" s="225"/>
      <c r="AM2308" s="225"/>
      <c r="AN2308" s="225"/>
      <c r="AO2308" s="225"/>
      <c r="AP2308" s="225"/>
      <c r="AQ2308" s="225"/>
      <c r="AR2308" s="225"/>
      <c r="AS2308" s="225"/>
      <c r="AT2308" s="225"/>
      <c r="AU2308" s="225"/>
      <c r="AV2308" s="225"/>
      <c r="AW2308" s="225"/>
      <c r="AX2308" s="225"/>
      <c r="AY2308" s="225"/>
      <c r="AZ2308" s="225"/>
      <c r="BA2308" s="225"/>
      <c r="BB2308" s="225"/>
      <c r="BC2308" s="225"/>
      <c r="BD2308" s="225"/>
      <c r="BE2308" s="225"/>
      <c r="BF2308" s="225"/>
      <c r="BG2308" s="225"/>
      <c r="BH2308" s="225"/>
      <c r="BI2308" s="225"/>
      <c r="BJ2308" s="225"/>
      <c r="BK2308" s="225"/>
      <c r="BL2308" s="225"/>
      <c r="BM2308" s="225"/>
      <c r="BN2308" s="225"/>
      <c r="BO2308" s="239"/>
      <c r="BP2308" s="239"/>
      <c r="BQ2308" s="62"/>
      <c r="BR2308" s="62"/>
      <c r="BS2308" s="62"/>
    </row>
    <row r="2309" spans="1:71" ht="8.85" customHeight="1" thickBot="1">
      <c r="A2309" s="62"/>
      <c r="B2309" s="240"/>
      <c r="C2309" s="241"/>
      <c r="D2309" s="241"/>
      <c r="E2309" s="241"/>
      <c r="F2309" s="242"/>
      <c r="G2309" s="242"/>
      <c r="H2309" s="241"/>
      <c r="I2309" s="241"/>
      <c r="J2309" s="241"/>
      <c r="K2309" s="241"/>
      <c r="L2309" s="241"/>
      <c r="M2309" s="241"/>
      <c r="N2309" s="241"/>
      <c r="O2309" s="241"/>
      <c r="P2309" s="241"/>
      <c r="Q2309" s="241"/>
      <c r="R2309" s="241"/>
      <c r="S2309" s="241"/>
      <c r="T2309" s="241"/>
      <c r="U2309" s="241"/>
      <c r="V2309" s="241"/>
      <c r="W2309" s="241"/>
      <c r="X2309" s="241"/>
      <c r="Y2309" s="241"/>
      <c r="Z2309" s="241"/>
      <c r="AA2309" s="241"/>
      <c r="AB2309" s="241"/>
      <c r="AC2309" s="241"/>
      <c r="AD2309" s="241"/>
      <c r="AE2309" s="241"/>
      <c r="AF2309" s="243"/>
      <c r="AG2309" s="243"/>
      <c r="AH2309" s="241"/>
      <c r="AI2309" s="241"/>
      <c r="AJ2309" s="241"/>
      <c r="AK2309" s="241"/>
      <c r="AL2309" s="241"/>
      <c r="AM2309" s="241"/>
      <c r="AN2309" s="241"/>
      <c r="AO2309" s="241"/>
      <c r="AP2309" s="241"/>
      <c r="AQ2309" s="241"/>
      <c r="AR2309" s="241"/>
      <c r="AS2309" s="241"/>
      <c r="AT2309" s="241"/>
      <c r="AU2309" s="241"/>
      <c r="AV2309" s="241"/>
      <c r="AW2309" s="241"/>
      <c r="AX2309" s="241"/>
      <c r="AY2309" s="241"/>
      <c r="AZ2309" s="241"/>
      <c r="BA2309" s="241"/>
      <c r="BB2309" s="241"/>
      <c r="BC2309" s="241"/>
      <c r="BD2309" s="241"/>
      <c r="BE2309" s="241"/>
      <c r="BF2309" s="241"/>
      <c r="BG2309" s="241"/>
      <c r="BH2309" s="241"/>
      <c r="BI2309" s="241"/>
      <c r="BJ2309" s="241"/>
      <c r="BK2309" s="241"/>
      <c r="BL2309" s="241"/>
      <c r="BM2309" s="241"/>
      <c r="BN2309" s="241"/>
      <c r="BO2309" s="244"/>
      <c r="BP2309" s="244"/>
      <c r="BQ2309" s="62"/>
      <c r="BR2309" s="62"/>
      <c r="BS2309" s="62"/>
    </row>
    <row r="2310" spans="1:71" s="70" customFormat="1" ht="33.4" customHeight="1" thickTop="1">
      <c r="A2310" s="74"/>
      <c r="B2310" s="634" t="s">
        <v>0</v>
      </c>
      <c r="C2310" s="636" t="s">
        <v>1</v>
      </c>
      <c r="D2310" s="637"/>
      <c r="E2310" s="245" t="s">
        <v>28</v>
      </c>
      <c r="F2310" s="644" t="s">
        <v>115</v>
      </c>
      <c r="G2310" s="644" t="s">
        <v>116</v>
      </c>
      <c r="H2310" s="640" t="s">
        <v>41</v>
      </c>
      <c r="I2310" s="641"/>
      <c r="J2310" s="619" t="s">
        <v>7</v>
      </c>
      <c r="K2310" s="619"/>
      <c r="L2310" s="619"/>
      <c r="M2310" s="619"/>
      <c r="N2310" s="619"/>
      <c r="O2310" s="619"/>
      <c r="P2310" s="619" t="s">
        <v>2</v>
      </c>
      <c r="Q2310" s="619"/>
      <c r="R2310" s="619"/>
      <c r="S2310" s="619"/>
      <c r="T2310" s="619"/>
      <c r="U2310" s="619"/>
      <c r="V2310" s="630" t="s">
        <v>35</v>
      </c>
      <c r="W2310" s="631"/>
      <c r="X2310" s="630" t="s">
        <v>36</v>
      </c>
      <c r="Y2310" s="631"/>
      <c r="Z2310" s="630" t="s">
        <v>44</v>
      </c>
      <c r="AA2310" s="631"/>
      <c r="AB2310" s="619" t="s">
        <v>6</v>
      </c>
      <c r="AC2310" s="619"/>
      <c r="AD2310" s="619"/>
      <c r="AE2310" s="619"/>
      <c r="AF2310" s="619"/>
      <c r="AG2310" s="619"/>
      <c r="AH2310" s="619" t="s">
        <v>74</v>
      </c>
      <c r="AI2310" s="619"/>
      <c r="AJ2310" s="619"/>
      <c r="AK2310" s="619"/>
      <c r="AL2310" s="619"/>
      <c r="AM2310" s="619"/>
      <c r="AN2310" s="619" t="s">
        <v>75</v>
      </c>
      <c r="AO2310" s="619"/>
      <c r="AP2310" s="619"/>
      <c r="AQ2310" s="619"/>
      <c r="AR2310" s="619"/>
      <c r="AS2310" s="619"/>
      <c r="AT2310" s="619" t="s">
        <v>76</v>
      </c>
      <c r="AU2310" s="619"/>
      <c r="AV2310" s="619"/>
      <c r="AW2310" s="619"/>
      <c r="AX2310" s="619"/>
      <c r="AY2310" s="621"/>
      <c r="AZ2310" s="619" t="s">
        <v>4</v>
      </c>
      <c r="BA2310" s="619"/>
      <c r="BB2310" s="619"/>
      <c r="BC2310" s="619"/>
      <c r="BD2310" s="619"/>
      <c r="BE2310" s="620"/>
      <c r="BF2310" s="619" t="s">
        <v>77</v>
      </c>
      <c r="BG2310" s="619"/>
      <c r="BH2310" s="619"/>
      <c r="BI2310" s="619"/>
      <c r="BJ2310" s="619"/>
      <c r="BK2310" s="621"/>
      <c r="BL2310" s="622" t="s">
        <v>25</v>
      </c>
      <c r="BM2310" s="623"/>
      <c r="BN2310" s="624"/>
      <c r="BO2310" s="615" t="s">
        <v>92</v>
      </c>
      <c r="BP2310" s="615" t="s">
        <v>93</v>
      </c>
      <c r="BQ2310" s="74"/>
      <c r="BR2310" s="74"/>
      <c r="BS2310" s="74"/>
    </row>
    <row r="2311" spans="1:71" s="76" customFormat="1" ht="31.9" customHeight="1">
      <c r="A2311" s="75"/>
      <c r="B2311" s="635"/>
      <c r="C2311" s="638"/>
      <c r="D2311" s="639"/>
      <c r="E2311" s="246" t="s">
        <v>117</v>
      </c>
      <c r="F2311" s="645"/>
      <c r="G2311" s="645"/>
      <c r="H2311" s="642"/>
      <c r="I2311" s="643"/>
      <c r="J2311" s="607" t="s">
        <v>17</v>
      </c>
      <c r="K2311" s="608"/>
      <c r="L2311" s="609" t="s">
        <v>18</v>
      </c>
      <c r="M2311" s="610"/>
      <c r="N2311" s="617" t="s">
        <v>19</v>
      </c>
      <c r="O2311" s="618" t="s">
        <v>8</v>
      </c>
      <c r="P2311" s="607" t="s">
        <v>26</v>
      </c>
      <c r="Q2311" s="608"/>
      <c r="R2311" s="609" t="s">
        <v>24</v>
      </c>
      <c r="S2311" s="610"/>
      <c r="T2311" s="617" t="s">
        <v>19</v>
      </c>
      <c r="U2311" s="618"/>
      <c r="V2311" s="632"/>
      <c r="W2311" s="633"/>
      <c r="X2311" s="632"/>
      <c r="Y2311" s="633"/>
      <c r="Z2311" s="632"/>
      <c r="AA2311" s="633"/>
      <c r="AB2311" s="607" t="s">
        <v>54</v>
      </c>
      <c r="AC2311" s="608"/>
      <c r="AD2311" s="609" t="s">
        <v>23</v>
      </c>
      <c r="AE2311" s="610" t="s">
        <v>3</v>
      </c>
      <c r="AF2311" s="611" t="s">
        <v>5</v>
      </c>
      <c r="AG2311" s="612"/>
      <c r="AH2311" s="607" t="s">
        <v>54</v>
      </c>
      <c r="AI2311" s="608"/>
      <c r="AJ2311" s="609" t="s">
        <v>23</v>
      </c>
      <c r="AK2311" s="610" t="s">
        <v>3</v>
      </c>
      <c r="AL2311" s="611" t="s">
        <v>5</v>
      </c>
      <c r="AM2311" s="612"/>
      <c r="AN2311" s="607" t="s">
        <v>54</v>
      </c>
      <c r="AO2311" s="608"/>
      <c r="AP2311" s="609" t="s">
        <v>23</v>
      </c>
      <c r="AQ2311" s="610" t="s">
        <v>3</v>
      </c>
      <c r="AR2311" s="611" t="s">
        <v>5</v>
      </c>
      <c r="AS2311" s="612"/>
      <c r="AT2311" s="613" t="s">
        <v>54</v>
      </c>
      <c r="AU2311" s="614"/>
      <c r="AV2311" s="628" t="s">
        <v>23</v>
      </c>
      <c r="AW2311" s="629" t="s">
        <v>3</v>
      </c>
      <c r="AX2311" s="611" t="s">
        <v>5</v>
      </c>
      <c r="AY2311" s="612"/>
      <c r="AZ2311" s="607" t="s">
        <v>54</v>
      </c>
      <c r="BA2311" s="608"/>
      <c r="BB2311" s="609" t="s">
        <v>23</v>
      </c>
      <c r="BC2311" s="610" t="s">
        <v>3</v>
      </c>
      <c r="BD2311" s="611" t="s">
        <v>5</v>
      </c>
      <c r="BE2311" s="612"/>
      <c r="BF2311" s="613" t="s">
        <v>54</v>
      </c>
      <c r="BG2311" s="614"/>
      <c r="BH2311" s="628" t="s">
        <v>23</v>
      </c>
      <c r="BI2311" s="629" t="s">
        <v>3</v>
      </c>
      <c r="BJ2311" s="611" t="s">
        <v>5</v>
      </c>
      <c r="BK2311" s="612"/>
      <c r="BL2311" s="625"/>
      <c r="BM2311" s="626"/>
      <c r="BN2311" s="627"/>
      <c r="BO2311" s="616"/>
      <c r="BP2311" s="616"/>
      <c r="BQ2311" s="75"/>
      <c r="BR2311" s="75"/>
      <c r="BS2311" s="75"/>
    </row>
    <row r="2312" spans="1:71" ht="23.85" customHeight="1">
      <c r="A2312" s="77"/>
      <c r="B2312" s="605" t="str">
        <f>IF(ROSTER!B$8="","",ROSTER!B$8)</f>
        <v/>
      </c>
      <c r="C2312" s="588" t="str">
        <f>IF(ROSTER!C$8="","",ROSTER!C$8)</f>
        <v/>
      </c>
      <c r="D2312" s="589"/>
      <c r="E2312" s="590"/>
      <c r="F2312" s="592">
        <f>IF(E2312="y",1,IF(E2312="S",1,0))</f>
        <v>0</v>
      </c>
      <c r="G2312" s="594">
        <f>IF(E2312="S",1,0)</f>
        <v>0</v>
      </c>
      <c r="H2312" s="584"/>
      <c r="I2312" s="576"/>
      <c r="J2312" s="564"/>
      <c r="K2312" s="565"/>
      <c r="L2312" s="568"/>
      <c r="M2312" s="569"/>
      <c r="N2312" s="578">
        <f>L2312+J2312</f>
        <v>0</v>
      </c>
      <c r="O2312" s="579"/>
      <c r="P2312" s="564"/>
      <c r="Q2312" s="565"/>
      <c r="R2312" s="568"/>
      <c r="S2312" s="569"/>
      <c r="T2312" s="578">
        <f>R2312-P2312</f>
        <v>0</v>
      </c>
      <c r="U2312" s="579"/>
      <c r="V2312" s="584"/>
      <c r="W2312" s="576"/>
      <c r="X2312" s="564"/>
      <c r="Y2312" s="576"/>
      <c r="Z2312" s="564"/>
      <c r="AA2312" s="576"/>
      <c r="AB2312" s="564"/>
      <c r="AC2312" s="565"/>
      <c r="AD2312" s="568"/>
      <c r="AE2312" s="569"/>
      <c r="AF2312" s="548">
        <f>IF(AB2312=0,0,(AD2312/AB2312)*100)</f>
        <v>0</v>
      </c>
      <c r="AG2312" s="549"/>
      <c r="AH2312" s="564"/>
      <c r="AI2312" s="565"/>
      <c r="AJ2312" s="568"/>
      <c r="AK2312" s="569"/>
      <c r="AL2312" s="548">
        <f>IF(AH2312=0,0,(AJ2312/AH2312)*100)</f>
        <v>0</v>
      </c>
      <c r="AM2312" s="549"/>
      <c r="AN2312" s="564"/>
      <c r="AO2312" s="565"/>
      <c r="AP2312" s="568"/>
      <c r="AQ2312" s="569"/>
      <c r="AR2312" s="548">
        <f>IF(AN2312=0,0,(AP2312/AN2312)*100)</f>
        <v>0</v>
      </c>
      <c r="AS2312" s="549"/>
      <c r="AT2312" s="572">
        <f>AB2312+AH2312+AN2312</f>
        <v>0</v>
      </c>
      <c r="AU2312" s="573"/>
      <c r="AV2312" s="544">
        <f>AD2312+AJ2312+AP2312</f>
        <v>0</v>
      </c>
      <c r="AW2312" s="545"/>
      <c r="AX2312" s="548">
        <f>IF(AT2312=0,0,(AV2312/AT2312)*100)</f>
        <v>0</v>
      </c>
      <c r="AY2312" s="549"/>
      <c r="AZ2312" s="564"/>
      <c r="BA2312" s="565"/>
      <c r="BB2312" s="568"/>
      <c r="BC2312" s="569"/>
      <c r="BD2312" s="548">
        <f>IF(AZ2312=0,0,(BB2312/AZ2312)*100)</f>
        <v>0</v>
      </c>
      <c r="BE2312" s="549"/>
      <c r="BF2312" s="572">
        <f>AT2312+AZ2312</f>
        <v>0</v>
      </c>
      <c r="BG2312" s="573"/>
      <c r="BH2312" s="544">
        <f>AV2312+BB2312</f>
        <v>0</v>
      </c>
      <c r="BI2312" s="545"/>
      <c r="BJ2312" s="548">
        <f>IF(BF2312=0,0,(BH2312/BF2312)*100)</f>
        <v>0</v>
      </c>
      <c r="BK2312" s="549"/>
      <c r="BL2312" s="552">
        <f>(AD2312*2)+(AJ2312*2)+(AP2312*3)+BB2312</f>
        <v>0</v>
      </c>
      <c r="BM2312" s="553"/>
      <c r="BN2312" s="554"/>
      <c r="BO2312" s="560" t="e">
        <f>(BL2312*BR$2312)+(N2312*BR$2313)+(X2312*BR$2314)+(R2312*BR$2315)+(V2312*BR$2316)+(Z2312*BR$2317)</f>
        <v>#REF!</v>
      </c>
      <c r="BP2312" s="560" t="e">
        <f>((AZ2312-BB2312)*BR$2319)+((AT2312-AV2312)*BR$2318)+(H2312*BR$2320)+(P2312*BR$2321)</f>
        <v>#REF!</v>
      </c>
      <c r="BQ2312" s="78" t="s">
        <v>81</v>
      </c>
      <c r="BR2312" s="79" t="e">
        <f>IF(#REF!="B",#REF!,IF(#REF!="C",#REF!,#REF!))</f>
        <v>#REF!</v>
      </c>
      <c r="BS2312" s="75"/>
    </row>
    <row r="2313" spans="1:71" ht="23.85" customHeight="1">
      <c r="A2313" s="77"/>
      <c r="B2313" s="606"/>
      <c r="C2313" s="562" t="str">
        <f>IF(ROSTER!D$8="","",ROSTER!D$8)</f>
        <v/>
      </c>
      <c r="D2313" s="563"/>
      <c r="E2313" s="591"/>
      <c r="F2313" s="593"/>
      <c r="G2313" s="595"/>
      <c r="H2313" s="585"/>
      <c r="I2313" s="577"/>
      <c r="J2313" s="566"/>
      <c r="K2313" s="567"/>
      <c r="L2313" s="570"/>
      <c r="M2313" s="571"/>
      <c r="N2313" s="582" t="s">
        <v>16</v>
      </c>
      <c r="O2313" s="583"/>
      <c r="P2313" s="566"/>
      <c r="Q2313" s="567"/>
      <c r="R2313" s="570"/>
      <c r="S2313" s="571"/>
      <c r="T2313" s="582" t="s">
        <v>16</v>
      </c>
      <c r="U2313" s="583"/>
      <c r="V2313" s="585"/>
      <c r="W2313" s="577"/>
      <c r="X2313" s="566"/>
      <c r="Y2313" s="577"/>
      <c r="Z2313" s="566"/>
      <c r="AA2313" s="577"/>
      <c r="AB2313" s="566"/>
      <c r="AC2313" s="567"/>
      <c r="AD2313" s="570"/>
      <c r="AE2313" s="571"/>
      <c r="AF2313" s="598"/>
      <c r="AG2313" s="599"/>
      <c r="AH2313" s="566"/>
      <c r="AI2313" s="567"/>
      <c r="AJ2313" s="570"/>
      <c r="AK2313" s="571"/>
      <c r="AL2313" s="598"/>
      <c r="AM2313" s="599"/>
      <c r="AN2313" s="566"/>
      <c r="AO2313" s="567"/>
      <c r="AP2313" s="570"/>
      <c r="AQ2313" s="571"/>
      <c r="AR2313" s="598"/>
      <c r="AS2313" s="599"/>
      <c r="AT2313" s="603"/>
      <c r="AU2313" s="604"/>
      <c r="AV2313" s="596"/>
      <c r="AW2313" s="597"/>
      <c r="AX2313" s="598"/>
      <c r="AY2313" s="599"/>
      <c r="AZ2313" s="566"/>
      <c r="BA2313" s="567"/>
      <c r="BB2313" s="570"/>
      <c r="BC2313" s="571"/>
      <c r="BD2313" s="598"/>
      <c r="BE2313" s="599"/>
      <c r="BF2313" s="603"/>
      <c r="BG2313" s="604"/>
      <c r="BH2313" s="596"/>
      <c r="BI2313" s="597"/>
      <c r="BJ2313" s="598"/>
      <c r="BK2313" s="599"/>
      <c r="BL2313" s="600"/>
      <c r="BM2313" s="601"/>
      <c r="BN2313" s="602"/>
      <c r="BO2313" s="561"/>
      <c r="BP2313" s="561"/>
      <c r="BQ2313" s="78" t="s">
        <v>82</v>
      </c>
      <c r="BR2313" s="79" t="e">
        <f>IF(#REF!="B",#REF!,IF(#REF!="C",#REF!,#REF!))</f>
        <v>#REF!</v>
      </c>
      <c r="BS2313" s="75"/>
    </row>
    <row r="2314" spans="1:71" ht="21.75" customHeight="1">
      <c r="A2314" s="62"/>
      <c r="B2314" s="605" t="str">
        <f>IF(ROSTER!B$10="","",ROSTER!B$10)</f>
        <v/>
      </c>
      <c r="C2314" s="588" t="str">
        <f>IF(ROSTER!C$10="","",ROSTER!C$10)</f>
        <v/>
      </c>
      <c r="D2314" s="589"/>
      <c r="E2314" s="590"/>
      <c r="F2314" s="592">
        <f>IF(E2314="y",1,IF(E2314="S",1,0))</f>
        <v>0</v>
      </c>
      <c r="G2314" s="594">
        <f>IF(E2314="S",1,0)</f>
        <v>0</v>
      </c>
      <c r="H2314" s="584"/>
      <c r="I2314" s="576"/>
      <c r="J2314" s="564"/>
      <c r="K2314" s="565"/>
      <c r="L2314" s="568"/>
      <c r="M2314" s="569"/>
      <c r="N2314" s="578">
        <f>L2314+J2314</f>
        <v>0</v>
      </c>
      <c r="O2314" s="579"/>
      <c r="P2314" s="564"/>
      <c r="Q2314" s="565"/>
      <c r="R2314" s="568"/>
      <c r="S2314" s="569"/>
      <c r="T2314" s="578">
        <f>R2314-P2314</f>
        <v>0</v>
      </c>
      <c r="U2314" s="579"/>
      <c r="V2314" s="584"/>
      <c r="W2314" s="576"/>
      <c r="X2314" s="564"/>
      <c r="Y2314" s="576"/>
      <c r="Z2314" s="564"/>
      <c r="AA2314" s="576"/>
      <c r="AB2314" s="564"/>
      <c r="AC2314" s="565"/>
      <c r="AD2314" s="568"/>
      <c r="AE2314" s="569"/>
      <c r="AF2314" s="548">
        <f>IF(AB2314=0,0,(AD2314/AB2314)*100)</f>
        <v>0</v>
      </c>
      <c r="AG2314" s="549"/>
      <c r="AH2314" s="564"/>
      <c r="AI2314" s="565"/>
      <c r="AJ2314" s="568"/>
      <c r="AK2314" s="569"/>
      <c r="AL2314" s="548">
        <f>IF(AH2314=0,0,(AJ2314/AH2314)*100)</f>
        <v>0</v>
      </c>
      <c r="AM2314" s="549"/>
      <c r="AN2314" s="564"/>
      <c r="AO2314" s="565"/>
      <c r="AP2314" s="568"/>
      <c r="AQ2314" s="569"/>
      <c r="AR2314" s="548">
        <f>IF(AN2314=0,0,(AP2314/AN2314)*100)</f>
        <v>0</v>
      </c>
      <c r="AS2314" s="549"/>
      <c r="AT2314" s="572">
        <f>AB2314+AH2314+AN2314</f>
        <v>0</v>
      </c>
      <c r="AU2314" s="573"/>
      <c r="AV2314" s="544">
        <f>AD2314+AJ2314+AP2314</f>
        <v>0</v>
      </c>
      <c r="AW2314" s="545"/>
      <c r="AX2314" s="548">
        <f>IF(AT2314=0,0,(AV2314/AT2314)*100)</f>
        <v>0</v>
      </c>
      <c r="AY2314" s="549"/>
      <c r="AZ2314" s="564"/>
      <c r="BA2314" s="565"/>
      <c r="BB2314" s="568"/>
      <c r="BC2314" s="569"/>
      <c r="BD2314" s="548">
        <f>IF(AZ2314=0,0,(BB2314/AZ2314)*100)</f>
        <v>0</v>
      </c>
      <c r="BE2314" s="549"/>
      <c r="BF2314" s="572">
        <f>AT2314+AZ2314</f>
        <v>0</v>
      </c>
      <c r="BG2314" s="573"/>
      <c r="BH2314" s="544">
        <f>AV2314+BB2314</f>
        <v>0</v>
      </c>
      <c r="BI2314" s="545"/>
      <c r="BJ2314" s="548">
        <f>IF(BF2314=0,0,(BH2314/BF2314)*100)</f>
        <v>0</v>
      </c>
      <c r="BK2314" s="549"/>
      <c r="BL2314" s="552">
        <f>(AD2314*2)+(AJ2314*2)+(AP2314*3)+BB2314</f>
        <v>0</v>
      </c>
      <c r="BM2314" s="553"/>
      <c r="BN2314" s="554"/>
      <c r="BO2314" s="560" t="e">
        <f>(BL2314*BR$2312)+(N2314*BR$2313)+(X2314*BR$2314)+(R2314*BR$2315)+(V2314*BR$2316)+(Z2314*BR$2317)</f>
        <v>#REF!</v>
      </c>
      <c r="BP2314" s="560" t="e">
        <f>((AZ2314-BB2314)*BR$2319)+((AT2314-AV2314)*BR$2318)+(H2314*BR$2320)+(P2314*BR$2321)</f>
        <v>#REF!</v>
      </c>
      <c r="BQ2314" s="78" t="s">
        <v>83</v>
      </c>
      <c r="BR2314" s="79" t="e">
        <f>IF(#REF!="B",#REF!,IF(#REF!="C",#REF!,#REF!))</f>
        <v>#REF!</v>
      </c>
      <c r="BS2314" s="75"/>
    </row>
    <row r="2315" spans="1:71" ht="21.75" customHeight="1">
      <c r="A2315" s="62"/>
      <c r="B2315" s="606"/>
      <c r="C2315" s="562" t="str">
        <f>IF(ROSTER!D$10="","",ROSTER!D$10)</f>
        <v/>
      </c>
      <c r="D2315" s="563"/>
      <c r="E2315" s="591"/>
      <c r="F2315" s="593"/>
      <c r="G2315" s="595"/>
      <c r="H2315" s="585"/>
      <c r="I2315" s="577"/>
      <c r="J2315" s="566"/>
      <c r="K2315" s="567"/>
      <c r="L2315" s="570"/>
      <c r="M2315" s="571"/>
      <c r="N2315" s="582" t="s">
        <v>16</v>
      </c>
      <c r="O2315" s="583"/>
      <c r="P2315" s="566"/>
      <c r="Q2315" s="567"/>
      <c r="R2315" s="570"/>
      <c r="S2315" s="571"/>
      <c r="T2315" s="582" t="s">
        <v>16</v>
      </c>
      <c r="U2315" s="583"/>
      <c r="V2315" s="585"/>
      <c r="W2315" s="577"/>
      <c r="X2315" s="566"/>
      <c r="Y2315" s="577"/>
      <c r="Z2315" s="566"/>
      <c r="AA2315" s="577"/>
      <c r="AB2315" s="566"/>
      <c r="AC2315" s="567"/>
      <c r="AD2315" s="570"/>
      <c r="AE2315" s="571"/>
      <c r="AF2315" s="598"/>
      <c r="AG2315" s="599"/>
      <c r="AH2315" s="566"/>
      <c r="AI2315" s="567"/>
      <c r="AJ2315" s="570"/>
      <c r="AK2315" s="571"/>
      <c r="AL2315" s="598"/>
      <c r="AM2315" s="599"/>
      <c r="AN2315" s="566"/>
      <c r="AO2315" s="567"/>
      <c r="AP2315" s="570"/>
      <c r="AQ2315" s="571"/>
      <c r="AR2315" s="598"/>
      <c r="AS2315" s="599"/>
      <c r="AT2315" s="603"/>
      <c r="AU2315" s="604"/>
      <c r="AV2315" s="596"/>
      <c r="AW2315" s="597"/>
      <c r="AX2315" s="598"/>
      <c r="AY2315" s="599"/>
      <c r="AZ2315" s="566"/>
      <c r="BA2315" s="567"/>
      <c r="BB2315" s="570"/>
      <c r="BC2315" s="571"/>
      <c r="BD2315" s="598"/>
      <c r="BE2315" s="599"/>
      <c r="BF2315" s="603"/>
      <c r="BG2315" s="604"/>
      <c r="BH2315" s="596"/>
      <c r="BI2315" s="597"/>
      <c r="BJ2315" s="598"/>
      <c r="BK2315" s="599"/>
      <c r="BL2315" s="600"/>
      <c r="BM2315" s="601"/>
      <c r="BN2315" s="602"/>
      <c r="BO2315" s="561"/>
      <c r="BP2315" s="561"/>
      <c r="BQ2315" s="78" t="s">
        <v>84</v>
      </c>
      <c r="BR2315" s="79" t="e">
        <f>IF(#REF!="B",#REF!,IF(#REF!="C",#REF!,#REF!))</f>
        <v>#REF!</v>
      </c>
      <c r="BS2315" s="75"/>
    </row>
    <row r="2316" spans="1:71" ht="21.75" customHeight="1">
      <c r="A2316" s="62"/>
      <c r="B2316" s="586" t="str">
        <f>IF(ROSTER!B$12="","",ROSTER!B$12)</f>
        <v/>
      </c>
      <c r="C2316" s="588" t="str">
        <f>IF(ROSTER!C$12="","",ROSTER!C$12)</f>
        <v/>
      </c>
      <c r="D2316" s="589"/>
      <c r="E2316" s="590"/>
      <c r="F2316" s="592">
        <f>IF(E2316="y",1,IF(E2316="S",1,0))</f>
        <v>0</v>
      </c>
      <c r="G2316" s="594">
        <f>IF(E2316="S",1,0)</f>
        <v>0</v>
      </c>
      <c r="H2316" s="584"/>
      <c r="I2316" s="576"/>
      <c r="J2316" s="564"/>
      <c r="K2316" s="565"/>
      <c r="L2316" s="568"/>
      <c r="M2316" s="569"/>
      <c r="N2316" s="578">
        <f>L2316+J2316</f>
        <v>0</v>
      </c>
      <c r="O2316" s="579"/>
      <c r="P2316" s="564"/>
      <c r="Q2316" s="565"/>
      <c r="R2316" s="568"/>
      <c r="S2316" s="569"/>
      <c r="T2316" s="578">
        <f>R2316-P2316</f>
        <v>0</v>
      </c>
      <c r="U2316" s="579"/>
      <c r="V2316" s="584"/>
      <c r="W2316" s="576"/>
      <c r="X2316" s="564"/>
      <c r="Y2316" s="576"/>
      <c r="Z2316" s="564"/>
      <c r="AA2316" s="576"/>
      <c r="AB2316" s="564"/>
      <c r="AC2316" s="565"/>
      <c r="AD2316" s="568"/>
      <c r="AE2316" s="569"/>
      <c r="AF2316" s="548">
        <f>IF(AB2316=0,0,(AD2316/AB2316)*100)</f>
        <v>0</v>
      </c>
      <c r="AG2316" s="549"/>
      <c r="AH2316" s="564"/>
      <c r="AI2316" s="565"/>
      <c r="AJ2316" s="568"/>
      <c r="AK2316" s="569"/>
      <c r="AL2316" s="548">
        <f>IF(AH2316=0,0,(AJ2316/AH2316)*100)</f>
        <v>0</v>
      </c>
      <c r="AM2316" s="549"/>
      <c r="AN2316" s="564"/>
      <c r="AO2316" s="565"/>
      <c r="AP2316" s="568"/>
      <c r="AQ2316" s="569"/>
      <c r="AR2316" s="548">
        <f>IF(AN2316=0,0,(AP2316/AN2316)*100)</f>
        <v>0</v>
      </c>
      <c r="AS2316" s="549"/>
      <c r="AT2316" s="572">
        <f>AB2316+AH2316+AN2316</f>
        <v>0</v>
      </c>
      <c r="AU2316" s="573"/>
      <c r="AV2316" s="544">
        <f>AD2316+AJ2316+AP2316</f>
        <v>0</v>
      </c>
      <c r="AW2316" s="545"/>
      <c r="AX2316" s="548">
        <f>IF(AT2316=0,0,(AV2316/AT2316)*100)</f>
        <v>0</v>
      </c>
      <c r="AY2316" s="549"/>
      <c r="AZ2316" s="564"/>
      <c r="BA2316" s="565"/>
      <c r="BB2316" s="568"/>
      <c r="BC2316" s="569"/>
      <c r="BD2316" s="548">
        <f>IF(AZ2316=0,0,(BB2316/AZ2316)*100)</f>
        <v>0</v>
      </c>
      <c r="BE2316" s="549"/>
      <c r="BF2316" s="572">
        <f>AT2316+AZ2316</f>
        <v>0</v>
      </c>
      <c r="BG2316" s="573"/>
      <c r="BH2316" s="544">
        <f>AV2316+BB2316</f>
        <v>0</v>
      </c>
      <c r="BI2316" s="545"/>
      <c r="BJ2316" s="548">
        <f>IF(BF2316=0,0,(BH2316/BF2316)*100)</f>
        <v>0</v>
      </c>
      <c r="BK2316" s="549"/>
      <c r="BL2316" s="552">
        <f>(AD2316*2)+(AJ2316*2)+(AP2316*3)+BB2316</f>
        <v>0</v>
      </c>
      <c r="BM2316" s="553"/>
      <c r="BN2316" s="554"/>
      <c r="BO2316" s="560" t="e">
        <f>(BL2316*BR$2312)+(N2316*BR$2313)+(X2316*BR$2314)+(R2316*BR$2315)+(V2316*BR$2316)+(Z2316*BR$2317)</f>
        <v>#REF!</v>
      </c>
      <c r="BP2316" s="560" t="e">
        <f>((AZ2316-BB2316)*BR$2319)+((AT2316-AV2316)*BR$2318)+(H2316*BR$2320)+(P2316*BR$2321)</f>
        <v>#REF!</v>
      </c>
      <c r="BQ2316" s="78" t="s">
        <v>85</v>
      </c>
      <c r="BR2316" s="79" t="e">
        <f>IF(#REF!="B",#REF!,IF(#REF!="C",#REF!,#REF!))</f>
        <v>#REF!</v>
      </c>
      <c r="BS2316" s="75"/>
    </row>
    <row r="2317" spans="1:71" ht="21.75" customHeight="1">
      <c r="A2317" s="62"/>
      <c r="B2317" s="587"/>
      <c r="C2317" s="562" t="str">
        <f>IF(ROSTER!D$12="","",ROSTER!D$12)</f>
        <v/>
      </c>
      <c r="D2317" s="563"/>
      <c r="E2317" s="591"/>
      <c r="F2317" s="593"/>
      <c r="G2317" s="595"/>
      <c r="H2317" s="585"/>
      <c r="I2317" s="577"/>
      <c r="J2317" s="566"/>
      <c r="K2317" s="567"/>
      <c r="L2317" s="570"/>
      <c r="M2317" s="571"/>
      <c r="N2317" s="582" t="s">
        <v>16</v>
      </c>
      <c r="O2317" s="583"/>
      <c r="P2317" s="566"/>
      <c r="Q2317" s="567"/>
      <c r="R2317" s="570"/>
      <c r="S2317" s="571"/>
      <c r="T2317" s="582" t="s">
        <v>16</v>
      </c>
      <c r="U2317" s="583"/>
      <c r="V2317" s="585"/>
      <c r="W2317" s="577"/>
      <c r="X2317" s="566"/>
      <c r="Y2317" s="577"/>
      <c r="Z2317" s="566"/>
      <c r="AA2317" s="577"/>
      <c r="AB2317" s="566"/>
      <c r="AC2317" s="567"/>
      <c r="AD2317" s="570"/>
      <c r="AE2317" s="571"/>
      <c r="AF2317" s="598"/>
      <c r="AG2317" s="599"/>
      <c r="AH2317" s="566"/>
      <c r="AI2317" s="567"/>
      <c r="AJ2317" s="570"/>
      <c r="AK2317" s="571"/>
      <c r="AL2317" s="598"/>
      <c r="AM2317" s="599"/>
      <c r="AN2317" s="566"/>
      <c r="AO2317" s="567"/>
      <c r="AP2317" s="570"/>
      <c r="AQ2317" s="571"/>
      <c r="AR2317" s="598"/>
      <c r="AS2317" s="599"/>
      <c r="AT2317" s="603"/>
      <c r="AU2317" s="604"/>
      <c r="AV2317" s="596"/>
      <c r="AW2317" s="597"/>
      <c r="AX2317" s="598"/>
      <c r="AY2317" s="599"/>
      <c r="AZ2317" s="566"/>
      <c r="BA2317" s="567"/>
      <c r="BB2317" s="570"/>
      <c r="BC2317" s="571"/>
      <c r="BD2317" s="598"/>
      <c r="BE2317" s="599"/>
      <c r="BF2317" s="603"/>
      <c r="BG2317" s="604"/>
      <c r="BH2317" s="596"/>
      <c r="BI2317" s="597"/>
      <c r="BJ2317" s="598"/>
      <c r="BK2317" s="599"/>
      <c r="BL2317" s="600"/>
      <c r="BM2317" s="601"/>
      <c r="BN2317" s="602"/>
      <c r="BO2317" s="561"/>
      <c r="BP2317" s="561"/>
      <c r="BQ2317" s="78" t="s">
        <v>86</v>
      </c>
      <c r="BR2317" s="79" t="e">
        <f>IF(#REF!="B",#REF!,IF(#REF!="C",#REF!,#REF!))</f>
        <v>#REF!</v>
      </c>
      <c r="BS2317" s="75"/>
    </row>
    <row r="2318" spans="1:71" ht="21.75" customHeight="1">
      <c r="A2318" s="62"/>
      <c r="B2318" s="586" t="str">
        <f>IF(ROSTER!B$14="","",ROSTER!B$14)</f>
        <v/>
      </c>
      <c r="C2318" s="588" t="str">
        <f>IF(ROSTER!C$14="","",ROSTER!C$14)</f>
        <v/>
      </c>
      <c r="D2318" s="589"/>
      <c r="E2318" s="590"/>
      <c r="F2318" s="592">
        <f>IF(E2318="y",1,IF(E2318="S",1,0))</f>
        <v>0</v>
      </c>
      <c r="G2318" s="594">
        <f>IF(E2318="S",1,0)</f>
        <v>0</v>
      </c>
      <c r="H2318" s="584"/>
      <c r="I2318" s="576"/>
      <c r="J2318" s="564"/>
      <c r="K2318" s="565"/>
      <c r="L2318" s="568"/>
      <c r="M2318" s="569"/>
      <c r="N2318" s="578">
        <f>L2318+J2318</f>
        <v>0</v>
      </c>
      <c r="O2318" s="579"/>
      <c r="P2318" s="564"/>
      <c r="Q2318" s="565"/>
      <c r="R2318" s="568"/>
      <c r="S2318" s="569"/>
      <c r="T2318" s="578">
        <f>R2318-P2318</f>
        <v>0</v>
      </c>
      <c r="U2318" s="579"/>
      <c r="V2318" s="584"/>
      <c r="W2318" s="576"/>
      <c r="X2318" s="564"/>
      <c r="Y2318" s="576"/>
      <c r="Z2318" s="564"/>
      <c r="AA2318" s="576"/>
      <c r="AB2318" s="564"/>
      <c r="AC2318" s="565"/>
      <c r="AD2318" s="568"/>
      <c r="AE2318" s="569"/>
      <c r="AF2318" s="548">
        <f>IF(AB2318=0,0,(AD2318/AB2318)*100)</f>
        <v>0</v>
      </c>
      <c r="AG2318" s="549"/>
      <c r="AH2318" s="564"/>
      <c r="AI2318" s="565"/>
      <c r="AJ2318" s="568"/>
      <c r="AK2318" s="569"/>
      <c r="AL2318" s="548">
        <f>IF(AH2318=0,0,(AJ2318/AH2318)*100)</f>
        <v>0</v>
      </c>
      <c r="AM2318" s="549"/>
      <c r="AN2318" s="564"/>
      <c r="AO2318" s="565"/>
      <c r="AP2318" s="568"/>
      <c r="AQ2318" s="569"/>
      <c r="AR2318" s="548">
        <f>IF(AN2318=0,0,(AP2318/AN2318)*100)</f>
        <v>0</v>
      </c>
      <c r="AS2318" s="549"/>
      <c r="AT2318" s="572">
        <f>AB2318+AH2318+AN2318</f>
        <v>0</v>
      </c>
      <c r="AU2318" s="573"/>
      <c r="AV2318" s="544">
        <f>AD2318+AJ2318+AP2318</f>
        <v>0</v>
      </c>
      <c r="AW2318" s="545"/>
      <c r="AX2318" s="548">
        <f>IF(AT2318=0,0,(AV2318/AT2318)*100)</f>
        <v>0</v>
      </c>
      <c r="AY2318" s="549"/>
      <c r="AZ2318" s="564"/>
      <c r="BA2318" s="565"/>
      <c r="BB2318" s="568"/>
      <c r="BC2318" s="569"/>
      <c r="BD2318" s="548">
        <f>IF(AZ2318=0,0,(BB2318/AZ2318)*100)</f>
        <v>0</v>
      </c>
      <c r="BE2318" s="549"/>
      <c r="BF2318" s="572">
        <f>AT2318+AZ2318</f>
        <v>0</v>
      </c>
      <c r="BG2318" s="573"/>
      <c r="BH2318" s="544">
        <f>AV2318+BB2318</f>
        <v>0</v>
      </c>
      <c r="BI2318" s="545"/>
      <c r="BJ2318" s="548">
        <f>IF(BF2318=0,0,(BH2318/BF2318)*100)</f>
        <v>0</v>
      </c>
      <c r="BK2318" s="549"/>
      <c r="BL2318" s="552">
        <f>(AD2318*2)+(AJ2318*2)+(AP2318*3)+BB2318</f>
        <v>0</v>
      </c>
      <c r="BM2318" s="553"/>
      <c r="BN2318" s="554"/>
      <c r="BO2318" s="560" t="e">
        <f>(BL2318*BR$2312)+(N2318*BR$2313)+(X2318*BR$2314)+(R2318*BR$2315)+(V2318*BR$2316)+(Z2318*BR$2317)</f>
        <v>#REF!</v>
      </c>
      <c r="BP2318" s="560" t="e">
        <f>((AZ2318-BB2318)*BR$2319)+((AT2318-AV2318)*BR$2318)+(H2318*BR$2320)+(P2318*BR$2321)</f>
        <v>#REF!</v>
      </c>
      <c r="BQ2318" s="78" t="s">
        <v>87</v>
      </c>
      <c r="BR2318" s="79" t="e">
        <f>IF(#REF!="B",#REF!,IF(#REF!="C",#REF!,#REF!))</f>
        <v>#REF!</v>
      </c>
      <c r="BS2318" s="75"/>
    </row>
    <row r="2319" spans="1:71" ht="21.75" customHeight="1">
      <c r="A2319" s="62"/>
      <c r="B2319" s="587"/>
      <c r="C2319" s="562" t="str">
        <f>IF(ROSTER!D$14="","",ROSTER!D$14)</f>
        <v/>
      </c>
      <c r="D2319" s="563"/>
      <c r="E2319" s="591"/>
      <c r="F2319" s="593"/>
      <c r="G2319" s="595"/>
      <c r="H2319" s="585"/>
      <c r="I2319" s="577"/>
      <c r="J2319" s="566"/>
      <c r="K2319" s="567"/>
      <c r="L2319" s="570"/>
      <c r="M2319" s="571"/>
      <c r="N2319" s="582" t="s">
        <v>16</v>
      </c>
      <c r="O2319" s="583"/>
      <c r="P2319" s="566"/>
      <c r="Q2319" s="567"/>
      <c r="R2319" s="570"/>
      <c r="S2319" s="571"/>
      <c r="T2319" s="582" t="s">
        <v>16</v>
      </c>
      <c r="U2319" s="583"/>
      <c r="V2319" s="585"/>
      <c r="W2319" s="577"/>
      <c r="X2319" s="566"/>
      <c r="Y2319" s="577"/>
      <c r="Z2319" s="566"/>
      <c r="AA2319" s="577"/>
      <c r="AB2319" s="566"/>
      <c r="AC2319" s="567"/>
      <c r="AD2319" s="570"/>
      <c r="AE2319" s="571"/>
      <c r="AF2319" s="598"/>
      <c r="AG2319" s="599"/>
      <c r="AH2319" s="566"/>
      <c r="AI2319" s="567"/>
      <c r="AJ2319" s="570"/>
      <c r="AK2319" s="571"/>
      <c r="AL2319" s="598"/>
      <c r="AM2319" s="599"/>
      <c r="AN2319" s="566"/>
      <c r="AO2319" s="567"/>
      <c r="AP2319" s="570"/>
      <c r="AQ2319" s="571"/>
      <c r="AR2319" s="598"/>
      <c r="AS2319" s="599"/>
      <c r="AT2319" s="603"/>
      <c r="AU2319" s="604"/>
      <c r="AV2319" s="596"/>
      <c r="AW2319" s="597"/>
      <c r="AX2319" s="598"/>
      <c r="AY2319" s="599"/>
      <c r="AZ2319" s="566"/>
      <c r="BA2319" s="567"/>
      <c r="BB2319" s="570"/>
      <c r="BC2319" s="571"/>
      <c r="BD2319" s="598"/>
      <c r="BE2319" s="599"/>
      <c r="BF2319" s="603"/>
      <c r="BG2319" s="604"/>
      <c r="BH2319" s="596"/>
      <c r="BI2319" s="597"/>
      <c r="BJ2319" s="598"/>
      <c r="BK2319" s="599"/>
      <c r="BL2319" s="600"/>
      <c r="BM2319" s="601"/>
      <c r="BN2319" s="602"/>
      <c r="BO2319" s="561"/>
      <c r="BP2319" s="561"/>
      <c r="BQ2319" s="78" t="s">
        <v>88</v>
      </c>
      <c r="BR2319" s="79" t="e">
        <f>IF(#REF!="B",#REF!,IF(#REF!="C",#REF!,#REF!))</f>
        <v>#REF!</v>
      </c>
      <c r="BS2319" s="75"/>
    </row>
    <row r="2320" spans="1:71" ht="21.75" customHeight="1">
      <c r="A2320" s="62"/>
      <c r="B2320" s="586" t="str">
        <f>IF(ROSTER!B$16="","",ROSTER!B$16)</f>
        <v/>
      </c>
      <c r="C2320" s="588" t="str">
        <f>IF(ROSTER!C$16="","",ROSTER!C$16)</f>
        <v/>
      </c>
      <c r="D2320" s="589"/>
      <c r="E2320" s="590"/>
      <c r="F2320" s="592">
        <f>IF(E2320="y",1,IF(E2320="S",1,0))</f>
        <v>0</v>
      </c>
      <c r="G2320" s="594">
        <f>IF(E2320="S",1,0)</f>
        <v>0</v>
      </c>
      <c r="H2320" s="584"/>
      <c r="I2320" s="576"/>
      <c r="J2320" s="564"/>
      <c r="K2320" s="565"/>
      <c r="L2320" s="568"/>
      <c r="M2320" s="569"/>
      <c r="N2320" s="578">
        <f>L2320+J2320</f>
        <v>0</v>
      </c>
      <c r="O2320" s="579"/>
      <c r="P2320" s="564"/>
      <c r="Q2320" s="565"/>
      <c r="R2320" s="568"/>
      <c r="S2320" s="569"/>
      <c r="T2320" s="578">
        <f>R2320-P2320</f>
        <v>0</v>
      </c>
      <c r="U2320" s="579"/>
      <c r="V2320" s="584"/>
      <c r="W2320" s="576"/>
      <c r="X2320" s="564"/>
      <c r="Y2320" s="576"/>
      <c r="Z2320" s="564"/>
      <c r="AA2320" s="576"/>
      <c r="AB2320" s="564"/>
      <c r="AC2320" s="565"/>
      <c r="AD2320" s="568"/>
      <c r="AE2320" s="569"/>
      <c r="AF2320" s="548">
        <f>IF(AB2320=0,0,(AD2320/AB2320)*100)</f>
        <v>0</v>
      </c>
      <c r="AG2320" s="549"/>
      <c r="AH2320" s="564"/>
      <c r="AI2320" s="565"/>
      <c r="AJ2320" s="568"/>
      <c r="AK2320" s="569"/>
      <c r="AL2320" s="548">
        <f>IF(AH2320=0,0,(AJ2320/AH2320)*100)</f>
        <v>0</v>
      </c>
      <c r="AM2320" s="549"/>
      <c r="AN2320" s="564"/>
      <c r="AO2320" s="565"/>
      <c r="AP2320" s="568"/>
      <c r="AQ2320" s="569"/>
      <c r="AR2320" s="548">
        <f>IF(AN2320=0,0,(AP2320/AN2320)*100)</f>
        <v>0</v>
      </c>
      <c r="AS2320" s="549"/>
      <c r="AT2320" s="572">
        <f>AB2320+AH2320+AN2320</f>
        <v>0</v>
      </c>
      <c r="AU2320" s="573"/>
      <c r="AV2320" s="544">
        <f>AD2320+AJ2320+AP2320</f>
        <v>0</v>
      </c>
      <c r="AW2320" s="545"/>
      <c r="AX2320" s="548">
        <f>IF(AT2320=0,0,(AV2320/AT2320)*100)</f>
        <v>0</v>
      </c>
      <c r="AY2320" s="549"/>
      <c r="AZ2320" s="564"/>
      <c r="BA2320" s="565"/>
      <c r="BB2320" s="568"/>
      <c r="BC2320" s="569"/>
      <c r="BD2320" s="548">
        <f>IF(AZ2320=0,0,(BB2320/AZ2320)*100)</f>
        <v>0</v>
      </c>
      <c r="BE2320" s="549"/>
      <c r="BF2320" s="572">
        <f>AT2320+AZ2320</f>
        <v>0</v>
      </c>
      <c r="BG2320" s="573"/>
      <c r="BH2320" s="544">
        <f>AV2320+BB2320</f>
        <v>0</v>
      </c>
      <c r="BI2320" s="545"/>
      <c r="BJ2320" s="548">
        <f>IF(BF2320=0,0,(BH2320/BF2320)*100)</f>
        <v>0</v>
      </c>
      <c r="BK2320" s="549"/>
      <c r="BL2320" s="552">
        <f>(AD2320*2)+(AJ2320*2)+(AP2320*3)+BB2320</f>
        <v>0</v>
      </c>
      <c r="BM2320" s="553"/>
      <c r="BN2320" s="554"/>
      <c r="BO2320" s="560" t="e">
        <f>(BL2320*BR$2312)+(N2320*BR$2313)+(X2320*BR$2314)+(R2320*BR$2315)+(V2320*BR$2316)+(Z2320*BR$2317)</f>
        <v>#REF!</v>
      </c>
      <c r="BP2320" s="560" t="e">
        <f>((AZ2320-BB2320)*BR$2319)+((AT2320-AV2320)*BR$2318)+(H2320*BR$2320)+(P2320*BR$2321)</f>
        <v>#REF!</v>
      </c>
      <c r="BQ2320" s="78" t="s">
        <v>89</v>
      </c>
      <c r="BR2320" s="79" t="e">
        <f>IF(#REF!="B",#REF!,IF(#REF!="C",#REF!,#REF!))</f>
        <v>#REF!</v>
      </c>
      <c r="BS2320" s="75"/>
    </row>
    <row r="2321" spans="1:76" ht="21.75" customHeight="1">
      <c r="A2321" s="62"/>
      <c r="B2321" s="587"/>
      <c r="C2321" s="562" t="str">
        <f>IF(ROSTER!D$16="","",ROSTER!D$16)</f>
        <v/>
      </c>
      <c r="D2321" s="563"/>
      <c r="E2321" s="591"/>
      <c r="F2321" s="593"/>
      <c r="G2321" s="595"/>
      <c r="H2321" s="585"/>
      <c r="I2321" s="577"/>
      <c r="J2321" s="566"/>
      <c r="K2321" s="567"/>
      <c r="L2321" s="570"/>
      <c r="M2321" s="571"/>
      <c r="N2321" s="582" t="s">
        <v>16</v>
      </c>
      <c r="O2321" s="583"/>
      <c r="P2321" s="566"/>
      <c r="Q2321" s="567"/>
      <c r="R2321" s="570"/>
      <c r="S2321" s="571"/>
      <c r="T2321" s="582" t="s">
        <v>16</v>
      </c>
      <c r="U2321" s="583"/>
      <c r="V2321" s="585"/>
      <c r="W2321" s="577"/>
      <c r="X2321" s="566"/>
      <c r="Y2321" s="577"/>
      <c r="Z2321" s="566"/>
      <c r="AA2321" s="577"/>
      <c r="AB2321" s="566"/>
      <c r="AC2321" s="567"/>
      <c r="AD2321" s="570"/>
      <c r="AE2321" s="571"/>
      <c r="AF2321" s="598"/>
      <c r="AG2321" s="599"/>
      <c r="AH2321" s="566"/>
      <c r="AI2321" s="567"/>
      <c r="AJ2321" s="570"/>
      <c r="AK2321" s="571"/>
      <c r="AL2321" s="598"/>
      <c r="AM2321" s="599"/>
      <c r="AN2321" s="566"/>
      <c r="AO2321" s="567"/>
      <c r="AP2321" s="570"/>
      <c r="AQ2321" s="571"/>
      <c r="AR2321" s="598"/>
      <c r="AS2321" s="599"/>
      <c r="AT2321" s="603"/>
      <c r="AU2321" s="604"/>
      <c r="AV2321" s="596"/>
      <c r="AW2321" s="597"/>
      <c r="AX2321" s="598"/>
      <c r="AY2321" s="599"/>
      <c r="AZ2321" s="566"/>
      <c r="BA2321" s="567"/>
      <c r="BB2321" s="570"/>
      <c r="BC2321" s="571"/>
      <c r="BD2321" s="598"/>
      <c r="BE2321" s="599"/>
      <c r="BF2321" s="603"/>
      <c r="BG2321" s="604"/>
      <c r="BH2321" s="596"/>
      <c r="BI2321" s="597"/>
      <c r="BJ2321" s="598"/>
      <c r="BK2321" s="599"/>
      <c r="BL2321" s="600"/>
      <c r="BM2321" s="601"/>
      <c r="BN2321" s="602"/>
      <c r="BO2321" s="561"/>
      <c r="BP2321" s="561"/>
      <c r="BQ2321" s="78" t="s">
        <v>90</v>
      </c>
      <c r="BR2321" s="79" t="e">
        <f>IF(#REF!="B",#REF!,IF(#REF!="C",#REF!,#REF!))</f>
        <v>#REF!</v>
      </c>
      <c r="BS2321" s="75"/>
    </row>
    <row r="2322" spans="1:76" ht="21.75" customHeight="1">
      <c r="A2322" s="62"/>
      <c r="B2322" s="586" t="str">
        <f>IF(ROSTER!B$18="","",ROSTER!B$18)</f>
        <v/>
      </c>
      <c r="C2322" s="588" t="str">
        <f>IF(ROSTER!C$18="","",ROSTER!C$18)</f>
        <v/>
      </c>
      <c r="D2322" s="589"/>
      <c r="E2322" s="590"/>
      <c r="F2322" s="592">
        <f>IF(E2322="y",1,IF(E2322="S",1,0))</f>
        <v>0</v>
      </c>
      <c r="G2322" s="594">
        <f>IF(E2322="S",1,0)</f>
        <v>0</v>
      </c>
      <c r="H2322" s="584"/>
      <c r="I2322" s="576"/>
      <c r="J2322" s="564"/>
      <c r="K2322" s="565"/>
      <c r="L2322" s="568"/>
      <c r="M2322" s="569"/>
      <c r="N2322" s="578">
        <f>L2322+J2322</f>
        <v>0</v>
      </c>
      <c r="O2322" s="579"/>
      <c r="P2322" s="564"/>
      <c r="Q2322" s="565"/>
      <c r="R2322" s="568"/>
      <c r="S2322" s="569"/>
      <c r="T2322" s="578">
        <f>R2322-P2322</f>
        <v>0</v>
      </c>
      <c r="U2322" s="579"/>
      <c r="V2322" s="584"/>
      <c r="W2322" s="576"/>
      <c r="X2322" s="564"/>
      <c r="Y2322" s="576"/>
      <c r="Z2322" s="564"/>
      <c r="AA2322" s="576"/>
      <c r="AB2322" s="564"/>
      <c r="AC2322" s="565"/>
      <c r="AD2322" s="568"/>
      <c r="AE2322" s="569"/>
      <c r="AF2322" s="548">
        <f>IF(AB2322=0,0,(AD2322/AB2322)*100)</f>
        <v>0</v>
      </c>
      <c r="AG2322" s="549"/>
      <c r="AH2322" s="564"/>
      <c r="AI2322" s="565"/>
      <c r="AJ2322" s="568"/>
      <c r="AK2322" s="569"/>
      <c r="AL2322" s="548">
        <f>IF(AH2322=0,0,(AJ2322/AH2322)*100)</f>
        <v>0</v>
      </c>
      <c r="AM2322" s="549"/>
      <c r="AN2322" s="564"/>
      <c r="AO2322" s="565"/>
      <c r="AP2322" s="568"/>
      <c r="AQ2322" s="569"/>
      <c r="AR2322" s="548">
        <f>IF(AN2322=0,0,(AP2322/AN2322)*100)</f>
        <v>0</v>
      </c>
      <c r="AS2322" s="549"/>
      <c r="AT2322" s="572">
        <f>AB2322+AH2322+AN2322</f>
        <v>0</v>
      </c>
      <c r="AU2322" s="573"/>
      <c r="AV2322" s="544">
        <f>AD2322+AJ2322+AP2322</f>
        <v>0</v>
      </c>
      <c r="AW2322" s="545"/>
      <c r="AX2322" s="548">
        <f>IF(AT2322=0,0,(AV2322/AT2322)*100)</f>
        <v>0</v>
      </c>
      <c r="AY2322" s="549"/>
      <c r="AZ2322" s="564"/>
      <c r="BA2322" s="565"/>
      <c r="BB2322" s="568"/>
      <c r="BC2322" s="569"/>
      <c r="BD2322" s="548">
        <f>IF(AZ2322=0,0,(BB2322/AZ2322)*100)</f>
        <v>0</v>
      </c>
      <c r="BE2322" s="549"/>
      <c r="BF2322" s="572">
        <f>AT2322+AZ2322</f>
        <v>0</v>
      </c>
      <c r="BG2322" s="573"/>
      <c r="BH2322" s="544">
        <f>AV2322+BB2322</f>
        <v>0</v>
      </c>
      <c r="BI2322" s="545"/>
      <c r="BJ2322" s="548">
        <f>IF(BF2322=0,0,(BH2322/BF2322)*100)</f>
        <v>0</v>
      </c>
      <c r="BK2322" s="549"/>
      <c r="BL2322" s="552">
        <f>(AD2322*2)+(AJ2322*2)+(AP2322*3)+BB2322</f>
        <v>0</v>
      </c>
      <c r="BM2322" s="553"/>
      <c r="BN2322" s="554"/>
      <c r="BO2322" s="560" t="e">
        <f>(BL2322*BR$2312)+(N2322*BR$2313)+(X2322*BR$2314)+(R2322*BR$2315)+(V2322*BR$2316)+(Z2322*BR$2317)</f>
        <v>#REF!</v>
      </c>
      <c r="BP2322" s="560" t="e">
        <f>((AZ2322-BB2322)*BR$2319)+((AT2322-AV2322)*BR$2318)+(H2322*BR$2320)+(P2322*BR$2321)</f>
        <v>#REF!</v>
      </c>
      <c r="BQ2322" s="62"/>
      <c r="BR2322" s="62"/>
      <c r="BS2322" s="75"/>
    </row>
    <row r="2323" spans="1:76" ht="21.75" customHeight="1">
      <c r="A2323" s="62"/>
      <c r="B2323" s="587"/>
      <c r="C2323" s="562" t="str">
        <f>IF(ROSTER!D$18="","",ROSTER!D$18)</f>
        <v/>
      </c>
      <c r="D2323" s="563"/>
      <c r="E2323" s="591"/>
      <c r="F2323" s="593"/>
      <c r="G2323" s="595"/>
      <c r="H2323" s="585"/>
      <c r="I2323" s="577"/>
      <c r="J2323" s="566"/>
      <c r="K2323" s="567"/>
      <c r="L2323" s="570"/>
      <c r="M2323" s="571"/>
      <c r="N2323" s="582" t="s">
        <v>16</v>
      </c>
      <c r="O2323" s="583"/>
      <c r="P2323" s="566"/>
      <c r="Q2323" s="567"/>
      <c r="R2323" s="570"/>
      <c r="S2323" s="571"/>
      <c r="T2323" s="582" t="s">
        <v>16</v>
      </c>
      <c r="U2323" s="583"/>
      <c r="V2323" s="585"/>
      <c r="W2323" s="577"/>
      <c r="X2323" s="566"/>
      <c r="Y2323" s="577"/>
      <c r="Z2323" s="566"/>
      <c r="AA2323" s="577"/>
      <c r="AB2323" s="566"/>
      <c r="AC2323" s="567"/>
      <c r="AD2323" s="570"/>
      <c r="AE2323" s="571"/>
      <c r="AF2323" s="598"/>
      <c r="AG2323" s="599"/>
      <c r="AH2323" s="566"/>
      <c r="AI2323" s="567"/>
      <c r="AJ2323" s="570"/>
      <c r="AK2323" s="571"/>
      <c r="AL2323" s="598"/>
      <c r="AM2323" s="599"/>
      <c r="AN2323" s="566"/>
      <c r="AO2323" s="567"/>
      <c r="AP2323" s="570"/>
      <c r="AQ2323" s="571"/>
      <c r="AR2323" s="598"/>
      <c r="AS2323" s="599"/>
      <c r="AT2323" s="603"/>
      <c r="AU2323" s="604"/>
      <c r="AV2323" s="596"/>
      <c r="AW2323" s="597"/>
      <c r="AX2323" s="598"/>
      <c r="AY2323" s="599"/>
      <c r="AZ2323" s="566"/>
      <c r="BA2323" s="567"/>
      <c r="BB2323" s="570"/>
      <c r="BC2323" s="571"/>
      <c r="BD2323" s="598"/>
      <c r="BE2323" s="599"/>
      <c r="BF2323" s="603"/>
      <c r="BG2323" s="604"/>
      <c r="BH2323" s="596"/>
      <c r="BI2323" s="597"/>
      <c r="BJ2323" s="598"/>
      <c r="BK2323" s="599"/>
      <c r="BL2323" s="600"/>
      <c r="BM2323" s="601"/>
      <c r="BN2323" s="602"/>
      <c r="BO2323" s="561"/>
      <c r="BP2323" s="561"/>
      <c r="BQ2323" s="62"/>
      <c r="BR2323" s="62"/>
      <c r="BS2323" s="62"/>
    </row>
    <row r="2324" spans="1:76" ht="21.75" customHeight="1">
      <c r="A2324" s="62"/>
      <c r="B2324" s="586" t="str">
        <f>IF(ROSTER!B$20="","",ROSTER!B$20)</f>
        <v/>
      </c>
      <c r="C2324" s="588" t="str">
        <f>IF(ROSTER!C$20="","",ROSTER!C$20)</f>
        <v/>
      </c>
      <c r="D2324" s="589"/>
      <c r="E2324" s="590"/>
      <c r="F2324" s="592">
        <f>IF(E2324="y",1,IF(E2324="S",1,0))</f>
        <v>0</v>
      </c>
      <c r="G2324" s="594">
        <f>IF(E2324="S",1,0)</f>
        <v>0</v>
      </c>
      <c r="H2324" s="584"/>
      <c r="I2324" s="576"/>
      <c r="J2324" s="564"/>
      <c r="K2324" s="565"/>
      <c r="L2324" s="568"/>
      <c r="M2324" s="569"/>
      <c r="N2324" s="578">
        <f>L2324+J2324</f>
        <v>0</v>
      </c>
      <c r="O2324" s="579"/>
      <c r="P2324" s="564"/>
      <c r="Q2324" s="565"/>
      <c r="R2324" s="568"/>
      <c r="S2324" s="569"/>
      <c r="T2324" s="578">
        <f>R2324-P2324</f>
        <v>0</v>
      </c>
      <c r="U2324" s="579"/>
      <c r="V2324" s="584"/>
      <c r="W2324" s="576"/>
      <c r="X2324" s="564"/>
      <c r="Y2324" s="576"/>
      <c r="Z2324" s="564"/>
      <c r="AA2324" s="576"/>
      <c r="AB2324" s="564"/>
      <c r="AC2324" s="565"/>
      <c r="AD2324" s="568"/>
      <c r="AE2324" s="569"/>
      <c r="AF2324" s="548">
        <f>IF(AB2324=0,0,(AD2324/AB2324)*100)</f>
        <v>0</v>
      </c>
      <c r="AG2324" s="549"/>
      <c r="AH2324" s="564"/>
      <c r="AI2324" s="565"/>
      <c r="AJ2324" s="568"/>
      <c r="AK2324" s="569"/>
      <c r="AL2324" s="548">
        <f>IF(AH2324=0,0,(AJ2324/AH2324)*100)</f>
        <v>0</v>
      </c>
      <c r="AM2324" s="549"/>
      <c r="AN2324" s="564"/>
      <c r="AO2324" s="565"/>
      <c r="AP2324" s="568"/>
      <c r="AQ2324" s="569"/>
      <c r="AR2324" s="548">
        <f>IF(AN2324=0,0,(AP2324/AN2324)*100)</f>
        <v>0</v>
      </c>
      <c r="AS2324" s="549"/>
      <c r="AT2324" s="572">
        <f>AB2324+AH2324+AN2324</f>
        <v>0</v>
      </c>
      <c r="AU2324" s="573"/>
      <c r="AV2324" s="544">
        <f>AD2324+AJ2324+AP2324</f>
        <v>0</v>
      </c>
      <c r="AW2324" s="545"/>
      <c r="AX2324" s="548">
        <f>IF(AT2324=0,0,(AV2324/AT2324)*100)</f>
        <v>0</v>
      </c>
      <c r="AY2324" s="549"/>
      <c r="AZ2324" s="564"/>
      <c r="BA2324" s="565"/>
      <c r="BB2324" s="568"/>
      <c r="BC2324" s="569"/>
      <c r="BD2324" s="548">
        <f>IF(AZ2324=0,0,(BB2324/AZ2324)*100)</f>
        <v>0</v>
      </c>
      <c r="BE2324" s="549"/>
      <c r="BF2324" s="572">
        <f>AT2324+AZ2324</f>
        <v>0</v>
      </c>
      <c r="BG2324" s="573"/>
      <c r="BH2324" s="544">
        <f>AV2324+BB2324</f>
        <v>0</v>
      </c>
      <c r="BI2324" s="545"/>
      <c r="BJ2324" s="548">
        <f>IF(BF2324=0,0,(BH2324/BF2324)*100)</f>
        <v>0</v>
      </c>
      <c r="BK2324" s="549"/>
      <c r="BL2324" s="552">
        <f>(AD2324*2)+(AJ2324*2)+(AP2324*3)+BB2324</f>
        <v>0</v>
      </c>
      <c r="BM2324" s="553"/>
      <c r="BN2324" s="554"/>
      <c r="BO2324" s="560" t="e">
        <f>(BL2324*BR$2312)+(N2324*BR$2313)+(X2324*BR$2314)+(R2324*BR$2315)+(V2324*BR$2316)+(Z2324*BR$2317)</f>
        <v>#REF!</v>
      </c>
      <c r="BP2324" s="560" t="e">
        <f>((AZ2324-BB2324)*BR$2319)+((AT2324-AV2324)*BR$2318)+(H2324*BR$2320)+(P2324*BR$2321)</f>
        <v>#REF!</v>
      </c>
      <c r="BQ2324" s="62"/>
      <c r="BR2324" s="62"/>
      <c r="BS2324" s="62"/>
    </row>
    <row r="2325" spans="1:76" ht="21.75" customHeight="1">
      <c r="A2325" s="62"/>
      <c r="B2325" s="587"/>
      <c r="C2325" s="562" t="str">
        <f>IF(ROSTER!D$20="","",ROSTER!D$20)</f>
        <v/>
      </c>
      <c r="D2325" s="563"/>
      <c r="E2325" s="591"/>
      <c r="F2325" s="593"/>
      <c r="G2325" s="595"/>
      <c r="H2325" s="585"/>
      <c r="I2325" s="577"/>
      <c r="J2325" s="566"/>
      <c r="K2325" s="567"/>
      <c r="L2325" s="570"/>
      <c r="M2325" s="571"/>
      <c r="N2325" s="582" t="s">
        <v>16</v>
      </c>
      <c r="O2325" s="583"/>
      <c r="P2325" s="566"/>
      <c r="Q2325" s="567"/>
      <c r="R2325" s="570"/>
      <c r="S2325" s="571"/>
      <c r="T2325" s="582" t="s">
        <v>16</v>
      </c>
      <c r="U2325" s="583"/>
      <c r="V2325" s="585"/>
      <c r="W2325" s="577"/>
      <c r="X2325" s="566"/>
      <c r="Y2325" s="577"/>
      <c r="Z2325" s="566"/>
      <c r="AA2325" s="577"/>
      <c r="AB2325" s="566"/>
      <c r="AC2325" s="567"/>
      <c r="AD2325" s="570"/>
      <c r="AE2325" s="571"/>
      <c r="AF2325" s="598"/>
      <c r="AG2325" s="599"/>
      <c r="AH2325" s="566"/>
      <c r="AI2325" s="567"/>
      <c r="AJ2325" s="570"/>
      <c r="AK2325" s="571"/>
      <c r="AL2325" s="598"/>
      <c r="AM2325" s="599"/>
      <c r="AN2325" s="566"/>
      <c r="AO2325" s="567"/>
      <c r="AP2325" s="570"/>
      <c r="AQ2325" s="571"/>
      <c r="AR2325" s="598"/>
      <c r="AS2325" s="599"/>
      <c r="AT2325" s="603"/>
      <c r="AU2325" s="604"/>
      <c r="AV2325" s="596"/>
      <c r="AW2325" s="597"/>
      <c r="AX2325" s="598"/>
      <c r="AY2325" s="599"/>
      <c r="AZ2325" s="566"/>
      <c r="BA2325" s="567"/>
      <c r="BB2325" s="570"/>
      <c r="BC2325" s="571"/>
      <c r="BD2325" s="598"/>
      <c r="BE2325" s="599"/>
      <c r="BF2325" s="603"/>
      <c r="BG2325" s="604"/>
      <c r="BH2325" s="596"/>
      <c r="BI2325" s="597"/>
      <c r="BJ2325" s="598"/>
      <c r="BK2325" s="599"/>
      <c r="BL2325" s="600"/>
      <c r="BM2325" s="601"/>
      <c r="BN2325" s="602"/>
      <c r="BO2325" s="561"/>
      <c r="BP2325" s="561"/>
      <c r="BQ2325" s="62"/>
      <c r="BR2325" s="62"/>
      <c r="BS2325" s="62"/>
    </row>
    <row r="2326" spans="1:76" ht="21.75" customHeight="1">
      <c r="A2326" s="62"/>
      <c r="B2326" s="586" t="str">
        <f>IF(ROSTER!B$22="","",ROSTER!B$22)</f>
        <v/>
      </c>
      <c r="C2326" s="588" t="str">
        <f>IF(ROSTER!C$22="","",ROSTER!C$22)</f>
        <v/>
      </c>
      <c r="D2326" s="589"/>
      <c r="E2326" s="590"/>
      <c r="F2326" s="592">
        <f>IF(E2326="y",1,IF(E2326="S",1,0))</f>
        <v>0</v>
      </c>
      <c r="G2326" s="594">
        <f>IF(E2326="S",1,0)</f>
        <v>0</v>
      </c>
      <c r="H2326" s="584"/>
      <c r="I2326" s="576"/>
      <c r="J2326" s="564"/>
      <c r="K2326" s="565"/>
      <c r="L2326" s="568"/>
      <c r="M2326" s="569"/>
      <c r="N2326" s="578">
        <f>L2326+J2326</f>
        <v>0</v>
      </c>
      <c r="O2326" s="579"/>
      <c r="P2326" s="564"/>
      <c r="Q2326" s="565"/>
      <c r="R2326" s="568"/>
      <c r="S2326" s="569"/>
      <c r="T2326" s="578">
        <f>R2326-P2326</f>
        <v>0</v>
      </c>
      <c r="U2326" s="579"/>
      <c r="V2326" s="584"/>
      <c r="W2326" s="576"/>
      <c r="X2326" s="564"/>
      <c r="Y2326" s="576"/>
      <c r="Z2326" s="564"/>
      <c r="AA2326" s="576"/>
      <c r="AB2326" s="564"/>
      <c r="AC2326" s="565"/>
      <c r="AD2326" s="568"/>
      <c r="AE2326" s="569"/>
      <c r="AF2326" s="548">
        <f>IF(AB2326=0,0,(AD2326/AB2326)*100)</f>
        <v>0</v>
      </c>
      <c r="AG2326" s="549"/>
      <c r="AH2326" s="564"/>
      <c r="AI2326" s="565"/>
      <c r="AJ2326" s="568"/>
      <c r="AK2326" s="569"/>
      <c r="AL2326" s="548">
        <f>IF(AH2326=0,0,(AJ2326/AH2326)*100)</f>
        <v>0</v>
      </c>
      <c r="AM2326" s="549"/>
      <c r="AN2326" s="564"/>
      <c r="AO2326" s="565"/>
      <c r="AP2326" s="568"/>
      <c r="AQ2326" s="569"/>
      <c r="AR2326" s="548">
        <f>IF(AN2326=0,0,(AP2326/AN2326)*100)</f>
        <v>0</v>
      </c>
      <c r="AS2326" s="549"/>
      <c r="AT2326" s="572">
        <f>AB2326+AH2326+AN2326</f>
        <v>0</v>
      </c>
      <c r="AU2326" s="573"/>
      <c r="AV2326" s="544">
        <f>AD2326+AJ2326+AP2326</f>
        <v>0</v>
      </c>
      <c r="AW2326" s="545"/>
      <c r="AX2326" s="548">
        <f>IF(AT2326=0,0,(AV2326/AT2326)*100)</f>
        <v>0</v>
      </c>
      <c r="AY2326" s="549"/>
      <c r="AZ2326" s="564"/>
      <c r="BA2326" s="565"/>
      <c r="BB2326" s="568"/>
      <c r="BC2326" s="569"/>
      <c r="BD2326" s="548">
        <f>IF(AZ2326=0,0,(BB2326/AZ2326)*100)</f>
        <v>0</v>
      </c>
      <c r="BE2326" s="549"/>
      <c r="BF2326" s="572">
        <f>AT2326+AZ2326</f>
        <v>0</v>
      </c>
      <c r="BG2326" s="573"/>
      <c r="BH2326" s="544">
        <f>AV2326+BB2326</f>
        <v>0</v>
      </c>
      <c r="BI2326" s="545"/>
      <c r="BJ2326" s="548">
        <f>IF(BF2326=0,0,(BH2326/BF2326)*100)</f>
        <v>0</v>
      </c>
      <c r="BK2326" s="549"/>
      <c r="BL2326" s="552">
        <f>(AD2326*2)+(AJ2326*2)+(AP2326*3)+BB2326</f>
        <v>0</v>
      </c>
      <c r="BM2326" s="553"/>
      <c r="BN2326" s="554"/>
      <c r="BO2326" s="560" t="e">
        <f>(BL2326*BR$2312)+(N2326*BR$2313)+(X2326*BR$2314)+(R2326*BR$2315)+(V2326*BR$2316)+(Z2326*BR$2317)</f>
        <v>#REF!</v>
      </c>
      <c r="BP2326" s="560" t="e">
        <f>((AZ2326-BB2326)*BR$2319)+((AT2326-AV2326)*BR$2318)+(H2326*BR$2320)+(P2326*BR$2321)</f>
        <v>#REF!</v>
      </c>
      <c r="BQ2326" s="62"/>
      <c r="BR2326" s="62"/>
      <c r="BS2326" s="62"/>
    </row>
    <row r="2327" spans="1:76" ht="21.75" customHeight="1">
      <c r="A2327" s="62"/>
      <c r="B2327" s="587"/>
      <c r="C2327" s="562" t="str">
        <f>IF(ROSTER!D$22="","",ROSTER!D$22)</f>
        <v/>
      </c>
      <c r="D2327" s="563"/>
      <c r="E2327" s="591"/>
      <c r="F2327" s="593"/>
      <c r="G2327" s="595"/>
      <c r="H2327" s="585"/>
      <c r="I2327" s="577"/>
      <c r="J2327" s="566"/>
      <c r="K2327" s="567"/>
      <c r="L2327" s="570"/>
      <c r="M2327" s="571"/>
      <c r="N2327" s="582" t="s">
        <v>16</v>
      </c>
      <c r="O2327" s="583"/>
      <c r="P2327" s="566"/>
      <c r="Q2327" s="567"/>
      <c r="R2327" s="570"/>
      <c r="S2327" s="571"/>
      <c r="T2327" s="582" t="s">
        <v>16</v>
      </c>
      <c r="U2327" s="583"/>
      <c r="V2327" s="585"/>
      <c r="W2327" s="577"/>
      <c r="X2327" s="566"/>
      <c r="Y2327" s="577"/>
      <c r="Z2327" s="566"/>
      <c r="AA2327" s="577"/>
      <c r="AB2327" s="566"/>
      <c r="AC2327" s="567"/>
      <c r="AD2327" s="570"/>
      <c r="AE2327" s="571"/>
      <c r="AF2327" s="598"/>
      <c r="AG2327" s="599"/>
      <c r="AH2327" s="566"/>
      <c r="AI2327" s="567"/>
      <c r="AJ2327" s="570"/>
      <c r="AK2327" s="571"/>
      <c r="AL2327" s="598"/>
      <c r="AM2327" s="599"/>
      <c r="AN2327" s="566"/>
      <c r="AO2327" s="567"/>
      <c r="AP2327" s="570"/>
      <c r="AQ2327" s="571"/>
      <c r="AR2327" s="598"/>
      <c r="AS2327" s="599"/>
      <c r="AT2327" s="603"/>
      <c r="AU2327" s="604"/>
      <c r="AV2327" s="596"/>
      <c r="AW2327" s="597"/>
      <c r="AX2327" s="598"/>
      <c r="AY2327" s="599"/>
      <c r="AZ2327" s="566"/>
      <c r="BA2327" s="567"/>
      <c r="BB2327" s="570"/>
      <c r="BC2327" s="571"/>
      <c r="BD2327" s="598"/>
      <c r="BE2327" s="599"/>
      <c r="BF2327" s="603"/>
      <c r="BG2327" s="604"/>
      <c r="BH2327" s="596"/>
      <c r="BI2327" s="597"/>
      <c r="BJ2327" s="598"/>
      <c r="BK2327" s="599"/>
      <c r="BL2327" s="600"/>
      <c r="BM2327" s="601"/>
      <c r="BN2327" s="602"/>
      <c r="BO2327" s="561"/>
      <c r="BP2327" s="561"/>
      <c r="BQ2327" s="62"/>
      <c r="BR2327" s="62"/>
      <c r="BS2327" s="62"/>
    </row>
    <row r="2328" spans="1:76" ht="21.75" customHeight="1">
      <c r="A2328" s="62"/>
      <c r="B2328" s="586" t="str">
        <f>IF(ROSTER!B$24="","",ROSTER!B$24)</f>
        <v/>
      </c>
      <c r="C2328" s="588" t="str">
        <f>IF(ROSTER!C$24="","",ROSTER!C$24)</f>
        <v/>
      </c>
      <c r="D2328" s="589"/>
      <c r="E2328" s="590"/>
      <c r="F2328" s="592">
        <f>IF(E2328="y",1,IF(E2328="S",1,0))</f>
        <v>0</v>
      </c>
      <c r="G2328" s="594">
        <f>IF(E2328="S",1,0)</f>
        <v>0</v>
      </c>
      <c r="H2328" s="584"/>
      <c r="I2328" s="576"/>
      <c r="J2328" s="564"/>
      <c r="K2328" s="565"/>
      <c r="L2328" s="568"/>
      <c r="M2328" s="569"/>
      <c r="N2328" s="578">
        <f>L2328+J2328</f>
        <v>0</v>
      </c>
      <c r="O2328" s="579"/>
      <c r="P2328" s="564"/>
      <c r="Q2328" s="565"/>
      <c r="R2328" s="568"/>
      <c r="S2328" s="569"/>
      <c r="T2328" s="578">
        <f>R2328-P2328</f>
        <v>0</v>
      </c>
      <c r="U2328" s="579"/>
      <c r="V2328" s="584"/>
      <c r="W2328" s="576"/>
      <c r="X2328" s="564"/>
      <c r="Y2328" s="576"/>
      <c r="Z2328" s="564"/>
      <c r="AA2328" s="576"/>
      <c r="AB2328" s="564"/>
      <c r="AC2328" s="565"/>
      <c r="AD2328" s="568"/>
      <c r="AE2328" s="569"/>
      <c r="AF2328" s="548">
        <f>IF(AB2328=0,0,(AD2328/AB2328)*100)</f>
        <v>0</v>
      </c>
      <c r="AG2328" s="549"/>
      <c r="AH2328" s="564"/>
      <c r="AI2328" s="565"/>
      <c r="AJ2328" s="568"/>
      <c r="AK2328" s="569"/>
      <c r="AL2328" s="548">
        <f>IF(AH2328=0,0,(AJ2328/AH2328)*100)</f>
        <v>0</v>
      </c>
      <c r="AM2328" s="549"/>
      <c r="AN2328" s="564"/>
      <c r="AO2328" s="565"/>
      <c r="AP2328" s="568"/>
      <c r="AQ2328" s="569"/>
      <c r="AR2328" s="548">
        <f>IF(AN2328=0,0,(AP2328/AN2328)*100)</f>
        <v>0</v>
      </c>
      <c r="AS2328" s="549"/>
      <c r="AT2328" s="572">
        <f>AB2328+AH2328+AN2328</f>
        <v>0</v>
      </c>
      <c r="AU2328" s="573"/>
      <c r="AV2328" s="544">
        <f>AD2328+AJ2328+AP2328</f>
        <v>0</v>
      </c>
      <c r="AW2328" s="545"/>
      <c r="AX2328" s="548">
        <f>IF(AT2328=0,0,(AV2328/AT2328)*100)</f>
        <v>0</v>
      </c>
      <c r="AY2328" s="549"/>
      <c r="AZ2328" s="564"/>
      <c r="BA2328" s="565"/>
      <c r="BB2328" s="568"/>
      <c r="BC2328" s="569"/>
      <c r="BD2328" s="548">
        <f>IF(AZ2328=0,0,(BB2328/AZ2328)*100)</f>
        <v>0</v>
      </c>
      <c r="BE2328" s="549"/>
      <c r="BF2328" s="572">
        <f>AT2328+AZ2328</f>
        <v>0</v>
      </c>
      <c r="BG2328" s="573"/>
      <c r="BH2328" s="544">
        <f>AV2328+BB2328</f>
        <v>0</v>
      </c>
      <c r="BI2328" s="545"/>
      <c r="BJ2328" s="548">
        <f>IF(BF2328=0,0,(BH2328/BF2328)*100)</f>
        <v>0</v>
      </c>
      <c r="BK2328" s="549"/>
      <c r="BL2328" s="552">
        <f>(AD2328*2)+(AJ2328*2)+(AP2328*3)+BB2328</f>
        <v>0</v>
      </c>
      <c r="BM2328" s="553"/>
      <c r="BN2328" s="554"/>
      <c r="BO2328" s="560" t="e">
        <f>(BL2328*BR$2312)+(N2328*BR$2313)+(X2328*BR$2314)+(R2328*BR$2315)+(V2328*BR$2316)+(Z2328*BR$2317)</f>
        <v>#REF!</v>
      </c>
      <c r="BP2328" s="560" t="e">
        <f>((AZ2328-BB2328)*BR$2319)+((AT2328-AV2328)*BR$2318)+(H2328*BR$2320)+(P2328*BR$2321)</f>
        <v>#REF!</v>
      </c>
      <c r="BQ2328" s="62"/>
      <c r="BR2328" s="62"/>
      <c r="BS2328" s="62"/>
    </row>
    <row r="2329" spans="1:76" ht="21.75" customHeight="1">
      <c r="A2329" s="62"/>
      <c r="B2329" s="587"/>
      <c r="C2329" s="562" t="str">
        <f>IF(ROSTER!D$24="","",ROSTER!D$24)</f>
        <v/>
      </c>
      <c r="D2329" s="563"/>
      <c r="E2329" s="591"/>
      <c r="F2329" s="593"/>
      <c r="G2329" s="595"/>
      <c r="H2329" s="585"/>
      <c r="I2329" s="577"/>
      <c r="J2329" s="566"/>
      <c r="K2329" s="567"/>
      <c r="L2329" s="570"/>
      <c r="M2329" s="571"/>
      <c r="N2329" s="582" t="s">
        <v>16</v>
      </c>
      <c r="O2329" s="583"/>
      <c r="P2329" s="566"/>
      <c r="Q2329" s="567"/>
      <c r="R2329" s="570"/>
      <c r="S2329" s="571"/>
      <c r="T2329" s="582" t="s">
        <v>16</v>
      </c>
      <c r="U2329" s="583"/>
      <c r="V2329" s="585"/>
      <c r="W2329" s="577"/>
      <c r="X2329" s="566"/>
      <c r="Y2329" s="577"/>
      <c r="Z2329" s="566"/>
      <c r="AA2329" s="577"/>
      <c r="AB2329" s="566"/>
      <c r="AC2329" s="567"/>
      <c r="AD2329" s="570"/>
      <c r="AE2329" s="571"/>
      <c r="AF2329" s="598"/>
      <c r="AG2329" s="599"/>
      <c r="AH2329" s="566"/>
      <c r="AI2329" s="567"/>
      <c r="AJ2329" s="570"/>
      <c r="AK2329" s="571"/>
      <c r="AL2329" s="598"/>
      <c r="AM2329" s="599"/>
      <c r="AN2329" s="566"/>
      <c r="AO2329" s="567"/>
      <c r="AP2329" s="570"/>
      <c r="AQ2329" s="571"/>
      <c r="AR2329" s="598"/>
      <c r="AS2329" s="599"/>
      <c r="AT2329" s="603"/>
      <c r="AU2329" s="604"/>
      <c r="AV2329" s="596"/>
      <c r="AW2329" s="597"/>
      <c r="AX2329" s="598"/>
      <c r="AY2329" s="599"/>
      <c r="AZ2329" s="566"/>
      <c r="BA2329" s="567"/>
      <c r="BB2329" s="570"/>
      <c r="BC2329" s="571"/>
      <c r="BD2329" s="598"/>
      <c r="BE2329" s="599"/>
      <c r="BF2329" s="603"/>
      <c r="BG2329" s="604"/>
      <c r="BH2329" s="596"/>
      <c r="BI2329" s="597"/>
      <c r="BJ2329" s="598"/>
      <c r="BK2329" s="599"/>
      <c r="BL2329" s="600"/>
      <c r="BM2329" s="601"/>
      <c r="BN2329" s="602"/>
      <c r="BO2329" s="561"/>
      <c r="BP2329" s="561"/>
      <c r="BQ2329" s="62"/>
      <c r="BR2329" s="62"/>
      <c r="BS2329" s="62"/>
      <c r="BX2329" s="82"/>
    </row>
    <row r="2330" spans="1:76" ht="21.75" customHeight="1">
      <c r="A2330" s="62"/>
      <c r="B2330" s="586" t="str">
        <f>IF(ROSTER!B$26="","",ROSTER!B$26)</f>
        <v/>
      </c>
      <c r="C2330" s="588" t="str">
        <f>IF(ROSTER!C$26="","",ROSTER!C$26)</f>
        <v/>
      </c>
      <c r="D2330" s="589"/>
      <c r="E2330" s="590"/>
      <c r="F2330" s="592">
        <f>IF(E2330="y",1,IF(E2330="S",1,0))</f>
        <v>0</v>
      </c>
      <c r="G2330" s="594">
        <f>IF(E2330="S",1,0)</f>
        <v>0</v>
      </c>
      <c r="H2330" s="584"/>
      <c r="I2330" s="576"/>
      <c r="J2330" s="564"/>
      <c r="K2330" s="565"/>
      <c r="L2330" s="568"/>
      <c r="M2330" s="569"/>
      <c r="N2330" s="578">
        <f>L2330+J2330</f>
        <v>0</v>
      </c>
      <c r="O2330" s="579"/>
      <c r="P2330" s="564"/>
      <c r="Q2330" s="565"/>
      <c r="R2330" s="568"/>
      <c r="S2330" s="569"/>
      <c r="T2330" s="578">
        <f>R2330-P2330</f>
        <v>0</v>
      </c>
      <c r="U2330" s="579"/>
      <c r="V2330" s="584"/>
      <c r="W2330" s="576"/>
      <c r="X2330" s="564"/>
      <c r="Y2330" s="576"/>
      <c r="Z2330" s="564"/>
      <c r="AA2330" s="576"/>
      <c r="AB2330" s="564"/>
      <c r="AC2330" s="565"/>
      <c r="AD2330" s="568"/>
      <c r="AE2330" s="569"/>
      <c r="AF2330" s="548">
        <f>IF(AB2330=0,0,(AD2330/AB2330)*100)</f>
        <v>0</v>
      </c>
      <c r="AG2330" s="549"/>
      <c r="AH2330" s="564"/>
      <c r="AI2330" s="565"/>
      <c r="AJ2330" s="568"/>
      <c r="AK2330" s="569"/>
      <c r="AL2330" s="548">
        <f>IF(AH2330=0,0,(AJ2330/AH2330)*100)</f>
        <v>0</v>
      </c>
      <c r="AM2330" s="549"/>
      <c r="AN2330" s="564"/>
      <c r="AO2330" s="565"/>
      <c r="AP2330" s="568"/>
      <c r="AQ2330" s="569"/>
      <c r="AR2330" s="548">
        <f>IF(AN2330=0,0,(AP2330/AN2330)*100)</f>
        <v>0</v>
      </c>
      <c r="AS2330" s="549"/>
      <c r="AT2330" s="572">
        <f>AB2330+AH2330+AN2330</f>
        <v>0</v>
      </c>
      <c r="AU2330" s="573"/>
      <c r="AV2330" s="544">
        <f>AD2330+AJ2330+AP2330</f>
        <v>0</v>
      </c>
      <c r="AW2330" s="545"/>
      <c r="AX2330" s="548">
        <f>IF(AT2330=0,0,(AV2330/AT2330)*100)</f>
        <v>0</v>
      </c>
      <c r="AY2330" s="549"/>
      <c r="AZ2330" s="564"/>
      <c r="BA2330" s="565"/>
      <c r="BB2330" s="568"/>
      <c r="BC2330" s="569"/>
      <c r="BD2330" s="548">
        <f>IF(AZ2330=0,0,(BB2330/AZ2330)*100)</f>
        <v>0</v>
      </c>
      <c r="BE2330" s="549"/>
      <c r="BF2330" s="572">
        <f>AT2330+AZ2330</f>
        <v>0</v>
      </c>
      <c r="BG2330" s="573"/>
      <c r="BH2330" s="544">
        <f>AV2330+BB2330</f>
        <v>0</v>
      </c>
      <c r="BI2330" s="545"/>
      <c r="BJ2330" s="548">
        <f>IF(BF2330=0,0,(BH2330/BF2330)*100)</f>
        <v>0</v>
      </c>
      <c r="BK2330" s="549"/>
      <c r="BL2330" s="552">
        <f>(AD2330*2)+(AJ2330*2)+(AP2330*3)+BB2330</f>
        <v>0</v>
      </c>
      <c r="BM2330" s="553"/>
      <c r="BN2330" s="554"/>
      <c r="BO2330" s="560" t="e">
        <f>(BL2330*BR$2312)+(N2330*BR$2313)+(X2330*BR$2314)+(R2330*BR$2315)+(V2330*BR$2316)+(Z2330*BR$2317)</f>
        <v>#REF!</v>
      </c>
      <c r="BP2330" s="560" t="e">
        <f>((AZ2330-BB2330)*BR$2319)+((AT2330-AV2330)*BR$2318)+(H2330*BR$2320)+(P2330*BR$2321)</f>
        <v>#REF!</v>
      </c>
      <c r="BQ2330" s="62"/>
      <c r="BR2330" s="62"/>
      <c r="BS2330" s="62"/>
    </row>
    <row r="2331" spans="1:76" ht="21.75" customHeight="1">
      <c r="A2331" s="62"/>
      <c r="B2331" s="587"/>
      <c r="C2331" s="562" t="str">
        <f>IF(ROSTER!D$26="","",ROSTER!D$26)</f>
        <v/>
      </c>
      <c r="D2331" s="563"/>
      <c r="E2331" s="591"/>
      <c r="F2331" s="593"/>
      <c r="G2331" s="595"/>
      <c r="H2331" s="585"/>
      <c r="I2331" s="577"/>
      <c r="J2331" s="566"/>
      <c r="K2331" s="567"/>
      <c r="L2331" s="570"/>
      <c r="M2331" s="571"/>
      <c r="N2331" s="582" t="s">
        <v>16</v>
      </c>
      <c r="O2331" s="583"/>
      <c r="P2331" s="566"/>
      <c r="Q2331" s="567"/>
      <c r="R2331" s="570"/>
      <c r="S2331" s="571"/>
      <c r="T2331" s="582" t="s">
        <v>16</v>
      </c>
      <c r="U2331" s="583"/>
      <c r="V2331" s="585"/>
      <c r="W2331" s="577"/>
      <c r="X2331" s="566"/>
      <c r="Y2331" s="577"/>
      <c r="Z2331" s="566"/>
      <c r="AA2331" s="577"/>
      <c r="AB2331" s="566"/>
      <c r="AC2331" s="567"/>
      <c r="AD2331" s="570"/>
      <c r="AE2331" s="571"/>
      <c r="AF2331" s="598"/>
      <c r="AG2331" s="599"/>
      <c r="AH2331" s="566"/>
      <c r="AI2331" s="567"/>
      <c r="AJ2331" s="570"/>
      <c r="AK2331" s="571"/>
      <c r="AL2331" s="598"/>
      <c r="AM2331" s="599"/>
      <c r="AN2331" s="566"/>
      <c r="AO2331" s="567"/>
      <c r="AP2331" s="570"/>
      <c r="AQ2331" s="571"/>
      <c r="AR2331" s="598"/>
      <c r="AS2331" s="599"/>
      <c r="AT2331" s="603"/>
      <c r="AU2331" s="604"/>
      <c r="AV2331" s="596"/>
      <c r="AW2331" s="597"/>
      <c r="AX2331" s="598"/>
      <c r="AY2331" s="599"/>
      <c r="AZ2331" s="566"/>
      <c r="BA2331" s="567"/>
      <c r="BB2331" s="570"/>
      <c r="BC2331" s="571"/>
      <c r="BD2331" s="598"/>
      <c r="BE2331" s="599"/>
      <c r="BF2331" s="603"/>
      <c r="BG2331" s="604"/>
      <c r="BH2331" s="596"/>
      <c r="BI2331" s="597"/>
      <c r="BJ2331" s="598"/>
      <c r="BK2331" s="599"/>
      <c r="BL2331" s="600"/>
      <c r="BM2331" s="601"/>
      <c r="BN2331" s="602"/>
      <c r="BO2331" s="561"/>
      <c r="BP2331" s="561"/>
      <c r="BQ2331" s="62"/>
      <c r="BR2331" s="62"/>
      <c r="BS2331" s="62"/>
    </row>
    <row r="2332" spans="1:76" ht="21.75" customHeight="1">
      <c r="A2332" s="62"/>
      <c r="B2332" s="586" t="str">
        <f>IF(ROSTER!B$28="","",ROSTER!B$28)</f>
        <v/>
      </c>
      <c r="C2332" s="588" t="str">
        <f>IF(ROSTER!C$28="","",ROSTER!C$28)</f>
        <v/>
      </c>
      <c r="D2332" s="589"/>
      <c r="E2332" s="590"/>
      <c r="F2332" s="592">
        <f>IF(E2332="y",1,IF(E2332="S",1,0))</f>
        <v>0</v>
      </c>
      <c r="G2332" s="594">
        <f>IF(E2332="S",1,0)</f>
        <v>0</v>
      </c>
      <c r="H2332" s="584"/>
      <c r="I2332" s="576"/>
      <c r="J2332" s="564"/>
      <c r="K2332" s="565"/>
      <c r="L2332" s="568"/>
      <c r="M2332" s="569"/>
      <c r="N2332" s="578">
        <f>L2332+J2332</f>
        <v>0</v>
      </c>
      <c r="O2332" s="579"/>
      <c r="P2332" s="564"/>
      <c r="Q2332" s="565"/>
      <c r="R2332" s="568"/>
      <c r="S2332" s="569"/>
      <c r="T2332" s="578">
        <f>R2332-P2332</f>
        <v>0</v>
      </c>
      <c r="U2332" s="579"/>
      <c r="V2332" s="584"/>
      <c r="W2332" s="576"/>
      <c r="X2332" s="564"/>
      <c r="Y2332" s="576"/>
      <c r="Z2332" s="564"/>
      <c r="AA2332" s="576"/>
      <c r="AB2332" s="564"/>
      <c r="AC2332" s="565"/>
      <c r="AD2332" s="568"/>
      <c r="AE2332" s="569"/>
      <c r="AF2332" s="548">
        <f>IF(AB2332=0,0,(AD2332/AB2332)*100)</f>
        <v>0</v>
      </c>
      <c r="AG2332" s="549"/>
      <c r="AH2332" s="564"/>
      <c r="AI2332" s="565"/>
      <c r="AJ2332" s="568"/>
      <c r="AK2332" s="569"/>
      <c r="AL2332" s="548">
        <f>IF(AH2332=0,0,(AJ2332/AH2332)*100)</f>
        <v>0</v>
      </c>
      <c r="AM2332" s="549"/>
      <c r="AN2332" s="564"/>
      <c r="AO2332" s="565"/>
      <c r="AP2332" s="568"/>
      <c r="AQ2332" s="569"/>
      <c r="AR2332" s="548">
        <f>IF(AN2332=0,0,(AP2332/AN2332)*100)</f>
        <v>0</v>
      </c>
      <c r="AS2332" s="549"/>
      <c r="AT2332" s="572">
        <f>AB2332+AH2332+AN2332</f>
        <v>0</v>
      </c>
      <c r="AU2332" s="573"/>
      <c r="AV2332" s="544">
        <f>AD2332+AJ2332+AP2332</f>
        <v>0</v>
      </c>
      <c r="AW2332" s="545"/>
      <c r="AX2332" s="548">
        <f>IF(AT2332=0,0,(AV2332/AT2332)*100)</f>
        <v>0</v>
      </c>
      <c r="AY2332" s="549"/>
      <c r="AZ2332" s="564"/>
      <c r="BA2332" s="565"/>
      <c r="BB2332" s="568"/>
      <c r="BC2332" s="569"/>
      <c r="BD2332" s="548">
        <f>IF(AZ2332=0,0,(BB2332/AZ2332)*100)</f>
        <v>0</v>
      </c>
      <c r="BE2332" s="549"/>
      <c r="BF2332" s="572">
        <f>AT2332+AZ2332</f>
        <v>0</v>
      </c>
      <c r="BG2332" s="573"/>
      <c r="BH2332" s="544">
        <f>AV2332+BB2332</f>
        <v>0</v>
      </c>
      <c r="BI2332" s="545"/>
      <c r="BJ2332" s="548">
        <f>IF(BF2332=0,0,(BH2332/BF2332)*100)</f>
        <v>0</v>
      </c>
      <c r="BK2332" s="549"/>
      <c r="BL2332" s="552">
        <f>(AD2332*2)+(AJ2332*2)+(AP2332*3)+BB2332</f>
        <v>0</v>
      </c>
      <c r="BM2332" s="553"/>
      <c r="BN2332" s="554"/>
      <c r="BO2332" s="560" t="e">
        <f>(BL2332*BR$2312)+(N2332*BR$2313)+(X2332*BR$2314)+(R2332*BR$2315)+(V2332*BR$2316)+(Z2332*BR$2317)</f>
        <v>#REF!</v>
      </c>
      <c r="BP2332" s="560" t="e">
        <f>((AZ2332-BB2332)*BR$2319)+((AT2332-AV2332)*BR$2318)+(H2332*BR$2320)+(P2332*BR$2321)</f>
        <v>#REF!</v>
      </c>
      <c r="BQ2332" s="62"/>
      <c r="BR2332" s="62"/>
      <c r="BS2332" s="62"/>
    </row>
    <row r="2333" spans="1:76" ht="21.75" customHeight="1">
      <c r="A2333" s="62"/>
      <c r="B2333" s="587"/>
      <c r="C2333" s="562" t="str">
        <f>IF(ROSTER!D$28="","",ROSTER!D$28)</f>
        <v/>
      </c>
      <c r="D2333" s="563"/>
      <c r="E2333" s="591"/>
      <c r="F2333" s="593"/>
      <c r="G2333" s="595"/>
      <c r="H2333" s="585"/>
      <c r="I2333" s="577"/>
      <c r="J2333" s="566"/>
      <c r="K2333" s="567"/>
      <c r="L2333" s="570"/>
      <c r="M2333" s="571"/>
      <c r="N2333" s="582" t="s">
        <v>16</v>
      </c>
      <c r="O2333" s="583"/>
      <c r="P2333" s="566"/>
      <c r="Q2333" s="567"/>
      <c r="R2333" s="570"/>
      <c r="S2333" s="571"/>
      <c r="T2333" s="582" t="s">
        <v>16</v>
      </c>
      <c r="U2333" s="583"/>
      <c r="V2333" s="585"/>
      <c r="W2333" s="577"/>
      <c r="X2333" s="566"/>
      <c r="Y2333" s="577"/>
      <c r="Z2333" s="566"/>
      <c r="AA2333" s="577"/>
      <c r="AB2333" s="566"/>
      <c r="AC2333" s="567"/>
      <c r="AD2333" s="570"/>
      <c r="AE2333" s="571"/>
      <c r="AF2333" s="598"/>
      <c r="AG2333" s="599"/>
      <c r="AH2333" s="566"/>
      <c r="AI2333" s="567"/>
      <c r="AJ2333" s="570"/>
      <c r="AK2333" s="571"/>
      <c r="AL2333" s="598"/>
      <c r="AM2333" s="599"/>
      <c r="AN2333" s="566"/>
      <c r="AO2333" s="567"/>
      <c r="AP2333" s="570"/>
      <c r="AQ2333" s="571"/>
      <c r="AR2333" s="598"/>
      <c r="AS2333" s="599"/>
      <c r="AT2333" s="603"/>
      <c r="AU2333" s="604"/>
      <c r="AV2333" s="596"/>
      <c r="AW2333" s="597"/>
      <c r="AX2333" s="598"/>
      <c r="AY2333" s="599"/>
      <c r="AZ2333" s="566"/>
      <c r="BA2333" s="567"/>
      <c r="BB2333" s="570"/>
      <c r="BC2333" s="571"/>
      <c r="BD2333" s="598"/>
      <c r="BE2333" s="599"/>
      <c r="BF2333" s="603"/>
      <c r="BG2333" s="604"/>
      <c r="BH2333" s="596"/>
      <c r="BI2333" s="597"/>
      <c r="BJ2333" s="598"/>
      <c r="BK2333" s="599"/>
      <c r="BL2333" s="600"/>
      <c r="BM2333" s="601"/>
      <c r="BN2333" s="602"/>
      <c r="BO2333" s="561"/>
      <c r="BP2333" s="561"/>
      <c r="BQ2333" s="62"/>
      <c r="BR2333" s="62"/>
      <c r="BS2333" s="62"/>
    </row>
    <row r="2334" spans="1:76" ht="21.75" customHeight="1">
      <c r="A2334" s="62"/>
      <c r="B2334" s="586" t="str">
        <f>IF(ROSTER!B$30="","",ROSTER!B$30)</f>
        <v/>
      </c>
      <c r="C2334" s="588" t="str">
        <f>IF(ROSTER!C$30="","",ROSTER!C$30)</f>
        <v/>
      </c>
      <c r="D2334" s="589"/>
      <c r="E2334" s="590"/>
      <c r="F2334" s="592">
        <f>IF(E2334="y",1,IF(E2334="S",1,0))</f>
        <v>0</v>
      </c>
      <c r="G2334" s="594">
        <f>IF(E2334="S",1,0)</f>
        <v>0</v>
      </c>
      <c r="H2334" s="584"/>
      <c r="I2334" s="576"/>
      <c r="J2334" s="564"/>
      <c r="K2334" s="565"/>
      <c r="L2334" s="568"/>
      <c r="M2334" s="569"/>
      <c r="N2334" s="578">
        <f>L2334+J2334</f>
        <v>0</v>
      </c>
      <c r="O2334" s="579"/>
      <c r="P2334" s="564"/>
      <c r="Q2334" s="565"/>
      <c r="R2334" s="568"/>
      <c r="S2334" s="569"/>
      <c r="T2334" s="578">
        <f>R2334-P2334</f>
        <v>0</v>
      </c>
      <c r="U2334" s="579"/>
      <c r="V2334" s="584"/>
      <c r="W2334" s="576"/>
      <c r="X2334" s="564"/>
      <c r="Y2334" s="576"/>
      <c r="Z2334" s="564"/>
      <c r="AA2334" s="576"/>
      <c r="AB2334" s="564"/>
      <c r="AC2334" s="565"/>
      <c r="AD2334" s="568"/>
      <c r="AE2334" s="569"/>
      <c r="AF2334" s="548">
        <f>IF(AB2334=0,0,(AD2334/AB2334)*100)</f>
        <v>0</v>
      </c>
      <c r="AG2334" s="549"/>
      <c r="AH2334" s="564"/>
      <c r="AI2334" s="565"/>
      <c r="AJ2334" s="568"/>
      <c r="AK2334" s="569"/>
      <c r="AL2334" s="548">
        <f>IF(AH2334=0,0,(AJ2334/AH2334)*100)</f>
        <v>0</v>
      </c>
      <c r="AM2334" s="549"/>
      <c r="AN2334" s="564"/>
      <c r="AO2334" s="565"/>
      <c r="AP2334" s="568"/>
      <c r="AQ2334" s="569"/>
      <c r="AR2334" s="548">
        <f>IF(AN2334=0,0,(AP2334/AN2334)*100)</f>
        <v>0</v>
      </c>
      <c r="AS2334" s="549"/>
      <c r="AT2334" s="572">
        <f>AB2334+AH2334+AN2334</f>
        <v>0</v>
      </c>
      <c r="AU2334" s="573"/>
      <c r="AV2334" s="544">
        <f>AD2334+AJ2334+AP2334</f>
        <v>0</v>
      </c>
      <c r="AW2334" s="545"/>
      <c r="AX2334" s="548">
        <f>IF(AT2334=0,0,(AV2334/AT2334)*100)</f>
        <v>0</v>
      </c>
      <c r="AY2334" s="549"/>
      <c r="AZ2334" s="564"/>
      <c r="BA2334" s="565"/>
      <c r="BB2334" s="568"/>
      <c r="BC2334" s="569"/>
      <c r="BD2334" s="548">
        <f>IF(AZ2334=0,0,(BB2334/AZ2334)*100)</f>
        <v>0</v>
      </c>
      <c r="BE2334" s="549"/>
      <c r="BF2334" s="572">
        <f>AT2334+AZ2334</f>
        <v>0</v>
      </c>
      <c r="BG2334" s="573"/>
      <c r="BH2334" s="544">
        <f>AV2334+BB2334</f>
        <v>0</v>
      </c>
      <c r="BI2334" s="545"/>
      <c r="BJ2334" s="548">
        <f>IF(BF2334=0,0,(BH2334/BF2334)*100)</f>
        <v>0</v>
      </c>
      <c r="BK2334" s="549"/>
      <c r="BL2334" s="552">
        <f>(AD2334*2)+(AJ2334*2)+(AP2334*3)+BB2334</f>
        <v>0</v>
      </c>
      <c r="BM2334" s="553"/>
      <c r="BN2334" s="554"/>
      <c r="BO2334" s="560" t="e">
        <f>(BL2334*BR$2312)+(N2334*BR$2313)+(X2334*BR$2314)+(R2334*BR$2315)+(V2334*BR$2316)+(Z2334*BR$2317)</f>
        <v>#REF!</v>
      </c>
      <c r="BP2334" s="560" t="e">
        <f>((AZ2334-BB2334)*BR$2319)+((AT2334-AV2334)*BR$2318)+(H2334*BR$2320)+(P2334*BR$2321)</f>
        <v>#REF!</v>
      </c>
      <c r="BQ2334" s="62"/>
      <c r="BR2334" s="62"/>
      <c r="BS2334" s="62"/>
    </row>
    <row r="2335" spans="1:76" ht="21.75" customHeight="1">
      <c r="A2335" s="62"/>
      <c r="B2335" s="587"/>
      <c r="C2335" s="562" t="str">
        <f>IF(ROSTER!D$30="","",ROSTER!D$30)</f>
        <v/>
      </c>
      <c r="D2335" s="563"/>
      <c r="E2335" s="591"/>
      <c r="F2335" s="593"/>
      <c r="G2335" s="595"/>
      <c r="H2335" s="585"/>
      <c r="I2335" s="577"/>
      <c r="J2335" s="566"/>
      <c r="K2335" s="567"/>
      <c r="L2335" s="570"/>
      <c r="M2335" s="571"/>
      <c r="N2335" s="582" t="s">
        <v>16</v>
      </c>
      <c r="O2335" s="583"/>
      <c r="P2335" s="566"/>
      <c r="Q2335" s="567"/>
      <c r="R2335" s="570"/>
      <c r="S2335" s="571"/>
      <c r="T2335" s="582" t="s">
        <v>16</v>
      </c>
      <c r="U2335" s="583"/>
      <c r="V2335" s="585"/>
      <c r="W2335" s="577"/>
      <c r="X2335" s="566"/>
      <c r="Y2335" s="577"/>
      <c r="Z2335" s="566"/>
      <c r="AA2335" s="577"/>
      <c r="AB2335" s="566"/>
      <c r="AC2335" s="567"/>
      <c r="AD2335" s="570"/>
      <c r="AE2335" s="571"/>
      <c r="AF2335" s="598"/>
      <c r="AG2335" s="599"/>
      <c r="AH2335" s="566"/>
      <c r="AI2335" s="567"/>
      <c r="AJ2335" s="570"/>
      <c r="AK2335" s="571"/>
      <c r="AL2335" s="598"/>
      <c r="AM2335" s="599"/>
      <c r="AN2335" s="566"/>
      <c r="AO2335" s="567"/>
      <c r="AP2335" s="570"/>
      <c r="AQ2335" s="571"/>
      <c r="AR2335" s="598"/>
      <c r="AS2335" s="599"/>
      <c r="AT2335" s="603"/>
      <c r="AU2335" s="604"/>
      <c r="AV2335" s="596"/>
      <c r="AW2335" s="597"/>
      <c r="AX2335" s="598"/>
      <c r="AY2335" s="599"/>
      <c r="AZ2335" s="566"/>
      <c r="BA2335" s="567"/>
      <c r="BB2335" s="570"/>
      <c r="BC2335" s="571"/>
      <c r="BD2335" s="598"/>
      <c r="BE2335" s="599"/>
      <c r="BF2335" s="603"/>
      <c r="BG2335" s="604"/>
      <c r="BH2335" s="596"/>
      <c r="BI2335" s="597"/>
      <c r="BJ2335" s="598"/>
      <c r="BK2335" s="599"/>
      <c r="BL2335" s="600"/>
      <c r="BM2335" s="601"/>
      <c r="BN2335" s="602"/>
      <c r="BO2335" s="561"/>
      <c r="BP2335" s="561"/>
      <c r="BQ2335" s="62"/>
      <c r="BR2335" s="62"/>
      <c r="BS2335" s="62"/>
    </row>
    <row r="2336" spans="1:76" ht="21.75" customHeight="1">
      <c r="A2336" s="62"/>
      <c r="B2336" s="586" t="str">
        <f>IF(ROSTER!B$32="","",ROSTER!B$32)</f>
        <v/>
      </c>
      <c r="C2336" s="588" t="str">
        <f>IF(ROSTER!C$32="","",ROSTER!C$32)</f>
        <v/>
      </c>
      <c r="D2336" s="589"/>
      <c r="E2336" s="590"/>
      <c r="F2336" s="592">
        <f>IF(E2336="y",1,IF(E2336="S",1,0))</f>
        <v>0</v>
      </c>
      <c r="G2336" s="594">
        <f>IF(E2336="S",1,0)</f>
        <v>0</v>
      </c>
      <c r="H2336" s="584"/>
      <c r="I2336" s="576"/>
      <c r="J2336" s="564"/>
      <c r="K2336" s="565"/>
      <c r="L2336" s="568"/>
      <c r="M2336" s="569"/>
      <c r="N2336" s="578">
        <f>L2336+J2336</f>
        <v>0</v>
      </c>
      <c r="O2336" s="579"/>
      <c r="P2336" s="564"/>
      <c r="Q2336" s="565"/>
      <c r="R2336" s="568"/>
      <c r="S2336" s="569"/>
      <c r="T2336" s="578">
        <f>R2336-P2336</f>
        <v>0</v>
      </c>
      <c r="U2336" s="579"/>
      <c r="V2336" s="584"/>
      <c r="W2336" s="576"/>
      <c r="X2336" s="564"/>
      <c r="Y2336" s="576"/>
      <c r="Z2336" s="564"/>
      <c r="AA2336" s="576"/>
      <c r="AB2336" s="564"/>
      <c r="AC2336" s="565"/>
      <c r="AD2336" s="568"/>
      <c r="AE2336" s="569"/>
      <c r="AF2336" s="548">
        <f>IF(AB2336=0,0,(AD2336/AB2336)*100)</f>
        <v>0</v>
      </c>
      <c r="AG2336" s="549"/>
      <c r="AH2336" s="564"/>
      <c r="AI2336" s="565"/>
      <c r="AJ2336" s="568"/>
      <c r="AK2336" s="569"/>
      <c r="AL2336" s="548">
        <f>IF(AH2336=0,0,(AJ2336/AH2336)*100)</f>
        <v>0</v>
      </c>
      <c r="AM2336" s="549"/>
      <c r="AN2336" s="564"/>
      <c r="AO2336" s="565"/>
      <c r="AP2336" s="568"/>
      <c r="AQ2336" s="569"/>
      <c r="AR2336" s="548">
        <f>IF(AN2336=0,0,(AP2336/AN2336)*100)</f>
        <v>0</v>
      </c>
      <c r="AS2336" s="549"/>
      <c r="AT2336" s="572">
        <f>AB2336+AH2336+AN2336</f>
        <v>0</v>
      </c>
      <c r="AU2336" s="573"/>
      <c r="AV2336" s="544">
        <f>AD2336+AJ2336+AP2336</f>
        <v>0</v>
      </c>
      <c r="AW2336" s="545"/>
      <c r="AX2336" s="548">
        <f>IF(AT2336=0,0,(AV2336/AT2336)*100)</f>
        <v>0</v>
      </c>
      <c r="AY2336" s="549"/>
      <c r="AZ2336" s="564"/>
      <c r="BA2336" s="565"/>
      <c r="BB2336" s="568"/>
      <c r="BC2336" s="569"/>
      <c r="BD2336" s="548">
        <f>IF(AZ2336=0,0,(BB2336/AZ2336)*100)</f>
        <v>0</v>
      </c>
      <c r="BE2336" s="549"/>
      <c r="BF2336" s="572">
        <f>AT2336+AZ2336</f>
        <v>0</v>
      </c>
      <c r="BG2336" s="573"/>
      <c r="BH2336" s="544">
        <f>AV2336+BB2336</f>
        <v>0</v>
      </c>
      <c r="BI2336" s="545"/>
      <c r="BJ2336" s="548">
        <f>IF(BF2336=0,0,(BH2336/BF2336)*100)</f>
        <v>0</v>
      </c>
      <c r="BK2336" s="549"/>
      <c r="BL2336" s="552">
        <f>(AD2336*2)+(AJ2336*2)+(AP2336*3)+BB2336</f>
        <v>0</v>
      </c>
      <c r="BM2336" s="553"/>
      <c r="BN2336" s="554"/>
      <c r="BO2336" s="560" t="e">
        <f>(BL2336*BR$2312)+(N2336*BR$2313)+(X2336*BR$2314)+(R2336*BR$2315)+(V2336*BR$2316)+(Z2336*BR$2317)</f>
        <v>#REF!</v>
      </c>
      <c r="BP2336" s="560" t="e">
        <f>((AZ2336-BB2336)*BR$2319)+((AT2336-AV2336)*BR$2318)+(H2336*BR$2320)+(P2336*BR$2321)</f>
        <v>#REF!</v>
      </c>
      <c r="BQ2336" s="62"/>
      <c r="BR2336" s="62"/>
      <c r="BS2336" s="62"/>
    </row>
    <row r="2337" spans="1:73" ht="21.75" customHeight="1">
      <c r="A2337" s="62"/>
      <c r="B2337" s="587"/>
      <c r="C2337" s="562" t="str">
        <f>IF(ROSTER!D$32="","",ROSTER!D$32)</f>
        <v/>
      </c>
      <c r="D2337" s="563"/>
      <c r="E2337" s="591"/>
      <c r="F2337" s="593"/>
      <c r="G2337" s="595"/>
      <c r="H2337" s="585"/>
      <c r="I2337" s="577"/>
      <c r="J2337" s="566"/>
      <c r="K2337" s="567"/>
      <c r="L2337" s="570"/>
      <c r="M2337" s="571"/>
      <c r="N2337" s="582" t="s">
        <v>16</v>
      </c>
      <c r="O2337" s="583"/>
      <c r="P2337" s="566"/>
      <c r="Q2337" s="567"/>
      <c r="R2337" s="570"/>
      <c r="S2337" s="571"/>
      <c r="T2337" s="582" t="s">
        <v>16</v>
      </c>
      <c r="U2337" s="583"/>
      <c r="V2337" s="585"/>
      <c r="W2337" s="577"/>
      <c r="X2337" s="566"/>
      <c r="Y2337" s="577"/>
      <c r="Z2337" s="566"/>
      <c r="AA2337" s="577"/>
      <c r="AB2337" s="566"/>
      <c r="AC2337" s="567"/>
      <c r="AD2337" s="570"/>
      <c r="AE2337" s="571"/>
      <c r="AF2337" s="598"/>
      <c r="AG2337" s="599"/>
      <c r="AH2337" s="566"/>
      <c r="AI2337" s="567"/>
      <c r="AJ2337" s="570"/>
      <c r="AK2337" s="571"/>
      <c r="AL2337" s="598"/>
      <c r="AM2337" s="599"/>
      <c r="AN2337" s="566"/>
      <c r="AO2337" s="567"/>
      <c r="AP2337" s="570"/>
      <c r="AQ2337" s="571"/>
      <c r="AR2337" s="598"/>
      <c r="AS2337" s="599"/>
      <c r="AT2337" s="603"/>
      <c r="AU2337" s="604"/>
      <c r="AV2337" s="596"/>
      <c r="AW2337" s="597"/>
      <c r="AX2337" s="598"/>
      <c r="AY2337" s="599"/>
      <c r="AZ2337" s="566"/>
      <c r="BA2337" s="567"/>
      <c r="BB2337" s="570"/>
      <c r="BC2337" s="571"/>
      <c r="BD2337" s="598"/>
      <c r="BE2337" s="599"/>
      <c r="BF2337" s="603"/>
      <c r="BG2337" s="604"/>
      <c r="BH2337" s="596"/>
      <c r="BI2337" s="597"/>
      <c r="BJ2337" s="598"/>
      <c r="BK2337" s="599"/>
      <c r="BL2337" s="600"/>
      <c r="BM2337" s="601"/>
      <c r="BN2337" s="602"/>
      <c r="BO2337" s="561"/>
      <c r="BP2337" s="561"/>
      <c r="BQ2337" s="62"/>
      <c r="BR2337" s="62"/>
      <c r="BS2337" s="62"/>
    </row>
    <row r="2338" spans="1:73" ht="21.75" customHeight="1">
      <c r="A2338" s="62"/>
      <c r="B2338" s="586" t="str">
        <f>IF(ROSTER!B$34="","",ROSTER!B$34)</f>
        <v/>
      </c>
      <c r="C2338" s="588" t="str">
        <f>IF(ROSTER!C$34="","",ROSTER!C$34)</f>
        <v/>
      </c>
      <c r="D2338" s="589"/>
      <c r="E2338" s="590"/>
      <c r="F2338" s="592">
        <f>IF(E2338="y",1,IF(E2338="S",1,0))</f>
        <v>0</v>
      </c>
      <c r="G2338" s="594">
        <f>IF(E2338="S",1,0)</f>
        <v>0</v>
      </c>
      <c r="H2338" s="584"/>
      <c r="I2338" s="576"/>
      <c r="J2338" s="564"/>
      <c r="K2338" s="565"/>
      <c r="L2338" s="568"/>
      <c r="M2338" s="569"/>
      <c r="N2338" s="578">
        <f>L2338+J2338</f>
        <v>0</v>
      </c>
      <c r="O2338" s="579"/>
      <c r="P2338" s="564"/>
      <c r="Q2338" s="565"/>
      <c r="R2338" s="568"/>
      <c r="S2338" s="569"/>
      <c r="T2338" s="578">
        <f>R2338-P2338</f>
        <v>0</v>
      </c>
      <c r="U2338" s="579"/>
      <c r="V2338" s="584"/>
      <c r="W2338" s="576"/>
      <c r="X2338" s="564"/>
      <c r="Y2338" s="576"/>
      <c r="Z2338" s="564"/>
      <c r="AA2338" s="576"/>
      <c r="AB2338" s="564"/>
      <c r="AC2338" s="565"/>
      <c r="AD2338" s="568"/>
      <c r="AE2338" s="569"/>
      <c r="AF2338" s="548">
        <f>IF(AB2338=0,0,(AD2338/AB2338)*100)</f>
        <v>0</v>
      </c>
      <c r="AG2338" s="549"/>
      <c r="AH2338" s="564"/>
      <c r="AI2338" s="565"/>
      <c r="AJ2338" s="568"/>
      <c r="AK2338" s="569"/>
      <c r="AL2338" s="548">
        <f>IF(AH2338=0,0,(AJ2338/AH2338)*100)</f>
        <v>0</v>
      </c>
      <c r="AM2338" s="549"/>
      <c r="AN2338" s="564"/>
      <c r="AO2338" s="565"/>
      <c r="AP2338" s="568"/>
      <c r="AQ2338" s="569"/>
      <c r="AR2338" s="548">
        <f>IF(AN2338=0,0,(AP2338/AN2338)*100)</f>
        <v>0</v>
      </c>
      <c r="AS2338" s="549"/>
      <c r="AT2338" s="572">
        <f>AB2338+AH2338+AN2338</f>
        <v>0</v>
      </c>
      <c r="AU2338" s="573"/>
      <c r="AV2338" s="544">
        <f>AD2338+AJ2338+AP2338</f>
        <v>0</v>
      </c>
      <c r="AW2338" s="545"/>
      <c r="AX2338" s="548">
        <f>IF(AT2338=0,0,(AV2338/AT2338)*100)</f>
        <v>0</v>
      </c>
      <c r="AY2338" s="549"/>
      <c r="AZ2338" s="564"/>
      <c r="BA2338" s="565"/>
      <c r="BB2338" s="568"/>
      <c r="BC2338" s="569"/>
      <c r="BD2338" s="548">
        <f>IF(AZ2338=0,0,(BB2338/AZ2338)*100)</f>
        <v>0</v>
      </c>
      <c r="BE2338" s="549"/>
      <c r="BF2338" s="572">
        <f>AT2338+AZ2338</f>
        <v>0</v>
      </c>
      <c r="BG2338" s="573"/>
      <c r="BH2338" s="544">
        <f>AV2338+BB2338</f>
        <v>0</v>
      </c>
      <c r="BI2338" s="545"/>
      <c r="BJ2338" s="548">
        <f>IF(BF2338=0,0,(BH2338/BF2338)*100)</f>
        <v>0</v>
      </c>
      <c r="BK2338" s="549"/>
      <c r="BL2338" s="552">
        <f>(AD2338*2)+(AJ2338*2)+(AP2338*3)+BB2338</f>
        <v>0</v>
      </c>
      <c r="BM2338" s="553"/>
      <c r="BN2338" s="554"/>
      <c r="BO2338" s="560" t="e">
        <f>(BL2338*BR$2312)+(N2338*BR$2313)+(X2338*BR$2314)+(R2338*BR$2315)+(V2338*BR$2316)+(Z2338*BR$2317)</f>
        <v>#REF!</v>
      </c>
      <c r="BP2338" s="560" t="e">
        <f>((AZ2338-BB2338)*BR$2319)+((AT2338-AV2338)*BR$2318)+(H2338*BR$2320)+(P2338*BR$2321)</f>
        <v>#REF!</v>
      </c>
      <c r="BQ2338" s="62"/>
      <c r="BR2338" s="62"/>
      <c r="BS2338" s="62"/>
    </row>
    <row r="2339" spans="1:73" ht="21.75" customHeight="1">
      <c r="A2339" s="62"/>
      <c r="B2339" s="587"/>
      <c r="C2339" s="562" t="str">
        <f>IF(ROSTER!D$34="","",ROSTER!D$34)</f>
        <v/>
      </c>
      <c r="D2339" s="563"/>
      <c r="E2339" s="591"/>
      <c r="F2339" s="593"/>
      <c r="G2339" s="595"/>
      <c r="H2339" s="585"/>
      <c r="I2339" s="577"/>
      <c r="J2339" s="566"/>
      <c r="K2339" s="567"/>
      <c r="L2339" s="570"/>
      <c r="M2339" s="571"/>
      <c r="N2339" s="582" t="s">
        <v>16</v>
      </c>
      <c r="O2339" s="583"/>
      <c r="P2339" s="566"/>
      <c r="Q2339" s="567"/>
      <c r="R2339" s="570"/>
      <c r="S2339" s="571"/>
      <c r="T2339" s="582" t="s">
        <v>16</v>
      </c>
      <c r="U2339" s="583"/>
      <c r="V2339" s="585"/>
      <c r="W2339" s="577"/>
      <c r="X2339" s="566"/>
      <c r="Y2339" s="577"/>
      <c r="Z2339" s="566"/>
      <c r="AA2339" s="577"/>
      <c r="AB2339" s="566"/>
      <c r="AC2339" s="567"/>
      <c r="AD2339" s="570"/>
      <c r="AE2339" s="571"/>
      <c r="AF2339" s="598"/>
      <c r="AG2339" s="599"/>
      <c r="AH2339" s="566"/>
      <c r="AI2339" s="567"/>
      <c r="AJ2339" s="570"/>
      <c r="AK2339" s="571"/>
      <c r="AL2339" s="598"/>
      <c r="AM2339" s="599"/>
      <c r="AN2339" s="566"/>
      <c r="AO2339" s="567"/>
      <c r="AP2339" s="570"/>
      <c r="AQ2339" s="571"/>
      <c r="AR2339" s="598"/>
      <c r="AS2339" s="599"/>
      <c r="AT2339" s="603"/>
      <c r="AU2339" s="604"/>
      <c r="AV2339" s="596"/>
      <c r="AW2339" s="597"/>
      <c r="AX2339" s="598"/>
      <c r="AY2339" s="599"/>
      <c r="AZ2339" s="566"/>
      <c r="BA2339" s="567"/>
      <c r="BB2339" s="570"/>
      <c r="BC2339" s="571"/>
      <c r="BD2339" s="598"/>
      <c r="BE2339" s="599"/>
      <c r="BF2339" s="603"/>
      <c r="BG2339" s="604"/>
      <c r="BH2339" s="596"/>
      <c r="BI2339" s="597"/>
      <c r="BJ2339" s="598"/>
      <c r="BK2339" s="599"/>
      <c r="BL2339" s="600"/>
      <c r="BM2339" s="601"/>
      <c r="BN2339" s="602"/>
      <c r="BO2339" s="561"/>
      <c r="BP2339" s="561"/>
      <c r="BQ2339" s="62"/>
      <c r="BR2339" s="62"/>
      <c r="BS2339" s="62"/>
    </row>
    <row r="2340" spans="1:73" ht="21.75" customHeight="1">
      <c r="A2340" s="62"/>
      <c r="B2340" s="586" t="str">
        <f>IF(ROSTER!B$36="","",ROSTER!B$36)</f>
        <v/>
      </c>
      <c r="C2340" s="588" t="str">
        <f>IF(ROSTER!C$36="","",ROSTER!C$36)</f>
        <v/>
      </c>
      <c r="D2340" s="589"/>
      <c r="E2340" s="590"/>
      <c r="F2340" s="592">
        <f>IF(E2340="y",1,IF(E2340="S",1,0))</f>
        <v>0</v>
      </c>
      <c r="G2340" s="594">
        <f>IF(E2340="S",1,0)</f>
        <v>0</v>
      </c>
      <c r="H2340" s="584"/>
      <c r="I2340" s="576"/>
      <c r="J2340" s="564"/>
      <c r="K2340" s="565"/>
      <c r="L2340" s="568"/>
      <c r="M2340" s="569"/>
      <c r="N2340" s="578">
        <f>L2340+J2340</f>
        <v>0</v>
      </c>
      <c r="O2340" s="579"/>
      <c r="P2340" s="564"/>
      <c r="Q2340" s="565"/>
      <c r="R2340" s="568"/>
      <c r="S2340" s="569"/>
      <c r="T2340" s="578">
        <f>R2340-P2340</f>
        <v>0</v>
      </c>
      <c r="U2340" s="579"/>
      <c r="V2340" s="584"/>
      <c r="W2340" s="576"/>
      <c r="X2340" s="564"/>
      <c r="Y2340" s="576"/>
      <c r="Z2340" s="564"/>
      <c r="AA2340" s="576"/>
      <c r="AB2340" s="564"/>
      <c r="AC2340" s="565"/>
      <c r="AD2340" s="568"/>
      <c r="AE2340" s="569"/>
      <c r="AF2340" s="548">
        <f>IF(AB2340=0,0,(AD2340/AB2340)*100)</f>
        <v>0</v>
      </c>
      <c r="AG2340" s="549"/>
      <c r="AH2340" s="564"/>
      <c r="AI2340" s="565"/>
      <c r="AJ2340" s="568"/>
      <c r="AK2340" s="569"/>
      <c r="AL2340" s="548">
        <f>IF(AH2340=0,0,(AJ2340/AH2340)*100)</f>
        <v>0</v>
      </c>
      <c r="AM2340" s="549"/>
      <c r="AN2340" s="564"/>
      <c r="AO2340" s="565"/>
      <c r="AP2340" s="568"/>
      <c r="AQ2340" s="569"/>
      <c r="AR2340" s="548">
        <f>IF(AN2340=0,0,(AP2340/AN2340)*100)</f>
        <v>0</v>
      </c>
      <c r="AS2340" s="549"/>
      <c r="AT2340" s="572">
        <f>AB2340+AH2340+AN2340</f>
        <v>0</v>
      </c>
      <c r="AU2340" s="573"/>
      <c r="AV2340" s="544">
        <f>AD2340+AJ2340+AP2340</f>
        <v>0</v>
      </c>
      <c r="AW2340" s="545"/>
      <c r="AX2340" s="548">
        <f>IF(AT2340=0,0,(AV2340/AT2340)*100)</f>
        <v>0</v>
      </c>
      <c r="AY2340" s="549"/>
      <c r="AZ2340" s="564"/>
      <c r="BA2340" s="565"/>
      <c r="BB2340" s="568"/>
      <c r="BC2340" s="569"/>
      <c r="BD2340" s="548">
        <f>IF(AZ2340=0,0,(BB2340/AZ2340)*100)</f>
        <v>0</v>
      </c>
      <c r="BE2340" s="549"/>
      <c r="BF2340" s="572">
        <f>AT2340+AZ2340</f>
        <v>0</v>
      </c>
      <c r="BG2340" s="573"/>
      <c r="BH2340" s="544">
        <f>AV2340+BB2340</f>
        <v>0</v>
      </c>
      <c r="BI2340" s="545"/>
      <c r="BJ2340" s="548">
        <f>IF(BF2340=0,0,(BH2340/BF2340)*100)</f>
        <v>0</v>
      </c>
      <c r="BK2340" s="549"/>
      <c r="BL2340" s="552">
        <f>(AD2340*2)+(AJ2340*2)+(AP2340*3)+BB2340</f>
        <v>0</v>
      </c>
      <c r="BM2340" s="553"/>
      <c r="BN2340" s="554"/>
      <c r="BO2340" s="560" t="e">
        <f>(BL2340*BR$2312)+(N2340*BR$2313)+(X2340*BR$2314)+(R2340*BR$2315)+(V2340*BR$2316)+(Z2340*BR$2317)</f>
        <v>#REF!</v>
      </c>
      <c r="BP2340" s="560" t="e">
        <f>((AZ2340-BB2340)*BR$2319)+((AT2340-AV2340)*BR$2318)+(H2340*BR$2320)+(P2340*BR$2321)</f>
        <v>#REF!</v>
      </c>
      <c r="BQ2340" s="62"/>
      <c r="BR2340" s="62"/>
      <c r="BS2340" s="62"/>
    </row>
    <row r="2341" spans="1:73" ht="21.75" customHeight="1">
      <c r="A2341" s="62"/>
      <c r="B2341" s="587"/>
      <c r="C2341" s="562" t="str">
        <f>IF(ROSTER!D$36="","",ROSTER!D$36)</f>
        <v/>
      </c>
      <c r="D2341" s="563"/>
      <c r="E2341" s="591"/>
      <c r="F2341" s="593"/>
      <c r="G2341" s="595"/>
      <c r="H2341" s="585"/>
      <c r="I2341" s="577"/>
      <c r="J2341" s="566"/>
      <c r="K2341" s="567"/>
      <c r="L2341" s="570"/>
      <c r="M2341" s="571"/>
      <c r="N2341" s="582" t="s">
        <v>16</v>
      </c>
      <c r="O2341" s="583"/>
      <c r="P2341" s="566"/>
      <c r="Q2341" s="567"/>
      <c r="R2341" s="570"/>
      <c r="S2341" s="571"/>
      <c r="T2341" s="582" t="s">
        <v>16</v>
      </c>
      <c r="U2341" s="583"/>
      <c r="V2341" s="585"/>
      <c r="W2341" s="577"/>
      <c r="X2341" s="566"/>
      <c r="Y2341" s="577"/>
      <c r="Z2341" s="566"/>
      <c r="AA2341" s="577"/>
      <c r="AB2341" s="566"/>
      <c r="AC2341" s="567"/>
      <c r="AD2341" s="570"/>
      <c r="AE2341" s="571"/>
      <c r="AF2341" s="598"/>
      <c r="AG2341" s="599"/>
      <c r="AH2341" s="566"/>
      <c r="AI2341" s="567"/>
      <c r="AJ2341" s="570"/>
      <c r="AK2341" s="571"/>
      <c r="AL2341" s="598"/>
      <c r="AM2341" s="599"/>
      <c r="AN2341" s="566"/>
      <c r="AO2341" s="567"/>
      <c r="AP2341" s="570"/>
      <c r="AQ2341" s="571"/>
      <c r="AR2341" s="598"/>
      <c r="AS2341" s="599"/>
      <c r="AT2341" s="603"/>
      <c r="AU2341" s="604"/>
      <c r="AV2341" s="596"/>
      <c r="AW2341" s="597"/>
      <c r="AX2341" s="598"/>
      <c r="AY2341" s="599"/>
      <c r="AZ2341" s="566"/>
      <c r="BA2341" s="567"/>
      <c r="BB2341" s="570"/>
      <c r="BC2341" s="571"/>
      <c r="BD2341" s="598"/>
      <c r="BE2341" s="599"/>
      <c r="BF2341" s="603"/>
      <c r="BG2341" s="604"/>
      <c r="BH2341" s="596"/>
      <c r="BI2341" s="597"/>
      <c r="BJ2341" s="598"/>
      <c r="BK2341" s="599"/>
      <c r="BL2341" s="600"/>
      <c r="BM2341" s="601"/>
      <c r="BN2341" s="602"/>
      <c r="BO2341" s="561"/>
      <c r="BP2341" s="561"/>
      <c r="BQ2341" s="62"/>
      <c r="BR2341" s="62"/>
      <c r="BS2341" s="62"/>
    </row>
    <row r="2342" spans="1:73" ht="21.75" customHeight="1">
      <c r="A2342" s="62"/>
      <c r="B2342" s="586" t="str">
        <f>IF(ROSTER!B$38="","",ROSTER!B$38)</f>
        <v/>
      </c>
      <c r="C2342" s="588" t="str">
        <f>IF(ROSTER!C$38="","",ROSTER!C$38)</f>
        <v/>
      </c>
      <c r="D2342" s="589"/>
      <c r="E2342" s="590"/>
      <c r="F2342" s="592">
        <f>IF(E2342="y",1,IF(E2342="S",1,0))</f>
        <v>0</v>
      </c>
      <c r="G2342" s="594">
        <f>IF(E2342="S",1,0)</f>
        <v>0</v>
      </c>
      <c r="H2342" s="584"/>
      <c r="I2342" s="576"/>
      <c r="J2342" s="564"/>
      <c r="K2342" s="565"/>
      <c r="L2342" s="568"/>
      <c r="M2342" s="569"/>
      <c r="N2342" s="578">
        <f>L2342+J2342</f>
        <v>0</v>
      </c>
      <c r="O2342" s="579"/>
      <c r="P2342" s="564"/>
      <c r="Q2342" s="565"/>
      <c r="R2342" s="568"/>
      <c r="S2342" s="569"/>
      <c r="T2342" s="578">
        <f>R2342-P2342</f>
        <v>0</v>
      </c>
      <c r="U2342" s="579"/>
      <c r="V2342" s="584"/>
      <c r="W2342" s="576"/>
      <c r="X2342" s="564"/>
      <c r="Y2342" s="576"/>
      <c r="Z2342" s="564"/>
      <c r="AA2342" s="576"/>
      <c r="AB2342" s="564"/>
      <c r="AC2342" s="565"/>
      <c r="AD2342" s="568"/>
      <c r="AE2342" s="569"/>
      <c r="AF2342" s="548">
        <f>IF(AB2342=0,0,(AD2342/AB2342)*100)</f>
        <v>0</v>
      </c>
      <c r="AG2342" s="549"/>
      <c r="AH2342" s="564"/>
      <c r="AI2342" s="565"/>
      <c r="AJ2342" s="568"/>
      <c r="AK2342" s="569"/>
      <c r="AL2342" s="548">
        <f>IF(AH2342=0,0,(AJ2342/AH2342)*100)</f>
        <v>0</v>
      </c>
      <c r="AM2342" s="549"/>
      <c r="AN2342" s="564"/>
      <c r="AO2342" s="565"/>
      <c r="AP2342" s="568"/>
      <c r="AQ2342" s="569"/>
      <c r="AR2342" s="548">
        <f>IF(AN2342=0,0,(AP2342/AN2342)*100)</f>
        <v>0</v>
      </c>
      <c r="AS2342" s="549"/>
      <c r="AT2342" s="572">
        <f>AB2342+AH2342+AN2342</f>
        <v>0</v>
      </c>
      <c r="AU2342" s="573"/>
      <c r="AV2342" s="544">
        <f>AD2342+AJ2342+AP2342</f>
        <v>0</v>
      </c>
      <c r="AW2342" s="545"/>
      <c r="AX2342" s="548">
        <f>IF(AT2342=0,0,(AV2342/AT2342)*100)</f>
        <v>0</v>
      </c>
      <c r="AY2342" s="549"/>
      <c r="AZ2342" s="564"/>
      <c r="BA2342" s="565"/>
      <c r="BB2342" s="568"/>
      <c r="BC2342" s="569"/>
      <c r="BD2342" s="548">
        <f>IF(AZ2342=0,0,(BB2342/AZ2342)*100)</f>
        <v>0</v>
      </c>
      <c r="BE2342" s="549"/>
      <c r="BF2342" s="572">
        <f>AT2342+AZ2342</f>
        <v>0</v>
      </c>
      <c r="BG2342" s="573"/>
      <c r="BH2342" s="544">
        <f>AV2342+BB2342</f>
        <v>0</v>
      </c>
      <c r="BI2342" s="545"/>
      <c r="BJ2342" s="548">
        <f>IF(BF2342=0,0,(BH2342/BF2342)*100)</f>
        <v>0</v>
      </c>
      <c r="BK2342" s="549"/>
      <c r="BL2342" s="552">
        <f>(AD2342*2)+(AJ2342*2)+(AP2342*3)+BB2342</f>
        <v>0</v>
      </c>
      <c r="BM2342" s="553"/>
      <c r="BN2342" s="554"/>
      <c r="BO2342" s="560" t="e">
        <f>(BL2342*BR$2312)+(N2342*BR$2313)+(X2342*BR$2314)+(R2342*BR$2315)+(V2342*BR$2316)+(Z2342*BR$2317)</f>
        <v>#REF!</v>
      </c>
      <c r="BP2342" s="560" t="e">
        <f>((AZ2342-BB2342)*BR$2319)+((AT2342-AV2342)*BR$2318)+(H2342*BR$2320)+(P2342*BR$2321)</f>
        <v>#REF!</v>
      </c>
      <c r="BQ2342" s="62"/>
      <c r="BR2342" s="62"/>
      <c r="BS2342" s="62"/>
    </row>
    <row r="2343" spans="1:73" ht="21.75" customHeight="1">
      <c r="A2343" s="62"/>
      <c r="B2343" s="587"/>
      <c r="C2343" s="562" t="str">
        <f>IF(ROSTER!D$38="","",ROSTER!D$38)</f>
        <v/>
      </c>
      <c r="D2343" s="563"/>
      <c r="E2343" s="591"/>
      <c r="F2343" s="593"/>
      <c r="G2343" s="595"/>
      <c r="H2343" s="585"/>
      <c r="I2343" s="577"/>
      <c r="J2343" s="566"/>
      <c r="K2343" s="567"/>
      <c r="L2343" s="570"/>
      <c r="M2343" s="571"/>
      <c r="N2343" s="582" t="s">
        <v>16</v>
      </c>
      <c r="O2343" s="583"/>
      <c r="P2343" s="566"/>
      <c r="Q2343" s="567"/>
      <c r="R2343" s="570"/>
      <c r="S2343" s="571"/>
      <c r="T2343" s="582" t="s">
        <v>16</v>
      </c>
      <c r="U2343" s="583"/>
      <c r="V2343" s="585"/>
      <c r="W2343" s="577"/>
      <c r="X2343" s="566"/>
      <c r="Y2343" s="577"/>
      <c r="Z2343" s="566"/>
      <c r="AA2343" s="577"/>
      <c r="AB2343" s="566"/>
      <c r="AC2343" s="567"/>
      <c r="AD2343" s="570"/>
      <c r="AE2343" s="571"/>
      <c r="AF2343" s="598"/>
      <c r="AG2343" s="599"/>
      <c r="AH2343" s="566"/>
      <c r="AI2343" s="567"/>
      <c r="AJ2343" s="570"/>
      <c r="AK2343" s="571"/>
      <c r="AL2343" s="598"/>
      <c r="AM2343" s="599"/>
      <c r="AN2343" s="566"/>
      <c r="AO2343" s="567"/>
      <c r="AP2343" s="570"/>
      <c r="AQ2343" s="571"/>
      <c r="AR2343" s="598"/>
      <c r="AS2343" s="599"/>
      <c r="AT2343" s="603"/>
      <c r="AU2343" s="604"/>
      <c r="AV2343" s="596"/>
      <c r="AW2343" s="597"/>
      <c r="AX2343" s="598"/>
      <c r="AY2343" s="599"/>
      <c r="AZ2343" s="566"/>
      <c r="BA2343" s="567"/>
      <c r="BB2343" s="570"/>
      <c r="BC2343" s="571"/>
      <c r="BD2343" s="598"/>
      <c r="BE2343" s="599"/>
      <c r="BF2343" s="603"/>
      <c r="BG2343" s="604"/>
      <c r="BH2343" s="596"/>
      <c r="BI2343" s="597"/>
      <c r="BJ2343" s="598"/>
      <c r="BK2343" s="599"/>
      <c r="BL2343" s="600"/>
      <c r="BM2343" s="601"/>
      <c r="BN2343" s="602"/>
      <c r="BO2343" s="561"/>
      <c r="BP2343" s="561"/>
      <c r="BQ2343" s="62"/>
      <c r="BR2343" s="62"/>
      <c r="BS2343" s="62"/>
    </row>
    <row r="2344" spans="1:73" ht="21.75" customHeight="1">
      <c r="A2344" s="62"/>
      <c r="B2344" s="586" t="str">
        <f>IF(ROSTER!B$40="","",ROSTER!B$40)</f>
        <v/>
      </c>
      <c r="C2344" s="588" t="str">
        <f>IF(ROSTER!C$40="","",ROSTER!C$40)</f>
        <v/>
      </c>
      <c r="D2344" s="589"/>
      <c r="E2344" s="590"/>
      <c r="F2344" s="592">
        <f>IF(E2344="y",1,IF(E2344="S",1,0))</f>
        <v>0</v>
      </c>
      <c r="G2344" s="594">
        <f>IF(E2344="S",1,0)</f>
        <v>0</v>
      </c>
      <c r="H2344" s="584"/>
      <c r="I2344" s="576"/>
      <c r="J2344" s="564"/>
      <c r="K2344" s="565"/>
      <c r="L2344" s="568"/>
      <c r="M2344" s="569"/>
      <c r="N2344" s="578">
        <f>L2344+J2344</f>
        <v>0</v>
      </c>
      <c r="O2344" s="579"/>
      <c r="P2344" s="564"/>
      <c r="Q2344" s="565"/>
      <c r="R2344" s="568"/>
      <c r="S2344" s="569"/>
      <c r="T2344" s="578">
        <f>R2344-P2344</f>
        <v>0</v>
      </c>
      <c r="U2344" s="579"/>
      <c r="V2344" s="584"/>
      <c r="W2344" s="576"/>
      <c r="X2344" s="564"/>
      <c r="Y2344" s="576"/>
      <c r="Z2344" s="564"/>
      <c r="AA2344" s="576"/>
      <c r="AB2344" s="564"/>
      <c r="AC2344" s="565"/>
      <c r="AD2344" s="568"/>
      <c r="AE2344" s="569"/>
      <c r="AF2344" s="548">
        <f>IF(AB2344=0,0,(AD2344/AB2344)*100)</f>
        <v>0</v>
      </c>
      <c r="AG2344" s="549"/>
      <c r="AH2344" s="564"/>
      <c r="AI2344" s="565"/>
      <c r="AJ2344" s="568"/>
      <c r="AK2344" s="569"/>
      <c r="AL2344" s="548">
        <f>IF(AH2344=0,0,(AJ2344/AH2344)*100)</f>
        <v>0</v>
      </c>
      <c r="AM2344" s="549"/>
      <c r="AN2344" s="564"/>
      <c r="AO2344" s="565"/>
      <c r="AP2344" s="568"/>
      <c r="AQ2344" s="569"/>
      <c r="AR2344" s="548">
        <f>IF(AN2344=0,0,(AP2344/AN2344)*100)</f>
        <v>0</v>
      </c>
      <c r="AS2344" s="549"/>
      <c r="AT2344" s="572">
        <f>AB2344+AH2344+AN2344</f>
        <v>0</v>
      </c>
      <c r="AU2344" s="573"/>
      <c r="AV2344" s="544">
        <f>AD2344+AJ2344+AP2344</f>
        <v>0</v>
      </c>
      <c r="AW2344" s="545"/>
      <c r="AX2344" s="548">
        <f>IF(AT2344=0,0,(AV2344/AT2344)*100)</f>
        <v>0</v>
      </c>
      <c r="AY2344" s="549"/>
      <c r="AZ2344" s="564"/>
      <c r="BA2344" s="565"/>
      <c r="BB2344" s="568"/>
      <c r="BC2344" s="569"/>
      <c r="BD2344" s="548">
        <f>IF(AZ2344=0,0,(BB2344/AZ2344)*100)</f>
        <v>0</v>
      </c>
      <c r="BE2344" s="549"/>
      <c r="BF2344" s="572">
        <f>AT2344+AZ2344</f>
        <v>0</v>
      </c>
      <c r="BG2344" s="573"/>
      <c r="BH2344" s="544">
        <f>AV2344+BB2344</f>
        <v>0</v>
      </c>
      <c r="BI2344" s="545"/>
      <c r="BJ2344" s="548">
        <f>IF(BF2344=0,0,(BH2344/BF2344)*100)</f>
        <v>0</v>
      </c>
      <c r="BK2344" s="549"/>
      <c r="BL2344" s="552">
        <f>(AD2344*2)+(AJ2344*2)+(AP2344*3)+BB2344</f>
        <v>0</v>
      </c>
      <c r="BM2344" s="553"/>
      <c r="BN2344" s="554"/>
      <c r="BO2344" s="560" t="e">
        <f>(BL2344*BR$2312)+(N2344*BR$2313)+(X2344*BR$2314)+(R2344*BR$2315)+(V2344*BR$2316)+(Z2344*BR$2317)</f>
        <v>#REF!</v>
      </c>
      <c r="BP2344" s="560" t="e">
        <f>((AZ2344-BB2344)*BR$2319)+((AT2344-AV2344)*BR$2318)+(H2344*BR$2320)+(P2344*BR$2321)</f>
        <v>#REF!</v>
      </c>
      <c r="BQ2344" s="62"/>
      <c r="BR2344" s="62"/>
      <c r="BS2344" s="62"/>
    </row>
    <row r="2345" spans="1:73" ht="21.75" customHeight="1">
      <c r="A2345" s="62"/>
      <c r="B2345" s="587"/>
      <c r="C2345" s="562" t="str">
        <f>IF(ROSTER!D$40="","",ROSTER!D$40)</f>
        <v/>
      </c>
      <c r="D2345" s="563"/>
      <c r="E2345" s="591"/>
      <c r="F2345" s="593"/>
      <c r="G2345" s="595"/>
      <c r="H2345" s="585"/>
      <c r="I2345" s="577"/>
      <c r="J2345" s="566"/>
      <c r="K2345" s="567"/>
      <c r="L2345" s="570"/>
      <c r="M2345" s="571"/>
      <c r="N2345" s="582" t="s">
        <v>16</v>
      </c>
      <c r="O2345" s="583"/>
      <c r="P2345" s="566"/>
      <c r="Q2345" s="567"/>
      <c r="R2345" s="570"/>
      <c r="S2345" s="571"/>
      <c r="T2345" s="582" t="s">
        <v>16</v>
      </c>
      <c r="U2345" s="583"/>
      <c r="V2345" s="585"/>
      <c r="W2345" s="577"/>
      <c r="X2345" s="566"/>
      <c r="Y2345" s="577"/>
      <c r="Z2345" s="566"/>
      <c r="AA2345" s="577"/>
      <c r="AB2345" s="566"/>
      <c r="AC2345" s="567"/>
      <c r="AD2345" s="570"/>
      <c r="AE2345" s="571"/>
      <c r="AF2345" s="598"/>
      <c r="AG2345" s="599"/>
      <c r="AH2345" s="566"/>
      <c r="AI2345" s="567"/>
      <c r="AJ2345" s="570"/>
      <c r="AK2345" s="571"/>
      <c r="AL2345" s="598"/>
      <c r="AM2345" s="599"/>
      <c r="AN2345" s="566"/>
      <c r="AO2345" s="567"/>
      <c r="AP2345" s="570"/>
      <c r="AQ2345" s="571"/>
      <c r="AR2345" s="598"/>
      <c r="AS2345" s="599"/>
      <c r="AT2345" s="603"/>
      <c r="AU2345" s="604"/>
      <c r="AV2345" s="596"/>
      <c r="AW2345" s="597"/>
      <c r="AX2345" s="598"/>
      <c r="AY2345" s="599"/>
      <c r="AZ2345" s="566"/>
      <c r="BA2345" s="567"/>
      <c r="BB2345" s="570"/>
      <c r="BC2345" s="571"/>
      <c r="BD2345" s="598"/>
      <c r="BE2345" s="599"/>
      <c r="BF2345" s="603"/>
      <c r="BG2345" s="604"/>
      <c r="BH2345" s="596"/>
      <c r="BI2345" s="597"/>
      <c r="BJ2345" s="598"/>
      <c r="BK2345" s="599"/>
      <c r="BL2345" s="600"/>
      <c r="BM2345" s="601"/>
      <c r="BN2345" s="602"/>
      <c r="BO2345" s="561"/>
      <c r="BP2345" s="561"/>
      <c r="BQ2345" s="62"/>
      <c r="BR2345" s="62"/>
      <c r="BS2345" s="62"/>
    </row>
    <row r="2346" spans="1:73" ht="21.75" customHeight="1">
      <c r="A2346" s="62"/>
      <c r="B2346" s="586" t="str">
        <f>IF(ROSTER!B$42="","",ROSTER!B$42)</f>
        <v/>
      </c>
      <c r="C2346" s="588" t="str">
        <f>IF(ROSTER!C$42="","",ROSTER!C$42)</f>
        <v/>
      </c>
      <c r="D2346" s="589"/>
      <c r="E2346" s="590"/>
      <c r="F2346" s="592">
        <f>IF(E2346="y",1,IF(E2346="S",1,0))</f>
        <v>0</v>
      </c>
      <c r="G2346" s="594">
        <f>IF(E2346="S",1,0)</f>
        <v>0</v>
      </c>
      <c r="H2346" s="584"/>
      <c r="I2346" s="576"/>
      <c r="J2346" s="564"/>
      <c r="K2346" s="565"/>
      <c r="L2346" s="568"/>
      <c r="M2346" s="569"/>
      <c r="N2346" s="578">
        <f>L2346+J2346</f>
        <v>0</v>
      </c>
      <c r="O2346" s="579"/>
      <c r="P2346" s="564"/>
      <c r="Q2346" s="565"/>
      <c r="R2346" s="568"/>
      <c r="S2346" s="569"/>
      <c r="T2346" s="578">
        <f>R2346-P2346</f>
        <v>0</v>
      </c>
      <c r="U2346" s="579"/>
      <c r="V2346" s="584"/>
      <c r="W2346" s="576"/>
      <c r="X2346" s="564"/>
      <c r="Y2346" s="576"/>
      <c r="Z2346" s="564"/>
      <c r="AA2346" s="576"/>
      <c r="AB2346" s="564"/>
      <c r="AC2346" s="565"/>
      <c r="AD2346" s="568"/>
      <c r="AE2346" s="569"/>
      <c r="AF2346" s="548">
        <f>IF(AB2346=0,0,(AD2346/AB2346)*100)</f>
        <v>0</v>
      </c>
      <c r="AG2346" s="549"/>
      <c r="AH2346" s="564"/>
      <c r="AI2346" s="565"/>
      <c r="AJ2346" s="568"/>
      <c r="AK2346" s="569"/>
      <c r="AL2346" s="548">
        <f>IF(AH2346=0,0,(AJ2346/AH2346)*100)</f>
        <v>0</v>
      </c>
      <c r="AM2346" s="549"/>
      <c r="AN2346" s="564"/>
      <c r="AO2346" s="565"/>
      <c r="AP2346" s="568"/>
      <c r="AQ2346" s="569"/>
      <c r="AR2346" s="548">
        <f>IF(AN2346=0,0,(AP2346/AN2346)*100)</f>
        <v>0</v>
      </c>
      <c r="AS2346" s="549"/>
      <c r="AT2346" s="572">
        <f>AB2346+AH2346+AN2346</f>
        <v>0</v>
      </c>
      <c r="AU2346" s="573"/>
      <c r="AV2346" s="544">
        <f>AD2346+AJ2346+AP2346</f>
        <v>0</v>
      </c>
      <c r="AW2346" s="545"/>
      <c r="AX2346" s="548">
        <f>IF(AT2346=0,0,(AV2346/AT2346)*100)</f>
        <v>0</v>
      </c>
      <c r="AY2346" s="549"/>
      <c r="AZ2346" s="564"/>
      <c r="BA2346" s="565"/>
      <c r="BB2346" s="568"/>
      <c r="BC2346" s="569"/>
      <c r="BD2346" s="548">
        <f>IF(AZ2346=0,0,(BB2346/AZ2346)*100)</f>
        <v>0</v>
      </c>
      <c r="BE2346" s="549"/>
      <c r="BF2346" s="572">
        <f>AT2346+AZ2346</f>
        <v>0</v>
      </c>
      <c r="BG2346" s="573"/>
      <c r="BH2346" s="544">
        <f>AV2346+BB2346</f>
        <v>0</v>
      </c>
      <c r="BI2346" s="545"/>
      <c r="BJ2346" s="548">
        <f>IF(BF2346=0,0,(BH2346/BF2346)*100)</f>
        <v>0</v>
      </c>
      <c r="BK2346" s="549"/>
      <c r="BL2346" s="552">
        <f>(AD2346*2)+(AJ2346*2)+(AP2346*3)+BB2346</f>
        <v>0</v>
      </c>
      <c r="BM2346" s="553"/>
      <c r="BN2346" s="554"/>
      <c r="BO2346" s="560" t="e">
        <f>(BL2346*BR$2312)+(N2346*BR$2313)+(X2346*BR$2314)+(R2346*BR$2315)+(V2346*BR$2316)+(Z2346*BR$2317)</f>
        <v>#REF!</v>
      </c>
      <c r="BP2346" s="560" t="e">
        <f>((AZ2346-BB2346)*BR$2319)+((AT2346-AV2346)*BR$2318)+(H2346*BR$2320)+(P2346*BR$2321)</f>
        <v>#REF!</v>
      </c>
      <c r="BQ2346" s="62"/>
      <c r="BR2346" s="62"/>
      <c r="BS2346" s="62"/>
    </row>
    <row r="2347" spans="1:73" ht="21.75" customHeight="1">
      <c r="A2347" s="62"/>
      <c r="B2347" s="587"/>
      <c r="C2347" s="562" t="str">
        <f>IF(ROSTER!D$42="","",ROSTER!D$42)</f>
        <v/>
      </c>
      <c r="D2347" s="563"/>
      <c r="E2347" s="591"/>
      <c r="F2347" s="593"/>
      <c r="G2347" s="595"/>
      <c r="H2347" s="585"/>
      <c r="I2347" s="577"/>
      <c r="J2347" s="566"/>
      <c r="K2347" s="567"/>
      <c r="L2347" s="570"/>
      <c r="M2347" s="571"/>
      <c r="N2347" s="582" t="s">
        <v>16</v>
      </c>
      <c r="O2347" s="583"/>
      <c r="P2347" s="566"/>
      <c r="Q2347" s="567"/>
      <c r="R2347" s="570"/>
      <c r="S2347" s="571"/>
      <c r="T2347" s="582" t="s">
        <v>16</v>
      </c>
      <c r="U2347" s="583"/>
      <c r="V2347" s="585"/>
      <c r="W2347" s="577"/>
      <c r="X2347" s="566"/>
      <c r="Y2347" s="577"/>
      <c r="Z2347" s="566"/>
      <c r="AA2347" s="577"/>
      <c r="AB2347" s="566"/>
      <c r="AC2347" s="567"/>
      <c r="AD2347" s="570"/>
      <c r="AE2347" s="571"/>
      <c r="AF2347" s="598"/>
      <c r="AG2347" s="599"/>
      <c r="AH2347" s="566"/>
      <c r="AI2347" s="567"/>
      <c r="AJ2347" s="570"/>
      <c r="AK2347" s="571"/>
      <c r="AL2347" s="598"/>
      <c r="AM2347" s="599"/>
      <c r="AN2347" s="566"/>
      <c r="AO2347" s="567"/>
      <c r="AP2347" s="570"/>
      <c r="AQ2347" s="571"/>
      <c r="AR2347" s="598"/>
      <c r="AS2347" s="599"/>
      <c r="AT2347" s="603"/>
      <c r="AU2347" s="604"/>
      <c r="AV2347" s="596"/>
      <c r="AW2347" s="597"/>
      <c r="AX2347" s="598"/>
      <c r="AY2347" s="599"/>
      <c r="AZ2347" s="566"/>
      <c r="BA2347" s="567"/>
      <c r="BB2347" s="570"/>
      <c r="BC2347" s="571"/>
      <c r="BD2347" s="598"/>
      <c r="BE2347" s="599"/>
      <c r="BF2347" s="603"/>
      <c r="BG2347" s="604"/>
      <c r="BH2347" s="596"/>
      <c r="BI2347" s="597"/>
      <c r="BJ2347" s="598"/>
      <c r="BK2347" s="599"/>
      <c r="BL2347" s="600"/>
      <c r="BM2347" s="601"/>
      <c r="BN2347" s="602"/>
      <c r="BO2347" s="561"/>
      <c r="BP2347" s="561"/>
      <c r="BQ2347" s="62"/>
      <c r="BR2347" s="62"/>
      <c r="BS2347" s="62"/>
    </row>
    <row r="2348" spans="1:73" ht="21.75" customHeight="1">
      <c r="A2348" s="62"/>
      <c r="B2348" s="586" t="str">
        <f>IF(ROSTER!B$44="","",ROSTER!B$44)</f>
        <v/>
      </c>
      <c r="C2348" s="588" t="str">
        <f>IF(ROSTER!C$44="","",ROSTER!C$44)</f>
        <v/>
      </c>
      <c r="D2348" s="589"/>
      <c r="E2348" s="590"/>
      <c r="F2348" s="592">
        <f>IF(E2348="y",1,IF(E2348="S",1,0))</f>
        <v>0</v>
      </c>
      <c r="G2348" s="594">
        <f>IF(E2348="S",1,0)</f>
        <v>0</v>
      </c>
      <c r="H2348" s="584"/>
      <c r="I2348" s="576"/>
      <c r="J2348" s="564"/>
      <c r="K2348" s="565"/>
      <c r="L2348" s="568"/>
      <c r="M2348" s="569"/>
      <c r="N2348" s="578">
        <f>L2348+J2348</f>
        <v>0</v>
      </c>
      <c r="O2348" s="579"/>
      <c r="P2348" s="564"/>
      <c r="Q2348" s="565"/>
      <c r="R2348" s="568"/>
      <c r="S2348" s="569"/>
      <c r="T2348" s="578">
        <f>R2348-P2348</f>
        <v>0</v>
      </c>
      <c r="U2348" s="579"/>
      <c r="V2348" s="584"/>
      <c r="W2348" s="576"/>
      <c r="X2348" s="564"/>
      <c r="Y2348" s="576"/>
      <c r="Z2348" s="564"/>
      <c r="AA2348" s="576"/>
      <c r="AB2348" s="564"/>
      <c r="AC2348" s="565"/>
      <c r="AD2348" s="568"/>
      <c r="AE2348" s="569"/>
      <c r="AF2348" s="548">
        <f>IF(AB2348=0,0,(AD2348/AB2348)*100)</f>
        <v>0</v>
      </c>
      <c r="AG2348" s="549"/>
      <c r="AH2348" s="564"/>
      <c r="AI2348" s="565"/>
      <c r="AJ2348" s="568"/>
      <c r="AK2348" s="569"/>
      <c r="AL2348" s="548">
        <f>IF(AH2348=0,0,(AJ2348/AH2348)*100)</f>
        <v>0</v>
      </c>
      <c r="AM2348" s="549"/>
      <c r="AN2348" s="564"/>
      <c r="AO2348" s="565"/>
      <c r="AP2348" s="568"/>
      <c r="AQ2348" s="569"/>
      <c r="AR2348" s="548">
        <f>IF(AN2348=0,0,(AP2348/AN2348)*100)</f>
        <v>0</v>
      </c>
      <c r="AS2348" s="549"/>
      <c r="AT2348" s="572">
        <f>AB2348+AH2348+AN2348</f>
        <v>0</v>
      </c>
      <c r="AU2348" s="573"/>
      <c r="AV2348" s="544">
        <f>AD2348+AJ2348+AP2348</f>
        <v>0</v>
      </c>
      <c r="AW2348" s="545"/>
      <c r="AX2348" s="548">
        <f>IF(AT2348=0,0,(AV2348/AT2348)*100)</f>
        <v>0</v>
      </c>
      <c r="AY2348" s="549"/>
      <c r="AZ2348" s="564"/>
      <c r="BA2348" s="565"/>
      <c r="BB2348" s="568"/>
      <c r="BC2348" s="569"/>
      <c r="BD2348" s="548">
        <f>IF(AZ2348=0,0,(BB2348/AZ2348)*100)</f>
        <v>0</v>
      </c>
      <c r="BE2348" s="549"/>
      <c r="BF2348" s="572">
        <f>AT2348+AZ2348</f>
        <v>0</v>
      </c>
      <c r="BG2348" s="573"/>
      <c r="BH2348" s="544">
        <f>AV2348+BB2348</f>
        <v>0</v>
      </c>
      <c r="BI2348" s="545"/>
      <c r="BJ2348" s="548">
        <f>IF(BF2348=0,0,(BH2348/BF2348)*100)</f>
        <v>0</v>
      </c>
      <c r="BK2348" s="549"/>
      <c r="BL2348" s="552">
        <f>(AD2348*2)+(AJ2348*2)+(AP2348*3)+BB2348</f>
        <v>0</v>
      </c>
      <c r="BM2348" s="553"/>
      <c r="BN2348" s="554"/>
      <c r="BO2348" s="560" t="e">
        <f>(BL2348*BR$2312)+(N2348*BR$2313)+(X2348*BR$2314)+(R2348*BR$2315)+(V2348*BR$2316)+(Z2348*BR$2317)</f>
        <v>#REF!</v>
      </c>
      <c r="BP2348" s="560" t="e">
        <f>((AZ2348-BB2348)*BR$2319)+((AT2348-AV2348)*BR$2318)+(H2348*BR$2320)+(P2348*BR$2321)</f>
        <v>#REF!</v>
      </c>
      <c r="BQ2348" s="62"/>
      <c r="BR2348" s="62"/>
      <c r="BS2348" s="62"/>
    </row>
    <row r="2349" spans="1:73" ht="21.75" customHeight="1">
      <c r="A2349" s="62"/>
      <c r="B2349" s="587"/>
      <c r="C2349" s="562" t="str">
        <f>IF(ROSTER!D$44="","",ROSTER!D$44)</f>
        <v/>
      </c>
      <c r="D2349" s="563"/>
      <c r="E2349" s="591"/>
      <c r="F2349" s="593"/>
      <c r="G2349" s="595"/>
      <c r="H2349" s="585"/>
      <c r="I2349" s="577"/>
      <c r="J2349" s="566"/>
      <c r="K2349" s="567"/>
      <c r="L2349" s="570"/>
      <c r="M2349" s="571"/>
      <c r="N2349" s="582" t="s">
        <v>16</v>
      </c>
      <c r="O2349" s="583"/>
      <c r="P2349" s="566"/>
      <c r="Q2349" s="567"/>
      <c r="R2349" s="570"/>
      <c r="S2349" s="571"/>
      <c r="T2349" s="582" t="s">
        <v>16</v>
      </c>
      <c r="U2349" s="583"/>
      <c r="V2349" s="585"/>
      <c r="W2349" s="577"/>
      <c r="X2349" s="566"/>
      <c r="Y2349" s="577"/>
      <c r="Z2349" s="566"/>
      <c r="AA2349" s="577"/>
      <c r="AB2349" s="566"/>
      <c r="AC2349" s="567"/>
      <c r="AD2349" s="570"/>
      <c r="AE2349" s="571"/>
      <c r="AF2349" s="598"/>
      <c r="AG2349" s="599"/>
      <c r="AH2349" s="566"/>
      <c r="AI2349" s="567"/>
      <c r="AJ2349" s="570"/>
      <c r="AK2349" s="571"/>
      <c r="AL2349" s="598"/>
      <c r="AM2349" s="599"/>
      <c r="AN2349" s="566"/>
      <c r="AO2349" s="567"/>
      <c r="AP2349" s="570"/>
      <c r="AQ2349" s="571"/>
      <c r="AR2349" s="598"/>
      <c r="AS2349" s="599"/>
      <c r="AT2349" s="603"/>
      <c r="AU2349" s="604"/>
      <c r="AV2349" s="596"/>
      <c r="AW2349" s="597"/>
      <c r="AX2349" s="598"/>
      <c r="AY2349" s="599"/>
      <c r="AZ2349" s="566"/>
      <c r="BA2349" s="567"/>
      <c r="BB2349" s="570"/>
      <c r="BC2349" s="571"/>
      <c r="BD2349" s="598"/>
      <c r="BE2349" s="599"/>
      <c r="BF2349" s="603"/>
      <c r="BG2349" s="604"/>
      <c r="BH2349" s="596"/>
      <c r="BI2349" s="597"/>
      <c r="BJ2349" s="598"/>
      <c r="BK2349" s="599"/>
      <c r="BL2349" s="600"/>
      <c r="BM2349" s="601"/>
      <c r="BN2349" s="602"/>
      <c r="BO2349" s="561"/>
      <c r="BP2349" s="561"/>
      <c r="BQ2349" s="62"/>
      <c r="BR2349" s="62"/>
      <c r="BS2349" s="62"/>
    </row>
    <row r="2350" spans="1:73" ht="21.75" customHeight="1">
      <c r="A2350" s="62"/>
      <c r="B2350" s="586" t="str">
        <f>IF(ROSTER!B$46="","",ROSTER!B$46)</f>
        <v/>
      </c>
      <c r="C2350" s="588" t="str">
        <f>IF(ROSTER!C$46="","",ROSTER!C$46)</f>
        <v/>
      </c>
      <c r="D2350" s="589"/>
      <c r="E2350" s="590"/>
      <c r="F2350" s="592">
        <f>IF(E2350="y",1,IF(E2350="S",1,0))</f>
        <v>0</v>
      </c>
      <c r="G2350" s="594">
        <f>IF(E2350="S",1,0)</f>
        <v>0</v>
      </c>
      <c r="H2350" s="584"/>
      <c r="I2350" s="576"/>
      <c r="J2350" s="564"/>
      <c r="K2350" s="565"/>
      <c r="L2350" s="568"/>
      <c r="M2350" s="569"/>
      <c r="N2350" s="578">
        <f>L2350+J2350</f>
        <v>0</v>
      </c>
      <c r="O2350" s="579"/>
      <c r="P2350" s="564"/>
      <c r="Q2350" s="565"/>
      <c r="R2350" s="568"/>
      <c r="S2350" s="569"/>
      <c r="T2350" s="578">
        <f>R2350-P2350</f>
        <v>0</v>
      </c>
      <c r="U2350" s="579"/>
      <c r="V2350" s="584"/>
      <c r="W2350" s="576"/>
      <c r="X2350" s="564"/>
      <c r="Y2350" s="576"/>
      <c r="Z2350" s="564"/>
      <c r="AA2350" s="576"/>
      <c r="AB2350" s="564"/>
      <c r="AC2350" s="565"/>
      <c r="AD2350" s="568"/>
      <c r="AE2350" s="569"/>
      <c r="AF2350" s="548">
        <f>IF(AB2350=0,0,(AD2350/AB2350)*100)</f>
        <v>0</v>
      </c>
      <c r="AG2350" s="549"/>
      <c r="AH2350" s="564"/>
      <c r="AI2350" s="565"/>
      <c r="AJ2350" s="568"/>
      <c r="AK2350" s="569"/>
      <c r="AL2350" s="548">
        <f>IF(AH2350=0,0,(AJ2350/AH2350)*100)</f>
        <v>0</v>
      </c>
      <c r="AM2350" s="549"/>
      <c r="AN2350" s="564"/>
      <c r="AO2350" s="565"/>
      <c r="AP2350" s="568"/>
      <c r="AQ2350" s="569"/>
      <c r="AR2350" s="548">
        <f>IF(AN2350=0,0,(AP2350/AN2350)*100)</f>
        <v>0</v>
      </c>
      <c r="AS2350" s="549"/>
      <c r="AT2350" s="572">
        <f>AB2350+AH2350+AN2350</f>
        <v>0</v>
      </c>
      <c r="AU2350" s="573"/>
      <c r="AV2350" s="544">
        <f>AD2350+AJ2350+AP2350</f>
        <v>0</v>
      </c>
      <c r="AW2350" s="545"/>
      <c r="AX2350" s="548">
        <f>IF(AT2350=0,0,(AV2350/AT2350)*100)</f>
        <v>0</v>
      </c>
      <c r="AY2350" s="549"/>
      <c r="AZ2350" s="564"/>
      <c r="BA2350" s="565"/>
      <c r="BB2350" s="568"/>
      <c r="BC2350" s="569"/>
      <c r="BD2350" s="548">
        <f>IF(AZ2350=0,0,(BB2350/AZ2350)*100)</f>
        <v>0</v>
      </c>
      <c r="BE2350" s="549"/>
      <c r="BF2350" s="572">
        <f>AT2350+AZ2350</f>
        <v>0</v>
      </c>
      <c r="BG2350" s="573"/>
      <c r="BH2350" s="544">
        <f>AV2350+BB2350</f>
        <v>0</v>
      </c>
      <c r="BI2350" s="545"/>
      <c r="BJ2350" s="548">
        <f>IF(BF2350=0,0,(BH2350/BF2350)*100)</f>
        <v>0</v>
      </c>
      <c r="BK2350" s="549"/>
      <c r="BL2350" s="552">
        <f>(AD2350*2)+(AJ2350*2)+(AP2350*3)+BB2350</f>
        <v>0</v>
      </c>
      <c r="BM2350" s="553"/>
      <c r="BN2350" s="554"/>
      <c r="BO2350" s="558" t="e">
        <f>(BL2350*BR$2312)+(N2350*BR$2313)+(X2350*BR$2314)+(R2350*BR$2315)+(V2350*BR$2316)+(Z2350*BR$2317)</f>
        <v>#REF!</v>
      </c>
      <c r="BP2350" s="560" t="e">
        <f>((AZ2350-BB2350)*BR$2319)+((AT2350-AV2350)*BR$2318)+(H2350*BR$2320)+(P2350*BR$2321)</f>
        <v>#REF!</v>
      </c>
      <c r="BQ2350" s="62"/>
      <c r="BR2350" s="62"/>
      <c r="BS2350" s="62"/>
      <c r="BU2350" s="82"/>
    </row>
    <row r="2351" spans="1:73" ht="22.5" customHeight="1" thickBot="1">
      <c r="A2351" s="62"/>
      <c r="B2351" s="587"/>
      <c r="C2351" s="562" t="str">
        <f>IF(ROSTER!D$46="","",ROSTER!D$46)</f>
        <v/>
      </c>
      <c r="D2351" s="563"/>
      <c r="E2351" s="591"/>
      <c r="F2351" s="593"/>
      <c r="G2351" s="595"/>
      <c r="H2351" s="585"/>
      <c r="I2351" s="577"/>
      <c r="J2351" s="566"/>
      <c r="K2351" s="567"/>
      <c r="L2351" s="570"/>
      <c r="M2351" s="571"/>
      <c r="N2351" s="580" t="s">
        <v>16</v>
      </c>
      <c r="O2351" s="581"/>
      <c r="P2351" s="566"/>
      <c r="Q2351" s="567"/>
      <c r="R2351" s="570"/>
      <c r="S2351" s="571"/>
      <c r="T2351" s="582" t="s">
        <v>16</v>
      </c>
      <c r="U2351" s="583"/>
      <c r="V2351" s="585"/>
      <c r="W2351" s="577"/>
      <c r="X2351" s="566"/>
      <c r="Y2351" s="577"/>
      <c r="Z2351" s="566"/>
      <c r="AA2351" s="577"/>
      <c r="AB2351" s="566"/>
      <c r="AC2351" s="567"/>
      <c r="AD2351" s="570"/>
      <c r="AE2351" s="571"/>
      <c r="AF2351" s="550"/>
      <c r="AG2351" s="551"/>
      <c r="AH2351" s="566"/>
      <c r="AI2351" s="567"/>
      <c r="AJ2351" s="570"/>
      <c r="AK2351" s="571"/>
      <c r="AL2351" s="550"/>
      <c r="AM2351" s="551"/>
      <c r="AN2351" s="566"/>
      <c r="AO2351" s="567"/>
      <c r="AP2351" s="570"/>
      <c r="AQ2351" s="571"/>
      <c r="AR2351" s="550"/>
      <c r="AS2351" s="551"/>
      <c r="AT2351" s="574"/>
      <c r="AU2351" s="575"/>
      <c r="AV2351" s="546"/>
      <c r="AW2351" s="547"/>
      <c r="AX2351" s="550"/>
      <c r="AY2351" s="551"/>
      <c r="AZ2351" s="566"/>
      <c r="BA2351" s="567"/>
      <c r="BB2351" s="570"/>
      <c r="BC2351" s="571"/>
      <c r="BD2351" s="550"/>
      <c r="BE2351" s="551"/>
      <c r="BF2351" s="574"/>
      <c r="BG2351" s="575"/>
      <c r="BH2351" s="546"/>
      <c r="BI2351" s="547"/>
      <c r="BJ2351" s="550"/>
      <c r="BK2351" s="551"/>
      <c r="BL2351" s="555"/>
      <c r="BM2351" s="556"/>
      <c r="BN2351" s="557"/>
      <c r="BO2351" s="559"/>
      <c r="BP2351" s="561"/>
      <c r="BQ2351" s="62"/>
      <c r="BR2351" s="62"/>
      <c r="BS2351" s="62"/>
    </row>
    <row r="2352" spans="1:73" s="82" customFormat="1" ht="33.4" customHeight="1">
      <c r="A2352" s="80"/>
      <c r="B2352" s="538"/>
      <c r="C2352" s="539"/>
      <c r="D2352" s="539" t="s">
        <v>10</v>
      </c>
      <c r="E2352" s="542"/>
      <c r="F2352" s="81"/>
      <c r="G2352" s="81"/>
      <c r="H2352" s="532">
        <f>SUM(H2312:I2351)</f>
        <v>0</v>
      </c>
      <c r="I2352" s="525"/>
      <c r="J2352" s="532">
        <f>SUM(J2312:K2351)</f>
        <v>0</v>
      </c>
      <c r="K2352" s="525"/>
      <c r="L2352" s="524">
        <f>SUM(L2312:M2351)</f>
        <v>0</v>
      </c>
      <c r="M2352" s="528"/>
      <c r="N2352" s="495">
        <f>L2352+J2352</f>
        <v>0</v>
      </c>
      <c r="O2352" s="496"/>
      <c r="P2352" s="524">
        <f>SUM(P2312:Q2351)</f>
        <v>0</v>
      </c>
      <c r="Q2352" s="525"/>
      <c r="R2352" s="524">
        <f>SUM(R2312:S2351)</f>
        <v>0</v>
      </c>
      <c r="S2352" s="528"/>
      <c r="T2352" s="495">
        <f>R2352-P2352</f>
        <v>0</v>
      </c>
      <c r="U2352" s="496"/>
      <c r="V2352" s="524">
        <f>SUM(V2312:W2351)</f>
        <v>0</v>
      </c>
      <c r="W2352" s="528"/>
      <c r="X2352" s="532">
        <f>SUM(X2312:Y2351)</f>
        <v>0</v>
      </c>
      <c r="Y2352" s="496"/>
      <c r="Z2352" s="532">
        <f>SUM(Z2312:AA2351)</f>
        <v>0</v>
      </c>
      <c r="AA2352" s="496"/>
      <c r="AB2352" s="528">
        <f>SUM(AB2312:AC2351)</f>
        <v>0</v>
      </c>
      <c r="AC2352" s="525"/>
      <c r="AD2352" s="524">
        <f>SUM(AD2312:AE2351)</f>
        <v>0</v>
      </c>
      <c r="AE2352" s="528"/>
      <c r="AF2352" s="495">
        <f>IF(AB2352=0,0,(AD2352/AB2352)*100)</f>
        <v>0</v>
      </c>
      <c r="AG2352" s="496"/>
      <c r="AH2352" s="524">
        <f>SUM(AH2312:AI2351)</f>
        <v>0</v>
      </c>
      <c r="AI2352" s="525"/>
      <c r="AJ2352" s="524">
        <f>SUM(AJ2312:AK2351)</f>
        <v>0</v>
      </c>
      <c r="AK2352" s="528"/>
      <c r="AL2352" s="495">
        <f>IF(AH2352=0,0,(AJ2352/AH2352)*100)</f>
        <v>0</v>
      </c>
      <c r="AM2352" s="496"/>
      <c r="AN2352" s="524">
        <f>SUM(AN2312:AO2351)</f>
        <v>0</v>
      </c>
      <c r="AO2352" s="525"/>
      <c r="AP2352" s="524">
        <f>SUM(AP2312:AQ2351)</f>
        <v>0</v>
      </c>
      <c r="AQ2352" s="528"/>
      <c r="AR2352" s="495">
        <f>IF(AN2352=0,0,(AP2352/AN2352)*100)</f>
        <v>0</v>
      </c>
      <c r="AS2352" s="496"/>
      <c r="AT2352" s="532">
        <f>AB2352+AH2352+AN2352</f>
        <v>0</v>
      </c>
      <c r="AU2352" s="525"/>
      <c r="AV2352" s="524">
        <f>AD2352+AJ2352+AP2352</f>
        <v>0</v>
      </c>
      <c r="AW2352" s="534"/>
      <c r="AX2352" s="495">
        <f>IF(AT2352=0,0,(AV2352/AT2352)*100)</f>
        <v>0</v>
      </c>
      <c r="AY2352" s="496"/>
      <c r="AZ2352" s="524">
        <f>SUM(AZ2312:BA2351)</f>
        <v>0</v>
      </c>
      <c r="BA2352" s="525"/>
      <c r="BB2352" s="524">
        <f>SUM(BB2312:BC2351)</f>
        <v>0</v>
      </c>
      <c r="BC2352" s="528"/>
      <c r="BD2352" s="495">
        <f>IF(AZ2352=0,0,(BB2352/AZ2352)*100)</f>
        <v>0</v>
      </c>
      <c r="BE2352" s="496"/>
      <c r="BF2352" s="532">
        <f>AT2352+AZ2352</f>
        <v>0</v>
      </c>
      <c r="BG2352" s="525"/>
      <c r="BH2352" s="524">
        <f>AV2352+BB2352</f>
        <v>0</v>
      </c>
      <c r="BI2352" s="534"/>
      <c r="BJ2352" s="495">
        <f>IF(BF2352=0,0,(BH2352/BF2352)*100)</f>
        <v>0</v>
      </c>
      <c r="BK2352" s="536"/>
      <c r="BL2352" s="511">
        <f>SUM(BL2312:BN2351)</f>
        <v>0</v>
      </c>
      <c r="BM2352" s="512"/>
      <c r="BN2352" s="513"/>
      <c r="BO2352" s="517" t="e">
        <f>(BL2352*BR$2312)+(N2352*BR$2313)+(X2352*BR$2314)+(R2352*BR$2315)+(V2352*BR$2316)+(Z2352*BR$2317)</f>
        <v>#REF!</v>
      </c>
      <c r="BP2352" s="519" t="e">
        <f>((AZ2352-BB2352)*BR$2319)+((AT2352-AV2352)*BR$2318)+(H2352*BR$2320)+(P2352*BR$2321)</f>
        <v>#REF!</v>
      </c>
      <c r="BQ2352" s="80"/>
      <c r="BR2352" s="80"/>
      <c r="BS2352" s="80"/>
    </row>
    <row r="2353" spans="1:71" s="82" customFormat="1" ht="33.950000000000003" customHeight="1" thickBot="1">
      <c r="A2353" s="80"/>
      <c r="B2353" s="540"/>
      <c r="C2353" s="541"/>
      <c r="D2353" s="541"/>
      <c r="E2353" s="543"/>
      <c r="F2353" s="83"/>
      <c r="G2353" s="83"/>
      <c r="H2353" s="533"/>
      <c r="I2353" s="527"/>
      <c r="J2353" s="533"/>
      <c r="K2353" s="527"/>
      <c r="L2353" s="526"/>
      <c r="M2353" s="529"/>
      <c r="N2353" s="530" t="s">
        <v>16</v>
      </c>
      <c r="O2353" s="531"/>
      <c r="P2353" s="526"/>
      <c r="Q2353" s="527"/>
      <c r="R2353" s="526"/>
      <c r="S2353" s="529"/>
      <c r="T2353" s="530" t="s">
        <v>16</v>
      </c>
      <c r="U2353" s="531"/>
      <c r="V2353" s="526"/>
      <c r="W2353" s="529"/>
      <c r="X2353" s="533"/>
      <c r="Y2353" s="531"/>
      <c r="Z2353" s="533"/>
      <c r="AA2353" s="531"/>
      <c r="AB2353" s="529"/>
      <c r="AC2353" s="527"/>
      <c r="AD2353" s="526"/>
      <c r="AE2353" s="529"/>
      <c r="AF2353" s="530"/>
      <c r="AG2353" s="531"/>
      <c r="AH2353" s="526"/>
      <c r="AI2353" s="527"/>
      <c r="AJ2353" s="526"/>
      <c r="AK2353" s="529"/>
      <c r="AL2353" s="530"/>
      <c r="AM2353" s="531"/>
      <c r="AN2353" s="526"/>
      <c r="AO2353" s="527"/>
      <c r="AP2353" s="526"/>
      <c r="AQ2353" s="529"/>
      <c r="AR2353" s="530"/>
      <c r="AS2353" s="531"/>
      <c r="AT2353" s="533"/>
      <c r="AU2353" s="527"/>
      <c r="AV2353" s="526"/>
      <c r="AW2353" s="535"/>
      <c r="AX2353" s="530"/>
      <c r="AY2353" s="531"/>
      <c r="AZ2353" s="526"/>
      <c r="BA2353" s="527"/>
      <c r="BB2353" s="526"/>
      <c r="BC2353" s="529"/>
      <c r="BD2353" s="530"/>
      <c r="BE2353" s="531"/>
      <c r="BF2353" s="533"/>
      <c r="BG2353" s="527"/>
      <c r="BH2353" s="526"/>
      <c r="BI2353" s="535"/>
      <c r="BJ2353" s="530"/>
      <c r="BK2353" s="537"/>
      <c r="BL2353" s="514"/>
      <c r="BM2353" s="515"/>
      <c r="BN2353" s="516"/>
      <c r="BO2353" s="518"/>
      <c r="BP2353" s="520"/>
      <c r="BQ2353" s="80"/>
      <c r="BR2353" s="80"/>
      <c r="BS2353" s="80"/>
    </row>
    <row r="2354" spans="1:71" s="88" customFormat="1" ht="48.2" customHeight="1" thickBot="1">
      <c r="A2354" s="84"/>
      <c r="B2354" s="521"/>
      <c r="C2354" s="522"/>
      <c r="D2354" s="522" t="s">
        <v>13</v>
      </c>
      <c r="E2354" s="523"/>
      <c r="F2354" s="85"/>
      <c r="G2354" s="128"/>
      <c r="H2354" s="509"/>
      <c r="I2354" s="510"/>
      <c r="J2354" s="504"/>
      <c r="K2354" s="505"/>
      <c r="L2354" s="493"/>
      <c r="M2354" s="494"/>
      <c r="N2354" s="506">
        <f>J2354+L2354</f>
        <v>0</v>
      </c>
      <c r="O2354" s="507"/>
      <c r="P2354" s="497">
        <f>R2352</f>
        <v>0</v>
      </c>
      <c r="Q2354" s="498"/>
      <c r="R2354" s="499">
        <f>P2352</f>
        <v>0</v>
      </c>
      <c r="S2354" s="500"/>
      <c r="T2354" s="506">
        <f>R2354-P2354</f>
        <v>0</v>
      </c>
      <c r="U2354" s="507"/>
      <c r="V2354" s="504"/>
      <c r="W2354" s="508"/>
      <c r="X2354" s="509"/>
      <c r="Y2354" s="510"/>
      <c r="Z2354" s="504"/>
      <c r="AA2354" s="508"/>
      <c r="AB2354" s="504"/>
      <c r="AC2354" s="505"/>
      <c r="AD2354" s="493"/>
      <c r="AE2354" s="494"/>
      <c r="AF2354" s="495">
        <f>IF(AB2354=0,0,(AD2354/AB2354)*100)</f>
        <v>0</v>
      </c>
      <c r="AG2354" s="496"/>
      <c r="AH2354" s="504"/>
      <c r="AI2354" s="505"/>
      <c r="AJ2354" s="493"/>
      <c r="AK2354" s="494"/>
      <c r="AL2354" s="495">
        <f>IF(AH2354=0,0,(AJ2354/AH2354)*100)</f>
        <v>0</v>
      </c>
      <c r="AM2354" s="496"/>
      <c r="AN2354" s="504"/>
      <c r="AO2354" s="505"/>
      <c r="AP2354" s="493"/>
      <c r="AQ2354" s="494"/>
      <c r="AR2354" s="495">
        <f>IF(AN2354=0,0,(AP2354/AN2354)*100)</f>
        <v>0</v>
      </c>
      <c r="AS2354" s="496"/>
      <c r="AT2354" s="497">
        <f>AB2354+AH2354+AN2354</f>
        <v>0</v>
      </c>
      <c r="AU2354" s="498"/>
      <c r="AV2354" s="499">
        <f>AD2354+AJ2354+AP2354</f>
        <v>0</v>
      </c>
      <c r="AW2354" s="500"/>
      <c r="AX2354" s="495">
        <f>IF(AT2354=0,0,(AV2354/AT2354)*100)</f>
        <v>0</v>
      </c>
      <c r="AY2354" s="496"/>
      <c r="AZ2354" s="504"/>
      <c r="BA2354" s="505"/>
      <c r="BB2354" s="493"/>
      <c r="BC2354" s="494"/>
      <c r="BD2354" s="495">
        <f>IF(AZ2354=0,0,(BB2354/AZ2354)*100)</f>
        <v>0</v>
      </c>
      <c r="BE2354" s="496"/>
      <c r="BF2354" s="497">
        <f>AT2354+AZ2354</f>
        <v>0</v>
      </c>
      <c r="BG2354" s="498"/>
      <c r="BH2354" s="499">
        <f>AV2354+BB2354</f>
        <v>0</v>
      </c>
      <c r="BI2354" s="500"/>
      <c r="BJ2354" s="495">
        <f>IF(BF2354=0,0,(BH2354/BF2354)*100)</f>
        <v>0</v>
      </c>
      <c r="BK2354" s="496"/>
      <c r="BL2354" s="501"/>
      <c r="BM2354" s="502"/>
      <c r="BN2354" s="503"/>
      <c r="BO2354" s="86"/>
      <c r="BP2354" s="87"/>
      <c r="BQ2354" s="84"/>
      <c r="BR2354" s="84"/>
      <c r="BS2354" s="84"/>
    </row>
    <row r="2355" spans="1:71" s="88" customFormat="1" ht="48.95" customHeight="1" thickBot="1">
      <c r="A2355" s="84"/>
      <c r="B2355" s="247"/>
      <c r="C2355" s="249"/>
      <c r="D2355" s="488" t="s">
        <v>52</v>
      </c>
      <c r="E2355" s="489"/>
      <c r="F2355" s="89"/>
      <c r="G2355" s="89"/>
      <c r="H2355" s="249"/>
      <c r="I2355" s="249"/>
      <c r="J2355" s="490">
        <f>IF((J2352+L2354)=0,0,J2352/(J2352+L2354)*100)</f>
        <v>0</v>
      </c>
      <c r="K2355" s="491"/>
      <c r="L2355" s="490">
        <f>IF((L2352+J2354)=0,0,L2352/(L2352+J2354)*100)</f>
        <v>0</v>
      </c>
      <c r="M2355" s="491"/>
      <c r="N2355" s="490">
        <f>IF((N2352+N2354)=0,0,N2352/(N2352+N2354)*100)</f>
        <v>0</v>
      </c>
      <c r="O2355" s="492"/>
      <c r="P2355" s="654"/>
      <c r="Q2355" s="484"/>
      <c r="R2355" s="484"/>
      <c r="S2355" s="484"/>
      <c r="T2355" s="655"/>
      <c r="U2355" s="655"/>
      <c r="V2355" s="484"/>
      <c r="W2355" s="484"/>
      <c r="X2355" s="484"/>
      <c r="Y2355" s="484"/>
      <c r="Z2355" s="484"/>
      <c r="AA2355" s="484"/>
      <c r="AB2355" s="484"/>
      <c r="AC2355" s="484"/>
      <c r="AD2355" s="484"/>
      <c r="AE2355" s="484"/>
      <c r="AF2355" s="484"/>
      <c r="AG2355" s="484"/>
      <c r="AH2355" s="484"/>
      <c r="AI2355" s="484"/>
      <c r="AJ2355" s="484"/>
      <c r="AK2355" s="484"/>
      <c r="AL2355" s="484"/>
      <c r="AM2355" s="484"/>
      <c r="AN2355" s="484"/>
      <c r="AO2355" s="484"/>
      <c r="AP2355" s="484"/>
      <c r="AQ2355" s="484"/>
      <c r="AR2355" s="484"/>
      <c r="AS2355" s="484"/>
      <c r="AT2355" s="484"/>
      <c r="AU2355" s="484"/>
      <c r="AV2355" s="484"/>
      <c r="AW2355" s="484"/>
      <c r="AX2355" s="484"/>
      <c r="AY2355" s="484"/>
      <c r="AZ2355" s="484"/>
      <c r="BA2355" s="484"/>
      <c r="BB2355" s="484"/>
      <c r="BC2355" s="484"/>
      <c r="BD2355" s="484"/>
      <c r="BE2355" s="484"/>
      <c r="BF2355" s="484"/>
      <c r="BG2355" s="484"/>
      <c r="BH2355" s="484"/>
      <c r="BI2355" s="484"/>
      <c r="BJ2355" s="484"/>
      <c r="BK2355" s="484"/>
      <c r="BL2355" s="484"/>
      <c r="BM2355" s="484"/>
      <c r="BN2355" s="485"/>
      <c r="BO2355" s="90"/>
      <c r="BP2355" s="90"/>
      <c r="BQ2355" s="84"/>
      <c r="BR2355" s="84"/>
      <c r="BS2355" s="84"/>
    </row>
    <row r="2356" spans="1:71" ht="27.75" thickTop="1" thickBot="1">
      <c r="A2356" s="62"/>
      <c r="B2356" s="250"/>
      <c r="C2356" s="251"/>
      <c r="D2356" s="251"/>
      <c r="E2356" s="251"/>
      <c r="F2356" s="91"/>
      <c r="G2356" s="91"/>
      <c r="H2356" s="251"/>
      <c r="I2356" s="251"/>
      <c r="J2356" s="251"/>
      <c r="K2356" s="251"/>
      <c r="L2356" s="251"/>
      <c r="M2356" s="251"/>
      <c r="N2356" s="251"/>
      <c r="O2356" s="251"/>
      <c r="P2356" s="251"/>
      <c r="Q2356" s="251"/>
      <c r="R2356" s="251"/>
      <c r="S2356" s="251"/>
      <c r="T2356" s="251"/>
      <c r="U2356" s="251"/>
      <c r="V2356" s="251"/>
      <c r="W2356" s="251"/>
      <c r="X2356" s="251"/>
      <c r="Y2356" s="251"/>
      <c r="Z2356" s="251"/>
      <c r="AA2356" s="251"/>
      <c r="AB2356" s="251"/>
      <c r="AC2356" s="251"/>
      <c r="AD2356" s="251"/>
      <c r="AE2356" s="251"/>
      <c r="AF2356" s="256"/>
      <c r="AG2356" s="256"/>
      <c r="AH2356" s="251"/>
      <c r="AI2356" s="251"/>
      <c r="AJ2356" s="251"/>
      <c r="AK2356" s="251"/>
      <c r="AL2356" s="251"/>
      <c r="AM2356" s="251"/>
      <c r="AN2356" s="251"/>
      <c r="AO2356" s="251"/>
      <c r="AP2356" s="251"/>
      <c r="AQ2356" s="251"/>
      <c r="AR2356" s="251"/>
      <c r="AS2356" s="251"/>
      <c r="AT2356" s="251"/>
      <c r="AU2356" s="251"/>
      <c r="AV2356" s="251"/>
      <c r="AW2356" s="251"/>
      <c r="AX2356" s="251"/>
      <c r="AY2356" s="251"/>
      <c r="AZ2356" s="251"/>
      <c r="BA2356" s="251"/>
      <c r="BB2356" s="251"/>
      <c r="BC2356" s="251"/>
      <c r="BD2356" s="251"/>
      <c r="BE2356" s="251"/>
      <c r="BF2356" s="251"/>
      <c r="BG2356" s="251"/>
      <c r="BH2356" s="251"/>
      <c r="BI2356" s="251"/>
      <c r="BJ2356" s="251"/>
      <c r="BK2356" s="251"/>
      <c r="BL2356" s="251"/>
      <c r="BM2356" s="251"/>
      <c r="BN2356" s="257"/>
      <c r="BO2356" s="92"/>
      <c r="BP2356" s="92"/>
      <c r="BQ2356" s="62"/>
      <c r="BR2356" s="62"/>
      <c r="BS2356" s="62"/>
    </row>
    <row r="2357" spans="1:71" s="88" customFormat="1" ht="73.349999999999994" customHeight="1" thickTop="1" thickBot="1">
      <c r="A2357" s="84"/>
      <c r="B2357" s="486" t="s">
        <v>70</v>
      </c>
      <c r="C2357" s="487"/>
      <c r="D2357" s="483" t="s">
        <v>60</v>
      </c>
      <c r="E2357" s="483"/>
      <c r="F2357" s="93"/>
      <c r="G2357" s="93"/>
      <c r="H2357" s="479"/>
      <c r="I2357" s="480"/>
      <c r="J2357" s="481"/>
      <c r="K2357" s="259"/>
      <c r="L2357" s="479"/>
      <c r="M2357" s="480"/>
      <c r="N2357" s="481"/>
      <c r="O2357" s="476" t="s">
        <v>53</v>
      </c>
      <c r="P2357" s="477"/>
      <c r="Q2357" s="477"/>
      <c r="R2357" s="477"/>
      <c r="S2357" s="479"/>
      <c r="T2357" s="480"/>
      <c r="U2357" s="481"/>
      <c r="V2357" s="259"/>
      <c r="W2357" s="479"/>
      <c r="X2357" s="480"/>
      <c r="Y2357" s="481"/>
      <c r="Z2357" s="476" t="s">
        <v>55</v>
      </c>
      <c r="AA2357" s="477"/>
      <c r="AB2357" s="477"/>
      <c r="AC2357" s="478"/>
      <c r="AD2357" s="479"/>
      <c r="AE2357" s="480"/>
      <c r="AF2357" s="481"/>
      <c r="AG2357" s="259"/>
      <c r="AH2357" s="479"/>
      <c r="AI2357" s="480"/>
      <c r="AJ2357" s="481"/>
      <c r="AK2357" s="476" t="s">
        <v>59</v>
      </c>
      <c r="AL2357" s="477"/>
      <c r="AM2357" s="477"/>
      <c r="AN2357" s="478"/>
      <c r="AO2357" s="479"/>
      <c r="AP2357" s="480"/>
      <c r="AQ2357" s="481"/>
      <c r="AR2357" s="263"/>
      <c r="AS2357" s="479"/>
      <c r="AT2357" s="480"/>
      <c r="AU2357" s="481"/>
      <c r="AV2357" s="264"/>
      <c r="AW2357" s="264"/>
      <c r="AX2357" s="264"/>
      <c r="AY2357" s="264"/>
      <c r="AZ2357" s="472" t="s">
        <v>20</v>
      </c>
      <c r="BA2357" s="472"/>
      <c r="BB2357" s="472"/>
      <c r="BC2357" s="472"/>
      <c r="BD2357" s="473"/>
      <c r="BE2357" s="469">
        <f>BL2352</f>
        <v>0</v>
      </c>
      <c r="BF2357" s="470"/>
      <c r="BG2357" s="471"/>
      <c r="BH2357" s="265"/>
      <c r="BI2357" s="469">
        <f>BL2354</f>
        <v>0</v>
      </c>
      <c r="BJ2357" s="470"/>
      <c r="BK2357" s="471"/>
      <c r="BL2357" s="266"/>
      <c r="BM2357" s="266"/>
      <c r="BN2357" s="267"/>
      <c r="BO2357" s="94"/>
      <c r="BP2357" s="94"/>
      <c r="BQ2357" s="84"/>
      <c r="BR2357" s="84"/>
      <c r="BS2357" s="84"/>
    </row>
    <row r="2358" spans="1:71" ht="15.6" customHeight="1" thickTop="1" thickBot="1">
      <c r="A2358" s="62"/>
      <c r="B2358" s="252"/>
      <c r="C2358" s="241"/>
      <c r="D2358" s="253"/>
      <c r="E2358" s="253"/>
      <c r="F2358" s="95"/>
      <c r="G2358" s="95"/>
      <c r="H2358" s="261"/>
      <c r="I2358" s="261"/>
      <c r="J2358" s="261"/>
      <c r="K2358" s="261"/>
      <c r="L2358" s="261"/>
      <c r="M2358" s="261"/>
      <c r="N2358" s="261"/>
      <c r="O2358" s="258"/>
      <c r="P2358" s="258"/>
      <c r="Q2358" s="258"/>
      <c r="R2358" s="258"/>
      <c r="S2358" s="261"/>
      <c r="T2358" s="261"/>
      <c r="U2358" s="261"/>
      <c r="V2358" s="260"/>
      <c r="W2358" s="261"/>
      <c r="X2358" s="261"/>
      <c r="Y2358" s="261"/>
      <c r="Z2358" s="258"/>
      <c r="AA2358" s="258"/>
      <c r="AB2358" s="258"/>
      <c r="AC2358" s="258"/>
      <c r="AD2358" s="261"/>
      <c r="AE2358" s="261"/>
      <c r="AF2358" s="261"/>
      <c r="AG2358" s="261"/>
      <c r="AH2358" s="260"/>
      <c r="AI2358" s="260"/>
      <c r="AJ2358" s="261"/>
      <c r="AK2358" s="258"/>
      <c r="AL2358" s="258"/>
      <c r="AM2358" s="258"/>
      <c r="AN2358" s="258"/>
      <c r="AO2358" s="261"/>
      <c r="AP2358" s="261"/>
      <c r="AQ2358" s="261"/>
      <c r="AR2358" s="261"/>
      <c r="AS2358" s="261"/>
      <c r="AT2358" s="263"/>
      <c r="AU2358" s="263"/>
      <c r="AV2358" s="268"/>
      <c r="AW2358" s="268"/>
      <c r="AX2358" s="268"/>
      <c r="AY2358" s="268"/>
      <c r="AZ2358" s="258"/>
      <c r="BA2358" s="269"/>
      <c r="BB2358" s="269"/>
      <c r="BC2358" s="270"/>
      <c r="BD2358" s="271"/>
      <c r="BE2358" s="272"/>
      <c r="BF2358" s="272"/>
      <c r="BG2358" s="263"/>
      <c r="BH2358" s="273"/>
      <c r="BI2358" s="274"/>
      <c r="BJ2358" s="274"/>
      <c r="BK2358" s="263"/>
      <c r="BL2358" s="268"/>
      <c r="BM2358" s="268"/>
      <c r="BN2358" s="275"/>
      <c r="BO2358" s="96"/>
      <c r="BP2358" s="96"/>
      <c r="BQ2358" s="62"/>
      <c r="BR2358" s="62"/>
      <c r="BS2358" s="62"/>
    </row>
    <row r="2359" spans="1:71" s="88" customFormat="1" ht="74.849999999999994" customHeight="1" thickTop="1" thickBot="1">
      <c r="A2359" s="84"/>
      <c r="B2359" s="482" t="s">
        <v>51</v>
      </c>
      <c r="C2359" s="472"/>
      <c r="D2359" s="483" t="s">
        <v>61</v>
      </c>
      <c r="E2359" s="483"/>
      <c r="F2359" s="93"/>
      <c r="G2359" s="93"/>
      <c r="H2359" s="469">
        <f>H2357</f>
        <v>0</v>
      </c>
      <c r="I2359" s="470"/>
      <c r="J2359" s="471"/>
      <c r="K2359" s="259"/>
      <c r="L2359" s="469">
        <f>L2357</f>
        <v>0</v>
      </c>
      <c r="M2359" s="470"/>
      <c r="N2359" s="471"/>
      <c r="O2359" s="476" t="s">
        <v>57</v>
      </c>
      <c r="P2359" s="477"/>
      <c r="Q2359" s="477"/>
      <c r="R2359" s="477"/>
      <c r="S2359" s="469">
        <f>S2357-H2357</f>
        <v>0</v>
      </c>
      <c r="T2359" s="470"/>
      <c r="U2359" s="471"/>
      <c r="V2359" s="259"/>
      <c r="W2359" s="469">
        <f>W2357-L2357</f>
        <v>0</v>
      </c>
      <c r="X2359" s="470"/>
      <c r="Y2359" s="471"/>
      <c r="Z2359" s="476" t="s">
        <v>56</v>
      </c>
      <c r="AA2359" s="477"/>
      <c r="AB2359" s="477"/>
      <c r="AC2359" s="478"/>
      <c r="AD2359" s="469">
        <f>AD2357-S2357</f>
        <v>0</v>
      </c>
      <c r="AE2359" s="470"/>
      <c r="AF2359" s="471"/>
      <c r="AG2359" s="259"/>
      <c r="AH2359" s="469">
        <f>AH2357-W2357</f>
        <v>0</v>
      </c>
      <c r="AI2359" s="470"/>
      <c r="AJ2359" s="471"/>
      <c r="AK2359" s="476" t="s">
        <v>58</v>
      </c>
      <c r="AL2359" s="477"/>
      <c r="AM2359" s="477"/>
      <c r="AN2359" s="478"/>
      <c r="AO2359" s="469">
        <f>AO2357-AD2357</f>
        <v>0</v>
      </c>
      <c r="AP2359" s="470"/>
      <c r="AQ2359" s="471"/>
      <c r="AR2359" s="263"/>
      <c r="AS2359" s="469">
        <f>AS2357-AH2357</f>
        <v>0</v>
      </c>
      <c r="AT2359" s="470"/>
      <c r="AU2359" s="471"/>
      <c r="AV2359" s="264"/>
      <c r="AW2359" s="264"/>
      <c r="AX2359" s="264"/>
      <c r="AY2359" s="264"/>
      <c r="AZ2359" s="472" t="s">
        <v>50</v>
      </c>
      <c r="BA2359" s="472"/>
      <c r="BB2359" s="472"/>
      <c r="BC2359" s="472"/>
      <c r="BD2359" s="473"/>
      <c r="BE2359" s="469">
        <f>BE2357-AO2357</f>
        <v>0</v>
      </c>
      <c r="BF2359" s="470"/>
      <c r="BG2359" s="471"/>
      <c r="BH2359" s="276"/>
      <c r="BI2359" s="469">
        <f>BI2357-AS2357</f>
        <v>0</v>
      </c>
      <c r="BJ2359" s="470"/>
      <c r="BK2359" s="471"/>
      <c r="BL2359" s="266"/>
      <c r="BM2359" s="266"/>
      <c r="BN2359" s="267"/>
      <c r="BO2359" s="94"/>
      <c r="BP2359" s="94"/>
      <c r="BQ2359" s="84"/>
      <c r="BR2359" s="84"/>
      <c r="BS2359" s="84"/>
    </row>
    <row r="2360" spans="1:71" ht="27.75" thickTop="1" thickBot="1">
      <c r="A2360" s="62"/>
      <c r="B2360" s="254"/>
      <c r="C2360" s="255"/>
      <c r="D2360" s="255"/>
      <c r="E2360" s="255"/>
      <c r="F2360" s="97"/>
      <c r="G2360" s="97"/>
      <c r="H2360" s="255"/>
      <c r="I2360" s="255"/>
      <c r="J2360" s="255"/>
      <c r="K2360" s="255"/>
      <c r="L2360" s="255"/>
      <c r="M2360" s="255"/>
      <c r="N2360" s="255"/>
      <c r="O2360" s="255"/>
      <c r="P2360" s="255"/>
      <c r="Q2360" s="255"/>
      <c r="R2360" s="255"/>
      <c r="S2360" s="255"/>
      <c r="T2360" s="255"/>
      <c r="U2360" s="255"/>
      <c r="V2360" s="255"/>
      <c r="W2360" s="255"/>
      <c r="X2360" s="255"/>
      <c r="Y2360" s="255"/>
      <c r="Z2360" s="255"/>
      <c r="AA2360" s="255"/>
      <c r="AB2360" s="255"/>
      <c r="AC2360" s="255"/>
      <c r="AD2360" s="255"/>
      <c r="AE2360" s="255"/>
      <c r="AF2360" s="262"/>
      <c r="AG2360" s="262"/>
      <c r="AH2360" s="255"/>
      <c r="AI2360" s="255"/>
      <c r="AJ2360" s="255"/>
      <c r="AK2360" s="255"/>
      <c r="AL2360" s="255"/>
      <c r="AM2360" s="255"/>
      <c r="AN2360" s="255"/>
      <c r="AO2360" s="255"/>
      <c r="AP2360" s="255"/>
      <c r="AQ2360" s="255"/>
      <c r="AR2360" s="255"/>
      <c r="AS2360" s="255"/>
      <c r="AT2360" s="255"/>
      <c r="AU2360" s="255"/>
      <c r="AV2360" s="255"/>
      <c r="AW2360" s="255"/>
      <c r="AX2360" s="255"/>
      <c r="AY2360" s="255"/>
      <c r="AZ2360" s="255"/>
      <c r="BA2360" s="474" t="s">
        <v>104</v>
      </c>
      <c r="BB2360" s="474"/>
      <c r="BC2360" s="474"/>
      <c r="BD2360" s="474"/>
      <c r="BE2360" s="474"/>
      <c r="BF2360" s="474"/>
      <c r="BG2360" s="474"/>
      <c r="BH2360" s="474"/>
      <c r="BI2360" s="474"/>
      <c r="BJ2360" s="474"/>
      <c r="BK2360" s="474"/>
      <c r="BL2360" s="474"/>
      <c r="BM2360" s="474"/>
      <c r="BN2360" s="475"/>
      <c r="BO2360" s="98"/>
      <c r="BP2360" s="98"/>
      <c r="BQ2360" s="62"/>
      <c r="BR2360" s="62"/>
      <c r="BS2360" s="62"/>
    </row>
    <row r="2361" spans="1:71" ht="10.9" customHeight="1" thickTop="1">
      <c r="A2361" s="62"/>
      <c r="B2361" s="63"/>
      <c r="C2361" s="62"/>
      <c r="D2361" s="62"/>
      <c r="E2361" s="62"/>
      <c r="F2361" s="64"/>
      <c r="G2361" s="64"/>
      <c r="H2361" s="62"/>
      <c r="I2361" s="62"/>
      <c r="J2361" s="62"/>
      <c r="K2361" s="62"/>
      <c r="L2361" s="62"/>
      <c r="M2361" s="62"/>
      <c r="N2361" s="62"/>
      <c r="O2361" s="62"/>
      <c r="P2361" s="62"/>
      <c r="Q2361" s="62"/>
      <c r="R2361" s="62"/>
      <c r="S2361" s="62"/>
      <c r="T2361" s="62"/>
      <c r="U2361" s="62"/>
      <c r="V2361" s="62"/>
      <c r="W2361" s="62"/>
      <c r="X2361" s="62"/>
      <c r="Y2361" s="62"/>
      <c r="Z2361" s="62"/>
      <c r="AA2361" s="62"/>
      <c r="AB2361" s="62"/>
      <c r="AC2361" s="62"/>
      <c r="AD2361" s="62"/>
      <c r="AE2361" s="62"/>
      <c r="AF2361" s="65"/>
      <c r="AG2361" s="65"/>
      <c r="AH2361" s="62"/>
      <c r="AI2361" s="62"/>
      <c r="AJ2361" s="62"/>
      <c r="AK2361" s="62"/>
      <c r="AL2361" s="62"/>
      <c r="AM2361" s="62"/>
      <c r="AN2361" s="62"/>
      <c r="AO2361" s="62"/>
      <c r="AP2361" s="62"/>
      <c r="AQ2361" s="62"/>
      <c r="AR2361" s="62"/>
      <c r="AS2361" s="62"/>
      <c r="AT2361" s="62"/>
      <c r="AU2361" s="62"/>
      <c r="AV2361" s="62"/>
      <c r="AW2361" s="62"/>
      <c r="AX2361" s="62"/>
      <c r="AY2361" s="62"/>
      <c r="AZ2361" s="62"/>
      <c r="BA2361" s="62"/>
      <c r="BB2361" s="62"/>
      <c r="BC2361" s="62"/>
      <c r="BD2361" s="62"/>
      <c r="BE2361" s="62"/>
      <c r="BF2361" s="62"/>
      <c r="BG2361" s="62"/>
      <c r="BH2361" s="62"/>
      <c r="BI2361" s="62"/>
      <c r="BJ2361" s="62"/>
      <c r="BK2361" s="62"/>
      <c r="BL2361" s="62"/>
      <c r="BM2361" s="62"/>
      <c r="BN2361" s="62"/>
      <c r="BO2361" s="66"/>
      <c r="BP2361" s="66"/>
      <c r="BQ2361" s="62">
        <f>BQ6+BQ65+BQ124+BQ183+BQ242+BQ301+BQ360+BQ419+BQ478+BQ537+BQ596+BQ655+BQ714+BQ773+BQ832+BQ891+BQ950+BQ1009+BQ1068+BQ1127+BQ1186+BQ1245+BQ1304+BQ1363+BQ1422+BQ1481+BQ1540+BQ1599+BQ1658+BQ1717+BQ1776+BQ1835+BQ1894+BQ1953+BQ2012+BQ2071+BQ2130+BQ2189+BQ2248+BQ2307+BQ2366+BQ2425+BQ2484+BQ2543+BQ2602+BQ2661+BQ2720+BQ2779+BQ2838+BQ2897</f>
        <v>0</v>
      </c>
      <c r="BR2361" s="62">
        <f>BR6+BR65+BR124+BR183+BR242+BR301+BR360+BR419+BR478+BR537+BR596+BR655+BR714+BR773+BR832+BR891+BR950+BR1009+BR1068+BR1127+BR1186+BR1245+BR1304+BR1363+BR1422+BR1481+BR1540+BR1599+BR1658+BR1717+BR1776+BR1835+BR1894+BR1953+BR2012+BR2071+BR2130+BR2189+BR2248+BR2307+BR2366+BR2425+BR2484+BR2543+BR2602+BR2661+BR2720+BR2779+BR2838+BR2897</f>
        <v>0</v>
      </c>
      <c r="BS2361" s="62"/>
    </row>
    <row r="2362" spans="1:71" s="69" customFormat="1" ht="33.75">
      <c r="A2362" s="68"/>
      <c r="B2362" s="651" t="s">
        <v>9</v>
      </c>
      <c r="C2362" s="651"/>
      <c r="D2362" s="651"/>
      <c r="E2362" s="651"/>
      <c r="F2362" s="651"/>
      <c r="G2362" s="651"/>
      <c r="H2362" s="651"/>
      <c r="I2362" s="651"/>
      <c r="J2362" s="651"/>
      <c r="K2362" s="651"/>
      <c r="L2362" s="651"/>
      <c r="M2362" s="651"/>
      <c r="N2362" s="651"/>
      <c r="O2362" s="651"/>
      <c r="P2362" s="651"/>
      <c r="Q2362" s="651"/>
      <c r="R2362" s="651"/>
      <c r="S2362" s="651"/>
      <c r="T2362" s="651"/>
      <c r="U2362" s="651"/>
      <c r="V2362" s="651"/>
      <c r="W2362" s="651"/>
      <c r="X2362" s="651"/>
      <c r="Y2362" s="651"/>
      <c r="Z2362" s="651"/>
      <c r="AA2362" s="651"/>
      <c r="AB2362" s="651"/>
      <c r="AC2362" s="651"/>
      <c r="AD2362" s="651"/>
      <c r="AE2362" s="651"/>
      <c r="AF2362" s="651"/>
      <c r="AG2362" s="651"/>
      <c r="AH2362" s="651"/>
      <c r="AI2362" s="651"/>
      <c r="AJ2362" s="651"/>
      <c r="AK2362" s="651"/>
      <c r="AL2362" s="651"/>
      <c r="AM2362" s="651"/>
      <c r="AN2362" s="651"/>
      <c r="AO2362" s="651"/>
      <c r="AP2362" s="651"/>
      <c r="AQ2362" s="651"/>
      <c r="AR2362" s="651"/>
      <c r="AS2362" s="651"/>
      <c r="AT2362" s="651"/>
      <c r="AU2362" s="651"/>
      <c r="AV2362" s="651"/>
      <c r="AW2362" s="651"/>
      <c r="AX2362" s="651"/>
      <c r="AY2362" s="651"/>
      <c r="AZ2362" s="651"/>
      <c r="BA2362" s="651"/>
      <c r="BB2362" s="651"/>
      <c r="BC2362" s="651"/>
      <c r="BD2362" s="651"/>
      <c r="BE2362" s="651"/>
      <c r="BF2362" s="651"/>
      <c r="BG2362" s="651"/>
      <c r="BH2362" s="651"/>
      <c r="BI2362" s="651"/>
      <c r="BJ2362" s="651"/>
      <c r="BK2362" s="651"/>
      <c r="BL2362" s="651"/>
      <c r="BM2362" s="651"/>
      <c r="BN2362" s="651"/>
      <c r="BO2362" s="223"/>
      <c r="BP2362" s="223"/>
      <c r="BQ2362" s="68"/>
      <c r="BR2362" s="68"/>
      <c r="BS2362" s="68"/>
    </row>
    <row r="2363" spans="1:71" ht="10.9" customHeight="1">
      <c r="A2363" s="62"/>
      <c r="B2363" s="224"/>
      <c r="C2363" s="225"/>
      <c r="D2363" s="225"/>
      <c r="E2363" s="225"/>
      <c r="F2363" s="226"/>
      <c r="G2363" s="226"/>
      <c r="H2363" s="225"/>
      <c r="I2363" s="225"/>
      <c r="J2363" s="225"/>
      <c r="K2363" s="225"/>
      <c r="L2363" s="225"/>
      <c r="M2363" s="225"/>
      <c r="N2363" s="225"/>
      <c r="O2363" s="225"/>
      <c r="P2363" s="225"/>
      <c r="Q2363" s="225"/>
      <c r="R2363" s="225"/>
      <c r="S2363" s="225"/>
      <c r="T2363" s="225"/>
      <c r="U2363" s="225"/>
      <c r="V2363" s="225"/>
      <c r="W2363" s="225"/>
      <c r="X2363" s="225"/>
      <c r="Y2363" s="225"/>
      <c r="Z2363" s="225"/>
      <c r="AA2363" s="225"/>
      <c r="AB2363" s="225"/>
      <c r="AC2363" s="225"/>
      <c r="AD2363" s="225"/>
      <c r="AE2363" s="225"/>
      <c r="AF2363" s="227"/>
      <c r="AG2363" s="227"/>
      <c r="AH2363" s="225"/>
      <c r="AI2363" s="225"/>
      <c r="AJ2363" s="225"/>
      <c r="AK2363" s="225"/>
      <c r="AL2363" s="225"/>
      <c r="AM2363" s="225"/>
      <c r="AN2363" s="225"/>
      <c r="AO2363" s="225"/>
      <c r="AP2363" s="225"/>
      <c r="AQ2363" s="225"/>
      <c r="AR2363" s="225"/>
      <c r="AS2363" s="225"/>
      <c r="AT2363" s="225"/>
      <c r="AU2363" s="225"/>
      <c r="AV2363" s="225"/>
      <c r="AW2363" s="225"/>
      <c r="AX2363" s="225"/>
      <c r="AY2363" s="225"/>
      <c r="AZ2363" s="225"/>
      <c r="BA2363" s="225"/>
      <c r="BB2363" s="225"/>
      <c r="BC2363" s="225"/>
      <c r="BD2363" s="225"/>
      <c r="BE2363" s="225"/>
      <c r="BF2363" s="225"/>
      <c r="BG2363" s="225"/>
      <c r="BH2363" s="225"/>
      <c r="BI2363" s="225"/>
      <c r="BJ2363" s="225"/>
      <c r="BK2363" s="225"/>
      <c r="BL2363" s="225"/>
      <c r="BM2363" s="225"/>
      <c r="BN2363" s="652"/>
      <c r="BO2363" s="652"/>
      <c r="BP2363" s="652"/>
      <c r="BQ2363" s="62"/>
      <c r="BR2363" s="62"/>
      <c r="BS2363" s="62"/>
    </row>
    <row r="2364" spans="1:71" s="70" customFormat="1" ht="36.75" customHeight="1">
      <c r="A2364" s="63"/>
      <c r="B2364" s="224"/>
      <c r="C2364" s="224"/>
      <c r="D2364" s="228" t="s">
        <v>10</v>
      </c>
      <c r="E2364" s="653" t="str">
        <f>IF(ROSTER!D$3="","",ROSTER!D$3)</f>
        <v/>
      </c>
      <c r="F2364" s="653"/>
      <c r="G2364" s="653"/>
      <c r="H2364" s="653"/>
      <c r="I2364" s="653"/>
      <c r="J2364" s="653"/>
      <c r="K2364" s="653"/>
      <c r="L2364" s="653"/>
      <c r="M2364" s="653"/>
      <c r="N2364" s="653"/>
      <c r="O2364" s="653"/>
      <c r="P2364" s="653"/>
      <c r="Q2364" s="653"/>
      <c r="R2364" s="653"/>
      <c r="S2364" s="653"/>
      <c r="T2364" s="653"/>
      <c r="U2364" s="653"/>
      <c r="V2364" s="653"/>
      <c r="W2364" s="653"/>
      <c r="X2364" s="653"/>
      <c r="Y2364" s="653"/>
      <c r="Z2364" s="653"/>
      <c r="AA2364" s="653"/>
      <c r="AB2364" s="653"/>
      <c r="AC2364" s="653"/>
      <c r="AD2364" s="229"/>
      <c r="AE2364" s="649" t="s">
        <v>11</v>
      </c>
      <c r="AF2364" s="649"/>
      <c r="AG2364" s="649"/>
      <c r="AH2364" s="649"/>
      <c r="AI2364" s="649"/>
      <c r="AJ2364" s="649"/>
      <c r="AK2364" s="649"/>
      <c r="AL2364" s="647"/>
      <c r="AM2364" s="647"/>
      <c r="AN2364" s="647"/>
      <c r="AO2364" s="647"/>
      <c r="AP2364" s="647"/>
      <c r="AQ2364" s="647"/>
      <c r="AR2364" s="647"/>
      <c r="AS2364" s="647"/>
      <c r="AT2364" s="647"/>
      <c r="AU2364" s="647"/>
      <c r="AV2364" s="647"/>
      <c r="AW2364" s="647"/>
      <c r="AX2364" s="647"/>
      <c r="AY2364" s="647"/>
      <c r="AZ2364" s="647"/>
      <c r="BA2364" s="647"/>
      <c r="BB2364" s="647"/>
      <c r="BC2364" s="647"/>
      <c r="BD2364" s="647"/>
      <c r="BE2364" s="647"/>
      <c r="BF2364" s="647"/>
      <c r="BG2364" s="647"/>
      <c r="BH2364" s="647"/>
      <c r="BI2364" s="647"/>
      <c r="BJ2364" s="647"/>
      <c r="BK2364" s="647"/>
      <c r="BL2364" s="647"/>
      <c r="BM2364" s="647"/>
      <c r="BN2364" s="652"/>
      <c r="BO2364" s="652"/>
      <c r="BP2364" s="652"/>
      <c r="BQ2364" s="63"/>
      <c r="BR2364" s="63"/>
      <c r="BS2364" s="63"/>
    </row>
    <row r="2365" spans="1:71" ht="8.85" customHeight="1">
      <c r="A2365" s="71"/>
      <c r="B2365" s="224"/>
      <c r="C2365" s="227" t="s">
        <v>39</v>
      </c>
      <c r="D2365" s="227"/>
      <c r="E2365" s="227"/>
      <c r="F2365" s="230"/>
      <c r="G2365" s="230"/>
      <c r="H2365" s="227"/>
      <c r="I2365" s="227"/>
      <c r="J2365" s="231"/>
      <c r="K2365" s="231"/>
      <c r="L2365" s="231"/>
      <c r="M2365" s="231"/>
      <c r="N2365" s="231"/>
      <c r="O2365" s="231"/>
      <c r="P2365" s="231"/>
      <c r="Q2365" s="231"/>
      <c r="R2365" s="231"/>
      <c r="S2365" s="231"/>
      <c r="T2365" s="231"/>
      <c r="U2365" s="231"/>
      <c r="V2365" s="231"/>
      <c r="W2365" s="231"/>
      <c r="X2365" s="231"/>
      <c r="Y2365" s="231"/>
      <c r="Z2365" s="231"/>
      <c r="AA2365" s="231"/>
      <c r="AB2365" s="231"/>
      <c r="AC2365" s="231"/>
      <c r="AD2365" s="231"/>
      <c r="AE2365" s="231"/>
      <c r="AF2365" s="231"/>
      <c r="AG2365" s="227"/>
      <c r="AH2365" s="232"/>
      <c r="AI2365" s="233"/>
      <c r="AJ2365" s="233"/>
      <c r="AK2365" s="233"/>
      <c r="AL2365" s="233"/>
      <c r="AM2365" s="233"/>
      <c r="AN2365" s="233"/>
      <c r="AO2365" s="234"/>
      <c r="AP2365" s="235"/>
      <c r="AQ2365" s="235"/>
      <c r="AR2365" s="235"/>
      <c r="AS2365" s="235"/>
      <c r="AT2365" s="235"/>
      <c r="AU2365" s="235"/>
      <c r="AV2365" s="235"/>
      <c r="AW2365" s="235"/>
      <c r="AX2365" s="235"/>
      <c r="AY2365" s="235"/>
      <c r="AZ2365" s="235"/>
      <c r="BA2365" s="235"/>
      <c r="BB2365" s="235"/>
      <c r="BC2365" s="235"/>
      <c r="BD2365" s="235"/>
      <c r="BE2365" s="235"/>
      <c r="BF2365" s="235"/>
      <c r="BG2365" s="235"/>
      <c r="BH2365" s="235"/>
      <c r="BI2365" s="235"/>
      <c r="BJ2365" s="235"/>
      <c r="BK2365" s="235"/>
      <c r="BL2365" s="235"/>
      <c r="BM2365" s="235"/>
      <c r="BN2365" s="235"/>
      <c r="BO2365" s="236"/>
      <c r="BP2365" s="236"/>
      <c r="BQ2365" s="71"/>
      <c r="BR2365" s="71"/>
      <c r="BS2365" s="71"/>
    </row>
    <row r="2366" spans="1:71" s="70" customFormat="1" ht="37.5">
      <c r="A2366" s="63"/>
      <c r="B2366" s="224"/>
      <c r="C2366" s="646" t="s">
        <v>38</v>
      </c>
      <c r="D2366" s="646"/>
      <c r="E2366" s="647"/>
      <c r="F2366" s="647"/>
      <c r="G2366" s="647"/>
      <c r="H2366" s="647"/>
      <c r="I2366" s="647"/>
      <c r="J2366" s="647"/>
      <c r="K2366" s="647"/>
      <c r="L2366" s="647"/>
      <c r="M2366" s="647"/>
      <c r="N2366" s="647"/>
      <c r="O2366" s="647"/>
      <c r="P2366" s="647"/>
      <c r="Q2366" s="647"/>
      <c r="R2366" s="647"/>
      <c r="S2366" s="647"/>
      <c r="T2366" s="647"/>
      <c r="U2366" s="647"/>
      <c r="V2366" s="647"/>
      <c r="W2366" s="647"/>
      <c r="X2366" s="647"/>
      <c r="Y2366" s="647"/>
      <c r="Z2366" s="647"/>
      <c r="AA2366" s="647"/>
      <c r="AB2366" s="647"/>
      <c r="AC2366" s="647"/>
      <c r="AD2366" s="229"/>
      <c r="AE2366" s="648" t="s">
        <v>21</v>
      </c>
      <c r="AF2366" s="648"/>
      <c r="AG2366" s="648"/>
      <c r="AH2366" s="648"/>
      <c r="AI2366" s="647"/>
      <c r="AJ2366" s="647"/>
      <c r="AK2366" s="647"/>
      <c r="AL2366" s="647"/>
      <c r="AM2366" s="647"/>
      <c r="AN2366" s="647"/>
      <c r="AO2366" s="647"/>
      <c r="AP2366" s="647"/>
      <c r="AQ2366" s="647"/>
      <c r="AR2366" s="647"/>
      <c r="AS2366" s="647"/>
      <c r="AT2366" s="647"/>
      <c r="AU2366" s="647"/>
      <c r="AV2366" s="647"/>
      <c r="AW2366" s="647"/>
      <c r="AX2366" s="647"/>
      <c r="AY2366" s="647"/>
      <c r="AZ2366" s="647"/>
      <c r="BA2366" s="649" t="s">
        <v>12</v>
      </c>
      <c r="BB2366" s="649"/>
      <c r="BC2366" s="649"/>
      <c r="BD2366" s="650"/>
      <c r="BE2366" s="650"/>
      <c r="BF2366" s="650"/>
      <c r="BG2366" s="650"/>
      <c r="BH2366" s="650"/>
      <c r="BI2366" s="650"/>
      <c r="BJ2366" s="650"/>
      <c r="BK2366" s="650"/>
      <c r="BL2366" s="650"/>
      <c r="BM2366" s="650"/>
      <c r="BN2366" s="237"/>
      <c r="BO2366" s="238"/>
      <c r="BP2366" s="238"/>
      <c r="BQ2366" s="72">
        <f>IF(BD2366=0,0,1)</f>
        <v>0</v>
      </c>
      <c r="BR2366" s="73">
        <f>IF((BE2416+BI2416)&gt;(AO2416+AS2416),1,0)</f>
        <v>0</v>
      </c>
      <c r="BS2366" s="74"/>
    </row>
    <row r="2367" spans="1:71" ht="9.6" customHeight="1">
      <c r="A2367" s="62"/>
      <c r="B2367" s="224"/>
      <c r="C2367" s="225"/>
      <c r="D2367" s="225"/>
      <c r="E2367" s="225"/>
      <c r="F2367" s="226"/>
      <c r="G2367" s="226"/>
      <c r="H2367" s="225"/>
      <c r="I2367" s="225"/>
      <c r="J2367" s="225"/>
      <c r="K2367" s="225"/>
      <c r="L2367" s="225"/>
      <c r="M2367" s="225"/>
      <c r="N2367" s="225"/>
      <c r="O2367" s="225"/>
      <c r="P2367" s="225"/>
      <c r="Q2367" s="225"/>
      <c r="R2367" s="225"/>
      <c r="S2367" s="225"/>
      <c r="T2367" s="225"/>
      <c r="U2367" s="225"/>
      <c r="V2367" s="225"/>
      <c r="W2367" s="225"/>
      <c r="X2367" s="225"/>
      <c r="Y2367" s="225"/>
      <c r="Z2367" s="225"/>
      <c r="AA2367" s="225"/>
      <c r="AB2367" s="225"/>
      <c r="AC2367" s="225"/>
      <c r="AD2367" s="225"/>
      <c r="AE2367" s="225"/>
      <c r="AF2367" s="227"/>
      <c r="AG2367" s="227"/>
      <c r="AH2367" s="225"/>
      <c r="AI2367" s="225"/>
      <c r="AJ2367" s="225"/>
      <c r="AK2367" s="225"/>
      <c r="AL2367" s="225"/>
      <c r="AM2367" s="225"/>
      <c r="AN2367" s="225"/>
      <c r="AO2367" s="225"/>
      <c r="AP2367" s="225"/>
      <c r="AQ2367" s="225"/>
      <c r="AR2367" s="225"/>
      <c r="AS2367" s="225"/>
      <c r="AT2367" s="225"/>
      <c r="AU2367" s="225"/>
      <c r="AV2367" s="225"/>
      <c r="AW2367" s="225"/>
      <c r="AX2367" s="225"/>
      <c r="AY2367" s="225"/>
      <c r="AZ2367" s="225"/>
      <c r="BA2367" s="225"/>
      <c r="BB2367" s="225"/>
      <c r="BC2367" s="225"/>
      <c r="BD2367" s="225"/>
      <c r="BE2367" s="225"/>
      <c r="BF2367" s="225"/>
      <c r="BG2367" s="225"/>
      <c r="BH2367" s="225"/>
      <c r="BI2367" s="225"/>
      <c r="BJ2367" s="225"/>
      <c r="BK2367" s="225"/>
      <c r="BL2367" s="225"/>
      <c r="BM2367" s="225"/>
      <c r="BN2367" s="225"/>
      <c r="BO2367" s="239"/>
      <c r="BP2367" s="239"/>
      <c r="BQ2367" s="62"/>
      <c r="BR2367" s="62"/>
      <c r="BS2367" s="62"/>
    </row>
    <row r="2368" spans="1:71" ht="8.85" customHeight="1" thickBot="1">
      <c r="A2368" s="62"/>
      <c r="B2368" s="240"/>
      <c r="C2368" s="241"/>
      <c r="D2368" s="241"/>
      <c r="E2368" s="241"/>
      <c r="F2368" s="242"/>
      <c r="G2368" s="242"/>
      <c r="H2368" s="241"/>
      <c r="I2368" s="241"/>
      <c r="J2368" s="241"/>
      <c r="K2368" s="241"/>
      <c r="L2368" s="241"/>
      <c r="M2368" s="241"/>
      <c r="N2368" s="241"/>
      <c r="O2368" s="241"/>
      <c r="P2368" s="241"/>
      <c r="Q2368" s="241"/>
      <c r="R2368" s="241"/>
      <c r="S2368" s="241"/>
      <c r="T2368" s="241"/>
      <c r="U2368" s="241"/>
      <c r="V2368" s="241"/>
      <c r="W2368" s="241"/>
      <c r="X2368" s="241"/>
      <c r="Y2368" s="241"/>
      <c r="Z2368" s="241"/>
      <c r="AA2368" s="241"/>
      <c r="AB2368" s="241"/>
      <c r="AC2368" s="241"/>
      <c r="AD2368" s="241"/>
      <c r="AE2368" s="241"/>
      <c r="AF2368" s="243"/>
      <c r="AG2368" s="243"/>
      <c r="AH2368" s="241"/>
      <c r="AI2368" s="241"/>
      <c r="AJ2368" s="241"/>
      <c r="AK2368" s="241"/>
      <c r="AL2368" s="241"/>
      <c r="AM2368" s="241"/>
      <c r="AN2368" s="241"/>
      <c r="AO2368" s="241"/>
      <c r="AP2368" s="241"/>
      <c r="AQ2368" s="241"/>
      <c r="AR2368" s="241"/>
      <c r="AS2368" s="241"/>
      <c r="AT2368" s="241"/>
      <c r="AU2368" s="241"/>
      <c r="AV2368" s="241"/>
      <c r="AW2368" s="241"/>
      <c r="AX2368" s="241"/>
      <c r="AY2368" s="241"/>
      <c r="AZ2368" s="241"/>
      <c r="BA2368" s="241"/>
      <c r="BB2368" s="241"/>
      <c r="BC2368" s="241"/>
      <c r="BD2368" s="241"/>
      <c r="BE2368" s="241"/>
      <c r="BF2368" s="241"/>
      <c r="BG2368" s="241"/>
      <c r="BH2368" s="241"/>
      <c r="BI2368" s="241"/>
      <c r="BJ2368" s="241"/>
      <c r="BK2368" s="241"/>
      <c r="BL2368" s="241"/>
      <c r="BM2368" s="241"/>
      <c r="BN2368" s="241"/>
      <c r="BO2368" s="244"/>
      <c r="BP2368" s="244"/>
      <c r="BQ2368" s="62"/>
      <c r="BR2368" s="62"/>
      <c r="BS2368" s="62"/>
    </row>
    <row r="2369" spans="1:71" s="70" customFormat="1" ht="33.4" customHeight="1" thickTop="1">
      <c r="A2369" s="74"/>
      <c r="B2369" s="634" t="s">
        <v>0</v>
      </c>
      <c r="C2369" s="636" t="s">
        <v>1</v>
      </c>
      <c r="D2369" s="637"/>
      <c r="E2369" s="245" t="s">
        <v>28</v>
      </c>
      <c r="F2369" s="644" t="s">
        <v>115</v>
      </c>
      <c r="G2369" s="644" t="s">
        <v>116</v>
      </c>
      <c r="H2369" s="640" t="s">
        <v>41</v>
      </c>
      <c r="I2369" s="641"/>
      <c r="J2369" s="619" t="s">
        <v>7</v>
      </c>
      <c r="K2369" s="619"/>
      <c r="L2369" s="619"/>
      <c r="M2369" s="619"/>
      <c r="N2369" s="619"/>
      <c r="O2369" s="619"/>
      <c r="P2369" s="619" t="s">
        <v>2</v>
      </c>
      <c r="Q2369" s="619"/>
      <c r="R2369" s="619"/>
      <c r="S2369" s="619"/>
      <c r="T2369" s="619"/>
      <c r="U2369" s="619"/>
      <c r="V2369" s="630" t="s">
        <v>35</v>
      </c>
      <c r="W2369" s="631"/>
      <c r="X2369" s="630" t="s">
        <v>36</v>
      </c>
      <c r="Y2369" s="631"/>
      <c r="Z2369" s="630" t="s">
        <v>44</v>
      </c>
      <c r="AA2369" s="631"/>
      <c r="AB2369" s="619" t="s">
        <v>6</v>
      </c>
      <c r="AC2369" s="619"/>
      <c r="AD2369" s="619"/>
      <c r="AE2369" s="619"/>
      <c r="AF2369" s="619"/>
      <c r="AG2369" s="619"/>
      <c r="AH2369" s="619" t="s">
        <v>74</v>
      </c>
      <c r="AI2369" s="619"/>
      <c r="AJ2369" s="619"/>
      <c r="AK2369" s="619"/>
      <c r="AL2369" s="619"/>
      <c r="AM2369" s="619"/>
      <c r="AN2369" s="619" t="s">
        <v>75</v>
      </c>
      <c r="AO2369" s="619"/>
      <c r="AP2369" s="619"/>
      <c r="AQ2369" s="619"/>
      <c r="AR2369" s="619"/>
      <c r="AS2369" s="619"/>
      <c r="AT2369" s="619" t="s">
        <v>76</v>
      </c>
      <c r="AU2369" s="619"/>
      <c r="AV2369" s="619"/>
      <c r="AW2369" s="619"/>
      <c r="AX2369" s="619"/>
      <c r="AY2369" s="621"/>
      <c r="AZ2369" s="619" t="s">
        <v>4</v>
      </c>
      <c r="BA2369" s="619"/>
      <c r="BB2369" s="619"/>
      <c r="BC2369" s="619"/>
      <c r="BD2369" s="619"/>
      <c r="BE2369" s="620"/>
      <c r="BF2369" s="619" t="s">
        <v>77</v>
      </c>
      <c r="BG2369" s="619"/>
      <c r="BH2369" s="619"/>
      <c r="BI2369" s="619"/>
      <c r="BJ2369" s="619"/>
      <c r="BK2369" s="621"/>
      <c r="BL2369" s="622" t="s">
        <v>25</v>
      </c>
      <c r="BM2369" s="623"/>
      <c r="BN2369" s="624"/>
      <c r="BO2369" s="615" t="s">
        <v>92</v>
      </c>
      <c r="BP2369" s="615" t="s">
        <v>93</v>
      </c>
      <c r="BQ2369" s="74"/>
      <c r="BR2369" s="74"/>
      <c r="BS2369" s="74"/>
    </row>
    <row r="2370" spans="1:71" s="76" customFormat="1" ht="31.9" customHeight="1">
      <c r="A2370" s="75"/>
      <c r="B2370" s="635"/>
      <c r="C2370" s="638"/>
      <c r="D2370" s="639"/>
      <c r="E2370" s="246" t="s">
        <v>117</v>
      </c>
      <c r="F2370" s="645"/>
      <c r="G2370" s="645"/>
      <c r="H2370" s="642"/>
      <c r="I2370" s="643"/>
      <c r="J2370" s="607" t="s">
        <v>17</v>
      </c>
      <c r="K2370" s="608"/>
      <c r="L2370" s="609" t="s">
        <v>18</v>
      </c>
      <c r="M2370" s="610"/>
      <c r="N2370" s="617" t="s">
        <v>19</v>
      </c>
      <c r="O2370" s="618" t="s">
        <v>8</v>
      </c>
      <c r="P2370" s="607" t="s">
        <v>26</v>
      </c>
      <c r="Q2370" s="608"/>
      <c r="R2370" s="609" t="s">
        <v>24</v>
      </c>
      <c r="S2370" s="610"/>
      <c r="T2370" s="617" t="s">
        <v>19</v>
      </c>
      <c r="U2370" s="618"/>
      <c r="V2370" s="632"/>
      <c r="W2370" s="633"/>
      <c r="X2370" s="632"/>
      <c r="Y2370" s="633"/>
      <c r="Z2370" s="632"/>
      <c r="AA2370" s="633"/>
      <c r="AB2370" s="607" t="s">
        <v>54</v>
      </c>
      <c r="AC2370" s="608"/>
      <c r="AD2370" s="609" t="s">
        <v>23</v>
      </c>
      <c r="AE2370" s="610" t="s">
        <v>3</v>
      </c>
      <c r="AF2370" s="611" t="s">
        <v>5</v>
      </c>
      <c r="AG2370" s="612"/>
      <c r="AH2370" s="607" t="s">
        <v>54</v>
      </c>
      <c r="AI2370" s="608"/>
      <c r="AJ2370" s="609" t="s">
        <v>23</v>
      </c>
      <c r="AK2370" s="610" t="s">
        <v>3</v>
      </c>
      <c r="AL2370" s="611" t="s">
        <v>5</v>
      </c>
      <c r="AM2370" s="612"/>
      <c r="AN2370" s="607" t="s">
        <v>54</v>
      </c>
      <c r="AO2370" s="608"/>
      <c r="AP2370" s="609" t="s">
        <v>23</v>
      </c>
      <c r="AQ2370" s="610" t="s">
        <v>3</v>
      </c>
      <c r="AR2370" s="611" t="s">
        <v>5</v>
      </c>
      <c r="AS2370" s="612"/>
      <c r="AT2370" s="613" t="s">
        <v>54</v>
      </c>
      <c r="AU2370" s="614"/>
      <c r="AV2370" s="628" t="s">
        <v>23</v>
      </c>
      <c r="AW2370" s="629" t="s">
        <v>3</v>
      </c>
      <c r="AX2370" s="611" t="s">
        <v>5</v>
      </c>
      <c r="AY2370" s="612"/>
      <c r="AZ2370" s="607" t="s">
        <v>54</v>
      </c>
      <c r="BA2370" s="608"/>
      <c r="BB2370" s="609" t="s">
        <v>23</v>
      </c>
      <c r="BC2370" s="610" t="s">
        <v>3</v>
      </c>
      <c r="BD2370" s="611" t="s">
        <v>5</v>
      </c>
      <c r="BE2370" s="612"/>
      <c r="BF2370" s="613" t="s">
        <v>54</v>
      </c>
      <c r="BG2370" s="614"/>
      <c r="BH2370" s="628" t="s">
        <v>23</v>
      </c>
      <c r="BI2370" s="629" t="s">
        <v>3</v>
      </c>
      <c r="BJ2370" s="611" t="s">
        <v>5</v>
      </c>
      <c r="BK2370" s="612"/>
      <c r="BL2370" s="625"/>
      <c r="BM2370" s="626"/>
      <c r="BN2370" s="627"/>
      <c r="BO2370" s="616"/>
      <c r="BP2370" s="616"/>
      <c r="BQ2370" s="75"/>
      <c r="BR2370" s="75"/>
      <c r="BS2370" s="75"/>
    </row>
    <row r="2371" spans="1:71" ht="23.85" customHeight="1">
      <c r="A2371" s="77"/>
      <c r="B2371" s="605" t="str">
        <f>IF(ROSTER!B$8="","",ROSTER!B$8)</f>
        <v/>
      </c>
      <c r="C2371" s="588" t="str">
        <f>IF(ROSTER!C$8="","",ROSTER!C$8)</f>
        <v/>
      </c>
      <c r="D2371" s="589"/>
      <c r="E2371" s="590"/>
      <c r="F2371" s="592">
        <f>IF(E2371="y",1,IF(E2371="S",1,0))</f>
        <v>0</v>
      </c>
      <c r="G2371" s="594">
        <f>IF(E2371="S",1,0)</f>
        <v>0</v>
      </c>
      <c r="H2371" s="584"/>
      <c r="I2371" s="576"/>
      <c r="J2371" s="564"/>
      <c r="K2371" s="565"/>
      <c r="L2371" s="568"/>
      <c r="M2371" s="569"/>
      <c r="N2371" s="578">
        <f>L2371+J2371</f>
        <v>0</v>
      </c>
      <c r="O2371" s="579"/>
      <c r="P2371" s="564"/>
      <c r="Q2371" s="565"/>
      <c r="R2371" s="568"/>
      <c r="S2371" s="569"/>
      <c r="T2371" s="578">
        <f>R2371-P2371</f>
        <v>0</v>
      </c>
      <c r="U2371" s="579"/>
      <c r="V2371" s="584"/>
      <c r="W2371" s="576"/>
      <c r="X2371" s="564"/>
      <c r="Y2371" s="576"/>
      <c r="Z2371" s="564"/>
      <c r="AA2371" s="576"/>
      <c r="AB2371" s="564"/>
      <c r="AC2371" s="565"/>
      <c r="AD2371" s="568"/>
      <c r="AE2371" s="569"/>
      <c r="AF2371" s="548">
        <f>IF(AB2371=0,0,(AD2371/AB2371)*100)</f>
        <v>0</v>
      </c>
      <c r="AG2371" s="549"/>
      <c r="AH2371" s="564"/>
      <c r="AI2371" s="565"/>
      <c r="AJ2371" s="568"/>
      <c r="AK2371" s="569"/>
      <c r="AL2371" s="548">
        <f>IF(AH2371=0,0,(AJ2371/AH2371)*100)</f>
        <v>0</v>
      </c>
      <c r="AM2371" s="549"/>
      <c r="AN2371" s="564"/>
      <c r="AO2371" s="565"/>
      <c r="AP2371" s="568"/>
      <c r="AQ2371" s="569"/>
      <c r="AR2371" s="548">
        <f>IF(AN2371=0,0,(AP2371/AN2371)*100)</f>
        <v>0</v>
      </c>
      <c r="AS2371" s="549"/>
      <c r="AT2371" s="572">
        <f>AB2371+AH2371+AN2371</f>
        <v>0</v>
      </c>
      <c r="AU2371" s="573"/>
      <c r="AV2371" s="544">
        <f>AD2371+AJ2371+AP2371</f>
        <v>0</v>
      </c>
      <c r="AW2371" s="545"/>
      <c r="AX2371" s="548">
        <f>IF(AT2371=0,0,(AV2371/AT2371)*100)</f>
        <v>0</v>
      </c>
      <c r="AY2371" s="549"/>
      <c r="AZ2371" s="564"/>
      <c r="BA2371" s="565"/>
      <c r="BB2371" s="568"/>
      <c r="BC2371" s="569"/>
      <c r="BD2371" s="548">
        <f>IF(AZ2371=0,0,(BB2371/AZ2371)*100)</f>
        <v>0</v>
      </c>
      <c r="BE2371" s="549"/>
      <c r="BF2371" s="572">
        <f>AT2371+AZ2371</f>
        <v>0</v>
      </c>
      <c r="BG2371" s="573"/>
      <c r="BH2371" s="544">
        <f>AV2371+BB2371</f>
        <v>0</v>
      </c>
      <c r="BI2371" s="545"/>
      <c r="BJ2371" s="548">
        <f>IF(BF2371=0,0,(BH2371/BF2371)*100)</f>
        <v>0</v>
      </c>
      <c r="BK2371" s="549"/>
      <c r="BL2371" s="552">
        <f>(AD2371*2)+(AJ2371*2)+(AP2371*3)+BB2371</f>
        <v>0</v>
      </c>
      <c r="BM2371" s="553"/>
      <c r="BN2371" s="554"/>
      <c r="BO2371" s="560" t="e">
        <f>(BL2371*BR$2312)+(N2371*BR$2313)+(X2371*BR$2314)+(R2371*BR$2315)+(V2371*BR$2316)+(Z2371*BR$2317)</f>
        <v>#REF!</v>
      </c>
      <c r="BP2371" s="560" t="e">
        <f>((AZ2371-BB2371)*BR$2319)+((AT2371-AV2371)*BR$2318)+(H2371*BR$2320)+(P2371*BR$2321)</f>
        <v>#REF!</v>
      </c>
      <c r="BQ2371" s="78" t="s">
        <v>81</v>
      </c>
      <c r="BR2371" s="79" t="e">
        <f>IF(#REF!="B",#REF!,IF(#REF!="C",#REF!,#REF!))</f>
        <v>#REF!</v>
      </c>
      <c r="BS2371" s="75"/>
    </row>
    <row r="2372" spans="1:71" ht="23.85" customHeight="1">
      <c r="A2372" s="77"/>
      <c r="B2372" s="606"/>
      <c r="C2372" s="562" t="str">
        <f>IF(ROSTER!D$8="","",ROSTER!D$8)</f>
        <v/>
      </c>
      <c r="D2372" s="563"/>
      <c r="E2372" s="591"/>
      <c r="F2372" s="593"/>
      <c r="G2372" s="595"/>
      <c r="H2372" s="585"/>
      <c r="I2372" s="577"/>
      <c r="J2372" s="566"/>
      <c r="K2372" s="567"/>
      <c r="L2372" s="570"/>
      <c r="M2372" s="571"/>
      <c r="N2372" s="582" t="s">
        <v>16</v>
      </c>
      <c r="O2372" s="583"/>
      <c r="P2372" s="566"/>
      <c r="Q2372" s="567"/>
      <c r="R2372" s="570"/>
      <c r="S2372" s="571"/>
      <c r="T2372" s="582" t="s">
        <v>16</v>
      </c>
      <c r="U2372" s="583"/>
      <c r="V2372" s="585"/>
      <c r="W2372" s="577"/>
      <c r="X2372" s="566"/>
      <c r="Y2372" s="577"/>
      <c r="Z2372" s="566"/>
      <c r="AA2372" s="577"/>
      <c r="AB2372" s="566"/>
      <c r="AC2372" s="567"/>
      <c r="AD2372" s="570"/>
      <c r="AE2372" s="571"/>
      <c r="AF2372" s="598"/>
      <c r="AG2372" s="599"/>
      <c r="AH2372" s="566"/>
      <c r="AI2372" s="567"/>
      <c r="AJ2372" s="570"/>
      <c r="AK2372" s="571"/>
      <c r="AL2372" s="598"/>
      <c r="AM2372" s="599"/>
      <c r="AN2372" s="566"/>
      <c r="AO2372" s="567"/>
      <c r="AP2372" s="570"/>
      <c r="AQ2372" s="571"/>
      <c r="AR2372" s="598"/>
      <c r="AS2372" s="599"/>
      <c r="AT2372" s="603"/>
      <c r="AU2372" s="604"/>
      <c r="AV2372" s="596"/>
      <c r="AW2372" s="597"/>
      <c r="AX2372" s="598"/>
      <c r="AY2372" s="599"/>
      <c r="AZ2372" s="566"/>
      <c r="BA2372" s="567"/>
      <c r="BB2372" s="570"/>
      <c r="BC2372" s="571"/>
      <c r="BD2372" s="598"/>
      <c r="BE2372" s="599"/>
      <c r="BF2372" s="603"/>
      <c r="BG2372" s="604"/>
      <c r="BH2372" s="596"/>
      <c r="BI2372" s="597"/>
      <c r="BJ2372" s="598"/>
      <c r="BK2372" s="599"/>
      <c r="BL2372" s="600"/>
      <c r="BM2372" s="601"/>
      <c r="BN2372" s="602"/>
      <c r="BO2372" s="561"/>
      <c r="BP2372" s="561"/>
      <c r="BQ2372" s="78" t="s">
        <v>82</v>
      </c>
      <c r="BR2372" s="79" t="e">
        <f>IF(#REF!="B",#REF!,IF(#REF!="C",#REF!,#REF!))</f>
        <v>#REF!</v>
      </c>
      <c r="BS2372" s="75"/>
    </row>
    <row r="2373" spans="1:71" ht="21.75" customHeight="1">
      <c r="A2373" s="62"/>
      <c r="B2373" s="605" t="str">
        <f>IF(ROSTER!B$10="","",ROSTER!B$10)</f>
        <v/>
      </c>
      <c r="C2373" s="588" t="str">
        <f>IF(ROSTER!C$10="","",ROSTER!C$10)</f>
        <v/>
      </c>
      <c r="D2373" s="589"/>
      <c r="E2373" s="590"/>
      <c r="F2373" s="592">
        <f>IF(E2373="y",1,IF(E2373="S",1,0))</f>
        <v>0</v>
      </c>
      <c r="G2373" s="594">
        <f>IF(E2373="S",1,0)</f>
        <v>0</v>
      </c>
      <c r="H2373" s="584"/>
      <c r="I2373" s="576"/>
      <c r="J2373" s="564"/>
      <c r="K2373" s="565"/>
      <c r="L2373" s="568"/>
      <c r="M2373" s="569"/>
      <c r="N2373" s="578">
        <f>L2373+J2373</f>
        <v>0</v>
      </c>
      <c r="O2373" s="579"/>
      <c r="P2373" s="564"/>
      <c r="Q2373" s="565"/>
      <c r="R2373" s="568"/>
      <c r="S2373" s="569"/>
      <c r="T2373" s="578">
        <f>R2373-P2373</f>
        <v>0</v>
      </c>
      <c r="U2373" s="579"/>
      <c r="V2373" s="584"/>
      <c r="W2373" s="576"/>
      <c r="X2373" s="564"/>
      <c r="Y2373" s="576"/>
      <c r="Z2373" s="564"/>
      <c r="AA2373" s="576"/>
      <c r="AB2373" s="564"/>
      <c r="AC2373" s="565"/>
      <c r="AD2373" s="568"/>
      <c r="AE2373" s="569"/>
      <c r="AF2373" s="548">
        <f>IF(AB2373=0,0,(AD2373/AB2373)*100)</f>
        <v>0</v>
      </c>
      <c r="AG2373" s="549"/>
      <c r="AH2373" s="564"/>
      <c r="AI2373" s="565"/>
      <c r="AJ2373" s="568"/>
      <c r="AK2373" s="569"/>
      <c r="AL2373" s="548">
        <f>IF(AH2373=0,0,(AJ2373/AH2373)*100)</f>
        <v>0</v>
      </c>
      <c r="AM2373" s="549"/>
      <c r="AN2373" s="564"/>
      <c r="AO2373" s="565"/>
      <c r="AP2373" s="568"/>
      <c r="AQ2373" s="569"/>
      <c r="AR2373" s="548">
        <f>IF(AN2373=0,0,(AP2373/AN2373)*100)</f>
        <v>0</v>
      </c>
      <c r="AS2373" s="549"/>
      <c r="AT2373" s="572">
        <f>AB2373+AH2373+AN2373</f>
        <v>0</v>
      </c>
      <c r="AU2373" s="573"/>
      <c r="AV2373" s="544">
        <f>AD2373+AJ2373+AP2373</f>
        <v>0</v>
      </c>
      <c r="AW2373" s="545"/>
      <c r="AX2373" s="548">
        <f>IF(AT2373=0,0,(AV2373/AT2373)*100)</f>
        <v>0</v>
      </c>
      <c r="AY2373" s="549"/>
      <c r="AZ2373" s="564"/>
      <c r="BA2373" s="565"/>
      <c r="BB2373" s="568"/>
      <c r="BC2373" s="569"/>
      <c r="BD2373" s="548">
        <f>IF(AZ2373=0,0,(BB2373/AZ2373)*100)</f>
        <v>0</v>
      </c>
      <c r="BE2373" s="549"/>
      <c r="BF2373" s="572">
        <f>AT2373+AZ2373</f>
        <v>0</v>
      </c>
      <c r="BG2373" s="573"/>
      <c r="BH2373" s="544">
        <f>AV2373+BB2373</f>
        <v>0</v>
      </c>
      <c r="BI2373" s="545"/>
      <c r="BJ2373" s="548">
        <f>IF(BF2373=0,0,(BH2373/BF2373)*100)</f>
        <v>0</v>
      </c>
      <c r="BK2373" s="549"/>
      <c r="BL2373" s="552">
        <f>(AD2373*2)+(AJ2373*2)+(AP2373*3)+BB2373</f>
        <v>0</v>
      </c>
      <c r="BM2373" s="553"/>
      <c r="BN2373" s="554"/>
      <c r="BO2373" s="560" t="e">
        <f>(BL2373*BR$2312)+(N2373*BR$2313)+(X2373*BR$2314)+(R2373*BR$2315)+(V2373*BR$2316)+(Z2373*BR$2317)</f>
        <v>#REF!</v>
      </c>
      <c r="BP2373" s="560" t="e">
        <f>((AZ2373-BB2373)*BR$2319)+((AT2373-AV2373)*BR$2318)+(H2373*BR$2320)+(P2373*BR$2321)</f>
        <v>#REF!</v>
      </c>
      <c r="BQ2373" s="78" t="s">
        <v>83</v>
      </c>
      <c r="BR2373" s="79" t="e">
        <f>IF(#REF!="B",#REF!,IF(#REF!="C",#REF!,#REF!))</f>
        <v>#REF!</v>
      </c>
      <c r="BS2373" s="75"/>
    </row>
    <row r="2374" spans="1:71" ht="21.75" customHeight="1">
      <c r="A2374" s="62"/>
      <c r="B2374" s="606"/>
      <c r="C2374" s="562" t="str">
        <f>IF(ROSTER!D$10="","",ROSTER!D$10)</f>
        <v/>
      </c>
      <c r="D2374" s="563"/>
      <c r="E2374" s="591"/>
      <c r="F2374" s="593"/>
      <c r="G2374" s="595"/>
      <c r="H2374" s="585"/>
      <c r="I2374" s="577"/>
      <c r="J2374" s="566"/>
      <c r="K2374" s="567"/>
      <c r="L2374" s="570"/>
      <c r="M2374" s="571"/>
      <c r="N2374" s="582" t="s">
        <v>16</v>
      </c>
      <c r="O2374" s="583"/>
      <c r="P2374" s="566"/>
      <c r="Q2374" s="567"/>
      <c r="R2374" s="570"/>
      <c r="S2374" s="571"/>
      <c r="T2374" s="582" t="s">
        <v>16</v>
      </c>
      <c r="U2374" s="583"/>
      <c r="V2374" s="585"/>
      <c r="W2374" s="577"/>
      <c r="X2374" s="566"/>
      <c r="Y2374" s="577"/>
      <c r="Z2374" s="566"/>
      <c r="AA2374" s="577"/>
      <c r="AB2374" s="566"/>
      <c r="AC2374" s="567"/>
      <c r="AD2374" s="570"/>
      <c r="AE2374" s="571"/>
      <c r="AF2374" s="598"/>
      <c r="AG2374" s="599"/>
      <c r="AH2374" s="566"/>
      <c r="AI2374" s="567"/>
      <c r="AJ2374" s="570"/>
      <c r="AK2374" s="571"/>
      <c r="AL2374" s="598"/>
      <c r="AM2374" s="599"/>
      <c r="AN2374" s="566"/>
      <c r="AO2374" s="567"/>
      <c r="AP2374" s="570"/>
      <c r="AQ2374" s="571"/>
      <c r="AR2374" s="598"/>
      <c r="AS2374" s="599"/>
      <c r="AT2374" s="603"/>
      <c r="AU2374" s="604"/>
      <c r="AV2374" s="596"/>
      <c r="AW2374" s="597"/>
      <c r="AX2374" s="598"/>
      <c r="AY2374" s="599"/>
      <c r="AZ2374" s="566"/>
      <c r="BA2374" s="567"/>
      <c r="BB2374" s="570"/>
      <c r="BC2374" s="571"/>
      <c r="BD2374" s="598"/>
      <c r="BE2374" s="599"/>
      <c r="BF2374" s="603"/>
      <c r="BG2374" s="604"/>
      <c r="BH2374" s="596"/>
      <c r="BI2374" s="597"/>
      <c r="BJ2374" s="598"/>
      <c r="BK2374" s="599"/>
      <c r="BL2374" s="600"/>
      <c r="BM2374" s="601"/>
      <c r="BN2374" s="602"/>
      <c r="BO2374" s="561"/>
      <c r="BP2374" s="561"/>
      <c r="BQ2374" s="78" t="s">
        <v>84</v>
      </c>
      <c r="BR2374" s="79" t="e">
        <f>IF(#REF!="B",#REF!,IF(#REF!="C",#REF!,#REF!))</f>
        <v>#REF!</v>
      </c>
      <c r="BS2374" s="75"/>
    </row>
    <row r="2375" spans="1:71" ht="21.75" customHeight="1">
      <c r="A2375" s="62"/>
      <c r="B2375" s="586" t="str">
        <f>IF(ROSTER!B$12="","",ROSTER!B$12)</f>
        <v/>
      </c>
      <c r="C2375" s="588" t="str">
        <f>IF(ROSTER!C$12="","",ROSTER!C$12)</f>
        <v/>
      </c>
      <c r="D2375" s="589"/>
      <c r="E2375" s="590"/>
      <c r="F2375" s="592">
        <f>IF(E2375="y",1,IF(E2375="S",1,0))</f>
        <v>0</v>
      </c>
      <c r="G2375" s="594">
        <f>IF(E2375="S",1,0)</f>
        <v>0</v>
      </c>
      <c r="H2375" s="584"/>
      <c r="I2375" s="576"/>
      <c r="J2375" s="564"/>
      <c r="K2375" s="565"/>
      <c r="L2375" s="568"/>
      <c r="M2375" s="569"/>
      <c r="N2375" s="578">
        <f>L2375+J2375</f>
        <v>0</v>
      </c>
      <c r="O2375" s="579"/>
      <c r="P2375" s="564"/>
      <c r="Q2375" s="565"/>
      <c r="R2375" s="568"/>
      <c r="S2375" s="569"/>
      <c r="T2375" s="578">
        <f>R2375-P2375</f>
        <v>0</v>
      </c>
      <c r="U2375" s="579"/>
      <c r="V2375" s="584"/>
      <c r="W2375" s="576"/>
      <c r="X2375" s="564"/>
      <c r="Y2375" s="576"/>
      <c r="Z2375" s="564"/>
      <c r="AA2375" s="576"/>
      <c r="AB2375" s="564"/>
      <c r="AC2375" s="565"/>
      <c r="AD2375" s="568"/>
      <c r="AE2375" s="569"/>
      <c r="AF2375" s="548">
        <f>IF(AB2375=0,0,(AD2375/AB2375)*100)</f>
        <v>0</v>
      </c>
      <c r="AG2375" s="549"/>
      <c r="AH2375" s="564"/>
      <c r="AI2375" s="565"/>
      <c r="AJ2375" s="568"/>
      <c r="AK2375" s="569"/>
      <c r="AL2375" s="548">
        <f>IF(AH2375=0,0,(AJ2375/AH2375)*100)</f>
        <v>0</v>
      </c>
      <c r="AM2375" s="549"/>
      <c r="AN2375" s="564"/>
      <c r="AO2375" s="565"/>
      <c r="AP2375" s="568"/>
      <c r="AQ2375" s="569"/>
      <c r="AR2375" s="548">
        <f>IF(AN2375=0,0,(AP2375/AN2375)*100)</f>
        <v>0</v>
      </c>
      <c r="AS2375" s="549"/>
      <c r="AT2375" s="572">
        <f>AB2375+AH2375+AN2375</f>
        <v>0</v>
      </c>
      <c r="AU2375" s="573"/>
      <c r="AV2375" s="544">
        <f>AD2375+AJ2375+AP2375</f>
        <v>0</v>
      </c>
      <c r="AW2375" s="545"/>
      <c r="AX2375" s="548">
        <f>IF(AT2375=0,0,(AV2375/AT2375)*100)</f>
        <v>0</v>
      </c>
      <c r="AY2375" s="549"/>
      <c r="AZ2375" s="564"/>
      <c r="BA2375" s="565"/>
      <c r="BB2375" s="568"/>
      <c r="BC2375" s="569"/>
      <c r="BD2375" s="548">
        <f>IF(AZ2375=0,0,(BB2375/AZ2375)*100)</f>
        <v>0</v>
      </c>
      <c r="BE2375" s="549"/>
      <c r="BF2375" s="572">
        <f>AT2375+AZ2375</f>
        <v>0</v>
      </c>
      <c r="BG2375" s="573"/>
      <c r="BH2375" s="544">
        <f>AV2375+BB2375</f>
        <v>0</v>
      </c>
      <c r="BI2375" s="545"/>
      <c r="BJ2375" s="548">
        <f>IF(BF2375=0,0,(BH2375/BF2375)*100)</f>
        <v>0</v>
      </c>
      <c r="BK2375" s="549"/>
      <c r="BL2375" s="552">
        <f>(AD2375*2)+(AJ2375*2)+(AP2375*3)+BB2375</f>
        <v>0</v>
      </c>
      <c r="BM2375" s="553"/>
      <c r="BN2375" s="554"/>
      <c r="BO2375" s="560" t="e">
        <f>(BL2375*BR$2312)+(N2375*BR$2313)+(X2375*BR$2314)+(R2375*BR$2315)+(V2375*BR$2316)+(Z2375*BR$2317)</f>
        <v>#REF!</v>
      </c>
      <c r="BP2375" s="560" t="e">
        <f>((AZ2375-BB2375)*BR$2319)+((AT2375-AV2375)*BR$2318)+(H2375*BR$2320)+(P2375*BR$2321)</f>
        <v>#REF!</v>
      </c>
      <c r="BQ2375" s="78" t="s">
        <v>85</v>
      </c>
      <c r="BR2375" s="79" t="e">
        <f>IF(#REF!="B",#REF!,IF(#REF!="C",#REF!,#REF!))</f>
        <v>#REF!</v>
      </c>
      <c r="BS2375" s="75"/>
    </row>
    <row r="2376" spans="1:71" ht="21.75" customHeight="1">
      <c r="A2376" s="62"/>
      <c r="B2376" s="587"/>
      <c r="C2376" s="562" t="str">
        <f>IF(ROSTER!D$12="","",ROSTER!D$12)</f>
        <v/>
      </c>
      <c r="D2376" s="563"/>
      <c r="E2376" s="591"/>
      <c r="F2376" s="593"/>
      <c r="G2376" s="595"/>
      <c r="H2376" s="585"/>
      <c r="I2376" s="577"/>
      <c r="J2376" s="566"/>
      <c r="K2376" s="567"/>
      <c r="L2376" s="570"/>
      <c r="M2376" s="571"/>
      <c r="N2376" s="582" t="s">
        <v>16</v>
      </c>
      <c r="O2376" s="583"/>
      <c r="P2376" s="566"/>
      <c r="Q2376" s="567"/>
      <c r="R2376" s="570"/>
      <c r="S2376" s="571"/>
      <c r="T2376" s="582" t="s">
        <v>16</v>
      </c>
      <c r="U2376" s="583"/>
      <c r="V2376" s="585"/>
      <c r="W2376" s="577"/>
      <c r="X2376" s="566"/>
      <c r="Y2376" s="577"/>
      <c r="Z2376" s="566"/>
      <c r="AA2376" s="577"/>
      <c r="AB2376" s="566"/>
      <c r="AC2376" s="567"/>
      <c r="AD2376" s="570"/>
      <c r="AE2376" s="571"/>
      <c r="AF2376" s="598"/>
      <c r="AG2376" s="599"/>
      <c r="AH2376" s="566"/>
      <c r="AI2376" s="567"/>
      <c r="AJ2376" s="570"/>
      <c r="AK2376" s="571"/>
      <c r="AL2376" s="598"/>
      <c r="AM2376" s="599"/>
      <c r="AN2376" s="566"/>
      <c r="AO2376" s="567"/>
      <c r="AP2376" s="570"/>
      <c r="AQ2376" s="571"/>
      <c r="AR2376" s="598"/>
      <c r="AS2376" s="599"/>
      <c r="AT2376" s="603"/>
      <c r="AU2376" s="604"/>
      <c r="AV2376" s="596"/>
      <c r="AW2376" s="597"/>
      <c r="AX2376" s="598"/>
      <c r="AY2376" s="599"/>
      <c r="AZ2376" s="566"/>
      <c r="BA2376" s="567"/>
      <c r="BB2376" s="570"/>
      <c r="BC2376" s="571"/>
      <c r="BD2376" s="598"/>
      <c r="BE2376" s="599"/>
      <c r="BF2376" s="603"/>
      <c r="BG2376" s="604"/>
      <c r="BH2376" s="596"/>
      <c r="BI2376" s="597"/>
      <c r="BJ2376" s="598"/>
      <c r="BK2376" s="599"/>
      <c r="BL2376" s="600"/>
      <c r="BM2376" s="601"/>
      <c r="BN2376" s="602"/>
      <c r="BO2376" s="561"/>
      <c r="BP2376" s="561"/>
      <c r="BQ2376" s="78" t="s">
        <v>86</v>
      </c>
      <c r="BR2376" s="79" t="e">
        <f>IF(#REF!="B",#REF!,IF(#REF!="C",#REF!,#REF!))</f>
        <v>#REF!</v>
      </c>
      <c r="BS2376" s="75"/>
    </row>
    <row r="2377" spans="1:71" ht="21.75" customHeight="1">
      <c r="A2377" s="62"/>
      <c r="B2377" s="586" t="str">
        <f>IF(ROSTER!B$14="","",ROSTER!B$14)</f>
        <v/>
      </c>
      <c r="C2377" s="588" t="str">
        <f>IF(ROSTER!C$14="","",ROSTER!C$14)</f>
        <v/>
      </c>
      <c r="D2377" s="589"/>
      <c r="E2377" s="590"/>
      <c r="F2377" s="592">
        <f>IF(E2377="y",1,IF(E2377="S",1,0))</f>
        <v>0</v>
      </c>
      <c r="G2377" s="594">
        <f>IF(E2377="S",1,0)</f>
        <v>0</v>
      </c>
      <c r="H2377" s="584"/>
      <c r="I2377" s="576"/>
      <c r="J2377" s="564"/>
      <c r="K2377" s="565"/>
      <c r="L2377" s="568"/>
      <c r="M2377" s="569"/>
      <c r="N2377" s="578">
        <f>L2377+J2377</f>
        <v>0</v>
      </c>
      <c r="O2377" s="579"/>
      <c r="P2377" s="564"/>
      <c r="Q2377" s="565"/>
      <c r="R2377" s="568"/>
      <c r="S2377" s="569"/>
      <c r="T2377" s="578">
        <f>R2377-P2377</f>
        <v>0</v>
      </c>
      <c r="U2377" s="579"/>
      <c r="V2377" s="584"/>
      <c r="W2377" s="576"/>
      <c r="X2377" s="564"/>
      <c r="Y2377" s="576"/>
      <c r="Z2377" s="564"/>
      <c r="AA2377" s="576"/>
      <c r="AB2377" s="564"/>
      <c r="AC2377" s="565"/>
      <c r="AD2377" s="568"/>
      <c r="AE2377" s="569"/>
      <c r="AF2377" s="548">
        <f>IF(AB2377=0,0,(AD2377/AB2377)*100)</f>
        <v>0</v>
      </c>
      <c r="AG2377" s="549"/>
      <c r="AH2377" s="564"/>
      <c r="AI2377" s="565"/>
      <c r="AJ2377" s="568"/>
      <c r="AK2377" s="569"/>
      <c r="AL2377" s="548">
        <f>IF(AH2377=0,0,(AJ2377/AH2377)*100)</f>
        <v>0</v>
      </c>
      <c r="AM2377" s="549"/>
      <c r="AN2377" s="564"/>
      <c r="AO2377" s="565"/>
      <c r="AP2377" s="568"/>
      <c r="AQ2377" s="569"/>
      <c r="AR2377" s="548">
        <f>IF(AN2377=0,0,(AP2377/AN2377)*100)</f>
        <v>0</v>
      </c>
      <c r="AS2377" s="549"/>
      <c r="AT2377" s="572">
        <f>AB2377+AH2377+AN2377</f>
        <v>0</v>
      </c>
      <c r="AU2377" s="573"/>
      <c r="AV2377" s="544">
        <f>AD2377+AJ2377+AP2377</f>
        <v>0</v>
      </c>
      <c r="AW2377" s="545"/>
      <c r="AX2377" s="548">
        <f>IF(AT2377=0,0,(AV2377/AT2377)*100)</f>
        <v>0</v>
      </c>
      <c r="AY2377" s="549"/>
      <c r="AZ2377" s="564"/>
      <c r="BA2377" s="565"/>
      <c r="BB2377" s="568"/>
      <c r="BC2377" s="569"/>
      <c r="BD2377" s="548">
        <f>IF(AZ2377=0,0,(BB2377/AZ2377)*100)</f>
        <v>0</v>
      </c>
      <c r="BE2377" s="549"/>
      <c r="BF2377" s="572">
        <f>AT2377+AZ2377</f>
        <v>0</v>
      </c>
      <c r="BG2377" s="573"/>
      <c r="BH2377" s="544">
        <f>AV2377+BB2377</f>
        <v>0</v>
      </c>
      <c r="BI2377" s="545"/>
      <c r="BJ2377" s="548">
        <f>IF(BF2377=0,0,(BH2377/BF2377)*100)</f>
        <v>0</v>
      </c>
      <c r="BK2377" s="549"/>
      <c r="BL2377" s="552">
        <f>(AD2377*2)+(AJ2377*2)+(AP2377*3)+BB2377</f>
        <v>0</v>
      </c>
      <c r="BM2377" s="553"/>
      <c r="BN2377" s="554"/>
      <c r="BO2377" s="560" t="e">
        <f>(BL2377*BR$2312)+(N2377*BR$2313)+(X2377*BR$2314)+(R2377*BR$2315)+(V2377*BR$2316)+(Z2377*BR$2317)</f>
        <v>#REF!</v>
      </c>
      <c r="BP2377" s="560" t="e">
        <f>((AZ2377-BB2377)*BR$2319)+((AT2377-AV2377)*BR$2318)+(H2377*BR$2320)+(P2377*BR$2321)</f>
        <v>#REF!</v>
      </c>
      <c r="BQ2377" s="78" t="s">
        <v>87</v>
      </c>
      <c r="BR2377" s="79" t="e">
        <f>IF(#REF!="B",#REF!,IF(#REF!="C",#REF!,#REF!))</f>
        <v>#REF!</v>
      </c>
      <c r="BS2377" s="75"/>
    </row>
    <row r="2378" spans="1:71" ht="21.75" customHeight="1">
      <c r="A2378" s="62"/>
      <c r="B2378" s="587"/>
      <c r="C2378" s="562" t="str">
        <f>IF(ROSTER!D$14="","",ROSTER!D$14)</f>
        <v/>
      </c>
      <c r="D2378" s="563"/>
      <c r="E2378" s="591"/>
      <c r="F2378" s="593"/>
      <c r="G2378" s="595"/>
      <c r="H2378" s="585"/>
      <c r="I2378" s="577"/>
      <c r="J2378" s="566"/>
      <c r="K2378" s="567"/>
      <c r="L2378" s="570"/>
      <c r="M2378" s="571"/>
      <c r="N2378" s="582" t="s">
        <v>16</v>
      </c>
      <c r="O2378" s="583"/>
      <c r="P2378" s="566"/>
      <c r="Q2378" s="567"/>
      <c r="R2378" s="570"/>
      <c r="S2378" s="571"/>
      <c r="T2378" s="582" t="s">
        <v>16</v>
      </c>
      <c r="U2378" s="583"/>
      <c r="V2378" s="585"/>
      <c r="W2378" s="577"/>
      <c r="X2378" s="566"/>
      <c r="Y2378" s="577"/>
      <c r="Z2378" s="566"/>
      <c r="AA2378" s="577"/>
      <c r="AB2378" s="566"/>
      <c r="AC2378" s="567"/>
      <c r="AD2378" s="570"/>
      <c r="AE2378" s="571"/>
      <c r="AF2378" s="598"/>
      <c r="AG2378" s="599"/>
      <c r="AH2378" s="566"/>
      <c r="AI2378" s="567"/>
      <c r="AJ2378" s="570"/>
      <c r="AK2378" s="571"/>
      <c r="AL2378" s="598"/>
      <c r="AM2378" s="599"/>
      <c r="AN2378" s="566"/>
      <c r="AO2378" s="567"/>
      <c r="AP2378" s="570"/>
      <c r="AQ2378" s="571"/>
      <c r="AR2378" s="598"/>
      <c r="AS2378" s="599"/>
      <c r="AT2378" s="603"/>
      <c r="AU2378" s="604"/>
      <c r="AV2378" s="596"/>
      <c r="AW2378" s="597"/>
      <c r="AX2378" s="598"/>
      <c r="AY2378" s="599"/>
      <c r="AZ2378" s="566"/>
      <c r="BA2378" s="567"/>
      <c r="BB2378" s="570"/>
      <c r="BC2378" s="571"/>
      <c r="BD2378" s="598"/>
      <c r="BE2378" s="599"/>
      <c r="BF2378" s="603"/>
      <c r="BG2378" s="604"/>
      <c r="BH2378" s="596"/>
      <c r="BI2378" s="597"/>
      <c r="BJ2378" s="598"/>
      <c r="BK2378" s="599"/>
      <c r="BL2378" s="600"/>
      <c r="BM2378" s="601"/>
      <c r="BN2378" s="602"/>
      <c r="BO2378" s="561"/>
      <c r="BP2378" s="561"/>
      <c r="BQ2378" s="78" t="s">
        <v>88</v>
      </c>
      <c r="BR2378" s="79" t="e">
        <f>IF(#REF!="B",#REF!,IF(#REF!="C",#REF!,#REF!))</f>
        <v>#REF!</v>
      </c>
      <c r="BS2378" s="75"/>
    </row>
    <row r="2379" spans="1:71" ht="21.75" customHeight="1">
      <c r="A2379" s="62"/>
      <c r="B2379" s="586" t="str">
        <f>IF(ROSTER!B$16="","",ROSTER!B$16)</f>
        <v/>
      </c>
      <c r="C2379" s="588" t="str">
        <f>IF(ROSTER!C$16="","",ROSTER!C$16)</f>
        <v/>
      </c>
      <c r="D2379" s="589"/>
      <c r="E2379" s="590"/>
      <c r="F2379" s="592">
        <f>IF(E2379="y",1,IF(E2379="S",1,0))</f>
        <v>0</v>
      </c>
      <c r="G2379" s="594">
        <f>IF(E2379="S",1,0)</f>
        <v>0</v>
      </c>
      <c r="H2379" s="584"/>
      <c r="I2379" s="576"/>
      <c r="J2379" s="564"/>
      <c r="K2379" s="565"/>
      <c r="L2379" s="568"/>
      <c r="M2379" s="569"/>
      <c r="N2379" s="578">
        <f>L2379+J2379</f>
        <v>0</v>
      </c>
      <c r="O2379" s="579"/>
      <c r="P2379" s="564"/>
      <c r="Q2379" s="565"/>
      <c r="R2379" s="568"/>
      <c r="S2379" s="569"/>
      <c r="T2379" s="578">
        <f>R2379-P2379</f>
        <v>0</v>
      </c>
      <c r="U2379" s="579"/>
      <c r="V2379" s="584"/>
      <c r="W2379" s="576"/>
      <c r="X2379" s="564"/>
      <c r="Y2379" s="576"/>
      <c r="Z2379" s="564"/>
      <c r="AA2379" s="576"/>
      <c r="AB2379" s="564"/>
      <c r="AC2379" s="565"/>
      <c r="AD2379" s="568"/>
      <c r="AE2379" s="569"/>
      <c r="AF2379" s="548">
        <f>IF(AB2379=0,0,(AD2379/AB2379)*100)</f>
        <v>0</v>
      </c>
      <c r="AG2379" s="549"/>
      <c r="AH2379" s="564"/>
      <c r="AI2379" s="565"/>
      <c r="AJ2379" s="568"/>
      <c r="AK2379" s="569"/>
      <c r="AL2379" s="548">
        <f>IF(AH2379=0,0,(AJ2379/AH2379)*100)</f>
        <v>0</v>
      </c>
      <c r="AM2379" s="549"/>
      <c r="AN2379" s="564"/>
      <c r="AO2379" s="565"/>
      <c r="AP2379" s="568"/>
      <c r="AQ2379" s="569"/>
      <c r="AR2379" s="548">
        <f>IF(AN2379=0,0,(AP2379/AN2379)*100)</f>
        <v>0</v>
      </c>
      <c r="AS2379" s="549"/>
      <c r="AT2379" s="572">
        <f>AB2379+AH2379+AN2379</f>
        <v>0</v>
      </c>
      <c r="AU2379" s="573"/>
      <c r="AV2379" s="544">
        <f>AD2379+AJ2379+AP2379</f>
        <v>0</v>
      </c>
      <c r="AW2379" s="545"/>
      <c r="AX2379" s="548">
        <f>IF(AT2379=0,0,(AV2379/AT2379)*100)</f>
        <v>0</v>
      </c>
      <c r="AY2379" s="549"/>
      <c r="AZ2379" s="564"/>
      <c r="BA2379" s="565"/>
      <c r="BB2379" s="568"/>
      <c r="BC2379" s="569"/>
      <c r="BD2379" s="548">
        <f>IF(AZ2379=0,0,(BB2379/AZ2379)*100)</f>
        <v>0</v>
      </c>
      <c r="BE2379" s="549"/>
      <c r="BF2379" s="572">
        <f>AT2379+AZ2379</f>
        <v>0</v>
      </c>
      <c r="BG2379" s="573"/>
      <c r="BH2379" s="544">
        <f>AV2379+BB2379</f>
        <v>0</v>
      </c>
      <c r="BI2379" s="545"/>
      <c r="BJ2379" s="548">
        <f>IF(BF2379=0,0,(BH2379/BF2379)*100)</f>
        <v>0</v>
      </c>
      <c r="BK2379" s="549"/>
      <c r="BL2379" s="552">
        <f>(AD2379*2)+(AJ2379*2)+(AP2379*3)+BB2379</f>
        <v>0</v>
      </c>
      <c r="BM2379" s="553"/>
      <c r="BN2379" s="554"/>
      <c r="BO2379" s="560" t="e">
        <f>(BL2379*BR$2312)+(N2379*BR$2313)+(X2379*BR$2314)+(R2379*BR$2315)+(V2379*BR$2316)+(Z2379*BR$2317)</f>
        <v>#REF!</v>
      </c>
      <c r="BP2379" s="560" t="e">
        <f>((AZ2379-BB2379)*BR$2319)+((AT2379-AV2379)*BR$2318)+(H2379*BR$2320)+(P2379*BR$2321)</f>
        <v>#REF!</v>
      </c>
      <c r="BQ2379" s="78" t="s">
        <v>89</v>
      </c>
      <c r="BR2379" s="79" t="e">
        <f>IF(#REF!="B",#REF!,IF(#REF!="C",#REF!,#REF!))</f>
        <v>#REF!</v>
      </c>
      <c r="BS2379" s="75"/>
    </row>
    <row r="2380" spans="1:71" ht="21.75" customHeight="1">
      <c r="A2380" s="62"/>
      <c r="B2380" s="587"/>
      <c r="C2380" s="562" t="str">
        <f>IF(ROSTER!D$16="","",ROSTER!D$16)</f>
        <v/>
      </c>
      <c r="D2380" s="563"/>
      <c r="E2380" s="591"/>
      <c r="F2380" s="593"/>
      <c r="G2380" s="595"/>
      <c r="H2380" s="585"/>
      <c r="I2380" s="577"/>
      <c r="J2380" s="566"/>
      <c r="K2380" s="567"/>
      <c r="L2380" s="570"/>
      <c r="M2380" s="571"/>
      <c r="N2380" s="582" t="s">
        <v>16</v>
      </c>
      <c r="O2380" s="583"/>
      <c r="P2380" s="566"/>
      <c r="Q2380" s="567"/>
      <c r="R2380" s="570"/>
      <c r="S2380" s="571"/>
      <c r="T2380" s="582" t="s">
        <v>16</v>
      </c>
      <c r="U2380" s="583"/>
      <c r="V2380" s="585"/>
      <c r="W2380" s="577"/>
      <c r="X2380" s="566"/>
      <c r="Y2380" s="577"/>
      <c r="Z2380" s="566"/>
      <c r="AA2380" s="577"/>
      <c r="AB2380" s="566"/>
      <c r="AC2380" s="567"/>
      <c r="AD2380" s="570"/>
      <c r="AE2380" s="571"/>
      <c r="AF2380" s="598"/>
      <c r="AG2380" s="599"/>
      <c r="AH2380" s="566"/>
      <c r="AI2380" s="567"/>
      <c r="AJ2380" s="570"/>
      <c r="AK2380" s="571"/>
      <c r="AL2380" s="598"/>
      <c r="AM2380" s="599"/>
      <c r="AN2380" s="566"/>
      <c r="AO2380" s="567"/>
      <c r="AP2380" s="570"/>
      <c r="AQ2380" s="571"/>
      <c r="AR2380" s="598"/>
      <c r="AS2380" s="599"/>
      <c r="AT2380" s="603"/>
      <c r="AU2380" s="604"/>
      <c r="AV2380" s="596"/>
      <c r="AW2380" s="597"/>
      <c r="AX2380" s="598"/>
      <c r="AY2380" s="599"/>
      <c r="AZ2380" s="566"/>
      <c r="BA2380" s="567"/>
      <c r="BB2380" s="570"/>
      <c r="BC2380" s="571"/>
      <c r="BD2380" s="598"/>
      <c r="BE2380" s="599"/>
      <c r="BF2380" s="603"/>
      <c r="BG2380" s="604"/>
      <c r="BH2380" s="596"/>
      <c r="BI2380" s="597"/>
      <c r="BJ2380" s="598"/>
      <c r="BK2380" s="599"/>
      <c r="BL2380" s="600"/>
      <c r="BM2380" s="601"/>
      <c r="BN2380" s="602"/>
      <c r="BO2380" s="561"/>
      <c r="BP2380" s="561"/>
      <c r="BQ2380" s="78" t="s">
        <v>90</v>
      </c>
      <c r="BR2380" s="79" t="e">
        <f>IF(#REF!="B",#REF!,IF(#REF!="C",#REF!,#REF!))</f>
        <v>#REF!</v>
      </c>
      <c r="BS2380" s="75"/>
    </row>
    <row r="2381" spans="1:71" ht="21.75" customHeight="1">
      <c r="A2381" s="62"/>
      <c r="B2381" s="586" t="str">
        <f>IF(ROSTER!B$18="","",ROSTER!B$18)</f>
        <v/>
      </c>
      <c r="C2381" s="588" t="str">
        <f>IF(ROSTER!C$18="","",ROSTER!C$18)</f>
        <v/>
      </c>
      <c r="D2381" s="589"/>
      <c r="E2381" s="590"/>
      <c r="F2381" s="592">
        <f>IF(E2381="y",1,IF(E2381="S",1,0))</f>
        <v>0</v>
      </c>
      <c r="G2381" s="594">
        <f>IF(E2381="S",1,0)</f>
        <v>0</v>
      </c>
      <c r="H2381" s="584"/>
      <c r="I2381" s="576"/>
      <c r="J2381" s="564"/>
      <c r="K2381" s="565"/>
      <c r="L2381" s="568"/>
      <c r="M2381" s="569"/>
      <c r="N2381" s="578">
        <f>L2381+J2381</f>
        <v>0</v>
      </c>
      <c r="O2381" s="579"/>
      <c r="P2381" s="564"/>
      <c r="Q2381" s="565"/>
      <c r="R2381" s="568"/>
      <c r="S2381" s="569"/>
      <c r="T2381" s="578">
        <f>R2381-P2381</f>
        <v>0</v>
      </c>
      <c r="U2381" s="579"/>
      <c r="V2381" s="584"/>
      <c r="W2381" s="576"/>
      <c r="X2381" s="564"/>
      <c r="Y2381" s="576"/>
      <c r="Z2381" s="564"/>
      <c r="AA2381" s="576"/>
      <c r="AB2381" s="564"/>
      <c r="AC2381" s="565"/>
      <c r="AD2381" s="568"/>
      <c r="AE2381" s="569"/>
      <c r="AF2381" s="548">
        <f>IF(AB2381=0,0,(AD2381/AB2381)*100)</f>
        <v>0</v>
      </c>
      <c r="AG2381" s="549"/>
      <c r="AH2381" s="564"/>
      <c r="AI2381" s="565"/>
      <c r="AJ2381" s="568"/>
      <c r="AK2381" s="569"/>
      <c r="AL2381" s="548">
        <f>IF(AH2381=0,0,(AJ2381/AH2381)*100)</f>
        <v>0</v>
      </c>
      <c r="AM2381" s="549"/>
      <c r="AN2381" s="564"/>
      <c r="AO2381" s="565"/>
      <c r="AP2381" s="568"/>
      <c r="AQ2381" s="569"/>
      <c r="AR2381" s="548">
        <f>IF(AN2381=0,0,(AP2381/AN2381)*100)</f>
        <v>0</v>
      </c>
      <c r="AS2381" s="549"/>
      <c r="AT2381" s="572">
        <f>AB2381+AH2381+AN2381</f>
        <v>0</v>
      </c>
      <c r="AU2381" s="573"/>
      <c r="AV2381" s="544">
        <f>AD2381+AJ2381+AP2381</f>
        <v>0</v>
      </c>
      <c r="AW2381" s="545"/>
      <c r="AX2381" s="548">
        <f>IF(AT2381=0,0,(AV2381/AT2381)*100)</f>
        <v>0</v>
      </c>
      <c r="AY2381" s="549"/>
      <c r="AZ2381" s="564"/>
      <c r="BA2381" s="565"/>
      <c r="BB2381" s="568"/>
      <c r="BC2381" s="569"/>
      <c r="BD2381" s="548">
        <f>IF(AZ2381=0,0,(BB2381/AZ2381)*100)</f>
        <v>0</v>
      </c>
      <c r="BE2381" s="549"/>
      <c r="BF2381" s="572">
        <f>AT2381+AZ2381</f>
        <v>0</v>
      </c>
      <c r="BG2381" s="573"/>
      <c r="BH2381" s="544">
        <f>AV2381+BB2381</f>
        <v>0</v>
      </c>
      <c r="BI2381" s="545"/>
      <c r="BJ2381" s="548">
        <f>IF(BF2381=0,0,(BH2381/BF2381)*100)</f>
        <v>0</v>
      </c>
      <c r="BK2381" s="549"/>
      <c r="BL2381" s="552">
        <f>(AD2381*2)+(AJ2381*2)+(AP2381*3)+BB2381</f>
        <v>0</v>
      </c>
      <c r="BM2381" s="553"/>
      <c r="BN2381" s="554"/>
      <c r="BO2381" s="560" t="e">
        <f>(BL2381*BR$2312)+(N2381*BR$2313)+(X2381*BR$2314)+(R2381*BR$2315)+(V2381*BR$2316)+(Z2381*BR$2317)</f>
        <v>#REF!</v>
      </c>
      <c r="BP2381" s="560" t="e">
        <f>((AZ2381-BB2381)*BR$2319)+((AT2381-AV2381)*BR$2318)+(H2381*BR$2320)+(P2381*BR$2321)</f>
        <v>#REF!</v>
      </c>
      <c r="BQ2381" s="62"/>
      <c r="BR2381" s="62"/>
      <c r="BS2381" s="75"/>
    </row>
    <row r="2382" spans="1:71" ht="21.75" customHeight="1">
      <c r="A2382" s="62"/>
      <c r="B2382" s="587"/>
      <c r="C2382" s="562" t="str">
        <f>IF(ROSTER!D$18="","",ROSTER!D$18)</f>
        <v/>
      </c>
      <c r="D2382" s="563"/>
      <c r="E2382" s="591"/>
      <c r="F2382" s="593"/>
      <c r="G2382" s="595"/>
      <c r="H2382" s="585"/>
      <c r="I2382" s="577"/>
      <c r="J2382" s="566"/>
      <c r="K2382" s="567"/>
      <c r="L2382" s="570"/>
      <c r="M2382" s="571"/>
      <c r="N2382" s="582" t="s">
        <v>16</v>
      </c>
      <c r="O2382" s="583"/>
      <c r="P2382" s="566"/>
      <c r="Q2382" s="567"/>
      <c r="R2382" s="570"/>
      <c r="S2382" s="571"/>
      <c r="T2382" s="582" t="s">
        <v>16</v>
      </c>
      <c r="U2382" s="583"/>
      <c r="V2382" s="585"/>
      <c r="W2382" s="577"/>
      <c r="X2382" s="566"/>
      <c r="Y2382" s="577"/>
      <c r="Z2382" s="566"/>
      <c r="AA2382" s="577"/>
      <c r="AB2382" s="566"/>
      <c r="AC2382" s="567"/>
      <c r="AD2382" s="570"/>
      <c r="AE2382" s="571"/>
      <c r="AF2382" s="598"/>
      <c r="AG2382" s="599"/>
      <c r="AH2382" s="566"/>
      <c r="AI2382" s="567"/>
      <c r="AJ2382" s="570"/>
      <c r="AK2382" s="571"/>
      <c r="AL2382" s="598"/>
      <c r="AM2382" s="599"/>
      <c r="AN2382" s="566"/>
      <c r="AO2382" s="567"/>
      <c r="AP2382" s="570"/>
      <c r="AQ2382" s="571"/>
      <c r="AR2382" s="598"/>
      <c r="AS2382" s="599"/>
      <c r="AT2382" s="603"/>
      <c r="AU2382" s="604"/>
      <c r="AV2382" s="596"/>
      <c r="AW2382" s="597"/>
      <c r="AX2382" s="598"/>
      <c r="AY2382" s="599"/>
      <c r="AZ2382" s="566"/>
      <c r="BA2382" s="567"/>
      <c r="BB2382" s="570"/>
      <c r="BC2382" s="571"/>
      <c r="BD2382" s="598"/>
      <c r="BE2382" s="599"/>
      <c r="BF2382" s="603"/>
      <c r="BG2382" s="604"/>
      <c r="BH2382" s="596"/>
      <c r="BI2382" s="597"/>
      <c r="BJ2382" s="598"/>
      <c r="BK2382" s="599"/>
      <c r="BL2382" s="600"/>
      <c r="BM2382" s="601"/>
      <c r="BN2382" s="602"/>
      <c r="BO2382" s="561"/>
      <c r="BP2382" s="561"/>
      <c r="BQ2382" s="62"/>
      <c r="BR2382" s="62"/>
      <c r="BS2382" s="62"/>
    </row>
    <row r="2383" spans="1:71" ht="21.75" customHeight="1">
      <c r="A2383" s="62"/>
      <c r="B2383" s="586" t="str">
        <f>IF(ROSTER!B$20="","",ROSTER!B$20)</f>
        <v/>
      </c>
      <c r="C2383" s="588" t="str">
        <f>IF(ROSTER!C$20="","",ROSTER!C$20)</f>
        <v/>
      </c>
      <c r="D2383" s="589"/>
      <c r="E2383" s="590"/>
      <c r="F2383" s="592">
        <f>IF(E2383="y",1,IF(E2383="S",1,0))</f>
        <v>0</v>
      </c>
      <c r="G2383" s="594">
        <f>IF(E2383="S",1,0)</f>
        <v>0</v>
      </c>
      <c r="H2383" s="584"/>
      <c r="I2383" s="576"/>
      <c r="J2383" s="564"/>
      <c r="K2383" s="565"/>
      <c r="L2383" s="568"/>
      <c r="M2383" s="569"/>
      <c r="N2383" s="578">
        <f>L2383+J2383</f>
        <v>0</v>
      </c>
      <c r="O2383" s="579"/>
      <c r="P2383" s="564"/>
      <c r="Q2383" s="565"/>
      <c r="R2383" s="568"/>
      <c r="S2383" s="569"/>
      <c r="T2383" s="578">
        <f>R2383-P2383</f>
        <v>0</v>
      </c>
      <c r="U2383" s="579"/>
      <c r="V2383" s="584"/>
      <c r="W2383" s="576"/>
      <c r="X2383" s="564"/>
      <c r="Y2383" s="576"/>
      <c r="Z2383" s="564"/>
      <c r="AA2383" s="576"/>
      <c r="AB2383" s="564"/>
      <c r="AC2383" s="565"/>
      <c r="AD2383" s="568"/>
      <c r="AE2383" s="569"/>
      <c r="AF2383" s="548">
        <f>IF(AB2383=0,0,(AD2383/AB2383)*100)</f>
        <v>0</v>
      </c>
      <c r="AG2383" s="549"/>
      <c r="AH2383" s="564"/>
      <c r="AI2383" s="565"/>
      <c r="AJ2383" s="568"/>
      <c r="AK2383" s="569"/>
      <c r="AL2383" s="548">
        <f>IF(AH2383=0,0,(AJ2383/AH2383)*100)</f>
        <v>0</v>
      </c>
      <c r="AM2383" s="549"/>
      <c r="AN2383" s="564"/>
      <c r="AO2383" s="565"/>
      <c r="AP2383" s="568"/>
      <c r="AQ2383" s="569"/>
      <c r="AR2383" s="548">
        <f>IF(AN2383=0,0,(AP2383/AN2383)*100)</f>
        <v>0</v>
      </c>
      <c r="AS2383" s="549"/>
      <c r="AT2383" s="572">
        <f>AB2383+AH2383+AN2383</f>
        <v>0</v>
      </c>
      <c r="AU2383" s="573"/>
      <c r="AV2383" s="544">
        <f>AD2383+AJ2383+AP2383</f>
        <v>0</v>
      </c>
      <c r="AW2383" s="545"/>
      <c r="AX2383" s="548">
        <f>IF(AT2383=0,0,(AV2383/AT2383)*100)</f>
        <v>0</v>
      </c>
      <c r="AY2383" s="549"/>
      <c r="AZ2383" s="564"/>
      <c r="BA2383" s="565"/>
      <c r="BB2383" s="568"/>
      <c r="BC2383" s="569"/>
      <c r="BD2383" s="548">
        <f>IF(AZ2383=0,0,(BB2383/AZ2383)*100)</f>
        <v>0</v>
      </c>
      <c r="BE2383" s="549"/>
      <c r="BF2383" s="572">
        <f>AT2383+AZ2383</f>
        <v>0</v>
      </c>
      <c r="BG2383" s="573"/>
      <c r="BH2383" s="544">
        <f>AV2383+BB2383</f>
        <v>0</v>
      </c>
      <c r="BI2383" s="545"/>
      <c r="BJ2383" s="548">
        <f>IF(BF2383=0,0,(BH2383/BF2383)*100)</f>
        <v>0</v>
      </c>
      <c r="BK2383" s="549"/>
      <c r="BL2383" s="552">
        <f>(AD2383*2)+(AJ2383*2)+(AP2383*3)+BB2383</f>
        <v>0</v>
      </c>
      <c r="BM2383" s="553"/>
      <c r="BN2383" s="554"/>
      <c r="BO2383" s="560" t="e">
        <f>(BL2383*BR$2312)+(N2383*BR$2313)+(X2383*BR$2314)+(R2383*BR$2315)+(V2383*BR$2316)+(Z2383*BR$2317)</f>
        <v>#REF!</v>
      </c>
      <c r="BP2383" s="560" t="e">
        <f>((AZ2383-BB2383)*BR$2319)+((AT2383-AV2383)*BR$2318)+(H2383*BR$2320)+(P2383*BR$2321)</f>
        <v>#REF!</v>
      </c>
      <c r="BQ2383" s="62"/>
      <c r="BR2383" s="62"/>
      <c r="BS2383" s="62"/>
    </row>
    <row r="2384" spans="1:71" ht="21.75" customHeight="1">
      <c r="A2384" s="62"/>
      <c r="B2384" s="587"/>
      <c r="C2384" s="562" t="str">
        <f>IF(ROSTER!D$20="","",ROSTER!D$20)</f>
        <v/>
      </c>
      <c r="D2384" s="563"/>
      <c r="E2384" s="591"/>
      <c r="F2384" s="593"/>
      <c r="G2384" s="595"/>
      <c r="H2384" s="585"/>
      <c r="I2384" s="577"/>
      <c r="J2384" s="566"/>
      <c r="K2384" s="567"/>
      <c r="L2384" s="570"/>
      <c r="M2384" s="571"/>
      <c r="N2384" s="582" t="s">
        <v>16</v>
      </c>
      <c r="O2384" s="583"/>
      <c r="P2384" s="566"/>
      <c r="Q2384" s="567"/>
      <c r="R2384" s="570"/>
      <c r="S2384" s="571"/>
      <c r="T2384" s="582" t="s">
        <v>16</v>
      </c>
      <c r="U2384" s="583"/>
      <c r="V2384" s="585"/>
      <c r="W2384" s="577"/>
      <c r="X2384" s="566"/>
      <c r="Y2384" s="577"/>
      <c r="Z2384" s="566"/>
      <c r="AA2384" s="577"/>
      <c r="AB2384" s="566"/>
      <c r="AC2384" s="567"/>
      <c r="AD2384" s="570"/>
      <c r="AE2384" s="571"/>
      <c r="AF2384" s="598"/>
      <c r="AG2384" s="599"/>
      <c r="AH2384" s="566"/>
      <c r="AI2384" s="567"/>
      <c r="AJ2384" s="570"/>
      <c r="AK2384" s="571"/>
      <c r="AL2384" s="598"/>
      <c r="AM2384" s="599"/>
      <c r="AN2384" s="566"/>
      <c r="AO2384" s="567"/>
      <c r="AP2384" s="570"/>
      <c r="AQ2384" s="571"/>
      <c r="AR2384" s="598"/>
      <c r="AS2384" s="599"/>
      <c r="AT2384" s="603"/>
      <c r="AU2384" s="604"/>
      <c r="AV2384" s="596"/>
      <c r="AW2384" s="597"/>
      <c r="AX2384" s="598"/>
      <c r="AY2384" s="599"/>
      <c r="AZ2384" s="566"/>
      <c r="BA2384" s="567"/>
      <c r="BB2384" s="570"/>
      <c r="BC2384" s="571"/>
      <c r="BD2384" s="598"/>
      <c r="BE2384" s="599"/>
      <c r="BF2384" s="603"/>
      <c r="BG2384" s="604"/>
      <c r="BH2384" s="596"/>
      <c r="BI2384" s="597"/>
      <c r="BJ2384" s="598"/>
      <c r="BK2384" s="599"/>
      <c r="BL2384" s="600"/>
      <c r="BM2384" s="601"/>
      <c r="BN2384" s="602"/>
      <c r="BO2384" s="561"/>
      <c r="BP2384" s="561"/>
      <c r="BQ2384" s="62"/>
      <c r="BR2384" s="62"/>
      <c r="BS2384" s="62"/>
    </row>
    <row r="2385" spans="1:76" ht="21.75" customHeight="1">
      <c r="A2385" s="62"/>
      <c r="B2385" s="586" t="str">
        <f>IF(ROSTER!B$22="","",ROSTER!B$22)</f>
        <v/>
      </c>
      <c r="C2385" s="588" t="str">
        <f>IF(ROSTER!C$22="","",ROSTER!C$22)</f>
        <v/>
      </c>
      <c r="D2385" s="589"/>
      <c r="E2385" s="590"/>
      <c r="F2385" s="592">
        <f>IF(E2385="y",1,IF(E2385="S",1,0))</f>
        <v>0</v>
      </c>
      <c r="G2385" s="594">
        <f>IF(E2385="S",1,0)</f>
        <v>0</v>
      </c>
      <c r="H2385" s="584"/>
      <c r="I2385" s="576"/>
      <c r="J2385" s="564"/>
      <c r="K2385" s="565"/>
      <c r="L2385" s="568"/>
      <c r="M2385" s="569"/>
      <c r="N2385" s="578">
        <f>L2385+J2385</f>
        <v>0</v>
      </c>
      <c r="O2385" s="579"/>
      <c r="P2385" s="564"/>
      <c r="Q2385" s="565"/>
      <c r="R2385" s="568"/>
      <c r="S2385" s="569"/>
      <c r="T2385" s="578">
        <f>R2385-P2385</f>
        <v>0</v>
      </c>
      <c r="U2385" s="579"/>
      <c r="V2385" s="584"/>
      <c r="W2385" s="576"/>
      <c r="X2385" s="564"/>
      <c r="Y2385" s="576"/>
      <c r="Z2385" s="564"/>
      <c r="AA2385" s="576"/>
      <c r="AB2385" s="564"/>
      <c r="AC2385" s="565"/>
      <c r="AD2385" s="568"/>
      <c r="AE2385" s="569"/>
      <c r="AF2385" s="548">
        <f>IF(AB2385=0,0,(AD2385/AB2385)*100)</f>
        <v>0</v>
      </c>
      <c r="AG2385" s="549"/>
      <c r="AH2385" s="564"/>
      <c r="AI2385" s="565"/>
      <c r="AJ2385" s="568"/>
      <c r="AK2385" s="569"/>
      <c r="AL2385" s="548">
        <f>IF(AH2385=0,0,(AJ2385/AH2385)*100)</f>
        <v>0</v>
      </c>
      <c r="AM2385" s="549"/>
      <c r="AN2385" s="564"/>
      <c r="AO2385" s="565"/>
      <c r="AP2385" s="568"/>
      <c r="AQ2385" s="569"/>
      <c r="AR2385" s="548">
        <f>IF(AN2385=0,0,(AP2385/AN2385)*100)</f>
        <v>0</v>
      </c>
      <c r="AS2385" s="549"/>
      <c r="AT2385" s="572">
        <f>AB2385+AH2385+AN2385</f>
        <v>0</v>
      </c>
      <c r="AU2385" s="573"/>
      <c r="AV2385" s="544">
        <f>AD2385+AJ2385+AP2385</f>
        <v>0</v>
      </c>
      <c r="AW2385" s="545"/>
      <c r="AX2385" s="548">
        <f>IF(AT2385=0,0,(AV2385/AT2385)*100)</f>
        <v>0</v>
      </c>
      <c r="AY2385" s="549"/>
      <c r="AZ2385" s="564"/>
      <c r="BA2385" s="565"/>
      <c r="BB2385" s="568"/>
      <c r="BC2385" s="569"/>
      <c r="BD2385" s="548">
        <f>IF(AZ2385=0,0,(BB2385/AZ2385)*100)</f>
        <v>0</v>
      </c>
      <c r="BE2385" s="549"/>
      <c r="BF2385" s="572">
        <f>AT2385+AZ2385</f>
        <v>0</v>
      </c>
      <c r="BG2385" s="573"/>
      <c r="BH2385" s="544">
        <f>AV2385+BB2385</f>
        <v>0</v>
      </c>
      <c r="BI2385" s="545"/>
      <c r="BJ2385" s="548">
        <f>IF(BF2385=0,0,(BH2385/BF2385)*100)</f>
        <v>0</v>
      </c>
      <c r="BK2385" s="549"/>
      <c r="BL2385" s="552">
        <f>(AD2385*2)+(AJ2385*2)+(AP2385*3)+BB2385</f>
        <v>0</v>
      </c>
      <c r="BM2385" s="553"/>
      <c r="BN2385" s="554"/>
      <c r="BO2385" s="560" t="e">
        <f>(BL2385*BR$2312)+(N2385*BR$2313)+(X2385*BR$2314)+(R2385*BR$2315)+(V2385*BR$2316)+(Z2385*BR$2317)</f>
        <v>#REF!</v>
      </c>
      <c r="BP2385" s="560" t="e">
        <f>((AZ2385-BB2385)*BR$2319)+((AT2385-AV2385)*BR$2318)+(H2385*BR$2320)+(P2385*BR$2321)</f>
        <v>#REF!</v>
      </c>
      <c r="BQ2385" s="62"/>
      <c r="BR2385" s="62"/>
      <c r="BS2385" s="62"/>
    </row>
    <row r="2386" spans="1:76" ht="21.75" customHeight="1">
      <c r="A2386" s="62"/>
      <c r="B2386" s="587"/>
      <c r="C2386" s="562" t="str">
        <f>IF(ROSTER!D$22="","",ROSTER!D$22)</f>
        <v/>
      </c>
      <c r="D2386" s="563"/>
      <c r="E2386" s="591"/>
      <c r="F2386" s="593"/>
      <c r="G2386" s="595"/>
      <c r="H2386" s="585"/>
      <c r="I2386" s="577"/>
      <c r="J2386" s="566"/>
      <c r="K2386" s="567"/>
      <c r="L2386" s="570"/>
      <c r="M2386" s="571"/>
      <c r="N2386" s="582" t="s">
        <v>16</v>
      </c>
      <c r="O2386" s="583"/>
      <c r="P2386" s="566"/>
      <c r="Q2386" s="567"/>
      <c r="R2386" s="570"/>
      <c r="S2386" s="571"/>
      <c r="T2386" s="582" t="s">
        <v>16</v>
      </c>
      <c r="U2386" s="583"/>
      <c r="V2386" s="585"/>
      <c r="W2386" s="577"/>
      <c r="X2386" s="566"/>
      <c r="Y2386" s="577"/>
      <c r="Z2386" s="566"/>
      <c r="AA2386" s="577"/>
      <c r="AB2386" s="566"/>
      <c r="AC2386" s="567"/>
      <c r="AD2386" s="570"/>
      <c r="AE2386" s="571"/>
      <c r="AF2386" s="598"/>
      <c r="AG2386" s="599"/>
      <c r="AH2386" s="566"/>
      <c r="AI2386" s="567"/>
      <c r="AJ2386" s="570"/>
      <c r="AK2386" s="571"/>
      <c r="AL2386" s="598"/>
      <c r="AM2386" s="599"/>
      <c r="AN2386" s="566"/>
      <c r="AO2386" s="567"/>
      <c r="AP2386" s="570"/>
      <c r="AQ2386" s="571"/>
      <c r="AR2386" s="598"/>
      <c r="AS2386" s="599"/>
      <c r="AT2386" s="603"/>
      <c r="AU2386" s="604"/>
      <c r="AV2386" s="596"/>
      <c r="AW2386" s="597"/>
      <c r="AX2386" s="598"/>
      <c r="AY2386" s="599"/>
      <c r="AZ2386" s="566"/>
      <c r="BA2386" s="567"/>
      <c r="BB2386" s="570"/>
      <c r="BC2386" s="571"/>
      <c r="BD2386" s="598"/>
      <c r="BE2386" s="599"/>
      <c r="BF2386" s="603"/>
      <c r="BG2386" s="604"/>
      <c r="BH2386" s="596"/>
      <c r="BI2386" s="597"/>
      <c r="BJ2386" s="598"/>
      <c r="BK2386" s="599"/>
      <c r="BL2386" s="600"/>
      <c r="BM2386" s="601"/>
      <c r="BN2386" s="602"/>
      <c r="BO2386" s="561"/>
      <c r="BP2386" s="561"/>
      <c r="BQ2386" s="62"/>
      <c r="BR2386" s="62"/>
      <c r="BS2386" s="62"/>
    </row>
    <row r="2387" spans="1:76" ht="21.75" customHeight="1">
      <c r="A2387" s="62"/>
      <c r="B2387" s="586" t="str">
        <f>IF(ROSTER!B$24="","",ROSTER!B$24)</f>
        <v/>
      </c>
      <c r="C2387" s="588" t="str">
        <f>IF(ROSTER!C$24="","",ROSTER!C$24)</f>
        <v/>
      </c>
      <c r="D2387" s="589"/>
      <c r="E2387" s="590"/>
      <c r="F2387" s="592">
        <f>IF(E2387="y",1,IF(E2387="S",1,0))</f>
        <v>0</v>
      </c>
      <c r="G2387" s="594">
        <f>IF(E2387="S",1,0)</f>
        <v>0</v>
      </c>
      <c r="H2387" s="584"/>
      <c r="I2387" s="576"/>
      <c r="J2387" s="564"/>
      <c r="K2387" s="565"/>
      <c r="L2387" s="568"/>
      <c r="M2387" s="569"/>
      <c r="N2387" s="578">
        <f>L2387+J2387</f>
        <v>0</v>
      </c>
      <c r="O2387" s="579"/>
      <c r="P2387" s="564"/>
      <c r="Q2387" s="565"/>
      <c r="R2387" s="568"/>
      <c r="S2387" s="569"/>
      <c r="T2387" s="578">
        <f>R2387-P2387</f>
        <v>0</v>
      </c>
      <c r="U2387" s="579"/>
      <c r="V2387" s="584"/>
      <c r="W2387" s="576"/>
      <c r="X2387" s="564"/>
      <c r="Y2387" s="576"/>
      <c r="Z2387" s="564"/>
      <c r="AA2387" s="576"/>
      <c r="AB2387" s="564"/>
      <c r="AC2387" s="565"/>
      <c r="AD2387" s="568"/>
      <c r="AE2387" s="569"/>
      <c r="AF2387" s="548">
        <f>IF(AB2387=0,0,(AD2387/AB2387)*100)</f>
        <v>0</v>
      </c>
      <c r="AG2387" s="549"/>
      <c r="AH2387" s="564"/>
      <c r="AI2387" s="565"/>
      <c r="AJ2387" s="568"/>
      <c r="AK2387" s="569"/>
      <c r="AL2387" s="548">
        <f>IF(AH2387=0,0,(AJ2387/AH2387)*100)</f>
        <v>0</v>
      </c>
      <c r="AM2387" s="549"/>
      <c r="AN2387" s="564"/>
      <c r="AO2387" s="565"/>
      <c r="AP2387" s="568"/>
      <c r="AQ2387" s="569"/>
      <c r="AR2387" s="548">
        <f>IF(AN2387=0,0,(AP2387/AN2387)*100)</f>
        <v>0</v>
      </c>
      <c r="AS2387" s="549"/>
      <c r="AT2387" s="572">
        <f>AB2387+AH2387+AN2387</f>
        <v>0</v>
      </c>
      <c r="AU2387" s="573"/>
      <c r="AV2387" s="544">
        <f>AD2387+AJ2387+AP2387</f>
        <v>0</v>
      </c>
      <c r="AW2387" s="545"/>
      <c r="AX2387" s="548">
        <f>IF(AT2387=0,0,(AV2387/AT2387)*100)</f>
        <v>0</v>
      </c>
      <c r="AY2387" s="549"/>
      <c r="AZ2387" s="564"/>
      <c r="BA2387" s="565"/>
      <c r="BB2387" s="568"/>
      <c r="BC2387" s="569"/>
      <c r="BD2387" s="548">
        <f>IF(AZ2387=0,0,(BB2387/AZ2387)*100)</f>
        <v>0</v>
      </c>
      <c r="BE2387" s="549"/>
      <c r="BF2387" s="572">
        <f>AT2387+AZ2387</f>
        <v>0</v>
      </c>
      <c r="BG2387" s="573"/>
      <c r="BH2387" s="544">
        <f>AV2387+BB2387</f>
        <v>0</v>
      </c>
      <c r="BI2387" s="545"/>
      <c r="BJ2387" s="548">
        <f>IF(BF2387=0,0,(BH2387/BF2387)*100)</f>
        <v>0</v>
      </c>
      <c r="BK2387" s="549"/>
      <c r="BL2387" s="552">
        <f>(AD2387*2)+(AJ2387*2)+(AP2387*3)+BB2387</f>
        <v>0</v>
      </c>
      <c r="BM2387" s="553"/>
      <c r="BN2387" s="554"/>
      <c r="BO2387" s="560" t="e">
        <f>(BL2387*BR$2312)+(N2387*BR$2313)+(X2387*BR$2314)+(R2387*BR$2315)+(V2387*BR$2316)+(Z2387*BR$2317)</f>
        <v>#REF!</v>
      </c>
      <c r="BP2387" s="560" t="e">
        <f>((AZ2387-BB2387)*BR$2319)+((AT2387-AV2387)*BR$2318)+(H2387*BR$2320)+(P2387*BR$2321)</f>
        <v>#REF!</v>
      </c>
      <c r="BQ2387" s="62"/>
      <c r="BR2387" s="62"/>
      <c r="BS2387" s="62"/>
    </row>
    <row r="2388" spans="1:76" ht="21.75" customHeight="1">
      <c r="A2388" s="62"/>
      <c r="B2388" s="587"/>
      <c r="C2388" s="562" t="str">
        <f>IF(ROSTER!D$24="","",ROSTER!D$24)</f>
        <v/>
      </c>
      <c r="D2388" s="563"/>
      <c r="E2388" s="591"/>
      <c r="F2388" s="593"/>
      <c r="G2388" s="595"/>
      <c r="H2388" s="585"/>
      <c r="I2388" s="577"/>
      <c r="J2388" s="566"/>
      <c r="K2388" s="567"/>
      <c r="L2388" s="570"/>
      <c r="M2388" s="571"/>
      <c r="N2388" s="582" t="s">
        <v>16</v>
      </c>
      <c r="O2388" s="583"/>
      <c r="P2388" s="566"/>
      <c r="Q2388" s="567"/>
      <c r="R2388" s="570"/>
      <c r="S2388" s="571"/>
      <c r="T2388" s="582" t="s">
        <v>16</v>
      </c>
      <c r="U2388" s="583"/>
      <c r="V2388" s="585"/>
      <c r="W2388" s="577"/>
      <c r="X2388" s="566"/>
      <c r="Y2388" s="577"/>
      <c r="Z2388" s="566"/>
      <c r="AA2388" s="577"/>
      <c r="AB2388" s="566"/>
      <c r="AC2388" s="567"/>
      <c r="AD2388" s="570"/>
      <c r="AE2388" s="571"/>
      <c r="AF2388" s="598"/>
      <c r="AG2388" s="599"/>
      <c r="AH2388" s="566"/>
      <c r="AI2388" s="567"/>
      <c r="AJ2388" s="570"/>
      <c r="AK2388" s="571"/>
      <c r="AL2388" s="598"/>
      <c r="AM2388" s="599"/>
      <c r="AN2388" s="566"/>
      <c r="AO2388" s="567"/>
      <c r="AP2388" s="570"/>
      <c r="AQ2388" s="571"/>
      <c r="AR2388" s="598"/>
      <c r="AS2388" s="599"/>
      <c r="AT2388" s="603"/>
      <c r="AU2388" s="604"/>
      <c r="AV2388" s="596"/>
      <c r="AW2388" s="597"/>
      <c r="AX2388" s="598"/>
      <c r="AY2388" s="599"/>
      <c r="AZ2388" s="566"/>
      <c r="BA2388" s="567"/>
      <c r="BB2388" s="570"/>
      <c r="BC2388" s="571"/>
      <c r="BD2388" s="598"/>
      <c r="BE2388" s="599"/>
      <c r="BF2388" s="603"/>
      <c r="BG2388" s="604"/>
      <c r="BH2388" s="596"/>
      <c r="BI2388" s="597"/>
      <c r="BJ2388" s="598"/>
      <c r="BK2388" s="599"/>
      <c r="BL2388" s="600"/>
      <c r="BM2388" s="601"/>
      <c r="BN2388" s="602"/>
      <c r="BO2388" s="561"/>
      <c r="BP2388" s="561"/>
      <c r="BQ2388" s="62"/>
      <c r="BR2388" s="62"/>
      <c r="BS2388" s="62"/>
      <c r="BX2388" s="82"/>
    </row>
    <row r="2389" spans="1:76" ht="21.75" customHeight="1">
      <c r="A2389" s="62"/>
      <c r="B2389" s="586" t="str">
        <f>IF(ROSTER!B$26="","",ROSTER!B$26)</f>
        <v/>
      </c>
      <c r="C2389" s="588" t="str">
        <f>IF(ROSTER!C$26="","",ROSTER!C$26)</f>
        <v/>
      </c>
      <c r="D2389" s="589"/>
      <c r="E2389" s="590"/>
      <c r="F2389" s="592">
        <f>IF(E2389="y",1,IF(E2389="S",1,0))</f>
        <v>0</v>
      </c>
      <c r="G2389" s="594">
        <f>IF(E2389="S",1,0)</f>
        <v>0</v>
      </c>
      <c r="H2389" s="584"/>
      <c r="I2389" s="576"/>
      <c r="J2389" s="564"/>
      <c r="K2389" s="565"/>
      <c r="L2389" s="568"/>
      <c r="M2389" s="569"/>
      <c r="N2389" s="578">
        <f>L2389+J2389</f>
        <v>0</v>
      </c>
      <c r="O2389" s="579"/>
      <c r="P2389" s="564"/>
      <c r="Q2389" s="565"/>
      <c r="R2389" s="568"/>
      <c r="S2389" s="569"/>
      <c r="T2389" s="578">
        <f>R2389-P2389</f>
        <v>0</v>
      </c>
      <c r="U2389" s="579"/>
      <c r="V2389" s="584"/>
      <c r="W2389" s="576"/>
      <c r="X2389" s="564"/>
      <c r="Y2389" s="576"/>
      <c r="Z2389" s="564"/>
      <c r="AA2389" s="576"/>
      <c r="AB2389" s="564"/>
      <c r="AC2389" s="565"/>
      <c r="AD2389" s="568"/>
      <c r="AE2389" s="569"/>
      <c r="AF2389" s="548">
        <f>IF(AB2389=0,0,(AD2389/AB2389)*100)</f>
        <v>0</v>
      </c>
      <c r="AG2389" s="549"/>
      <c r="AH2389" s="564"/>
      <c r="AI2389" s="565"/>
      <c r="AJ2389" s="568"/>
      <c r="AK2389" s="569"/>
      <c r="AL2389" s="548">
        <f>IF(AH2389=0,0,(AJ2389/AH2389)*100)</f>
        <v>0</v>
      </c>
      <c r="AM2389" s="549"/>
      <c r="AN2389" s="564"/>
      <c r="AO2389" s="565"/>
      <c r="AP2389" s="568"/>
      <c r="AQ2389" s="569"/>
      <c r="AR2389" s="548">
        <f>IF(AN2389=0,0,(AP2389/AN2389)*100)</f>
        <v>0</v>
      </c>
      <c r="AS2389" s="549"/>
      <c r="AT2389" s="572">
        <f>AB2389+AH2389+AN2389</f>
        <v>0</v>
      </c>
      <c r="AU2389" s="573"/>
      <c r="AV2389" s="544">
        <f>AD2389+AJ2389+AP2389</f>
        <v>0</v>
      </c>
      <c r="AW2389" s="545"/>
      <c r="AX2389" s="548">
        <f>IF(AT2389=0,0,(AV2389/AT2389)*100)</f>
        <v>0</v>
      </c>
      <c r="AY2389" s="549"/>
      <c r="AZ2389" s="564"/>
      <c r="BA2389" s="565"/>
      <c r="BB2389" s="568"/>
      <c r="BC2389" s="569"/>
      <c r="BD2389" s="548">
        <f>IF(AZ2389=0,0,(BB2389/AZ2389)*100)</f>
        <v>0</v>
      </c>
      <c r="BE2389" s="549"/>
      <c r="BF2389" s="572">
        <f>AT2389+AZ2389</f>
        <v>0</v>
      </c>
      <c r="BG2389" s="573"/>
      <c r="BH2389" s="544">
        <f>AV2389+BB2389</f>
        <v>0</v>
      </c>
      <c r="BI2389" s="545"/>
      <c r="BJ2389" s="548">
        <f>IF(BF2389=0,0,(BH2389/BF2389)*100)</f>
        <v>0</v>
      </c>
      <c r="BK2389" s="549"/>
      <c r="BL2389" s="552">
        <f>(AD2389*2)+(AJ2389*2)+(AP2389*3)+BB2389</f>
        <v>0</v>
      </c>
      <c r="BM2389" s="553"/>
      <c r="BN2389" s="554"/>
      <c r="BO2389" s="560" t="e">
        <f>(BL2389*BR$2312)+(N2389*BR$2313)+(X2389*BR$2314)+(R2389*BR$2315)+(V2389*BR$2316)+(Z2389*BR$2317)</f>
        <v>#REF!</v>
      </c>
      <c r="BP2389" s="560" t="e">
        <f>((AZ2389-BB2389)*BR$2319)+((AT2389-AV2389)*BR$2318)+(H2389*BR$2320)+(P2389*BR$2321)</f>
        <v>#REF!</v>
      </c>
      <c r="BQ2389" s="62"/>
      <c r="BR2389" s="62"/>
      <c r="BS2389" s="62"/>
    </row>
    <row r="2390" spans="1:76" ht="21.75" customHeight="1">
      <c r="A2390" s="62"/>
      <c r="B2390" s="587"/>
      <c r="C2390" s="562" t="str">
        <f>IF(ROSTER!D$26="","",ROSTER!D$26)</f>
        <v/>
      </c>
      <c r="D2390" s="563"/>
      <c r="E2390" s="591"/>
      <c r="F2390" s="593"/>
      <c r="G2390" s="595"/>
      <c r="H2390" s="585"/>
      <c r="I2390" s="577"/>
      <c r="J2390" s="566"/>
      <c r="K2390" s="567"/>
      <c r="L2390" s="570"/>
      <c r="M2390" s="571"/>
      <c r="N2390" s="582" t="s">
        <v>16</v>
      </c>
      <c r="O2390" s="583"/>
      <c r="P2390" s="566"/>
      <c r="Q2390" s="567"/>
      <c r="R2390" s="570"/>
      <c r="S2390" s="571"/>
      <c r="T2390" s="582" t="s">
        <v>16</v>
      </c>
      <c r="U2390" s="583"/>
      <c r="V2390" s="585"/>
      <c r="W2390" s="577"/>
      <c r="X2390" s="566"/>
      <c r="Y2390" s="577"/>
      <c r="Z2390" s="566"/>
      <c r="AA2390" s="577"/>
      <c r="AB2390" s="566"/>
      <c r="AC2390" s="567"/>
      <c r="AD2390" s="570"/>
      <c r="AE2390" s="571"/>
      <c r="AF2390" s="598"/>
      <c r="AG2390" s="599"/>
      <c r="AH2390" s="566"/>
      <c r="AI2390" s="567"/>
      <c r="AJ2390" s="570"/>
      <c r="AK2390" s="571"/>
      <c r="AL2390" s="598"/>
      <c r="AM2390" s="599"/>
      <c r="AN2390" s="566"/>
      <c r="AO2390" s="567"/>
      <c r="AP2390" s="570"/>
      <c r="AQ2390" s="571"/>
      <c r="AR2390" s="598"/>
      <c r="AS2390" s="599"/>
      <c r="AT2390" s="603"/>
      <c r="AU2390" s="604"/>
      <c r="AV2390" s="596"/>
      <c r="AW2390" s="597"/>
      <c r="AX2390" s="598"/>
      <c r="AY2390" s="599"/>
      <c r="AZ2390" s="566"/>
      <c r="BA2390" s="567"/>
      <c r="BB2390" s="570"/>
      <c r="BC2390" s="571"/>
      <c r="BD2390" s="598"/>
      <c r="BE2390" s="599"/>
      <c r="BF2390" s="603"/>
      <c r="BG2390" s="604"/>
      <c r="BH2390" s="596"/>
      <c r="BI2390" s="597"/>
      <c r="BJ2390" s="598"/>
      <c r="BK2390" s="599"/>
      <c r="BL2390" s="600"/>
      <c r="BM2390" s="601"/>
      <c r="BN2390" s="602"/>
      <c r="BO2390" s="561"/>
      <c r="BP2390" s="561"/>
      <c r="BQ2390" s="62"/>
      <c r="BR2390" s="62"/>
      <c r="BS2390" s="62"/>
    </row>
    <row r="2391" spans="1:76" ht="21.75" customHeight="1">
      <c r="A2391" s="62"/>
      <c r="B2391" s="586" t="str">
        <f>IF(ROSTER!B$28="","",ROSTER!B$28)</f>
        <v/>
      </c>
      <c r="C2391" s="588" t="str">
        <f>IF(ROSTER!C$28="","",ROSTER!C$28)</f>
        <v/>
      </c>
      <c r="D2391" s="589"/>
      <c r="E2391" s="590"/>
      <c r="F2391" s="592">
        <f>IF(E2391="y",1,IF(E2391="S",1,0))</f>
        <v>0</v>
      </c>
      <c r="G2391" s="594">
        <f>IF(E2391="S",1,0)</f>
        <v>0</v>
      </c>
      <c r="H2391" s="584"/>
      <c r="I2391" s="576"/>
      <c r="J2391" s="564"/>
      <c r="K2391" s="565"/>
      <c r="L2391" s="568"/>
      <c r="M2391" s="569"/>
      <c r="N2391" s="578">
        <f>L2391+J2391</f>
        <v>0</v>
      </c>
      <c r="O2391" s="579"/>
      <c r="P2391" s="564"/>
      <c r="Q2391" s="565"/>
      <c r="R2391" s="568"/>
      <c r="S2391" s="569"/>
      <c r="T2391" s="578">
        <f>R2391-P2391</f>
        <v>0</v>
      </c>
      <c r="U2391" s="579"/>
      <c r="V2391" s="584"/>
      <c r="W2391" s="576"/>
      <c r="X2391" s="564"/>
      <c r="Y2391" s="576"/>
      <c r="Z2391" s="564"/>
      <c r="AA2391" s="576"/>
      <c r="AB2391" s="564"/>
      <c r="AC2391" s="565"/>
      <c r="AD2391" s="568"/>
      <c r="AE2391" s="569"/>
      <c r="AF2391" s="548">
        <f>IF(AB2391=0,0,(AD2391/AB2391)*100)</f>
        <v>0</v>
      </c>
      <c r="AG2391" s="549"/>
      <c r="AH2391" s="564"/>
      <c r="AI2391" s="565"/>
      <c r="AJ2391" s="568"/>
      <c r="AK2391" s="569"/>
      <c r="AL2391" s="548">
        <f>IF(AH2391=0,0,(AJ2391/AH2391)*100)</f>
        <v>0</v>
      </c>
      <c r="AM2391" s="549"/>
      <c r="AN2391" s="564"/>
      <c r="AO2391" s="565"/>
      <c r="AP2391" s="568"/>
      <c r="AQ2391" s="569"/>
      <c r="AR2391" s="548">
        <f>IF(AN2391=0,0,(AP2391/AN2391)*100)</f>
        <v>0</v>
      </c>
      <c r="AS2391" s="549"/>
      <c r="AT2391" s="572">
        <f>AB2391+AH2391+AN2391</f>
        <v>0</v>
      </c>
      <c r="AU2391" s="573"/>
      <c r="AV2391" s="544">
        <f>AD2391+AJ2391+AP2391</f>
        <v>0</v>
      </c>
      <c r="AW2391" s="545"/>
      <c r="AX2391" s="548">
        <f>IF(AT2391=0,0,(AV2391/AT2391)*100)</f>
        <v>0</v>
      </c>
      <c r="AY2391" s="549"/>
      <c r="AZ2391" s="564"/>
      <c r="BA2391" s="565"/>
      <c r="BB2391" s="568"/>
      <c r="BC2391" s="569"/>
      <c r="BD2391" s="548">
        <f>IF(AZ2391=0,0,(BB2391/AZ2391)*100)</f>
        <v>0</v>
      </c>
      <c r="BE2391" s="549"/>
      <c r="BF2391" s="572">
        <f>AT2391+AZ2391</f>
        <v>0</v>
      </c>
      <c r="BG2391" s="573"/>
      <c r="BH2391" s="544">
        <f>AV2391+BB2391</f>
        <v>0</v>
      </c>
      <c r="BI2391" s="545"/>
      <c r="BJ2391" s="548">
        <f>IF(BF2391=0,0,(BH2391/BF2391)*100)</f>
        <v>0</v>
      </c>
      <c r="BK2391" s="549"/>
      <c r="BL2391" s="552">
        <f>(AD2391*2)+(AJ2391*2)+(AP2391*3)+BB2391</f>
        <v>0</v>
      </c>
      <c r="BM2391" s="553"/>
      <c r="BN2391" s="554"/>
      <c r="BO2391" s="560" t="e">
        <f>(BL2391*BR$2312)+(N2391*BR$2313)+(X2391*BR$2314)+(R2391*BR$2315)+(V2391*BR$2316)+(Z2391*BR$2317)</f>
        <v>#REF!</v>
      </c>
      <c r="BP2391" s="560" t="e">
        <f>((AZ2391-BB2391)*BR$2319)+((AT2391-AV2391)*BR$2318)+(H2391*BR$2320)+(P2391*BR$2321)</f>
        <v>#REF!</v>
      </c>
      <c r="BQ2391" s="62"/>
      <c r="BR2391" s="62"/>
      <c r="BS2391" s="62"/>
    </row>
    <row r="2392" spans="1:76" ht="21.75" customHeight="1">
      <c r="A2392" s="62"/>
      <c r="B2392" s="587"/>
      <c r="C2392" s="562" t="str">
        <f>IF(ROSTER!D$28="","",ROSTER!D$28)</f>
        <v/>
      </c>
      <c r="D2392" s="563"/>
      <c r="E2392" s="591"/>
      <c r="F2392" s="593"/>
      <c r="G2392" s="595"/>
      <c r="H2392" s="585"/>
      <c r="I2392" s="577"/>
      <c r="J2392" s="566"/>
      <c r="K2392" s="567"/>
      <c r="L2392" s="570"/>
      <c r="M2392" s="571"/>
      <c r="N2392" s="582" t="s">
        <v>16</v>
      </c>
      <c r="O2392" s="583"/>
      <c r="P2392" s="566"/>
      <c r="Q2392" s="567"/>
      <c r="R2392" s="570"/>
      <c r="S2392" s="571"/>
      <c r="T2392" s="582" t="s">
        <v>16</v>
      </c>
      <c r="U2392" s="583"/>
      <c r="V2392" s="585"/>
      <c r="W2392" s="577"/>
      <c r="X2392" s="566"/>
      <c r="Y2392" s="577"/>
      <c r="Z2392" s="566"/>
      <c r="AA2392" s="577"/>
      <c r="AB2392" s="566"/>
      <c r="AC2392" s="567"/>
      <c r="AD2392" s="570"/>
      <c r="AE2392" s="571"/>
      <c r="AF2392" s="598"/>
      <c r="AG2392" s="599"/>
      <c r="AH2392" s="566"/>
      <c r="AI2392" s="567"/>
      <c r="AJ2392" s="570"/>
      <c r="AK2392" s="571"/>
      <c r="AL2392" s="598"/>
      <c r="AM2392" s="599"/>
      <c r="AN2392" s="566"/>
      <c r="AO2392" s="567"/>
      <c r="AP2392" s="570"/>
      <c r="AQ2392" s="571"/>
      <c r="AR2392" s="598"/>
      <c r="AS2392" s="599"/>
      <c r="AT2392" s="603"/>
      <c r="AU2392" s="604"/>
      <c r="AV2392" s="596"/>
      <c r="AW2392" s="597"/>
      <c r="AX2392" s="598"/>
      <c r="AY2392" s="599"/>
      <c r="AZ2392" s="566"/>
      <c r="BA2392" s="567"/>
      <c r="BB2392" s="570"/>
      <c r="BC2392" s="571"/>
      <c r="BD2392" s="598"/>
      <c r="BE2392" s="599"/>
      <c r="BF2392" s="603"/>
      <c r="BG2392" s="604"/>
      <c r="BH2392" s="596"/>
      <c r="BI2392" s="597"/>
      <c r="BJ2392" s="598"/>
      <c r="BK2392" s="599"/>
      <c r="BL2392" s="600"/>
      <c r="BM2392" s="601"/>
      <c r="BN2392" s="602"/>
      <c r="BO2392" s="561"/>
      <c r="BP2392" s="561"/>
      <c r="BQ2392" s="62"/>
      <c r="BR2392" s="62"/>
      <c r="BS2392" s="62"/>
    </row>
    <row r="2393" spans="1:76" ht="21.75" customHeight="1">
      <c r="A2393" s="62"/>
      <c r="B2393" s="586" t="str">
        <f>IF(ROSTER!B$30="","",ROSTER!B$30)</f>
        <v/>
      </c>
      <c r="C2393" s="588" t="str">
        <f>IF(ROSTER!C$30="","",ROSTER!C$30)</f>
        <v/>
      </c>
      <c r="D2393" s="589"/>
      <c r="E2393" s="590"/>
      <c r="F2393" s="592">
        <f>IF(E2393="y",1,IF(E2393="S",1,0))</f>
        <v>0</v>
      </c>
      <c r="G2393" s="594">
        <f>IF(E2393="S",1,0)</f>
        <v>0</v>
      </c>
      <c r="H2393" s="584"/>
      <c r="I2393" s="576"/>
      <c r="J2393" s="564"/>
      <c r="K2393" s="565"/>
      <c r="L2393" s="568"/>
      <c r="M2393" s="569"/>
      <c r="N2393" s="578">
        <f>L2393+J2393</f>
        <v>0</v>
      </c>
      <c r="O2393" s="579"/>
      <c r="P2393" s="564"/>
      <c r="Q2393" s="565"/>
      <c r="R2393" s="568"/>
      <c r="S2393" s="569"/>
      <c r="T2393" s="578">
        <f>R2393-P2393</f>
        <v>0</v>
      </c>
      <c r="U2393" s="579"/>
      <c r="V2393" s="584"/>
      <c r="W2393" s="576"/>
      <c r="X2393" s="564"/>
      <c r="Y2393" s="576"/>
      <c r="Z2393" s="564"/>
      <c r="AA2393" s="576"/>
      <c r="AB2393" s="564"/>
      <c r="AC2393" s="565"/>
      <c r="AD2393" s="568"/>
      <c r="AE2393" s="569"/>
      <c r="AF2393" s="548">
        <f>IF(AB2393=0,0,(AD2393/AB2393)*100)</f>
        <v>0</v>
      </c>
      <c r="AG2393" s="549"/>
      <c r="AH2393" s="564"/>
      <c r="AI2393" s="565"/>
      <c r="AJ2393" s="568"/>
      <c r="AK2393" s="569"/>
      <c r="AL2393" s="548">
        <f>IF(AH2393=0,0,(AJ2393/AH2393)*100)</f>
        <v>0</v>
      </c>
      <c r="AM2393" s="549"/>
      <c r="AN2393" s="564"/>
      <c r="AO2393" s="565"/>
      <c r="AP2393" s="568"/>
      <c r="AQ2393" s="569"/>
      <c r="AR2393" s="548">
        <f>IF(AN2393=0,0,(AP2393/AN2393)*100)</f>
        <v>0</v>
      </c>
      <c r="AS2393" s="549"/>
      <c r="AT2393" s="572">
        <f>AB2393+AH2393+AN2393</f>
        <v>0</v>
      </c>
      <c r="AU2393" s="573"/>
      <c r="AV2393" s="544">
        <f>AD2393+AJ2393+AP2393</f>
        <v>0</v>
      </c>
      <c r="AW2393" s="545"/>
      <c r="AX2393" s="548">
        <f>IF(AT2393=0,0,(AV2393/AT2393)*100)</f>
        <v>0</v>
      </c>
      <c r="AY2393" s="549"/>
      <c r="AZ2393" s="564"/>
      <c r="BA2393" s="565"/>
      <c r="BB2393" s="568"/>
      <c r="BC2393" s="569"/>
      <c r="BD2393" s="548">
        <f>IF(AZ2393=0,0,(BB2393/AZ2393)*100)</f>
        <v>0</v>
      </c>
      <c r="BE2393" s="549"/>
      <c r="BF2393" s="572">
        <f>AT2393+AZ2393</f>
        <v>0</v>
      </c>
      <c r="BG2393" s="573"/>
      <c r="BH2393" s="544">
        <f>AV2393+BB2393</f>
        <v>0</v>
      </c>
      <c r="BI2393" s="545"/>
      <c r="BJ2393" s="548">
        <f>IF(BF2393=0,0,(BH2393/BF2393)*100)</f>
        <v>0</v>
      </c>
      <c r="BK2393" s="549"/>
      <c r="BL2393" s="552">
        <f>(AD2393*2)+(AJ2393*2)+(AP2393*3)+BB2393</f>
        <v>0</v>
      </c>
      <c r="BM2393" s="553"/>
      <c r="BN2393" s="554"/>
      <c r="BO2393" s="560" t="e">
        <f>(BL2393*BR$2312)+(N2393*BR$2313)+(X2393*BR$2314)+(R2393*BR$2315)+(V2393*BR$2316)+(Z2393*BR$2317)</f>
        <v>#REF!</v>
      </c>
      <c r="BP2393" s="560" t="e">
        <f>((AZ2393-BB2393)*BR$2319)+((AT2393-AV2393)*BR$2318)+(H2393*BR$2320)+(P2393*BR$2321)</f>
        <v>#REF!</v>
      </c>
      <c r="BQ2393" s="62"/>
      <c r="BR2393" s="62"/>
      <c r="BS2393" s="62"/>
    </row>
    <row r="2394" spans="1:76" ht="21.75" customHeight="1">
      <c r="A2394" s="62"/>
      <c r="B2394" s="587"/>
      <c r="C2394" s="562" t="str">
        <f>IF(ROSTER!D$30="","",ROSTER!D$30)</f>
        <v/>
      </c>
      <c r="D2394" s="563"/>
      <c r="E2394" s="591"/>
      <c r="F2394" s="593"/>
      <c r="G2394" s="595"/>
      <c r="H2394" s="585"/>
      <c r="I2394" s="577"/>
      <c r="J2394" s="566"/>
      <c r="K2394" s="567"/>
      <c r="L2394" s="570"/>
      <c r="M2394" s="571"/>
      <c r="N2394" s="582" t="s">
        <v>16</v>
      </c>
      <c r="O2394" s="583"/>
      <c r="P2394" s="566"/>
      <c r="Q2394" s="567"/>
      <c r="R2394" s="570"/>
      <c r="S2394" s="571"/>
      <c r="T2394" s="582" t="s">
        <v>16</v>
      </c>
      <c r="U2394" s="583"/>
      <c r="V2394" s="585"/>
      <c r="W2394" s="577"/>
      <c r="X2394" s="566"/>
      <c r="Y2394" s="577"/>
      <c r="Z2394" s="566"/>
      <c r="AA2394" s="577"/>
      <c r="AB2394" s="566"/>
      <c r="AC2394" s="567"/>
      <c r="AD2394" s="570"/>
      <c r="AE2394" s="571"/>
      <c r="AF2394" s="598"/>
      <c r="AG2394" s="599"/>
      <c r="AH2394" s="566"/>
      <c r="AI2394" s="567"/>
      <c r="AJ2394" s="570"/>
      <c r="AK2394" s="571"/>
      <c r="AL2394" s="598"/>
      <c r="AM2394" s="599"/>
      <c r="AN2394" s="566"/>
      <c r="AO2394" s="567"/>
      <c r="AP2394" s="570"/>
      <c r="AQ2394" s="571"/>
      <c r="AR2394" s="598"/>
      <c r="AS2394" s="599"/>
      <c r="AT2394" s="603"/>
      <c r="AU2394" s="604"/>
      <c r="AV2394" s="596"/>
      <c r="AW2394" s="597"/>
      <c r="AX2394" s="598"/>
      <c r="AY2394" s="599"/>
      <c r="AZ2394" s="566"/>
      <c r="BA2394" s="567"/>
      <c r="BB2394" s="570"/>
      <c r="BC2394" s="571"/>
      <c r="BD2394" s="598"/>
      <c r="BE2394" s="599"/>
      <c r="BF2394" s="603"/>
      <c r="BG2394" s="604"/>
      <c r="BH2394" s="596"/>
      <c r="BI2394" s="597"/>
      <c r="BJ2394" s="598"/>
      <c r="BK2394" s="599"/>
      <c r="BL2394" s="600"/>
      <c r="BM2394" s="601"/>
      <c r="BN2394" s="602"/>
      <c r="BO2394" s="561"/>
      <c r="BP2394" s="561"/>
      <c r="BQ2394" s="62"/>
      <c r="BR2394" s="62"/>
      <c r="BS2394" s="62"/>
    </row>
    <row r="2395" spans="1:76" ht="21.75" customHeight="1">
      <c r="A2395" s="62"/>
      <c r="B2395" s="586" t="str">
        <f>IF(ROSTER!B$32="","",ROSTER!B$32)</f>
        <v/>
      </c>
      <c r="C2395" s="588" t="str">
        <f>IF(ROSTER!C$32="","",ROSTER!C$32)</f>
        <v/>
      </c>
      <c r="D2395" s="589"/>
      <c r="E2395" s="590"/>
      <c r="F2395" s="592">
        <f>IF(E2395="y",1,IF(E2395="S",1,0))</f>
        <v>0</v>
      </c>
      <c r="G2395" s="594">
        <f>IF(E2395="S",1,0)</f>
        <v>0</v>
      </c>
      <c r="H2395" s="584"/>
      <c r="I2395" s="576"/>
      <c r="J2395" s="564"/>
      <c r="K2395" s="565"/>
      <c r="L2395" s="568"/>
      <c r="M2395" s="569"/>
      <c r="N2395" s="578">
        <f>L2395+J2395</f>
        <v>0</v>
      </c>
      <c r="O2395" s="579"/>
      <c r="P2395" s="564"/>
      <c r="Q2395" s="565"/>
      <c r="R2395" s="568"/>
      <c r="S2395" s="569"/>
      <c r="T2395" s="578">
        <f>R2395-P2395</f>
        <v>0</v>
      </c>
      <c r="U2395" s="579"/>
      <c r="V2395" s="584"/>
      <c r="W2395" s="576"/>
      <c r="X2395" s="564"/>
      <c r="Y2395" s="576"/>
      <c r="Z2395" s="564"/>
      <c r="AA2395" s="576"/>
      <c r="AB2395" s="564"/>
      <c r="AC2395" s="565"/>
      <c r="AD2395" s="568"/>
      <c r="AE2395" s="569"/>
      <c r="AF2395" s="548">
        <f>IF(AB2395=0,0,(AD2395/AB2395)*100)</f>
        <v>0</v>
      </c>
      <c r="AG2395" s="549"/>
      <c r="AH2395" s="564"/>
      <c r="AI2395" s="565"/>
      <c r="AJ2395" s="568"/>
      <c r="AK2395" s="569"/>
      <c r="AL2395" s="548">
        <f>IF(AH2395=0,0,(AJ2395/AH2395)*100)</f>
        <v>0</v>
      </c>
      <c r="AM2395" s="549"/>
      <c r="AN2395" s="564"/>
      <c r="AO2395" s="565"/>
      <c r="AP2395" s="568"/>
      <c r="AQ2395" s="569"/>
      <c r="AR2395" s="548">
        <f>IF(AN2395=0,0,(AP2395/AN2395)*100)</f>
        <v>0</v>
      </c>
      <c r="AS2395" s="549"/>
      <c r="AT2395" s="572">
        <f>AB2395+AH2395+AN2395</f>
        <v>0</v>
      </c>
      <c r="AU2395" s="573"/>
      <c r="AV2395" s="544">
        <f>AD2395+AJ2395+AP2395</f>
        <v>0</v>
      </c>
      <c r="AW2395" s="545"/>
      <c r="AX2395" s="548">
        <f>IF(AT2395=0,0,(AV2395/AT2395)*100)</f>
        <v>0</v>
      </c>
      <c r="AY2395" s="549"/>
      <c r="AZ2395" s="564"/>
      <c r="BA2395" s="565"/>
      <c r="BB2395" s="568"/>
      <c r="BC2395" s="569"/>
      <c r="BD2395" s="548">
        <f>IF(AZ2395=0,0,(BB2395/AZ2395)*100)</f>
        <v>0</v>
      </c>
      <c r="BE2395" s="549"/>
      <c r="BF2395" s="572">
        <f>AT2395+AZ2395</f>
        <v>0</v>
      </c>
      <c r="BG2395" s="573"/>
      <c r="BH2395" s="544">
        <f>AV2395+BB2395</f>
        <v>0</v>
      </c>
      <c r="BI2395" s="545"/>
      <c r="BJ2395" s="548">
        <f>IF(BF2395=0,0,(BH2395/BF2395)*100)</f>
        <v>0</v>
      </c>
      <c r="BK2395" s="549"/>
      <c r="BL2395" s="552">
        <f>(AD2395*2)+(AJ2395*2)+(AP2395*3)+BB2395</f>
        <v>0</v>
      </c>
      <c r="BM2395" s="553"/>
      <c r="BN2395" s="554"/>
      <c r="BO2395" s="560" t="e">
        <f>(BL2395*BR$2312)+(N2395*BR$2313)+(X2395*BR$2314)+(R2395*BR$2315)+(V2395*BR$2316)+(Z2395*BR$2317)</f>
        <v>#REF!</v>
      </c>
      <c r="BP2395" s="560" t="e">
        <f>((AZ2395-BB2395)*BR$2319)+((AT2395-AV2395)*BR$2318)+(H2395*BR$2320)+(P2395*BR$2321)</f>
        <v>#REF!</v>
      </c>
      <c r="BQ2395" s="62"/>
      <c r="BR2395" s="62"/>
      <c r="BS2395" s="62"/>
    </row>
    <row r="2396" spans="1:76" ht="21.75" customHeight="1">
      <c r="A2396" s="62"/>
      <c r="B2396" s="587"/>
      <c r="C2396" s="562" t="str">
        <f>IF(ROSTER!D$32="","",ROSTER!D$32)</f>
        <v/>
      </c>
      <c r="D2396" s="563"/>
      <c r="E2396" s="591"/>
      <c r="F2396" s="593"/>
      <c r="G2396" s="595"/>
      <c r="H2396" s="585"/>
      <c r="I2396" s="577"/>
      <c r="J2396" s="566"/>
      <c r="K2396" s="567"/>
      <c r="L2396" s="570"/>
      <c r="M2396" s="571"/>
      <c r="N2396" s="582" t="s">
        <v>16</v>
      </c>
      <c r="O2396" s="583"/>
      <c r="P2396" s="566"/>
      <c r="Q2396" s="567"/>
      <c r="R2396" s="570"/>
      <c r="S2396" s="571"/>
      <c r="T2396" s="582" t="s">
        <v>16</v>
      </c>
      <c r="U2396" s="583"/>
      <c r="V2396" s="585"/>
      <c r="W2396" s="577"/>
      <c r="X2396" s="566"/>
      <c r="Y2396" s="577"/>
      <c r="Z2396" s="566"/>
      <c r="AA2396" s="577"/>
      <c r="AB2396" s="566"/>
      <c r="AC2396" s="567"/>
      <c r="AD2396" s="570"/>
      <c r="AE2396" s="571"/>
      <c r="AF2396" s="598"/>
      <c r="AG2396" s="599"/>
      <c r="AH2396" s="566"/>
      <c r="AI2396" s="567"/>
      <c r="AJ2396" s="570"/>
      <c r="AK2396" s="571"/>
      <c r="AL2396" s="598"/>
      <c r="AM2396" s="599"/>
      <c r="AN2396" s="566"/>
      <c r="AO2396" s="567"/>
      <c r="AP2396" s="570"/>
      <c r="AQ2396" s="571"/>
      <c r="AR2396" s="598"/>
      <c r="AS2396" s="599"/>
      <c r="AT2396" s="603"/>
      <c r="AU2396" s="604"/>
      <c r="AV2396" s="596"/>
      <c r="AW2396" s="597"/>
      <c r="AX2396" s="598"/>
      <c r="AY2396" s="599"/>
      <c r="AZ2396" s="566"/>
      <c r="BA2396" s="567"/>
      <c r="BB2396" s="570"/>
      <c r="BC2396" s="571"/>
      <c r="BD2396" s="598"/>
      <c r="BE2396" s="599"/>
      <c r="BF2396" s="603"/>
      <c r="BG2396" s="604"/>
      <c r="BH2396" s="596"/>
      <c r="BI2396" s="597"/>
      <c r="BJ2396" s="598"/>
      <c r="BK2396" s="599"/>
      <c r="BL2396" s="600"/>
      <c r="BM2396" s="601"/>
      <c r="BN2396" s="602"/>
      <c r="BO2396" s="561"/>
      <c r="BP2396" s="561"/>
      <c r="BQ2396" s="62"/>
      <c r="BR2396" s="62"/>
      <c r="BS2396" s="62"/>
    </row>
    <row r="2397" spans="1:76" ht="21.75" customHeight="1">
      <c r="A2397" s="62"/>
      <c r="B2397" s="586" t="str">
        <f>IF(ROSTER!B$34="","",ROSTER!B$34)</f>
        <v/>
      </c>
      <c r="C2397" s="588" t="str">
        <f>IF(ROSTER!C$34="","",ROSTER!C$34)</f>
        <v/>
      </c>
      <c r="D2397" s="589"/>
      <c r="E2397" s="590"/>
      <c r="F2397" s="592">
        <f>IF(E2397="y",1,IF(E2397="S",1,0))</f>
        <v>0</v>
      </c>
      <c r="G2397" s="594">
        <f>IF(E2397="S",1,0)</f>
        <v>0</v>
      </c>
      <c r="H2397" s="584"/>
      <c r="I2397" s="576"/>
      <c r="J2397" s="564"/>
      <c r="K2397" s="565"/>
      <c r="L2397" s="568"/>
      <c r="M2397" s="569"/>
      <c r="N2397" s="578">
        <f>L2397+J2397</f>
        <v>0</v>
      </c>
      <c r="O2397" s="579"/>
      <c r="P2397" s="564"/>
      <c r="Q2397" s="565"/>
      <c r="R2397" s="568"/>
      <c r="S2397" s="569"/>
      <c r="T2397" s="578">
        <f>R2397-P2397</f>
        <v>0</v>
      </c>
      <c r="U2397" s="579"/>
      <c r="V2397" s="584"/>
      <c r="W2397" s="576"/>
      <c r="X2397" s="564"/>
      <c r="Y2397" s="576"/>
      <c r="Z2397" s="564"/>
      <c r="AA2397" s="576"/>
      <c r="AB2397" s="564"/>
      <c r="AC2397" s="565"/>
      <c r="AD2397" s="568"/>
      <c r="AE2397" s="569"/>
      <c r="AF2397" s="548">
        <f>IF(AB2397=0,0,(AD2397/AB2397)*100)</f>
        <v>0</v>
      </c>
      <c r="AG2397" s="549"/>
      <c r="AH2397" s="564"/>
      <c r="AI2397" s="565"/>
      <c r="AJ2397" s="568"/>
      <c r="AK2397" s="569"/>
      <c r="AL2397" s="548">
        <f>IF(AH2397=0,0,(AJ2397/AH2397)*100)</f>
        <v>0</v>
      </c>
      <c r="AM2397" s="549"/>
      <c r="AN2397" s="564"/>
      <c r="AO2397" s="565"/>
      <c r="AP2397" s="568"/>
      <c r="AQ2397" s="569"/>
      <c r="AR2397" s="548">
        <f>IF(AN2397=0,0,(AP2397/AN2397)*100)</f>
        <v>0</v>
      </c>
      <c r="AS2397" s="549"/>
      <c r="AT2397" s="572">
        <f>AB2397+AH2397+AN2397</f>
        <v>0</v>
      </c>
      <c r="AU2397" s="573"/>
      <c r="AV2397" s="544">
        <f>AD2397+AJ2397+AP2397</f>
        <v>0</v>
      </c>
      <c r="AW2397" s="545"/>
      <c r="AX2397" s="548">
        <f>IF(AT2397=0,0,(AV2397/AT2397)*100)</f>
        <v>0</v>
      </c>
      <c r="AY2397" s="549"/>
      <c r="AZ2397" s="564"/>
      <c r="BA2397" s="565"/>
      <c r="BB2397" s="568"/>
      <c r="BC2397" s="569"/>
      <c r="BD2397" s="548">
        <f>IF(AZ2397=0,0,(BB2397/AZ2397)*100)</f>
        <v>0</v>
      </c>
      <c r="BE2397" s="549"/>
      <c r="BF2397" s="572">
        <f>AT2397+AZ2397</f>
        <v>0</v>
      </c>
      <c r="BG2397" s="573"/>
      <c r="BH2397" s="544">
        <f>AV2397+BB2397</f>
        <v>0</v>
      </c>
      <c r="BI2397" s="545"/>
      <c r="BJ2397" s="548">
        <f>IF(BF2397=0,0,(BH2397/BF2397)*100)</f>
        <v>0</v>
      </c>
      <c r="BK2397" s="549"/>
      <c r="BL2397" s="552">
        <f>(AD2397*2)+(AJ2397*2)+(AP2397*3)+BB2397</f>
        <v>0</v>
      </c>
      <c r="BM2397" s="553"/>
      <c r="BN2397" s="554"/>
      <c r="BO2397" s="560" t="e">
        <f>(BL2397*BR$2312)+(N2397*BR$2313)+(X2397*BR$2314)+(R2397*BR$2315)+(V2397*BR$2316)+(Z2397*BR$2317)</f>
        <v>#REF!</v>
      </c>
      <c r="BP2397" s="560" t="e">
        <f>((AZ2397-BB2397)*BR$2319)+((AT2397-AV2397)*BR$2318)+(H2397*BR$2320)+(P2397*BR$2321)</f>
        <v>#REF!</v>
      </c>
      <c r="BQ2397" s="62"/>
      <c r="BR2397" s="62"/>
      <c r="BS2397" s="62"/>
    </row>
    <row r="2398" spans="1:76" ht="21.75" customHeight="1">
      <c r="A2398" s="62"/>
      <c r="B2398" s="587"/>
      <c r="C2398" s="562" t="str">
        <f>IF(ROSTER!D$34="","",ROSTER!D$34)</f>
        <v/>
      </c>
      <c r="D2398" s="563"/>
      <c r="E2398" s="591"/>
      <c r="F2398" s="593"/>
      <c r="G2398" s="595"/>
      <c r="H2398" s="585"/>
      <c r="I2398" s="577"/>
      <c r="J2398" s="566"/>
      <c r="K2398" s="567"/>
      <c r="L2398" s="570"/>
      <c r="M2398" s="571"/>
      <c r="N2398" s="582" t="s">
        <v>16</v>
      </c>
      <c r="O2398" s="583"/>
      <c r="P2398" s="566"/>
      <c r="Q2398" s="567"/>
      <c r="R2398" s="570"/>
      <c r="S2398" s="571"/>
      <c r="T2398" s="582" t="s">
        <v>16</v>
      </c>
      <c r="U2398" s="583"/>
      <c r="V2398" s="585"/>
      <c r="W2398" s="577"/>
      <c r="X2398" s="566"/>
      <c r="Y2398" s="577"/>
      <c r="Z2398" s="566"/>
      <c r="AA2398" s="577"/>
      <c r="AB2398" s="566"/>
      <c r="AC2398" s="567"/>
      <c r="AD2398" s="570"/>
      <c r="AE2398" s="571"/>
      <c r="AF2398" s="598"/>
      <c r="AG2398" s="599"/>
      <c r="AH2398" s="566"/>
      <c r="AI2398" s="567"/>
      <c r="AJ2398" s="570"/>
      <c r="AK2398" s="571"/>
      <c r="AL2398" s="598"/>
      <c r="AM2398" s="599"/>
      <c r="AN2398" s="566"/>
      <c r="AO2398" s="567"/>
      <c r="AP2398" s="570"/>
      <c r="AQ2398" s="571"/>
      <c r="AR2398" s="598"/>
      <c r="AS2398" s="599"/>
      <c r="AT2398" s="603"/>
      <c r="AU2398" s="604"/>
      <c r="AV2398" s="596"/>
      <c r="AW2398" s="597"/>
      <c r="AX2398" s="598"/>
      <c r="AY2398" s="599"/>
      <c r="AZ2398" s="566"/>
      <c r="BA2398" s="567"/>
      <c r="BB2398" s="570"/>
      <c r="BC2398" s="571"/>
      <c r="BD2398" s="598"/>
      <c r="BE2398" s="599"/>
      <c r="BF2398" s="603"/>
      <c r="BG2398" s="604"/>
      <c r="BH2398" s="596"/>
      <c r="BI2398" s="597"/>
      <c r="BJ2398" s="598"/>
      <c r="BK2398" s="599"/>
      <c r="BL2398" s="600"/>
      <c r="BM2398" s="601"/>
      <c r="BN2398" s="602"/>
      <c r="BO2398" s="561"/>
      <c r="BP2398" s="561"/>
      <c r="BQ2398" s="62"/>
      <c r="BR2398" s="62"/>
      <c r="BS2398" s="62"/>
    </row>
    <row r="2399" spans="1:76" ht="21.75" customHeight="1">
      <c r="A2399" s="62"/>
      <c r="B2399" s="586" t="str">
        <f>IF(ROSTER!B$36="","",ROSTER!B$36)</f>
        <v/>
      </c>
      <c r="C2399" s="588" t="str">
        <f>IF(ROSTER!C$36="","",ROSTER!C$36)</f>
        <v/>
      </c>
      <c r="D2399" s="589"/>
      <c r="E2399" s="590"/>
      <c r="F2399" s="592">
        <f>IF(E2399="y",1,IF(E2399="S",1,0))</f>
        <v>0</v>
      </c>
      <c r="G2399" s="594">
        <f>IF(E2399="S",1,0)</f>
        <v>0</v>
      </c>
      <c r="H2399" s="584"/>
      <c r="I2399" s="576"/>
      <c r="J2399" s="564"/>
      <c r="K2399" s="565"/>
      <c r="L2399" s="568"/>
      <c r="M2399" s="569"/>
      <c r="N2399" s="578">
        <f>L2399+J2399</f>
        <v>0</v>
      </c>
      <c r="O2399" s="579"/>
      <c r="P2399" s="564"/>
      <c r="Q2399" s="565"/>
      <c r="R2399" s="568"/>
      <c r="S2399" s="569"/>
      <c r="T2399" s="578">
        <f>R2399-P2399</f>
        <v>0</v>
      </c>
      <c r="U2399" s="579"/>
      <c r="V2399" s="584"/>
      <c r="W2399" s="576"/>
      <c r="X2399" s="564"/>
      <c r="Y2399" s="576"/>
      <c r="Z2399" s="564"/>
      <c r="AA2399" s="576"/>
      <c r="AB2399" s="564"/>
      <c r="AC2399" s="565"/>
      <c r="AD2399" s="568"/>
      <c r="AE2399" s="569"/>
      <c r="AF2399" s="548">
        <f>IF(AB2399=0,0,(AD2399/AB2399)*100)</f>
        <v>0</v>
      </c>
      <c r="AG2399" s="549"/>
      <c r="AH2399" s="564"/>
      <c r="AI2399" s="565"/>
      <c r="AJ2399" s="568"/>
      <c r="AK2399" s="569"/>
      <c r="AL2399" s="548">
        <f>IF(AH2399=0,0,(AJ2399/AH2399)*100)</f>
        <v>0</v>
      </c>
      <c r="AM2399" s="549"/>
      <c r="AN2399" s="564"/>
      <c r="AO2399" s="565"/>
      <c r="AP2399" s="568"/>
      <c r="AQ2399" s="569"/>
      <c r="AR2399" s="548">
        <f>IF(AN2399=0,0,(AP2399/AN2399)*100)</f>
        <v>0</v>
      </c>
      <c r="AS2399" s="549"/>
      <c r="AT2399" s="572">
        <f>AB2399+AH2399+AN2399</f>
        <v>0</v>
      </c>
      <c r="AU2399" s="573"/>
      <c r="AV2399" s="544">
        <f>AD2399+AJ2399+AP2399</f>
        <v>0</v>
      </c>
      <c r="AW2399" s="545"/>
      <c r="AX2399" s="548">
        <f>IF(AT2399=0,0,(AV2399/AT2399)*100)</f>
        <v>0</v>
      </c>
      <c r="AY2399" s="549"/>
      <c r="AZ2399" s="564"/>
      <c r="BA2399" s="565"/>
      <c r="BB2399" s="568"/>
      <c r="BC2399" s="569"/>
      <c r="BD2399" s="548">
        <f>IF(AZ2399=0,0,(BB2399/AZ2399)*100)</f>
        <v>0</v>
      </c>
      <c r="BE2399" s="549"/>
      <c r="BF2399" s="572">
        <f>AT2399+AZ2399</f>
        <v>0</v>
      </c>
      <c r="BG2399" s="573"/>
      <c r="BH2399" s="544">
        <f>AV2399+BB2399</f>
        <v>0</v>
      </c>
      <c r="BI2399" s="545"/>
      <c r="BJ2399" s="548">
        <f>IF(BF2399=0,0,(BH2399/BF2399)*100)</f>
        <v>0</v>
      </c>
      <c r="BK2399" s="549"/>
      <c r="BL2399" s="552">
        <f>(AD2399*2)+(AJ2399*2)+(AP2399*3)+BB2399</f>
        <v>0</v>
      </c>
      <c r="BM2399" s="553"/>
      <c r="BN2399" s="554"/>
      <c r="BO2399" s="560" t="e">
        <f>(BL2399*BR$2312)+(N2399*BR$2313)+(X2399*BR$2314)+(R2399*BR$2315)+(V2399*BR$2316)+(Z2399*BR$2317)</f>
        <v>#REF!</v>
      </c>
      <c r="BP2399" s="560" t="e">
        <f>((AZ2399-BB2399)*BR$2319)+((AT2399-AV2399)*BR$2318)+(H2399*BR$2320)+(P2399*BR$2321)</f>
        <v>#REF!</v>
      </c>
      <c r="BQ2399" s="62"/>
      <c r="BR2399" s="62"/>
      <c r="BS2399" s="62"/>
    </row>
    <row r="2400" spans="1:76" ht="21.75" customHeight="1">
      <c r="A2400" s="62"/>
      <c r="B2400" s="587"/>
      <c r="C2400" s="562" t="str">
        <f>IF(ROSTER!D$36="","",ROSTER!D$36)</f>
        <v/>
      </c>
      <c r="D2400" s="563"/>
      <c r="E2400" s="591"/>
      <c r="F2400" s="593"/>
      <c r="G2400" s="595"/>
      <c r="H2400" s="585"/>
      <c r="I2400" s="577"/>
      <c r="J2400" s="566"/>
      <c r="K2400" s="567"/>
      <c r="L2400" s="570"/>
      <c r="M2400" s="571"/>
      <c r="N2400" s="582" t="s">
        <v>16</v>
      </c>
      <c r="O2400" s="583"/>
      <c r="P2400" s="566"/>
      <c r="Q2400" s="567"/>
      <c r="R2400" s="570"/>
      <c r="S2400" s="571"/>
      <c r="T2400" s="582" t="s">
        <v>16</v>
      </c>
      <c r="U2400" s="583"/>
      <c r="V2400" s="585"/>
      <c r="W2400" s="577"/>
      <c r="X2400" s="566"/>
      <c r="Y2400" s="577"/>
      <c r="Z2400" s="566"/>
      <c r="AA2400" s="577"/>
      <c r="AB2400" s="566"/>
      <c r="AC2400" s="567"/>
      <c r="AD2400" s="570"/>
      <c r="AE2400" s="571"/>
      <c r="AF2400" s="598"/>
      <c r="AG2400" s="599"/>
      <c r="AH2400" s="566"/>
      <c r="AI2400" s="567"/>
      <c r="AJ2400" s="570"/>
      <c r="AK2400" s="571"/>
      <c r="AL2400" s="598"/>
      <c r="AM2400" s="599"/>
      <c r="AN2400" s="566"/>
      <c r="AO2400" s="567"/>
      <c r="AP2400" s="570"/>
      <c r="AQ2400" s="571"/>
      <c r="AR2400" s="598"/>
      <c r="AS2400" s="599"/>
      <c r="AT2400" s="603"/>
      <c r="AU2400" s="604"/>
      <c r="AV2400" s="596"/>
      <c r="AW2400" s="597"/>
      <c r="AX2400" s="598"/>
      <c r="AY2400" s="599"/>
      <c r="AZ2400" s="566"/>
      <c r="BA2400" s="567"/>
      <c r="BB2400" s="570"/>
      <c r="BC2400" s="571"/>
      <c r="BD2400" s="598"/>
      <c r="BE2400" s="599"/>
      <c r="BF2400" s="603"/>
      <c r="BG2400" s="604"/>
      <c r="BH2400" s="596"/>
      <c r="BI2400" s="597"/>
      <c r="BJ2400" s="598"/>
      <c r="BK2400" s="599"/>
      <c r="BL2400" s="600"/>
      <c r="BM2400" s="601"/>
      <c r="BN2400" s="602"/>
      <c r="BO2400" s="561"/>
      <c r="BP2400" s="561"/>
      <c r="BQ2400" s="62"/>
      <c r="BR2400" s="62"/>
      <c r="BS2400" s="62"/>
    </row>
    <row r="2401" spans="1:73" ht="21.75" customHeight="1">
      <c r="A2401" s="62"/>
      <c r="B2401" s="586" t="str">
        <f>IF(ROSTER!B$38="","",ROSTER!B$38)</f>
        <v/>
      </c>
      <c r="C2401" s="588" t="str">
        <f>IF(ROSTER!C$38="","",ROSTER!C$38)</f>
        <v/>
      </c>
      <c r="D2401" s="589"/>
      <c r="E2401" s="590"/>
      <c r="F2401" s="592">
        <f>IF(E2401="y",1,IF(E2401="S",1,0))</f>
        <v>0</v>
      </c>
      <c r="G2401" s="594">
        <f>IF(E2401="S",1,0)</f>
        <v>0</v>
      </c>
      <c r="H2401" s="584"/>
      <c r="I2401" s="576"/>
      <c r="J2401" s="564"/>
      <c r="K2401" s="565"/>
      <c r="L2401" s="568"/>
      <c r="M2401" s="569"/>
      <c r="N2401" s="578">
        <f>L2401+J2401</f>
        <v>0</v>
      </c>
      <c r="O2401" s="579"/>
      <c r="P2401" s="564"/>
      <c r="Q2401" s="565"/>
      <c r="R2401" s="568"/>
      <c r="S2401" s="569"/>
      <c r="T2401" s="578">
        <f>R2401-P2401</f>
        <v>0</v>
      </c>
      <c r="U2401" s="579"/>
      <c r="V2401" s="584"/>
      <c r="W2401" s="576"/>
      <c r="X2401" s="564"/>
      <c r="Y2401" s="576"/>
      <c r="Z2401" s="564"/>
      <c r="AA2401" s="576"/>
      <c r="AB2401" s="564"/>
      <c r="AC2401" s="565"/>
      <c r="AD2401" s="568"/>
      <c r="AE2401" s="569"/>
      <c r="AF2401" s="548">
        <f>IF(AB2401=0,0,(AD2401/AB2401)*100)</f>
        <v>0</v>
      </c>
      <c r="AG2401" s="549"/>
      <c r="AH2401" s="564"/>
      <c r="AI2401" s="565"/>
      <c r="AJ2401" s="568"/>
      <c r="AK2401" s="569"/>
      <c r="AL2401" s="548">
        <f>IF(AH2401=0,0,(AJ2401/AH2401)*100)</f>
        <v>0</v>
      </c>
      <c r="AM2401" s="549"/>
      <c r="AN2401" s="564"/>
      <c r="AO2401" s="565"/>
      <c r="AP2401" s="568"/>
      <c r="AQ2401" s="569"/>
      <c r="AR2401" s="548">
        <f>IF(AN2401=0,0,(AP2401/AN2401)*100)</f>
        <v>0</v>
      </c>
      <c r="AS2401" s="549"/>
      <c r="AT2401" s="572">
        <f>AB2401+AH2401+AN2401</f>
        <v>0</v>
      </c>
      <c r="AU2401" s="573"/>
      <c r="AV2401" s="544">
        <f>AD2401+AJ2401+AP2401</f>
        <v>0</v>
      </c>
      <c r="AW2401" s="545"/>
      <c r="AX2401" s="548">
        <f>IF(AT2401=0,0,(AV2401/AT2401)*100)</f>
        <v>0</v>
      </c>
      <c r="AY2401" s="549"/>
      <c r="AZ2401" s="564"/>
      <c r="BA2401" s="565"/>
      <c r="BB2401" s="568"/>
      <c r="BC2401" s="569"/>
      <c r="BD2401" s="548">
        <f>IF(AZ2401=0,0,(BB2401/AZ2401)*100)</f>
        <v>0</v>
      </c>
      <c r="BE2401" s="549"/>
      <c r="BF2401" s="572">
        <f>AT2401+AZ2401</f>
        <v>0</v>
      </c>
      <c r="BG2401" s="573"/>
      <c r="BH2401" s="544">
        <f>AV2401+BB2401</f>
        <v>0</v>
      </c>
      <c r="BI2401" s="545"/>
      <c r="BJ2401" s="548">
        <f>IF(BF2401=0,0,(BH2401/BF2401)*100)</f>
        <v>0</v>
      </c>
      <c r="BK2401" s="549"/>
      <c r="BL2401" s="552">
        <f>(AD2401*2)+(AJ2401*2)+(AP2401*3)+BB2401</f>
        <v>0</v>
      </c>
      <c r="BM2401" s="553"/>
      <c r="BN2401" s="554"/>
      <c r="BO2401" s="560" t="e">
        <f>(BL2401*BR$2312)+(N2401*BR$2313)+(X2401*BR$2314)+(R2401*BR$2315)+(V2401*BR$2316)+(Z2401*BR$2317)</f>
        <v>#REF!</v>
      </c>
      <c r="BP2401" s="560" t="e">
        <f>((AZ2401-BB2401)*BR$2319)+((AT2401-AV2401)*BR$2318)+(H2401*BR$2320)+(P2401*BR$2321)</f>
        <v>#REF!</v>
      </c>
      <c r="BQ2401" s="62"/>
      <c r="BR2401" s="62"/>
      <c r="BS2401" s="62"/>
    </row>
    <row r="2402" spans="1:73" ht="21.75" customHeight="1">
      <c r="A2402" s="62"/>
      <c r="B2402" s="587"/>
      <c r="C2402" s="562" t="str">
        <f>IF(ROSTER!D$38="","",ROSTER!D$38)</f>
        <v/>
      </c>
      <c r="D2402" s="563"/>
      <c r="E2402" s="591"/>
      <c r="F2402" s="593"/>
      <c r="G2402" s="595"/>
      <c r="H2402" s="585"/>
      <c r="I2402" s="577"/>
      <c r="J2402" s="566"/>
      <c r="K2402" s="567"/>
      <c r="L2402" s="570"/>
      <c r="M2402" s="571"/>
      <c r="N2402" s="582" t="s">
        <v>16</v>
      </c>
      <c r="O2402" s="583"/>
      <c r="P2402" s="566"/>
      <c r="Q2402" s="567"/>
      <c r="R2402" s="570"/>
      <c r="S2402" s="571"/>
      <c r="T2402" s="582" t="s">
        <v>16</v>
      </c>
      <c r="U2402" s="583"/>
      <c r="V2402" s="585"/>
      <c r="W2402" s="577"/>
      <c r="X2402" s="566"/>
      <c r="Y2402" s="577"/>
      <c r="Z2402" s="566"/>
      <c r="AA2402" s="577"/>
      <c r="AB2402" s="566"/>
      <c r="AC2402" s="567"/>
      <c r="AD2402" s="570"/>
      <c r="AE2402" s="571"/>
      <c r="AF2402" s="598"/>
      <c r="AG2402" s="599"/>
      <c r="AH2402" s="566"/>
      <c r="AI2402" s="567"/>
      <c r="AJ2402" s="570"/>
      <c r="AK2402" s="571"/>
      <c r="AL2402" s="598"/>
      <c r="AM2402" s="599"/>
      <c r="AN2402" s="566"/>
      <c r="AO2402" s="567"/>
      <c r="AP2402" s="570"/>
      <c r="AQ2402" s="571"/>
      <c r="AR2402" s="598"/>
      <c r="AS2402" s="599"/>
      <c r="AT2402" s="603"/>
      <c r="AU2402" s="604"/>
      <c r="AV2402" s="596"/>
      <c r="AW2402" s="597"/>
      <c r="AX2402" s="598"/>
      <c r="AY2402" s="599"/>
      <c r="AZ2402" s="566"/>
      <c r="BA2402" s="567"/>
      <c r="BB2402" s="570"/>
      <c r="BC2402" s="571"/>
      <c r="BD2402" s="598"/>
      <c r="BE2402" s="599"/>
      <c r="BF2402" s="603"/>
      <c r="BG2402" s="604"/>
      <c r="BH2402" s="596"/>
      <c r="BI2402" s="597"/>
      <c r="BJ2402" s="598"/>
      <c r="BK2402" s="599"/>
      <c r="BL2402" s="600"/>
      <c r="BM2402" s="601"/>
      <c r="BN2402" s="602"/>
      <c r="BO2402" s="561"/>
      <c r="BP2402" s="561"/>
      <c r="BQ2402" s="62"/>
      <c r="BR2402" s="62"/>
      <c r="BS2402" s="62"/>
    </row>
    <row r="2403" spans="1:73" ht="21.75" customHeight="1">
      <c r="A2403" s="62"/>
      <c r="B2403" s="586" t="str">
        <f>IF(ROSTER!B$40="","",ROSTER!B$40)</f>
        <v/>
      </c>
      <c r="C2403" s="588" t="str">
        <f>IF(ROSTER!C$40="","",ROSTER!C$40)</f>
        <v/>
      </c>
      <c r="D2403" s="589"/>
      <c r="E2403" s="590"/>
      <c r="F2403" s="592">
        <f>IF(E2403="y",1,IF(E2403="S",1,0))</f>
        <v>0</v>
      </c>
      <c r="G2403" s="594">
        <f>IF(E2403="S",1,0)</f>
        <v>0</v>
      </c>
      <c r="H2403" s="584"/>
      <c r="I2403" s="576"/>
      <c r="J2403" s="564"/>
      <c r="K2403" s="565"/>
      <c r="L2403" s="568"/>
      <c r="M2403" s="569"/>
      <c r="N2403" s="578">
        <f>L2403+J2403</f>
        <v>0</v>
      </c>
      <c r="O2403" s="579"/>
      <c r="P2403" s="564"/>
      <c r="Q2403" s="565"/>
      <c r="R2403" s="568"/>
      <c r="S2403" s="569"/>
      <c r="T2403" s="578">
        <f>R2403-P2403</f>
        <v>0</v>
      </c>
      <c r="U2403" s="579"/>
      <c r="V2403" s="584"/>
      <c r="W2403" s="576"/>
      <c r="X2403" s="564"/>
      <c r="Y2403" s="576"/>
      <c r="Z2403" s="564"/>
      <c r="AA2403" s="576"/>
      <c r="AB2403" s="564"/>
      <c r="AC2403" s="565"/>
      <c r="AD2403" s="568"/>
      <c r="AE2403" s="569"/>
      <c r="AF2403" s="548">
        <f>IF(AB2403=0,0,(AD2403/AB2403)*100)</f>
        <v>0</v>
      </c>
      <c r="AG2403" s="549"/>
      <c r="AH2403" s="564"/>
      <c r="AI2403" s="565"/>
      <c r="AJ2403" s="568"/>
      <c r="AK2403" s="569"/>
      <c r="AL2403" s="548">
        <f>IF(AH2403=0,0,(AJ2403/AH2403)*100)</f>
        <v>0</v>
      </c>
      <c r="AM2403" s="549"/>
      <c r="AN2403" s="564"/>
      <c r="AO2403" s="565"/>
      <c r="AP2403" s="568"/>
      <c r="AQ2403" s="569"/>
      <c r="AR2403" s="548">
        <f>IF(AN2403=0,0,(AP2403/AN2403)*100)</f>
        <v>0</v>
      </c>
      <c r="AS2403" s="549"/>
      <c r="AT2403" s="572">
        <f>AB2403+AH2403+AN2403</f>
        <v>0</v>
      </c>
      <c r="AU2403" s="573"/>
      <c r="AV2403" s="544">
        <f>AD2403+AJ2403+AP2403</f>
        <v>0</v>
      </c>
      <c r="AW2403" s="545"/>
      <c r="AX2403" s="548">
        <f>IF(AT2403=0,0,(AV2403/AT2403)*100)</f>
        <v>0</v>
      </c>
      <c r="AY2403" s="549"/>
      <c r="AZ2403" s="564"/>
      <c r="BA2403" s="565"/>
      <c r="BB2403" s="568"/>
      <c r="BC2403" s="569"/>
      <c r="BD2403" s="548">
        <f>IF(AZ2403=0,0,(BB2403/AZ2403)*100)</f>
        <v>0</v>
      </c>
      <c r="BE2403" s="549"/>
      <c r="BF2403" s="572">
        <f>AT2403+AZ2403</f>
        <v>0</v>
      </c>
      <c r="BG2403" s="573"/>
      <c r="BH2403" s="544">
        <f>AV2403+BB2403</f>
        <v>0</v>
      </c>
      <c r="BI2403" s="545"/>
      <c r="BJ2403" s="548">
        <f>IF(BF2403=0,0,(BH2403/BF2403)*100)</f>
        <v>0</v>
      </c>
      <c r="BK2403" s="549"/>
      <c r="BL2403" s="552">
        <f>(AD2403*2)+(AJ2403*2)+(AP2403*3)+BB2403</f>
        <v>0</v>
      </c>
      <c r="BM2403" s="553"/>
      <c r="BN2403" s="554"/>
      <c r="BO2403" s="560" t="e">
        <f>(BL2403*BR$2312)+(N2403*BR$2313)+(X2403*BR$2314)+(R2403*BR$2315)+(V2403*BR$2316)+(Z2403*BR$2317)</f>
        <v>#REF!</v>
      </c>
      <c r="BP2403" s="560" t="e">
        <f>((AZ2403-BB2403)*BR$2319)+((AT2403-AV2403)*BR$2318)+(H2403*BR$2320)+(P2403*BR$2321)</f>
        <v>#REF!</v>
      </c>
      <c r="BQ2403" s="62"/>
      <c r="BR2403" s="62"/>
      <c r="BS2403" s="62"/>
    </row>
    <row r="2404" spans="1:73" ht="21.75" customHeight="1">
      <c r="A2404" s="62"/>
      <c r="B2404" s="587"/>
      <c r="C2404" s="562" t="str">
        <f>IF(ROSTER!D$40="","",ROSTER!D$40)</f>
        <v/>
      </c>
      <c r="D2404" s="563"/>
      <c r="E2404" s="591"/>
      <c r="F2404" s="593"/>
      <c r="G2404" s="595"/>
      <c r="H2404" s="585"/>
      <c r="I2404" s="577"/>
      <c r="J2404" s="566"/>
      <c r="K2404" s="567"/>
      <c r="L2404" s="570"/>
      <c r="M2404" s="571"/>
      <c r="N2404" s="582" t="s">
        <v>16</v>
      </c>
      <c r="O2404" s="583"/>
      <c r="P2404" s="566"/>
      <c r="Q2404" s="567"/>
      <c r="R2404" s="570"/>
      <c r="S2404" s="571"/>
      <c r="T2404" s="582" t="s">
        <v>16</v>
      </c>
      <c r="U2404" s="583"/>
      <c r="V2404" s="585"/>
      <c r="W2404" s="577"/>
      <c r="X2404" s="566"/>
      <c r="Y2404" s="577"/>
      <c r="Z2404" s="566"/>
      <c r="AA2404" s="577"/>
      <c r="AB2404" s="566"/>
      <c r="AC2404" s="567"/>
      <c r="AD2404" s="570"/>
      <c r="AE2404" s="571"/>
      <c r="AF2404" s="598"/>
      <c r="AG2404" s="599"/>
      <c r="AH2404" s="566"/>
      <c r="AI2404" s="567"/>
      <c r="AJ2404" s="570"/>
      <c r="AK2404" s="571"/>
      <c r="AL2404" s="598"/>
      <c r="AM2404" s="599"/>
      <c r="AN2404" s="566"/>
      <c r="AO2404" s="567"/>
      <c r="AP2404" s="570"/>
      <c r="AQ2404" s="571"/>
      <c r="AR2404" s="598"/>
      <c r="AS2404" s="599"/>
      <c r="AT2404" s="603"/>
      <c r="AU2404" s="604"/>
      <c r="AV2404" s="596"/>
      <c r="AW2404" s="597"/>
      <c r="AX2404" s="598"/>
      <c r="AY2404" s="599"/>
      <c r="AZ2404" s="566"/>
      <c r="BA2404" s="567"/>
      <c r="BB2404" s="570"/>
      <c r="BC2404" s="571"/>
      <c r="BD2404" s="598"/>
      <c r="BE2404" s="599"/>
      <c r="BF2404" s="603"/>
      <c r="BG2404" s="604"/>
      <c r="BH2404" s="596"/>
      <c r="BI2404" s="597"/>
      <c r="BJ2404" s="598"/>
      <c r="BK2404" s="599"/>
      <c r="BL2404" s="600"/>
      <c r="BM2404" s="601"/>
      <c r="BN2404" s="602"/>
      <c r="BO2404" s="561"/>
      <c r="BP2404" s="561"/>
      <c r="BQ2404" s="62"/>
      <c r="BR2404" s="62"/>
      <c r="BS2404" s="62"/>
    </row>
    <row r="2405" spans="1:73" ht="21.75" customHeight="1">
      <c r="A2405" s="62"/>
      <c r="B2405" s="586" t="str">
        <f>IF(ROSTER!B$42="","",ROSTER!B$42)</f>
        <v/>
      </c>
      <c r="C2405" s="588" t="str">
        <f>IF(ROSTER!C$42="","",ROSTER!C$42)</f>
        <v/>
      </c>
      <c r="D2405" s="589"/>
      <c r="E2405" s="590"/>
      <c r="F2405" s="592">
        <f>IF(E2405="y",1,IF(E2405="S",1,0))</f>
        <v>0</v>
      </c>
      <c r="G2405" s="594">
        <f>IF(E2405="S",1,0)</f>
        <v>0</v>
      </c>
      <c r="H2405" s="584"/>
      <c r="I2405" s="576"/>
      <c r="J2405" s="564"/>
      <c r="K2405" s="565"/>
      <c r="L2405" s="568"/>
      <c r="M2405" s="569"/>
      <c r="N2405" s="578">
        <f>L2405+J2405</f>
        <v>0</v>
      </c>
      <c r="O2405" s="579"/>
      <c r="P2405" s="564"/>
      <c r="Q2405" s="565"/>
      <c r="R2405" s="568"/>
      <c r="S2405" s="569"/>
      <c r="T2405" s="578">
        <f>R2405-P2405</f>
        <v>0</v>
      </c>
      <c r="U2405" s="579"/>
      <c r="V2405" s="584"/>
      <c r="W2405" s="576"/>
      <c r="X2405" s="564"/>
      <c r="Y2405" s="576"/>
      <c r="Z2405" s="564"/>
      <c r="AA2405" s="576"/>
      <c r="AB2405" s="564"/>
      <c r="AC2405" s="565"/>
      <c r="AD2405" s="568"/>
      <c r="AE2405" s="569"/>
      <c r="AF2405" s="548">
        <f>IF(AB2405=0,0,(AD2405/AB2405)*100)</f>
        <v>0</v>
      </c>
      <c r="AG2405" s="549"/>
      <c r="AH2405" s="564"/>
      <c r="AI2405" s="565"/>
      <c r="AJ2405" s="568"/>
      <c r="AK2405" s="569"/>
      <c r="AL2405" s="548">
        <f>IF(AH2405=0,0,(AJ2405/AH2405)*100)</f>
        <v>0</v>
      </c>
      <c r="AM2405" s="549"/>
      <c r="AN2405" s="564"/>
      <c r="AO2405" s="565"/>
      <c r="AP2405" s="568"/>
      <c r="AQ2405" s="569"/>
      <c r="AR2405" s="548">
        <f>IF(AN2405=0,0,(AP2405/AN2405)*100)</f>
        <v>0</v>
      </c>
      <c r="AS2405" s="549"/>
      <c r="AT2405" s="572">
        <f>AB2405+AH2405+AN2405</f>
        <v>0</v>
      </c>
      <c r="AU2405" s="573"/>
      <c r="AV2405" s="544">
        <f>AD2405+AJ2405+AP2405</f>
        <v>0</v>
      </c>
      <c r="AW2405" s="545"/>
      <c r="AX2405" s="548">
        <f>IF(AT2405=0,0,(AV2405/AT2405)*100)</f>
        <v>0</v>
      </c>
      <c r="AY2405" s="549"/>
      <c r="AZ2405" s="564"/>
      <c r="BA2405" s="565"/>
      <c r="BB2405" s="568"/>
      <c r="BC2405" s="569"/>
      <c r="BD2405" s="548">
        <f>IF(AZ2405=0,0,(BB2405/AZ2405)*100)</f>
        <v>0</v>
      </c>
      <c r="BE2405" s="549"/>
      <c r="BF2405" s="572">
        <f>AT2405+AZ2405</f>
        <v>0</v>
      </c>
      <c r="BG2405" s="573"/>
      <c r="BH2405" s="544">
        <f>AV2405+BB2405</f>
        <v>0</v>
      </c>
      <c r="BI2405" s="545"/>
      <c r="BJ2405" s="548">
        <f>IF(BF2405=0,0,(BH2405/BF2405)*100)</f>
        <v>0</v>
      </c>
      <c r="BK2405" s="549"/>
      <c r="BL2405" s="552">
        <f>(AD2405*2)+(AJ2405*2)+(AP2405*3)+BB2405</f>
        <v>0</v>
      </c>
      <c r="BM2405" s="553"/>
      <c r="BN2405" s="554"/>
      <c r="BO2405" s="560" t="e">
        <f>(BL2405*BR$2312)+(N2405*BR$2313)+(X2405*BR$2314)+(R2405*BR$2315)+(V2405*BR$2316)+(Z2405*BR$2317)</f>
        <v>#REF!</v>
      </c>
      <c r="BP2405" s="560" t="e">
        <f>((AZ2405-BB2405)*BR$2319)+((AT2405-AV2405)*BR$2318)+(H2405*BR$2320)+(P2405*BR$2321)</f>
        <v>#REF!</v>
      </c>
      <c r="BQ2405" s="62"/>
      <c r="BR2405" s="62"/>
      <c r="BS2405" s="62"/>
    </row>
    <row r="2406" spans="1:73" ht="21.75" customHeight="1">
      <c r="A2406" s="62"/>
      <c r="B2406" s="587"/>
      <c r="C2406" s="562" t="str">
        <f>IF(ROSTER!D$42="","",ROSTER!D$42)</f>
        <v/>
      </c>
      <c r="D2406" s="563"/>
      <c r="E2406" s="591"/>
      <c r="F2406" s="593"/>
      <c r="G2406" s="595"/>
      <c r="H2406" s="585"/>
      <c r="I2406" s="577"/>
      <c r="J2406" s="566"/>
      <c r="K2406" s="567"/>
      <c r="L2406" s="570"/>
      <c r="M2406" s="571"/>
      <c r="N2406" s="582" t="s">
        <v>16</v>
      </c>
      <c r="O2406" s="583"/>
      <c r="P2406" s="566"/>
      <c r="Q2406" s="567"/>
      <c r="R2406" s="570"/>
      <c r="S2406" s="571"/>
      <c r="T2406" s="582" t="s">
        <v>16</v>
      </c>
      <c r="U2406" s="583"/>
      <c r="V2406" s="585"/>
      <c r="W2406" s="577"/>
      <c r="X2406" s="566"/>
      <c r="Y2406" s="577"/>
      <c r="Z2406" s="566"/>
      <c r="AA2406" s="577"/>
      <c r="AB2406" s="566"/>
      <c r="AC2406" s="567"/>
      <c r="AD2406" s="570"/>
      <c r="AE2406" s="571"/>
      <c r="AF2406" s="598"/>
      <c r="AG2406" s="599"/>
      <c r="AH2406" s="566"/>
      <c r="AI2406" s="567"/>
      <c r="AJ2406" s="570"/>
      <c r="AK2406" s="571"/>
      <c r="AL2406" s="598"/>
      <c r="AM2406" s="599"/>
      <c r="AN2406" s="566"/>
      <c r="AO2406" s="567"/>
      <c r="AP2406" s="570"/>
      <c r="AQ2406" s="571"/>
      <c r="AR2406" s="598"/>
      <c r="AS2406" s="599"/>
      <c r="AT2406" s="603"/>
      <c r="AU2406" s="604"/>
      <c r="AV2406" s="596"/>
      <c r="AW2406" s="597"/>
      <c r="AX2406" s="598"/>
      <c r="AY2406" s="599"/>
      <c r="AZ2406" s="566"/>
      <c r="BA2406" s="567"/>
      <c r="BB2406" s="570"/>
      <c r="BC2406" s="571"/>
      <c r="BD2406" s="598"/>
      <c r="BE2406" s="599"/>
      <c r="BF2406" s="603"/>
      <c r="BG2406" s="604"/>
      <c r="BH2406" s="596"/>
      <c r="BI2406" s="597"/>
      <c r="BJ2406" s="598"/>
      <c r="BK2406" s="599"/>
      <c r="BL2406" s="600"/>
      <c r="BM2406" s="601"/>
      <c r="BN2406" s="602"/>
      <c r="BO2406" s="561"/>
      <c r="BP2406" s="561"/>
      <c r="BQ2406" s="62"/>
      <c r="BR2406" s="62"/>
      <c r="BS2406" s="62"/>
    </row>
    <row r="2407" spans="1:73" ht="21.75" customHeight="1">
      <c r="A2407" s="62"/>
      <c r="B2407" s="586" t="str">
        <f>IF(ROSTER!B$44="","",ROSTER!B$44)</f>
        <v/>
      </c>
      <c r="C2407" s="588" t="str">
        <f>IF(ROSTER!C$44="","",ROSTER!C$44)</f>
        <v/>
      </c>
      <c r="D2407" s="589"/>
      <c r="E2407" s="590"/>
      <c r="F2407" s="592">
        <f>IF(E2407="y",1,IF(E2407="S",1,0))</f>
        <v>0</v>
      </c>
      <c r="G2407" s="594">
        <f>IF(E2407="S",1,0)</f>
        <v>0</v>
      </c>
      <c r="H2407" s="584"/>
      <c r="I2407" s="576"/>
      <c r="J2407" s="564"/>
      <c r="K2407" s="565"/>
      <c r="L2407" s="568"/>
      <c r="M2407" s="569"/>
      <c r="N2407" s="578">
        <f>L2407+J2407</f>
        <v>0</v>
      </c>
      <c r="O2407" s="579"/>
      <c r="P2407" s="564"/>
      <c r="Q2407" s="565"/>
      <c r="R2407" s="568"/>
      <c r="S2407" s="569"/>
      <c r="T2407" s="578">
        <f>R2407-P2407</f>
        <v>0</v>
      </c>
      <c r="U2407" s="579"/>
      <c r="V2407" s="584"/>
      <c r="W2407" s="576"/>
      <c r="X2407" s="564"/>
      <c r="Y2407" s="576"/>
      <c r="Z2407" s="564"/>
      <c r="AA2407" s="576"/>
      <c r="AB2407" s="564"/>
      <c r="AC2407" s="565"/>
      <c r="AD2407" s="568"/>
      <c r="AE2407" s="569"/>
      <c r="AF2407" s="548">
        <f>IF(AB2407=0,0,(AD2407/AB2407)*100)</f>
        <v>0</v>
      </c>
      <c r="AG2407" s="549"/>
      <c r="AH2407" s="564"/>
      <c r="AI2407" s="565"/>
      <c r="AJ2407" s="568"/>
      <c r="AK2407" s="569"/>
      <c r="AL2407" s="548">
        <f>IF(AH2407=0,0,(AJ2407/AH2407)*100)</f>
        <v>0</v>
      </c>
      <c r="AM2407" s="549"/>
      <c r="AN2407" s="564"/>
      <c r="AO2407" s="565"/>
      <c r="AP2407" s="568"/>
      <c r="AQ2407" s="569"/>
      <c r="AR2407" s="548">
        <f>IF(AN2407=0,0,(AP2407/AN2407)*100)</f>
        <v>0</v>
      </c>
      <c r="AS2407" s="549"/>
      <c r="AT2407" s="572">
        <f>AB2407+AH2407+AN2407</f>
        <v>0</v>
      </c>
      <c r="AU2407" s="573"/>
      <c r="AV2407" s="544">
        <f>AD2407+AJ2407+AP2407</f>
        <v>0</v>
      </c>
      <c r="AW2407" s="545"/>
      <c r="AX2407" s="548">
        <f>IF(AT2407=0,0,(AV2407/AT2407)*100)</f>
        <v>0</v>
      </c>
      <c r="AY2407" s="549"/>
      <c r="AZ2407" s="564"/>
      <c r="BA2407" s="565"/>
      <c r="BB2407" s="568"/>
      <c r="BC2407" s="569"/>
      <c r="BD2407" s="548">
        <f>IF(AZ2407=0,0,(BB2407/AZ2407)*100)</f>
        <v>0</v>
      </c>
      <c r="BE2407" s="549"/>
      <c r="BF2407" s="572">
        <f>AT2407+AZ2407</f>
        <v>0</v>
      </c>
      <c r="BG2407" s="573"/>
      <c r="BH2407" s="544">
        <f>AV2407+BB2407</f>
        <v>0</v>
      </c>
      <c r="BI2407" s="545"/>
      <c r="BJ2407" s="548">
        <f>IF(BF2407=0,0,(BH2407/BF2407)*100)</f>
        <v>0</v>
      </c>
      <c r="BK2407" s="549"/>
      <c r="BL2407" s="552">
        <f>(AD2407*2)+(AJ2407*2)+(AP2407*3)+BB2407</f>
        <v>0</v>
      </c>
      <c r="BM2407" s="553"/>
      <c r="BN2407" s="554"/>
      <c r="BO2407" s="560" t="e">
        <f>(BL2407*BR$2312)+(N2407*BR$2313)+(X2407*BR$2314)+(R2407*BR$2315)+(V2407*BR$2316)+(Z2407*BR$2317)</f>
        <v>#REF!</v>
      </c>
      <c r="BP2407" s="560" t="e">
        <f>((AZ2407-BB2407)*BR$2319)+((AT2407-AV2407)*BR$2318)+(H2407*BR$2320)+(P2407*BR$2321)</f>
        <v>#REF!</v>
      </c>
      <c r="BQ2407" s="62"/>
      <c r="BR2407" s="62"/>
      <c r="BS2407" s="62"/>
    </row>
    <row r="2408" spans="1:73" ht="21.75" customHeight="1">
      <c r="A2408" s="62"/>
      <c r="B2408" s="587"/>
      <c r="C2408" s="562" t="str">
        <f>IF(ROSTER!D$44="","",ROSTER!D$44)</f>
        <v/>
      </c>
      <c r="D2408" s="563"/>
      <c r="E2408" s="591"/>
      <c r="F2408" s="593"/>
      <c r="G2408" s="595"/>
      <c r="H2408" s="585"/>
      <c r="I2408" s="577"/>
      <c r="J2408" s="566"/>
      <c r="K2408" s="567"/>
      <c r="L2408" s="570"/>
      <c r="M2408" s="571"/>
      <c r="N2408" s="582" t="s">
        <v>16</v>
      </c>
      <c r="O2408" s="583"/>
      <c r="P2408" s="566"/>
      <c r="Q2408" s="567"/>
      <c r="R2408" s="570"/>
      <c r="S2408" s="571"/>
      <c r="T2408" s="582" t="s">
        <v>16</v>
      </c>
      <c r="U2408" s="583"/>
      <c r="V2408" s="585"/>
      <c r="W2408" s="577"/>
      <c r="X2408" s="566"/>
      <c r="Y2408" s="577"/>
      <c r="Z2408" s="566"/>
      <c r="AA2408" s="577"/>
      <c r="AB2408" s="566"/>
      <c r="AC2408" s="567"/>
      <c r="AD2408" s="570"/>
      <c r="AE2408" s="571"/>
      <c r="AF2408" s="598"/>
      <c r="AG2408" s="599"/>
      <c r="AH2408" s="566"/>
      <c r="AI2408" s="567"/>
      <c r="AJ2408" s="570"/>
      <c r="AK2408" s="571"/>
      <c r="AL2408" s="598"/>
      <c r="AM2408" s="599"/>
      <c r="AN2408" s="566"/>
      <c r="AO2408" s="567"/>
      <c r="AP2408" s="570"/>
      <c r="AQ2408" s="571"/>
      <c r="AR2408" s="598"/>
      <c r="AS2408" s="599"/>
      <c r="AT2408" s="603"/>
      <c r="AU2408" s="604"/>
      <c r="AV2408" s="596"/>
      <c r="AW2408" s="597"/>
      <c r="AX2408" s="598"/>
      <c r="AY2408" s="599"/>
      <c r="AZ2408" s="566"/>
      <c r="BA2408" s="567"/>
      <c r="BB2408" s="570"/>
      <c r="BC2408" s="571"/>
      <c r="BD2408" s="598"/>
      <c r="BE2408" s="599"/>
      <c r="BF2408" s="603"/>
      <c r="BG2408" s="604"/>
      <c r="BH2408" s="596"/>
      <c r="BI2408" s="597"/>
      <c r="BJ2408" s="598"/>
      <c r="BK2408" s="599"/>
      <c r="BL2408" s="600"/>
      <c r="BM2408" s="601"/>
      <c r="BN2408" s="602"/>
      <c r="BO2408" s="561"/>
      <c r="BP2408" s="561"/>
      <c r="BQ2408" s="62"/>
      <c r="BR2408" s="62"/>
      <c r="BS2408" s="62"/>
    </row>
    <row r="2409" spans="1:73" ht="21.75" customHeight="1">
      <c r="A2409" s="62"/>
      <c r="B2409" s="586" t="str">
        <f>IF(ROSTER!B$46="","",ROSTER!B$46)</f>
        <v/>
      </c>
      <c r="C2409" s="588" t="str">
        <f>IF(ROSTER!C$46="","",ROSTER!C$46)</f>
        <v/>
      </c>
      <c r="D2409" s="589"/>
      <c r="E2409" s="590"/>
      <c r="F2409" s="592">
        <f>IF(E2409="y",1,IF(E2409="S",1,0))</f>
        <v>0</v>
      </c>
      <c r="G2409" s="594">
        <f>IF(E2409="S",1,0)</f>
        <v>0</v>
      </c>
      <c r="H2409" s="584"/>
      <c r="I2409" s="576"/>
      <c r="J2409" s="564"/>
      <c r="K2409" s="565"/>
      <c r="L2409" s="568"/>
      <c r="M2409" s="569"/>
      <c r="N2409" s="578">
        <f>L2409+J2409</f>
        <v>0</v>
      </c>
      <c r="O2409" s="579"/>
      <c r="P2409" s="564"/>
      <c r="Q2409" s="565"/>
      <c r="R2409" s="568"/>
      <c r="S2409" s="569"/>
      <c r="T2409" s="578">
        <f>R2409-P2409</f>
        <v>0</v>
      </c>
      <c r="U2409" s="579"/>
      <c r="V2409" s="584"/>
      <c r="W2409" s="576"/>
      <c r="X2409" s="564"/>
      <c r="Y2409" s="576"/>
      <c r="Z2409" s="564"/>
      <c r="AA2409" s="576"/>
      <c r="AB2409" s="564"/>
      <c r="AC2409" s="565"/>
      <c r="AD2409" s="568"/>
      <c r="AE2409" s="569"/>
      <c r="AF2409" s="548">
        <f>IF(AB2409=0,0,(AD2409/AB2409)*100)</f>
        <v>0</v>
      </c>
      <c r="AG2409" s="549"/>
      <c r="AH2409" s="564"/>
      <c r="AI2409" s="565"/>
      <c r="AJ2409" s="568"/>
      <c r="AK2409" s="569"/>
      <c r="AL2409" s="548">
        <f>IF(AH2409=0,0,(AJ2409/AH2409)*100)</f>
        <v>0</v>
      </c>
      <c r="AM2409" s="549"/>
      <c r="AN2409" s="564"/>
      <c r="AO2409" s="565"/>
      <c r="AP2409" s="568"/>
      <c r="AQ2409" s="569"/>
      <c r="AR2409" s="548">
        <f>IF(AN2409=0,0,(AP2409/AN2409)*100)</f>
        <v>0</v>
      </c>
      <c r="AS2409" s="549"/>
      <c r="AT2409" s="572">
        <f>AB2409+AH2409+AN2409</f>
        <v>0</v>
      </c>
      <c r="AU2409" s="573"/>
      <c r="AV2409" s="544">
        <f>AD2409+AJ2409+AP2409</f>
        <v>0</v>
      </c>
      <c r="AW2409" s="545"/>
      <c r="AX2409" s="548">
        <f>IF(AT2409=0,0,(AV2409/AT2409)*100)</f>
        <v>0</v>
      </c>
      <c r="AY2409" s="549"/>
      <c r="AZ2409" s="564"/>
      <c r="BA2409" s="565"/>
      <c r="BB2409" s="568"/>
      <c r="BC2409" s="569"/>
      <c r="BD2409" s="548">
        <f>IF(AZ2409=0,0,(BB2409/AZ2409)*100)</f>
        <v>0</v>
      </c>
      <c r="BE2409" s="549"/>
      <c r="BF2409" s="572">
        <f>AT2409+AZ2409</f>
        <v>0</v>
      </c>
      <c r="BG2409" s="573"/>
      <c r="BH2409" s="544">
        <f>AV2409+BB2409</f>
        <v>0</v>
      </c>
      <c r="BI2409" s="545"/>
      <c r="BJ2409" s="548">
        <f>IF(BF2409=0,0,(BH2409/BF2409)*100)</f>
        <v>0</v>
      </c>
      <c r="BK2409" s="549"/>
      <c r="BL2409" s="552">
        <f>(AD2409*2)+(AJ2409*2)+(AP2409*3)+BB2409</f>
        <v>0</v>
      </c>
      <c r="BM2409" s="553"/>
      <c r="BN2409" s="554"/>
      <c r="BO2409" s="558" t="e">
        <f>(BL2409*BR$2312)+(N2409*BR$2313)+(X2409*BR$2314)+(R2409*BR$2315)+(V2409*BR$2316)+(Z2409*BR$2317)</f>
        <v>#REF!</v>
      </c>
      <c r="BP2409" s="560" t="e">
        <f>((AZ2409-BB2409)*BR$2319)+((AT2409-AV2409)*BR$2318)+(H2409*BR$2320)+(P2409*BR$2321)</f>
        <v>#REF!</v>
      </c>
      <c r="BQ2409" s="62"/>
      <c r="BR2409" s="62"/>
      <c r="BS2409" s="62"/>
      <c r="BU2409" s="82"/>
    </row>
    <row r="2410" spans="1:73" ht="22.5" customHeight="1" thickBot="1">
      <c r="A2410" s="62"/>
      <c r="B2410" s="587"/>
      <c r="C2410" s="562" t="str">
        <f>IF(ROSTER!D$46="","",ROSTER!D$46)</f>
        <v/>
      </c>
      <c r="D2410" s="563"/>
      <c r="E2410" s="591"/>
      <c r="F2410" s="593"/>
      <c r="G2410" s="595"/>
      <c r="H2410" s="585"/>
      <c r="I2410" s="577"/>
      <c r="J2410" s="566"/>
      <c r="K2410" s="567"/>
      <c r="L2410" s="570"/>
      <c r="M2410" s="571"/>
      <c r="N2410" s="580" t="s">
        <v>16</v>
      </c>
      <c r="O2410" s="581"/>
      <c r="P2410" s="566"/>
      <c r="Q2410" s="567"/>
      <c r="R2410" s="570"/>
      <c r="S2410" s="571"/>
      <c r="T2410" s="582" t="s">
        <v>16</v>
      </c>
      <c r="U2410" s="583"/>
      <c r="V2410" s="585"/>
      <c r="W2410" s="577"/>
      <c r="X2410" s="566"/>
      <c r="Y2410" s="577"/>
      <c r="Z2410" s="566"/>
      <c r="AA2410" s="577"/>
      <c r="AB2410" s="566"/>
      <c r="AC2410" s="567"/>
      <c r="AD2410" s="570"/>
      <c r="AE2410" s="571"/>
      <c r="AF2410" s="550"/>
      <c r="AG2410" s="551"/>
      <c r="AH2410" s="566"/>
      <c r="AI2410" s="567"/>
      <c r="AJ2410" s="570"/>
      <c r="AK2410" s="571"/>
      <c r="AL2410" s="550"/>
      <c r="AM2410" s="551"/>
      <c r="AN2410" s="566"/>
      <c r="AO2410" s="567"/>
      <c r="AP2410" s="570"/>
      <c r="AQ2410" s="571"/>
      <c r="AR2410" s="550"/>
      <c r="AS2410" s="551"/>
      <c r="AT2410" s="574"/>
      <c r="AU2410" s="575"/>
      <c r="AV2410" s="546"/>
      <c r="AW2410" s="547"/>
      <c r="AX2410" s="550"/>
      <c r="AY2410" s="551"/>
      <c r="AZ2410" s="566"/>
      <c r="BA2410" s="567"/>
      <c r="BB2410" s="570"/>
      <c r="BC2410" s="571"/>
      <c r="BD2410" s="550"/>
      <c r="BE2410" s="551"/>
      <c r="BF2410" s="574"/>
      <c r="BG2410" s="575"/>
      <c r="BH2410" s="546"/>
      <c r="BI2410" s="547"/>
      <c r="BJ2410" s="550"/>
      <c r="BK2410" s="551"/>
      <c r="BL2410" s="555"/>
      <c r="BM2410" s="556"/>
      <c r="BN2410" s="557"/>
      <c r="BO2410" s="559"/>
      <c r="BP2410" s="561"/>
      <c r="BQ2410" s="62"/>
      <c r="BR2410" s="62"/>
      <c r="BS2410" s="62"/>
    </row>
    <row r="2411" spans="1:73" s="82" customFormat="1" ht="33.4" customHeight="1">
      <c r="A2411" s="80"/>
      <c r="B2411" s="538"/>
      <c r="C2411" s="539"/>
      <c r="D2411" s="539" t="s">
        <v>10</v>
      </c>
      <c r="E2411" s="542"/>
      <c r="F2411" s="81"/>
      <c r="G2411" s="81"/>
      <c r="H2411" s="532">
        <f>SUM(H2371:I2410)</f>
        <v>0</v>
      </c>
      <c r="I2411" s="525"/>
      <c r="J2411" s="532">
        <f>SUM(J2371:K2410)</f>
        <v>0</v>
      </c>
      <c r="K2411" s="525"/>
      <c r="L2411" s="524">
        <f>SUM(L2371:M2410)</f>
        <v>0</v>
      </c>
      <c r="M2411" s="528"/>
      <c r="N2411" s="495">
        <f>L2411+J2411</f>
        <v>0</v>
      </c>
      <c r="O2411" s="496"/>
      <c r="P2411" s="524">
        <f>SUM(P2371:Q2410)</f>
        <v>0</v>
      </c>
      <c r="Q2411" s="525"/>
      <c r="R2411" s="524">
        <f>SUM(R2371:S2410)</f>
        <v>0</v>
      </c>
      <c r="S2411" s="528"/>
      <c r="T2411" s="495">
        <f>R2411-P2411</f>
        <v>0</v>
      </c>
      <c r="U2411" s="496"/>
      <c r="V2411" s="524">
        <f>SUM(V2371:W2410)</f>
        <v>0</v>
      </c>
      <c r="W2411" s="528"/>
      <c r="X2411" s="532">
        <f>SUM(X2371:Y2410)</f>
        <v>0</v>
      </c>
      <c r="Y2411" s="496"/>
      <c r="Z2411" s="532">
        <f>SUM(Z2371:AA2410)</f>
        <v>0</v>
      </c>
      <c r="AA2411" s="496"/>
      <c r="AB2411" s="528">
        <f>SUM(AB2371:AC2410)</f>
        <v>0</v>
      </c>
      <c r="AC2411" s="525"/>
      <c r="AD2411" s="524">
        <f>SUM(AD2371:AE2410)</f>
        <v>0</v>
      </c>
      <c r="AE2411" s="528"/>
      <c r="AF2411" s="495">
        <f>IF(AB2411=0,0,(AD2411/AB2411)*100)</f>
        <v>0</v>
      </c>
      <c r="AG2411" s="496"/>
      <c r="AH2411" s="524">
        <f>SUM(AH2371:AI2410)</f>
        <v>0</v>
      </c>
      <c r="AI2411" s="525"/>
      <c r="AJ2411" s="524">
        <f>SUM(AJ2371:AK2410)</f>
        <v>0</v>
      </c>
      <c r="AK2411" s="528"/>
      <c r="AL2411" s="495">
        <f>IF(AH2411=0,0,(AJ2411/AH2411)*100)</f>
        <v>0</v>
      </c>
      <c r="AM2411" s="496"/>
      <c r="AN2411" s="524">
        <f>SUM(AN2371:AO2410)</f>
        <v>0</v>
      </c>
      <c r="AO2411" s="525"/>
      <c r="AP2411" s="524">
        <f>SUM(AP2371:AQ2410)</f>
        <v>0</v>
      </c>
      <c r="AQ2411" s="528"/>
      <c r="AR2411" s="495">
        <f>IF(AN2411=0,0,(AP2411/AN2411)*100)</f>
        <v>0</v>
      </c>
      <c r="AS2411" s="496"/>
      <c r="AT2411" s="532">
        <f>AB2411+AH2411+AN2411</f>
        <v>0</v>
      </c>
      <c r="AU2411" s="525"/>
      <c r="AV2411" s="524">
        <f>AD2411+AJ2411+AP2411</f>
        <v>0</v>
      </c>
      <c r="AW2411" s="534"/>
      <c r="AX2411" s="495">
        <f>IF(AT2411=0,0,(AV2411/AT2411)*100)</f>
        <v>0</v>
      </c>
      <c r="AY2411" s="496"/>
      <c r="AZ2411" s="524">
        <f>SUM(AZ2371:BA2410)</f>
        <v>0</v>
      </c>
      <c r="BA2411" s="525"/>
      <c r="BB2411" s="524">
        <f>SUM(BB2371:BC2410)</f>
        <v>0</v>
      </c>
      <c r="BC2411" s="528"/>
      <c r="BD2411" s="495">
        <f>IF(AZ2411=0,0,(BB2411/AZ2411)*100)</f>
        <v>0</v>
      </c>
      <c r="BE2411" s="496"/>
      <c r="BF2411" s="532">
        <f>AT2411+AZ2411</f>
        <v>0</v>
      </c>
      <c r="BG2411" s="525"/>
      <c r="BH2411" s="524">
        <f>AV2411+BB2411</f>
        <v>0</v>
      </c>
      <c r="BI2411" s="534"/>
      <c r="BJ2411" s="495">
        <f>IF(BF2411=0,0,(BH2411/BF2411)*100)</f>
        <v>0</v>
      </c>
      <c r="BK2411" s="536"/>
      <c r="BL2411" s="511">
        <f>SUM(BL2371:BN2410)</f>
        <v>0</v>
      </c>
      <c r="BM2411" s="512"/>
      <c r="BN2411" s="513"/>
      <c r="BO2411" s="517" t="e">
        <f>(BL2411*BR$2312)+(N2411*BR$2313)+(X2411*BR$2314)+(R2411*BR$2315)+(V2411*BR$2316)+(Z2411*BR$2317)</f>
        <v>#REF!</v>
      </c>
      <c r="BP2411" s="519" t="e">
        <f>((AZ2411-BB2411)*BR$2319)+((AT2411-AV2411)*BR$2318)+(H2411*BR$2320)+(P2411*BR$2321)</f>
        <v>#REF!</v>
      </c>
      <c r="BQ2411" s="80"/>
      <c r="BR2411" s="80"/>
      <c r="BS2411" s="80"/>
    </row>
    <row r="2412" spans="1:73" s="82" customFormat="1" ht="33.950000000000003" customHeight="1" thickBot="1">
      <c r="A2412" s="80"/>
      <c r="B2412" s="540"/>
      <c r="C2412" s="541"/>
      <c r="D2412" s="541"/>
      <c r="E2412" s="543"/>
      <c r="F2412" s="83"/>
      <c r="G2412" s="83"/>
      <c r="H2412" s="533"/>
      <c r="I2412" s="527"/>
      <c r="J2412" s="533"/>
      <c r="K2412" s="527"/>
      <c r="L2412" s="526"/>
      <c r="M2412" s="529"/>
      <c r="N2412" s="530" t="s">
        <v>16</v>
      </c>
      <c r="O2412" s="531"/>
      <c r="P2412" s="526"/>
      <c r="Q2412" s="527"/>
      <c r="R2412" s="526"/>
      <c r="S2412" s="529"/>
      <c r="T2412" s="530" t="s">
        <v>16</v>
      </c>
      <c r="U2412" s="531"/>
      <c r="V2412" s="526"/>
      <c r="W2412" s="529"/>
      <c r="X2412" s="533"/>
      <c r="Y2412" s="531"/>
      <c r="Z2412" s="533"/>
      <c r="AA2412" s="531"/>
      <c r="AB2412" s="529"/>
      <c r="AC2412" s="527"/>
      <c r="AD2412" s="526"/>
      <c r="AE2412" s="529"/>
      <c r="AF2412" s="530"/>
      <c r="AG2412" s="531"/>
      <c r="AH2412" s="526"/>
      <c r="AI2412" s="527"/>
      <c r="AJ2412" s="526"/>
      <c r="AK2412" s="529"/>
      <c r="AL2412" s="530"/>
      <c r="AM2412" s="531"/>
      <c r="AN2412" s="526"/>
      <c r="AO2412" s="527"/>
      <c r="AP2412" s="526"/>
      <c r="AQ2412" s="529"/>
      <c r="AR2412" s="530"/>
      <c r="AS2412" s="531"/>
      <c r="AT2412" s="533"/>
      <c r="AU2412" s="527"/>
      <c r="AV2412" s="526"/>
      <c r="AW2412" s="535"/>
      <c r="AX2412" s="530"/>
      <c r="AY2412" s="531"/>
      <c r="AZ2412" s="526"/>
      <c r="BA2412" s="527"/>
      <c r="BB2412" s="526"/>
      <c r="BC2412" s="529"/>
      <c r="BD2412" s="530"/>
      <c r="BE2412" s="531"/>
      <c r="BF2412" s="533"/>
      <c r="BG2412" s="527"/>
      <c r="BH2412" s="526"/>
      <c r="BI2412" s="535"/>
      <c r="BJ2412" s="530"/>
      <c r="BK2412" s="537"/>
      <c r="BL2412" s="514"/>
      <c r="BM2412" s="515"/>
      <c r="BN2412" s="516"/>
      <c r="BO2412" s="518"/>
      <c r="BP2412" s="520"/>
      <c r="BQ2412" s="80"/>
      <c r="BR2412" s="80"/>
      <c r="BS2412" s="80"/>
    </row>
    <row r="2413" spans="1:73" s="88" customFormat="1" ht="48.2" customHeight="1" thickBot="1">
      <c r="A2413" s="84"/>
      <c r="B2413" s="521"/>
      <c r="C2413" s="522"/>
      <c r="D2413" s="522" t="s">
        <v>13</v>
      </c>
      <c r="E2413" s="523"/>
      <c r="F2413" s="85"/>
      <c r="G2413" s="128"/>
      <c r="H2413" s="509"/>
      <c r="I2413" s="510"/>
      <c r="J2413" s="504"/>
      <c r="K2413" s="505"/>
      <c r="L2413" s="493"/>
      <c r="M2413" s="494"/>
      <c r="N2413" s="506">
        <f>J2413+L2413</f>
        <v>0</v>
      </c>
      <c r="O2413" s="507"/>
      <c r="P2413" s="497">
        <f>R2411</f>
        <v>0</v>
      </c>
      <c r="Q2413" s="498"/>
      <c r="R2413" s="499">
        <f>P2411</f>
        <v>0</v>
      </c>
      <c r="S2413" s="500"/>
      <c r="T2413" s="506">
        <f>R2413-P2413</f>
        <v>0</v>
      </c>
      <c r="U2413" s="507"/>
      <c r="V2413" s="504"/>
      <c r="W2413" s="508"/>
      <c r="X2413" s="509"/>
      <c r="Y2413" s="510"/>
      <c r="Z2413" s="504"/>
      <c r="AA2413" s="508"/>
      <c r="AB2413" s="504"/>
      <c r="AC2413" s="505"/>
      <c r="AD2413" s="493"/>
      <c r="AE2413" s="494"/>
      <c r="AF2413" s="495">
        <f>IF(AB2413=0,0,(AD2413/AB2413)*100)</f>
        <v>0</v>
      </c>
      <c r="AG2413" s="496"/>
      <c r="AH2413" s="504"/>
      <c r="AI2413" s="505"/>
      <c r="AJ2413" s="493"/>
      <c r="AK2413" s="494"/>
      <c r="AL2413" s="495">
        <f>IF(AH2413=0,0,(AJ2413/AH2413)*100)</f>
        <v>0</v>
      </c>
      <c r="AM2413" s="496"/>
      <c r="AN2413" s="504"/>
      <c r="AO2413" s="505"/>
      <c r="AP2413" s="493"/>
      <c r="AQ2413" s="494"/>
      <c r="AR2413" s="495">
        <f>IF(AN2413=0,0,(AP2413/AN2413)*100)</f>
        <v>0</v>
      </c>
      <c r="AS2413" s="496"/>
      <c r="AT2413" s="497">
        <f>AB2413+AH2413+AN2413</f>
        <v>0</v>
      </c>
      <c r="AU2413" s="498"/>
      <c r="AV2413" s="499">
        <f>AD2413+AJ2413+AP2413</f>
        <v>0</v>
      </c>
      <c r="AW2413" s="500"/>
      <c r="AX2413" s="495">
        <f>IF(AT2413=0,0,(AV2413/AT2413)*100)</f>
        <v>0</v>
      </c>
      <c r="AY2413" s="496"/>
      <c r="AZ2413" s="504"/>
      <c r="BA2413" s="505"/>
      <c r="BB2413" s="493"/>
      <c r="BC2413" s="494"/>
      <c r="BD2413" s="495">
        <f>IF(AZ2413=0,0,(BB2413/AZ2413)*100)</f>
        <v>0</v>
      </c>
      <c r="BE2413" s="496"/>
      <c r="BF2413" s="497">
        <f>AT2413+AZ2413</f>
        <v>0</v>
      </c>
      <c r="BG2413" s="498"/>
      <c r="BH2413" s="499">
        <f>AV2413+BB2413</f>
        <v>0</v>
      </c>
      <c r="BI2413" s="500"/>
      <c r="BJ2413" s="495">
        <f>IF(BF2413=0,0,(BH2413/BF2413)*100)</f>
        <v>0</v>
      </c>
      <c r="BK2413" s="496"/>
      <c r="BL2413" s="501"/>
      <c r="BM2413" s="502"/>
      <c r="BN2413" s="503"/>
      <c r="BO2413" s="86"/>
      <c r="BP2413" s="87"/>
      <c r="BQ2413" s="84"/>
      <c r="BR2413" s="84"/>
      <c r="BS2413" s="84"/>
    </row>
    <row r="2414" spans="1:73" s="88" customFormat="1" ht="48.95" customHeight="1" thickBot="1">
      <c r="A2414" s="84"/>
      <c r="B2414" s="247"/>
      <c r="C2414" s="249"/>
      <c r="D2414" s="488" t="s">
        <v>52</v>
      </c>
      <c r="E2414" s="489"/>
      <c r="F2414" s="89"/>
      <c r="G2414" s="89"/>
      <c r="H2414" s="249"/>
      <c r="I2414" s="249"/>
      <c r="J2414" s="490">
        <f>IF((J2411+L2413)=0,0,J2411/(J2411+L2413)*100)</f>
        <v>0</v>
      </c>
      <c r="K2414" s="491"/>
      <c r="L2414" s="490">
        <f>IF((L2411+J2413)=0,0,L2411/(L2411+J2413)*100)</f>
        <v>0</v>
      </c>
      <c r="M2414" s="491"/>
      <c r="N2414" s="490">
        <f>IF((N2411+N2413)=0,0,N2411/(N2411+N2413)*100)</f>
        <v>0</v>
      </c>
      <c r="O2414" s="492"/>
      <c r="P2414" s="654"/>
      <c r="Q2414" s="484"/>
      <c r="R2414" s="484"/>
      <c r="S2414" s="484"/>
      <c r="T2414" s="655"/>
      <c r="U2414" s="655"/>
      <c r="V2414" s="484"/>
      <c r="W2414" s="484"/>
      <c r="X2414" s="484"/>
      <c r="Y2414" s="484"/>
      <c r="Z2414" s="484"/>
      <c r="AA2414" s="484"/>
      <c r="AB2414" s="484"/>
      <c r="AC2414" s="484"/>
      <c r="AD2414" s="484"/>
      <c r="AE2414" s="484"/>
      <c r="AF2414" s="484"/>
      <c r="AG2414" s="484"/>
      <c r="AH2414" s="484"/>
      <c r="AI2414" s="484"/>
      <c r="AJ2414" s="484"/>
      <c r="AK2414" s="484"/>
      <c r="AL2414" s="484"/>
      <c r="AM2414" s="484"/>
      <c r="AN2414" s="484"/>
      <c r="AO2414" s="484"/>
      <c r="AP2414" s="484"/>
      <c r="AQ2414" s="484"/>
      <c r="AR2414" s="484"/>
      <c r="AS2414" s="484"/>
      <c r="AT2414" s="484"/>
      <c r="AU2414" s="484"/>
      <c r="AV2414" s="484"/>
      <c r="AW2414" s="484"/>
      <c r="AX2414" s="484"/>
      <c r="AY2414" s="484"/>
      <c r="AZ2414" s="484"/>
      <c r="BA2414" s="484"/>
      <c r="BB2414" s="484"/>
      <c r="BC2414" s="484"/>
      <c r="BD2414" s="484"/>
      <c r="BE2414" s="484"/>
      <c r="BF2414" s="484"/>
      <c r="BG2414" s="484"/>
      <c r="BH2414" s="484"/>
      <c r="BI2414" s="484"/>
      <c r="BJ2414" s="484"/>
      <c r="BK2414" s="484"/>
      <c r="BL2414" s="484"/>
      <c r="BM2414" s="484"/>
      <c r="BN2414" s="485"/>
      <c r="BO2414" s="90"/>
      <c r="BP2414" s="90"/>
      <c r="BQ2414" s="84"/>
      <c r="BR2414" s="84"/>
      <c r="BS2414" s="84"/>
    </row>
    <row r="2415" spans="1:73" ht="27.75" thickTop="1" thickBot="1">
      <c r="A2415" s="62"/>
      <c r="B2415" s="250"/>
      <c r="C2415" s="251"/>
      <c r="D2415" s="251"/>
      <c r="E2415" s="251"/>
      <c r="F2415" s="91"/>
      <c r="G2415" s="91"/>
      <c r="H2415" s="251"/>
      <c r="I2415" s="251"/>
      <c r="J2415" s="251"/>
      <c r="K2415" s="251"/>
      <c r="L2415" s="251"/>
      <c r="M2415" s="251"/>
      <c r="N2415" s="251"/>
      <c r="O2415" s="251"/>
      <c r="P2415" s="251"/>
      <c r="Q2415" s="251"/>
      <c r="R2415" s="251"/>
      <c r="S2415" s="251"/>
      <c r="T2415" s="251"/>
      <c r="U2415" s="251"/>
      <c r="V2415" s="251"/>
      <c r="W2415" s="251"/>
      <c r="X2415" s="251"/>
      <c r="Y2415" s="251"/>
      <c r="Z2415" s="251"/>
      <c r="AA2415" s="251"/>
      <c r="AB2415" s="251"/>
      <c r="AC2415" s="251"/>
      <c r="AD2415" s="251"/>
      <c r="AE2415" s="251"/>
      <c r="AF2415" s="256"/>
      <c r="AG2415" s="256"/>
      <c r="AH2415" s="251"/>
      <c r="AI2415" s="251"/>
      <c r="AJ2415" s="251"/>
      <c r="AK2415" s="251"/>
      <c r="AL2415" s="251"/>
      <c r="AM2415" s="251"/>
      <c r="AN2415" s="251"/>
      <c r="AO2415" s="251"/>
      <c r="AP2415" s="251"/>
      <c r="AQ2415" s="251"/>
      <c r="AR2415" s="251"/>
      <c r="AS2415" s="251"/>
      <c r="AT2415" s="251"/>
      <c r="AU2415" s="251"/>
      <c r="AV2415" s="251"/>
      <c r="AW2415" s="251"/>
      <c r="AX2415" s="251"/>
      <c r="AY2415" s="251"/>
      <c r="AZ2415" s="251"/>
      <c r="BA2415" s="251"/>
      <c r="BB2415" s="251"/>
      <c r="BC2415" s="251"/>
      <c r="BD2415" s="251"/>
      <c r="BE2415" s="251"/>
      <c r="BF2415" s="251"/>
      <c r="BG2415" s="251"/>
      <c r="BH2415" s="251"/>
      <c r="BI2415" s="251"/>
      <c r="BJ2415" s="251"/>
      <c r="BK2415" s="251"/>
      <c r="BL2415" s="251"/>
      <c r="BM2415" s="251"/>
      <c r="BN2415" s="257"/>
      <c r="BO2415" s="92"/>
      <c r="BP2415" s="92"/>
      <c r="BQ2415" s="62"/>
      <c r="BR2415" s="62"/>
      <c r="BS2415" s="62"/>
    </row>
    <row r="2416" spans="1:73" s="88" customFormat="1" ht="73.349999999999994" customHeight="1" thickTop="1" thickBot="1">
      <c r="A2416" s="84"/>
      <c r="B2416" s="486" t="s">
        <v>70</v>
      </c>
      <c r="C2416" s="487"/>
      <c r="D2416" s="483" t="s">
        <v>60</v>
      </c>
      <c r="E2416" s="483"/>
      <c r="F2416" s="93"/>
      <c r="G2416" s="93"/>
      <c r="H2416" s="479"/>
      <c r="I2416" s="480"/>
      <c r="J2416" s="481"/>
      <c r="K2416" s="259"/>
      <c r="L2416" s="479"/>
      <c r="M2416" s="480"/>
      <c r="N2416" s="481"/>
      <c r="O2416" s="476" t="s">
        <v>53</v>
      </c>
      <c r="P2416" s="477"/>
      <c r="Q2416" s="477"/>
      <c r="R2416" s="477"/>
      <c r="S2416" s="479"/>
      <c r="T2416" s="480"/>
      <c r="U2416" s="481"/>
      <c r="V2416" s="259"/>
      <c r="W2416" s="479"/>
      <c r="X2416" s="480"/>
      <c r="Y2416" s="481"/>
      <c r="Z2416" s="476" t="s">
        <v>55</v>
      </c>
      <c r="AA2416" s="477"/>
      <c r="AB2416" s="477"/>
      <c r="AC2416" s="478"/>
      <c r="AD2416" s="479"/>
      <c r="AE2416" s="480"/>
      <c r="AF2416" s="481"/>
      <c r="AG2416" s="259"/>
      <c r="AH2416" s="479"/>
      <c r="AI2416" s="480"/>
      <c r="AJ2416" s="481"/>
      <c r="AK2416" s="476" t="s">
        <v>59</v>
      </c>
      <c r="AL2416" s="477"/>
      <c r="AM2416" s="477"/>
      <c r="AN2416" s="478"/>
      <c r="AO2416" s="479"/>
      <c r="AP2416" s="480"/>
      <c r="AQ2416" s="481"/>
      <c r="AR2416" s="263"/>
      <c r="AS2416" s="479"/>
      <c r="AT2416" s="480"/>
      <c r="AU2416" s="481"/>
      <c r="AV2416" s="264"/>
      <c r="AW2416" s="264"/>
      <c r="AX2416" s="264"/>
      <c r="AY2416" s="264"/>
      <c r="AZ2416" s="472" t="s">
        <v>20</v>
      </c>
      <c r="BA2416" s="472"/>
      <c r="BB2416" s="472"/>
      <c r="BC2416" s="472"/>
      <c r="BD2416" s="473"/>
      <c r="BE2416" s="469">
        <f>BL2411</f>
        <v>0</v>
      </c>
      <c r="BF2416" s="470"/>
      <c r="BG2416" s="471"/>
      <c r="BH2416" s="265"/>
      <c r="BI2416" s="469">
        <f>BL2413</f>
        <v>0</v>
      </c>
      <c r="BJ2416" s="470"/>
      <c r="BK2416" s="471"/>
      <c r="BL2416" s="266"/>
      <c r="BM2416" s="266"/>
      <c r="BN2416" s="267"/>
      <c r="BO2416" s="94"/>
      <c r="BP2416" s="94"/>
      <c r="BQ2416" s="84"/>
      <c r="BR2416" s="84"/>
      <c r="BS2416" s="84"/>
    </row>
    <row r="2417" spans="1:71" ht="15.6" customHeight="1" thickTop="1" thickBot="1">
      <c r="A2417" s="62"/>
      <c r="B2417" s="252"/>
      <c r="C2417" s="241"/>
      <c r="D2417" s="253"/>
      <c r="E2417" s="253"/>
      <c r="F2417" s="95"/>
      <c r="G2417" s="95"/>
      <c r="H2417" s="261"/>
      <c r="I2417" s="261"/>
      <c r="J2417" s="261"/>
      <c r="K2417" s="261"/>
      <c r="L2417" s="261"/>
      <c r="M2417" s="261"/>
      <c r="N2417" s="261"/>
      <c r="O2417" s="258"/>
      <c r="P2417" s="258"/>
      <c r="Q2417" s="258"/>
      <c r="R2417" s="258"/>
      <c r="S2417" s="261"/>
      <c r="T2417" s="261"/>
      <c r="U2417" s="261"/>
      <c r="V2417" s="260"/>
      <c r="W2417" s="261"/>
      <c r="X2417" s="261"/>
      <c r="Y2417" s="261"/>
      <c r="Z2417" s="258"/>
      <c r="AA2417" s="258"/>
      <c r="AB2417" s="258"/>
      <c r="AC2417" s="258"/>
      <c r="AD2417" s="261"/>
      <c r="AE2417" s="261"/>
      <c r="AF2417" s="261"/>
      <c r="AG2417" s="261"/>
      <c r="AH2417" s="260"/>
      <c r="AI2417" s="260"/>
      <c r="AJ2417" s="261"/>
      <c r="AK2417" s="258"/>
      <c r="AL2417" s="258"/>
      <c r="AM2417" s="258"/>
      <c r="AN2417" s="258"/>
      <c r="AO2417" s="261"/>
      <c r="AP2417" s="261"/>
      <c r="AQ2417" s="261"/>
      <c r="AR2417" s="261"/>
      <c r="AS2417" s="261"/>
      <c r="AT2417" s="263"/>
      <c r="AU2417" s="263"/>
      <c r="AV2417" s="268"/>
      <c r="AW2417" s="268"/>
      <c r="AX2417" s="268"/>
      <c r="AY2417" s="268"/>
      <c r="AZ2417" s="258"/>
      <c r="BA2417" s="269"/>
      <c r="BB2417" s="269"/>
      <c r="BC2417" s="270"/>
      <c r="BD2417" s="271"/>
      <c r="BE2417" s="272"/>
      <c r="BF2417" s="272"/>
      <c r="BG2417" s="263"/>
      <c r="BH2417" s="273"/>
      <c r="BI2417" s="274"/>
      <c r="BJ2417" s="274"/>
      <c r="BK2417" s="263"/>
      <c r="BL2417" s="268"/>
      <c r="BM2417" s="268"/>
      <c r="BN2417" s="275"/>
      <c r="BO2417" s="96"/>
      <c r="BP2417" s="96"/>
      <c r="BQ2417" s="62"/>
      <c r="BR2417" s="62"/>
      <c r="BS2417" s="62"/>
    </row>
    <row r="2418" spans="1:71" s="88" customFormat="1" ht="74.849999999999994" customHeight="1" thickTop="1" thickBot="1">
      <c r="A2418" s="84"/>
      <c r="B2418" s="482" t="s">
        <v>51</v>
      </c>
      <c r="C2418" s="472"/>
      <c r="D2418" s="483" t="s">
        <v>61</v>
      </c>
      <c r="E2418" s="483"/>
      <c r="F2418" s="93"/>
      <c r="G2418" s="93"/>
      <c r="H2418" s="469">
        <f>H2416</f>
        <v>0</v>
      </c>
      <c r="I2418" s="470"/>
      <c r="J2418" s="471"/>
      <c r="K2418" s="259"/>
      <c r="L2418" s="469">
        <f>L2416</f>
        <v>0</v>
      </c>
      <c r="M2418" s="470"/>
      <c r="N2418" s="471"/>
      <c r="O2418" s="476" t="s">
        <v>57</v>
      </c>
      <c r="P2418" s="477"/>
      <c r="Q2418" s="477"/>
      <c r="R2418" s="477"/>
      <c r="S2418" s="469">
        <f>S2416-H2416</f>
        <v>0</v>
      </c>
      <c r="T2418" s="470"/>
      <c r="U2418" s="471"/>
      <c r="V2418" s="259"/>
      <c r="W2418" s="469">
        <f>W2416-L2416</f>
        <v>0</v>
      </c>
      <c r="X2418" s="470"/>
      <c r="Y2418" s="471"/>
      <c r="Z2418" s="476" t="s">
        <v>56</v>
      </c>
      <c r="AA2418" s="477"/>
      <c r="AB2418" s="477"/>
      <c r="AC2418" s="478"/>
      <c r="AD2418" s="469">
        <f>AD2416-S2416</f>
        <v>0</v>
      </c>
      <c r="AE2418" s="470"/>
      <c r="AF2418" s="471"/>
      <c r="AG2418" s="259"/>
      <c r="AH2418" s="469">
        <f>AH2416-W2416</f>
        <v>0</v>
      </c>
      <c r="AI2418" s="470"/>
      <c r="AJ2418" s="471"/>
      <c r="AK2418" s="476" t="s">
        <v>58</v>
      </c>
      <c r="AL2418" s="477"/>
      <c r="AM2418" s="477"/>
      <c r="AN2418" s="478"/>
      <c r="AO2418" s="469">
        <f>AO2416-AD2416</f>
        <v>0</v>
      </c>
      <c r="AP2418" s="470"/>
      <c r="AQ2418" s="471"/>
      <c r="AR2418" s="263"/>
      <c r="AS2418" s="469">
        <f>AS2416-AH2416</f>
        <v>0</v>
      </c>
      <c r="AT2418" s="470"/>
      <c r="AU2418" s="471"/>
      <c r="AV2418" s="264"/>
      <c r="AW2418" s="264"/>
      <c r="AX2418" s="264"/>
      <c r="AY2418" s="264"/>
      <c r="AZ2418" s="472" t="s">
        <v>50</v>
      </c>
      <c r="BA2418" s="472"/>
      <c r="BB2418" s="472"/>
      <c r="BC2418" s="472"/>
      <c r="BD2418" s="473"/>
      <c r="BE2418" s="469">
        <f>BE2416-AO2416</f>
        <v>0</v>
      </c>
      <c r="BF2418" s="470"/>
      <c r="BG2418" s="471"/>
      <c r="BH2418" s="276"/>
      <c r="BI2418" s="469">
        <f>BI2416-AS2416</f>
        <v>0</v>
      </c>
      <c r="BJ2418" s="470"/>
      <c r="BK2418" s="471"/>
      <c r="BL2418" s="266"/>
      <c r="BM2418" s="266"/>
      <c r="BN2418" s="267"/>
      <c r="BO2418" s="94"/>
      <c r="BP2418" s="94"/>
      <c r="BQ2418" s="84"/>
      <c r="BR2418" s="84"/>
      <c r="BS2418" s="84"/>
    </row>
    <row r="2419" spans="1:71" ht="27.75" thickTop="1" thickBot="1">
      <c r="A2419" s="62"/>
      <c r="B2419" s="254"/>
      <c r="C2419" s="255"/>
      <c r="D2419" s="255"/>
      <c r="E2419" s="255"/>
      <c r="F2419" s="97"/>
      <c r="G2419" s="97"/>
      <c r="H2419" s="255"/>
      <c r="I2419" s="255"/>
      <c r="J2419" s="255"/>
      <c r="K2419" s="255"/>
      <c r="L2419" s="255"/>
      <c r="M2419" s="255"/>
      <c r="N2419" s="255"/>
      <c r="O2419" s="255"/>
      <c r="P2419" s="255"/>
      <c r="Q2419" s="255"/>
      <c r="R2419" s="255"/>
      <c r="S2419" s="255"/>
      <c r="T2419" s="255"/>
      <c r="U2419" s="255"/>
      <c r="V2419" s="255"/>
      <c r="W2419" s="255"/>
      <c r="X2419" s="255"/>
      <c r="Y2419" s="255"/>
      <c r="Z2419" s="255"/>
      <c r="AA2419" s="255"/>
      <c r="AB2419" s="255"/>
      <c r="AC2419" s="255"/>
      <c r="AD2419" s="255"/>
      <c r="AE2419" s="255"/>
      <c r="AF2419" s="262"/>
      <c r="AG2419" s="262"/>
      <c r="AH2419" s="255"/>
      <c r="AI2419" s="255"/>
      <c r="AJ2419" s="255"/>
      <c r="AK2419" s="255"/>
      <c r="AL2419" s="255"/>
      <c r="AM2419" s="255"/>
      <c r="AN2419" s="255"/>
      <c r="AO2419" s="255"/>
      <c r="AP2419" s="255"/>
      <c r="AQ2419" s="255"/>
      <c r="AR2419" s="255"/>
      <c r="AS2419" s="255"/>
      <c r="AT2419" s="255"/>
      <c r="AU2419" s="255"/>
      <c r="AV2419" s="255"/>
      <c r="AW2419" s="255"/>
      <c r="AX2419" s="255"/>
      <c r="AY2419" s="255"/>
      <c r="AZ2419" s="255"/>
      <c r="BA2419" s="474" t="s">
        <v>104</v>
      </c>
      <c r="BB2419" s="474"/>
      <c r="BC2419" s="474"/>
      <c r="BD2419" s="474"/>
      <c r="BE2419" s="474"/>
      <c r="BF2419" s="474"/>
      <c r="BG2419" s="474"/>
      <c r="BH2419" s="474"/>
      <c r="BI2419" s="474"/>
      <c r="BJ2419" s="474"/>
      <c r="BK2419" s="474"/>
      <c r="BL2419" s="474"/>
      <c r="BM2419" s="474"/>
      <c r="BN2419" s="475"/>
      <c r="BO2419" s="98"/>
      <c r="BP2419" s="98"/>
      <c r="BQ2419" s="62"/>
      <c r="BR2419" s="62"/>
      <c r="BS2419" s="62"/>
    </row>
    <row r="2420" spans="1:71" ht="10.9" customHeight="1" thickTop="1">
      <c r="A2420" s="62"/>
      <c r="B2420" s="63"/>
      <c r="C2420" s="62"/>
      <c r="D2420" s="62"/>
      <c r="E2420" s="62"/>
      <c r="F2420" s="64"/>
      <c r="G2420" s="64"/>
      <c r="H2420" s="62"/>
      <c r="I2420" s="62"/>
      <c r="J2420" s="62"/>
      <c r="K2420" s="62"/>
      <c r="L2420" s="62"/>
      <c r="M2420" s="62"/>
      <c r="N2420" s="62"/>
      <c r="O2420" s="62"/>
      <c r="P2420" s="62"/>
      <c r="Q2420" s="62"/>
      <c r="R2420" s="62"/>
      <c r="S2420" s="62"/>
      <c r="T2420" s="62"/>
      <c r="U2420" s="62"/>
      <c r="V2420" s="62"/>
      <c r="W2420" s="62"/>
      <c r="X2420" s="62"/>
      <c r="Y2420" s="62"/>
      <c r="Z2420" s="62"/>
      <c r="AA2420" s="62"/>
      <c r="AB2420" s="62"/>
      <c r="AC2420" s="62"/>
      <c r="AD2420" s="62"/>
      <c r="AE2420" s="62"/>
      <c r="AF2420" s="65"/>
      <c r="AG2420" s="65"/>
      <c r="AH2420" s="62"/>
      <c r="AI2420" s="62"/>
      <c r="AJ2420" s="62"/>
      <c r="AK2420" s="62"/>
      <c r="AL2420" s="62"/>
      <c r="AM2420" s="62"/>
      <c r="AN2420" s="62"/>
      <c r="AO2420" s="62"/>
      <c r="AP2420" s="62"/>
      <c r="AQ2420" s="62"/>
      <c r="AR2420" s="62"/>
      <c r="AS2420" s="62"/>
      <c r="AT2420" s="62"/>
      <c r="AU2420" s="62"/>
      <c r="AV2420" s="62"/>
      <c r="AW2420" s="62"/>
      <c r="AX2420" s="62"/>
      <c r="AY2420" s="62"/>
      <c r="AZ2420" s="62"/>
      <c r="BA2420" s="62"/>
      <c r="BB2420" s="62"/>
      <c r="BC2420" s="62"/>
      <c r="BD2420" s="62"/>
      <c r="BE2420" s="62"/>
      <c r="BF2420" s="62"/>
      <c r="BG2420" s="62"/>
      <c r="BH2420" s="62"/>
      <c r="BI2420" s="62"/>
      <c r="BJ2420" s="62"/>
      <c r="BK2420" s="62"/>
      <c r="BL2420" s="62"/>
      <c r="BM2420" s="62"/>
      <c r="BN2420" s="62"/>
      <c r="BO2420" s="66"/>
      <c r="BP2420" s="66"/>
      <c r="BQ2420" s="62">
        <f>BQ65+BQ124+BQ183+BQ242+BQ301+BQ360+BQ419+BQ478+BQ537+BQ596+BQ655+BQ714+BQ773+BQ832+BQ891+BQ950+BQ1009+BQ1068+BQ1127+BQ1186+BQ1245+BQ1304+BQ1363+BQ1422+BQ1481+BQ1540+BQ1599+BQ1658+BQ1717+BQ1776+BQ1835+BQ1894+BQ1953+BQ2012+BQ2071+BQ2130+BQ2189+BQ2248+BQ2307+BQ2366</f>
        <v>0</v>
      </c>
      <c r="BR2420" s="62">
        <f>BR65+BR124+BR183+BR242+BR301+BR360+BR419+BR478+BR537+BR596+BR655+BR714+BR773+BR832+BR891+BR950+BR1009+BR1068+BR1127+BR1186+BR1245+BR1304+BR1363+BR1422+BR1481+BR1540+BR1599+BR1658+BR1717+BR1776+BR1835+BR1894+BR1953+BR2012+BR2071+BR2130+BR2189+BR2248+BR2307+BR2366</f>
        <v>0</v>
      </c>
      <c r="BS2420" s="62"/>
    </row>
    <row r="2421" spans="1:71" s="69" customFormat="1" ht="33.75">
      <c r="A2421" s="68"/>
      <c r="B2421" s="651" t="s">
        <v>9</v>
      </c>
      <c r="C2421" s="651"/>
      <c r="D2421" s="651"/>
      <c r="E2421" s="651"/>
      <c r="F2421" s="651"/>
      <c r="G2421" s="651"/>
      <c r="H2421" s="651"/>
      <c r="I2421" s="651"/>
      <c r="J2421" s="651"/>
      <c r="K2421" s="651"/>
      <c r="L2421" s="651"/>
      <c r="M2421" s="651"/>
      <c r="N2421" s="651"/>
      <c r="O2421" s="651"/>
      <c r="P2421" s="651"/>
      <c r="Q2421" s="651"/>
      <c r="R2421" s="651"/>
      <c r="S2421" s="651"/>
      <c r="T2421" s="651"/>
      <c r="U2421" s="651"/>
      <c r="V2421" s="651"/>
      <c r="W2421" s="651"/>
      <c r="X2421" s="651"/>
      <c r="Y2421" s="651"/>
      <c r="Z2421" s="651"/>
      <c r="AA2421" s="651"/>
      <c r="AB2421" s="651"/>
      <c r="AC2421" s="651"/>
      <c r="AD2421" s="651"/>
      <c r="AE2421" s="651"/>
      <c r="AF2421" s="651"/>
      <c r="AG2421" s="651"/>
      <c r="AH2421" s="651"/>
      <c r="AI2421" s="651"/>
      <c r="AJ2421" s="651"/>
      <c r="AK2421" s="651"/>
      <c r="AL2421" s="651"/>
      <c r="AM2421" s="651"/>
      <c r="AN2421" s="651"/>
      <c r="AO2421" s="651"/>
      <c r="AP2421" s="651"/>
      <c r="AQ2421" s="651"/>
      <c r="AR2421" s="651"/>
      <c r="AS2421" s="651"/>
      <c r="AT2421" s="651"/>
      <c r="AU2421" s="651"/>
      <c r="AV2421" s="651"/>
      <c r="AW2421" s="651"/>
      <c r="AX2421" s="651"/>
      <c r="AY2421" s="651"/>
      <c r="AZ2421" s="651"/>
      <c r="BA2421" s="651"/>
      <c r="BB2421" s="651"/>
      <c r="BC2421" s="651"/>
      <c r="BD2421" s="651"/>
      <c r="BE2421" s="651"/>
      <c r="BF2421" s="651"/>
      <c r="BG2421" s="651"/>
      <c r="BH2421" s="651"/>
      <c r="BI2421" s="651"/>
      <c r="BJ2421" s="651"/>
      <c r="BK2421" s="651"/>
      <c r="BL2421" s="651"/>
      <c r="BM2421" s="651"/>
      <c r="BN2421" s="651"/>
      <c r="BO2421" s="223"/>
      <c r="BP2421" s="223"/>
      <c r="BQ2421" s="68"/>
      <c r="BR2421" s="68"/>
      <c r="BS2421" s="68"/>
    </row>
    <row r="2422" spans="1:71" ht="10.9" customHeight="1">
      <c r="A2422" s="62"/>
      <c r="B2422" s="224"/>
      <c r="C2422" s="225"/>
      <c r="D2422" s="225"/>
      <c r="E2422" s="225"/>
      <c r="F2422" s="226"/>
      <c r="G2422" s="226"/>
      <c r="H2422" s="225"/>
      <c r="I2422" s="225"/>
      <c r="J2422" s="225"/>
      <c r="K2422" s="225"/>
      <c r="L2422" s="225"/>
      <c r="M2422" s="225"/>
      <c r="N2422" s="225"/>
      <c r="O2422" s="225"/>
      <c r="P2422" s="225"/>
      <c r="Q2422" s="225"/>
      <c r="R2422" s="225"/>
      <c r="S2422" s="225"/>
      <c r="T2422" s="225"/>
      <c r="U2422" s="225"/>
      <c r="V2422" s="225"/>
      <c r="W2422" s="225"/>
      <c r="X2422" s="225"/>
      <c r="Y2422" s="225"/>
      <c r="Z2422" s="225"/>
      <c r="AA2422" s="225"/>
      <c r="AB2422" s="225"/>
      <c r="AC2422" s="225"/>
      <c r="AD2422" s="225"/>
      <c r="AE2422" s="225"/>
      <c r="AF2422" s="227"/>
      <c r="AG2422" s="227"/>
      <c r="AH2422" s="225"/>
      <c r="AI2422" s="225"/>
      <c r="AJ2422" s="225"/>
      <c r="AK2422" s="225"/>
      <c r="AL2422" s="225"/>
      <c r="AM2422" s="225"/>
      <c r="AN2422" s="225"/>
      <c r="AO2422" s="225"/>
      <c r="AP2422" s="225"/>
      <c r="AQ2422" s="225"/>
      <c r="AR2422" s="225"/>
      <c r="AS2422" s="225"/>
      <c r="AT2422" s="225"/>
      <c r="AU2422" s="225"/>
      <c r="AV2422" s="225"/>
      <c r="AW2422" s="225"/>
      <c r="AX2422" s="225"/>
      <c r="AY2422" s="225"/>
      <c r="AZ2422" s="225"/>
      <c r="BA2422" s="225"/>
      <c r="BB2422" s="225"/>
      <c r="BC2422" s="225"/>
      <c r="BD2422" s="225"/>
      <c r="BE2422" s="225"/>
      <c r="BF2422" s="225"/>
      <c r="BG2422" s="225"/>
      <c r="BH2422" s="225"/>
      <c r="BI2422" s="225"/>
      <c r="BJ2422" s="225"/>
      <c r="BK2422" s="225"/>
      <c r="BL2422" s="225"/>
      <c r="BM2422" s="225"/>
      <c r="BN2422" s="652"/>
      <c r="BO2422" s="652"/>
      <c r="BP2422" s="652"/>
      <c r="BQ2422" s="62"/>
      <c r="BR2422" s="62"/>
      <c r="BS2422" s="62"/>
    </row>
    <row r="2423" spans="1:71" s="70" customFormat="1" ht="36.75" customHeight="1">
      <c r="A2423" s="63"/>
      <c r="B2423" s="224"/>
      <c r="C2423" s="224"/>
      <c r="D2423" s="228" t="s">
        <v>10</v>
      </c>
      <c r="E2423" s="653" t="str">
        <f>IF(ROSTER!D$3="","",ROSTER!D$3)</f>
        <v/>
      </c>
      <c r="F2423" s="653"/>
      <c r="G2423" s="653"/>
      <c r="H2423" s="653"/>
      <c r="I2423" s="653"/>
      <c r="J2423" s="653"/>
      <c r="K2423" s="653"/>
      <c r="L2423" s="653"/>
      <c r="M2423" s="653"/>
      <c r="N2423" s="653"/>
      <c r="O2423" s="653"/>
      <c r="P2423" s="653"/>
      <c r="Q2423" s="653"/>
      <c r="R2423" s="653"/>
      <c r="S2423" s="653"/>
      <c r="T2423" s="653"/>
      <c r="U2423" s="653"/>
      <c r="V2423" s="653"/>
      <c r="W2423" s="653"/>
      <c r="X2423" s="653"/>
      <c r="Y2423" s="653"/>
      <c r="Z2423" s="653"/>
      <c r="AA2423" s="653"/>
      <c r="AB2423" s="653"/>
      <c r="AC2423" s="653"/>
      <c r="AD2423" s="229"/>
      <c r="AE2423" s="649" t="s">
        <v>11</v>
      </c>
      <c r="AF2423" s="649"/>
      <c r="AG2423" s="649"/>
      <c r="AH2423" s="649"/>
      <c r="AI2423" s="649"/>
      <c r="AJ2423" s="649"/>
      <c r="AK2423" s="649"/>
      <c r="AL2423" s="647"/>
      <c r="AM2423" s="647"/>
      <c r="AN2423" s="647"/>
      <c r="AO2423" s="647"/>
      <c r="AP2423" s="647"/>
      <c r="AQ2423" s="647"/>
      <c r="AR2423" s="647"/>
      <c r="AS2423" s="647"/>
      <c r="AT2423" s="647"/>
      <c r="AU2423" s="647"/>
      <c r="AV2423" s="647"/>
      <c r="AW2423" s="647"/>
      <c r="AX2423" s="647"/>
      <c r="AY2423" s="647"/>
      <c r="AZ2423" s="647"/>
      <c r="BA2423" s="647"/>
      <c r="BB2423" s="647"/>
      <c r="BC2423" s="647"/>
      <c r="BD2423" s="647"/>
      <c r="BE2423" s="647"/>
      <c r="BF2423" s="647"/>
      <c r="BG2423" s="647"/>
      <c r="BH2423" s="647"/>
      <c r="BI2423" s="647"/>
      <c r="BJ2423" s="647"/>
      <c r="BK2423" s="647"/>
      <c r="BL2423" s="647"/>
      <c r="BM2423" s="647"/>
      <c r="BN2423" s="652"/>
      <c r="BO2423" s="652"/>
      <c r="BP2423" s="652"/>
      <c r="BQ2423" s="63"/>
      <c r="BR2423" s="63"/>
      <c r="BS2423" s="63"/>
    </row>
    <row r="2424" spans="1:71" ht="8.85" customHeight="1">
      <c r="A2424" s="71"/>
      <c r="B2424" s="224"/>
      <c r="C2424" s="227" t="s">
        <v>39</v>
      </c>
      <c r="D2424" s="227"/>
      <c r="E2424" s="227"/>
      <c r="F2424" s="230"/>
      <c r="G2424" s="230"/>
      <c r="H2424" s="227"/>
      <c r="I2424" s="227"/>
      <c r="J2424" s="231"/>
      <c r="K2424" s="231"/>
      <c r="L2424" s="231"/>
      <c r="M2424" s="231"/>
      <c r="N2424" s="231"/>
      <c r="O2424" s="231"/>
      <c r="P2424" s="231"/>
      <c r="Q2424" s="231"/>
      <c r="R2424" s="231"/>
      <c r="S2424" s="231"/>
      <c r="T2424" s="231"/>
      <c r="U2424" s="231"/>
      <c r="V2424" s="231"/>
      <c r="W2424" s="231"/>
      <c r="X2424" s="231"/>
      <c r="Y2424" s="231"/>
      <c r="Z2424" s="231"/>
      <c r="AA2424" s="231"/>
      <c r="AB2424" s="231"/>
      <c r="AC2424" s="231"/>
      <c r="AD2424" s="231"/>
      <c r="AE2424" s="231"/>
      <c r="AF2424" s="231"/>
      <c r="AG2424" s="227"/>
      <c r="AH2424" s="232"/>
      <c r="AI2424" s="233"/>
      <c r="AJ2424" s="233"/>
      <c r="AK2424" s="233"/>
      <c r="AL2424" s="233"/>
      <c r="AM2424" s="233"/>
      <c r="AN2424" s="233"/>
      <c r="AO2424" s="234"/>
      <c r="AP2424" s="235"/>
      <c r="AQ2424" s="235"/>
      <c r="AR2424" s="235"/>
      <c r="AS2424" s="235"/>
      <c r="AT2424" s="235"/>
      <c r="AU2424" s="235"/>
      <c r="AV2424" s="235"/>
      <c r="AW2424" s="235"/>
      <c r="AX2424" s="235"/>
      <c r="AY2424" s="235"/>
      <c r="AZ2424" s="235"/>
      <c r="BA2424" s="235"/>
      <c r="BB2424" s="235"/>
      <c r="BC2424" s="235"/>
      <c r="BD2424" s="235"/>
      <c r="BE2424" s="235"/>
      <c r="BF2424" s="235"/>
      <c r="BG2424" s="235"/>
      <c r="BH2424" s="235"/>
      <c r="BI2424" s="235"/>
      <c r="BJ2424" s="235"/>
      <c r="BK2424" s="235"/>
      <c r="BL2424" s="235"/>
      <c r="BM2424" s="235"/>
      <c r="BN2424" s="235"/>
      <c r="BO2424" s="236"/>
      <c r="BP2424" s="236"/>
      <c r="BQ2424" s="71"/>
      <c r="BR2424" s="71"/>
      <c r="BS2424" s="71"/>
    </row>
    <row r="2425" spans="1:71" s="70" customFormat="1" ht="37.5">
      <c r="A2425" s="63"/>
      <c r="B2425" s="224"/>
      <c r="C2425" s="646" t="s">
        <v>38</v>
      </c>
      <c r="D2425" s="646"/>
      <c r="E2425" s="647"/>
      <c r="F2425" s="647"/>
      <c r="G2425" s="647"/>
      <c r="H2425" s="647"/>
      <c r="I2425" s="647"/>
      <c r="J2425" s="647"/>
      <c r="K2425" s="647"/>
      <c r="L2425" s="647"/>
      <c r="M2425" s="647"/>
      <c r="N2425" s="647"/>
      <c r="O2425" s="647"/>
      <c r="P2425" s="647"/>
      <c r="Q2425" s="647"/>
      <c r="R2425" s="647"/>
      <c r="S2425" s="647"/>
      <c r="T2425" s="647"/>
      <c r="U2425" s="647"/>
      <c r="V2425" s="647"/>
      <c r="W2425" s="647"/>
      <c r="X2425" s="647"/>
      <c r="Y2425" s="647"/>
      <c r="Z2425" s="647"/>
      <c r="AA2425" s="647"/>
      <c r="AB2425" s="647"/>
      <c r="AC2425" s="647"/>
      <c r="AD2425" s="229"/>
      <c r="AE2425" s="648" t="s">
        <v>21</v>
      </c>
      <c r="AF2425" s="648"/>
      <c r="AG2425" s="648"/>
      <c r="AH2425" s="648"/>
      <c r="AI2425" s="647"/>
      <c r="AJ2425" s="647"/>
      <c r="AK2425" s="647"/>
      <c r="AL2425" s="647"/>
      <c r="AM2425" s="647"/>
      <c r="AN2425" s="647"/>
      <c r="AO2425" s="647"/>
      <c r="AP2425" s="647"/>
      <c r="AQ2425" s="647"/>
      <c r="AR2425" s="647"/>
      <c r="AS2425" s="647"/>
      <c r="AT2425" s="647"/>
      <c r="AU2425" s="647"/>
      <c r="AV2425" s="647"/>
      <c r="AW2425" s="647"/>
      <c r="AX2425" s="647"/>
      <c r="AY2425" s="647"/>
      <c r="AZ2425" s="647"/>
      <c r="BA2425" s="649" t="s">
        <v>12</v>
      </c>
      <c r="BB2425" s="649"/>
      <c r="BC2425" s="649"/>
      <c r="BD2425" s="650"/>
      <c r="BE2425" s="650"/>
      <c r="BF2425" s="650"/>
      <c r="BG2425" s="650"/>
      <c r="BH2425" s="650"/>
      <c r="BI2425" s="650"/>
      <c r="BJ2425" s="650"/>
      <c r="BK2425" s="650"/>
      <c r="BL2425" s="650"/>
      <c r="BM2425" s="650"/>
      <c r="BN2425" s="237"/>
      <c r="BO2425" s="238"/>
      <c r="BP2425" s="238"/>
      <c r="BQ2425" s="72">
        <f>IF(BD2425=0,0,1)</f>
        <v>0</v>
      </c>
      <c r="BR2425" s="73">
        <f>IF((BE2475+BI2475)&gt;(AO2475+AS2475),1,0)</f>
        <v>0</v>
      </c>
      <c r="BS2425" s="74"/>
    </row>
    <row r="2426" spans="1:71" ht="9.6" customHeight="1">
      <c r="A2426" s="62"/>
      <c r="B2426" s="224"/>
      <c r="C2426" s="225"/>
      <c r="D2426" s="225"/>
      <c r="E2426" s="225"/>
      <c r="F2426" s="226"/>
      <c r="G2426" s="226"/>
      <c r="H2426" s="225"/>
      <c r="I2426" s="225"/>
      <c r="J2426" s="225"/>
      <c r="K2426" s="225"/>
      <c r="L2426" s="225"/>
      <c r="M2426" s="225"/>
      <c r="N2426" s="225"/>
      <c r="O2426" s="225"/>
      <c r="P2426" s="225"/>
      <c r="Q2426" s="225"/>
      <c r="R2426" s="225"/>
      <c r="S2426" s="225"/>
      <c r="T2426" s="225"/>
      <c r="U2426" s="225"/>
      <c r="V2426" s="225"/>
      <c r="W2426" s="225"/>
      <c r="X2426" s="225"/>
      <c r="Y2426" s="225"/>
      <c r="Z2426" s="225"/>
      <c r="AA2426" s="225"/>
      <c r="AB2426" s="225"/>
      <c r="AC2426" s="225"/>
      <c r="AD2426" s="225"/>
      <c r="AE2426" s="225"/>
      <c r="AF2426" s="227"/>
      <c r="AG2426" s="227"/>
      <c r="AH2426" s="225"/>
      <c r="AI2426" s="225"/>
      <c r="AJ2426" s="225"/>
      <c r="AK2426" s="225"/>
      <c r="AL2426" s="225"/>
      <c r="AM2426" s="225"/>
      <c r="AN2426" s="225"/>
      <c r="AO2426" s="225"/>
      <c r="AP2426" s="225"/>
      <c r="AQ2426" s="225"/>
      <c r="AR2426" s="225"/>
      <c r="AS2426" s="225"/>
      <c r="AT2426" s="225"/>
      <c r="AU2426" s="225"/>
      <c r="AV2426" s="225"/>
      <c r="AW2426" s="225"/>
      <c r="AX2426" s="225"/>
      <c r="AY2426" s="225"/>
      <c r="AZ2426" s="225"/>
      <c r="BA2426" s="225"/>
      <c r="BB2426" s="225"/>
      <c r="BC2426" s="225"/>
      <c r="BD2426" s="225"/>
      <c r="BE2426" s="225"/>
      <c r="BF2426" s="225"/>
      <c r="BG2426" s="225"/>
      <c r="BH2426" s="225"/>
      <c r="BI2426" s="225"/>
      <c r="BJ2426" s="225"/>
      <c r="BK2426" s="225"/>
      <c r="BL2426" s="225"/>
      <c r="BM2426" s="225"/>
      <c r="BN2426" s="225"/>
      <c r="BO2426" s="239"/>
      <c r="BP2426" s="239"/>
      <c r="BQ2426" s="62"/>
      <c r="BR2426" s="62"/>
      <c r="BS2426" s="62"/>
    </row>
    <row r="2427" spans="1:71" ht="8.85" customHeight="1" thickBot="1">
      <c r="A2427" s="62"/>
      <c r="B2427" s="240"/>
      <c r="C2427" s="241"/>
      <c r="D2427" s="241"/>
      <c r="E2427" s="241"/>
      <c r="F2427" s="242"/>
      <c r="G2427" s="242"/>
      <c r="H2427" s="241"/>
      <c r="I2427" s="241"/>
      <c r="J2427" s="241"/>
      <c r="K2427" s="241"/>
      <c r="L2427" s="241"/>
      <c r="M2427" s="241"/>
      <c r="N2427" s="241"/>
      <c r="O2427" s="241"/>
      <c r="P2427" s="241"/>
      <c r="Q2427" s="241"/>
      <c r="R2427" s="241"/>
      <c r="S2427" s="241"/>
      <c r="T2427" s="241"/>
      <c r="U2427" s="241"/>
      <c r="V2427" s="241"/>
      <c r="W2427" s="241"/>
      <c r="X2427" s="241"/>
      <c r="Y2427" s="241"/>
      <c r="Z2427" s="241"/>
      <c r="AA2427" s="241"/>
      <c r="AB2427" s="241"/>
      <c r="AC2427" s="241"/>
      <c r="AD2427" s="241"/>
      <c r="AE2427" s="241"/>
      <c r="AF2427" s="243"/>
      <c r="AG2427" s="243"/>
      <c r="AH2427" s="241"/>
      <c r="AI2427" s="241"/>
      <c r="AJ2427" s="241"/>
      <c r="AK2427" s="241"/>
      <c r="AL2427" s="241"/>
      <c r="AM2427" s="241"/>
      <c r="AN2427" s="241"/>
      <c r="AO2427" s="241"/>
      <c r="AP2427" s="241"/>
      <c r="AQ2427" s="241"/>
      <c r="AR2427" s="241"/>
      <c r="AS2427" s="241"/>
      <c r="AT2427" s="241"/>
      <c r="AU2427" s="241"/>
      <c r="AV2427" s="241"/>
      <c r="AW2427" s="241"/>
      <c r="AX2427" s="241"/>
      <c r="AY2427" s="241"/>
      <c r="AZ2427" s="241"/>
      <c r="BA2427" s="241"/>
      <c r="BB2427" s="241"/>
      <c r="BC2427" s="241"/>
      <c r="BD2427" s="241"/>
      <c r="BE2427" s="241"/>
      <c r="BF2427" s="241"/>
      <c r="BG2427" s="241"/>
      <c r="BH2427" s="241"/>
      <c r="BI2427" s="241"/>
      <c r="BJ2427" s="241"/>
      <c r="BK2427" s="241"/>
      <c r="BL2427" s="241"/>
      <c r="BM2427" s="241"/>
      <c r="BN2427" s="241"/>
      <c r="BO2427" s="244"/>
      <c r="BP2427" s="244"/>
      <c r="BQ2427" s="62"/>
      <c r="BR2427" s="62"/>
      <c r="BS2427" s="62"/>
    </row>
    <row r="2428" spans="1:71" s="70" customFormat="1" ht="33.4" customHeight="1" thickTop="1">
      <c r="A2428" s="74"/>
      <c r="B2428" s="634" t="s">
        <v>0</v>
      </c>
      <c r="C2428" s="636" t="s">
        <v>1</v>
      </c>
      <c r="D2428" s="637"/>
      <c r="E2428" s="245" t="s">
        <v>28</v>
      </c>
      <c r="F2428" s="644" t="s">
        <v>115</v>
      </c>
      <c r="G2428" s="644" t="s">
        <v>116</v>
      </c>
      <c r="H2428" s="640" t="s">
        <v>41</v>
      </c>
      <c r="I2428" s="641"/>
      <c r="J2428" s="619" t="s">
        <v>7</v>
      </c>
      <c r="K2428" s="619"/>
      <c r="L2428" s="619"/>
      <c r="M2428" s="619"/>
      <c r="N2428" s="619"/>
      <c r="O2428" s="619"/>
      <c r="P2428" s="619" t="s">
        <v>2</v>
      </c>
      <c r="Q2428" s="619"/>
      <c r="R2428" s="619"/>
      <c r="S2428" s="619"/>
      <c r="T2428" s="619"/>
      <c r="U2428" s="619"/>
      <c r="V2428" s="630" t="s">
        <v>35</v>
      </c>
      <c r="W2428" s="631"/>
      <c r="X2428" s="630" t="s">
        <v>36</v>
      </c>
      <c r="Y2428" s="631"/>
      <c r="Z2428" s="630" t="s">
        <v>44</v>
      </c>
      <c r="AA2428" s="631"/>
      <c r="AB2428" s="619" t="s">
        <v>6</v>
      </c>
      <c r="AC2428" s="619"/>
      <c r="AD2428" s="619"/>
      <c r="AE2428" s="619"/>
      <c r="AF2428" s="619"/>
      <c r="AG2428" s="619"/>
      <c r="AH2428" s="619" t="s">
        <v>74</v>
      </c>
      <c r="AI2428" s="619"/>
      <c r="AJ2428" s="619"/>
      <c r="AK2428" s="619"/>
      <c r="AL2428" s="619"/>
      <c r="AM2428" s="619"/>
      <c r="AN2428" s="619" t="s">
        <v>75</v>
      </c>
      <c r="AO2428" s="619"/>
      <c r="AP2428" s="619"/>
      <c r="AQ2428" s="619"/>
      <c r="AR2428" s="619"/>
      <c r="AS2428" s="619"/>
      <c r="AT2428" s="619" t="s">
        <v>76</v>
      </c>
      <c r="AU2428" s="619"/>
      <c r="AV2428" s="619"/>
      <c r="AW2428" s="619"/>
      <c r="AX2428" s="619"/>
      <c r="AY2428" s="621"/>
      <c r="AZ2428" s="619" t="s">
        <v>4</v>
      </c>
      <c r="BA2428" s="619"/>
      <c r="BB2428" s="619"/>
      <c r="BC2428" s="619"/>
      <c r="BD2428" s="619"/>
      <c r="BE2428" s="620"/>
      <c r="BF2428" s="619" t="s">
        <v>77</v>
      </c>
      <c r="BG2428" s="619"/>
      <c r="BH2428" s="619"/>
      <c r="BI2428" s="619"/>
      <c r="BJ2428" s="619"/>
      <c r="BK2428" s="621"/>
      <c r="BL2428" s="622" t="s">
        <v>25</v>
      </c>
      <c r="BM2428" s="623"/>
      <c r="BN2428" s="624"/>
      <c r="BO2428" s="615" t="s">
        <v>92</v>
      </c>
      <c r="BP2428" s="615" t="s">
        <v>93</v>
      </c>
      <c r="BQ2428" s="74"/>
      <c r="BR2428" s="74"/>
      <c r="BS2428" s="74"/>
    </row>
    <row r="2429" spans="1:71" s="76" customFormat="1" ht="31.9" customHeight="1">
      <c r="A2429" s="75"/>
      <c r="B2429" s="635"/>
      <c r="C2429" s="638"/>
      <c r="D2429" s="639"/>
      <c r="E2429" s="246" t="s">
        <v>117</v>
      </c>
      <c r="F2429" s="645"/>
      <c r="G2429" s="645"/>
      <c r="H2429" s="642"/>
      <c r="I2429" s="643"/>
      <c r="J2429" s="607" t="s">
        <v>17</v>
      </c>
      <c r="K2429" s="608"/>
      <c r="L2429" s="609" t="s">
        <v>18</v>
      </c>
      <c r="M2429" s="610"/>
      <c r="N2429" s="617" t="s">
        <v>19</v>
      </c>
      <c r="O2429" s="618" t="s">
        <v>8</v>
      </c>
      <c r="P2429" s="607" t="s">
        <v>26</v>
      </c>
      <c r="Q2429" s="608"/>
      <c r="R2429" s="609" t="s">
        <v>24</v>
      </c>
      <c r="S2429" s="610"/>
      <c r="T2429" s="617" t="s">
        <v>19</v>
      </c>
      <c r="U2429" s="618"/>
      <c r="V2429" s="632"/>
      <c r="W2429" s="633"/>
      <c r="X2429" s="632"/>
      <c r="Y2429" s="633"/>
      <c r="Z2429" s="632"/>
      <c r="AA2429" s="633"/>
      <c r="AB2429" s="607" t="s">
        <v>54</v>
      </c>
      <c r="AC2429" s="608"/>
      <c r="AD2429" s="609" t="s">
        <v>23</v>
      </c>
      <c r="AE2429" s="610" t="s">
        <v>3</v>
      </c>
      <c r="AF2429" s="611" t="s">
        <v>5</v>
      </c>
      <c r="AG2429" s="612"/>
      <c r="AH2429" s="607" t="s">
        <v>54</v>
      </c>
      <c r="AI2429" s="608"/>
      <c r="AJ2429" s="609" t="s">
        <v>23</v>
      </c>
      <c r="AK2429" s="610" t="s">
        <v>3</v>
      </c>
      <c r="AL2429" s="611" t="s">
        <v>5</v>
      </c>
      <c r="AM2429" s="612"/>
      <c r="AN2429" s="607" t="s">
        <v>54</v>
      </c>
      <c r="AO2429" s="608"/>
      <c r="AP2429" s="609" t="s">
        <v>23</v>
      </c>
      <c r="AQ2429" s="610" t="s">
        <v>3</v>
      </c>
      <c r="AR2429" s="611" t="s">
        <v>5</v>
      </c>
      <c r="AS2429" s="612"/>
      <c r="AT2429" s="613" t="s">
        <v>54</v>
      </c>
      <c r="AU2429" s="614"/>
      <c r="AV2429" s="628" t="s">
        <v>23</v>
      </c>
      <c r="AW2429" s="629" t="s">
        <v>3</v>
      </c>
      <c r="AX2429" s="611" t="s">
        <v>5</v>
      </c>
      <c r="AY2429" s="612"/>
      <c r="AZ2429" s="607" t="s">
        <v>54</v>
      </c>
      <c r="BA2429" s="608"/>
      <c r="BB2429" s="609" t="s">
        <v>23</v>
      </c>
      <c r="BC2429" s="610" t="s">
        <v>3</v>
      </c>
      <c r="BD2429" s="611" t="s">
        <v>5</v>
      </c>
      <c r="BE2429" s="612"/>
      <c r="BF2429" s="613" t="s">
        <v>54</v>
      </c>
      <c r="BG2429" s="614"/>
      <c r="BH2429" s="628" t="s">
        <v>23</v>
      </c>
      <c r="BI2429" s="629" t="s">
        <v>3</v>
      </c>
      <c r="BJ2429" s="611" t="s">
        <v>5</v>
      </c>
      <c r="BK2429" s="612"/>
      <c r="BL2429" s="625"/>
      <c r="BM2429" s="626"/>
      <c r="BN2429" s="627"/>
      <c r="BO2429" s="616"/>
      <c r="BP2429" s="616"/>
      <c r="BQ2429" s="75"/>
      <c r="BR2429" s="75"/>
      <c r="BS2429" s="75"/>
    </row>
    <row r="2430" spans="1:71" ht="23.85" customHeight="1">
      <c r="A2430" s="77"/>
      <c r="B2430" s="605" t="str">
        <f>IF(ROSTER!B$8="","",ROSTER!B$8)</f>
        <v/>
      </c>
      <c r="C2430" s="588" t="str">
        <f>IF(ROSTER!C$8="","",ROSTER!C$8)</f>
        <v/>
      </c>
      <c r="D2430" s="589"/>
      <c r="E2430" s="590"/>
      <c r="F2430" s="592">
        <f>IF(E2430="y",1,IF(E2430="S",1,0))</f>
        <v>0</v>
      </c>
      <c r="G2430" s="594">
        <f>IF(E2430="S",1,0)</f>
        <v>0</v>
      </c>
      <c r="H2430" s="584"/>
      <c r="I2430" s="576"/>
      <c r="J2430" s="564"/>
      <c r="K2430" s="565"/>
      <c r="L2430" s="568"/>
      <c r="M2430" s="569"/>
      <c r="N2430" s="578">
        <f>L2430+J2430</f>
        <v>0</v>
      </c>
      <c r="O2430" s="579"/>
      <c r="P2430" s="564"/>
      <c r="Q2430" s="565"/>
      <c r="R2430" s="568"/>
      <c r="S2430" s="569"/>
      <c r="T2430" s="578">
        <f>R2430-P2430</f>
        <v>0</v>
      </c>
      <c r="U2430" s="579"/>
      <c r="V2430" s="584"/>
      <c r="W2430" s="576"/>
      <c r="X2430" s="564"/>
      <c r="Y2430" s="576"/>
      <c r="Z2430" s="564"/>
      <c r="AA2430" s="576"/>
      <c r="AB2430" s="564"/>
      <c r="AC2430" s="565"/>
      <c r="AD2430" s="568"/>
      <c r="AE2430" s="569"/>
      <c r="AF2430" s="548">
        <f>IF(AB2430=0,0,(AD2430/AB2430)*100)</f>
        <v>0</v>
      </c>
      <c r="AG2430" s="549"/>
      <c r="AH2430" s="564"/>
      <c r="AI2430" s="565"/>
      <c r="AJ2430" s="568"/>
      <c r="AK2430" s="569"/>
      <c r="AL2430" s="548">
        <f>IF(AH2430=0,0,(AJ2430/AH2430)*100)</f>
        <v>0</v>
      </c>
      <c r="AM2430" s="549"/>
      <c r="AN2430" s="564"/>
      <c r="AO2430" s="565"/>
      <c r="AP2430" s="568"/>
      <c r="AQ2430" s="569"/>
      <c r="AR2430" s="548">
        <f>IF(AN2430=0,0,(AP2430/AN2430)*100)</f>
        <v>0</v>
      </c>
      <c r="AS2430" s="549"/>
      <c r="AT2430" s="572">
        <f>AB2430+AH2430+AN2430</f>
        <v>0</v>
      </c>
      <c r="AU2430" s="573"/>
      <c r="AV2430" s="544">
        <f>AD2430+AJ2430+AP2430</f>
        <v>0</v>
      </c>
      <c r="AW2430" s="545"/>
      <c r="AX2430" s="548">
        <f>IF(AT2430=0,0,(AV2430/AT2430)*100)</f>
        <v>0</v>
      </c>
      <c r="AY2430" s="549"/>
      <c r="AZ2430" s="564"/>
      <c r="BA2430" s="565"/>
      <c r="BB2430" s="568"/>
      <c r="BC2430" s="569"/>
      <c r="BD2430" s="548">
        <f>IF(AZ2430=0,0,(BB2430/AZ2430)*100)</f>
        <v>0</v>
      </c>
      <c r="BE2430" s="549"/>
      <c r="BF2430" s="572">
        <f>AT2430+AZ2430</f>
        <v>0</v>
      </c>
      <c r="BG2430" s="573"/>
      <c r="BH2430" s="544">
        <f>AV2430+BB2430</f>
        <v>0</v>
      </c>
      <c r="BI2430" s="545"/>
      <c r="BJ2430" s="548">
        <f>IF(BF2430=0,0,(BH2430/BF2430)*100)</f>
        <v>0</v>
      </c>
      <c r="BK2430" s="549"/>
      <c r="BL2430" s="552">
        <f>(AD2430*2)+(AJ2430*2)+(AP2430*3)+BB2430</f>
        <v>0</v>
      </c>
      <c r="BM2430" s="553"/>
      <c r="BN2430" s="554"/>
      <c r="BO2430" s="560" t="e">
        <f>(BL2430*BR$2312)+(N2430*BR$2313)+(X2430*BR$2314)+(R2430*BR$2315)+(V2430*BR$2316)+(Z2430*BR$2317)</f>
        <v>#REF!</v>
      </c>
      <c r="BP2430" s="560" t="e">
        <f>((AZ2430-BB2430)*BR$2319)+((AT2430-AV2430)*BR$2318)+(H2430*BR$2320)+(P2430*BR$2321)</f>
        <v>#REF!</v>
      </c>
      <c r="BQ2430" s="78" t="s">
        <v>81</v>
      </c>
      <c r="BR2430" s="79" t="e">
        <f>IF(#REF!="B",#REF!,IF(#REF!="C",#REF!,#REF!))</f>
        <v>#REF!</v>
      </c>
      <c r="BS2430" s="75"/>
    </row>
    <row r="2431" spans="1:71" ht="23.85" customHeight="1">
      <c r="A2431" s="77"/>
      <c r="B2431" s="606"/>
      <c r="C2431" s="562" t="str">
        <f>IF(ROSTER!D$8="","",ROSTER!D$8)</f>
        <v/>
      </c>
      <c r="D2431" s="563"/>
      <c r="E2431" s="591"/>
      <c r="F2431" s="593"/>
      <c r="G2431" s="595"/>
      <c r="H2431" s="585"/>
      <c r="I2431" s="577"/>
      <c r="J2431" s="566"/>
      <c r="K2431" s="567"/>
      <c r="L2431" s="570"/>
      <c r="M2431" s="571"/>
      <c r="N2431" s="582" t="s">
        <v>16</v>
      </c>
      <c r="O2431" s="583"/>
      <c r="P2431" s="566"/>
      <c r="Q2431" s="567"/>
      <c r="R2431" s="570"/>
      <c r="S2431" s="571"/>
      <c r="T2431" s="582" t="s">
        <v>16</v>
      </c>
      <c r="U2431" s="583"/>
      <c r="V2431" s="585"/>
      <c r="W2431" s="577"/>
      <c r="X2431" s="566"/>
      <c r="Y2431" s="577"/>
      <c r="Z2431" s="566"/>
      <c r="AA2431" s="577"/>
      <c r="AB2431" s="566"/>
      <c r="AC2431" s="567"/>
      <c r="AD2431" s="570"/>
      <c r="AE2431" s="571"/>
      <c r="AF2431" s="598"/>
      <c r="AG2431" s="599"/>
      <c r="AH2431" s="566"/>
      <c r="AI2431" s="567"/>
      <c r="AJ2431" s="570"/>
      <c r="AK2431" s="571"/>
      <c r="AL2431" s="598"/>
      <c r="AM2431" s="599"/>
      <c r="AN2431" s="566"/>
      <c r="AO2431" s="567"/>
      <c r="AP2431" s="570"/>
      <c r="AQ2431" s="571"/>
      <c r="AR2431" s="598"/>
      <c r="AS2431" s="599"/>
      <c r="AT2431" s="603"/>
      <c r="AU2431" s="604"/>
      <c r="AV2431" s="596"/>
      <c r="AW2431" s="597"/>
      <c r="AX2431" s="598"/>
      <c r="AY2431" s="599"/>
      <c r="AZ2431" s="566"/>
      <c r="BA2431" s="567"/>
      <c r="BB2431" s="570"/>
      <c r="BC2431" s="571"/>
      <c r="BD2431" s="598"/>
      <c r="BE2431" s="599"/>
      <c r="BF2431" s="603"/>
      <c r="BG2431" s="604"/>
      <c r="BH2431" s="596"/>
      <c r="BI2431" s="597"/>
      <c r="BJ2431" s="598"/>
      <c r="BK2431" s="599"/>
      <c r="BL2431" s="600"/>
      <c r="BM2431" s="601"/>
      <c r="BN2431" s="602"/>
      <c r="BO2431" s="561"/>
      <c r="BP2431" s="561"/>
      <c r="BQ2431" s="78" t="s">
        <v>82</v>
      </c>
      <c r="BR2431" s="79" t="e">
        <f>IF(#REF!="B",#REF!,IF(#REF!="C",#REF!,#REF!))</f>
        <v>#REF!</v>
      </c>
      <c r="BS2431" s="75"/>
    </row>
    <row r="2432" spans="1:71" ht="21.75" customHeight="1">
      <c r="A2432" s="62"/>
      <c r="B2432" s="605" t="str">
        <f>IF(ROSTER!B$10="","",ROSTER!B$10)</f>
        <v/>
      </c>
      <c r="C2432" s="588" t="str">
        <f>IF(ROSTER!C$10="","",ROSTER!C$10)</f>
        <v/>
      </c>
      <c r="D2432" s="589"/>
      <c r="E2432" s="590"/>
      <c r="F2432" s="592">
        <f>IF(E2432="y",1,IF(E2432="S",1,0))</f>
        <v>0</v>
      </c>
      <c r="G2432" s="594">
        <f>IF(E2432="S",1,0)</f>
        <v>0</v>
      </c>
      <c r="H2432" s="584"/>
      <c r="I2432" s="576"/>
      <c r="J2432" s="564"/>
      <c r="K2432" s="565"/>
      <c r="L2432" s="568"/>
      <c r="M2432" s="569"/>
      <c r="N2432" s="578">
        <f>L2432+J2432</f>
        <v>0</v>
      </c>
      <c r="O2432" s="579"/>
      <c r="P2432" s="564"/>
      <c r="Q2432" s="565"/>
      <c r="R2432" s="568"/>
      <c r="S2432" s="569"/>
      <c r="T2432" s="578">
        <f>R2432-P2432</f>
        <v>0</v>
      </c>
      <c r="U2432" s="579"/>
      <c r="V2432" s="584"/>
      <c r="W2432" s="576"/>
      <c r="X2432" s="564"/>
      <c r="Y2432" s="576"/>
      <c r="Z2432" s="564"/>
      <c r="AA2432" s="576"/>
      <c r="AB2432" s="564"/>
      <c r="AC2432" s="565"/>
      <c r="AD2432" s="568"/>
      <c r="AE2432" s="569"/>
      <c r="AF2432" s="548">
        <f>IF(AB2432=0,0,(AD2432/AB2432)*100)</f>
        <v>0</v>
      </c>
      <c r="AG2432" s="549"/>
      <c r="AH2432" s="564"/>
      <c r="AI2432" s="565"/>
      <c r="AJ2432" s="568"/>
      <c r="AK2432" s="569"/>
      <c r="AL2432" s="548">
        <f>IF(AH2432=0,0,(AJ2432/AH2432)*100)</f>
        <v>0</v>
      </c>
      <c r="AM2432" s="549"/>
      <c r="AN2432" s="564"/>
      <c r="AO2432" s="565"/>
      <c r="AP2432" s="568"/>
      <c r="AQ2432" s="569"/>
      <c r="AR2432" s="548">
        <f>IF(AN2432=0,0,(AP2432/AN2432)*100)</f>
        <v>0</v>
      </c>
      <c r="AS2432" s="549"/>
      <c r="AT2432" s="572">
        <f>AB2432+AH2432+AN2432</f>
        <v>0</v>
      </c>
      <c r="AU2432" s="573"/>
      <c r="AV2432" s="544">
        <f>AD2432+AJ2432+AP2432</f>
        <v>0</v>
      </c>
      <c r="AW2432" s="545"/>
      <c r="AX2432" s="548">
        <f>IF(AT2432=0,0,(AV2432/AT2432)*100)</f>
        <v>0</v>
      </c>
      <c r="AY2432" s="549"/>
      <c r="AZ2432" s="564"/>
      <c r="BA2432" s="565"/>
      <c r="BB2432" s="568"/>
      <c r="BC2432" s="569"/>
      <c r="BD2432" s="548">
        <f>IF(AZ2432=0,0,(BB2432/AZ2432)*100)</f>
        <v>0</v>
      </c>
      <c r="BE2432" s="549"/>
      <c r="BF2432" s="572">
        <f>AT2432+AZ2432</f>
        <v>0</v>
      </c>
      <c r="BG2432" s="573"/>
      <c r="BH2432" s="544">
        <f>AV2432+BB2432</f>
        <v>0</v>
      </c>
      <c r="BI2432" s="545"/>
      <c r="BJ2432" s="548">
        <f>IF(BF2432=0,0,(BH2432/BF2432)*100)</f>
        <v>0</v>
      </c>
      <c r="BK2432" s="549"/>
      <c r="BL2432" s="552">
        <f>(AD2432*2)+(AJ2432*2)+(AP2432*3)+BB2432</f>
        <v>0</v>
      </c>
      <c r="BM2432" s="553"/>
      <c r="BN2432" s="554"/>
      <c r="BO2432" s="560" t="e">
        <f>(BL2432*BR$2312)+(N2432*BR$2313)+(X2432*BR$2314)+(R2432*BR$2315)+(V2432*BR$2316)+(Z2432*BR$2317)</f>
        <v>#REF!</v>
      </c>
      <c r="BP2432" s="560" t="e">
        <f>((AZ2432-BB2432)*BR$2319)+((AT2432-AV2432)*BR$2318)+(H2432*BR$2320)+(P2432*BR$2321)</f>
        <v>#REF!</v>
      </c>
      <c r="BQ2432" s="78" t="s">
        <v>83</v>
      </c>
      <c r="BR2432" s="79" t="e">
        <f>IF(#REF!="B",#REF!,IF(#REF!="C",#REF!,#REF!))</f>
        <v>#REF!</v>
      </c>
      <c r="BS2432" s="75"/>
    </row>
    <row r="2433" spans="1:76" ht="21.75" customHeight="1">
      <c r="A2433" s="62"/>
      <c r="B2433" s="606"/>
      <c r="C2433" s="562" t="str">
        <f>IF(ROSTER!D$10="","",ROSTER!D$10)</f>
        <v/>
      </c>
      <c r="D2433" s="563"/>
      <c r="E2433" s="591"/>
      <c r="F2433" s="593"/>
      <c r="G2433" s="595"/>
      <c r="H2433" s="585"/>
      <c r="I2433" s="577"/>
      <c r="J2433" s="566"/>
      <c r="K2433" s="567"/>
      <c r="L2433" s="570"/>
      <c r="M2433" s="571"/>
      <c r="N2433" s="582" t="s">
        <v>16</v>
      </c>
      <c r="O2433" s="583"/>
      <c r="P2433" s="566"/>
      <c r="Q2433" s="567"/>
      <c r="R2433" s="570"/>
      <c r="S2433" s="571"/>
      <c r="T2433" s="582" t="s">
        <v>16</v>
      </c>
      <c r="U2433" s="583"/>
      <c r="V2433" s="585"/>
      <c r="W2433" s="577"/>
      <c r="X2433" s="566"/>
      <c r="Y2433" s="577"/>
      <c r="Z2433" s="566"/>
      <c r="AA2433" s="577"/>
      <c r="AB2433" s="566"/>
      <c r="AC2433" s="567"/>
      <c r="AD2433" s="570"/>
      <c r="AE2433" s="571"/>
      <c r="AF2433" s="598"/>
      <c r="AG2433" s="599"/>
      <c r="AH2433" s="566"/>
      <c r="AI2433" s="567"/>
      <c r="AJ2433" s="570"/>
      <c r="AK2433" s="571"/>
      <c r="AL2433" s="598"/>
      <c r="AM2433" s="599"/>
      <c r="AN2433" s="566"/>
      <c r="AO2433" s="567"/>
      <c r="AP2433" s="570"/>
      <c r="AQ2433" s="571"/>
      <c r="AR2433" s="598"/>
      <c r="AS2433" s="599"/>
      <c r="AT2433" s="603"/>
      <c r="AU2433" s="604"/>
      <c r="AV2433" s="596"/>
      <c r="AW2433" s="597"/>
      <c r="AX2433" s="598"/>
      <c r="AY2433" s="599"/>
      <c r="AZ2433" s="566"/>
      <c r="BA2433" s="567"/>
      <c r="BB2433" s="570"/>
      <c r="BC2433" s="571"/>
      <c r="BD2433" s="598"/>
      <c r="BE2433" s="599"/>
      <c r="BF2433" s="603"/>
      <c r="BG2433" s="604"/>
      <c r="BH2433" s="596"/>
      <c r="BI2433" s="597"/>
      <c r="BJ2433" s="598"/>
      <c r="BK2433" s="599"/>
      <c r="BL2433" s="600"/>
      <c r="BM2433" s="601"/>
      <c r="BN2433" s="602"/>
      <c r="BO2433" s="561"/>
      <c r="BP2433" s="561"/>
      <c r="BQ2433" s="78" t="s">
        <v>84</v>
      </c>
      <c r="BR2433" s="79" t="e">
        <f>IF(#REF!="B",#REF!,IF(#REF!="C",#REF!,#REF!))</f>
        <v>#REF!</v>
      </c>
      <c r="BS2433" s="75"/>
    </row>
    <row r="2434" spans="1:76" ht="21.75" customHeight="1">
      <c r="A2434" s="62"/>
      <c r="B2434" s="586" t="str">
        <f>IF(ROSTER!B$12="","",ROSTER!B$12)</f>
        <v/>
      </c>
      <c r="C2434" s="588" t="str">
        <f>IF(ROSTER!C$12="","",ROSTER!C$12)</f>
        <v/>
      </c>
      <c r="D2434" s="589"/>
      <c r="E2434" s="590"/>
      <c r="F2434" s="592">
        <f>IF(E2434="y",1,IF(E2434="S",1,0))</f>
        <v>0</v>
      </c>
      <c r="G2434" s="594">
        <f>IF(E2434="S",1,0)</f>
        <v>0</v>
      </c>
      <c r="H2434" s="584"/>
      <c r="I2434" s="576"/>
      <c r="J2434" s="564"/>
      <c r="K2434" s="565"/>
      <c r="L2434" s="568"/>
      <c r="M2434" s="569"/>
      <c r="N2434" s="578">
        <f>L2434+J2434</f>
        <v>0</v>
      </c>
      <c r="O2434" s="579"/>
      <c r="P2434" s="564"/>
      <c r="Q2434" s="565"/>
      <c r="R2434" s="568"/>
      <c r="S2434" s="569"/>
      <c r="T2434" s="578">
        <f>R2434-P2434</f>
        <v>0</v>
      </c>
      <c r="U2434" s="579"/>
      <c r="V2434" s="584"/>
      <c r="W2434" s="576"/>
      <c r="X2434" s="564"/>
      <c r="Y2434" s="576"/>
      <c r="Z2434" s="564"/>
      <c r="AA2434" s="576"/>
      <c r="AB2434" s="564"/>
      <c r="AC2434" s="565"/>
      <c r="AD2434" s="568"/>
      <c r="AE2434" s="569"/>
      <c r="AF2434" s="548">
        <f>IF(AB2434=0,0,(AD2434/AB2434)*100)</f>
        <v>0</v>
      </c>
      <c r="AG2434" s="549"/>
      <c r="AH2434" s="564"/>
      <c r="AI2434" s="565"/>
      <c r="AJ2434" s="568"/>
      <c r="AK2434" s="569"/>
      <c r="AL2434" s="548">
        <f>IF(AH2434=0,0,(AJ2434/AH2434)*100)</f>
        <v>0</v>
      </c>
      <c r="AM2434" s="549"/>
      <c r="AN2434" s="564"/>
      <c r="AO2434" s="565"/>
      <c r="AP2434" s="568"/>
      <c r="AQ2434" s="569"/>
      <c r="AR2434" s="548">
        <f>IF(AN2434=0,0,(AP2434/AN2434)*100)</f>
        <v>0</v>
      </c>
      <c r="AS2434" s="549"/>
      <c r="AT2434" s="572">
        <f>AB2434+AH2434+AN2434</f>
        <v>0</v>
      </c>
      <c r="AU2434" s="573"/>
      <c r="AV2434" s="544">
        <f>AD2434+AJ2434+AP2434</f>
        <v>0</v>
      </c>
      <c r="AW2434" s="545"/>
      <c r="AX2434" s="548">
        <f>IF(AT2434=0,0,(AV2434/AT2434)*100)</f>
        <v>0</v>
      </c>
      <c r="AY2434" s="549"/>
      <c r="AZ2434" s="564"/>
      <c r="BA2434" s="565"/>
      <c r="BB2434" s="568"/>
      <c r="BC2434" s="569"/>
      <c r="BD2434" s="548">
        <f>IF(AZ2434=0,0,(BB2434/AZ2434)*100)</f>
        <v>0</v>
      </c>
      <c r="BE2434" s="549"/>
      <c r="BF2434" s="572">
        <f>AT2434+AZ2434</f>
        <v>0</v>
      </c>
      <c r="BG2434" s="573"/>
      <c r="BH2434" s="544">
        <f>AV2434+BB2434</f>
        <v>0</v>
      </c>
      <c r="BI2434" s="545"/>
      <c r="BJ2434" s="548">
        <f>IF(BF2434=0,0,(BH2434/BF2434)*100)</f>
        <v>0</v>
      </c>
      <c r="BK2434" s="549"/>
      <c r="BL2434" s="552">
        <f>(AD2434*2)+(AJ2434*2)+(AP2434*3)+BB2434</f>
        <v>0</v>
      </c>
      <c r="BM2434" s="553"/>
      <c r="BN2434" s="554"/>
      <c r="BO2434" s="560" t="e">
        <f>(BL2434*BR$2312)+(N2434*BR$2313)+(X2434*BR$2314)+(R2434*BR$2315)+(V2434*BR$2316)+(Z2434*BR$2317)</f>
        <v>#REF!</v>
      </c>
      <c r="BP2434" s="560" t="e">
        <f>((AZ2434-BB2434)*BR$2319)+((AT2434-AV2434)*BR$2318)+(H2434*BR$2320)+(P2434*BR$2321)</f>
        <v>#REF!</v>
      </c>
      <c r="BQ2434" s="78" t="s">
        <v>85</v>
      </c>
      <c r="BR2434" s="79" t="e">
        <f>IF(#REF!="B",#REF!,IF(#REF!="C",#REF!,#REF!))</f>
        <v>#REF!</v>
      </c>
      <c r="BS2434" s="75"/>
    </row>
    <row r="2435" spans="1:76" ht="21.75" customHeight="1">
      <c r="A2435" s="62"/>
      <c r="B2435" s="587"/>
      <c r="C2435" s="562" t="str">
        <f>IF(ROSTER!D$12="","",ROSTER!D$12)</f>
        <v/>
      </c>
      <c r="D2435" s="563"/>
      <c r="E2435" s="591"/>
      <c r="F2435" s="593"/>
      <c r="G2435" s="595"/>
      <c r="H2435" s="585"/>
      <c r="I2435" s="577"/>
      <c r="J2435" s="566"/>
      <c r="K2435" s="567"/>
      <c r="L2435" s="570"/>
      <c r="M2435" s="571"/>
      <c r="N2435" s="582" t="s">
        <v>16</v>
      </c>
      <c r="O2435" s="583"/>
      <c r="P2435" s="566"/>
      <c r="Q2435" s="567"/>
      <c r="R2435" s="570"/>
      <c r="S2435" s="571"/>
      <c r="T2435" s="582" t="s">
        <v>16</v>
      </c>
      <c r="U2435" s="583"/>
      <c r="V2435" s="585"/>
      <c r="W2435" s="577"/>
      <c r="X2435" s="566"/>
      <c r="Y2435" s="577"/>
      <c r="Z2435" s="566"/>
      <c r="AA2435" s="577"/>
      <c r="AB2435" s="566"/>
      <c r="AC2435" s="567"/>
      <c r="AD2435" s="570"/>
      <c r="AE2435" s="571"/>
      <c r="AF2435" s="598"/>
      <c r="AG2435" s="599"/>
      <c r="AH2435" s="566"/>
      <c r="AI2435" s="567"/>
      <c r="AJ2435" s="570"/>
      <c r="AK2435" s="571"/>
      <c r="AL2435" s="598"/>
      <c r="AM2435" s="599"/>
      <c r="AN2435" s="566"/>
      <c r="AO2435" s="567"/>
      <c r="AP2435" s="570"/>
      <c r="AQ2435" s="571"/>
      <c r="AR2435" s="598"/>
      <c r="AS2435" s="599"/>
      <c r="AT2435" s="603"/>
      <c r="AU2435" s="604"/>
      <c r="AV2435" s="596"/>
      <c r="AW2435" s="597"/>
      <c r="AX2435" s="598"/>
      <c r="AY2435" s="599"/>
      <c r="AZ2435" s="566"/>
      <c r="BA2435" s="567"/>
      <c r="BB2435" s="570"/>
      <c r="BC2435" s="571"/>
      <c r="BD2435" s="598"/>
      <c r="BE2435" s="599"/>
      <c r="BF2435" s="603"/>
      <c r="BG2435" s="604"/>
      <c r="BH2435" s="596"/>
      <c r="BI2435" s="597"/>
      <c r="BJ2435" s="598"/>
      <c r="BK2435" s="599"/>
      <c r="BL2435" s="600"/>
      <c r="BM2435" s="601"/>
      <c r="BN2435" s="602"/>
      <c r="BO2435" s="561"/>
      <c r="BP2435" s="561"/>
      <c r="BQ2435" s="78" t="s">
        <v>86</v>
      </c>
      <c r="BR2435" s="79" t="e">
        <f>IF(#REF!="B",#REF!,IF(#REF!="C",#REF!,#REF!))</f>
        <v>#REF!</v>
      </c>
      <c r="BS2435" s="75"/>
    </row>
    <row r="2436" spans="1:76" ht="21.75" customHeight="1">
      <c r="A2436" s="62"/>
      <c r="B2436" s="586" t="str">
        <f>IF(ROSTER!B$14="","",ROSTER!B$14)</f>
        <v/>
      </c>
      <c r="C2436" s="588" t="str">
        <f>IF(ROSTER!C$14="","",ROSTER!C$14)</f>
        <v/>
      </c>
      <c r="D2436" s="589"/>
      <c r="E2436" s="590"/>
      <c r="F2436" s="592">
        <f>IF(E2436="y",1,IF(E2436="S",1,0))</f>
        <v>0</v>
      </c>
      <c r="G2436" s="594">
        <f>IF(E2436="S",1,0)</f>
        <v>0</v>
      </c>
      <c r="H2436" s="584"/>
      <c r="I2436" s="576"/>
      <c r="J2436" s="564"/>
      <c r="K2436" s="565"/>
      <c r="L2436" s="568"/>
      <c r="M2436" s="569"/>
      <c r="N2436" s="578">
        <f>L2436+J2436</f>
        <v>0</v>
      </c>
      <c r="O2436" s="579"/>
      <c r="P2436" s="564"/>
      <c r="Q2436" s="565"/>
      <c r="R2436" s="568"/>
      <c r="S2436" s="569"/>
      <c r="T2436" s="578">
        <f>R2436-P2436</f>
        <v>0</v>
      </c>
      <c r="U2436" s="579"/>
      <c r="V2436" s="584"/>
      <c r="W2436" s="576"/>
      <c r="X2436" s="564"/>
      <c r="Y2436" s="576"/>
      <c r="Z2436" s="564"/>
      <c r="AA2436" s="576"/>
      <c r="AB2436" s="564"/>
      <c r="AC2436" s="565"/>
      <c r="AD2436" s="568"/>
      <c r="AE2436" s="569"/>
      <c r="AF2436" s="548">
        <f>IF(AB2436=0,0,(AD2436/AB2436)*100)</f>
        <v>0</v>
      </c>
      <c r="AG2436" s="549"/>
      <c r="AH2436" s="564"/>
      <c r="AI2436" s="565"/>
      <c r="AJ2436" s="568"/>
      <c r="AK2436" s="569"/>
      <c r="AL2436" s="548">
        <f>IF(AH2436=0,0,(AJ2436/AH2436)*100)</f>
        <v>0</v>
      </c>
      <c r="AM2436" s="549"/>
      <c r="AN2436" s="564"/>
      <c r="AO2436" s="565"/>
      <c r="AP2436" s="568"/>
      <c r="AQ2436" s="569"/>
      <c r="AR2436" s="548">
        <f>IF(AN2436=0,0,(AP2436/AN2436)*100)</f>
        <v>0</v>
      </c>
      <c r="AS2436" s="549"/>
      <c r="AT2436" s="572">
        <f>AB2436+AH2436+AN2436</f>
        <v>0</v>
      </c>
      <c r="AU2436" s="573"/>
      <c r="AV2436" s="544">
        <f>AD2436+AJ2436+AP2436</f>
        <v>0</v>
      </c>
      <c r="AW2436" s="545"/>
      <c r="AX2436" s="548">
        <f>IF(AT2436=0,0,(AV2436/AT2436)*100)</f>
        <v>0</v>
      </c>
      <c r="AY2436" s="549"/>
      <c r="AZ2436" s="564"/>
      <c r="BA2436" s="565"/>
      <c r="BB2436" s="568"/>
      <c r="BC2436" s="569"/>
      <c r="BD2436" s="548">
        <f>IF(AZ2436=0,0,(BB2436/AZ2436)*100)</f>
        <v>0</v>
      </c>
      <c r="BE2436" s="549"/>
      <c r="BF2436" s="572">
        <f>AT2436+AZ2436</f>
        <v>0</v>
      </c>
      <c r="BG2436" s="573"/>
      <c r="BH2436" s="544">
        <f>AV2436+BB2436</f>
        <v>0</v>
      </c>
      <c r="BI2436" s="545"/>
      <c r="BJ2436" s="548">
        <f>IF(BF2436=0,0,(BH2436/BF2436)*100)</f>
        <v>0</v>
      </c>
      <c r="BK2436" s="549"/>
      <c r="BL2436" s="552">
        <f>(AD2436*2)+(AJ2436*2)+(AP2436*3)+BB2436</f>
        <v>0</v>
      </c>
      <c r="BM2436" s="553"/>
      <c r="BN2436" s="554"/>
      <c r="BO2436" s="560" t="e">
        <f>(BL2436*BR$2312)+(N2436*BR$2313)+(X2436*BR$2314)+(R2436*BR$2315)+(V2436*BR$2316)+(Z2436*BR$2317)</f>
        <v>#REF!</v>
      </c>
      <c r="BP2436" s="560" t="e">
        <f>((AZ2436-BB2436)*BR$2319)+((AT2436-AV2436)*BR$2318)+(H2436*BR$2320)+(P2436*BR$2321)</f>
        <v>#REF!</v>
      </c>
      <c r="BQ2436" s="78" t="s">
        <v>87</v>
      </c>
      <c r="BR2436" s="79" t="e">
        <f>IF(#REF!="B",#REF!,IF(#REF!="C",#REF!,#REF!))</f>
        <v>#REF!</v>
      </c>
      <c r="BS2436" s="75"/>
    </row>
    <row r="2437" spans="1:76" ht="21.75" customHeight="1">
      <c r="A2437" s="62"/>
      <c r="B2437" s="587"/>
      <c r="C2437" s="562" t="str">
        <f>IF(ROSTER!D$14="","",ROSTER!D$14)</f>
        <v/>
      </c>
      <c r="D2437" s="563"/>
      <c r="E2437" s="591"/>
      <c r="F2437" s="593"/>
      <c r="G2437" s="595"/>
      <c r="H2437" s="585"/>
      <c r="I2437" s="577"/>
      <c r="J2437" s="566"/>
      <c r="K2437" s="567"/>
      <c r="L2437" s="570"/>
      <c r="M2437" s="571"/>
      <c r="N2437" s="582" t="s">
        <v>16</v>
      </c>
      <c r="O2437" s="583"/>
      <c r="P2437" s="566"/>
      <c r="Q2437" s="567"/>
      <c r="R2437" s="570"/>
      <c r="S2437" s="571"/>
      <c r="T2437" s="582" t="s">
        <v>16</v>
      </c>
      <c r="U2437" s="583"/>
      <c r="V2437" s="585"/>
      <c r="W2437" s="577"/>
      <c r="X2437" s="566"/>
      <c r="Y2437" s="577"/>
      <c r="Z2437" s="566"/>
      <c r="AA2437" s="577"/>
      <c r="AB2437" s="566"/>
      <c r="AC2437" s="567"/>
      <c r="AD2437" s="570"/>
      <c r="AE2437" s="571"/>
      <c r="AF2437" s="598"/>
      <c r="AG2437" s="599"/>
      <c r="AH2437" s="566"/>
      <c r="AI2437" s="567"/>
      <c r="AJ2437" s="570"/>
      <c r="AK2437" s="571"/>
      <c r="AL2437" s="598"/>
      <c r="AM2437" s="599"/>
      <c r="AN2437" s="566"/>
      <c r="AO2437" s="567"/>
      <c r="AP2437" s="570"/>
      <c r="AQ2437" s="571"/>
      <c r="AR2437" s="598"/>
      <c r="AS2437" s="599"/>
      <c r="AT2437" s="603"/>
      <c r="AU2437" s="604"/>
      <c r="AV2437" s="596"/>
      <c r="AW2437" s="597"/>
      <c r="AX2437" s="598"/>
      <c r="AY2437" s="599"/>
      <c r="AZ2437" s="566"/>
      <c r="BA2437" s="567"/>
      <c r="BB2437" s="570"/>
      <c r="BC2437" s="571"/>
      <c r="BD2437" s="598"/>
      <c r="BE2437" s="599"/>
      <c r="BF2437" s="603"/>
      <c r="BG2437" s="604"/>
      <c r="BH2437" s="596"/>
      <c r="BI2437" s="597"/>
      <c r="BJ2437" s="598"/>
      <c r="BK2437" s="599"/>
      <c r="BL2437" s="600"/>
      <c r="BM2437" s="601"/>
      <c r="BN2437" s="602"/>
      <c r="BO2437" s="561"/>
      <c r="BP2437" s="561"/>
      <c r="BQ2437" s="78" t="s">
        <v>88</v>
      </c>
      <c r="BR2437" s="79" t="e">
        <f>IF(#REF!="B",#REF!,IF(#REF!="C",#REF!,#REF!))</f>
        <v>#REF!</v>
      </c>
      <c r="BS2437" s="75"/>
    </row>
    <row r="2438" spans="1:76" ht="21.75" customHeight="1">
      <c r="A2438" s="62"/>
      <c r="B2438" s="586" t="str">
        <f>IF(ROSTER!B$16="","",ROSTER!B$16)</f>
        <v/>
      </c>
      <c r="C2438" s="588" t="str">
        <f>IF(ROSTER!C$16="","",ROSTER!C$16)</f>
        <v/>
      </c>
      <c r="D2438" s="589"/>
      <c r="E2438" s="590"/>
      <c r="F2438" s="592">
        <f>IF(E2438="y",1,IF(E2438="S",1,0))</f>
        <v>0</v>
      </c>
      <c r="G2438" s="594">
        <f>IF(E2438="S",1,0)</f>
        <v>0</v>
      </c>
      <c r="H2438" s="584"/>
      <c r="I2438" s="576"/>
      <c r="J2438" s="564"/>
      <c r="K2438" s="565"/>
      <c r="L2438" s="568"/>
      <c r="M2438" s="569"/>
      <c r="N2438" s="578">
        <f>L2438+J2438</f>
        <v>0</v>
      </c>
      <c r="O2438" s="579"/>
      <c r="P2438" s="564"/>
      <c r="Q2438" s="565"/>
      <c r="R2438" s="568"/>
      <c r="S2438" s="569"/>
      <c r="T2438" s="578">
        <f>R2438-P2438</f>
        <v>0</v>
      </c>
      <c r="U2438" s="579"/>
      <c r="V2438" s="584"/>
      <c r="W2438" s="576"/>
      <c r="X2438" s="564"/>
      <c r="Y2438" s="576"/>
      <c r="Z2438" s="564"/>
      <c r="AA2438" s="576"/>
      <c r="AB2438" s="564"/>
      <c r="AC2438" s="565"/>
      <c r="AD2438" s="568"/>
      <c r="AE2438" s="569"/>
      <c r="AF2438" s="548">
        <f>IF(AB2438=0,0,(AD2438/AB2438)*100)</f>
        <v>0</v>
      </c>
      <c r="AG2438" s="549"/>
      <c r="AH2438" s="564"/>
      <c r="AI2438" s="565"/>
      <c r="AJ2438" s="568"/>
      <c r="AK2438" s="569"/>
      <c r="AL2438" s="548">
        <f>IF(AH2438=0,0,(AJ2438/AH2438)*100)</f>
        <v>0</v>
      </c>
      <c r="AM2438" s="549"/>
      <c r="AN2438" s="564"/>
      <c r="AO2438" s="565"/>
      <c r="AP2438" s="568"/>
      <c r="AQ2438" s="569"/>
      <c r="AR2438" s="548">
        <f>IF(AN2438=0,0,(AP2438/AN2438)*100)</f>
        <v>0</v>
      </c>
      <c r="AS2438" s="549"/>
      <c r="AT2438" s="572">
        <f>AB2438+AH2438+AN2438</f>
        <v>0</v>
      </c>
      <c r="AU2438" s="573"/>
      <c r="AV2438" s="544">
        <f>AD2438+AJ2438+AP2438</f>
        <v>0</v>
      </c>
      <c r="AW2438" s="545"/>
      <c r="AX2438" s="548">
        <f>IF(AT2438=0,0,(AV2438/AT2438)*100)</f>
        <v>0</v>
      </c>
      <c r="AY2438" s="549"/>
      <c r="AZ2438" s="564"/>
      <c r="BA2438" s="565"/>
      <c r="BB2438" s="568"/>
      <c r="BC2438" s="569"/>
      <c r="BD2438" s="548">
        <f>IF(AZ2438=0,0,(BB2438/AZ2438)*100)</f>
        <v>0</v>
      </c>
      <c r="BE2438" s="549"/>
      <c r="BF2438" s="572">
        <f>AT2438+AZ2438</f>
        <v>0</v>
      </c>
      <c r="BG2438" s="573"/>
      <c r="BH2438" s="544">
        <f>AV2438+BB2438</f>
        <v>0</v>
      </c>
      <c r="BI2438" s="545"/>
      <c r="BJ2438" s="548">
        <f>IF(BF2438=0,0,(BH2438/BF2438)*100)</f>
        <v>0</v>
      </c>
      <c r="BK2438" s="549"/>
      <c r="BL2438" s="552">
        <f>(AD2438*2)+(AJ2438*2)+(AP2438*3)+BB2438</f>
        <v>0</v>
      </c>
      <c r="BM2438" s="553"/>
      <c r="BN2438" s="554"/>
      <c r="BO2438" s="560" t="e">
        <f>(BL2438*BR$2312)+(N2438*BR$2313)+(X2438*BR$2314)+(R2438*BR$2315)+(V2438*BR$2316)+(Z2438*BR$2317)</f>
        <v>#REF!</v>
      </c>
      <c r="BP2438" s="560" t="e">
        <f>((AZ2438-BB2438)*BR$2319)+((AT2438-AV2438)*BR$2318)+(H2438*BR$2320)+(P2438*BR$2321)</f>
        <v>#REF!</v>
      </c>
      <c r="BQ2438" s="78" t="s">
        <v>89</v>
      </c>
      <c r="BR2438" s="79" t="e">
        <f>IF(#REF!="B",#REF!,IF(#REF!="C",#REF!,#REF!))</f>
        <v>#REF!</v>
      </c>
      <c r="BS2438" s="75"/>
    </row>
    <row r="2439" spans="1:76" ht="21.75" customHeight="1">
      <c r="A2439" s="62"/>
      <c r="B2439" s="587"/>
      <c r="C2439" s="562" t="str">
        <f>IF(ROSTER!D$16="","",ROSTER!D$16)</f>
        <v/>
      </c>
      <c r="D2439" s="563"/>
      <c r="E2439" s="591"/>
      <c r="F2439" s="593"/>
      <c r="G2439" s="595"/>
      <c r="H2439" s="585"/>
      <c r="I2439" s="577"/>
      <c r="J2439" s="566"/>
      <c r="K2439" s="567"/>
      <c r="L2439" s="570"/>
      <c r="M2439" s="571"/>
      <c r="N2439" s="582" t="s">
        <v>16</v>
      </c>
      <c r="O2439" s="583"/>
      <c r="P2439" s="566"/>
      <c r="Q2439" s="567"/>
      <c r="R2439" s="570"/>
      <c r="S2439" s="571"/>
      <c r="T2439" s="582" t="s">
        <v>16</v>
      </c>
      <c r="U2439" s="583"/>
      <c r="V2439" s="585"/>
      <c r="W2439" s="577"/>
      <c r="X2439" s="566"/>
      <c r="Y2439" s="577"/>
      <c r="Z2439" s="566"/>
      <c r="AA2439" s="577"/>
      <c r="AB2439" s="566"/>
      <c r="AC2439" s="567"/>
      <c r="AD2439" s="570"/>
      <c r="AE2439" s="571"/>
      <c r="AF2439" s="598"/>
      <c r="AG2439" s="599"/>
      <c r="AH2439" s="566"/>
      <c r="AI2439" s="567"/>
      <c r="AJ2439" s="570"/>
      <c r="AK2439" s="571"/>
      <c r="AL2439" s="598"/>
      <c r="AM2439" s="599"/>
      <c r="AN2439" s="566"/>
      <c r="AO2439" s="567"/>
      <c r="AP2439" s="570"/>
      <c r="AQ2439" s="571"/>
      <c r="AR2439" s="598"/>
      <c r="AS2439" s="599"/>
      <c r="AT2439" s="603"/>
      <c r="AU2439" s="604"/>
      <c r="AV2439" s="596"/>
      <c r="AW2439" s="597"/>
      <c r="AX2439" s="598"/>
      <c r="AY2439" s="599"/>
      <c r="AZ2439" s="566"/>
      <c r="BA2439" s="567"/>
      <c r="BB2439" s="570"/>
      <c r="BC2439" s="571"/>
      <c r="BD2439" s="598"/>
      <c r="BE2439" s="599"/>
      <c r="BF2439" s="603"/>
      <c r="BG2439" s="604"/>
      <c r="BH2439" s="596"/>
      <c r="BI2439" s="597"/>
      <c r="BJ2439" s="598"/>
      <c r="BK2439" s="599"/>
      <c r="BL2439" s="600"/>
      <c r="BM2439" s="601"/>
      <c r="BN2439" s="602"/>
      <c r="BO2439" s="561"/>
      <c r="BP2439" s="561"/>
      <c r="BQ2439" s="78" t="s">
        <v>90</v>
      </c>
      <c r="BR2439" s="79" t="e">
        <f>IF(#REF!="B",#REF!,IF(#REF!="C",#REF!,#REF!))</f>
        <v>#REF!</v>
      </c>
      <c r="BS2439" s="75"/>
    </row>
    <row r="2440" spans="1:76" ht="21.75" customHeight="1">
      <c r="A2440" s="62"/>
      <c r="B2440" s="586" t="str">
        <f>IF(ROSTER!B$18="","",ROSTER!B$18)</f>
        <v/>
      </c>
      <c r="C2440" s="588" t="str">
        <f>IF(ROSTER!C$18="","",ROSTER!C$18)</f>
        <v/>
      </c>
      <c r="D2440" s="589"/>
      <c r="E2440" s="590"/>
      <c r="F2440" s="592">
        <f>IF(E2440="y",1,IF(E2440="S",1,0))</f>
        <v>0</v>
      </c>
      <c r="G2440" s="594">
        <f>IF(E2440="S",1,0)</f>
        <v>0</v>
      </c>
      <c r="H2440" s="584"/>
      <c r="I2440" s="576"/>
      <c r="J2440" s="564"/>
      <c r="K2440" s="565"/>
      <c r="L2440" s="568"/>
      <c r="M2440" s="569"/>
      <c r="N2440" s="578">
        <f>L2440+J2440</f>
        <v>0</v>
      </c>
      <c r="O2440" s="579"/>
      <c r="P2440" s="564"/>
      <c r="Q2440" s="565"/>
      <c r="R2440" s="568"/>
      <c r="S2440" s="569"/>
      <c r="T2440" s="578">
        <f>R2440-P2440</f>
        <v>0</v>
      </c>
      <c r="U2440" s="579"/>
      <c r="V2440" s="584"/>
      <c r="W2440" s="576"/>
      <c r="X2440" s="564"/>
      <c r="Y2440" s="576"/>
      <c r="Z2440" s="564"/>
      <c r="AA2440" s="576"/>
      <c r="AB2440" s="564"/>
      <c r="AC2440" s="565"/>
      <c r="AD2440" s="568"/>
      <c r="AE2440" s="569"/>
      <c r="AF2440" s="548">
        <f>IF(AB2440=0,0,(AD2440/AB2440)*100)</f>
        <v>0</v>
      </c>
      <c r="AG2440" s="549"/>
      <c r="AH2440" s="564"/>
      <c r="AI2440" s="565"/>
      <c r="AJ2440" s="568"/>
      <c r="AK2440" s="569"/>
      <c r="AL2440" s="548">
        <f>IF(AH2440=0,0,(AJ2440/AH2440)*100)</f>
        <v>0</v>
      </c>
      <c r="AM2440" s="549"/>
      <c r="AN2440" s="564"/>
      <c r="AO2440" s="565"/>
      <c r="AP2440" s="568"/>
      <c r="AQ2440" s="569"/>
      <c r="AR2440" s="548">
        <f>IF(AN2440=0,0,(AP2440/AN2440)*100)</f>
        <v>0</v>
      </c>
      <c r="AS2440" s="549"/>
      <c r="AT2440" s="572">
        <f>AB2440+AH2440+AN2440</f>
        <v>0</v>
      </c>
      <c r="AU2440" s="573"/>
      <c r="AV2440" s="544">
        <f>AD2440+AJ2440+AP2440</f>
        <v>0</v>
      </c>
      <c r="AW2440" s="545"/>
      <c r="AX2440" s="548">
        <f>IF(AT2440=0,0,(AV2440/AT2440)*100)</f>
        <v>0</v>
      </c>
      <c r="AY2440" s="549"/>
      <c r="AZ2440" s="564"/>
      <c r="BA2440" s="565"/>
      <c r="BB2440" s="568"/>
      <c r="BC2440" s="569"/>
      <c r="BD2440" s="548">
        <f>IF(AZ2440=0,0,(BB2440/AZ2440)*100)</f>
        <v>0</v>
      </c>
      <c r="BE2440" s="549"/>
      <c r="BF2440" s="572">
        <f>AT2440+AZ2440</f>
        <v>0</v>
      </c>
      <c r="BG2440" s="573"/>
      <c r="BH2440" s="544">
        <f>AV2440+BB2440</f>
        <v>0</v>
      </c>
      <c r="BI2440" s="545"/>
      <c r="BJ2440" s="548">
        <f>IF(BF2440=0,0,(BH2440/BF2440)*100)</f>
        <v>0</v>
      </c>
      <c r="BK2440" s="549"/>
      <c r="BL2440" s="552">
        <f>(AD2440*2)+(AJ2440*2)+(AP2440*3)+BB2440</f>
        <v>0</v>
      </c>
      <c r="BM2440" s="553"/>
      <c r="BN2440" s="554"/>
      <c r="BO2440" s="560" t="e">
        <f>(BL2440*BR$2312)+(N2440*BR$2313)+(X2440*BR$2314)+(R2440*BR$2315)+(V2440*BR$2316)+(Z2440*BR$2317)</f>
        <v>#REF!</v>
      </c>
      <c r="BP2440" s="560" t="e">
        <f>((AZ2440-BB2440)*BR$2319)+((AT2440-AV2440)*BR$2318)+(H2440*BR$2320)+(P2440*BR$2321)</f>
        <v>#REF!</v>
      </c>
      <c r="BQ2440" s="62"/>
      <c r="BR2440" s="62"/>
      <c r="BS2440" s="75"/>
    </row>
    <row r="2441" spans="1:76" ht="21.75" customHeight="1">
      <c r="A2441" s="62"/>
      <c r="B2441" s="587"/>
      <c r="C2441" s="562" t="str">
        <f>IF(ROSTER!D$18="","",ROSTER!D$18)</f>
        <v/>
      </c>
      <c r="D2441" s="563"/>
      <c r="E2441" s="591"/>
      <c r="F2441" s="593"/>
      <c r="G2441" s="595"/>
      <c r="H2441" s="585"/>
      <c r="I2441" s="577"/>
      <c r="J2441" s="566"/>
      <c r="K2441" s="567"/>
      <c r="L2441" s="570"/>
      <c r="M2441" s="571"/>
      <c r="N2441" s="582" t="s">
        <v>16</v>
      </c>
      <c r="O2441" s="583"/>
      <c r="P2441" s="566"/>
      <c r="Q2441" s="567"/>
      <c r="R2441" s="570"/>
      <c r="S2441" s="571"/>
      <c r="T2441" s="582" t="s">
        <v>16</v>
      </c>
      <c r="U2441" s="583"/>
      <c r="V2441" s="585"/>
      <c r="W2441" s="577"/>
      <c r="X2441" s="566"/>
      <c r="Y2441" s="577"/>
      <c r="Z2441" s="566"/>
      <c r="AA2441" s="577"/>
      <c r="AB2441" s="566"/>
      <c r="AC2441" s="567"/>
      <c r="AD2441" s="570"/>
      <c r="AE2441" s="571"/>
      <c r="AF2441" s="598"/>
      <c r="AG2441" s="599"/>
      <c r="AH2441" s="566"/>
      <c r="AI2441" s="567"/>
      <c r="AJ2441" s="570"/>
      <c r="AK2441" s="571"/>
      <c r="AL2441" s="598"/>
      <c r="AM2441" s="599"/>
      <c r="AN2441" s="566"/>
      <c r="AO2441" s="567"/>
      <c r="AP2441" s="570"/>
      <c r="AQ2441" s="571"/>
      <c r="AR2441" s="598"/>
      <c r="AS2441" s="599"/>
      <c r="AT2441" s="603"/>
      <c r="AU2441" s="604"/>
      <c r="AV2441" s="596"/>
      <c r="AW2441" s="597"/>
      <c r="AX2441" s="598"/>
      <c r="AY2441" s="599"/>
      <c r="AZ2441" s="566"/>
      <c r="BA2441" s="567"/>
      <c r="BB2441" s="570"/>
      <c r="BC2441" s="571"/>
      <c r="BD2441" s="598"/>
      <c r="BE2441" s="599"/>
      <c r="BF2441" s="603"/>
      <c r="BG2441" s="604"/>
      <c r="BH2441" s="596"/>
      <c r="BI2441" s="597"/>
      <c r="BJ2441" s="598"/>
      <c r="BK2441" s="599"/>
      <c r="BL2441" s="600"/>
      <c r="BM2441" s="601"/>
      <c r="BN2441" s="602"/>
      <c r="BO2441" s="561"/>
      <c r="BP2441" s="561"/>
      <c r="BQ2441" s="62"/>
      <c r="BR2441" s="62"/>
      <c r="BS2441" s="62"/>
    </row>
    <row r="2442" spans="1:76" ht="21.75" customHeight="1">
      <c r="A2442" s="62"/>
      <c r="B2442" s="586" t="str">
        <f>IF(ROSTER!B$20="","",ROSTER!B$20)</f>
        <v/>
      </c>
      <c r="C2442" s="588" t="str">
        <f>IF(ROSTER!C$20="","",ROSTER!C$20)</f>
        <v/>
      </c>
      <c r="D2442" s="589"/>
      <c r="E2442" s="590"/>
      <c r="F2442" s="592">
        <f>IF(E2442="y",1,IF(E2442="S",1,0))</f>
        <v>0</v>
      </c>
      <c r="G2442" s="594">
        <f>IF(E2442="S",1,0)</f>
        <v>0</v>
      </c>
      <c r="H2442" s="584"/>
      <c r="I2442" s="576"/>
      <c r="J2442" s="564"/>
      <c r="K2442" s="565"/>
      <c r="L2442" s="568"/>
      <c r="M2442" s="569"/>
      <c r="N2442" s="578">
        <f>L2442+J2442</f>
        <v>0</v>
      </c>
      <c r="O2442" s="579"/>
      <c r="P2442" s="564"/>
      <c r="Q2442" s="565"/>
      <c r="R2442" s="568"/>
      <c r="S2442" s="569"/>
      <c r="T2442" s="578">
        <f>R2442-P2442</f>
        <v>0</v>
      </c>
      <c r="U2442" s="579"/>
      <c r="V2442" s="584"/>
      <c r="W2442" s="576"/>
      <c r="X2442" s="564"/>
      <c r="Y2442" s="576"/>
      <c r="Z2442" s="564"/>
      <c r="AA2442" s="576"/>
      <c r="AB2442" s="564"/>
      <c r="AC2442" s="565"/>
      <c r="AD2442" s="568"/>
      <c r="AE2442" s="569"/>
      <c r="AF2442" s="548">
        <f>IF(AB2442=0,0,(AD2442/AB2442)*100)</f>
        <v>0</v>
      </c>
      <c r="AG2442" s="549"/>
      <c r="AH2442" s="564"/>
      <c r="AI2442" s="565"/>
      <c r="AJ2442" s="568"/>
      <c r="AK2442" s="569"/>
      <c r="AL2442" s="548">
        <f>IF(AH2442=0,0,(AJ2442/AH2442)*100)</f>
        <v>0</v>
      </c>
      <c r="AM2442" s="549"/>
      <c r="AN2442" s="564"/>
      <c r="AO2442" s="565"/>
      <c r="AP2442" s="568"/>
      <c r="AQ2442" s="569"/>
      <c r="AR2442" s="548">
        <f>IF(AN2442=0,0,(AP2442/AN2442)*100)</f>
        <v>0</v>
      </c>
      <c r="AS2442" s="549"/>
      <c r="AT2442" s="572">
        <f>AB2442+AH2442+AN2442</f>
        <v>0</v>
      </c>
      <c r="AU2442" s="573"/>
      <c r="AV2442" s="544">
        <f>AD2442+AJ2442+AP2442</f>
        <v>0</v>
      </c>
      <c r="AW2442" s="545"/>
      <c r="AX2442" s="548">
        <f>IF(AT2442=0,0,(AV2442/AT2442)*100)</f>
        <v>0</v>
      </c>
      <c r="AY2442" s="549"/>
      <c r="AZ2442" s="564"/>
      <c r="BA2442" s="565"/>
      <c r="BB2442" s="568"/>
      <c r="BC2442" s="569"/>
      <c r="BD2442" s="548">
        <f>IF(AZ2442=0,0,(BB2442/AZ2442)*100)</f>
        <v>0</v>
      </c>
      <c r="BE2442" s="549"/>
      <c r="BF2442" s="572">
        <f>AT2442+AZ2442</f>
        <v>0</v>
      </c>
      <c r="BG2442" s="573"/>
      <c r="BH2442" s="544">
        <f>AV2442+BB2442</f>
        <v>0</v>
      </c>
      <c r="BI2442" s="545"/>
      <c r="BJ2442" s="548">
        <f>IF(BF2442=0,0,(BH2442/BF2442)*100)</f>
        <v>0</v>
      </c>
      <c r="BK2442" s="549"/>
      <c r="BL2442" s="552">
        <f>(AD2442*2)+(AJ2442*2)+(AP2442*3)+BB2442</f>
        <v>0</v>
      </c>
      <c r="BM2442" s="553"/>
      <c r="BN2442" s="554"/>
      <c r="BO2442" s="560" t="e">
        <f>(BL2442*BR$2312)+(N2442*BR$2313)+(X2442*BR$2314)+(R2442*BR$2315)+(V2442*BR$2316)+(Z2442*BR$2317)</f>
        <v>#REF!</v>
      </c>
      <c r="BP2442" s="560" t="e">
        <f>((AZ2442-BB2442)*BR$2319)+((AT2442-AV2442)*BR$2318)+(H2442*BR$2320)+(P2442*BR$2321)</f>
        <v>#REF!</v>
      </c>
      <c r="BQ2442" s="62"/>
      <c r="BR2442" s="62"/>
      <c r="BS2442" s="62"/>
    </row>
    <row r="2443" spans="1:76" ht="21.75" customHeight="1">
      <c r="A2443" s="62"/>
      <c r="B2443" s="587"/>
      <c r="C2443" s="562" t="str">
        <f>IF(ROSTER!D$20="","",ROSTER!D$20)</f>
        <v/>
      </c>
      <c r="D2443" s="563"/>
      <c r="E2443" s="591"/>
      <c r="F2443" s="593"/>
      <c r="G2443" s="595"/>
      <c r="H2443" s="585"/>
      <c r="I2443" s="577"/>
      <c r="J2443" s="566"/>
      <c r="K2443" s="567"/>
      <c r="L2443" s="570"/>
      <c r="M2443" s="571"/>
      <c r="N2443" s="582" t="s">
        <v>16</v>
      </c>
      <c r="O2443" s="583"/>
      <c r="P2443" s="566"/>
      <c r="Q2443" s="567"/>
      <c r="R2443" s="570"/>
      <c r="S2443" s="571"/>
      <c r="T2443" s="582" t="s">
        <v>16</v>
      </c>
      <c r="U2443" s="583"/>
      <c r="V2443" s="585"/>
      <c r="W2443" s="577"/>
      <c r="X2443" s="566"/>
      <c r="Y2443" s="577"/>
      <c r="Z2443" s="566"/>
      <c r="AA2443" s="577"/>
      <c r="AB2443" s="566"/>
      <c r="AC2443" s="567"/>
      <c r="AD2443" s="570"/>
      <c r="AE2443" s="571"/>
      <c r="AF2443" s="598"/>
      <c r="AG2443" s="599"/>
      <c r="AH2443" s="566"/>
      <c r="AI2443" s="567"/>
      <c r="AJ2443" s="570"/>
      <c r="AK2443" s="571"/>
      <c r="AL2443" s="598"/>
      <c r="AM2443" s="599"/>
      <c r="AN2443" s="566"/>
      <c r="AO2443" s="567"/>
      <c r="AP2443" s="570"/>
      <c r="AQ2443" s="571"/>
      <c r="AR2443" s="598"/>
      <c r="AS2443" s="599"/>
      <c r="AT2443" s="603"/>
      <c r="AU2443" s="604"/>
      <c r="AV2443" s="596"/>
      <c r="AW2443" s="597"/>
      <c r="AX2443" s="598"/>
      <c r="AY2443" s="599"/>
      <c r="AZ2443" s="566"/>
      <c r="BA2443" s="567"/>
      <c r="BB2443" s="570"/>
      <c r="BC2443" s="571"/>
      <c r="BD2443" s="598"/>
      <c r="BE2443" s="599"/>
      <c r="BF2443" s="603"/>
      <c r="BG2443" s="604"/>
      <c r="BH2443" s="596"/>
      <c r="BI2443" s="597"/>
      <c r="BJ2443" s="598"/>
      <c r="BK2443" s="599"/>
      <c r="BL2443" s="600"/>
      <c r="BM2443" s="601"/>
      <c r="BN2443" s="602"/>
      <c r="BO2443" s="561"/>
      <c r="BP2443" s="561"/>
      <c r="BQ2443" s="62"/>
      <c r="BR2443" s="62"/>
      <c r="BS2443" s="62"/>
    </row>
    <row r="2444" spans="1:76" ht="21.75" customHeight="1">
      <c r="A2444" s="62"/>
      <c r="B2444" s="586" t="str">
        <f>IF(ROSTER!B$22="","",ROSTER!B$22)</f>
        <v/>
      </c>
      <c r="C2444" s="588" t="str">
        <f>IF(ROSTER!C$22="","",ROSTER!C$22)</f>
        <v/>
      </c>
      <c r="D2444" s="589"/>
      <c r="E2444" s="590"/>
      <c r="F2444" s="592">
        <f>IF(E2444="y",1,IF(E2444="S",1,0))</f>
        <v>0</v>
      </c>
      <c r="G2444" s="594">
        <f>IF(E2444="S",1,0)</f>
        <v>0</v>
      </c>
      <c r="H2444" s="584"/>
      <c r="I2444" s="576"/>
      <c r="J2444" s="564"/>
      <c r="K2444" s="565"/>
      <c r="L2444" s="568"/>
      <c r="M2444" s="569"/>
      <c r="N2444" s="578">
        <f>L2444+J2444</f>
        <v>0</v>
      </c>
      <c r="O2444" s="579"/>
      <c r="P2444" s="564"/>
      <c r="Q2444" s="565"/>
      <c r="R2444" s="568"/>
      <c r="S2444" s="569"/>
      <c r="T2444" s="578">
        <f>R2444-P2444</f>
        <v>0</v>
      </c>
      <c r="U2444" s="579"/>
      <c r="V2444" s="584"/>
      <c r="W2444" s="576"/>
      <c r="X2444" s="564"/>
      <c r="Y2444" s="576"/>
      <c r="Z2444" s="564"/>
      <c r="AA2444" s="576"/>
      <c r="AB2444" s="564"/>
      <c r="AC2444" s="565"/>
      <c r="AD2444" s="568"/>
      <c r="AE2444" s="569"/>
      <c r="AF2444" s="548">
        <f>IF(AB2444=0,0,(AD2444/AB2444)*100)</f>
        <v>0</v>
      </c>
      <c r="AG2444" s="549"/>
      <c r="AH2444" s="564"/>
      <c r="AI2444" s="565"/>
      <c r="AJ2444" s="568"/>
      <c r="AK2444" s="569"/>
      <c r="AL2444" s="548">
        <f>IF(AH2444=0,0,(AJ2444/AH2444)*100)</f>
        <v>0</v>
      </c>
      <c r="AM2444" s="549"/>
      <c r="AN2444" s="564"/>
      <c r="AO2444" s="565"/>
      <c r="AP2444" s="568"/>
      <c r="AQ2444" s="569"/>
      <c r="AR2444" s="548">
        <f>IF(AN2444=0,0,(AP2444/AN2444)*100)</f>
        <v>0</v>
      </c>
      <c r="AS2444" s="549"/>
      <c r="AT2444" s="572">
        <f>AB2444+AH2444+AN2444</f>
        <v>0</v>
      </c>
      <c r="AU2444" s="573"/>
      <c r="AV2444" s="544">
        <f>AD2444+AJ2444+AP2444</f>
        <v>0</v>
      </c>
      <c r="AW2444" s="545"/>
      <c r="AX2444" s="548">
        <f>IF(AT2444=0,0,(AV2444/AT2444)*100)</f>
        <v>0</v>
      </c>
      <c r="AY2444" s="549"/>
      <c r="AZ2444" s="564"/>
      <c r="BA2444" s="565"/>
      <c r="BB2444" s="568"/>
      <c r="BC2444" s="569"/>
      <c r="BD2444" s="548">
        <f>IF(AZ2444=0,0,(BB2444/AZ2444)*100)</f>
        <v>0</v>
      </c>
      <c r="BE2444" s="549"/>
      <c r="BF2444" s="572">
        <f>AT2444+AZ2444</f>
        <v>0</v>
      </c>
      <c r="BG2444" s="573"/>
      <c r="BH2444" s="544">
        <f>AV2444+BB2444</f>
        <v>0</v>
      </c>
      <c r="BI2444" s="545"/>
      <c r="BJ2444" s="548">
        <f>IF(BF2444=0,0,(BH2444/BF2444)*100)</f>
        <v>0</v>
      </c>
      <c r="BK2444" s="549"/>
      <c r="BL2444" s="552">
        <f>(AD2444*2)+(AJ2444*2)+(AP2444*3)+BB2444</f>
        <v>0</v>
      </c>
      <c r="BM2444" s="553"/>
      <c r="BN2444" s="554"/>
      <c r="BO2444" s="560" t="e">
        <f>(BL2444*BR$2312)+(N2444*BR$2313)+(X2444*BR$2314)+(R2444*BR$2315)+(V2444*BR$2316)+(Z2444*BR$2317)</f>
        <v>#REF!</v>
      </c>
      <c r="BP2444" s="560" t="e">
        <f>((AZ2444-BB2444)*BR$2319)+((AT2444-AV2444)*BR$2318)+(H2444*BR$2320)+(P2444*BR$2321)</f>
        <v>#REF!</v>
      </c>
      <c r="BQ2444" s="62"/>
      <c r="BR2444" s="62"/>
      <c r="BS2444" s="62"/>
    </row>
    <row r="2445" spans="1:76" ht="21.75" customHeight="1">
      <c r="A2445" s="62"/>
      <c r="B2445" s="587"/>
      <c r="C2445" s="562" t="str">
        <f>IF(ROSTER!D$22="","",ROSTER!D$22)</f>
        <v/>
      </c>
      <c r="D2445" s="563"/>
      <c r="E2445" s="591"/>
      <c r="F2445" s="593"/>
      <c r="G2445" s="595"/>
      <c r="H2445" s="585"/>
      <c r="I2445" s="577"/>
      <c r="J2445" s="566"/>
      <c r="K2445" s="567"/>
      <c r="L2445" s="570"/>
      <c r="M2445" s="571"/>
      <c r="N2445" s="582" t="s">
        <v>16</v>
      </c>
      <c r="O2445" s="583"/>
      <c r="P2445" s="566"/>
      <c r="Q2445" s="567"/>
      <c r="R2445" s="570"/>
      <c r="S2445" s="571"/>
      <c r="T2445" s="582" t="s">
        <v>16</v>
      </c>
      <c r="U2445" s="583"/>
      <c r="V2445" s="585"/>
      <c r="W2445" s="577"/>
      <c r="X2445" s="566"/>
      <c r="Y2445" s="577"/>
      <c r="Z2445" s="566"/>
      <c r="AA2445" s="577"/>
      <c r="AB2445" s="566"/>
      <c r="AC2445" s="567"/>
      <c r="AD2445" s="570"/>
      <c r="AE2445" s="571"/>
      <c r="AF2445" s="598"/>
      <c r="AG2445" s="599"/>
      <c r="AH2445" s="566"/>
      <c r="AI2445" s="567"/>
      <c r="AJ2445" s="570"/>
      <c r="AK2445" s="571"/>
      <c r="AL2445" s="598"/>
      <c r="AM2445" s="599"/>
      <c r="AN2445" s="566"/>
      <c r="AO2445" s="567"/>
      <c r="AP2445" s="570"/>
      <c r="AQ2445" s="571"/>
      <c r="AR2445" s="598"/>
      <c r="AS2445" s="599"/>
      <c r="AT2445" s="603"/>
      <c r="AU2445" s="604"/>
      <c r="AV2445" s="596"/>
      <c r="AW2445" s="597"/>
      <c r="AX2445" s="598"/>
      <c r="AY2445" s="599"/>
      <c r="AZ2445" s="566"/>
      <c r="BA2445" s="567"/>
      <c r="BB2445" s="570"/>
      <c r="BC2445" s="571"/>
      <c r="BD2445" s="598"/>
      <c r="BE2445" s="599"/>
      <c r="BF2445" s="603"/>
      <c r="BG2445" s="604"/>
      <c r="BH2445" s="596"/>
      <c r="BI2445" s="597"/>
      <c r="BJ2445" s="598"/>
      <c r="BK2445" s="599"/>
      <c r="BL2445" s="600"/>
      <c r="BM2445" s="601"/>
      <c r="BN2445" s="602"/>
      <c r="BO2445" s="561"/>
      <c r="BP2445" s="561"/>
      <c r="BQ2445" s="62"/>
      <c r="BR2445" s="62"/>
      <c r="BS2445" s="62"/>
    </row>
    <row r="2446" spans="1:76" ht="21.75" customHeight="1">
      <c r="A2446" s="62"/>
      <c r="B2446" s="586" t="str">
        <f>IF(ROSTER!B$24="","",ROSTER!B$24)</f>
        <v/>
      </c>
      <c r="C2446" s="588" t="str">
        <f>IF(ROSTER!C$24="","",ROSTER!C$24)</f>
        <v/>
      </c>
      <c r="D2446" s="589"/>
      <c r="E2446" s="590"/>
      <c r="F2446" s="592">
        <f>IF(E2446="y",1,IF(E2446="S",1,0))</f>
        <v>0</v>
      </c>
      <c r="G2446" s="594">
        <f>IF(E2446="S",1,0)</f>
        <v>0</v>
      </c>
      <c r="H2446" s="584"/>
      <c r="I2446" s="576"/>
      <c r="J2446" s="564"/>
      <c r="K2446" s="565"/>
      <c r="L2446" s="568"/>
      <c r="M2446" s="569"/>
      <c r="N2446" s="578">
        <f>L2446+J2446</f>
        <v>0</v>
      </c>
      <c r="O2446" s="579"/>
      <c r="P2446" s="564"/>
      <c r="Q2446" s="565"/>
      <c r="R2446" s="568"/>
      <c r="S2446" s="569"/>
      <c r="T2446" s="578">
        <f>R2446-P2446</f>
        <v>0</v>
      </c>
      <c r="U2446" s="579"/>
      <c r="V2446" s="584"/>
      <c r="W2446" s="576"/>
      <c r="X2446" s="564"/>
      <c r="Y2446" s="576"/>
      <c r="Z2446" s="564"/>
      <c r="AA2446" s="576"/>
      <c r="AB2446" s="564"/>
      <c r="AC2446" s="565"/>
      <c r="AD2446" s="568"/>
      <c r="AE2446" s="569"/>
      <c r="AF2446" s="548">
        <f>IF(AB2446=0,0,(AD2446/AB2446)*100)</f>
        <v>0</v>
      </c>
      <c r="AG2446" s="549"/>
      <c r="AH2446" s="564"/>
      <c r="AI2446" s="565"/>
      <c r="AJ2446" s="568"/>
      <c r="AK2446" s="569"/>
      <c r="AL2446" s="548">
        <f>IF(AH2446=0,0,(AJ2446/AH2446)*100)</f>
        <v>0</v>
      </c>
      <c r="AM2446" s="549"/>
      <c r="AN2446" s="564"/>
      <c r="AO2446" s="565"/>
      <c r="AP2446" s="568"/>
      <c r="AQ2446" s="569"/>
      <c r="AR2446" s="548">
        <f>IF(AN2446=0,0,(AP2446/AN2446)*100)</f>
        <v>0</v>
      </c>
      <c r="AS2446" s="549"/>
      <c r="AT2446" s="572">
        <f>AB2446+AH2446+AN2446</f>
        <v>0</v>
      </c>
      <c r="AU2446" s="573"/>
      <c r="AV2446" s="544">
        <f>AD2446+AJ2446+AP2446</f>
        <v>0</v>
      </c>
      <c r="AW2446" s="545"/>
      <c r="AX2446" s="548">
        <f>IF(AT2446=0,0,(AV2446/AT2446)*100)</f>
        <v>0</v>
      </c>
      <c r="AY2446" s="549"/>
      <c r="AZ2446" s="564"/>
      <c r="BA2446" s="565"/>
      <c r="BB2446" s="568"/>
      <c r="BC2446" s="569"/>
      <c r="BD2446" s="548">
        <f>IF(AZ2446=0,0,(BB2446/AZ2446)*100)</f>
        <v>0</v>
      </c>
      <c r="BE2446" s="549"/>
      <c r="BF2446" s="572">
        <f>AT2446+AZ2446</f>
        <v>0</v>
      </c>
      <c r="BG2446" s="573"/>
      <c r="BH2446" s="544">
        <f>AV2446+BB2446</f>
        <v>0</v>
      </c>
      <c r="BI2446" s="545"/>
      <c r="BJ2446" s="548">
        <f>IF(BF2446=0,0,(BH2446/BF2446)*100)</f>
        <v>0</v>
      </c>
      <c r="BK2446" s="549"/>
      <c r="BL2446" s="552">
        <f>(AD2446*2)+(AJ2446*2)+(AP2446*3)+BB2446</f>
        <v>0</v>
      </c>
      <c r="BM2446" s="553"/>
      <c r="BN2446" s="554"/>
      <c r="BO2446" s="560" t="e">
        <f>(BL2446*BR$2312)+(N2446*BR$2313)+(X2446*BR$2314)+(R2446*BR$2315)+(V2446*BR$2316)+(Z2446*BR$2317)</f>
        <v>#REF!</v>
      </c>
      <c r="BP2446" s="560" t="e">
        <f>((AZ2446-BB2446)*BR$2319)+((AT2446-AV2446)*BR$2318)+(H2446*BR$2320)+(P2446*BR$2321)</f>
        <v>#REF!</v>
      </c>
      <c r="BQ2446" s="62"/>
      <c r="BR2446" s="62"/>
      <c r="BS2446" s="62"/>
    </row>
    <row r="2447" spans="1:76" ht="21.75" customHeight="1">
      <c r="A2447" s="62"/>
      <c r="B2447" s="587"/>
      <c r="C2447" s="562" t="str">
        <f>IF(ROSTER!D$24="","",ROSTER!D$24)</f>
        <v/>
      </c>
      <c r="D2447" s="563"/>
      <c r="E2447" s="591"/>
      <c r="F2447" s="593"/>
      <c r="G2447" s="595"/>
      <c r="H2447" s="585"/>
      <c r="I2447" s="577"/>
      <c r="J2447" s="566"/>
      <c r="K2447" s="567"/>
      <c r="L2447" s="570"/>
      <c r="M2447" s="571"/>
      <c r="N2447" s="582" t="s">
        <v>16</v>
      </c>
      <c r="O2447" s="583"/>
      <c r="P2447" s="566"/>
      <c r="Q2447" s="567"/>
      <c r="R2447" s="570"/>
      <c r="S2447" s="571"/>
      <c r="T2447" s="582" t="s">
        <v>16</v>
      </c>
      <c r="U2447" s="583"/>
      <c r="V2447" s="585"/>
      <c r="W2447" s="577"/>
      <c r="X2447" s="566"/>
      <c r="Y2447" s="577"/>
      <c r="Z2447" s="566"/>
      <c r="AA2447" s="577"/>
      <c r="AB2447" s="566"/>
      <c r="AC2447" s="567"/>
      <c r="AD2447" s="570"/>
      <c r="AE2447" s="571"/>
      <c r="AF2447" s="598"/>
      <c r="AG2447" s="599"/>
      <c r="AH2447" s="566"/>
      <c r="AI2447" s="567"/>
      <c r="AJ2447" s="570"/>
      <c r="AK2447" s="571"/>
      <c r="AL2447" s="598"/>
      <c r="AM2447" s="599"/>
      <c r="AN2447" s="566"/>
      <c r="AO2447" s="567"/>
      <c r="AP2447" s="570"/>
      <c r="AQ2447" s="571"/>
      <c r="AR2447" s="598"/>
      <c r="AS2447" s="599"/>
      <c r="AT2447" s="603"/>
      <c r="AU2447" s="604"/>
      <c r="AV2447" s="596"/>
      <c r="AW2447" s="597"/>
      <c r="AX2447" s="598"/>
      <c r="AY2447" s="599"/>
      <c r="AZ2447" s="566"/>
      <c r="BA2447" s="567"/>
      <c r="BB2447" s="570"/>
      <c r="BC2447" s="571"/>
      <c r="BD2447" s="598"/>
      <c r="BE2447" s="599"/>
      <c r="BF2447" s="603"/>
      <c r="BG2447" s="604"/>
      <c r="BH2447" s="596"/>
      <c r="BI2447" s="597"/>
      <c r="BJ2447" s="598"/>
      <c r="BK2447" s="599"/>
      <c r="BL2447" s="600"/>
      <c r="BM2447" s="601"/>
      <c r="BN2447" s="602"/>
      <c r="BO2447" s="561"/>
      <c r="BP2447" s="561"/>
      <c r="BQ2447" s="62"/>
      <c r="BR2447" s="62"/>
      <c r="BS2447" s="62"/>
      <c r="BX2447" s="82"/>
    </row>
    <row r="2448" spans="1:76" ht="21.75" customHeight="1">
      <c r="A2448" s="62"/>
      <c r="B2448" s="586" t="str">
        <f>IF(ROSTER!B$26="","",ROSTER!B$26)</f>
        <v/>
      </c>
      <c r="C2448" s="588" t="str">
        <f>IF(ROSTER!C$26="","",ROSTER!C$26)</f>
        <v/>
      </c>
      <c r="D2448" s="589"/>
      <c r="E2448" s="590"/>
      <c r="F2448" s="592">
        <f>IF(E2448="y",1,IF(E2448="S",1,0))</f>
        <v>0</v>
      </c>
      <c r="G2448" s="594">
        <f>IF(E2448="S",1,0)</f>
        <v>0</v>
      </c>
      <c r="H2448" s="584"/>
      <c r="I2448" s="576"/>
      <c r="J2448" s="564"/>
      <c r="K2448" s="565"/>
      <c r="L2448" s="568"/>
      <c r="M2448" s="569"/>
      <c r="N2448" s="578">
        <f>L2448+J2448</f>
        <v>0</v>
      </c>
      <c r="O2448" s="579"/>
      <c r="P2448" s="564"/>
      <c r="Q2448" s="565"/>
      <c r="R2448" s="568"/>
      <c r="S2448" s="569"/>
      <c r="T2448" s="578">
        <f>R2448-P2448</f>
        <v>0</v>
      </c>
      <c r="U2448" s="579"/>
      <c r="V2448" s="584"/>
      <c r="W2448" s="576"/>
      <c r="X2448" s="564"/>
      <c r="Y2448" s="576"/>
      <c r="Z2448" s="564"/>
      <c r="AA2448" s="576"/>
      <c r="AB2448" s="564"/>
      <c r="AC2448" s="565"/>
      <c r="AD2448" s="568"/>
      <c r="AE2448" s="569"/>
      <c r="AF2448" s="548">
        <f>IF(AB2448=0,0,(AD2448/AB2448)*100)</f>
        <v>0</v>
      </c>
      <c r="AG2448" s="549"/>
      <c r="AH2448" s="564"/>
      <c r="AI2448" s="565"/>
      <c r="AJ2448" s="568"/>
      <c r="AK2448" s="569"/>
      <c r="AL2448" s="548">
        <f>IF(AH2448=0,0,(AJ2448/AH2448)*100)</f>
        <v>0</v>
      </c>
      <c r="AM2448" s="549"/>
      <c r="AN2448" s="564"/>
      <c r="AO2448" s="565"/>
      <c r="AP2448" s="568"/>
      <c r="AQ2448" s="569"/>
      <c r="AR2448" s="548">
        <f>IF(AN2448=0,0,(AP2448/AN2448)*100)</f>
        <v>0</v>
      </c>
      <c r="AS2448" s="549"/>
      <c r="AT2448" s="572">
        <f>AB2448+AH2448+AN2448</f>
        <v>0</v>
      </c>
      <c r="AU2448" s="573"/>
      <c r="AV2448" s="544">
        <f>AD2448+AJ2448+AP2448</f>
        <v>0</v>
      </c>
      <c r="AW2448" s="545"/>
      <c r="AX2448" s="548">
        <f>IF(AT2448=0,0,(AV2448/AT2448)*100)</f>
        <v>0</v>
      </c>
      <c r="AY2448" s="549"/>
      <c r="AZ2448" s="564"/>
      <c r="BA2448" s="565"/>
      <c r="BB2448" s="568"/>
      <c r="BC2448" s="569"/>
      <c r="BD2448" s="548">
        <f>IF(AZ2448=0,0,(BB2448/AZ2448)*100)</f>
        <v>0</v>
      </c>
      <c r="BE2448" s="549"/>
      <c r="BF2448" s="572">
        <f>AT2448+AZ2448</f>
        <v>0</v>
      </c>
      <c r="BG2448" s="573"/>
      <c r="BH2448" s="544">
        <f>AV2448+BB2448</f>
        <v>0</v>
      </c>
      <c r="BI2448" s="545"/>
      <c r="BJ2448" s="548">
        <f>IF(BF2448=0,0,(BH2448/BF2448)*100)</f>
        <v>0</v>
      </c>
      <c r="BK2448" s="549"/>
      <c r="BL2448" s="552">
        <f>(AD2448*2)+(AJ2448*2)+(AP2448*3)+BB2448</f>
        <v>0</v>
      </c>
      <c r="BM2448" s="553"/>
      <c r="BN2448" s="554"/>
      <c r="BO2448" s="560" t="e">
        <f>(BL2448*BR$2312)+(N2448*BR$2313)+(X2448*BR$2314)+(R2448*BR$2315)+(V2448*BR$2316)+(Z2448*BR$2317)</f>
        <v>#REF!</v>
      </c>
      <c r="BP2448" s="560" t="e">
        <f>((AZ2448-BB2448)*BR$2319)+((AT2448-AV2448)*BR$2318)+(H2448*BR$2320)+(P2448*BR$2321)</f>
        <v>#REF!</v>
      </c>
      <c r="BQ2448" s="62"/>
      <c r="BR2448" s="62"/>
      <c r="BS2448" s="62"/>
    </row>
    <row r="2449" spans="1:71" ht="21.75" customHeight="1">
      <c r="A2449" s="62"/>
      <c r="B2449" s="587"/>
      <c r="C2449" s="562" t="str">
        <f>IF(ROSTER!D$26="","",ROSTER!D$26)</f>
        <v/>
      </c>
      <c r="D2449" s="563"/>
      <c r="E2449" s="591"/>
      <c r="F2449" s="593"/>
      <c r="G2449" s="595"/>
      <c r="H2449" s="585"/>
      <c r="I2449" s="577"/>
      <c r="J2449" s="566"/>
      <c r="K2449" s="567"/>
      <c r="L2449" s="570"/>
      <c r="M2449" s="571"/>
      <c r="N2449" s="582" t="s">
        <v>16</v>
      </c>
      <c r="O2449" s="583"/>
      <c r="P2449" s="566"/>
      <c r="Q2449" s="567"/>
      <c r="R2449" s="570"/>
      <c r="S2449" s="571"/>
      <c r="T2449" s="582" t="s">
        <v>16</v>
      </c>
      <c r="U2449" s="583"/>
      <c r="V2449" s="585"/>
      <c r="W2449" s="577"/>
      <c r="X2449" s="566"/>
      <c r="Y2449" s="577"/>
      <c r="Z2449" s="566"/>
      <c r="AA2449" s="577"/>
      <c r="AB2449" s="566"/>
      <c r="AC2449" s="567"/>
      <c r="AD2449" s="570"/>
      <c r="AE2449" s="571"/>
      <c r="AF2449" s="598"/>
      <c r="AG2449" s="599"/>
      <c r="AH2449" s="566"/>
      <c r="AI2449" s="567"/>
      <c r="AJ2449" s="570"/>
      <c r="AK2449" s="571"/>
      <c r="AL2449" s="598"/>
      <c r="AM2449" s="599"/>
      <c r="AN2449" s="566"/>
      <c r="AO2449" s="567"/>
      <c r="AP2449" s="570"/>
      <c r="AQ2449" s="571"/>
      <c r="AR2449" s="598"/>
      <c r="AS2449" s="599"/>
      <c r="AT2449" s="603"/>
      <c r="AU2449" s="604"/>
      <c r="AV2449" s="596"/>
      <c r="AW2449" s="597"/>
      <c r="AX2449" s="598"/>
      <c r="AY2449" s="599"/>
      <c r="AZ2449" s="566"/>
      <c r="BA2449" s="567"/>
      <c r="BB2449" s="570"/>
      <c r="BC2449" s="571"/>
      <c r="BD2449" s="598"/>
      <c r="BE2449" s="599"/>
      <c r="BF2449" s="603"/>
      <c r="BG2449" s="604"/>
      <c r="BH2449" s="596"/>
      <c r="BI2449" s="597"/>
      <c r="BJ2449" s="598"/>
      <c r="BK2449" s="599"/>
      <c r="BL2449" s="600"/>
      <c r="BM2449" s="601"/>
      <c r="BN2449" s="602"/>
      <c r="BO2449" s="561"/>
      <c r="BP2449" s="561"/>
      <c r="BQ2449" s="62"/>
      <c r="BR2449" s="62"/>
      <c r="BS2449" s="62"/>
    </row>
    <row r="2450" spans="1:71" ht="21.75" customHeight="1">
      <c r="A2450" s="62"/>
      <c r="B2450" s="586" t="str">
        <f>IF(ROSTER!B$28="","",ROSTER!B$28)</f>
        <v/>
      </c>
      <c r="C2450" s="588" t="str">
        <f>IF(ROSTER!C$28="","",ROSTER!C$28)</f>
        <v/>
      </c>
      <c r="D2450" s="589"/>
      <c r="E2450" s="590"/>
      <c r="F2450" s="592">
        <f>IF(E2450="y",1,IF(E2450="S",1,0))</f>
        <v>0</v>
      </c>
      <c r="G2450" s="594">
        <f>IF(E2450="S",1,0)</f>
        <v>0</v>
      </c>
      <c r="H2450" s="584"/>
      <c r="I2450" s="576"/>
      <c r="J2450" s="564"/>
      <c r="K2450" s="565"/>
      <c r="L2450" s="568"/>
      <c r="M2450" s="569"/>
      <c r="N2450" s="578">
        <f>L2450+J2450</f>
        <v>0</v>
      </c>
      <c r="O2450" s="579"/>
      <c r="P2450" s="564"/>
      <c r="Q2450" s="565"/>
      <c r="R2450" s="568"/>
      <c r="S2450" s="569"/>
      <c r="T2450" s="578">
        <f>R2450-P2450</f>
        <v>0</v>
      </c>
      <c r="U2450" s="579"/>
      <c r="V2450" s="584"/>
      <c r="W2450" s="576"/>
      <c r="X2450" s="564"/>
      <c r="Y2450" s="576"/>
      <c r="Z2450" s="564"/>
      <c r="AA2450" s="576"/>
      <c r="AB2450" s="564"/>
      <c r="AC2450" s="565"/>
      <c r="AD2450" s="568"/>
      <c r="AE2450" s="569"/>
      <c r="AF2450" s="548">
        <f>IF(AB2450=0,0,(AD2450/AB2450)*100)</f>
        <v>0</v>
      </c>
      <c r="AG2450" s="549"/>
      <c r="AH2450" s="564"/>
      <c r="AI2450" s="565"/>
      <c r="AJ2450" s="568"/>
      <c r="AK2450" s="569"/>
      <c r="AL2450" s="548">
        <f>IF(AH2450=0,0,(AJ2450/AH2450)*100)</f>
        <v>0</v>
      </c>
      <c r="AM2450" s="549"/>
      <c r="AN2450" s="564"/>
      <c r="AO2450" s="565"/>
      <c r="AP2450" s="568"/>
      <c r="AQ2450" s="569"/>
      <c r="AR2450" s="548">
        <f>IF(AN2450=0,0,(AP2450/AN2450)*100)</f>
        <v>0</v>
      </c>
      <c r="AS2450" s="549"/>
      <c r="AT2450" s="572">
        <f>AB2450+AH2450+AN2450</f>
        <v>0</v>
      </c>
      <c r="AU2450" s="573"/>
      <c r="AV2450" s="544">
        <f>AD2450+AJ2450+AP2450</f>
        <v>0</v>
      </c>
      <c r="AW2450" s="545"/>
      <c r="AX2450" s="548">
        <f>IF(AT2450=0,0,(AV2450/AT2450)*100)</f>
        <v>0</v>
      </c>
      <c r="AY2450" s="549"/>
      <c r="AZ2450" s="564"/>
      <c r="BA2450" s="565"/>
      <c r="BB2450" s="568"/>
      <c r="BC2450" s="569"/>
      <c r="BD2450" s="548">
        <f>IF(AZ2450=0,0,(BB2450/AZ2450)*100)</f>
        <v>0</v>
      </c>
      <c r="BE2450" s="549"/>
      <c r="BF2450" s="572">
        <f>AT2450+AZ2450</f>
        <v>0</v>
      </c>
      <c r="BG2450" s="573"/>
      <c r="BH2450" s="544">
        <f>AV2450+BB2450</f>
        <v>0</v>
      </c>
      <c r="BI2450" s="545"/>
      <c r="BJ2450" s="548">
        <f>IF(BF2450=0,0,(BH2450/BF2450)*100)</f>
        <v>0</v>
      </c>
      <c r="BK2450" s="549"/>
      <c r="BL2450" s="552">
        <f>(AD2450*2)+(AJ2450*2)+(AP2450*3)+BB2450</f>
        <v>0</v>
      </c>
      <c r="BM2450" s="553"/>
      <c r="BN2450" s="554"/>
      <c r="BO2450" s="560" t="e">
        <f>(BL2450*BR$2312)+(N2450*BR$2313)+(X2450*BR$2314)+(R2450*BR$2315)+(V2450*BR$2316)+(Z2450*BR$2317)</f>
        <v>#REF!</v>
      </c>
      <c r="BP2450" s="560" t="e">
        <f>((AZ2450-BB2450)*BR$2319)+((AT2450-AV2450)*BR$2318)+(H2450*BR$2320)+(P2450*BR$2321)</f>
        <v>#REF!</v>
      </c>
      <c r="BQ2450" s="62"/>
      <c r="BR2450" s="62"/>
      <c r="BS2450" s="62"/>
    </row>
    <row r="2451" spans="1:71" ht="21.75" customHeight="1">
      <c r="A2451" s="62"/>
      <c r="B2451" s="587"/>
      <c r="C2451" s="562" t="str">
        <f>IF(ROSTER!D$28="","",ROSTER!D$28)</f>
        <v/>
      </c>
      <c r="D2451" s="563"/>
      <c r="E2451" s="591"/>
      <c r="F2451" s="593"/>
      <c r="G2451" s="595"/>
      <c r="H2451" s="585"/>
      <c r="I2451" s="577"/>
      <c r="J2451" s="566"/>
      <c r="K2451" s="567"/>
      <c r="L2451" s="570"/>
      <c r="M2451" s="571"/>
      <c r="N2451" s="582" t="s">
        <v>16</v>
      </c>
      <c r="O2451" s="583"/>
      <c r="P2451" s="566"/>
      <c r="Q2451" s="567"/>
      <c r="R2451" s="570"/>
      <c r="S2451" s="571"/>
      <c r="T2451" s="582" t="s">
        <v>16</v>
      </c>
      <c r="U2451" s="583"/>
      <c r="V2451" s="585"/>
      <c r="W2451" s="577"/>
      <c r="X2451" s="566"/>
      <c r="Y2451" s="577"/>
      <c r="Z2451" s="566"/>
      <c r="AA2451" s="577"/>
      <c r="AB2451" s="566"/>
      <c r="AC2451" s="567"/>
      <c r="AD2451" s="570"/>
      <c r="AE2451" s="571"/>
      <c r="AF2451" s="598"/>
      <c r="AG2451" s="599"/>
      <c r="AH2451" s="566"/>
      <c r="AI2451" s="567"/>
      <c r="AJ2451" s="570"/>
      <c r="AK2451" s="571"/>
      <c r="AL2451" s="598"/>
      <c r="AM2451" s="599"/>
      <c r="AN2451" s="566"/>
      <c r="AO2451" s="567"/>
      <c r="AP2451" s="570"/>
      <c r="AQ2451" s="571"/>
      <c r="AR2451" s="598"/>
      <c r="AS2451" s="599"/>
      <c r="AT2451" s="603"/>
      <c r="AU2451" s="604"/>
      <c r="AV2451" s="596"/>
      <c r="AW2451" s="597"/>
      <c r="AX2451" s="598"/>
      <c r="AY2451" s="599"/>
      <c r="AZ2451" s="566"/>
      <c r="BA2451" s="567"/>
      <c r="BB2451" s="570"/>
      <c r="BC2451" s="571"/>
      <c r="BD2451" s="598"/>
      <c r="BE2451" s="599"/>
      <c r="BF2451" s="603"/>
      <c r="BG2451" s="604"/>
      <c r="BH2451" s="596"/>
      <c r="BI2451" s="597"/>
      <c r="BJ2451" s="598"/>
      <c r="BK2451" s="599"/>
      <c r="BL2451" s="600"/>
      <c r="BM2451" s="601"/>
      <c r="BN2451" s="602"/>
      <c r="BO2451" s="561"/>
      <c r="BP2451" s="561"/>
      <c r="BQ2451" s="62"/>
      <c r="BR2451" s="62"/>
      <c r="BS2451" s="62"/>
    </row>
    <row r="2452" spans="1:71" ht="21.75" customHeight="1">
      <c r="A2452" s="62"/>
      <c r="B2452" s="586" t="str">
        <f>IF(ROSTER!B$30="","",ROSTER!B$30)</f>
        <v/>
      </c>
      <c r="C2452" s="588" t="str">
        <f>IF(ROSTER!C$30="","",ROSTER!C$30)</f>
        <v/>
      </c>
      <c r="D2452" s="589"/>
      <c r="E2452" s="590"/>
      <c r="F2452" s="592">
        <f>IF(E2452="y",1,IF(E2452="S",1,0))</f>
        <v>0</v>
      </c>
      <c r="G2452" s="594">
        <f>IF(E2452="S",1,0)</f>
        <v>0</v>
      </c>
      <c r="H2452" s="584"/>
      <c r="I2452" s="576"/>
      <c r="J2452" s="564"/>
      <c r="K2452" s="565"/>
      <c r="L2452" s="568"/>
      <c r="M2452" s="569"/>
      <c r="N2452" s="578">
        <f>L2452+J2452</f>
        <v>0</v>
      </c>
      <c r="O2452" s="579"/>
      <c r="P2452" s="564"/>
      <c r="Q2452" s="565"/>
      <c r="R2452" s="568"/>
      <c r="S2452" s="569"/>
      <c r="T2452" s="578">
        <f>R2452-P2452</f>
        <v>0</v>
      </c>
      <c r="U2452" s="579"/>
      <c r="V2452" s="584"/>
      <c r="W2452" s="576"/>
      <c r="X2452" s="564"/>
      <c r="Y2452" s="576"/>
      <c r="Z2452" s="564"/>
      <c r="AA2452" s="576"/>
      <c r="AB2452" s="564"/>
      <c r="AC2452" s="565"/>
      <c r="AD2452" s="568"/>
      <c r="AE2452" s="569"/>
      <c r="AF2452" s="548">
        <f>IF(AB2452=0,0,(AD2452/AB2452)*100)</f>
        <v>0</v>
      </c>
      <c r="AG2452" s="549"/>
      <c r="AH2452" s="564"/>
      <c r="AI2452" s="565"/>
      <c r="AJ2452" s="568"/>
      <c r="AK2452" s="569"/>
      <c r="AL2452" s="548">
        <f>IF(AH2452=0,0,(AJ2452/AH2452)*100)</f>
        <v>0</v>
      </c>
      <c r="AM2452" s="549"/>
      <c r="AN2452" s="564"/>
      <c r="AO2452" s="565"/>
      <c r="AP2452" s="568"/>
      <c r="AQ2452" s="569"/>
      <c r="AR2452" s="548">
        <f>IF(AN2452=0,0,(AP2452/AN2452)*100)</f>
        <v>0</v>
      </c>
      <c r="AS2452" s="549"/>
      <c r="AT2452" s="572">
        <f>AB2452+AH2452+AN2452</f>
        <v>0</v>
      </c>
      <c r="AU2452" s="573"/>
      <c r="AV2452" s="544">
        <f>AD2452+AJ2452+AP2452</f>
        <v>0</v>
      </c>
      <c r="AW2452" s="545"/>
      <c r="AX2452" s="548">
        <f>IF(AT2452=0,0,(AV2452/AT2452)*100)</f>
        <v>0</v>
      </c>
      <c r="AY2452" s="549"/>
      <c r="AZ2452" s="564"/>
      <c r="BA2452" s="565"/>
      <c r="BB2452" s="568"/>
      <c r="BC2452" s="569"/>
      <c r="BD2452" s="548">
        <f>IF(AZ2452=0,0,(BB2452/AZ2452)*100)</f>
        <v>0</v>
      </c>
      <c r="BE2452" s="549"/>
      <c r="BF2452" s="572">
        <f>AT2452+AZ2452</f>
        <v>0</v>
      </c>
      <c r="BG2452" s="573"/>
      <c r="BH2452" s="544">
        <f>AV2452+BB2452</f>
        <v>0</v>
      </c>
      <c r="BI2452" s="545"/>
      <c r="BJ2452" s="548">
        <f>IF(BF2452=0,0,(BH2452/BF2452)*100)</f>
        <v>0</v>
      </c>
      <c r="BK2452" s="549"/>
      <c r="BL2452" s="552">
        <f>(AD2452*2)+(AJ2452*2)+(AP2452*3)+BB2452</f>
        <v>0</v>
      </c>
      <c r="BM2452" s="553"/>
      <c r="BN2452" s="554"/>
      <c r="BO2452" s="560" t="e">
        <f>(BL2452*BR$2312)+(N2452*BR$2313)+(X2452*BR$2314)+(R2452*BR$2315)+(V2452*BR$2316)+(Z2452*BR$2317)</f>
        <v>#REF!</v>
      </c>
      <c r="BP2452" s="560" t="e">
        <f>((AZ2452-BB2452)*BR$2319)+((AT2452-AV2452)*BR$2318)+(H2452*BR$2320)+(P2452*BR$2321)</f>
        <v>#REF!</v>
      </c>
      <c r="BQ2452" s="62"/>
      <c r="BR2452" s="62"/>
      <c r="BS2452" s="62"/>
    </row>
    <row r="2453" spans="1:71" ht="21.75" customHeight="1">
      <c r="A2453" s="62"/>
      <c r="B2453" s="587"/>
      <c r="C2453" s="562" t="str">
        <f>IF(ROSTER!D$30="","",ROSTER!D$30)</f>
        <v/>
      </c>
      <c r="D2453" s="563"/>
      <c r="E2453" s="591"/>
      <c r="F2453" s="593"/>
      <c r="G2453" s="595"/>
      <c r="H2453" s="585"/>
      <c r="I2453" s="577"/>
      <c r="J2453" s="566"/>
      <c r="K2453" s="567"/>
      <c r="L2453" s="570"/>
      <c r="M2453" s="571"/>
      <c r="N2453" s="582" t="s">
        <v>16</v>
      </c>
      <c r="O2453" s="583"/>
      <c r="P2453" s="566"/>
      <c r="Q2453" s="567"/>
      <c r="R2453" s="570"/>
      <c r="S2453" s="571"/>
      <c r="T2453" s="582" t="s">
        <v>16</v>
      </c>
      <c r="U2453" s="583"/>
      <c r="V2453" s="585"/>
      <c r="W2453" s="577"/>
      <c r="X2453" s="566"/>
      <c r="Y2453" s="577"/>
      <c r="Z2453" s="566"/>
      <c r="AA2453" s="577"/>
      <c r="AB2453" s="566"/>
      <c r="AC2453" s="567"/>
      <c r="AD2453" s="570"/>
      <c r="AE2453" s="571"/>
      <c r="AF2453" s="598"/>
      <c r="AG2453" s="599"/>
      <c r="AH2453" s="566"/>
      <c r="AI2453" s="567"/>
      <c r="AJ2453" s="570"/>
      <c r="AK2453" s="571"/>
      <c r="AL2453" s="598"/>
      <c r="AM2453" s="599"/>
      <c r="AN2453" s="566"/>
      <c r="AO2453" s="567"/>
      <c r="AP2453" s="570"/>
      <c r="AQ2453" s="571"/>
      <c r="AR2453" s="598"/>
      <c r="AS2453" s="599"/>
      <c r="AT2453" s="603"/>
      <c r="AU2453" s="604"/>
      <c r="AV2453" s="596"/>
      <c r="AW2453" s="597"/>
      <c r="AX2453" s="598"/>
      <c r="AY2453" s="599"/>
      <c r="AZ2453" s="566"/>
      <c r="BA2453" s="567"/>
      <c r="BB2453" s="570"/>
      <c r="BC2453" s="571"/>
      <c r="BD2453" s="598"/>
      <c r="BE2453" s="599"/>
      <c r="BF2453" s="603"/>
      <c r="BG2453" s="604"/>
      <c r="BH2453" s="596"/>
      <c r="BI2453" s="597"/>
      <c r="BJ2453" s="598"/>
      <c r="BK2453" s="599"/>
      <c r="BL2453" s="600"/>
      <c r="BM2453" s="601"/>
      <c r="BN2453" s="602"/>
      <c r="BO2453" s="561"/>
      <c r="BP2453" s="561"/>
      <c r="BQ2453" s="62"/>
      <c r="BR2453" s="62"/>
      <c r="BS2453" s="62"/>
    </row>
    <row r="2454" spans="1:71" ht="21.75" customHeight="1">
      <c r="A2454" s="62"/>
      <c r="B2454" s="586" t="str">
        <f>IF(ROSTER!B$32="","",ROSTER!B$32)</f>
        <v/>
      </c>
      <c r="C2454" s="588" t="str">
        <f>IF(ROSTER!C$32="","",ROSTER!C$32)</f>
        <v/>
      </c>
      <c r="D2454" s="589"/>
      <c r="E2454" s="590"/>
      <c r="F2454" s="592">
        <f>IF(E2454="y",1,IF(E2454="S",1,0))</f>
        <v>0</v>
      </c>
      <c r="G2454" s="594">
        <f>IF(E2454="S",1,0)</f>
        <v>0</v>
      </c>
      <c r="H2454" s="584"/>
      <c r="I2454" s="576"/>
      <c r="J2454" s="564"/>
      <c r="K2454" s="565"/>
      <c r="L2454" s="568"/>
      <c r="M2454" s="569"/>
      <c r="N2454" s="578">
        <f>L2454+J2454</f>
        <v>0</v>
      </c>
      <c r="O2454" s="579"/>
      <c r="P2454" s="564"/>
      <c r="Q2454" s="565"/>
      <c r="R2454" s="568"/>
      <c r="S2454" s="569"/>
      <c r="T2454" s="578">
        <f>R2454-P2454</f>
        <v>0</v>
      </c>
      <c r="U2454" s="579"/>
      <c r="V2454" s="584"/>
      <c r="W2454" s="576"/>
      <c r="X2454" s="564"/>
      <c r="Y2454" s="576"/>
      <c r="Z2454" s="564"/>
      <c r="AA2454" s="576"/>
      <c r="AB2454" s="564"/>
      <c r="AC2454" s="565"/>
      <c r="AD2454" s="568"/>
      <c r="AE2454" s="569"/>
      <c r="AF2454" s="548">
        <f>IF(AB2454=0,0,(AD2454/AB2454)*100)</f>
        <v>0</v>
      </c>
      <c r="AG2454" s="549"/>
      <c r="AH2454" s="564"/>
      <c r="AI2454" s="565"/>
      <c r="AJ2454" s="568"/>
      <c r="AK2454" s="569"/>
      <c r="AL2454" s="548">
        <f>IF(AH2454=0,0,(AJ2454/AH2454)*100)</f>
        <v>0</v>
      </c>
      <c r="AM2454" s="549"/>
      <c r="AN2454" s="564"/>
      <c r="AO2454" s="565"/>
      <c r="AP2454" s="568"/>
      <c r="AQ2454" s="569"/>
      <c r="AR2454" s="548">
        <f>IF(AN2454=0,0,(AP2454/AN2454)*100)</f>
        <v>0</v>
      </c>
      <c r="AS2454" s="549"/>
      <c r="AT2454" s="572">
        <f>AB2454+AH2454+AN2454</f>
        <v>0</v>
      </c>
      <c r="AU2454" s="573"/>
      <c r="AV2454" s="544">
        <f>AD2454+AJ2454+AP2454</f>
        <v>0</v>
      </c>
      <c r="AW2454" s="545"/>
      <c r="AX2454" s="548">
        <f>IF(AT2454=0,0,(AV2454/AT2454)*100)</f>
        <v>0</v>
      </c>
      <c r="AY2454" s="549"/>
      <c r="AZ2454" s="564"/>
      <c r="BA2454" s="565"/>
      <c r="BB2454" s="568"/>
      <c r="BC2454" s="569"/>
      <c r="BD2454" s="548">
        <f>IF(AZ2454=0,0,(BB2454/AZ2454)*100)</f>
        <v>0</v>
      </c>
      <c r="BE2454" s="549"/>
      <c r="BF2454" s="572">
        <f>AT2454+AZ2454</f>
        <v>0</v>
      </c>
      <c r="BG2454" s="573"/>
      <c r="BH2454" s="544">
        <f>AV2454+BB2454</f>
        <v>0</v>
      </c>
      <c r="BI2454" s="545"/>
      <c r="BJ2454" s="548">
        <f>IF(BF2454=0,0,(BH2454/BF2454)*100)</f>
        <v>0</v>
      </c>
      <c r="BK2454" s="549"/>
      <c r="BL2454" s="552">
        <f>(AD2454*2)+(AJ2454*2)+(AP2454*3)+BB2454</f>
        <v>0</v>
      </c>
      <c r="BM2454" s="553"/>
      <c r="BN2454" s="554"/>
      <c r="BO2454" s="560" t="e">
        <f>(BL2454*BR$2312)+(N2454*BR$2313)+(X2454*BR$2314)+(R2454*BR$2315)+(V2454*BR$2316)+(Z2454*BR$2317)</f>
        <v>#REF!</v>
      </c>
      <c r="BP2454" s="560" t="e">
        <f>((AZ2454-BB2454)*BR$2319)+((AT2454-AV2454)*BR$2318)+(H2454*BR$2320)+(P2454*BR$2321)</f>
        <v>#REF!</v>
      </c>
      <c r="BQ2454" s="62"/>
      <c r="BR2454" s="62"/>
      <c r="BS2454" s="62"/>
    </row>
    <row r="2455" spans="1:71" ht="21.75" customHeight="1">
      <c r="A2455" s="62"/>
      <c r="B2455" s="587"/>
      <c r="C2455" s="562" t="str">
        <f>IF(ROSTER!D$32="","",ROSTER!D$32)</f>
        <v/>
      </c>
      <c r="D2455" s="563"/>
      <c r="E2455" s="591"/>
      <c r="F2455" s="593"/>
      <c r="G2455" s="595"/>
      <c r="H2455" s="585"/>
      <c r="I2455" s="577"/>
      <c r="J2455" s="566"/>
      <c r="K2455" s="567"/>
      <c r="L2455" s="570"/>
      <c r="M2455" s="571"/>
      <c r="N2455" s="582" t="s">
        <v>16</v>
      </c>
      <c r="O2455" s="583"/>
      <c r="P2455" s="566"/>
      <c r="Q2455" s="567"/>
      <c r="R2455" s="570"/>
      <c r="S2455" s="571"/>
      <c r="T2455" s="582" t="s">
        <v>16</v>
      </c>
      <c r="U2455" s="583"/>
      <c r="V2455" s="585"/>
      <c r="W2455" s="577"/>
      <c r="X2455" s="566"/>
      <c r="Y2455" s="577"/>
      <c r="Z2455" s="566"/>
      <c r="AA2455" s="577"/>
      <c r="AB2455" s="566"/>
      <c r="AC2455" s="567"/>
      <c r="AD2455" s="570"/>
      <c r="AE2455" s="571"/>
      <c r="AF2455" s="598"/>
      <c r="AG2455" s="599"/>
      <c r="AH2455" s="566"/>
      <c r="AI2455" s="567"/>
      <c r="AJ2455" s="570"/>
      <c r="AK2455" s="571"/>
      <c r="AL2455" s="598"/>
      <c r="AM2455" s="599"/>
      <c r="AN2455" s="566"/>
      <c r="AO2455" s="567"/>
      <c r="AP2455" s="570"/>
      <c r="AQ2455" s="571"/>
      <c r="AR2455" s="598"/>
      <c r="AS2455" s="599"/>
      <c r="AT2455" s="603"/>
      <c r="AU2455" s="604"/>
      <c r="AV2455" s="596"/>
      <c r="AW2455" s="597"/>
      <c r="AX2455" s="598"/>
      <c r="AY2455" s="599"/>
      <c r="AZ2455" s="566"/>
      <c r="BA2455" s="567"/>
      <c r="BB2455" s="570"/>
      <c r="BC2455" s="571"/>
      <c r="BD2455" s="598"/>
      <c r="BE2455" s="599"/>
      <c r="BF2455" s="603"/>
      <c r="BG2455" s="604"/>
      <c r="BH2455" s="596"/>
      <c r="BI2455" s="597"/>
      <c r="BJ2455" s="598"/>
      <c r="BK2455" s="599"/>
      <c r="BL2455" s="600"/>
      <c r="BM2455" s="601"/>
      <c r="BN2455" s="602"/>
      <c r="BO2455" s="561"/>
      <c r="BP2455" s="561"/>
      <c r="BQ2455" s="62"/>
      <c r="BR2455" s="62"/>
      <c r="BS2455" s="62"/>
    </row>
    <row r="2456" spans="1:71" ht="21.75" customHeight="1">
      <c r="A2456" s="62"/>
      <c r="B2456" s="586" t="str">
        <f>IF(ROSTER!B$34="","",ROSTER!B$34)</f>
        <v/>
      </c>
      <c r="C2456" s="588" t="str">
        <f>IF(ROSTER!C$34="","",ROSTER!C$34)</f>
        <v/>
      </c>
      <c r="D2456" s="589"/>
      <c r="E2456" s="590"/>
      <c r="F2456" s="592">
        <f>IF(E2456="y",1,IF(E2456="S",1,0))</f>
        <v>0</v>
      </c>
      <c r="G2456" s="594">
        <f>IF(E2456="S",1,0)</f>
        <v>0</v>
      </c>
      <c r="H2456" s="584"/>
      <c r="I2456" s="576"/>
      <c r="J2456" s="564"/>
      <c r="K2456" s="565"/>
      <c r="L2456" s="568"/>
      <c r="M2456" s="569"/>
      <c r="N2456" s="578">
        <f>L2456+J2456</f>
        <v>0</v>
      </c>
      <c r="O2456" s="579"/>
      <c r="P2456" s="564"/>
      <c r="Q2456" s="565"/>
      <c r="R2456" s="568"/>
      <c r="S2456" s="569"/>
      <c r="T2456" s="578">
        <f>R2456-P2456</f>
        <v>0</v>
      </c>
      <c r="U2456" s="579"/>
      <c r="V2456" s="584"/>
      <c r="W2456" s="576"/>
      <c r="X2456" s="564"/>
      <c r="Y2456" s="576"/>
      <c r="Z2456" s="564"/>
      <c r="AA2456" s="576"/>
      <c r="AB2456" s="564"/>
      <c r="AC2456" s="565"/>
      <c r="AD2456" s="568"/>
      <c r="AE2456" s="569"/>
      <c r="AF2456" s="548">
        <f>IF(AB2456=0,0,(AD2456/AB2456)*100)</f>
        <v>0</v>
      </c>
      <c r="AG2456" s="549"/>
      <c r="AH2456" s="564"/>
      <c r="AI2456" s="565"/>
      <c r="AJ2456" s="568"/>
      <c r="AK2456" s="569"/>
      <c r="AL2456" s="548">
        <f>IF(AH2456=0,0,(AJ2456/AH2456)*100)</f>
        <v>0</v>
      </c>
      <c r="AM2456" s="549"/>
      <c r="AN2456" s="564"/>
      <c r="AO2456" s="565"/>
      <c r="AP2456" s="568"/>
      <c r="AQ2456" s="569"/>
      <c r="AR2456" s="548">
        <f>IF(AN2456=0,0,(AP2456/AN2456)*100)</f>
        <v>0</v>
      </c>
      <c r="AS2456" s="549"/>
      <c r="AT2456" s="572">
        <f>AB2456+AH2456+AN2456</f>
        <v>0</v>
      </c>
      <c r="AU2456" s="573"/>
      <c r="AV2456" s="544">
        <f>AD2456+AJ2456+AP2456</f>
        <v>0</v>
      </c>
      <c r="AW2456" s="545"/>
      <c r="AX2456" s="548">
        <f>IF(AT2456=0,0,(AV2456/AT2456)*100)</f>
        <v>0</v>
      </c>
      <c r="AY2456" s="549"/>
      <c r="AZ2456" s="564"/>
      <c r="BA2456" s="565"/>
      <c r="BB2456" s="568"/>
      <c r="BC2456" s="569"/>
      <c r="BD2456" s="548">
        <f>IF(AZ2456=0,0,(BB2456/AZ2456)*100)</f>
        <v>0</v>
      </c>
      <c r="BE2456" s="549"/>
      <c r="BF2456" s="572">
        <f>AT2456+AZ2456</f>
        <v>0</v>
      </c>
      <c r="BG2456" s="573"/>
      <c r="BH2456" s="544">
        <f>AV2456+BB2456</f>
        <v>0</v>
      </c>
      <c r="BI2456" s="545"/>
      <c r="BJ2456" s="548">
        <f>IF(BF2456=0,0,(BH2456/BF2456)*100)</f>
        <v>0</v>
      </c>
      <c r="BK2456" s="549"/>
      <c r="BL2456" s="552">
        <f>(AD2456*2)+(AJ2456*2)+(AP2456*3)+BB2456</f>
        <v>0</v>
      </c>
      <c r="BM2456" s="553"/>
      <c r="BN2456" s="554"/>
      <c r="BO2456" s="560" t="e">
        <f>(BL2456*BR$2312)+(N2456*BR$2313)+(X2456*BR$2314)+(R2456*BR$2315)+(V2456*BR$2316)+(Z2456*BR$2317)</f>
        <v>#REF!</v>
      </c>
      <c r="BP2456" s="560" t="e">
        <f>((AZ2456-BB2456)*BR$2319)+((AT2456-AV2456)*BR$2318)+(H2456*BR$2320)+(P2456*BR$2321)</f>
        <v>#REF!</v>
      </c>
      <c r="BQ2456" s="62"/>
      <c r="BR2456" s="62"/>
      <c r="BS2456" s="62"/>
    </row>
    <row r="2457" spans="1:71" ht="21.75" customHeight="1">
      <c r="A2457" s="62"/>
      <c r="B2457" s="587"/>
      <c r="C2457" s="562" t="str">
        <f>IF(ROSTER!D$34="","",ROSTER!D$34)</f>
        <v/>
      </c>
      <c r="D2457" s="563"/>
      <c r="E2457" s="591"/>
      <c r="F2457" s="593"/>
      <c r="G2457" s="595"/>
      <c r="H2457" s="585"/>
      <c r="I2457" s="577"/>
      <c r="J2457" s="566"/>
      <c r="K2457" s="567"/>
      <c r="L2457" s="570"/>
      <c r="M2457" s="571"/>
      <c r="N2457" s="582" t="s">
        <v>16</v>
      </c>
      <c r="O2457" s="583"/>
      <c r="P2457" s="566"/>
      <c r="Q2457" s="567"/>
      <c r="R2457" s="570"/>
      <c r="S2457" s="571"/>
      <c r="T2457" s="582" t="s">
        <v>16</v>
      </c>
      <c r="U2457" s="583"/>
      <c r="V2457" s="585"/>
      <c r="W2457" s="577"/>
      <c r="X2457" s="566"/>
      <c r="Y2457" s="577"/>
      <c r="Z2457" s="566"/>
      <c r="AA2457" s="577"/>
      <c r="AB2457" s="566"/>
      <c r="AC2457" s="567"/>
      <c r="AD2457" s="570"/>
      <c r="AE2457" s="571"/>
      <c r="AF2457" s="598"/>
      <c r="AG2457" s="599"/>
      <c r="AH2457" s="566"/>
      <c r="AI2457" s="567"/>
      <c r="AJ2457" s="570"/>
      <c r="AK2457" s="571"/>
      <c r="AL2457" s="598"/>
      <c r="AM2457" s="599"/>
      <c r="AN2457" s="566"/>
      <c r="AO2457" s="567"/>
      <c r="AP2457" s="570"/>
      <c r="AQ2457" s="571"/>
      <c r="AR2457" s="598"/>
      <c r="AS2457" s="599"/>
      <c r="AT2457" s="603"/>
      <c r="AU2457" s="604"/>
      <c r="AV2457" s="596"/>
      <c r="AW2457" s="597"/>
      <c r="AX2457" s="598"/>
      <c r="AY2457" s="599"/>
      <c r="AZ2457" s="566"/>
      <c r="BA2457" s="567"/>
      <c r="BB2457" s="570"/>
      <c r="BC2457" s="571"/>
      <c r="BD2457" s="598"/>
      <c r="BE2457" s="599"/>
      <c r="BF2457" s="603"/>
      <c r="BG2457" s="604"/>
      <c r="BH2457" s="596"/>
      <c r="BI2457" s="597"/>
      <c r="BJ2457" s="598"/>
      <c r="BK2457" s="599"/>
      <c r="BL2457" s="600"/>
      <c r="BM2457" s="601"/>
      <c r="BN2457" s="602"/>
      <c r="BO2457" s="561"/>
      <c r="BP2457" s="561"/>
      <c r="BQ2457" s="62"/>
      <c r="BR2457" s="62"/>
      <c r="BS2457" s="62"/>
    </row>
    <row r="2458" spans="1:71" ht="21.75" customHeight="1">
      <c r="A2458" s="62"/>
      <c r="B2458" s="586" t="str">
        <f>IF(ROSTER!B$36="","",ROSTER!B$36)</f>
        <v/>
      </c>
      <c r="C2458" s="588" t="str">
        <f>IF(ROSTER!C$36="","",ROSTER!C$36)</f>
        <v/>
      </c>
      <c r="D2458" s="589"/>
      <c r="E2458" s="590"/>
      <c r="F2458" s="592">
        <f>IF(E2458="y",1,IF(E2458="S",1,0))</f>
        <v>0</v>
      </c>
      <c r="G2458" s="594">
        <f>IF(E2458="S",1,0)</f>
        <v>0</v>
      </c>
      <c r="H2458" s="584"/>
      <c r="I2458" s="576"/>
      <c r="J2458" s="564"/>
      <c r="K2458" s="565"/>
      <c r="L2458" s="568"/>
      <c r="M2458" s="569"/>
      <c r="N2458" s="578">
        <f>L2458+J2458</f>
        <v>0</v>
      </c>
      <c r="O2458" s="579"/>
      <c r="P2458" s="564"/>
      <c r="Q2458" s="565"/>
      <c r="R2458" s="568"/>
      <c r="S2458" s="569"/>
      <c r="T2458" s="578">
        <f>R2458-P2458</f>
        <v>0</v>
      </c>
      <c r="U2458" s="579"/>
      <c r="V2458" s="584"/>
      <c r="W2458" s="576"/>
      <c r="X2458" s="564"/>
      <c r="Y2458" s="576"/>
      <c r="Z2458" s="564"/>
      <c r="AA2458" s="576"/>
      <c r="AB2458" s="564"/>
      <c r="AC2458" s="565"/>
      <c r="AD2458" s="568"/>
      <c r="AE2458" s="569"/>
      <c r="AF2458" s="548">
        <f>IF(AB2458=0,0,(AD2458/AB2458)*100)</f>
        <v>0</v>
      </c>
      <c r="AG2458" s="549"/>
      <c r="AH2458" s="564"/>
      <c r="AI2458" s="565"/>
      <c r="AJ2458" s="568"/>
      <c r="AK2458" s="569"/>
      <c r="AL2458" s="548">
        <f>IF(AH2458=0,0,(AJ2458/AH2458)*100)</f>
        <v>0</v>
      </c>
      <c r="AM2458" s="549"/>
      <c r="AN2458" s="564"/>
      <c r="AO2458" s="565"/>
      <c r="AP2458" s="568"/>
      <c r="AQ2458" s="569"/>
      <c r="AR2458" s="548">
        <f>IF(AN2458=0,0,(AP2458/AN2458)*100)</f>
        <v>0</v>
      </c>
      <c r="AS2458" s="549"/>
      <c r="AT2458" s="572">
        <f>AB2458+AH2458+AN2458</f>
        <v>0</v>
      </c>
      <c r="AU2458" s="573"/>
      <c r="AV2458" s="544">
        <f>AD2458+AJ2458+AP2458</f>
        <v>0</v>
      </c>
      <c r="AW2458" s="545"/>
      <c r="AX2458" s="548">
        <f>IF(AT2458=0,0,(AV2458/AT2458)*100)</f>
        <v>0</v>
      </c>
      <c r="AY2458" s="549"/>
      <c r="AZ2458" s="564"/>
      <c r="BA2458" s="565"/>
      <c r="BB2458" s="568"/>
      <c r="BC2458" s="569"/>
      <c r="BD2458" s="548">
        <f>IF(AZ2458=0,0,(BB2458/AZ2458)*100)</f>
        <v>0</v>
      </c>
      <c r="BE2458" s="549"/>
      <c r="BF2458" s="572">
        <f>AT2458+AZ2458</f>
        <v>0</v>
      </c>
      <c r="BG2458" s="573"/>
      <c r="BH2458" s="544">
        <f>AV2458+BB2458</f>
        <v>0</v>
      </c>
      <c r="BI2458" s="545"/>
      <c r="BJ2458" s="548">
        <f>IF(BF2458=0,0,(BH2458/BF2458)*100)</f>
        <v>0</v>
      </c>
      <c r="BK2458" s="549"/>
      <c r="BL2458" s="552">
        <f>(AD2458*2)+(AJ2458*2)+(AP2458*3)+BB2458</f>
        <v>0</v>
      </c>
      <c r="BM2458" s="553"/>
      <c r="BN2458" s="554"/>
      <c r="BO2458" s="560" t="e">
        <f>(BL2458*BR$2312)+(N2458*BR$2313)+(X2458*BR$2314)+(R2458*BR$2315)+(V2458*BR$2316)+(Z2458*BR$2317)</f>
        <v>#REF!</v>
      </c>
      <c r="BP2458" s="560" t="e">
        <f>((AZ2458-BB2458)*BR$2319)+((AT2458-AV2458)*BR$2318)+(H2458*BR$2320)+(P2458*BR$2321)</f>
        <v>#REF!</v>
      </c>
      <c r="BQ2458" s="62"/>
      <c r="BR2458" s="62"/>
      <c r="BS2458" s="62"/>
    </row>
    <row r="2459" spans="1:71" ht="21.75" customHeight="1">
      <c r="A2459" s="62"/>
      <c r="B2459" s="587"/>
      <c r="C2459" s="562" t="str">
        <f>IF(ROSTER!D$36="","",ROSTER!D$36)</f>
        <v/>
      </c>
      <c r="D2459" s="563"/>
      <c r="E2459" s="591"/>
      <c r="F2459" s="593"/>
      <c r="G2459" s="595"/>
      <c r="H2459" s="585"/>
      <c r="I2459" s="577"/>
      <c r="J2459" s="566"/>
      <c r="K2459" s="567"/>
      <c r="L2459" s="570"/>
      <c r="M2459" s="571"/>
      <c r="N2459" s="582" t="s">
        <v>16</v>
      </c>
      <c r="O2459" s="583"/>
      <c r="P2459" s="566"/>
      <c r="Q2459" s="567"/>
      <c r="R2459" s="570"/>
      <c r="S2459" s="571"/>
      <c r="T2459" s="582" t="s">
        <v>16</v>
      </c>
      <c r="U2459" s="583"/>
      <c r="V2459" s="585"/>
      <c r="W2459" s="577"/>
      <c r="X2459" s="566"/>
      <c r="Y2459" s="577"/>
      <c r="Z2459" s="566"/>
      <c r="AA2459" s="577"/>
      <c r="AB2459" s="566"/>
      <c r="AC2459" s="567"/>
      <c r="AD2459" s="570"/>
      <c r="AE2459" s="571"/>
      <c r="AF2459" s="598"/>
      <c r="AG2459" s="599"/>
      <c r="AH2459" s="566"/>
      <c r="AI2459" s="567"/>
      <c r="AJ2459" s="570"/>
      <c r="AK2459" s="571"/>
      <c r="AL2459" s="598"/>
      <c r="AM2459" s="599"/>
      <c r="AN2459" s="566"/>
      <c r="AO2459" s="567"/>
      <c r="AP2459" s="570"/>
      <c r="AQ2459" s="571"/>
      <c r="AR2459" s="598"/>
      <c r="AS2459" s="599"/>
      <c r="AT2459" s="603"/>
      <c r="AU2459" s="604"/>
      <c r="AV2459" s="596"/>
      <c r="AW2459" s="597"/>
      <c r="AX2459" s="598"/>
      <c r="AY2459" s="599"/>
      <c r="AZ2459" s="566"/>
      <c r="BA2459" s="567"/>
      <c r="BB2459" s="570"/>
      <c r="BC2459" s="571"/>
      <c r="BD2459" s="598"/>
      <c r="BE2459" s="599"/>
      <c r="BF2459" s="603"/>
      <c r="BG2459" s="604"/>
      <c r="BH2459" s="596"/>
      <c r="BI2459" s="597"/>
      <c r="BJ2459" s="598"/>
      <c r="BK2459" s="599"/>
      <c r="BL2459" s="600"/>
      <c r="BM2459" s="601"/>
      <c r="BN2459" s="602"/>
      <c r="BO2459" s="561"/>
      <c r="BP2459" s="561"/>
      <c r="BQ2459" s="62"/>
      <c r="BR2459" s="62"/>
      <c r="BS2459" s="62"/>
    </row>
    <row r="2460" spans="1:71" ht="21.75" customHeight="1">
      <c r="A2460" s="62"/>
      <c r="B2460" s="586" t="str">
        <f>IF(ROSTER!B$38="","",ROSTER!B$38)</f>
        <v/>
      </c>
      <c r="C2460" s="588" t="str">
        <f>IF(ROSTER!C$38="","",ROSTER!C$38)</f>
        <v/>
      </c>
      <c r="D2460" s="589"/>
      <c r="E2460" s="590"/>
      <c r="F2460" s="592">
        <f>IF(E2460="y",1,IF(E2460="S",1,0))</f>
        <v>0</v>
      </c>
      <c r="G2460" s="594">
        <f>IF(E2460="S",1,0)</f>
        <v>0</v>
      </c>
      <c r="H2460" s="584"/>
      <c r="I2460" s="576"/>
      <c r="J2460" s="564"/>
      <c r="K2460" s="565"/>
      <c r="L2460" s="568"/>
      <c r="M2460" s="569"/>
      <c r="N2460" s="578">
        <f>L2460+J2460</f>
        <v>0</v>
      </c>
      <c r="O2460" s="579"/>
      <c r="P2460" s="564"/>
      <c r="Q2460" s="565"/>
      <c r="R2460" s="568"/>
      <c r="S2460" s="569"/>
      <c r="T2460" s="578">
        <f>R2460-P2460</f>
        <v>0</v>
      </c>
      <c r="U2460" s="579"/>
      <c r="V2460" s="584"/>
      <c r="W2460" s="576"/>
      <c r="X2460" s="564"/>
      <c r="Y2460" s="576"/>
      <c r="Z2460" s="564"/>
      <c r="AA2460" s="576"/>
      <c r="AB2460" s="564"/>
      <c r="AC2460" s="565"/>
      <c r="AD2460" s="568"/>
      <c r="AE2460" s="569"/>
      <c r="AF2460" s="548">
        <f>IF(AB2460=0,0,(AD2460/AB2460)*100)</f>
        <v>0</v>
      </c>
      <c r="AG2460" s="549"/>
      <c r="AH2460" s="564"/>
      <c r="AI2460" s="565"/>
      <c r="AJ2460" s="568"/>
      <c r="AK2460" s="569"/>
      <c r="AL2460" s="548">
        <f>IF(AH2460=0,0,(AJ2460/AH2460)*100)</f>
        <v>0</v>
      </c>
      <c r="AM2460" s="549"/>
      <c r="AN2460" s="564"/>
      <c r="AO2460" s="565"/>
      <c r="AP2460" s="568"/>
      <c r="AQ2460" s="569"/>
      <c r="AR2460" s="548">
        <f>IF(AN2460=0,0,(AP2460/AN2460)*100)</f>
        <v>0</v>
      </c>
      <c r="AS2460" s="549"/>
      <c r="AT2460" s="572">
        <f>AB2460+AH2460+AN2460</f>
        <v>0</v>
      </c>
      <c r="AU2460" s="573"/>
      <c r="AV2460" s="544">
        <f>AD2460+AJ2460+AP2460</f>
        <v>0</v>
      </c>
      <c r="AW2460" s="545"/>
      <c r="AX2460" s="548">
        <f>IF(AT2460=0,0,(AV2460/AT2460)*100)</f>
        <v>0</v>
      </c>
      <c r="AY2460" s="549"/>
      <c r="AZ2460" s="564"/>
      <c r="BA2460" s="565"/>
      <c r="BB2460" s="568"/>
      <c r="BC2460" s="569"/>
      <c r="BD2460" s="548">
        <f>IF(AZ2460=0,0,(BB2460/AZ2460)*100)</f>
        <v>0</v>
      </c>
      <c r="BE2460" s="549"/>
      <c r="BF2460" s="572">
        <f>AT2460+AZ2460</f>
        <v>0</v>
      </c>
      <c r="BG2460" s="573"/>
      <c r="BH2460" s="544">
        <f>AV2460+BB2460</f>
        <v>0</v>
      </c>
      <c r="BI2460" s="545"/>
      <c r="BJ2460" s="548">
        <f>IF(BF2460=0,0,(BH2460/BF2460)*100)</f>
        <v>0</v>
      </c>
      <c r="BK2460" s="549"/>
      <c r="BL2460" s="552">
        <f>(AD2460*2)+(AJ2460*2)+(AP2460*3)+BB2460</f>
        <v>0</v>
      </c>
      <c r="BM2460" s="553"/>
      <c r="BN2460" s="554"/>
      <c r="BO2460" s="560" t="e">
        <f>(BL2460*BR$2312)+(N2460*BR$2313)+(X2460*BR$2314)+(R2460*BR$2315)+(V2460*BR$2316)+(Z2460*BR$2317)</f>
        <v>#REF!</v>
      </c>
      <c r="BP2460" s="560" t="e">
        <f>((AZ2460-BB2460)*BR$2319)+((AT2460-AV2460)*BR$2318)+(H2460*BR$2320)+(P2460*BR$2321)</f>
        <v>#REF!</v>
      </c>
      <c r="BQ2460" s="62"/>
      <c r="BR2460" s="62"/>
      <c r="BS2460" s="62"/>
    </row>
    <row r="2461" spans="1:71" ht="21.75" customHeight="1">
      <c r="A2461" s="62"/>
      <c r="B2461" s="587"/>
      <c r="C2461" s="562" t="str">
        <f>IF(ROSTER!D$38="","",ROSTER!D$38)</f>
        <v/>
      </c>
      <c r="D2461" s="563"/>
      <c r="E2461" s="591"/>
      <c r="F2461" s="593"/>
      <c r="G2461" s="595"/>
      <c r="H2461" s="585"/>
      <c r="I2461" s="577"/>
      <c r="J2461" s="566"/>
      <c r="K2461" s="567"/>
      <c r="L2461" s="570"/>
      <c r="M2461" s="571"/>
      <c r="N2461" s="582" t="s">
        <v>16</v>
      </c>
      <c r="O2461" s="583"/>
      <c r="P2461" s="566"/>
      <c r="Q2461" s="567"/>
      <c r="R2461" s="570"/>
      <c r="S2461" s="571"/>
      <c r="T2461" s="582" t="s">
        <v>16</v>
      </c>
      <c r="U2461" s="583"/>
      <c r="V2461" s="585"/>
      <c r="W2461" s="577"/>
      <c r="X2461" s="566"/>
      <c r="Y2461" s="577"/>
      <c r="Z2461" s="566"/>
      <c r="AA2461" s="577"/>
      <c r="AB2461" s="566"/>
      <c r="AC2461" s="567"/>
      <c r="AD2461" s="570"/>
      <c r="AE2461" s="571"/>
      <c r="AF2461" s="598"/>
      <c r="AG2461" s="599"/>
      <c r="AH2461" s="566"/>
      <c r="AI2461" s="567"/>
      <c r="AJ2461" s="570"/>
      <c r="AK2461" s="571"/>
      <c r="AL2461" s="598"/>
      <c r="AM2461" s="599"/>
      <c r="AN2461" s="566"/>
      <c r="AO2461" s="567"/>
      <c r="AP2461" s="570"/>
      <c r="AQ2461" s="571"/>
      <c r="AR2461" s="598"/>
      <c r="AS2461" s="599"/>
      <c r="AT2461" s="603"/>
      <c r="AU2461" s="604"/>
      <c r="AV2461" s="596"/>
      <c r="AW2461" s="597"/>
      <c r="AX2461" s="598"/>
      <c r="AY2461" s="599"/>
      <c r="AZ2461" s="566"/>
      <c r="BA2461" s="567"/>
      <c r="BB2461" s="570"/>
      <c r="BC2461" s="571"/>
      <c r="BD2461" s="598"/>
      <c r="BE2461" s="599"/>
      <c r="BF2461" s="603"/>
      <c r="BG2461" s="604"/>
      <c r="BH2461" s="596"/>
      <c r="BI2461" s="597"/>
      <c r="BJ2461" s="598"/>
      <c r="BK2461" s="599"/>
      <c r="BL2461" s="600"/>
      <c r="BM2461" s="601"/>
      <c r="BN2461" s="602"/>
      <c r="BO2461" s="561"/>
      <c r="BP2461" s="561"/>
      <c r="BQ2461" s="62"/>
      <c r="BR2461" s="62"/>
      <c r="BS2461" s="62"/>
    </row>
    <row r="2462" spans="1:71" ht="21.75" customHeight="1">
      <c r="A2462" s="62"/>
      <c r="B2462" s="586" t="str">
        <f>IF(ROSTER!B$40="","",ROSTER!B$40)</f>
        <v/>
      </c>
      <c r="C2462" s="588" t="str">
        <f>IF(ROSTER!C$40="","",ROSTER!C$40)</f>
        <v/>
      </c>
      <c r="D2462" s="589"/>
      <c r="E2462" s="590"/>
      <c r="F2462" s="592">
        <f>IF(E2462="y",1,IF(E2462="S",1,0))</f>
        <v>0</v>
      </c>
      <c r="G2462" s="594">
        <f>IF(E2462="S",1,0)</f>
        <v>0</v>
      </c>
      <c r="H2462" s="584"/>
      <c r="I2462" s="576"/>
      <c r="J2462" s="564"/>
      <c r="K2462" s="565"/>
      <c r="L2462" s="568"/>
      <c r="M2462" s="569"/>
      <c r="N2462" s="578">
        <f>L2462+J2462</f>
        <v>0</v>
      </c>
      <c r="O2462" s="579"/>
      <c r="P2462" s="564"/>
      <c r="Q2462" s="565"/>
      <c r="R2462" s="568"/>
      <c r="S2462" s="569"/>
      <c r="T2462" s="578">
        <f>R2462-P2462</f>
        <v>0</v>
      </c>
      <c r="U2462" s="579"/>
      <c r="V2462" s="584"/>
      <c r="W2462" s="576"/>
      <c r="X2462" s="564"/>
      <c r="Y2462" s="576"/>
      <c r="Z2462" s="564"/>
      <c r="AA2462" s="576"/>
      <c r="AB2462" s="564"/>
      <c r="AC2462" s="565"/>
      <c r="AD2462" s="568"/>
      <c r="AE2462" s="569"/>
      <c r="AF2462" s="548">
        <f>IF(AB2462=0,0,(AD2462/AB2462)*100)</f>
        <v>0</v>
      </c>
      <c r="AG2462" s="549"/>
      <c r="AH2462" s="564"/>
      <c r="AI2462" s="565"/>
      <c r="AJ2462" s="568"/>
      <c r="AK2462" s="569"/>
      <c r="AL2462" s="548">
        <f>IF(AH2462=0,0,(AJ2462/AH2462)*100)</f>
        <v>0</v>
      </c>
      <c r="AM2462" s="549"/>
      <c r="AN2462" s="564"/>
      <c r="AO2462" s="565"/>
      <c r="AP2462" s="568"/>
      <c r="AQ2462" s="569"/>
      <c r="AR2462" s="548">
        <f>IF(AN2462=0,0,(AP2462/AN2462)*100)</f>
        <v>0</v>
      </c>
      <c r="AS2462" s="549"/>
      <c r="AT2462" s="572">
        <f>AB2462+AH2462+AN2462</f>
        <v>0</v>
      </c>
      <c r="AU2462" s="573"/>
      <c r="AV2462" s="544">
        <f>AD2462+AJ2462+AP2462</f>
        <v>0</v>
      </c>
      <c r="AW2462" s="545"/>
      <c r="AX2462" s="548">
        <f>IF(AT2462=0,0,(AV2462/AT2462)*100)</f>
        <v>0</v>
      </c>
      <c r="AY2462" s="549"/>
      <c r="AZ2462" s="564"/>
      <c r="BA2462" s="565"/>
      <c r="BB2462" s="568"/>
      <c r="BC2462" s="569"/>
      <c r="BD2462" s="548">
        <f>IF(AZ2462=0,0,(BB2462/AZ2462)*100)</f>
        <v>0</v>
      </c>
      <c r="BE2462" s="549"/>
      <c r="BF2462" s="572">
        <f>AT2462+AZ2462</f>
        <v>0</v>
      </c>
      <c r="BG2462" s="573"/>
      <c r="BH2462" s="544">
        <f>AV2462+BB2462</f>
        <v>0</v>
      </c>
      <c r="BI2462" s="545"/>
      <c r="BJ2462" s="548">
        <f>IF(BF2462=0,0,(BH2462/BF2462)*100)</f>
        <v>0</v>
      </c>
      <c r="BK2462" s="549"/>
      <c r="BL2462" s="552">
        <f>(AD2462*2)+(AJ2462*2)+(AP2462*3)+BB2462</f>
        <v>0</v>
      </c>
      <c r="BM2462" s="553"/>
      <c r="BN2462" s="554"/>
      <c r="BO2462" s="560" t="e">
        <f>(BL2462*BR$2312)+(N2462*BR$2313)+(X2462*BR$2314)+(R2462*BR$2315)+(V2462*BR$2316)+(Z2462*BR$2317)</f>
        <v>#REF!</v>
      </c>
      <c r="BP2462" s="560" t="e">
        <f>((AZ2462-BB2462)*BR$2319)+((AT2462-AV2462)*BR$2318)+(H2462*BR$2320)+(P2462*BR$2321)</f>
        <v>#REF!</v>
      </c>
      <c r="BQ2462" s="62"/>
      <c r="BR2462" s="62"/>
      <c r="BS2462" s="62"/>
    </row>
    <row r="2463" spans="1:71" ht="21.75" customHeight="1">
      <c r="A2463" s="62"/>
      <c r="B2463" s="587"/>
      <c r="C2463" s="562" t="str">
        <f>IF(ROSTER!D$40="","",ROSTER!D$40)</f>
        <v/>
      </c>
      <c r="D2463" s="563"/>
      <c r="E2463" s="591"/>
      <c r="F2463" s="593"/>
      <c r="G2463" s="595"/>
      <c r="H2463" s="585"/>
      <c r="I2463" s="577"/>
      <c r="J2463" s="566"/>
      <c r="K2463" s="567"/>
      <c r="L2463" s="570"/>
      <c r="M2463" s="571"/>
      <c r="N2463" s="582" t="s">
        <v>16</v>
      </c>
      <c r="O2463" s="583"/>
      <c r="P2463" s="566"/>
      <c r="Q2463" s="567"/>
      <c r="R2463" s="570"/>
      <c r="S2463" s="571"/>
      <c r="T2463" s="582" t="s">
        <v>16</v>
      </c>
      <c r="U2463" s="583"/>
      <c r="V2463" s="585"/>
      <c r="W2463" s="577"/>
      <c r="X2463" s="566"/>
      <c r="Y2463" s="577"/>
      <c r="Z2463" s="566"/>
      <c r="AA2463" s="577"/>
      <c r="AB2463" s="566"/>
      <c r="AC2463" s="567"/>
      <c r="AD2463" s="570"/>
      <c r="AE2463" s="571"/>
      <c r="AF2463" s="598"/>
      <c r="AG2463" s="599"/>
      <c r="AH2463" s="566"/>
      <c r="AI2463" s="567"/>
      <c r="AJ2463" s="570"/>
      <c r="AK2463" s="571"/>
      <c r="AL2463" s="598"/>
      <c r="AM2463" s="599"/>
      <c r="AN2463" s="566"/>
      <c r="AO2463" s="567"/>
      <c r="AP2463" s="570"/>
      <c r="AQ2463" s="571"/>
      <c r="AR2463" s="598"/>
      <c r="AS2463" s="599"/>
      <c r="AT2463" s="603"/>
      <c r="AU2463" s="604"/>
      <c r="AV2463" s="596"/>
      <c r="AW2463" s="597"/>
      <c r="AX2463" s="598"/>
      <c r="AY2463" s="599"/>
      <c r="AZ2463" s="566"/>
      <c r="BA2463" s="567"/>
      <c r="BB2463" s="570"/>
      <c r="BC2463" s="571"/>
      <c r="BD2463" s="598"/>
      <c r="BE2463" s="599"/>
      <c r="BF2463" s="603"/>
      <c r="BG2463" s="604"/>
      <c r="BH2463" s="596"/>
      <c r="BI2463" s="597"/>
      <c r="BJ2463" s="598"/>
      <c r="BK2463" s="599"/>
      <c r="BL2463" s="600"/>
      <c r="BM2463" s="601"/>
      <c r="BN2463" s="602"/>
      <c r="BO2463" s="561"/>
      <c r="BP2463" s="561"/>
      <c r="BQ2463" s="62"/>
      <c r="BR2463" s="62"/>
      <c r="BS2463" s="62"/>
    </row>
    <row r="2464" spans="1:71" ht="21.75" customHeight="1">
      <c r="A2464" s="62"/>
      <c r="B2464" s="586" t="str">
        <f>IF(ROSTER!B$42="","",ROSTER!B$42)</f>
        <v/>
      </c>
      <c r="C2464" s="588" t="str">
        <f>IF(ROSTER!C$42="","",ROSTER!C$42)</f>
        <v/>
      </c>
      <c r="D2464" s="589"/>
      <c r="E2464" s="590"/>
      <c r="F2464" s="592">
        <f>IF(E2464="y",1,IF(E2464="S",1,0))</f>
        <v>0</v>
      </c>
      <c r="G2464" s="594">
        <f>IF(E2464="S",1,0)</f>
        <v>0</v>
      </c>
      <c r="H2464" s="584"/>
      <c r="I2464" s="576"/>
      <c r="J2464" s="564"/>
      <c r="K2464" s="565"/>
      <c r="L2464" s="568"/>
      <c r="M2464" s="569"/>
      <c r="N2464" s="578">
        <f>L2464+J2464</f>
        <v>0</v>
      </c>
      <c r="O2464" s="579"/>
      <c r="P2464" s="564"/>
      <c r="Q2464" s="565"/>
      <c r="R2464" s="568"/>
      <c r="S2464" s="569"/>
      <c r="T2464" s="578">
        <f>R2464-P2464</f>
        <v>0</v>
      </c>
      <c r="U2464" s="579"/>
      <c r="V2464" s="584"/>
      <c r="W2464" s="576"/>
      <c r="X2464" s="564"/>
      <c r="Y2464" s="576"/>
      <c r="Z2464" s="564"/>
      <c r="AA2464" s="576"/>
      <c r="AB2464" s="564"/>
      <c r="AC2464" s="565"/>
      <c r="AD2464" s="568"/>
      <c r="AE2464" s="569"/>
      <c r="AF2464" s="548">
        <f>IF(AB2464=0,0,(AD2464/AB2464)*100)</f>
        <v>0</v>
      </c>
      <c r="AG2464" s="549"/>
      <c r="AH2464" s="564"/>
      <c r="AI2464" s="565"/>
      <c r="AJ2464" s="568"/>
      <c r="AK2464" s="569"/>
      <c r="AL2464" s="548">
        <f>IF(AH2464=0,0,(AJ2464/AH2464)*100)</f>
        <v>0</v>
      </c>
      <c r="AM2464" s="549"/>
      <c r="AN2464" s="564"/>
      <c r="AO2464" s="565"/>
      <c r="AP2464" s="568"/>
      <c r="AQ2464" s="569"/>
      <c r="AR2464" s="548">
        <f>IF(AN2464=0,0,(AP2464/AN2464)*100)</f>
        <v>0</v>
      </c>
      <c r="AS2464" s="549"/>
      <c r="AT2464" s="572">
        <f>AB2464+AH2464+AN2464</f>
        <v>0</v>
      </c>
      <c r="AU2464" s="573"/>
      <c r="AV2464" s="544">
        <f>AD2464+AJ2464+AP2464</f>
        <v>0</v>
      </c>
      <c r="AW2464" s="545"/>
      <c r="AX2464" s="548">
        <f>IF(AT2464=0,0,(AV2464/AT2464)*100)</f>
        <v>0</v>
      </c>
      <c r="AY2464" s="549"/>
      <c r="AZ2464" s="564"/>
      <c r="BA2464" s="565"/>
      <c r="BB2464" s="568"/>
      <c r="BC2464" s="569"/>
      <c r="BD2464" s="548">
        <f>IF(AZ2464=0,0,(BB2464/AZ2464)*100)</f>
        <v>0</v>
      </c>
      <c r="BE2464" s="549"/>
      <c r="BF2464" s="572">
        <f>AT2464+AZ2464</f>
        <v>0</v>
      </c>
      <c r="BG2464" s="573"/>
      <c r="BH2464" s="544">
        <f>AV2464+BB2464</f>
        <v>0</v>
      </c>
      <c r="BI2464" s="545"/>
      <c r="BJ2464" s="548">
        <f>IF(BF2464=0,0,(BH2464/BF2464)*100)</f>
        <v>0</v>
      </c>
      <c r="BK2464" s="549"/>
      <c r="BL2464" s="552">
        <f>(AD2464*2)+(AJ2464*2)+(AP2464*3)+BB2464</f>
        <v>0</v>
      </c>
      <c r="BM2464" s="553"/>
      <c r="BN2464" s="554"/>
      <c r="BO2464" s="560" t="e">
        <f>(BL2464*BR$2312)+(N2464*BR$2313)+(X2464*BR$2314)+(R2464*BR$2315)+(V2464*BR$2316)+(Z2464*BR$2317)</f>
        <v>#REF!</v>
      </c>
      <c r="BP2464" s="560" t="e">
        <f>((AZ2464-BB2464)*BR$2319)+((AT2464-AV2464)*BR$2318)+(H2464*BR$2320)+(P2464*BR$2321)</f>
        <v>#REF!</v>
      </c>
      <c r="BQ2464" s="62"/>
      <c r="BR2464" s="62"/>
      <c r="BS2464" s="62"/>
    </row>
    <row r="2465" spans="1:73" ht="21.75" customHeight="1">
      <c r="A2465" s="62"/>
      <c r="B2465" s="587"/>
      <c r="C2465" s="562" t="str">
        <f>IF(ROSTER!D$42="","",ROSTER!D$42)</f>
        <v/>
      </c>
      <c r="D2465" s="563"/>
      <c r="E2465" s="591"/>
      <c r="F2465" s="593"/>
      <c r="G2465" s="595"/>
      <c r="H2465" s="585"/>
      <c r="I2465" s="577"/>
      <c r="J2465" s="566"/>
      <c r="K2465" s="567"/>
      <c r="L2465" s="570"/>
      <c r="M2465" s="571"/>
      <c r="N2465" s="582" t="s">
        <v>16</v>
      </c>
      <c r="O2465" s="583"/>
      <c r="P2465" s="566"/>
      <c r="Q2465" s="567"/>
      <c r="R2465" s="570"/>
      <c r="S2465" s="571"/>
      <c r="T2465" s="582" t="s">
        <v>16</v>
      </c>
      <c r="U2465" s="583"/>
      <c r="V2465" s="585"/>
      <c r="W2465" s="577"/>
      <c r="X2465" s="566"/>
      <c r="Y2465" s="577"/>
      <c r="Z2465" s="566"/>
      <c r="AA2465" s="577"/>
      <c r="AB2465" s="566"/>
      <c r="AC2465" s="567"/>
      <c r="AD2465" s="570"/>
      <c r="AE2465" s="571"/>
      <c r="AF2465" s="598"/>
      <c r="AG2465" s="599"/>
      <c r="AH2465" s="566"/>
      <c r="AI2465" s="567"/>
      <c r="AJ2465" s="570"/>
      <c r="AK2465" s="571"/>
      <c r="AL2465" s="598"/>
      <c r="AM2465" s="599"/>
      <c r="AN2465" s="566"/>
      <c r="AO2465" s="567"/>
      <c r="AP2465" s="570"/>
      <c r="AQ2465" s="571"/>
      <c r="AR2465" s="598"/>
      <c r="AS2465" s="599"/>
      <c r="AT2465" s="603"/>
      <c r="AU2465" s="604"/>
      <c r="AV2465" s="596"/>
      <c r="AW2465" s="597"/>
      <c r="AX2465" s="598"/>
      <c r="AY2465" s="599"/>
      <c r="AZ2465" s="566"/>
      <c r="BA2465" s="567"/>
      <c r="BB2465" s="570"/>
      <c r="BC2465" s="571"/>
      <c r="BD2465" s="598"/>
      <c r="BE2465" s="599"/>
      <c r="BF2465" s="603"/>
      <c r="BG2465" s="604"/>
      <c r="BH2465" s="596"/>
      <c r="BI2465" s="597"/>
      <c r="BJ2465" s="598"/>
      <c r="BK2465" s="599"/>
      <c r="BL2465" s="600"/>
      <c r="BM2465" s="601"/>
      <c r="BN2465" s="602"/>
      <c r="BO2465" s="561"/>
      <c r="BP2465" s="561"/>
      <c r="BQ2465" s="62"/>
      <c r="BR2465" s="62"/>
      <c r="BS2465" s="62"/>
    </row>
    <row r="2466" spans="1:73" ht="21.75" customHeight="1">
      <c r="A2466" s="62"/>
      <c r="B2466" s="586" t="str">
        <f>IF(ROSTER!B$44="","",ROSTER!B$44)</f>
        <v/>
      </c>
      <c r="C2466" s="588" t="str">
        <f>IF(ROSTER!C$44="","",ROSTER!C$44)</f>
        <v/>
      </c>
      <c r="D2466" s="589"/>
      <c r="E2466" s="590"/>
      <c r="F2466" s="592">
        <f>IF(E2466="y",1,IF(E2466="S",1,0))</f>
        <v>0</v>
      </c>
      <c r="G2466" s="594">
        <f>IF(E2466="S",1,0)</f>
        <v>0</v>
      </c>
      <c r="H2466" s="584"/>
      <c r="I2466" s="576"/>
      <c r="J2466" s="564"/>
      <c r="K2466" s="565"/>
      <c r="L2466" s="568"/>
      <c r="M2466" s="569"/>
      <c r="N2466" s="578">
        <f>L2466+J2466</f>
        <v>0</v>
      </c>
      <c r="O2466" s="579"/>
      <c r="P2466" s="564"/>
      <c r="Q2466" s="565"/>
      <c r="R2466" s="568"/>
      <c r="S2466" s="569"/>
      <c r="T2466" s="578">
        <f>R2466-P2466</f>
        <v>0</v>
      </c>
      <c r="U2466" s="579"/>
      <c r="V2466" s="584"/>
      <c r="W2466" s="576"/>
      <c r="X2466" s="564"/>
      <c r="Y2466" s="576"/>
      <c r="Z2466" s="564"/>
      <c r="AA2466" s="576"/>
      <c r="AB2466" s="564"/>
      <c r="AC2466" s="565"/>
      <c r="AD2466" s="568"/>
      <c r="AE2466" s="569"/>
      <c r="AF2466" s="548">
        <f>IF(AB2466=0,0,(AD2466/AB2466)*100)</f>
        <v>0</v>
      </c>
      <c r="AG2466" s="549"/>
      <c r="AH2466" s="564"/>
      <c r="AI2466" s="565"/>
      <c r="AJ2466" s="568"/>
      <c r="AK2466" s="569"/>
      <c r="AL2466" s="548">
        <f>IF(AH2466=0,0,(AJ2466/AH2466)*100)</f>
        <v>0</v>
      </c>
      <c r="AM2466" s="549"/>
      <c r="AN2466" s="564"/>
      <c r="AO2466" s="565"/>
      <c r="AP2466" s="568"/>
      <c r="AQ2466" s="569"/>
      <c r="AR2466" s="548">
        <f>IF(AN2466=0,0,(AP2466/AN2466)*100)</f>
        <v>0</v>
      </c>
      <c r="AS2466" s="549"/>
      <c r="AT2466" s="572">
        <f>AB2466+AH2466+AN2466</f>
        <v>0</v>
      </c>
      <c r="AU2466" s="573"/>
      <c r="AV2466" s="544">
        <f>AD2466+AJ2466+AP2466</f>
        <v>0</v>
      </c>
      <c r="AW2466" s="545"/>
      <c r="AX2466" s="548">
        <f>IF(AT2466=0,0,(AV2466/AT2466)*100)</f>
        <v>0</v>
      </c>
      <c r="AY2466" s="549"/>
      <c r="AZ2466" s="564"/>
      <c r="BA2466" s="565"/>
      <c r="BB2466" s="568"/>
      <c r="BC2466" s="569"/>
      <c r="BD2466" s="548">
        <f>IF(AZ2466=0,0,(BB2466/AZ2466)*100)</f>
        <v>0</v>
      </c>
      <c r="BE2466" s="549"/>
      <c r="BF2466" s="572">
        <f>AT2466+AZ2466</f>
        <v>0</v>
      </c>
      <c r="BG2466" s="573"/>
      <c r="BH2466" s="544">
        <f>AV2466+BB2466</f>
        <v>0</v>
      </c>
      <c r="BI2466" s="545"/>
      <c r="BJ2466" s="548">
        <f>IF(BF2466=0,0,(BH2466/BF2466)*100)</f>
        <v>0</v>
      </c>
      <c r="BK2466" s="549"/>
      <c r="BL2466" s="552">
        <f>(AD2466*2)+(AJ2466*2)+(AP2466*3)+BB2466</f>
        <v>0</v>
      </c>
      <c r="BM2466" s="553"/>
      <c r="BN2466" s="554"/>
      <c r="BO2466" s="560" t="e">
        <f>(BL2466*BR$2312)+(N2466*BR$2313)+(X2466*BR$2314)+(R2466*BR$2315)+(V2466*BR$2316)+(Z2466*BR$2317)</f>
        <v>#REF!</v>
      </c>
      <c r="BP2466" s="560" t="e">
        <f>((AZ2466-BB2466)*BR$2319)+((AT2466-AV2466)*BR$2318)+(H2466*BR$2320)+(P2466*BR$2321)</f>
        <v>#REF!</v>
      </c>
      <c r="BQ2466" s="62"/>
      <c r="BR2466" s="62"/>
      <c r="BS2466" s="62"/>
    </row>
    <row r="2467" spans="1:73" ht="21.75" customHeight="1">
      <c r="A2467" s="62"/>
      <c r="B2467" s="587"/>
      <c r="C2467" s="562" t="str">
        <f>IF(ROSTER!D$44="","",ROSTER!D$44)</f>
        <v/>
      </c>
      <c r="D2467" s="563"/>
      <c r="E2467" s="591"/>
      <c r="F2467" s="593"/>
      <c r="G2467" s="595"/>
      <c r="H2467" s="585"/>
      <c r="I2467" s="577"/>
      <c r="J2467" s="566"/>
      <c r="K2467" s="567"/>
      <c r="L2467" s="570"/>
      <c r="M2467" s="571"/>
      <c r="N2467" s="582" t="s">
        <v>16</v>
      </c>
      <c r="O2467" s="583"/>
      <c r="P2467" s="566"/>
      <c r="Q2467" s="567"/>
      <c r="R2467" s="570"/>
      <c r="S2467" s="571"/>
      <c r="T2467" s="582" t="s">
        <v>16</v>
      </c>
      <c r="U2467" s="583"/>
      <c r="V2467" s="585"/>
      <c r="W2467" s="577"/>
      <c r="X2467" s="566"/>
      <c r="Y2467" s="577"/>
      <c r="Z2467" s="566"/>
      <c r="AA2467" s="577"/>
      <c r="AB2467" s="566"/>
      <c r="AC2467" s="567"/>
      <c r="AD2467" s="570"/>
      <c r="AE2467" s="571"/>
      <c r="AF2467" s="598"/>
      <c r="AG2467" s="599"/>
      <c r="AH2467" s="566"/>
      <c r="AI2467" s="567"/>
      <c r="AJ2467" s="570"/>
      <c r="AK2467" s="571"/>
      <c r="AL2467" s="598"/>
      <c r="AM2467" s="599"/>
      <c r="AN2467" s="566"/>
      <c r="AO2467" s="567"/>
      <c r="AP2467" s="570"/>
      <c r="AQ2467" s="571"/>
      <c r="AR2467" s="598"/>
      <c r="AS2467" s="599"/>
      <c r="AT2467" s="603"/>
      <c r="AU2467" s="604"/>
      <c r="AV2467" s="596"/>
      <c r="AW2467" s="597"/>
      <c r="AX2467" s="598"/>
      <c r="AY2467" s="599"/>
      <c r="AZ2467" s="566"/>
      <c r="BA2467" s="567"/>
      <c r="BB2467" s="570"/>
      <c r="BC2467" s="571"/>
      <c r="BD2467" s="598"/>
      <c r="BE2467" s="599"/>
      <c r="BF2467" s="603"/>
      <c r="BG2467" s="604"/>
      <c r="BH2467" s="596"/>
      <c r="BI2467" s="597"/>
      <c r="BJ2467" s="598"/>
      <c r="BK2467" s="599"/>
      <c r="BL2467" s="600"/>
      <c r="BM2467" s="601"/>
      <c r="BN2467" s="602"/>
      <c r="BO2467" s="561"/>
      <c r="BP2467" s="561"/>
      <c r="BQ2467" s="62"/>
      <c r="BR2467" s="62"/>
      <c r="BS2467" s="62"/>
    </row>
    <row r="2468" spans="1:73" ht="21.75" customHeight="1">
      <c r="A2468" s="62"/>
      <c r="B2468" s="586" t="str">
        <f>IF(ROSTER!B$46="","",ROSTER!B$46)</f>
        <v/>
      </c>
      <c r="C2468" s="588" t="str">
        <f>IF(ROSTER!C$46="","",ROSTER!C$46)</f>
        <v/>
      </c>
      <c r="D2468" s="589"/>
      <c r="E2468" s="590"/>
      <c r="F2468" s="592">
        <f>IF(E2468="y",1,IF(E2468="S",1,0))</f>
        <v>0</v>
      </c>
      <c r="G2468" s="594">
        <f>IF(E2468="S",1,0)</f>
        <v>0</v>
      </c>
      <c r="H2468" s="584"/>
      <c r="I2468" s="576"/>
      <c r="J2468" s="564"/>
      <c r="K2468" s="565"/>
      <c r="L2468" s="568"/>
      <c r="M2468" s="569"/>
      <c r="N2468" s="578">
        <f>L2468+J2468</f>
        <v>0</v>
      </c>
      <c r="O2468" s="579"/>
      <c r="P2468" s="564"/>
      <c r="Q2468" s="565"/>
      <c r="R2468" s="568"/>
      <c r="S2468" s="569"/>
      <c r="T2468" s="578">
        <f>R2468-P2468</f>
        <v>0</v>
      </c>
      <c r="U2468" s="579"/>
      <c r="V2468" s="584"/>
      <c r="W2468" s="576"/>
      <c r="X2468" s="564"/>
      <c r="Y2468" s="576"/>
      <c r="Z2468" s="564"/>
      <c r="AA2468" s="576"/>
      <c r="AB2468" s="564"/>
      <c r="AC2468" s="565"/>
      <c r="AD2468" s="568"/>
      <c r="AE2468" s="569"/>
      <c r="AF2468" s="548">
        <f>IF(AB2468=0,0,(AD2468/AB2468)*100)</f>
        <v>0</v>
      </c>
      <c r="AG2468" s="549"/>
      <c r="AH2468" s="564"/>
      <c r="AI2468" s="565"/>
      <c r="AJ2468" s="568"/>
      <c r="AK2468" s="569"/>
      <c r="AL2468" s="548">
        <f>IF(AH2468=0,0,(AJ2468/AH2468)*100)</f>
        <v>0</v>
      </c>
      <c r="AM2468" s="549"/>
      <c r="AN2468" s="564"/>
      <c r="AO2468" s="565"/>
      <c r="AP2468" s="568"/>
      <c r="AQ2468" s="569"/>
      <c r="AR2468" s="548">
        <f>IF(AN2468=0,0,(AP2468/AN2468)*100)</f>
        <v>0</v>
      </c>
      <c r="AS2468" s="549"/>
      <c r="AT2468" s="572">
        <f>AB2468+AH2468+AN2468</f>
        <v>0</v>
      </c>
      <c r="AU2468" s="573"/>
      <c r="AV2468" s="544">
        <f>AD2468+AJ2468+AP2468</f>
        <v>0</v>
      </c>
      <c r="AW2468" s="545"/>
      <c r="AX2468" s="548">
        <f>IF(AT2468=0,0,(AV2468/AT2468)*100)</f>
        <v>0</v>
      </c>
      <c r="AY2468" s="549"/>
      <c r="AZ2468" s="564"/>
      <c r="BA2468" s="565"/>
      <c r="BB2468" s="568"/>
      <c r="BC2468" s="569"/>
      <c r="BD2468" s="548">
        <f>IF(AZ2468=0,0,(BB2468/AZ2468)*100)</f>
        <v>0</v>
      </c>
      <c r="BE2468" s="549"/>
      <c r="BF2468" s="572">
        <f>AT2468+AZ2468</f>
        <v>0</v>
      </c>
      <c r="BG2468" s="573"/>
      <c r="BH2468" s="544">
        <f>AV2468+BB2468</f>
        <v>0</v>
      </c>
      <c r="BI2468" s="545"/>
      <c r="BJ2468" s="548">
        <f>IF(BF2468=0,0,(BH2468/BF2468)*100)</f>
        <v>0</v>
      </c>
      <c r="BK2468" s="549"/>
      <c r="BL2468" s="552">
        <f>(AD2468*2)+(AJ2468*2)+(AP2468*3)+BB2468</f>
        <v>0</v>
      </c>
      <c r="BM2468" s="553"/>
      <c r="BN2468" s="554"/>
      <c r="BO2468" s="558" t="e">
        <f>(BL2468*BR$2312)+(N2468*BR$2313)+(X2468*BR$2314)+(R2468*BR$2315)+(V2468*BR$2316)+(Z2468*BR$2317)</f>
        <v>#REF!</v>
      </c>
      <c r="BP2468" s="560" t="e">
        <f>((AZ2468-BB2468)*BR$2319)+((AT2468-AV2468)*BR$2318)+(H2468*BR$2320)+(P2468*BR$2321)</f>
        <v>#REF!</v>
      </c>
      <c r="BQ2468" s="62"/>
      <c r="BR2468" s="62"/>
      <c r="BS2468" s="62"/>
      <c r="BU2468" s="82"/>
    </row>
    <row r="2469" spans="1:73" ht="22.5" customHeight="1" thickBot="1">
      <c r="A2469" s="62"/>
      <c r="B2469" s="587"/>
      <c r="C2469" s="562" t="str">
        <f>IF(ROSTER!D$46="","",ROSTER!D$46)</f>
        <v/>
      </c>
      <c r="D2469" s="563"/>
      <c r="E2469" s="591"/>
      <c r="F2469" s="593"/>
      <c r="G2469" s="595"/>
      <c r="H2469" s="585"/>
      <c r="I2469" s="577"/>
      <c r="J2469" s="566"/>
      <c r="K2469" s="567"/>
      <c r="L2469" s="570"/>
      <c r="M2469" s="571"/>
      <c r="N2469" s="580" t="s">
        <v>16</v>
      </c>
      <c r="O2469" s="581"/>
      <c r="P2469" s="566"/>
      <c r="Q2469" s="567"/>
      <c r="R2469" s="570"/>
      <c r="S2469" s="571"/>
      <c r="T2469" s="582" t="s">
        <v>16</v>
      </c>
      <c r="U2469" s="583"/>
      <c r="V2469" s="585"/>
      <c r="W2469" s="577"/>
      <c r="X2469" s="566"/>
      <c r="Y2469" s="577"/>
      <c r="Z2469" s="566"/>
      <c r="AA2469" s="577"/>
      <c r="AB2469" s="566"/>
      <c r="AC2469" s="567"/>
      <c r="AD2469" s="570"/>
      <c r="AE2469" s="571"/>
      <c r="AF2469" s="550"/>
      <c r="AG2469" s="551"/>
      <c r="AH2469" s="566"/>
      <c r="AI2469" s="567"/>
      <c r="AJ2469" s="570"/>
      <c r="AK2469" s="571"/>
      <c r="AL2469" s="550"/>
      <c r="AM2469" s="551"/>
      <c r="AN2469" s="566"/>
      <c r="AO2469" s="567"/>
      <c r="AP2469" s="570"/>
      <c r="AQ2469" s="571"/>
      <c r="AR2469" s="550"/>
      <c r="AS2469" s="551"/>
      <c r="AT2469" s="574"/>
      <c r="AU2469" s="575"/>
      <c r="AV2469" s="546"/>
      <c r="AW2469" s="547"/>
      <c r="AX2469" s="550"/>
      <c r="AY2469" s="551"/>
      <c r="AZ2469" s="566"/>
      <c r="BA2469" s="567"/>
      <c r="BB2469" s="570"/>
      <c r="BC2469" s="571"/>
      <c r="BD2469" s="550"/>
      <c r="BE2469" s="551"/>
      <c r="BF2469" s="574"/>
      <c r="BG2469" s="575"/>
      <c r="BH2469" s="546"/>
      <c r="BI2469" s="547"/>
      <c r="BJ2469" s="550"/>
      <c r="BK2469" s="551"/>
      <c r="BL2469" s="555"/>
      <c r="BM2469" s="556"/>
      <c r="BN2469" s="557"/>
      <c r="BO2469" s="559"/>
      <c r="BP2469" s="561"/>
      <c r="BQ2469" s="62"/>
      <c r="BR2469" s="62"/>
      <c r="BS2469" s="62"/>
    </row>
    <row r="2470" spans="1:73" s="82" customFormat="1" ht="33.4" customHeight="1">
      <c r="A2470" s="80"/>
      <c r="B2470" s="538"/>
      <c r="C2470" s="539"/>
      <c r="D2470" s="539" t="s">
        <v>10</v>
      </c>
      <c r="E2470" s="542"/>
      <c r="F2470" s="81"/>
      <c r="G2470" s="81"/>
      <c r="H2470" s="532">
        <f>SUM(H2430:I2469)</f>
        <v>0</v>
      </c>
      <c r="I2470" s="525"/>
      <c r="J2470" s="532">
        <f>SUM(J2430:K2469)</f>
        <v>0</v>
      </c>
      <c r="K2470" s="525"/>
      <c r="L2470" s="524">
        <f>SUM(L2430:M2469)</f>
        <v>0</v>
      </c>
      <c r="M2470" s="528"/>
      <c r="N2470" s="495">
        <f>L2470+J2470</f>
        <v>0</v>
      </c>
      <c r="O2470" s="496"/>
      <c r="P2470" s="524">
        <f>SUM(P2430:Q2469)</f>
        <v>0</v>
      </c>
      <c r="Q2470" s="525"/>
      <c r="R2470" s="524">
        <f>SUM(R2430:S2469)</f>
        <v>0</v>
      </c>
      <c r="S2470" s="528"/>
      <c r="T2470" s="495">
        <f>R2470-P2470</f>
        <v>0</v>
      </c>
      <c r="U2470" s="496"/>
      <c r="V2470" s="524">
        <f>SUM(V2430:W2469)</f>
        <v>0</v>
      </c>
      <c r="W2470" s="528"/>
      <c r="X2470" s="532">
        <f>SUM(X2430:Y2469)</f>
        <v>0</v>
      </c>
      <c r="Y2470" s="496"/>
      <c r="Z2470" s="532">
        <f>SUM(Z2430:AA2469)</f>
        <v>0</v>
      </c>
      <c r="AA2470" s="496"/>
      <c r="AB2470" s="528">
        <f>SUM(AB2430:AC2469)</f>
        <v>0</v>
      </c>
      <c r="AC2470" s="525"/>
      <c r="AD2470" s="524">
        <f>SUM(AD2430:AE2469)</f>
        <v>0</v>
      </c>
      <c r="AE2470" s="528"/>
      <c r="AF2470" s="495">
        <f>IF(AB2470=0,0,(AD2470/AB2470)*100)</f>
        <v>0</v>
      </c>
      <c r="AG2470" s="496"/>
      <c r="AH2470" s="524">
        <f>SUM(AH2430:AI2469)</f>
        <v>0</v>
      </c>
      <c r="AI2470" s="525"/>
      <c r="AJ2470" s="524">
        <f>SUM(AJ2430:AK2469)</f>
        <v>0</v>
      </c>
      <c r="AK2470" s="528"/>
      <c r="AL2470" s="495">
        <f>IF(AH2470=0,0,(AJ2470/AH2470)*100)</f>
        <v>0</v>
      </c>
      <c r="AM2470" s="496"/>
      <c r="AN2470" s="524">
        <f>SUM(AN2430:AO2469)</f>
        <v>0</v>
      </c>
      <c r="AO2470" s="525"/>
      <c r="AP2470" s="524">
        <f>SUM(AP2430:AQ2469)</f>
        <v>0</v>
      </c>
      <c r="AQ2470" s="528"/>
      <c r="AR2470" s="495">
        <f>IF(AN2470=0,0,(AP2470/AN2470)*100)</f>
        <v>0</v>
      </c>
      <c r="AS2470" s="496"/>
      <c r="AT2470" s="532">
        <f>AB2470+AH2470+AN2470</f>
        <v>0</v>
      </c>
      <c r="AU2470" s="525"/>
      <c r="AV2470" s="524">
        <f>AD2470+AJ2470+AP2470</f>
        <v>0</v>
      </c>
      <c r="AW2470" s="534"/>
      <c r="AX2470" s="495">
        <f>IF(AT2470=0,0,(AV2470/AT2470)*100)</f>
        <v>0</v>
      </c>
      <c r="AY2470" s="496"/>
      <c r="AZ2470" s="524">
        <f>SUM(AZ2430:BA2469)</f>
        <v>0</v>
      </c>
      <c r="BA2470" s="525"/>
      <c r="BB2470" s="524">
        <f>SUM(BB2430:BC2469)</f>
        <v>0</v>
      </c>
      <c r="BC2470" s="528"/>
      <c r="BD2470" s="495">
        <f>IF(AZ2470=0,0,(BB2470/AZ2470)*100)</f>
        <v>0</v>
      </c>
      <c r="BE2470" s="496"/>
      <c r="BF2470" s="532">
        <f>AT2470+AZ2470</f>
        <v>0</v>
      </c>
      <c r="BG2470" s="525"/>
      <c r="BH2470" s="524">
        <f>AV2470+BB2470</f>
        <v>0</v>
      </c>
      <c r="BI2470" s="534"/>
      <c r="BJ2470" s="495">
        <f>IF(BF2470=0,0,(BH2470/BF2470)*100)</f>
        <v>0</v>
      </c>
      <c r="BK2470" s="536"/>
      <c r="BL2470" s="511">
        <f>SUM(BL2430:BN2469)</f>
        <v>0</v>
      </c>
      <c r="BM2470" s="512"/>
      <c r="BN2470" s="513"/>
      <c r="BO2470" s="517" t="e">
        <f>(BL2470*BR$2312)+(N2470*BR$2313)+(X2470*BR$2314)+(R2470*BR$2315)+(V2470*BR$2316)+(Z2470*BR$2317)</f>
        <v>#REF!</v>
      </c>
      <c r="BP2470" s="519" t="e">
        <f>((AZ2470-BB2470)*BR$2319)+((AT2470-AV2470)*BR$2318)+(H2470*BR$2320)+(P2470*BR$2321)</f>
        <v>#REF!</v>
      </c>
      <c r="BQ2470" s="80"/>
      <c r="BR2470" s="80"/>
      <c r="BS2470" s="80"/>
    </row>
    <row r="2471" spans="1:73" s="82" customFormat="1" ht="33.950000000000003" customHeight="1" thickBot="1">
      <c r="A2471" s="80"/>
      <c r="B2471" s="540"/>
      <c r="C2471" s="541"/>
      <c r="D2471" s="541"/>
      <c r="E2471" s="543"/>
      <c r="F2471" s="83"/>
      <c r="G2471" s="83"/>
      <c r="H2471" s="533"/>
      <c r="I2471" s="527"/>
      <c r="J2471" s="533"/>
      <c r="K2471" s="527"/>
      <c r="L2471" s="526"/>
      <c r="M2471" s="529"/>
      <c r="N2471" s="530" t="s">
        <v>16</v>
      </c>
      <c r="O2471" s="531"/>
      <c r="P2471" s="526"/>
      <c r="Q2471" s="527"/>
      <c r="R2471" s="526"/>
      <c r="S2471" s="529"/>
      <c r="T2471" s="530" t="s">
        <v>16</v>
      </c>
      <c r="U2471" s="531"/>
      <c r="V2471" s="526"/>
      <c r="W2471" s="529"/>
      <c r="X2471" s="533"/>
      <c r="Y2471" s="531"/>
      <c r="Z2471" s="533"/>
      <c r="AA2471" s="531"/>
      <c r="AB2471" s="529"/>
      <c r="AC2471" s="527"/>
      <c r="AD2471" s="526"/>
      <c r="AE2471" s="529"/>
      <c r="AF2471" s="530"/>
      <c r="AG2471" s="531"/>
      <c r="AH2471" s="526"/>
      <c r="AI2471" s="527"/>
      <c r="AJ2471" s="526"/>
      <c r="AK2471" s="529"/>
      <c r="AL2471" s="530"/>
      <c r="AM2471" s="531"/>
      <c r="AN2471" s="526"/>
      <c r="AO2471" s="527"/>
      <c r="AP2471" s="526"/>
      <c r="AQ2471" s="529"/>
      <c r="AR2471" s="530"/>
      <c r="AS2471" s="531"/>
      <c r="AT2471" s="533"/>
      <c r="AU2471" s="527"/>
      <c r="AV2471" s="526"/>
      <c r="AW2471" s="535"/>
      <c r="AX2471" s="530"/>
      <c r="AY2471" s="531"/>
      <c r="AZ2471" s="526"/>
      <c r="BA2471" s="527"/>
      <c r="BB2471" s="526"/>
      <c r="BC2471" s="529"/>
      <c r="BD2471" s="530"/>
      <c r="BE2471" s="531"/>
      <c r="BF2471" s="533"/>
      <c r="BG2471" s="527"/>
      <c r="BH2471" s="526"/>
      <c r="BI2471" s="535"/>
      <c r="BJ2471" s="530"/>
      <c r="BK2471" s="537"/>
      <c r="BL2471" s="514"/>
      <c r="BM2471" s="515"/>
      <c r="BN2471" s="516"/>
      <c r="BO2471" s="518"/>
      <c r="BP2471" s="520"/>
      <c r="BQ2471" s="80"/>
      <c r="BR2471" s="80"/>
      <c r="BS2471" s="80"/>
    </row>
    <row r="2472" spans="1:73" s="88" customFormat="1" ht="48.2" customHeight="1" thickBot="1">
      <c r="A2472" s="84"/>
      <c r="B2472" s="521"/>
      <c r="C2472" s="522"/>
      <c r="D2472" s="522" t="s">
        <v>13</v>
      </c>
      <c r="E2472" s="523"/>
      <c r="F2472" s="85"/>
      <c r="G2472" s="128"/>
      <c r="H2472" s="509"/>
      <c r="I2472" s="510"/>
      <c r="J2472" s="504"/>
      <c r="K2472" s="505"/>
      <c r="L2472" s="493"/>
      <c r="M2472" s="494"/>
      <c r="N2472" s="506">
        <f>J2472+L2472</f>
        <v>0</v>
      </c>
      <c r="O2472" s="507"/>
      <c r="P2472" s="497">
        <f>R2470</f>
        <v>0</v>
      </c>
      <c r="Q2472" s="498"/>
      <c r="R2472" s="499">
        <f>P2470</f>
        <v>0</v>
      </c>
      <c r="S2472" s="500"/>
      <c r="T2472" s="506">
        <f>R2472-P2472</f>
        <v>0</v>
      </c>
      <c r="U2472" s="507"/>
      <c r="V2472" s="504"/>
      <c r="W2472" s="508"/>
      <c r="X2472" s="509"/>
      <c r="Y2472" s="510"/>
      <c r="Z2472" s="504"/>
      <c r="AA2472" s="508"/>
      <c r="AB2472" s="504"/>
      <c r="AC2472" s="505"/>
      <c r="AD2472" s="493"/>
      <c r="AE2472" s="494"/>
      <c r="AF2472" s="495">
        <f>IF(AB2472=0,0,(AD2472/AB2472)*100)</f>
        <v>0</v>
      </c>
      <c r="AG2472" s="496"/>
      <c r="AH2472" s="504"/>
      <c r="AI2472" s="505"/>
      <c r="AJ2472" s="493"/>
      <c r="AK2472" s="494"/>
      <c r="AL2472" s="495">
        <f>IF(AH2472=0,0,(AJ2472/AH2472)*100)</f>
        <v>0</v>
      </c>
      <c r="AM2472" s="496"/>
      <c r="AN2472" s="504"/>
      <c r="AO2472" s="505"/>
      <c r="AP2472" s="493"/>
      <c r="AQ2472" s="494"/>
      <c r="AR2472" s="495">
        <f>IF(AN2472=0,0,(AP2472/AN2472)*100)</f>
        <v>0</v>
      </c>
      <c r="AS2472" s="496"/>
      <c r="AT2472" s="497">
        <f>AB2472+AH2472+AN2472</f>
        <v>0</v>
      </c>
      <c r="AU2472" s="498"/>
      <c r="AV2472" s="499">
        <f>AD2472+AJ2472+AP2472</f>
        <v>0</v>
      </c>
      <c r="AW2472" s="500"/>
      <c r="AX2472" s="495">
        <f>IF(AT2472=0,0,(AV2472/AT2472)*100)</f>
        <v>0</v>
      </c>
      <c r="AY2472" s="496"/>
      <c r="AZ2472" s="504"/>
      <c r="BA2472" s="505"/>
      <c r="BB2472" s="493"/>
      <c r="BC2472" s="494"/>
      <c r="BD2472" s="495">
        <f>IF(AZ2472=0,0,(BB2472/AZ2472)*100)</f>
        <v>0</v>
      </c>
      <c r="BE2472" s="496"/>
      <c r="BF2472" s="497">
        <f>AT2472+AZ2472</f>
        <v>0</v>
      </c>
      <c r="BG2472" s="498"/>
      <c r="BH2472" s="499">
        <f>AV2472+BB2472</f>
        <v>0</v>
      </c>
      <c r="BI2472" s="500"/>
      <c r="BJ2472" s="495">
        <f>IF(BF2472=0,0,(BH2472/BF2472)*100)</f>
        <v>0</v>
      </c>
      <c r="BK2472" s="496"/>
      <c r="BL2472" s="501"/>
      <c r="BM2472" s="502"/>
      <c r="BN2472" s="503"/>
      <c r="BO2472" s="86"/>
      <c r="BP2472" s="87"/>
      <c r="BQ2472" s="84"/>
      <c r="BR2472" s="84"/>
      <c r="BS2472" s="84"/>
    </row>
    <row r="2473" spans="1:73" s="88" customFormat="1" ht="48.95" customHeight="1" thickBot="1">
      <c r="A2473" s="84"/>
      <c r="B2473" s="247"/>
      <c r="C2473" s="249"/>
      <c r="D2473" s="488" t="s">
        <v>52</v>
      </c>
      <c r="E2473" s="489"/>
      <c r="F2473" s="89"/>
      <c r="G2473" s="89"/>
      <c r="H2473" s="249"/>
      <c r="I2473" s="249"/>
      <c r="J2473" s="490">
        <f>IF((J2470+L2472)=0,0,J2470/(J2470+L2472)*100)</f>
        <v>0</v>
      </c>
      <c r="K2473" s="491"/>
      <c r="L2473" s="490">
        <f>IF((L2470+J2472)=0,0,L2470/(L2470+J2472)*100)</f>
        <v>0</v>
      </c>
      <c r="M2473" s="491"/>
      <c r="N2473" s="490">
        <f>IF((N2470+N2472)=0,0,N2470/(N2470+N2472)*100)</f>
        <v>0</v>
      </c>
      <c r="O2473" s="492"/>
      <c r="P2473" s="654"/>
      <c r="Q2473" s="484"/>
      <c r="R2473" s="484"/>
      <c r="S2473" s="484"/>
      <c r="T2473" s="655"/>
      <c r="U2473" s="655"/>
      <c r="V2473" s="484"/>
      <c r="W2473" s="484"/>
      <c r="X2473" s="484"/>
      <c r="Y2473" s="484"/>
      <c r="Z2473" s="484"/>
      <c r="AA2473" s="484"/>
      <c r="AB2473" s="484"/>
      <c r="AC2473" s="484"/>
      <c r="AD2473" s="484"/>
      <c r="AE2473" s="484"/>
      <c r="AF2473" s="484"/>
      <c r="AG2473" s="484"/>
      <c r="AH2473" s="484"/>
      <c r="AI2473" s="484"/>
      <c r="AJ2473" s="484"/>
      <c r="AK2473" s="484"/>
      <c r="AL2473" s="484"/>
      <c r="AM2473" s="484"/>
      <c r="AN2473" s="484"/>
      <c r="AO2473" s="484"/>
      <c r="AP2473" s="484"/>
      <c r="AQ2473" s="484"/>
      <c r="AR2473" s="484"/>
      <c r="AS2473" s="484"/>
      <c r="AT2473" s="484"/>
      <c r="AU2473" s="484"/>
      <c r="AV2473" s="484"/>
      <c r="AW2473" s="484"/>
      <c r="AX2473" s="484"/>
      <c r="AY2473" s="484"/>
      <c r="AZ2473" s="484"/>
      <c r="BA2473" s="484"/>
      <c r="BB2473" s="484"/>
      <c r="BC2473" s="484"/>
      <c r="BD2473" s="484"/>
      <c r="BE2473" s="484"/>
      <c r="BF2473" s="484"/>
      <c r="BG2473" s="484"/>
      <c r="BH2473" s="484"/>
      <c r="BI2473" s="484"/>
      <c r="BJ2473" s="484"/>
      <c r="BK2473" s="484"/>
      <c r="BL2473" s="484"/>
      <c r="BM2473" s="484"/>
      <c r="BN2473" s="485"/>
      <c r="BO2473" s="90"/>
      <c r="BP2473" s="90"/>
      <c r="BQ2473" s="84"/>
      <c r="BR2473" s="84"/>
      <c r="BS2473" s="84"/>
    </row>
    <row r="2474" spans="1:73" ht="27.75" thickTop="1" thickBot="1">
      <c r="A2474" s="62"/>
      <c r="B2474" s="250"/>
      <c r="C2474" s="251"/>
      <c r="D2474" s="251"/>
      <c r="E2474" s="251"/>
      <c r="F2474" s="91"/>
      <c r="G2474" s="91"/>
      <c r="H2474" s="251"/>
      <c r="I2474" s="251"/>
      <c r="J2474" s="251"/>
      <c r="K2474" s="251"/>
      <c r="L2474" s="251"/>
      <c r="M2474" s="251"/>
      <c r="N2474" s="251"/>
      <c r="O2474" s="251"/>
      <c r="P2474" s="251"/>
      <c r="Q2474" s="251"/>
      <c r="R2474" s="251"/>
      <c r="S2474" s="251"/>
      <c r="T2474" s="251"/>
      <c r="U2474" s="251"/>
      <c r="V2474" s="251"/>
      <c r="W2474" s="251"/>
      <c r="X2474" s="251"/>
      <c r="Y2474" s="251"/>
      <c r="Z2474" s="251"/>
      <c r="AA2474" s="251"/>
      <c r="AB2474" s="251"/>
      <c r="AC2474" s="251"/>
      <c r="AD2474" s="251"/>
      <c r="AE2474" s="251"/>
      <c r="AF2474" s="256"/>
      <c r="AG2474" s="256"/>
      <c r="AH2474" s="251"/>
      <c r="AI2474" s="251"/>
      <c r="AJ2474" s="251"/>
      <c r="AK2474" s="251"/>
      <c r="AL2474" s="251"/>
      <c r="AM2474" s="251"/>
      <c r="AN2474" s="251"/>
      <c r="AO2474" s="251"/>
      <c r="AP2474" s="251"/>
      <c r="AQ2474" s="251"/>
      <c r="AR2474" s="251"/>
      <c r="AS2474" s="251"/>
      <c r="AT2474" s="251"/>
      <c r="AU2474" s="251"/>
      <c r="AV2474" s="251"/>
      <c r="AW2474" s="251"/>
      <c r="AX2474" s="251"/>
      <c r="AY2474" s="251"/>
      <c r="AZ2474" s="251"/>
      <c r="BA2474" s="251"/>
      <c r="BB2474" s="251"/>
      <c r="BC2474" s="251"/>
      <c r="BD2474" s="251"/>
      <c r="BE2474" s="251"/>
      <c r="BF2474" s="251"/>
      <c r="BG2474" s="251"/>
      <c r="BH2474" s="251"/>
      <c r="BI2474" s="251"/>
      <c r="BJ2474" s="251"/>
      <c r="BK2474" s="251"/>
      <c r="BL2474" s="251"/>
      <c r="BM2474" s="251"/>
      <c r="BN2474" s="257"/>
      <c r="BO2474" s="92"/>
      <c r="BP2474" s="92"/>
      <c r="BQ2474" s="62"/>
      <c r="BR2474" s="62"/>
      <c r="BS2474" s="62"/>
    </row>
    <row r="2475" spans="1:73" s="88" customFormat="1" ht="73.349999999999994" customHeight="1" thickTop="1" thickBot="1">
      <c r="A2475" s="84"/>
      <c r="B2475" s="486" t="s">
        <v>70</v>
      </c>
      <c r="C2475" s="487"/>
      <c r="D2475" s="483" t="s">
        <v>60</v>
      </c>
      <c r="E2475" s="483"/>
      <c r="F2475" s="93"/>
      <c r="G2475" s="93"/>
      <c r="H2475" s="479"/>
      <c r="I2475" s="480"/>
      <c r="J2475" s="481"/>
      <c r="K2475" s="259"/>
      <c r="L2475" s="479"/>
      <c r="M2475" s="480"/>
      <c r="N2475" s="481"/>
      <c r="O2475" s="476" t="s">
        <v>53</v>
      </c>
      <c r="P2475" s="477"/>
      <c r="Q2475" s="477"/>
      <c r="R2475" s="477"/>
      <c r="S2475" s="479"/>
      <c r="T2475" s="480"/>
      <c r="U2475" s="481"/>
      <c r="V2475" s="259"/>
      <c r="W2475" s="479"/>
      <c r="X2475" s="480"/>
      <c r="Y2475" s="481"/>
      <c r="Z2475" s="476" t="s">
        <v>55</v>
      </c>
      <c r="AA2475" s="477"/>
      <c r="AB2475" s="477"/>
      <c r="AC2475" s="478"/>
      <c r="AD2475" s="479"/>
      <c r="AE2475" s="480"/>
      <c r="AF2475" s="481"/>
      <c r="AG2475" s="259"/>
      <c r="AH2475" s="479"/>
      <c r="AI2475" s="480"/>
      <c r="AJ2475" s="481"/>
      <c r="AK2475" s="476" t="s">
        <v>59</v>
      </c>
      <c r="AL2475" s="477"/>
      <c r="AM2475" s="477"/>
      <c r="AN2475" s="478"/>
      <c r="AO2475" s="479"/>
      <c r="AP2475" s="480"/>
      <c r="AQ2475" s="481"/>
      <c r="AR2475" s="263"/>
      <c r="AS2475" s="479"/>
      <c r="AT2475" s="480"/>
      <c r="AU2475" s="481"/>
      <c r="AV2475" s="264"/>
      <c r="AW2475" s="264"/>
      <c r="AX2475" s="264"/>
      <c r="AY2475" s="264"/>
      <c r="AZ2475" s="472" t="s">
        <v>20</v>
      </c>
      <c r="BA2475" s="472"/>
      <c r="BB2475" s="472"/>
      <c r="BC2475" s="472"/>
      <c r="BD2475" s="473"/>
      <c r="BE2475" s="469">
        <f>BL2470</f>
        <v>0</v>
      </c>
      <c r="BF2475" s="470"/>
      <c r="BG2475" s="471"/>
      <c r="BH2475" s="265"/>
      <c r="BI2475" s="469">
        <f>BL2472</f>
        <v>0</v>
      </c>
      <c r="BJ2475" s="470"/>
      <c r="BK2475" s="471"/>
      <c r="BL2475" s="266"/>
      <c r="BM2475" s="266"/>
      <c r="BN2475" s="267"/>
      <c r="BO2475" s="94"/>
      <c r="BP2475" s="94"/>
      <c r="BQ2475" s="84"/>
      <c r="BR2475" s="84"/>
      <c r="BS2475" s="84"/>
    </row>
    <row r="2476" spans="1:73" ht="15.6" customHeight="1" thickTop="1" thickBot="1">
      <c r="A2476" s="62"/>
      <c r="B2476" s="252"/>
      <c r="C2476" s="241"/>
      <c r="D2476" s="253"/>
      <c r="E2476" s="253"/>
      <c r="F2476" s="95"/>
      <c r="G2476" s="95"/>
      <c r="H2476" s="261"/>
      <c r="I2476" s="261"/>
      <c r="J2476" s="261"/>
      <c r="K2476" s="261"/>
      <c r="L2476" s="261"/>
      <c r="M2476" s="261"/>
      <c r="N2476" s="261"/>
      <c r="O2476" s="258"/>
      <c r="P2476" s="258"/>
      <c r="Q2476" s="258"/>
      <c r="R2476" s="258"/>
      <c r="S2476" s="261"/>
      <c r="T2476" s="261"/>
      <c r="U2476" s="261"/>
      <c r="V2476" s="260"/>
      <c r="W2476" s="261"/>
      <c r="X2476" s="261"/>
      <c r="Y2476" s="261"/>
      <c r="Z2476" s="258"/>
      <c r="AA2476" s="258"/>
      <c r="AB2476" s="258"/>
      <c r="AC2476" s="258"/>
      <c r="AD2476" s="261"/>
      <c r="AE2476" s="261"/>
      <c r="AF2476" s="261"/>
      <c r="AG2476" s="261"/>
      <c r="AH2476" s="260"/>
      <c r="AI2476" s="260"/>
      <c r="AJ2476" s="261"/>
      <c r="AK2476" s="258"/>
      <c r="AL2476" s="258"/>
      <c r="AM2476" s="258"/>
      <c r="AN2476" s="258"/>
      <c r="AO2476" s="261"/>
      <c r="AP2476" s="261"/>
      <c r="AQ2476" s="261"/>
      <c r="AR2476" s="261"/>
      <c r="AS2476" s="261"/>
      <c r="AT2476" s="263"/>
      <c r="AU2476" s="263"/>
      <c r="AV2476" s="268"/>
      <c r="AW2476" s="268"/>
      <c r="AX2476" s="268"/>
      <c r="AY2476" s="268"/>
      <c r="AZ2476" s="258"/>
      <c r="BA2476" s="269"/>
      <c r="BB2476" s="269"/>
      <c r="BC2476" s="270"/>
      <c r="BD2476" s="271"/>
      <c r="BE2476" s="272"/>
      <c r="BF2476" s="272"/>
      <c r="BG2476" s="263"/>
      <c r="BH2476" s="273"/>
      <c r="BI2476" s="274"/>
      <c r="BJ2476" s="274"/>
      <c r="BK2476" s="263"/>
      <c r="BL2476" s="268"/>
      <c r="BM2476" s="268"/>
      <c r="BN2476" s="275"/>
      <c r="BO2476" s="96"/>
      <c r="BP2476" s="96"/>
      <c r="BQ2476" s="62"/>
      <c r="BR2476" s="62"/>
      <c r="BS2476" s="62"/>
    </row>
    <row r="2477" spans="1:73" s="88" customFormat="1" ht="74.849999999999994" customHeight="1" thickTop="1" thickBot="1">
      <c r="A2477" s="84"/>
      <c r="B2477" s="482" t="s">
        <v>51</v>
      </c>
      <c r="C2477" s="472"/>
      <c r="D2477" s="483" t="s">
        <v>61</v>
      </c>
      <c r="E2477" s="483"/>
      <c r="F2477" s="93"/>
      <c r="G2477" s="93"/>
      <c r="H2477" s="469">
        <f>H2475</f>
        <v>0</v>
      </c>
      <c r="I2477" s="470"/>
      <c r="J2477" s="471"/>
      <c r="K2477" s="259"/>
      <c r="L2477" s="469">
        <f>L2475</f>
        <v>0</v>
      </c>
      <c r="M2477" s="470"/>
      <c r="N2477" s="471"/>
      <c r="O2477" s="476" t="s">
        <v>57</v>
      </c>
      <c r="P2477" s="477"/>
      <c r="Q2477" s="477"/>
      <c r="R2477" s="477"/>
      <c r="S2477" s="469">
        <f>S2475-H2475</f>
        <v>0</v>
      </c>
      <c r="T2477" s="470"/>
      <c r="U2477" s="471"/>
      <c r="V2477" s="259"/>
      <c r="W2477" s="469">
        <f>W2475-L2475</f>
        <v>0</v>
      </c>
      <c r="X2477" s="470"/>
      <c r="Y2477" s="471"/>
      <c r="Z2477" s="476" t="s">
        <v>56</v>
      </c>
      <c r="AA2477" s="477"/>
      <c r="AB2477" s="477"/>
      <c r="AC2477" s="478"/>
      <c r="AD2477" s="469">
        <f>AD2475-S2475</f>
        <v>0</v>
      </c>
      <c r="AE2477" s="470"/>
      <c r="AF2477" s="471"/>
      <c r="AG2477" s="259"/>
      <c r="AH2477" s="469">
        <f>AH2475-W2475</f>
        <v>0</v>
      </c>
      <c r="AI2477" s="470"/>
      <c r="AJ2477" s="471"/>
      <c r="AK2477" s="476" t="s">
        <v>58</v>
      </c>
      <c r="AL2477" s="477"/>
      <c r="AM2477" s="477"/>
      <c r="AN2477" s="478"/>
      <c r="AO2477" s="469">
        <f>AO2475-AD2475</f>
        <v>0</v>
      </c>
      <c r="AP2477" s="470"/>
      <c r="AQ2477" s="471"/>
      <c r="AR2477" s="263"/>
      <c r="AS2477" s="469">
        <f>AS2475-AH2475</f>
        <v>0</v>
      </c>
      <c r="AT2477" s="470"/>
      <c r="AU2477" s="471"/>
      <c r="AV2477" s="264"/>
      <c r="AW2477" s="264"/>
      <c r="AX2477" s="264"/>
      <c r="AY2477" s="264"/>
      <c r="AZ2477" s="472" t="s">
        <v>50</v>
      </c>
      <c r="BA2477" s="472"/>
      <c r="BB2477" s="472"/>
      <c r="BC2477" s="472"/>
      <c r="BD2477" s="473"/>
      <c r="BE2477" s="469">
        <f>BE2475-AO2475</f>
        <v>0</v>
      </c>
      <c r="BF2477" s="470"/>
      <c r="BG2477" s="471"/>
      <c r="BH2477" s="276"/>
      <c r="BI2477" s="469">
        <f>BI2475-AS2475</f>
        <v>0</v>
      </c>
      <c r="BJ2477" s="470"/>
      <c r="BK2477" s="471"/>
      <c r="BL2477" s="266"/>
      <c r="BM2477" s="266"/>
      <c r="BN2477" s="267"/>
      <c r="BO2477" s="94"/>
      <c r="BP2477" s="94"/>
      <c r="BQ2477" s="84"/>
      <c r="BR2477" s="84"/>
      <c r="BS2477" s="84"/>
    </row>
    <row r="2478" spans="1:73" ht="27.75" thickTop="1" thickBot="1">
      <c r="A2478" s="62"/>
      <c r="B2478" s="254"/>
      <c r="C2478" s="255"/>
      <c r="D2478" s="255"/>
      <c r="E2478" s="255"/>
      <c r="F2478" s="97"/>
      <c r="G2478" s="97"/>
      <c r="H2478" s="255"/>
      <c r="I2478" s="255"/>
      <c r="J2478" s="255"/>
      <c r="K2478" s="255"/>
      <c r="L2478" s="255"/>
      <c r="M2478" s="255"/>
      <c r="N2478" s="255"/>
      <c r="O2478" s="255"/>
      <c r="P2478" s="255"/>
      <c r="Q2478" s="255"/>
      <c r="R2478" s="255"/>
      <c r="S2478" s="255"/>
      <c r="T2478" s="255"/>
      <c r="U2478" s="255"/>
      <c r="V2478" s="255"/>
      <c r="W2478" s="255"/>
      <c r="X2478" s="255"/>
      <c r="Y2478" s="255"/>
      <c r="Z2478" s="255"/>
      <c r="AA2478" s="255"/>
      <c r="AB2478" s="255"/>
      <c r="AC2478" s="255"/>
      <c r="AD2478" s="255"/>
      <c r="AE2478" s="255"/>
      <c r="AF2478" s="262"/>
      <c r="AG2478" s="262"/>
      <c r="AH2478" s="255"/>
      <c r="AI2478" s="255"/>
      <c r="AJ2478" s="255"/>
      <c r="AK2478" s="255"/>
      <c r="AL2478" s="255"/>
      <c r="AM2478" s="255"/>
      <c r="AN2478" s="255"/>
      <c r="AO2478" s="255"/>
      <c r="AP2478" s="255"/>
      <c r="AQ2478" s="255"/>
      <c r="AR2478" s="255"/>
      <c r="AS2478" s="255"/>
      <c r="AT2478" s="255"/>
      <c r="AU2478" s="255"/>
      <c r="AV2478" s="255"/>
      <c r="AW2478" s="255"/>
      <c r="AX2478" s="255"/>
      <c r="AY2478" s="255"/>
      <c r="AZ2478" s="255"/>
      <c r="BA2478" s="474" t="s">
        <v>104</v>
      </c>
      <c r="BB2478" s="474"/>
      <c r="BC2478" s="474"/>
      <c r="BD2478" s="474"/>
      <c r="BE2478" s="474"/>
      <c r="BF2478" s="474"/>
      <c r="BG2478" s="474"/>
      <c r="BH2478" s="474"/>
      <c r="BI2478" s="474"/>
      <c r="BJ2478" s="474"/>
      <c r="BK2478" s="474"/>
      <c r="BL2478" s="474"/>
      <c r="BM2478" s="474"/>
      <c r="BN2478" s="475"/>
      <c r="BO2478" s="98"/>
      <c r="BP2478" s="98"/>
      <c r="BQ2478" s="62"/>
      <c r="BR2478" s="62"/>
      <c r="BS2478" s="62"/>
    </row>
    <row r="2479" spans="1:73" ht="10.9" customHeight="1" thickTop="1">
      <c r="A2479" s="62"/>
      <c r="B2479" s="63"/>
      <c r="C2479" s="62"/>
      <c r="D2479" s="62"/>
      <c r="E2479" s="62"/>
      <c r="F2479" s="64"/>
      <c r="G2479" s="64"/>
      <c r="H2479" s="62"/>
      <c r="I2479" s="62"/>
      <c r="J2479" s="62"/>
      <c r="K2479" s="62"/>
      <c r="L2479" s="62"/>
      <c r="M2479" s="62"/>
      <c r="N2479" s="62"/>
      <c r="O2479" s="62"/>
      <c r="P2479" s="62"/>
      <c r="Q2479" s="62"/>
      <c r="R2479" s="62"/>
      <c r="S2479" s="62"/>
      <c r="T2479" s="62"/>
      <c r="U2479" s="62"/>
      <c r="V2479" s="62"/>
      <c r="W2479" s="62"/>
      <c r="X2479" s="62"/>
      <c r="Y2479" s="62"/>
      <c r="Z2479" s="62"/>
      <c r="AA2479" s="62"/>
      <c r="AB2479" s="62"/>
      <c r="AC2479" s="62"/>
      <c r="AD2479" s="62"/>
      <c r="AE2479" s="62"/>
      <c r="AF2479" s="65"/>
      <c r="AG2479" s="65"/>
      <c r="AH2479" s="62"/>
      <c r="AI2479" s="62"/>
      <c r="AJ2479" s="62"/>
      <c r="AK2479" s="62"/>
      <c r="AL2479" s="62"/>
      <c r="AM2479" s="62"/>
      <c r="AN2479" s="62"/>
      <c r="AO2479" s="62"/>
      <c r="AP2479" s="62"/>
      <c r="AQ2479" s="62"/>
      <c r="AR2479" s="62"/>
      <c r="AS2479" s="62"/>
      <c r="AT2479" s="62"/>
      <c r="AU2479" s="62"/>
      <c r="AV2479" s="62"/>
      <c r="AW2479" s="62"/>
      <c r="AX2479" s="62"/>
      <c r="AY2479" s="62"/>
      <c r="AZ2479" s="62"/>
      <c r="BA2479" s="62"/>
      <c r="BB2479" s="62"/>
      <c r="BC2479" s="62"/>
      <c r="BD2479" s="62"/>
      <c r="BE2479" s="62"/>
      <c r="BF2479" s="62"/>
      <c r="BG2479" s="62"/>
      <c r="BH2479" s="62"/>
      <c r="BI2479" s="62"/>
      <c r="BJ2479" s="62"/>
      <c r="BK2479" s="62"/>
      <c r="BL2479" s="62"/>
      <c r="BM2479" s="62"/>
      <c r="BN2479" s="62"/>
      <c r="BO2479" s="66"/>
      <c r="BP2479" s="66"/>
      <c r="BQ2479" s="62">
        <f>BQ124+BQ183+BQ242+BQ301+BQ360+BQ419+BQ478+BQ537+BQ596+BQ655+BQ714+BQ773+BQ832+BQ891+BQ950+BQ1009+BQ1068+BQ1127+BQ1186+BQ1245+BQ1304+BQ1363+BQ1422+BQ1481+BQ1540+BQ1599+BQ1658+BQ1717+BQ1776+BQ1835+BQ1894+BQ1953+BQ2012+BQ2071+BQ2130+BQ2189+BQ2248+BQ2307+BQ2366+BQ2425</f>
        <v>0</v>
      </c>
      <c r="BR2479" s="62">
        <f>BR124+BR183+BR242+BR301+BR360+BR419+BR478+BR537+BR596+BR655+BR714+BR773+BR832+BR891+BR950+BR1009+BR1068+BR1127+BR1186+BR1245+BR1304+BR1363+BR1422+BR1481+BR1540+BR1599+BR1658+BR1717+BR1776+BR1835+BR1894+BR1953+BR2012+BR2071+BR2130+BR2189+BR2248+BR2307+BR2366+BR2425</f>
        <v>0</v>
      </c>
      <c r="BS2479" s="62"/>
    </row>
    <row r="2480" spans="1:73" s="69" customFormat="1" ht="33.75">
      <c r="A2480" s="68"/>
      <c r="B2480" s="651" t="s">
        <v>9</v>
      </c>
      <c r="C2480" s="651"/>
      <c r="D2480" s="651"/>
      <c r="E2480" s="651"/>
      <c r="F2480" s="651"/>
      <c r="G2480" s="651"/>
      <c r="H2480" s="651"/>
      <c r="I2480" s="651"/>
      <c r="J2480" s="651"/>
      <c r="K2480" s="651"/>
      <c r="L2480" s="651"/>
      <c r="M2480" s="651"/>
      <c r="N2480" s="651"/>
      <c r="O2480" s="651"/>
      <c r="P2480" s="651"/>
      <c r="Q2480" s="651"/>
      <c r="R2480" s="651"/>
      <c r="S2480" s="651"/>
      <c r="T2480" s="651"/>
      <c r="U2480" s="651"/>
      <c r="V2480" s="651"/>
      <c r="W2480" s="651"/>
      <c r="X2480" s="651"/>
      <c r="Y2480" s="651"/>
      <c r="Z2480" s="651"/>
      <c r="AA2480" s="651"/>
      <c r="AB2480" s="651"/>
      <c r="AC2480" s="651"/>
      <c r="AD2480" s="651"/>
      <c r="AE2480" s="651"/>
      <c r="AF2480" s="651"/>
      <c r="AG2480" s="651"/>
      <c r="AH2480" s="651"/>
      <c r="AI2480" s="651"/>
      <c r="AJ2480" s="651"/>
      <c r="AK2480" s="651"/>
      <c r="AL2480" s="651"/>
      <c r="AM2480" s="651"/>
      <c r="AN2480" s="651"/>
      <c r="AO2480" s="651"/>
      <c r="AP2480" s="651"/>
      <c r="AQ2480" s="651"/>
      <c r="AR2480" s="651"/>
      <c r="AS2480" s="651"/>
      <c r="AT2480" s="651"/>
      <c r="AU2480" s="651"/>
      <c r="AV2480" s="651"/>
      <c r="AW2480" s="651"/>
      <c r="AX2480" s="651"/>
      <c r="AY2480" s="651"/>
      <c r="AZ2480" s="651"/>
      <c r="BA2480" s="651"/>
      <c r="BB2480" s="651"/>
      <c r="BC2480" s="651"/>
      <c r="BD2480" s="651"/>
      <c r="BE2480" s="651"/>
      <c r="BF2480" s="651"/>
      <c r="BG2480" s="651"/>
      <c r="BH2480" s="651"/>
      <c r="BI2480" s="651"/>
      <c r="BJ2480" s="651"/>
      <c r="BK2480" s="651"/>
      <c r="BL2480" s="651"/>
      <c r="BM2480" s="651"/>
      <c r="BN2480" s="651"/>
      <c r="BO2480" s="223"/>
      <c r="BP2480" s="223"/>
      <c r="BQ2480" s="68"/>
      <c r="BR2480" s="68"/>
      <c r="BS2480" s="68"/>
    </row>
    <row r="2481" spans="1:71" ht="10.9" customHeight="1">
      <c r="A2481" s="62"/>
      <c r="B2481" s="224"/>
      <c r="C2481" s="225"/>
      <c r="D2481" s="225"/>
      <c r="E2481" s="225"/>
      <c r="F2481" s="226"/>
      <c r="G2481" s="226"/>
      <c r="H2481" s="225"/>
      <c r="I2481" s="225"/>
      <c r="J2481" s="225"/>
      <c r="K2481" s="225"/>
      <c r="L2481" s="225"/>
      <c r="M2481" s="225"/>
      <c r="N2481" s="225"/>
      <c r="O2481" s="225"/>
      <c r="P2481" s="225"/>
      <c r="Q2481" s="225"/>
      <c r="R2481" s="225"/>
      <c r="S2481" s="225"/>
      <c r="T2481" s="225"/>
      <c r="U2481" s="225"/>
      <c r="V2481" s="225"/>
      <c r="W2481" s="225"/>
      <c r="X2481" s="225"/>
      <c r="Y2481" s="225"/>
      <c r="Z2481" s="225"/>
      <c r="AA2481" s="225"/>
      <c r="AB2481" s="225"/>
      <c r="AC2481" s="225"/>
      <c r="AD2481" s="225"/>
      <c r="AE2481" s="225"/>
      <c r="AF2481" s="227"/>
      <c r="AG2481" s="227"/>
      <c r="AH2481" s="225"/>
      <c r="AI2481" s="225"/>
      <c r="AJ2481" s="225"/>
      <c r="AK2481" s="225"/>
      <c r="AL2481" s="225"/>
      <c r="AM2481" s="225"/>
      <c r="AN2481" s="225"/>
      <c r="AO2481" s="225"/>
      <c r="AP2481" s="225"/>
      <c r="AQ2481" s="225"/>
      <c r="AR2481" s="225"/>
      <c r="AS2481" s="225"/>
      <c r="AT2481" s="225"/>
      <c r="AU2481" s="225"/>
      <c r="AV2481" s="225"/>
      <c r="AW2481" s="225"/>
      <c r="AX2481" s="225"/>
      <c r="AY2481" s="225"/>
      <c r="AZ2481" s="225"/>
      <c r="BA2481" s="225"/>
      <c r="BB2481" s="225"/>
      <c r="BC2481" s="225"/>
      <c r="BD2481" s="225"/>
      <c r="BE2481" s="225"/>
      <c r="BF2481" s="225"/>
      <c r="BG2481" s="225"/>
      <c r="BH2481" s="225"/>
      <c r="BI2481" s="225"/>
      <c r="BJ2481" s="225"/>
      <c r="BK2481" s="225"/>
      <c r="BL2481" s="225"/>
      <c r="BM2481" s="225"/>
      <c r="BN2481" s="652"/>
      <c r="BO2481" s="652"/>
      <c r="BP2481" s="652"/>
      <c r="BQ2481" s="62"/>
      <c r="BR2481" s="62"/>
      <c r="BS2481" s="62"/>
    </row>
    <row r="2482" spans="1:71" s="70" customFormat="1" ht="36.75" customHeight="1">
      <c r="A2482" s="63"/>
      <c r="B2482" s="224"/>
      <c r="C2482" s="224"/>
      <c r="D2482" s="228" t="s">
        <v>10</v>
      </c>
      <c r="E2482" s="653" t="str">
        <f>IF(ROSTER!D$3="","",ROSTER!D$3)</f>
        <v/>
      </c>
      <c r="F2482" s="653"/>
      <c r="G2482" s="653"/>
      <c r="H2482" s="653"/>
      <c r="I2482" s="653"/>
      <c r="J2482" s="653"/>
      <c r="K2482" s="653"/>
      <c r="L2482" s="653"/>
      <c r="M2482" s="653"/>
      <c r="N2482" s="653"/>
      <c r="O2482" s="653"/>
      <c r="P2482" s="653"/>
      <c r="Q2482" s="653"/>
      <c r="R2482" s="653"/>
      <c r="S2482" s="653"/>
      <c r="T2482" s="653"/>
      <c r="U2482" s="653"/>
      <c r="V2482" s="653"/>
      <c r="W2482" s="653"/>
      <c r="X2482" s="653"/>
      <c r="Y2482" s="653"/>
      <c r="Z2482" s="653"/>
      <c r="AA2482" s="653"/>
      <c r="AB2482" s="653"/>
      <c r="AC2482" s="653"/>
      <c r="AD2482" s="229"/>
      <c r="AE2482" s="649" t="s">
        <v>11</v>
      </c>
      <c r="AF2482" s="649"/>
      <c r="AG2482" s="649"/>
      <c r="AH2482" s="649"/>
      <c r="AI2482" s="649"/>
      <c r="AJ2482" s="649"/>
      <c r="AK2482" s="649"/>
      <c r="AL2482" s="647"/>
      <c r="AM2482" s="647"/>
      <c r="AN2482" s="647"/>
      <c r="AO2482" s="647"/>
      <c r="AP2482" s="647"/>
      <c r="AQ2482" s="647"/>
      <c r="AR2482" s="647"/>
      <c r="AS2482" s="647"/>
      <c r="AT2482" s="647"/>
      <c r="AU2482" s="647"/>
      <c r="AV2482" s="647"/>
      <c r="AW2482" s="647"/>
      <c r="AX2482" s="647"/>
      <c r="AY2482" s="647"/>
      <c r="AZ2482" s="647"/>
      <c r="BA2482" s="647"/>
      <c r="BB2482" s="647"/>
      <c r="BC2482" s="647"/>
      <c r="BD2482" s="647"/>
      <c r="BE2482" s="647"/>
      <c r="BF2482" s="647"/>
      <c r="BG2482" s="647"/>
      <c r="BH2482" s="647"/>
      <c r="BI2482" s="647"/>
      <c r="BJ2482" s="647"/>
      <c r="BK2482" s="647"/>
      <c r="BL2482" s="647"/>
      <c r="BM2482" s="647"/>
      <c r="BN2482" s="652"/>
      <c r="BO2482" s="652"/>
      <c r="BP2482" s="652"/>
      <c r="BQ2482" s="63"/>
      <c r="BR2482" s="63"/>
      <c r="BS2482" s="63"/>
    </row>
    <row r="2483" spans="1:71" ht="8.85" customHeight="1">
      <c r="A2483" s="71"/>
      <c r="B2483" s="224"/>
      <c r="C2483" s="227" t="s">
        <v>39</v>
      </c>
      <c r="D2483" s="227"/>
      <c r="E2483" s="227"/>
      <c r="F2483" s="230"/>
      <c r="G2483" s="230"/>
      <c r="H2483" s="227"/>
      <c r="I2483" s="227"/>
      <c r="J2483" s="231"/>
      <c r="K2483" s="231"/>
      <c r="L2483" s="231"/>
      <c r="M2483" s="231"/>
      <c r="N2483" s="231"/>
      <c r="O2483" s="231"/>
      <c r="P2483" s="231"/>
      <c r="Q2483" s="231"/>
      <c r="R2483" s="231"/>
      <c r="S2483" s="231"/>
      <c r="T2483" s="231"/>
      <c r="U2483" s="231"/>
      <c r="V2483" s="231"/>
      <c r="W2483" s="231"/>
      <c r="X2483" s="231"/>
      <c r="Y2483" s="231"/>
      <c r="Z2483" s="231"/>
      <c r="AA2483" s="231"/>
      <c r="AB2483" s="231"/>
      <c r="AC2483" s="231"/>
      <c r="AD2483" s="231"/>
      <c r="AE2483" s="231"/>
      <c r="AF2483" s="231"/>
      <c r="AG2483" s="227"/>
      <c r="AH2483" s="232"/>
      <c r="AI2483" s="233"/>
      <c r="AJ2483" s="233"/>
      <c r="AK2483" s="233"/>
      <c r="AL2483" s="233"/>
      <c r="AM2483" s="233"/>
      <c r="AN2483" s="233"/>
      <c r="AO2483" s="234"/>
      <c r="AP2483" s="235"/>
      <c r="AQ2483" s="235"/>
      <c r="AR2483" s="235"/>
      <c r="AS2483" s="235"/>
      <c r="AT2483" s="235"/>
      <c r="AU2483" s="235"/>
      <c r="AV2483" s="235"/>
      <c r="AW2483" s="235"/>
      <c r="AX2483" s="235"/>
      <c r="AY2483" s="235"/>
      <c r="AZ2483" s="235"/>
      <c r="BA2483" s="235"/>
      <c r="BB2483" s="235"/>
      <c r="BC2483" s="235"/>
      <c r="BD2483" s="235"/>
      <c r="BE2483" s="235"/>
      <c r="BF2483" s="235"/>
      <c r="BG2483" s="235"/>
      <c r="BH2483" s="235"/>
      <c r="BI2483" s="235"/>
      <c r="BJ2483" s="235"/>
      <c r="BK2483" s="235"/>
      <c r="BL2483" s="235"/>
      <c r="BM2483" s="235"/>
      <c r="BN2483" s="235"/>
      <c r="BO2483" s="236"/>
      <c r="BP2483" s="236"/>
      <c r="BQ2483" s="71"/>
      <c r="BR2483" s="71"/>
      <c r="BS2483" s="71"/>
    </row>
    <row r="2484" spans="1:71" s="70" customFormat="1" ht="37.5">
      <c r="A2484" s="63"/>
      <c r="B2484" s="224"/>
      <c r="C2484" s="646" t="s">
        <v>38</v>
      </c>
      <c r="D2484" s="646"/>
      <c r="E2484" s="647"/>
      <c r="F2484" s="647"/>
      <c r="G2484" s="647"/>
      <c r="H2484" s="647"/>
      <c r="I2484" s="647"/>
      <c r="J2484" s="647"/>
      <c r="K2484" s="647"/>
      <c r="L2484" s="647"/>
      <c r="M2484" s="647"/>
      <c r="N2484" s="647"/>
      <c r="O2484" s="647"/>
      <c r="P2484" s="647"/>
      <c r="Q2484" s="647"/>
      <c r="R2484" s="647"/>
      <c r="S2484" s="647"/>
      <c r="T2484" s="647"/>
      <c r="U2484" s="647"/>
      <c r="V2484" s="647"/>
      <c r="W2484" s="647"/>
      <c r="X2484" s="647"/>
      <c r="Y2484" s="647"/>
      <c r="Z2484" s="647"/>
      <c r="AA2484" s="647"/>
      <c r="AB2484" s="647"/>
      <c r="AC2484" s="647"/>
      <c r="AD2484" s="229"/>
      <c r="AE2484" s="648" t="s">
        <v>21</v>
      </c>
      <c r="AF2484" s="648"/>
      <c r="AG2484" s="648"/>
      <c r="AH2484" s="648"/>
      <c r="AI2484" s="647"/>
      <c r="AJ2484" s="647"/>
      <c r="AK2484" s="647"/>
      <c r="AL2484" s="647"/>
      <c r="AM2484" s="647"/>
      <c r="AN2484" s="647"/>
      <c r="AO2484" s="647"/>
      <c r="AP2484" s="647"/>
      <c r="AQ2484" s="647"/>
      <c r="AR2484" s="647"/>
      <c r="AS2484" s="647"/>
      <c r="AT2484" s="647"/>
      <c r="AU2484" s="647"/>
      <c r="AV2484" s="647"/>
      <c r="AW2484" s="647"/>
      <c r="AX2484" s="647"/>
      <c r="AY2484" s="647"/>
      <c r="AZ2484" s="647"/>
      <c r="BA2484" s="649" t="s">
        <v>12</v>
      </c>
      <c r="BB2484" s="649"/>
      <c r="BC2484" s="649"/>
      <c r="BD2484" s="650"/>
      <c r="BE2484" s="650"/>
      <c r="BF2484" s="650"/>
      <c r="BG2484" s="650"/>
      <c r="BH2484" s="650"/>
      <c r="BI2484" s="650"/>
      <c r="BJ2484" s="650"/>
      <c r="BK2484" s="650"/>
      <c r="BL2484" s="650"/>
      <c r="BM2484" s="650"/>
      <c r="BN2484" s="237"/>
      <c r="BO2484" s="238"/>
      <c r="BP2484" s="238"/>
      <c r="BQ2484" s="72">
        <f>IF(BD2484=0,0,1)</f>
        <v>0</v>
      </c>
      <c r="BR2484" s="73">
        <f>IF((BE2534+BI2534)&gt;(AO2534+AS2534),1,0)</f>
        <v>0</v>
      </c>
      <c r="BS2484" s="74"/>
    </row>
    <row r="2485" spans="1:71" ht="9.6" customHeight="1">
      <c r="A2485" s="62"/>
      <c r="B2485" s="224"/>
      <c r="C2485" s="225"/>
      <c r="D2485" s="225"/>
      <c r="E2485" s="225"/>
      <c r="F2485" s="226"/>
      <c r="G2485" s="226"/>
      <c r="H2485" s="225"/>
      <c r="I2485" s="225"/>
      <c r="J2485" s="225"/>
      <c r="K2485" s="225"/>
      <c r="L2485" s="225"/>
      <c r="M2485" s="225"/>
      <c r="N2485" s="225"/>
      <c r="O2485" s="225"/>
      <c r="P2485" s="225"/>
      <c r="Q2485" s="225"/>
      <c r="R2485" s="225"/>
      <c r="S2485" s="225"/>
      <c r="T2485" s="225"/>
      <c r="U2485" s="225"/>
      <c r="V2485" s="225"/>
      <c r="W2485" s="225"/>
      <c r="X2485" s="225"/>
      <c r="Y2485" s="225"/>
      <c r="Z2485" s="225"/>
      <c r="AA2485" s="225"/>
      <c r="AB2485" s="225"/>
      <c r="AC2485" s="225"/>
      <c r="AD2485" s="225"/>
      <c r="AE2485" s="225"/>
      <c r="AF2485" s="227"/>
      <c r="AG2485" s="227"/>
      <c r="AH2485" s="225"/>
      <c r="AI2485" s="225"/>
      <c r="AJ2485" s="225"/>
      <c r="AK2485" s="225"/>
      <c r="AL2485" s="225"/>
      <c r="AM2485" s="225"/>
      <c r="AN2485" s="225"/>
      <c r="AO2485" s="225"/>
      <c r="AP2485" s="225"/>
      <c r="AQ2485" s="225"/>
      <c r="AR2485" s="225"/>
      <c r="AS2485" s="225"/>
      <c r="AT2485" s="225"/>
      <c r="AU2485" s="225"/>
      <c r="AV2485" s="225"/>
      <c r="AW2485" s="225"/>
      <c r="AX2485" s="225"/>
      <c r="AY2485" s="225"/>
      <c r="AZ2485" s="225"/>
      <c r="BA2485" s="225"/>
      <c r="BB2485" s="225"/>
      <c r="BC2485" s="225"/>
      <c r="BD2485" s="225"/>
      <c r="BE2485" s="225"/>
      <c r="BF2485" s="225"/>
      <c r="BG2485" s="225"/>
      <c r="BH2485" s="225"/>
      <c r="BI2485" s="225"/>
      <c r="BJ2485" s="225"/>
      <c r="BK2485" s="225"/>
      <c r="BL2485" s="225"/>
      <c r="BM2485" s="225"/>
      <c r="BN2485" s="225"/>
      <c r="BO2485" s="239"/>
      <c r="BP2485" s="239"/>
      <c r="BQ2485" s="62"/>
      <c r="BR2485" s="62"/>
      <c r="BS2485" s="62"/>
    </row>
    <row r="2486" spans="1:71" ht="8.85" customHeight="1" thickBot="1">
      <c r="A2486" s="62"/>
      <c r="B2486" s="240"/>
      <c r="C2486" s="241"/>
      <c r="D2486" s="241"/>
      <c r="E2486" s="241"/>
      <c r="F2486" s="242"/>
      <c r="G2486" s="242"/>
      <c r="H2486" s="241"/>
      <c r="I2486" s="241"/>
      <c r="J2486" s="241"/>
      <c r="K2486" s="241"/>
      <c r="L2486" s="241"/>
      <c r="M2486" s="241"/>
      <c r="N2486" s="241"/>
      <c r="O2486" s="241"/>
      <c r="P2486" s="241"/>
      <c r="Q2486" s="241"/>
      <c r="R2486" s="241"/>
      <c r="S2486" s="241"/>
      <c r="T2486" s="241"/>
      <c r="U2486" s="241"/>
      <c r="V2486" s="241"/>
      <c r="W2486" s="241"/>
      <c r="X2486" s="241"/>
      <c r="Y2486" s="241"/>
      <c r="Z2486" s="241"/>
      <c r="AA2486" s="241"/>
      <c r="AB2486" s="241"/>
      <c r="AC2486" s="241"/>
      <c r="AD2486" s="241"/>
      <c r="AE2486" s="241"/>
      <c r="AF2486" s="243"/>
      <c r="AG2486" s="243"/>
      <c r="AH2486" s="241"/>
      <c r="AI2486" s="241"/>
      <c r="AJ2486" s="241"/>
      <c r="AK2486" s="241"/>
      <c r="AL2486" s="241"/>
      <c r="AM2486" s="241"/>
      <c r="AN2486" s="241"/>
      <c r="AO2486" s="241"/>
      <c r="AP2486" s="241"/>
      <c r="AQ2486" s="241"/>
      <c r="AR2486" s="241"/>
      <c r="AS2486" s="241"/>
      <c r="AT2486" s="241"/>
      <c r="AU2486" s="241"/>
      <c r="AV2486" s="241"/>
      <c r="AW2486" s="241"/>
      <c r="AX2486" s="241"/>
      <c r="AY2486" s="241"/>
      <c r="AZ2486" s="241"/>
      <c r="BA2486" s="241"/>
      <c r="BB2486" s="241"/>
      <c r="BC2486" s="241"/>
      <c r="BD2486" s="241"/>
      <c r="BE2486" s="241"/>
      <c r="BF2486" s="241"/>
      <c r="BG2486" s="241"/>
      <c r="BH2486" s="241"/>
      <c r="BI2486" s="241"/>
      <c r="BJ2486" s="241"/>
      <c r="BK2486" s="241"/>
      <c r="BL2486" s="241"/>
      <c r="BM2486" s="241"/>
      <c r="BN2486" s="241"/>
      <c r="BO2486" s="244"/>
      <c r="BP2486" s="244"/>
      <c r="BQ2486" s="62"/>
      <c r="BR2486" s="62"/>
      <c r="BS2486" s="62"/>
    </row>
    <row r="2487" spans="1:71" s="70" customFormat="1" ht="33.4" customHeight="1" thickTop="1">
      <c r="A2487" s="74"/>
      <c r="B2487" s="634" t="s">
        <v>0</v>
      </c>
      <c r="C2487" s="636" t="s">
        <v>1</v>
      </c>
      <c r="D2487" s="637"/>
      <c r="E2487" s="245" t="s">
        <v>28</v>
      </c>
      <c r="F2487" s="644" t="s">
        <v>115</v>
      </c>
      <c r="G2487" s="644" t="s">
        <v>116</v>
      </c>
      <c r="H2487" s="640" t="s">
        <v>41</v>
      </c>
      <c r="I2487" s="641"/>
      <c r="J2487" s="619" t="s">
        <v>7</v>
      </c>
      <c r="K2487" s="619"/>
      <c r="L2487" s="619"/>
      <c r="M2487" s="619"/>
      <c r="N2487" s="619"/>
      <c r="O2487" s="619"/>
      <c r="P2487" s="619" t="s">
        <v>2</v>
      </c>
      <c r="Q2487" s="619"/>
      <c r="R2487" s="619"/>
      <c r="S2487" s="619"/>
      <c r="T2487" s="619"/>
      <c r="U2487" s="619"/>
      <c r="V2487" s="630" t="s">
        <v>35</v>
      </c>
      <c r="W2487" s="631"/>
      <c r="X2487" s="630" t="s">
        <v>36</v>
      </c>
      <c r="Y2487" s="631"/>
      <c r="Z2487" s="630" t="s">
        <v>44</v>
      </c>
      <c r="AA2487" s="631"/>
      <c r="AB2487" s="619" t="s">
        <v>6</v>
      </c>
      <c r="AC2487" s="619"/>
      <c r="AD2487" s="619"/>
      <c r="AE2487" s="619"/>
      <c r="AF2487" s="619"/>
      <c r="AG2487" s="619"/>
      <c r="AH2487" s="619" t="s">
        <v>74</v>
      </c>
      <c r="AI2487" s="619"/>
      <c r="AJ2487" s="619"/>
      <c r="AK2487" s="619"/>
      <c r="AL2487" s="619"/>
      <c r="AM2487" s="619"/>
      <c r="AN2487" s="619" t="s">
        <v>75</v>
      </c>
      <c r="AO2487" s="619"/>
      <c r="AP2487" s="619"/>
      <c r="AQ2487" s="619"/>
      <c r="AR2487" s="619"/>
      <c r="AS2487" s="619"/>
      <c r="AT2487" s="619" t="s">
        <v>76</v>
      </c>
      <c r="AU2487" s="619"/>
      <c r="AV2487" s="619"/>
      <c r="AW2487" s="619"/>
      <c r="AX2487" s="619"/>
      <c r="AY2487" s="621"/>
      <c r="AZ2487" s="619" t="s">
        <v>4</v>
      </c>
      <c r="BA2487" s="619"/>
      <c r="BB2487" s="619"/>
      <c r="BC2487" s="619"/>
      <c r="BD2487" s="619"/>
      <c r="BE2487" s="620"/>
      <c r="BF2487" s="619" t="s">
        <v>77</v>
      </c>
      <c r="BG2487" s="619"/>
      <c r="BH2487" s="619"/>
      <c r="BI2487" s="619"/>
      <c r="BJ2487" s="619"/>
      <c r="BK2487" s="621"/>
      <c r="BL2487" s="622" t="s">
        <v>25</v>
      </c>
      <c r="BM2487" s="623"/>
      <c r="BN2487" s="624"/>
      <c r="BO2487" s="615" t="s">
        <v>92</v>
      </c>
      <c r="BP2487" s="615" t="s">
        <v>93</v>
      </c>
      <c r="BQ2487" s="74"/>
      <c r="BR2487" s="74"/>
      <c r="BS2487" s="74"/>
    </row>
    <row r="2488" spans="1:71" s="76" customFormat="1" ht="31.9" customHeight="1">
      <c r="A2488" s="75"/>
      <c r="B2488" s="635"/>
      <c r="C2488" s="638"/>
      <c r="D2488" s="639"/>
      <c r="E2488" s="246" t="s">
        <v>117</v>
      </c>
      <c r="F2488" s="645"/>
      <c r="G2488" s="645"/>
      <c r="H2488" s="642"/>
      <c r="I2488" s="643"/>
      <c r="J2488" s="607" t="s">
        <v>17</v>
      </c>
      <c r="K2488" s="608"/>
      <c r="L2488" s="609" t="s">
        <v>18</v>
      </c>
      <c r="M2488" s="610"/>
      <c r="N2488" s="617" t="s">
        <v>19</v>
      </c>
      <c r="O2488" s="618" t="s">
        <v>8</v>
      </c>
      <c r="P2488" s="607" t="s">
        <v>26</v>
      </c>
      <c r="Q2488" s="608"/>
      <c r="R2488" s="609" t="s">
        <v>24</v>
      </c>
      <c r="S2488" s="610"/>
      <c r="T2488" s="617" t="s">
        <v>19</v>
      </c>
      <c r="U2488" s="618"/>
      <c r="V2488" s="632"/>
      <c r="W2488" s="633"/>
      <c r="X2488" s="632"/>
      <c r="Y2488" s="633"/>
      <c r="Z2488" s="632"/>
      <c r="AA2488" s="633"/>
      <c r="AB2488" s="607" t="s">
        <v>54</v>
      </c>
      <c r="AC2488" s="608"/>
      <c r="AD2488" s="609" t="s">
        <v>23</v>
      </c>
      <c r="AE2488" s="610" t="s">
        <v>3</v>
      </c>
      <c r="AF2488" s="611" t="s">
        <v>5</v>
      </c>
      <c r="AG2488" s="612"/>
      <c r="AH2488" s="607" t="s">
        <v>54</v>
      </c>
      <c r="AI2488" s="608"/>
      <c r="AJ2488" s="609" t="s">
        <v>23</v>
      </c>
      <c r="AK2488" s="610" t="s">
        <v>3</v>
      </c>
      <c r="AL2488" s="611" t="s">
        <v>5</v>
      </c>
      <c r="AM2488" s="612"/>
      <c r="AN2488" s="607" t="s">
        <v>54</v>
      </c>
      <c r="AO2488" s="608"/>
      <c r="AP2488" s="609" t="s">
        <v>23</v>
      </c>
      <c r="AQ2488" s="610" t="s">
        <v>3</v>
      </c>
      <c r="AR2488" s="611" t="s">
        <v>5</v>
      </c>
      <c r="AS2488" s="612"/>
      <c r="AT2488" s="613" t="s">
        <v>54</v>
      </c>
      <c r="AU2488" s="614"/>
      <c r="AV2488" s="628" t="s">
        <v>23</v>
      </c>
      <c r="AW2488" s="629" t="s">
        <v>3</v>
      </c>
      <c r="AX2488" s="611" t="s">
        <v>5</v>
      </c>
      <c r="AY2488" s="612"/>
      <c r="AZ2488" s="607" t="s">
        <v>54</v>
      </c>
      <c r="BA2488" s="608"/>
      <c r="BB2488" s="609" t="s">
        <v>23</v>
      </c>
      <c r="BC2488" s="610" t="s">
        <v>3</v>
      </c>
      <c r="BD2488" s="611" t="s">
        <v>5</v>
      </c>
      <c r="BE2488" s="612"/>
      <c r="BF2488" s="613" t="s">
        <v>54</v>
      </c>
      <c r="BG2488" s="614"/>
      <c r="BH2488" s="628" t="s">
        <v>23</v>
      </c>
      <c r="BI2488" s="629" t="s">
        <v>3</v>
      </c>
      <c r="BJ2488" s="611" t="s">
        <v>5</v>
      </c>
      <c r="BK2488" s="612"/>
      <c r="BL2488" s="625"/>
      <c r="BM2488" s="626"/>
      <c r="BN2488" s="627"/>
      <c r="BO2488" s="616"/>
      <c r="BP2488" s="616"/>
      <c r="BQ2488" s="75"/>
      <c r="BR2488" s="75"/>
      <c r="BS2488" s="75"/>
    </row>
    <row r="2489" spans="1:71" ht="23.85" customHeight="1">
      <c r="A2489" s="77"/>
      <c r="B2489" s="605" t="str">
        <f>IF(ROSTER!B$8="","",ROSTER!B$8)</f>
        <v/>
      </c>
      <c r="C2489" s="588" t="str">
        <f>IF(ROSTER!C$8="","",ROSTER!C$8)</f>
        <v/>
      </c>
      <c r="D2489" s="589"/>
      <c r="E2489" s="590"/>
      <c r="F2489" s="592">
        <f>IF(E2489="y",1,IF(E2489="S",1,0))</f>
        <v>0</v>
      </c>
      <c r="G2489" s="594">
        <f>IF(E2489="S",1,0)</f>
        <v>0</v>
      </c>
      <c r="H2489" s="584"/>
      <c r="I2489" s="576"/>
      <c r="J2489" s="564"/>
      <c r="K2489" s="565"/>
      <c r="L2489" s="568"/>
      <c r="M2489" s="569"/>
      <c r="N2489" s="578">
        <f>L2489+J2489</f>
        <v>0</v>
      </c>
      <c r="O2489" s="579"/>
      <c r="P2489" s="564"/>
      <c r="Q2489" s="565"/>
      <c r="R2489" s="568"/>
      <c r="S2489" s="569"/>
      <c r="T2489" s="578">
        <f>R2489-P2489</f>
        <v>0</v>
      </c>
      <c r="U2489" s="579"/>
      <c r="V2489" s="584"/>
      <c r="W2489" s="576"/>
      <c r="X2489" s="564"/>
      <c r="Y2489" s="576"/>
      <c r="Z2489" s="564"/>
      <c r="AA2489" s="576"/>
      <c r="AB2489" s="564"/>
      <c r="AC2489" s="565"/>
      <c r="AD2489" s="568"/>
      <c r="AE2489" s="569"/>
      <c r="AF2489" s="548">
        <f>IF(AB2489=0,0,(AD2489/AB2489)*100)</f>
        <v>0</v>
      </c>
      <c r="AG2489" s="549"/>
      <c r="AH2489" s="564"/>
      <c r="AI2489" s="565"/>
      <c r="AJ2489" s="568"/>
      <c r="AK2489" s="569"/>
      <c r="AL2489" s="548">
        <f>IF(AH2489=0,0,(AJ2489/AH2489)*100)</f>
        <v>0</v>
      </c>
      <c r="AM2489" s="549"/>
      <c r="AN2489" s="564"/>
      <c r="AO2489" s="565"/>
      <c r="AP2489" s="568"/>
      <c r="AQ2489" s="569"/>
      <c r="AR2489" s="548">
        <f>IF(AN2489=0,0,(AP2489/AN2489)*100)</f>
        <v>0</v>
      </c>
      <c r="AS2489" s="549"/>
      <c r="AT2489" s="572">
        <f>AB2489+AH2489+AN2489</f>
        <v>0</v>
      </c>
      <c r="AU2489" s="573"/>
      <c r="AV2489" s="544">
        <f>AD2489+AJ2489+AP2489</f>
        <v>0</v>
      </c>
      <c r="AW2489" s="545"/>
      <c r="AX2489" s="548">
        <f>IF(AT2489=0,0,(AV2489/AT2489)*100)</f>
        <v>0</v>
      </c>
      <c r="AY2489" s="549"/>
      <c r="AZ2489" s="564"/>
      <c r="BA2489" s="565"/>
      <c r="BB2489" s="568"/>
      <c r="BC2489" s="569"/>
      <c r="BD2489" s="548">
        <f>IF(AZ2489=0,0,(BB2489/AZ2489)*100)</f>
        <v>0</v>
      </c>
      <c r="BE2489" s="549"/>
      <c r="BF2489" s="572">
        <f>AT2489+AZ2489</f>
        <v>0</v>
      </c>
      <c r="BG2489" s="573"/>
      <c r="BH2489" s="544">
        <f>AV2489+BB2489</f>
        <v>0</v>
      </c>
      <c r="BI2489" s="545"/>
      <c r="BJ2489" s="548">
        <f>IF(BF2489=0,0,(BH2489/BF2489)*100)</f>
        <v>0</v>
      </c>
      <c r="BK2489" s="549"/>
      <c r="BL2489" s="552">
        <f>(AD2489*2)+(AJ2489*2)+(AP2489*3)+BB2489</f>
        <v>0</v>
      </c>
      <c r="BM2489" s="553"/>
      <c r="BN2489" s="554"/>
      <c r="BO2489" s="560" t="e">
        <f>(BL2489*BR$2312)+(N2489*BR$2313)+(X2489*BR$2314)+(R2489*BR$2315)+(V2489*BR$2316)+(Z2489*BR$2317)</f>
        <v>#REF!</v>
      </c>
      <c r="BP2489" s="560" t="e">
        <f>((AZ2489-BB2489)*BR$2319)+((AT2489-AV2489)*BR$2318)+(H2489*BR$2320)+(P2489*BR$2321)</f>
        <v>#REF!</v>
      </c>
      <c r="BQ2489" s="78" t="s">
        <v>81</v>
      </c>
      <c r="BR2489" s="79" t="e">
        <f>IF(#REF!="B",#REF!,IF(#REF!="C",#REF!,#REF!))</f>
        <v>#REF!</v>
      </c>
      <c r="BS2489" s="75"/>
    </row>
    <row r="2490" spans="1:71" ht="23.85" customHeight="1">
      <c r="A2490" s="77"/>
      <c r="B2490" s="606"/>
      <c r="C2490" s="562" t="str">
        <f>IF(ROSTER!D$8="","",ROSTER!D$8)</f>
        <v/>
      </c>
      <c r="D2490" s="563"/>
      <c r="E2490" s="591"/>
      <c r="F2490" s="593"/>
      <c r="G2490" s="595"/>
      <c r="H2490" s="585"/>
      <c r="I2490" s="577"/>
      <c r="J2490" s="566"/>
      <c r="K2490" s="567"/>
      <c r="L2490" s="570"/>
      <c r="M2490" s="571"/>
      <c r="N2490" s="582" t="s">
        <v>16</v>
      </c>
      <c r="O2490" s="583"/>
      <c r="P2490" s="566"/>
      <c r="Q2490" s="567"/>
      <c r="R2490" s="570"/>
      <c r="S2490" s="571"/>
      <c r="T2490" s="582" t="s">
        <v>16</v>
      </c>
      <c r="U2490" s="583"/>
      <c r="V2490" s="585"/>
      <c r="W2490" s="577"/>
      <c r="X2490" s="566"/>
      <c r="Y2490" s="577"/>
      <c r="Z2490" s="566"/>
      <c r="AA2490" s="577"/>
      <c r="AB2490" s="566"/>
      <c r="AC2490" s="567"/>
      <c r="AD2490" s="570"/>
      <c r="AE2490" s="571"/>
      <c r="AF2490" s="598"/>
      <c r="AG2490" s="599"/>
      <c r="AH2490" s="566"/>
      <c r="AI2490" s="567"/>
      <c r="AJ2490" s="570"/>
      <c r="AK2490" s="571"/>
      <c r="AL2490" s="598"/>
      <c r="AM2490" s="599"/>
      <c r="AN2490" s="566"/>
      <c r="AO2490" s="567"/>
      <c r="AP2490" s="570"/>
      <c r="AQ2490" s="571"/>
      <c r="AR2490" s="598"/>
      <c r="AS2490" s="599"/>
      <c r="AT2490" s="603"/>
      <c r="AU2490" s="604"/>
      <c r="AV2490" s="596"/>
      <c r="AW2490" s="597"/>
      <c r="AX2490" s="598"/>
      <c r="AY2490" s="599"/>
      <c r="AZ2490" s="566"/>
      <c r="BA2490" s="567"/>
      <c r="BB2490" s="570"/>
      <c r="BC2490" s="571"/>
      <c r="BD2490" s="598"/>
      <c r="BE2490" s="599"/>
      <c r="BF2490" s="603"/>
      <c r="BG2490" s="604"/>
      <c r="BH2490" s="596"/>
      <c r="BI2490" s="597"/>
      <c r="BJ2490" s="598"/>
      <c r="BK2490" s="599"/>
      <c r="BL2490" s="600"/>
      <c r="BM2490" s="601"/>
      <c r="BN2490" s="602"/>
      <c r="BO2490" s="561"/>
      <c r="BP2490" s="561"/>
      <c r="BQ2490" s="78" t="s">
        <v>82</v>
      </c>
      <c r="BR2490" s="79" t="e">
        <f>IF(#REF!="B",#REF!,IF(#REF!="C",#REF!,#REF!))</f>
        <v>#REF!</v>
      </c>
      <c r="BS2490" s="75"/>
    </row>
    <row r="2491" spans="1:71" ht="21.75" customHeight="1">
      <c r="A2491" s="62"/>
      <c r="B2491" s="605" t="str">
        <f>IF(ROSTER!B$10="","",ROSTER!B$10)</f>
        <v/>
      </c>
      <c r="C2491" s="588" t="str">
        <f>IF(ROSTER!C$10="","",ROSTER!C$10)</f>
        <v/>
      </c>
      <c r="D2491" s="589"/>
      <c r="E2491" s="590"/>
      <c r="F2491" s="592">
        <f>IF(E2491="y",1,IF(E2491="S",1,0))</f>
        <v>0</v>
      </c>
      <c r="G2491" s="594">
        <f>IF(E2491="S",1,0)</f>
        <v>0</v>
      </c>
      <c r="H2491" s="584"/>
      <c r="I2491" s="576"/>
      <c r="J2491" s="564"/>
      <c r="K2491" s="565"/>
      <c r="L2491" s="568"/>
      <c r="M2491" s="569"/>
      <c r="N2491" s="578">
        <f>L2491+J2491</f>
        <v>0</v>
      </c>
      <c r="O2491" s="579"/>
      <c r="P2491" s="564"/>
      <c r="Q2491" s="565"/>
      <c r="R2491" s="568"/>
      <c r="S2491" s="569"/>
      <c r="T2491" s="578">
        <f>R2491-P2491</f>
        <v>0</v>
      </c>
      <c r="U2491" s="579"/>
      <c r="V2491" s="584"/>
      <c r="W2491" s="576"/>
      <c r="X2491" s="564"/>
      <c r="Y2491" s="576"/>
      <c r="Z2491" s="564"/>
      <c r="AA2491" s="576"/>
      <c r="AB2491" s="564"/>
      <c r="AC2491" s="565"/>
      <c r="AD2491" s="568"/>
      <c r="AE2491" s="569"/>
      <c r="AF2491" s="548">
        <f>IF(AB2491=0,0,(AD2491/AB2491)*100)</f>
        <v>0</v>
      </c>
      <c r="AG2491" s="549"/>
      <c r="AH2491" s="564"/>
      <c r="AI2491" s="565"/>
      <c r="AJ2491" s="568"/>
      <c r="AK2491" s="569"/>
      <c r="AL2491" s="548">
        <f>IF(AH2491=0,0,(AJ2491/AH2491)*100)</f>
        <v>0</v>
      </c>
      <c r="AM2491" s="549"/>
      <c r="AN2491" s="564"/>
      <c r="AO2491" s="565"/>
      <c r="AP2491" s="568"/>
      <c r="AQ2491" s="569"/>
      <c r="AR2491" s="548">
        <f>IF(AN2491=0,0,(AP2491/AN2491)*100)</f>
        <v>0</v>
      </c>
      <c r="AS2491" s="549"/>
      <c r="AT2491" s="572">
        <f>AB2491+AH2491+AN2491</f>
        <v>0</v>
      </c>
      <c r="AU2491" s="573"/>
      <c r="AV2491" s="544">
        <f>AD2491+AJ2491+AP2491</f>
        <v>0</v>
      </c>
      <c r="AW2491" s="545"/>
      <c r="AX2491" s="548">
        <f>IF(AT2491=0,0,(AV2491/AT2491)*100)</f>
        <v>0</v>
      </c>
      <c r="AY2491" s="549"/>
      <c r="AZ2491" s="564"/>
      <c r="BA2491" s="565"/>
      <c r="BB2491" s="568"/>
      <c r="BC2491" s="569"/>
      <c r="BD2491" s="548">
        <f>IF(AZ2491=0,0,(BB2491/AZ2491)*100)</f>
        <v>0</v>
      </c>
      <c r="BE2491" s="549"/>
      <c r="BF2491" s="572">
        <f>AT2491+AZ2491</f>
        <v>0</v>
      </c>
      <c r="BG2491" s="573"/>
      <c r="BH2491" s="544">
        <f>AV2491+BB2491</f>
        <v>0</v>
      </c>
      <c r="BI2491" s="545"/>
      <c r="BJ2491" s="548">
        <f>IF(BF2491=0,0,(BH2491/BF2491)*100)</f>
        <v>0</v>
      </c>
      <c r="BK2491" s="549"/>
      <c r="BL2491" s="552">
        <f>(AD2491*2)+(AJ2491*2)+(AP2491*3)+BB2491</f>
        <v>0</v>
      </c>
      <c r="BM2491" s="553"/>
      <c r="BN2491" s="554"/>
      <c r="BO2491" s="560" t="e">
        <f>(BL2491*BR$2312)+(N2491*BR$2313)+(X2491*BR$2314)+(R2491*BR$2315)+(V2491*BR$2316)+(Z2491*BR$2317)</f>
        <v>#REF!</v>
      </c>
      <c r="BP2491" s="560" t="e">
        <f>((AZ2491-BB2491)*BR$2319)+((AT2491-AV2491)*BR$2318)+(H2491*BR$2320)+(P2491*BR$2321)</f>
        <v>#REF!</v>
      </c>
      <c r="BQ2491" s="78" t="s">
        <v>83</v>
      </c>
      <c r="BR2491" s="79" t="e">
        <f>IF(#REF!="B",#REF!,IF(#REF!="C",#REF!,#REF!))</f>
        <v>#REF!</v>
      </c>
      <c r="BS2491" s="75"/>
    </row>
    <row r="2492" spans="1:71" ht="21.75" customHeight="1">
      <c r="A2492" s="62"/>
      <c r="B2492" s="606"/>
      <c r="C2492" s="562" t="str">
        <f>IF(ROSTER!D$10="","",ROSTER!D$10)</f>
        <v/>
      </c>
      <c r="D2492" s="563"/>
      <c r="E2492" s="591"/>
      <c r="F2492" s="593"/>
      <c r="G2492" s="595"/>
      <c r="H2492" s="585"/>
      <c r="I2492" s="577"/>
      <c r="J2492" s="566"/>
      <c r="K2492" s="567"/>
      <c r="L2492" s="570"/>
      <c r="M2492" s="571"/>
      <c r="N2492" s="582" t="s">
        <v>16</v>
      </c>
      <c r="O2492" s="583"/>
      <c r="P2492" s="566"/>
      <c r="Q2492" s="567"/>
      <c r="R2492" s="570"/>
      <c r="S2492" s="571"/>
      <c r="T2492" s="582" t="s">
        <v>16</v>
      </c>
      <c r="U2492" s="583"/>
      <c r="V2492" s="585"/>
      <c r="W2492" s="577"/>
      <c r="X2492" s="566"/>
      <c r="Y2492" s="577"/>
      <c r="Z2492" s="566"/>
      <c r="AA2492" s="577"/>
      <c r="AB2492" s="566"/>
      <c r="AC2492" s="567"/>
      <c r="AD2492" s="570"/>
      <c r="AE2492" s="571"/>
      <c r="AF2492" s="598"/>
      <c r="AG2492" s="599"/>
      <c r="AH2492" s="566"/>
      <c r="AI2492" s="567"/>
      <c r="AJ2492" s="570"/>
      <c r="AK2492" s="571"/>
      <c r="AL2492" s="598"/>
      <c r="AM2492" s="599"/>
      <c r="AN2492" s="566"/>
      <c r="AO2492" s="567"/>
      <c r="AP2492" s="570"/>
      <c r="AQ2492" s="571"/>
      <c r="AR2492" s="598"/>
      <c r="AS2492" s="599"/>
      <c r="AT2492" s="603"/>
      <c r="AU2492" s="604"/>
      <c r="AV2492" s="596"/>
      <c r="AW2492" s="597"/>
      <c r="AX2492" s="598"/>
      <c r="AY2492" s="599"/>
      <c r="AZ2492" s="566"/>
      <c r="BA2492" s="567"/>
      <c r="BB2492" s="570"/>
      <c r="BC2492" s="571"/>
      <c r="BD2492" s="598"/>
      <c r="BE2492" s="599"/>
      <c r="BF2492" s="603"/>
      <c r="BG2492" s="604"/>
      <c r="BH2492" s="596"/>
      <c r="BI2492" s="597"/>
      <c r="BJ2492" s="598"/>
      <c r="BK2492" s="599"/>
      <c r="BL2492" s="600"/>
      <c r="BM2492" s="601"/>
      <c r="BN2492" s="602"/>
      <c r="BO2492" s="561"/>
      <c r="BP2492" s="561"/>
      <c r="BQ2492" s="78" t="s">
        <v>84</v>
      </c>
      <c r="BR2492" s="79" t="e">
        <f>IF(#REF!="B",#REF!,IF(#REF!="C",#REF!,#REF!))</f>
        <v>#REF!</v>
      </c>
      <c r="BS2492" s="75"/>
    </row>
    <row r="2493" spans="1:71" ht="21.75" customHeight="1">
      <c r="A2493" s="62"/>
      <c r="B2493" s="586" t="str">
        <f>IF(ROSTER!B$12="","",ROSTER!B$12)</f>
        <v/>
      </c>
      <c r="C2493" s="588" t="str">
        <f>IF(ROSTER!C$12="","",ROSTER!C$12)</f>
        <v/>
      </c>
      <c r="D2493" s="589"/>
      <c r="E2493" s="590"/>
      <c r="F2493" s="592">
        <f>IF(E2493="y",1,IF(E2493="S",1,0))</f>
        <v>0</v>
      </c>
      <c r="G2493" s="594">
        <f>IF(E2493="S",1,0)</f>
        <v>0</v>
      </c>
      <c r="H2493" s="584"/>
      <c r="I2493" s="576"/>
      <c r="J2493" s="564"/>
      <c r="K2493" s="565"/>
      <c r="L2493" s="568"/>
      <c r="M2493" s="569"/>
      <c r="N2493" s="578">
        <f>L2493+J2493</f>
        <v>0</v>
      </c>
      <c r="O2493" s="579"/>
      <c r="P2493" s="564"/>
      <c r="Q2493" s="565"/>
      <c r="R2493" s="568"/>
      <c r="S2493" s="569"/>
      <c r="T2493" s="578">
        <f>R2493-P2493</f>
        <v>0</v>
      </c>
      <c r="U2493" s="579"/>
      <c r="V2493" s="584"/>
      <c r="W2493" s="576"/>
      <c r="X2493" s="564"/>
      <c r="Y2493" s="576"/>
      <c r="Z2493" s="564"/>
      <c r="AA2493" s="576"/>
      <c r="AB2493" s="564"/>
      <c r="AC2493" s="565"/>
      <c r="AD2493" s="568"/>
      <c r="AE2493" s="569"/>
      <c r="AF2493" s="548">
        <f>IF(AB2493=0,0,(AD2493/AB2493)*100)</f>
        <v>0</v>
      </c>
      <c r="AG2493" s="549"/>
      <c r="AH2493" s="564"/>
      <c r="AI2493" s="565"/>
      <c r="AJ2493" s="568"/>
      <c r="AK2493" s="569"/>
      <c r="AL2493" s="548">
        <f>IF(AH2493=0,0,(AJ2493/AH2493)*100)</f>
        <v>0</v>
      </c>
      <c r="AM2493" s="549"/>
      <c r="AN2493" s="564"/>
      <c r="AO2493" s="565"/>
      <c r="AP2493" s="568"/>
      <c r="AQ2493" s="569"/>
      <c r="AR2493" s="548">
        <f>IF(AN2493=0,0,(AP2493/AN2493)*100)</f>
        <v>0</v>
      </c>
      <c r="AS2493" s="549"/>
      <c r="AT2493" s="572">
        <f>AB2493+AH2493+AN2493</f>
        <v>0</v>
      </c>
      <c r="AU2493" s="573"/>
      <c r="AV2493" s="544">
        <f>AD2493+AJ2493+AP2493</f>
        <v>0</v>
      </c>
      <c r="AW2493" s="545"/>
      <c r="AX2493" s="548">
        <f>IF(AT2493=0,0,(AV2493/AT2493)*100)</f>
        <v>0</v>
      </c>
      <c r="AY2493" s="549"/>
      <c r="AZ2493" s="564"/>
      <c r="BA2493" s="565"/>
      <c r="BB2493" s="568"/>
      <c r="BC2493" s="569"/>
      <c r="BD2493" s="548">
        <f>IF(AZ2493=0,0,(BB2493/AZ2493)*100)</f>
        <v>0</v>
      </c>
      <c r="BE2493" s="549"/>
      <c r="BF2493" s="572">
        <f>AT2493+AZ2493</f>
        <v>0</v>
      </c>
      <c r="BG2493" s="573"/>
      <c r="BH2493" s="544">
        <f>AV2493+BB2493</f>
        <v>0</v>
      </c>
      <c r="BI2493" s="545"/>
      <c r="BJ2493" s="548">
        <f>IF(BF2493=0,0,(BH2493/BF2493)*100)</f>
        <v>0</v>
      </c>
      <c r="BK2493" s="549"/>
      <c r="BL2493" s="552">
        <f>(AD2493*2)+(AJ2493*2)+(AP2493*3)+BB2493</f>
        <v>0</v>
      </c>
      <c r="BM2493" s="553"/>
      <c r="BN2493" s="554"/>
      <c r="BO2493" s="560" t="e">
        <f>(BL2493*BR$2312)+(N2493*BR$2313)+(X2493*BR$2314)+(R2493*BR$2315)+(V2493*BR$2316)+(Z2493*BR$2317)</f>
        <v>#REF!</v>
      </c>
      <c r="BP2493" s="560" t="e">
        <f>((AZ2493-BB2493)*BR$2319)+((AT2493-AV2493)*BR$2318)+(H2493*BR$2320)+(P2493*BR$2321)</f>
        <v>#REF!</v>
      </c>
      <c r="BQ2493" s="78" t="s">
        <v>85</v>
      </c>
      <c r="BR2493" s="79" t="e">
        <f>IF(#REF!="B",#REF!,IF(#REF!="C",#REF!,#REF!))</f>
        <v>#REF!</v>
      </c>
      <c r="BS2493" s="75"/>
    </row>
    <row r="2494" spans="1:71" ht="21.75" customHeight="1">
      <c r="A2494" s="62"/>
      <c r="B2494" s="587"/>
      <c r="C2494" s="562" t="str">
        <f>IF(ROSTER!D$12="","",ROSTER!D$12)</f>
        <v/>
      </c>
      <c r="D2494" s="563"/>
      <c r="E2494" s="591"/>
      <c r="F2494" s="593"/>
      <c r="G2494" s="595"/>
      <c r="H2494" s="585"/>
      <c r="I2494" s="577"/>
      <c r="J2494" s="566"/>
      <c r="K2494" s="567"/>
      <c r="L2494" s="570"/>
      <c r="M2494" s="571"/>
      <c r="N2494" s="582" t="s">
        <v>16</v>
      </c>
      <c r="O2494" s="583"/>
      <c r="P2494" s="566"/>
      <c r="Q2494" s="567"/>
      <c r="R2494" s="570"/>
      <c r="S2494" s="571"/>
      <c r="T2494" s="582" t="s">
        <v>16</v>
      </c>
      <c r="U2494" s="583"/>
      <c r="V2494" s="585"/>
      <c r="W2494" s="577"/>
      <c r="X2494" s="566"/>
      <c r="Y2494" s="577"/>
      <c r="Z2494" s="566"/>
      <c r="AA2494" s="577"/>
      <c r="AB2494" s="566"/>
      <c r="AC2494" s="567"/>
      <c r="AD2494" s="570"/>
      <c r="AE2494" s="571"/>
      <c r="AF2494" s="598"/>
      <c r="AG2494" s="599"/>
      <c r="AH2494" s="566"/>
      <c r="AI2494" s="567"/>
      <c r="AJ2494" s="570"/>
      <c r="AK2494" s="571"/>
      <c r="AL2494" s="598"/>
      <c r="AM2494" s="599"/>
      <c r="AN2494" s="566"/>
      <c r="AO2494" s="567"/>
      <c r="AP2494" s="570"/>
      <c r="AQ2494" s="571"/>
      <c r="AR2494" s="598"/>
      <c r="AS2494" s="599"/>
      <c r="AT2494" s="603"/>
      <c r="AU2494" s="604"/>
      <c r="AV2494" s="596"/>
      <c r="AW2494" s="597"/>
      <c r="AX2494" s="598"/>
      <c r="AY2494" s="599"/>
      <c r="AZ2494" s="566"/>
      <c r="BA2494" s="567"/>
      <c r="BB2494" s="570"/>
      <c r="BC2494" s="571"/>
      <c r="BD2494" s="598"/>
      <c r="BE2494" s="599"/>
      <c r="BF2494" s="603"/>
      <c r="BG2494" s="604"/>
      <c r="BH2494" s="596"/>
      <c r="BI2494" s="597"/>
      <c r="BJ2494" s="598"/>
      <c r="BK2494" s="599"/>
      <c r="BL2494" s="600"/>
      <c r="BM2494" s="601"/>
      <c r="BN2494" s="602"/>
      <c r="BO2494" s="561"/>
      <c r="BP2494" s="561"/>
      <c r="BQ2494" s="78" t="s">
        <v>86</v>
      </c>
      <c r="BR2494" s="79" t="e">
        <f>IF(#REF!="B",#REF!,IF(#REF!="C",#REF!,#REF!))</f>
        <v>#REF!</v>
      </c>
      <c r="BS2494" s="75"/>
    </row>
    <row r="2495" spans="1:71" ht="21.75" customHeight="1">
      <c r="A2495" s="62"/>
      <c r="B2495" s="586" t="str">
        <f>IF(ROSTER!B$14="","",ROSTER!B$14)</f>
        <v/>
      </c>
      <c r="C2495" s="588" t="str">
        <f>IF(ROSTER!C$14="","",ROSTER!C$14)</f>
        <v/>
      </c>
      <c r="D2495" s="589"/>
      <c r="E2495" s="590"/>
      <c r="F2495" s="592">
        <f>IF(E2495="y",1,IF(E2495="S",1,0))</f>
        <v>0</v>
      </c>
      <c r="G2495" s="594">
        <f>IF(E2495="S",1,0)</f>
        <v>0</v>
      </c>
      <c r="H2495" s="584"/>
      <c r="I2495" s="576"/>
      <c r="J2495" s="564"/>
      <c r="K2495" s="565"/>
      <c r="L2495" s="568"/>
      <c r="M2495" s="569"/>
      <c r="N2495" s="578">
        <f>L2495+J2495</f>
        <v>0</v>
      </c>
      <c r="O2495" s="579"/>
      <c r="P2495" s="564"/>
      <c r="Q2495" s="565"/>
      <c r="R2495" s="568"/>
      <c r="S2495" s="569"/>
      <c r="T2495" s="578">
        <f>R2495-P2495</f>
        <v>0</v>
      </c>
      <c r="U2495" s="579"/>
      <c r="V2495" s="584"/>
      <c r="W2495" s="576"/>
      <c r="X2495" s="564"/>
      <c r="Y2495" s="576"/>
      <c r="Z2495" s="564"/>
      <c r="AA2495" s="576"/>
      <c r="AB2495" s="564"/>
      <c r="AC2495" s="565"/>
      <c r="AD2495" s="568"/>
      <c r="AE2495" s="569"/>
      <c r="AF2495" s="548">
        <f>IF(AB2495=0,0,(AD2495/AB2495)*100)</f>
        <v>0</v>
      </c>
      <c r="AG2495" s="549"/>
      <c r="AH2495" s="564"/>
      <c r="AI2495" s="565"/>
      <c r="AJ2495" s="568"/>
      <c r="AK2495" s="569"/>
      <c r="AL2495" s="548">
        <f>IF(AH2495=0,0,(AJ2495/AH2495)*100)</f>
        <v>0</v>
      </c>
      <c r="AM2495" s="549"/>
      <c r="AN2495" s="564"/>
      <c r="AO2495" s="565"/>
      <c r="AP2495" s="568"/>
      <c r="AQ2495" s="569"/>
      <c r="AR2495" s="548">
        <f>IF(AN2495=0,0,(AP2495/AN2495)*100)</f>
        <v>0</v>
      </c>
      <c r="AS2495" s="549"/>
      <c r="AT2495" s="572">
        <f>AB2495+AH2495+AN2495</f>
        <v>0</v>
      </c>
      <c r="AU2495" s="573"/>
      <c r="AV2495" s="544">
        <f>AD2495+AJ2495+AP2495</f>
        <v>0</v>
      </c>
      <c r="AW2495" s="545"/>
      <c r="AX2495" s="548">
        <f>IF(AT2495=0,0,(AV2495/AT2495)*100)</f>
        <v>0</v>
      </c>
      <c r="AY2495" s="549"/>
      <c r="AZ2495" s="564"/>
      <c r="BA2495" s="565"/>
      <c r="BB2495" s="568"/>
      <c r="BC2495" s="569"/>
      <c r="BD2495" s="548">
        <f>IF(AZ2495=0,0,(BB2495/AZ2495)*100)</f>
        <v>0</v>
      </c>
      <c r="BE2495" s="549"/>
      <c r="BF2495" s="572">
        <f>AT2495+AZ2495</f>
        <v>0</v>
      </c>
      <c r="BG2495" s="573"/>
      <c r="BH2495" s="544">
        <f>AV2495+BB2495</f>
        <v>0</v>
      </c>
      <c r="BI2495" s="545"/>
      <c r="BJ2495" s="548">
        <f>IF(BF2495=0,0,(BH2495/BF2495)*100)</f>
        <v>0</v>
      </c>
      <c r="BK2495" s="549"/>
      <c r="BL2495" s="552">
        <f>(AD2495*2)+(AJ2495*2)+(AP2495*3)+BB2495</f>
        <v>0</v>
      </c>
      <c r="BM2495" s="553"/>
      <c r="BN2495" s="554"/>
      <c r="BO2495" s="560" t="e">
        <f>(BL2495*BR$2312)+(N2495*BR$2313)+(X2495*BR$2314)+(R2495*BR$2315)+(V2495*BR$2316)+(Z2495*BR$2317)</f>
        <v>#REF!</v>
      </c>
      <c r="BP2495" s="560" t="e">
        <f>((AZ2495-BB2495)*BR$2319)+((AT2495-AV2495)*BR$2318)+(H2495*BR$2320)+(P2495*BR$2321)</f>
        <v>#REF!</v>
      </c>
      <c r="BQ2495" s="78" t="s">
        <v>87</v>
      </c>
      <c r="BR2495" s="79" t="e">
        <f>IF(#REF!="B",#REF!,IF(#REF!="C",#REF!,#REF!))</f>
        <v>#REF!</v>
      </c>
      <c r="BS2495" s="75"/>
    </row>
    <row r="2496" spans="1:71" ht="21.75" customHeight="1">
      <c r="A2496" s="62"/>
      <c r="B2496" s="587"/>
      <c r="C2496" s="562" t="str">
        <f>IF(ROSTER!D$14="","",ROSTER!D$14)</f>
        <v/>
      </c>
      <c r="D2496" s="563"/>
      <c r="E2496" s="591"/>
      <c r="F2496" s="593"/>
      <c r="G2496" s="595"/>
      <c r="H2496" s="585"/>
      <c r="I2496" s="577"/>
      <c r="J2496" s="566"/>
      <c r="K2496" s="567"/>
      <c r="L2496" s="570"/>
      <c r="M2496" s="571"/>
      <c r="N2496" s="582" t="s">
        <v>16</v>
      </c>
      <c r="O2496" s="583"/>
      <c r="P2496" s="566"/>
      <c r="Q2496" s="567"/>
      <c r="R2496" s="570"/>
      <c r="S2496" s="571"/>
      <c r="T2496" s="582" t="s">
        <v>16</v>
      </c>
      <c r="U2496" s="583"/>
      <c r="V2496" s="585"/>
      <c r="W2496" s="577"/>
      <c r="X2496" s="566"/>
      <c r="Y2496" s="577"/>
      <c r="Z2496" s="566"/>
      <c r="AA2496" s="577"/>
      <c r="AB2496" s="566"/>
      <c r="AC2496" s="567"/>
      <c r="AD2496" s="570"/>
      <c r="AE2496" s="571"/>
      <c r="AF2496" s="598"/>
      <c r="AG2496" s="599"/>
      <c r="AH2496" s="566"/>
      <c r="AI2496" s="567"/>
      <c r="AJ2496" s="570"/>
      <c r="AK2496" s="571"/>
      <c r="AL2496" s="598"/>
      <c r="AM2496" s="599"/>
      <c r="AN2496" s="566"/>
      <c r="AO2496" s="567"/>
      <c r="AP2496" s="570"/>
      <c r="AQ2496" s="571"/>
      <c r="AR2496" s="598"/>
      <c r="AS2496" s="599"/>
      <c r="AT2496" s="603"/>
      <c r="AU2496" s="604"/>
      <c r="AV2496" s="596"/>
      <c r="AW2496" s="597"/>
      <c r="AX2496" s="598"/>
      <c r="AY2496" s="599"/>
      <c r="AZ2496" s="566"/>
      <c r="BA2496" s="567"/>
      <c r="BB2496" s="570"/>
      <c r="BC2496" s="571"/>
      <c r="BD2496" s="598"/>
      <c r="BE2496" s="599"/>
      <c r="BF2496" s="603"/>
      <c r="BG2496" s="604"/>
      <c r="BH2496" s="596"/>
      <c r="BI2496" s="597"/>
      <c r="BJ2496" s="598"/>
      <c r="BK2496" s="599"/>
      <c r="BL2496" s="600"/>
      <c r="BM2496" s="601"/>
      <c r="BN2496" s="602"/>
      <c r="BO2496" s="561"/>
      <c r="BP2496" s="561"/>
      <c r="BQ2496" s="78" t="s">
        <v>88</v>
      </c>
      <c r="BR2496" s="79" t="e">
        <f>IF(#REF!="B",#REF!,IF(#REF!="C",#REF!,#REF!))</f>
        <v>#REF!</v>
      </c>
      <c r="BS2496" s="75"/>
    </row>
    <row r="2497" spans="1:76" ht="21.75" customHeight="1">
      <c r="A2497" s="62"/>
      <c r="B2497" s="586" t="str">
        <f>IF(ROSTER!B$16="","",ROSTER!B$16)</f>
        <v/>
      </c>
      <c r="C2497" s="588" t="str">
        <f>IF(ROSTER!C$16="","",ROSTER!C$16)</f>
        <v/>
      </c>
      <c r="D2497" s="589"/>
      <c r="E2497" s="590"/>
      <c r="F2497" s="592">
        <f>IF(E2497="y",1,IF(E2497="S",1,0))</f>
        <v>0</v>
      </c>
      <c r="G2497" s="594">
        <f>IF(E2497="S",1,0)</f>
        <v>0</v>
      </c>
      <c r="H2497" s="584"/>
      <c r="I2497" s="576"/>
      <c r="J2497" s="564"/>
      <c r="K2497" s="565"/>
      <c r="L2497" s="568"/>
      <c r="M2497" s="569"/>
      <c r="N2497" s="578">
        <f>L2497+J2497</f>
        <v>0</v>
      </c>
      <c r="O2497" s="579"/>
      <c r="P2497" s="564"/>
      <c r="Q2497" s="565"/>
      <c r="R2497" s="568"/>
      <c r="S2497" s="569"/>
      <c r="T2497" s="578">
        <f>R2497-P2497</f>
        <v>0</v>
      </c>
      <c r="U2497" s="579"/>
      <c r="V2497" s="584"/>
      <c r="W2497" s="576"/>
      <c r="X2497" s="564"/>
      <c r="Y2497" s="576"/>
      <c r="Z2497" s="564"/>
      <c r="AA2497" s="576"/>
      <c r="AB2497" s="564"/>
      <c r="AC2497" s="565"/>
      <c r="AD2497" s="568"/>
      <c r="AE2497" s="569"/>
      <c r="AF2497" s="548">
        <f>IF(AB2497=0,0,(AD2497/AB2497)*100)</f>
        <v>0</v>
      </c>
      <c r="AG2497" s="549"/>
      <c r="AH2497" s="564"/>
      <c r="AI2497" s="565"/>
      <c r="AJ2497" s="568"/>
      <c r="AK2497" s="569"/>
      <c r="AL2497" s="548">
        <f>IF(AH2497=0,0,(AJ2497/AH2497)*100)</f>
        <v>0</v>
      </c>
      <c r="AM2497" s="549"/>
      <c r="AN2497" s="564"/>
      <c r="AO2497" s="565"/>
      <c r="AP2497" s="568"/>
      <c r="AQ2497" s="569"/>
      <c r="AR2497" s="548">
        <f>IF(AN2497=0,0,(AP2497/AN2497)*100)</f>
        <v>0</v>
      </c>
      <c r="AS2497" s="549"/>
      <c r="AT2497" s="572">
        <f>AB2497+AH2497+AN2497</f>
        <v>0</v>
      </c>
      <c r="AU2497" s="573"/>
      <c r="AV2497" s="544">
        <f>AD2497+AJ2497+AP2497</f>
        <v>0</v>
      </c>
      <c r="AW2497" s="545"/>
      <c r="AX2497" s="548">
        <f>IF(AT2497=0,0,(AV2497/AT2497)*100)</f>
        <v>0</v>
      </c>
      <c r="AY2497" s="549"/>
      <c r="AZ2497" s="564"/>
      <c r="BA2497" s="565"/>
      <c r="BB2497" s="568"/>
      <c r="BC2497" s="569"/>
      <c r="BD2497" s="548">
        <f>IF(AZ2497=0,0,(BB2497/AZ2497)*100)</f>
        <v>0</v>
      </c>
      <c r="BE2497" s="549"/>
      <c r="BF2497" s="572">
        <f>AT2497+AZ2497</f>
        <v>0</v>
      </c>
      <c r="BG2497" s="573"/>
      <c r="BH2497" s="544">
        <f>AV2497+BB2497</f>
        <v>0</v>
      </c>
      <c r="BI2497" s="545"/>
      <c r="BJ2497" s="548">
        <f>IF(BF2497=0,0,(BH2497/BF2497)*100)</f>
        <v>0</v>
      </c>
      <c r="BK2497" s="549"/>
      <c r="BL2497" s="552">
        <f>(AD2497*2)+(AJ2497*2)+(AP2497*3)+BB2497</f>
        <v>0</v>
      </c>
      <c r="BM2497" s="553"/>
      <c r="BN2497" s="554"/>
      <c r="BO2497" s="560" t="e">
        <f>(BL2497*BR$2312)+(N2497*BR$2313)+(X2497*BR$2314)+(R2497*BR$2315)+(V2497*BR$2316)+(Z2497*BR$2317)</f>
        <v>#REF!</v>
      </c>
      <c r="BP2497" s="560" t="e">
        <f>((AZ2497-BB2497)*BR$2319)+((AT2497-AV2497)*BR$2318)+(H2497*BR$2320)+(P2497*BR$2321)</f>
        <v>#REF!</v>
      </c>
      <c r="BQ2497" s="78" t="s">
        <v>89</v>
      </c>
      <c r="BR2497" s="79" t="e">
        <f>IF(#REF!="B",#REF!,IF(#REF!="C",#REF!,#REF!))</f>
        <v>#REF!</v>
      </c>
      <c r="BS2497" s="75"/>
    </row>
    <row r="2498" spans="1:76" ht="21.75" customHeight="1">
      <c r="A2498" s="62"/>
      <c r="B2498" s="587"/>
      <c r="C2498" s="562" t="str">
        <f>IF(ROSTER!D$16="","",ROSTER!D$16)</f>
        <v/>
      </c>
      <c r="D2498" s="563"/>
      <c r="E2498" s="591"/>
      <c r="F2498" s="593"/>
      <c r="G2498" s="595"/>
      <c r="H2498" s="585"/>
      <c r="I2498" s="577"/>
      <c r="J2498" s="566"/>
      <c r="K2498" s="567"/>
      <c r="L2498" s="570"/>
      <c r="M2498" s="571"/>
      <c r="N2498" s="582" t="s">
        <v>16</v>
      </c>
      <c r="O2498" s="583"/>
      <c r="P2498" s="566"/>
      <c r="Q2498" s="567"/>
      <c r="R2498" s="570"/>
      <c r="S2498" s="571"/>
      <c r="T2498" s="582" t="s">
        <v>16</v>
      </c>
      <c r="U2498" s="583"/>
      <c r="V2498" s="585"/>
      <c r="W2498" s="577"/>
      <c r="X2498" s="566"/>
      <c r="Y2498" s="577"/>
      <c r="Z2498" s="566"/>
      <c r="AA2498" s="577"/>
      <c r="AB2498" s="566"/>
      <c r="AC2498" s="567"/>
      <c r="AD2498" s="570"/>
      <c r="AE2498" s="571"/>
      <c r="AF2498" s="598"/>
      <c r="AG2498" s="599"/>
      <c r="AH2498" s="566"/>
      <c r="AI2498" s="567"/>
      <c r="AJ2498" s="570"/>
      <c r="AK2498" s="571"/>
      <c r="AL2498" s="598"/>
      <c r="AM2498" s="599"/>
      <c r="AN2498" s="566"/>
      <c r="AO2498" s="567"/>
      <c r="AP2498" s="570"/>
      <c r="AQ2498" s="571"/>
      <c r="AR2498" s="598"/>
      <c r="AS2498" s="599"/>
      <c r="AT2498" s="603"/>
      <c r="AU2498" s="604"/>
      <c r="AV2498" s="596"/>
      <c r="AW2498" s="597"/>
      <c r="AX2498" s="598"/>
      <c r="AY2498" s="599"/>
      <c r="AZ2498" s="566"/>
      <c r="BA2498" s="567"/>
      <c r="BB2498" s="570"/>
      <c r="BC2498" s="571"/>
      <c r="BD2498" s="598"/>
      <c r="BE2498" s="599"/>
      <c r="BF2498" s="603"/>
      <c r="BG2498" s="604"/>
      <c r="BH2498" s="596"/>
      <c r="BI2498" s="597"/>
      <c r="BJ2498" s="598"/>
      <c r="BK2498" s="599"/>
      <c r="BL2498" s="600"/>
      <c r="BM2498" s="601"/>
      <c r="BN2498" s="602"/>
      <c r="BO2498" s="561"/>
      <c r="BP2498" s="561"/>
      <c r="BQ2498" s="78" t="s">
        <v>90</v>
      </c>
      <c r="BR2498" s="79" t="e">
        <f>IF(#REF!="B",#REF!,IF(#REF!="C",#REF!,#REF!))</f>
        <v>#REF!</v>
      </c>
      <c r="BS2498" s="75"/>
    </row>
    <row r="2499" spans="1:76" ht="21.75" customHeight="1">
      <c r="A2499" s="62"/>
      <c r="B2499" s="586" t="str">
        <f>IF(ROSTER!B$18="","",ROSTER!B$18)</f>
        <v/>
      </c>
      <c r="C2499" s="588" t="str">
        <f>IF(ROSTER!C$18="","",ROSTER!C$18)</f>
        <v/>
      </c>
      <c r="D2499" s="589"/>
      <c r="E2499" s="590"/>
      <c r="F2499" s="592">
        <f>IF(E2499="y",1,IF(E2499="S",1,0))</f>
        <v>0</v>
      </c>
      <c r="G2499" s="594">
        <f>IF(E2499="S",1,0)</f>
        <v>0</v>
      </c>
      <c r="H2499" s="584"/>
      <c r="I2499" s="576"/>
      <c r="J2499" s="564"/>
      <c r="K2499" s="565"/>
      <c r="L2499" s="568"/>
      <c r="M2499" s="569"/>
      <c r="N2499" s="578">
        <f>L2499+J2499</f>
        <v>0</v>
      </c>
      <c r="O2499" s="579"/>
      <c r="P2499" s="564"/>
      <c r="Q2499" s="565"/>
      <c r="R2499" s="568"/>
      <c r="S2499" s="569"/>
      <c r="T2499" s="578">
        <f>R2499-P2499</f>
        <v>0</v>
      </c>
      <c r="U2499" s="579"/>
      <c r="V2499" s="584"/>
      <c r="W2499" s="576"/>
      <c r="X2499" s="564"/>
      <c r="Y2499" s="576"/>
      <c r="Z2499" s="564"/>
      <c r="AA2499" s="576"/>
      <c r="AB2499" s="564"/>
      <c r="AC2499" s="565"/>
      <c r="AD2499" s="568"/>
      <c r="AE2499" s="569"/>
      <c r="AF2499" s="548">
        <f>IF(AB2499=0,0,(AD2499/AB2499)*100)</f>
        <v>0</v>
      </c>
      <c r="AG2499" s="549"/>
      <c r="AH2499" s="564"/>
      <c r="AI2499" s="565"/>
      <c r="AJ2499" s="568"/>
      <c r="AK2499" s="569"/>
      <c r="AL2499" s="548">
        <f>IF(AH2499=0,0,(AJ2499/AH2499)*100)</f>
        <v>0</v>
      </c>
      <c r="AM2499" s="549"/>
      <c r="AN2499" s="564"/>
      <c r="AO2499" s="565"/>
      <c r="AP2499" s="568"/>
      <c r="AQ2499" s="569"/>
      <c r="AR2499" s="548">
        <f>IF(AN2499=0,0,(AP2499/AN2499)*100)</f>
        <v>0</v>
      </c>
      <c r="AS2499" s="549"/>
      <c r="AT2499" s="572">
        <f>AB2499+AH2499+AN2499</f>
        <v>0</v>
      </c>
      <c r="AU2499" s="573"/>
      <c r="AV2499" s="544">
        <f>AD2499+AJ2499+AP2499</f>
        <v>0</v>
      </c>
      <c r="AW2499" s="545"/>
      <c r="AX2499" s="548">
        <f>IF(AT2499=0,0,(AV2499/AT2499)*100)</f>
        <v>0</v>
      </c>
      <c r="AY2499" s="549"/>
      <c r="AZ2499" s="564"/>
      <c r="BA2499" s="565"/>
      <c r="BB2499" s="568"/>
      <c r="BC2499" s="569"/>
      <c r="BD2499" s="548">
        <f>IF(AZ2499=0,0,(BB2499/AZ2499)*100)</f>
        <v>0</v>
      </c>
      <c r="BE2499" s="549"/>
      <c r="BF2499" s="572">
        <f>AT2499+AZ2499</f>
        <v>0</v>
      </c>
      <c r="BG2499" s="573"/>
      <c r="BH2499" s="544">
        <f>AV2499+BB2499</f>
        <v>0</v>
      </c>
      <c r="BI2499" s="545"/>
      <c r="BJ2499" s="548">
        <f>IF(BF2499=0,0,(BH2499/BF2499)*100)</f>
        <v>0</v>
      </c>
      <c r="BK2499" s="549"/>
      <c r="BL2499" s="552">
        <f>(AD2499*2)+(AJ2499*2)+(AP2499*3)+BB2499</f>
        <v>0</v>
      </c>
      <c r="BM2499" s="553"/>
      <c r="BN2499" s="554"/>
      <c r="BO2499" s="560" t="e">
        <f>(BL2499*BR$2312)+(N2499*BR$2313)+(X2499*BR$2314)+(R2499*BR$2315)+(V2499*BR$2316)+(Z2499*BR$2317)</f>
        <v>#REF!</v>
      </c>
      <c r="BP2499" s="560" t="e">
        <f>((AZ2499-BB2499)*BR$2319)+((AT2499-AV2499)*BR$2318)+(H2499*BR$2320)+(P2499*BR$2321)</f>
        <v>#REF!</v>
      </c>
      <c r="BQ2499" s="62"/>
      <c r="BR2499" s="62"/>
      <c r="BS2499" s="75"/>
    </row>
    <row r="2500" spans="1:76" ht="21.75" customHeight="1">
      <c r="A2500" s="62"/>
      <c r="B2500" s="587"/>
      <c r="C2500" s="562" t="str">
        <f>IF(ROSTER!D$18="","",ROSTER!D$18)</f>
        <v/>
      </c>
      <c r="D2500" s="563"/>
      <c r="E2500" s="591"/>
      <c r="F2500" s="593"/>
      <c r="G2500" s="595"/>
      <c r="H2500" s="585"/>
      <c r="I2500" s="577"/>
      <c r="J2500" s="566"/>
      <c r="K2500" s="567"/>
      <c r="L2500" s="570"/>
      <c r="M2500" s="571"/>
      <c r="N2500" s="582" t="s">
        <v>16</v>
      </c>
      <c r="O2500" s="583"/>
      <c r="P2500" s="566"/>
      <c r="Q2500" s="567"/>
      <c r="R2500" s="570"/>
      <c r="S2500" s="571"/>
      <c r="T2500" s="582" t="s">
        <v>16</v>
      </c>
      <c r="U2500" s="583"/>
      <c r="V2500" s="585"/>
      <c r="W2500" s="577"/>
      <c r="X2500" s="566"/>
      <c r="Y2500" s="577"/>
      <c r="Z2500" s="566"/>
      <c r="AA2500" s="577"/>
      <c r="AB2500" s="566"/>
      <c r="AC2500" s="567"/>
      <c r="AD2500" s="570"/>
      <c r="AE2500" s="571"/>
      <c r="AF2500" s="598"/>
      <c r="AG2500" s="599"/>
      <c r="AH2500" s="566"/>
      <c r="AI2500" s="567"/>
      <c r="AJ2500" s="570"/>
      <c r="AK2500" s="571"/>
      <c r="AL2500" s="598"/>
      <c r="AM2500" s="599"/>
      <c r="AN2500" s="566"/>
      <c r="AO2500" s="567"/>
      <c r="AP2500" s="570"/>
      <c r="AQ2500" s="571"/>
      <c r="AR2500" s="598"/>
      <c r="AS2500" s="599"/>
      <c r="AT2500" s="603"/>
      <c r="AU2500" s="604"/>
      <c r="AV2500" s="596"/>
      <c r="AW2500" s="597"/>
      <c r="AX2500" s="598"/>
      <c r="AY2500" s="599"/>
      <c r="AZ2500" s="566"/>
      <c r="BA2500" s="567"/>
      <c r="BB2500" s="570"/>
      <c r="BC2500" s="571"/>
      <c r="BD2500" s="598"/>
      <c r="BE2500" s="599"/>
      <c r="BF2500" s="603"/>
      <c r="BG2500" s="604"/>
      <c r="BH2500" s="596"/>
      <c r="BI2500" s="597"/>
      <c r="BJ2500" s="598"/>
      <c r="BK2500" s="599"/>
      <c r="BL2500" s="600"/>
      <c r="BM2500" s="601"/>
      <c r="BN2500" s="602"/>
      <c r="BO2500" s="561"/>
      <c r="BP2500" s="561"/>
      <c r="BQ2500" s="62"/>
      <c r="BR2500" s="62"/>
      <c r="BS2500" s="62"/>
    </row>
    <row r="2501" spans="1:76" ht="21.75" customHeight="1">
      <c r="A2501" s="62"/>
      <c r="B2501" s="586" t="str">
        <f>IF(ROSTER!B$20="","",ROSTER!B$20)</f>
        <v/>
      </c>
      <c r="C2501" s="588" t="str">
        <f>IF(ROSTER!C$20="","",ROSTER!C$20)</f>
        <v/>
      </c>
      <c r="D2501" s="589"/>
      <c r="E2501" s="590"/>
      <c r="F2501" s="592">
        <f>IF(E2501="y",1,IF(E2501="S",1,0))</f>
        <v>0</v>
      </c>
      <c r="G2501" s="594">
        <f>IF(E2501="S",1,0)</f>
        <v>0</v>
      </c>
      <c r="H2501" s="584"/>
      <c r="I2501" s="576"/>
      <c r="J2501" s="564"/>
      <c r="K2501" s="565"/>
      <c r="L2501" s="568"/>
      <c r="M2501" s="569"/>
      <c r="N2501" s="578">
        <f>L2501+J2501</f>
        <v>0</v>
      </c>
      <c r="O2501" s="579"/>
      <c r="P2501" s="564"/>
      <c r="Q2501" s="565"/>
      <c r="R2501" s="568"/>
      <c r="S2501" s="569"/>
      <c r="T2501" s="578">
        <f>R2501-P2501</f>
        <v>0</v>
      </c>
      <c r="U2501" s="579"/>
      <c r="V2501" s="584"/>
      <c r="W2501" s="576"/>
      <c r="X2501" s="564"/>
      <c r="Y2501" s="576"/>
      <c r="Z2501" s="564"/>
      <c r="AA2501" s="576"/>
      <c r="AB2501" s="564"/>
      <c r="AC2501" s="565"/>
      <c r="AD2501" s="568"/>
      <c r="AE2501" s="569"/>
      <c r="AF2501" s="548">
        <f>IF(AB2501=0,0,(AD2501/AB2501)*100)</f>
        <v>0</v>
      </c>
      <c r="AG2501" s="549"/>
      <c r="AH2501" s="564"/>
      <c r="AI2501" s="565"/>
      <c r="AJ2501" s="568"/>
      <c r="AK2501" s="569"/>
      <c r="AL2501" s="548">
        <f>IF(AH2501=0,0,(AJ2501/AH2501)*100)</f>
        <v>0</v>
      </c>
      <c r="AM2501" s="549"/>
      <c r="AN2501" s="564"/>
      <c r="AO2501" s="565"/>
      <c r="AP2501" s="568"/>
      <c r="AQ2501" s="569"/>
      <c r="AR2501" s="548">
        <f>IF(AN2501=0,0,(AP2501/AN2501)*100)</f>
        <v>0</v>
      </c>
      <c r="AS2501" s="549"/>
      <c r="AT2501" s="572">
        <f>AB2501+AH2501+AN2501</f>
        <v>0</v>
      </c>
      <c r="AU2501" s="573"/>
      <c r="AV2501" s="544">
        <f>AD2501+AJ2501+AP2501</f>
        <v>0</v>
      </c>
      <c r="AW2501" s="545"/>
      <c r="AX2501" s="548">
        <f>IF(AT2501=0,0,(AV2501/AT2501)*100)</f>
        <v>0</v>
      </c>
      <c r="AY2501" s="549"/>
      <c r="AZ2501" s="564"/>
      <c r="BA2501" s="565"/>
      <c r="BB2501" s="568"/>
      <c r="BC2501" s="569"/>
      <c r="BD2501" s="548">
        <f>IF(AZ2501=0,0,(BB2501/AZ2501)*100)</f>
        <v>0</v>
      </c>
      <c r="BE2501" s="549"/>
      <c r="BF2501" s="572">
        <f>AT2501+AZ2501</f>
        <v>0</v>
      </c>
      <c r="BG2501" s="573"/>
      <c r="BH2501" s="544">
        <f>AV2501+BB2501</f>
        <v>0</v>
      </c>
      <c r="BI2501" s="545"/>
      <c r="BJ2501" s="548">
        <f>IF(BF2501=0,0,(BH2501/BF2501)*100)</f>
        <v>0</v>
      </c>
      <c r="BK2501" s="549"/>
      <c r="BL2501" s="552">
        <f>(AD2501*2)+(AJ2501*2)+(AP2501*3)+BB2501</f>
        <v>0</v>
      </c>
      <c r="BM2501" s="553"/>
      <c r="BN2501" s="554"/>
      <c r="BO2501" s="560" t="e">
        <f>(BL2501*BR$2312)+(N2501*BR$2313)+(X2501*BR$2314)+(R2501*BR$2315)+(V2501*BR$2316)+(Z2501*BR$2317)</f>
        <v>#REF!</v>
      </c>
      <c r="BP2501" s="560" t="e">
        <f>((AZ2501-BB2501)*BR$2319)+((AT2501-AV2501)*BR$2318)+(H2501*BR$2320)+(P2501*BR$2321)</f>
        <v>#REF!</v>
      </c>
      <c r="BQ2501" s="62"/>
      <c r="BR2501" s="62"/>
      <c r="BS2501" s="62"/>
    </row>
    <row r="2502" spans="1:76" ht="21.75" customHeight="1">
      <c r="A2502" s="62"/>
      <c r="B2502" s="587"/>
      <c r="C2502" s="562" t="str">
        <f>IF(ROSTER!D$20="","",ROSTER!D$20)</f>
        <v/>
      </c>
      <c r="D2502" s="563"/>
      <c r="E2502" s="591"/>
      <c r="F2502" s="593"/>
      <c r="G2502" s="595"/>
      <c r="H2502" s="585"/>
      <c r="I2502" s="577"/>
      <c r="J2502" s="566"/>
      <c r="K2502" s="567"/>
      <c r="L2502" s="570"/>
      <c r="M2502" s="571"/>
      <c r="N2502" s="582" t="s">
        <v>16</v>
      </c>
      <c r="O2502" s="583"/>
      <c r="P2502" s="566"/>
      <c r="Q2502" s="567"/>
      <c r="R2502" s="570"/>
      <c r="S2502" s="571"/>
      <c r="T2502" s="582" t="s">
        <v>16</v>
      </c>
      <c r="U2502" s="583"/>
      <c r="V2502" s="585"/>
      <c r="W2502" s="577"/>
      <c r="X2502" s="566"/>
      <c r="Y2502" s="577"/>
      <c r="Z2502" s="566"/>
      <c r="AA2502" s="577"/>
      <c r="AB2502" s="566"/>
      <c r="AC2502" s="567"/>
      <c r="AD2502" s="570"/>
      <c r="AE2502" s="571"/>
      <c r="AF2502" s="598"/>
      <c r="AG2502" s="599"/>
      <c r="AH2502" s="566"/>
      <c r="AI2502" s="567"/>
      <c r="AJ2502" s="570"/>
      <c r="AK2502" s="571"/>
      <c r="AL2502" s="598"/>
      <c r="AM2502" s="599"/>
      <c r="AN2502" s="566"/>
      <c r="AO2502" s="567"/>
      <c r="AP2502" s="570"/>
      <c r="AQ2502" s="571"/>
      <c r="AR2502" s="598"/>
      <c r="AS2502" s="599"/>
      <c r="AT2502" s="603"/>
      <c r="AU2502" s="604"/>
      <c r="AV2502" s="596"/>
      <c r="AW2502" s="597"/>
      <c r="AX2502" s="598"/>
      <c r="AY2502" s="599"/>
      <c r="AZ2502" s="566"/>
      <c r="BA2502" s="567"/>
      <c r="BB2502" s="570"/>
      <c r="BC2502" s="571"/>
      <c r="BD2502" s="598"/>
      <c r="BE2502" s="599"/>
      <c r="BF2502" s="603"/>
      <c r="BG2502" s="604"/>
      <c r="BH2502" s="596"/>
      <c r="BI2502" s="597"/>
      <c r="BJ2502" s="598"/>
      <c r="BK2502" s="599"/>
      <c r="BL2502" s="600"/>
      <c r="BM2502" s="601"/>
      <c r="BN2502" s="602"/>
      <c r="BO2502" s="561"/>
      <c r="BP2502" s="561"/>
      <c r="BQ2502" s="62"/>
      <c r="BR2502" s="62"/>
      <c r="BS2502" s="62"/>
    </row>
    <row r="2503" spans="1:76" ht="21.75" customHeight="1">
      <c r="A2503" s="62"/>
      <c r="B2503" s="586" t="str">
        <f>IF(ROSTER!B$22="","",ROSTER!B$22)</f>
        <v/>
      </c>
      <c r="C2503" s="588" t="str">
        <f>IF(ROSTER!C$22="","",ROSTER!C$22)</f>
        <v/>
      </c>
      <c r="D2503" s="589"/>
      <c r="E2503" s="590"/>
      <c r="F2503" s="592">
        <f>IF(E2503="y",1,IF(E2503="S",1,0))</f>
        <v>0</v>
      </c>
      <c r="G2503" s="594">
        <f>IF(E2503="S",1,0)</f>
        <v>0</v>
      </c>
      <c r="H2503" s="584"/>
      <c r="I2503" s="576"/>
      <c r="J2503" s="564"/>
      <c r="K2503" s="565"/>
      <c r="L2503" s="568"/>
      <c r="M2503" s="569"/>
      <c r="N2503" s="578">
        <f>L2503+J2503</f>
        <v>0</v>
      </c>
      <c r="O2503" s="579"/>
      <c r="P2503" s="564"/>
      <c r="Q2503" s="565"/>
      <c r="R2503" s="568"/>
      <c r="S2503" s="569"/>
      <c r="T2503" s="578">
        <f>R2503-P2503</f>
        <v>0</v>
      </c>
      <c r="U2503" s="579"/>
      <c r="V2503" s="584"/>
      <c r="W2503" s="576"/>
      <c r="X2503" s="564"/>
      <c r="Y2503" s="576"/>
      <c r="Z2503" s="564"/>
      <c r="AA2503" s="576"/>
      <c r="AB2503" s="564"/>
      <c r="AC2503" s="565"/>
      <c r="AD2503" s="568"/>
      <c r="AE2503" s="569"/>
      <c r="AF2503" s="548">
        <f>IF(AB2503=0,0,(AD2503/AB2503)*100)</f>
        <v>0</v>
      </c>
      <c r="AG2503" s="549"/>
      <c r="AH2503" s="564"/>
      <c r="AI2503" s="565"/>
      <c r="AJ2503" s="568"/>
      <c r="AK2503" s="569"/>
      <c r="AL2503" s="548">
        <f>IF(AH2503=0,0,(AJ2503/AH2503)*100)</f>
        <v>0</v>
      </c>
      <c r="AM2503" s="549"/>
      <c r="AN2503" s="564"/>
      <c r="AO2503" s="565"/>
      <c r="AP2503" s="568"/>
      <c r="AQ2503" s="569"/>
      <c r="AR2503" s="548">
        <f>IF(AN2503=0,0,(AP2503/AN2503)*100)</f>
        <v>0</v>
      </c>
      <c r="AS2503" s="549"/>
      <c r="AT2503" s="572">
        <f>AB2503+AH2503+AN2503</f>
        <v>0</v>
      </c>
      <c r="AU2503" s="573"/>
      <c r="AV2503" s="544">
        <f>AD2503+AJ2503+AP2503</f>
        <v>0</v>
      </c>
      <c r="AW2503" s="545"/>
      <c r="AX2503" s="548">
        <f>IF(AT2503=0,0,(AV2503/AT2503)*100)</f>
        <v>0</v>
      </c>
      <c r="AY2503" s="549"/>
      <c r="AZ2503" s="564"/>
      <c r="BA2503" s="565"/>
      <c r="BB2503" s="568"/>
      <c r="BC2503" s="569"/>
      <c r="BD2503" s="548">
        <f>IF(AZ2503=0,0,(BB2503/AZ2503)*100)</f>
        <v>0</v>
      </c>
      <c r="BE2503" s="549"/>
      <c r="BF2503" s="572">
        <f>AT2503+AZ2503</f>
        <v>0</v>
      </c>
      <c r="BG2503" s="573"/>
      <c r="BH2503" s="544">
        <f>AV2503+BB2503</f>
        <v>0</v>
      </c>
      <c r="BI2503" s="545"/>
      <c r="BJ2503" s="548">
        <f>IF(BF2503=0,0,(BH2503/BF2503)*100)</f>
        <v>0</v>
      </c>
      <c r="BK2503" s="549"/>
      <c r="BL2503" s="552">
        <f>(AD2503*2)+(AJ2503*2)+(AP2503*3)+BB2503</f>
        <v>0</v>
      </c>
      <c r="BM2503" s="553"/>
      <c r="BN2503" s="554"/>
      <c r="BO2503" s="560" t="e">
        <f>(BL2503*BR$2312)+(N2503*BR$2313)+(X2503*BR$2314)+(R2503*BR$2315)+(V2503*BR$2316)+(Z2503*BR$2317)</f>
        <v>#REF!</v>
      </c>
      <c r="BP2503" s="560" t="e">
        <f>((AZ2503-BB2503)*BR$2319)+((AT2503-AV2503)*BR$2318)+(H2503*BR$2320)+(P2503*BR$2321)</f>
        <v>#REF!</v>
      </c>
      <c r="BQ2503" s="62"/>
      <c r="BR2503" s="62"/>
      <c r="BS2503" s="62"/>
    </row>
    <row r="2504" spans="1:76" ht="21.75" customHeight="1">
      <c r="A2504" s="62"/>
      <c r="B2504" s="587"/>
      <c r="C2504" s="562" t="str">
        <f>IF(ROSTER!D$22="","",ROSTER!D$22)</f>
        <v/>
      </c>
      <c r="D2504" s="563"/>
      <c r="E2504" s="591"/>
      <c r="F2504" s="593"/>
      <c r="G2504" s="595"/>
      <c r="H2504" s="585"/>
      <c r="I2504" s="577"/>
      <c r="J2504" s="566"/>
      <c r="K2504" s="567"/>
      <c r="L2504" s="570"/>
      <c r="M2504" s="571"/>
      <c r="N2504" s="582" t="s">
        <v>16</v>
      </c>
      <c r="O2504" s="583"/>
      <c r="P2504" s="566"/>
      <c r="Q2504" s="567"/>
      <c r="R2504" s="570"/>
      <c r="S2504" s="571"/>
      <c r="T2504" s="582" t="s">
        <v>16</v>
      </c>
      <c r="U2504" s="583"/>
      <c r="V2504" s="585"/>
      <c r="W2504" s="577"/>
      <c r="X2504" s="566"/>
      <c r="Y2504" s="577"/>
      <c r="Z2504" s="566"/>
      <c r="AA2504" s="577"/>
      <c r="AB2504" s="566"/>
      <c r="AC2504" s="567"/>
      <c r="AD2504" s="570"/>
      <c r="AE2504" s="571"/>
      <c r="AF2504" s="598"/>
      <c r="AG2504" s="599"/>
      <c r="AH2504" s="566"/>
      <c r="AI2504" s="567"/>
      <c r="AJ2504" s="570"/>
      <c r="AK2504" s="571"/>
      <c r="AL2504" s="598"/>
      <c r="AM2504" s="599"/>
      <c r="AN2504" s="566"/>
      <c r="AO2504" s="567"/>
      <c r="AP2504" s="570"/>
      <c r="AQ2504" s="571"/>
      <c r="AR2504" s="598"/>
      <c r="AS2504" s="599"/>
      <c r="AT2504" s="603"/>
      <c r="AU2504" s="604"/>
      <c r="AV2504" s="596"/>
      <c r="AW2504" s="597"/>
      <c r="AX2504" s="598"/>
      <c r="AY2504" s="599"/>
      <c r="AZ2504" s="566"/>
      <c r="BA2504" s="567"/>
      <c r="BB2504" s="570"/>
      <c r="BC2504" s="571"/>
      <c r="BD2504" s="598"/>
      <c r="BE2504" s="599"/>
      <c r="BF2504" s="603"/>
      <c r="BG2504" s="604"/>
      <c r="BH2504" s="596"/>
      <c r="BI2504" s="597"/>
      <c r="BJ2504" s="598"/>
      <c r="BK2504" s="599"/>
      <c r="BL2504" s="600"/>
      <c r="BM2504" s="601"/>
      <c r="BN2504" s="602"/>
      <c r="BO2504" s="561"/>
      <c r="BP2504" s="561"/>
      <c r="BQ2504" s="62"/>
      <c r="BR2504" s="62"/>
      <c r="BS2504" s="62"/>
    </row>
    <row r="2505" spans="1:76" ht="21.75" customHeight="1">
      <c r="A2505" s="62"/>
      <c r="B2505" s="586" t="str">
        <f>IF(ROSTER!B$24="","",ROSTER!B$24)</f>
        <v/>
      </c>
      <c r="C2505" s="588" t="str">
        <f>IF(ROSTER!C$24="","",ROSTER!C$24)</f>
        <v/>
      </c>
      <c r="D2505" s="589"/>
      <c r="E2505" s="590"/>
      <c r="F2505" s="592">
        <f>IF(E2505="y",1,IF(E2505="S",1,0))</f>
        <v>0</v>
      </c>
      <c r="G2505" s="594">
        <f>IF(E2505="S",1,0)</f>
        <v>0</v>
      </c>
      <c r="H2505" s="584"/>
      <c r="I2505" s="576"/>
      <c r="J2505" s="564"/>
      <c r="K2505" s="565"/>
      <c r="L2505" s="568"/>
      <c r="M2505" s="569"/>
      <c r="N2505" s="578">
        <f>L2505+J2505</f>
        <v>0</v>
      </c>
      <c r="O2505" s="579"/>
      <c r="P2505" s="564"/>
      <c r="Q2505" s="565"/>
      <c r="R2505" s="568"/>
      <c r="S2505" s="569"/>
      <c r="T2505" s="578">
        <f>R2505-P2505</f>
        <v>0</v>
      </c>
      <c r="U2505" s="579"/>
      <c r="V2505" s="584"/>
      <c r="W2505" s="576"/>
      <c r="X2505" s="564"/>
      <c r="Y2505" s="576"/>
      <c r="Z2505" s="564"/>
      <c r="AA2505" s="576"/>
      <c r="AB2505" s="564"/>
      <c r="AC2505" s="565"/>
      <c r="AD2505" s="568"/>
      <c r="AE2505" s="569"/>
      <c r="AF2505" s="548">
        <f>IF(AB2505=0,0,(AD2505/AB2505)*100)</f>
        <v>0</v>
      </c>
      <c r="AG2505" s="549"/>
      <c r="AH2505" s="564"/>
      <c r="AI2505" s="565"/>
      <c r="AJ2505" s="568"/>
      <c r="AK2505" s="569"/>
      <c r="AL2505" s="548">
        <f>IF(AH2505=0,0,(AJ2505/AH2505)*100)</f>
        <v>0</v>
      </c>
      <c r="AM2505" s="549"/>
      <c r="AN2505" s="564"/>
      <c r="AO2505" s="565"/>
      <c r="AP2505" s="568"/>
      <c r="AQ2505" s="569"/>
      <c r="AR2505" s="548">
        <f>IF(AN2505=0,0,(AP2505/AN2505)*100)</f>
        <v>0</v>
      </c>
      <c r="AS2505" s="549"/>
      <c r="AT2505" s="572">
        <f>AB2505+AH2505+AN2505</f>
        <v>0</v>
      </c>
      <c r="AU2505" s="573"/>
      <c r="AV2505" s="544">
        <f>AD2505+AJ2505+AP2505</f>
        <v>0</v>
      </c>
      <c r="AW2505" s="545"/>
      <c r="AX2505" s="548">
        <f>IF(AT2505=0,0,(AV2505/AT2505)*100)</f>
        <v>0</v>
      </c>
      <c r="AY2505" s="549"/>
      <c r="AZ2505" s="564"/>
      <c r="BA2505" s="565"/>
      <c r="BB2505" s="568"/>
      <c r="BC2505" s="569"/>
      <c r="BD2505" s="548">
        <f>IF(AZ2505=0,0,(BB2505/AZ2505)*100)</f>
        <v>0</v>
      </c>
      <c r="BE2505" s="549"/>
      <c r="BF2505" s="572">
        <f>AT2505+AZ2505</f>
        <v>0</v>
      </c>
      <c r="BG2505" s="573"/>
      <c r="BH2505" s="544">
        <f>AV2505+BB2505</f>
        <v>0</v>
      </c>
      <c r="BI2505" s="545"/>
      <c r="BJ2505" s="548">
        <f>IF(BF2505=0,0,(BH2505/BF2505)*100)</f>
        <v>0</v>
      </c>
      <c r="BK2505" s="549"/>
      <c r="BL2505" s="552">
        <f>(AD2505*2)+(AJ2505*2)+(AP2505*3)+BB2505</f>
        <v>0</v>
      </c>
      <c r="BM2505" s="553"/>
      <c r="BN2505" s="554"/>
      <c r="BO2505" s="560" t="e">
        <f>(BL2505*BR$2312)+(N2505*BR$2313)+(X2505*BR$2314)+(R2505*BR$2315)+(V2505*BR$2316)+(Z2505*BR$2317)</f>
        <v>#REF!</v>
      </c>
      <c r="BP2505" s="560" t="e">
        <f>((AZ2505-BB2505)*BR$2319)+((AT2505-AV2505)*BR$2318)+(H2505*BR$2320)+(P2505*BR$2321)</f>
        <v>#REF!</v>
      </c>
      <c r="BQ2505" s="62"/>
      <c r="BR2505" s="62"/>
      <c r="BS2505" s="62"/>
    </row>
    <row r="2506" spans="1:76" ht="21.75" customHeight="1">
      <c r="A2506" s="62"/>
      <c r="B2506" s="587"/>
      <c r="C2506" s="562" t="str">
        <f>IF(ROSTER!D$24="","",ROSTER!D$24)</f>
        <v/>
      </c>
      <c r="D2506" s="563"/>
      <c r="E2506" s="591"/>
      <c r="F2506" s="593"/>
      <c r="G2506" s="595"/>
      <c r="H2506" s="585"/>
      <c r="I2506" s="577"/>
      <c r="J2506" s="566"/>
      <c r="K2506" s="567"/>
      <c r="L2506" s="570"/>
      <c r="M2506" s="571"/>
      <c r="N2506" s="582" t="s">
        <v>16</v>
      </c>
      <c r="O2506" s="583"/>
      <c r="P2506" s="566"/>
      <c r="Q2506" s="567"/>
      <c r="R2506" s="570"/>
      <c r="S2506" s="571"/>
      <c r="T2506" s="582" t="s">
        <v>16</v>
      </c>
      <c r="U2506" s="583"/>
      <c r="V2506" s="585"/>
      <c r="W2506" s="577"/>
      <c r="X2506" s="566"/>
      <c r="Y2506" s="577"/>
      <c r="Z2506" s="566"/>
      <c r="AA2506" s="577"/>
      <c r="AB2506" s="566"/>
      <c r="AC2506" s="567"/>
      <c r="AD2506" s="570"/>
      <c r="AE2506" s="571"/>
      <c r="AF2506" s="598"/>
      <c r="AG2506" s="599"/>
      <c r="AH2506" s="566"/>
      <c r="AI2506" s="567"/>
      <c r="AJ2506" s="570"/>
      <c r="AK2506" s="571"/>
      <c r="AL2506" s="598"/>
      <c r="AM2506" s="599"/>
      <c r="AN2506" s="566"/>
      <c r="AO2506" s="567"/>
      <c r="AP2506" s="570"/>
      <c r="AQ2506" s="571"/>
      <c r="AR2506" s="598"/>
      <c r="AS2506" s="599"/>
      <c r="AT2506" s="603"/>
      <c r="AU2506" s="604"/>
      <c r="AV2506" s="596"/>
      <c r="AW2506" s="597"/>
      <c r="AX2506" s="598"/>
      <c r="AY2506" s="599"/>
      <c r="AZ2506" s="566"/>
      <c r="BA2506" s="567"/>
      <c r="BB2506" s="570"/>
      <c r="BC2506" s="571"/>
      <c r="BD2506" s="598"/>
      <c r="BE2506" s="599"/>
      <c r="BF2506" s="603"/>
      <c r="BG2506" s="604"/>
      <c r="BH2506" s="596"/>
      <c r="BI2506" s="597"/>
      <c r="BJ2506" s="598"/>
      <c r="BK2506" s="599"/>
      <c r="BL2506" s="600"/>
      <c r="BM2506" s="601"/>
      <c r="BN2506" s="602"/>
      <c r="BO2506" s="561"/>
      <c r="BP2506" s="561"/>
      <c r="BQ2506" s="62"/>
      <c r="BR2506" s="62"/>
      <c r="BS2506" s="62"/>
      <c r="BX2506" s="82"/>
    </row>
    <row r="2507" spans="1:76" ht="21.75" customHeight="1">
      <c r="A2507" s="62"/>
      <c r="B2507" s="586" t="str">
        <f>IF(ROSTER!B$26="","",ROSTER!B$26)</f>
        <v/>
      </c>
      <c r="C2507" s="588" t="str">
        <f>IF(ROSTER!C$26="","",ROSTER!C$26)</f>
        <v/>
      </c>
      <c r="D2507" s="589"/>
      <c r="E2507" s="590"/>
      <c r="F2507" s="592">
        <f>IF(E2507="y",1,IF(E2507="S",1,0))</f>
        <v>0</v>
      </c>
      <c r="G2507" s="594">
        <f>IF(E2507="S",1,0)</f>
        <v>0</v>
      </c>
      <c r="H2507" s="584"/>
      <c r="I2507" s="576"/>
      <c r="J2507" s="564"/>
      <c r="K2507" s="565"/>
      <c r="L2507" s="568"/>
      <c r="M2507" s="569"/>
      <c r="N2507" s="578">
        <f>L2507+J2507</f>
        <v>0</v>
      </c>
      <c r="O2507" s="579"/>
      <c r="P2507" s="564"/>
      <c r="Q2507" s="565"/>
      <c r="R2507" s="568"/>
      <c r="S2507" s="569"/>
      <c r="T2507" s="578">
        <f>R2507-P2507</f>
        <v>0</v>
      </c>
      <c r="U2507" s="579"/>
      <c r="V2507" s="584"/>
      <c r="W2507" s="576"/>
      <c r="X2507" s="564"/>
      <c r="Y2507" s="576"/>
      <c r="Z2507" s="564"/>
      <c r="AA2507" s="576"/>
      <c r="AB2507" s="564"/>
      <c r="AC2507" s="565"/>
      <c r="AD2507" s="568"/>
      <c r="AE2507" s="569"/>
      <c r="AF2507" s="548">
        <f>IF(AB2507=0,0,(AD2507/AB2507)*100)</f>
        <v>0</v>
      </c>
      <c r="AG2507" s="549"/>
      <c r="AH2507" s="564"/>
      <c r="AI2507" s="565"/>
      <c r="AJ2507" s="568"/>
      <c r="AK2507" s="569"/>
      <c r="AL2507" s="548">
        <f>IF(AH2507=0,0,(AJ2507/AH2507)*100)</f>
        <v>0</v>
      </c>
      <c r="AM2507" s="549"/>
      <c r="AN2507" s="564"/>
      <c r="AO2507" s="565"/>
      <c r="AP2507" s="568"/>
      <c r="AQ2507" s="569"/>
      <c r="AR2507" s="548">
        <f>IF(AN2507=0,0,(AP2507/AN2507)*100)</f>
        <v>0</v>
      </c>
      <c r="AS2507" s="549"/>
      <c r="AT2507" s="572">
        <f>AB2507+AH2507+AN2507</f>
        <v>0</v>
      </c>
      <c r="AU2507" s="573"/>
      <c r="AV2507" s="544">
        <f>AD2507+AJ2507+AP2507</f>
        <v>0</v>
      </c>
      <c r="AW2507" s="545"/>
      <c r="AX2507" s="548">
        <f>IF(AT2507=0,0,(AV2507/AT2507)*100)</f>
        <v>0</v>
      </c>
      <c r="AY2507" s="549"/>
      <c r="AZ2507" s="564"/>
      <c r="BA2507" s="565"/>
      <c r="BB2507" s="568"/>
      <c r="BC2507" s="569"/>
      <c r="BD2507" s="548">
        <f>IF(AZ2507=0,0,(BB2507/AZ2507)*100)</f>
        <v>0</v>
      </c>
      <c r="BE2507" s="549"/>
      <c r="BF2507" s="572">
        <f>AT2507+AZ2507</f>
        <v>0</v>
      </c>
      <c r="BG2507" s="573"/>
      <c r="BH2507" s="544">
        <f>AV2507+BB2507</f>
        <v>0</v>
      </c>
      <c r="BI2507" s="545"/>
      <c r="BJ2507" s="548">
        <f>IF(BF2507=0,0,(BH2507/BF2507)*100)</f>
        <v>0</v>
      </c>
      <c r="BK2507" s="549"/>
      <c r="BL2507" s="552">
        <f>(AD2507*2)+(AJ2507*2)+(AP2507*3)+BB2507</f>
        <v>0</v>
      </c>
      <c r="BM2507" s="553"/>
      <c r="BN2507" s="554"/>
      <c r="BO2507" s="560" t="e">
        <f>(BL2507*BR$2312)+(N2507*BR$2313)+(X2507*BR$2314)+(R2507*BR$2315)+(V2507*BR$2316)+(Z2507*BR$2317)</f>
        <v>#REF!</v>
      </c>
      <c r="BP2507" s="560" t="e">
        <f>((AZ2507-BB2507)*BR$2319)+((AT2507-AV2507)*BR$2318)+(H2507*BR$2320)+(P2507*BR$2321)</f>
        <v>#REF!</v>
      </c>
      <c r="BQ2507" s="62"/>
      <c r="BR2507" s="62"/>
      <c r="BS2507" s="62"/>
    </row>
    <row r="2508" spans="1:76" ht="21.75" customHeight="1">
      <c r="A2508" s="62"/>
      <c r="B2508" s="587"/>
      <c r="C2508" s="562" t="str">
        <f>IF(ROSTER!D$26="","",ROSTER!D$26)</f>
        <v/>
      </c>
      <c r="D2508" s="563"/>
      <c r="E2508" s="591"/>
      <c r="F2508" s="593"/>
      <c r="G2508" s="595"/>
      <c r="H2508" s="585"/>
      <c r="I2508" s="577"/>
      <c r="J2508" s="566"/>
      <c r="K2508" s="567"/>
      <c r="L2508" s="570"/>
      <c r="M2508" s="571"/>
      <c r="N2508" s="582" t="s">
        <v>16</v>
      </c>
      <c r="O2508" s="583"/>
      <c r="P2508" s="566"/>
      <c r="Q2508" s="567"/>
      <c r="R2508" s="570"/>
      <c r="S2508" s="571"/>
      <c r="T2508" s="582" t="s">
        <v>16</v>
      </c>
      <c r="U2508" s="583"/>
      <c r="V2508" s="585"/>
      <c r="W2508" s="577"/>
      <c r="X2508" s="566"/>
      <c r="Y2508" s="577"/>
      <c r="Z2508" s="566"/>
      <c r="AA2508" s="577"/>
      <c r="AB2508" s="566"/>
      <c r="AC2508" s="567"/>
      <c r="AD2508" s="570"/>
      <c r="AE2508" s="571"/>
      <c r="AF2508" s="598"/>
      <c r="AG2508" s="599"/>
      <c r="AH2508" s="566"/>
      <c r="AI2508" s="567"/>
      <c r="AJ2508" s="570"/>
      <c r="AK2508" s="571"/>
      <c r="AL2508" s="598"/>
      <c r="AM2508" s="599"/>
      <c r="AN2508" s="566"/>
      <c r="AO2508" s="567"/>
      <c r="AP2508" s="570"/>
      <c r="AQ2508" s="571"/>
      <c r="AR2508" s="598"/>
      <c r="AS2508" s="599"/>
      <c r="AT2508" s="603"/>
      <c r="AU2508" s="604"/>
      <c r="AV2508" s="596"/>
      <c r="AW2508" s="597"/>
      <c r="AX2508" s="598"/>
      <c r="AY2508" s="599"/>
      <c r="AZ2508" s="566"/>
      <c r="BA2508" s="567"/>
      <c r="BB2508" s="570"/>
      <c r="BC2508" s="571"/>
      <c r="BD2508" s="598"/>
      <c r="BE2508" s="599"/>
      <c r="BF2508" s="603"/>
      <c r="BG2508" s="604"/>
      <c r="BH2508" s="596"/>
      <c r="BI2508" s="597"/>
      <c r="BJ2508" s="598"/>
      <c r="BK2508" s="599"/>
      <c r="BL2508" s="600"/>
      <c r="BM2508" s="601"/>
      <c r="BN2508" s="602"/>
      <c r="BO2508" s="561"/>
      <c r="BP2508" s="561"/>
      <c r="BQ2508" s="62"/>
      <c r="BR2508" s="62"/>
      <c r="BS2508" s="62"/>
    </row>
    <row r="2509" spans="1:76" ht="21.75" customHeight="1">
      <c r="A2509" s="62"/>
      <c r="B2509" s="586" t="str">
        <f>IF(ROSTER!B$28="","",ROSTER!B$28)</f>
        <v/>
      </c>
      <c r="C2509" s="588" t="str">
        <f>IF(ROSTER!C$28="","",ROSTER!C$28)</f>
        <v/>
      </c>
      <c r="D2509" s="589"/>
      <c r="E2509" s="590"/>
      <c r="F2509" s="592">
        <f>IF(E2509="y",1,IF(E2509="S",1,0))</f>
        <v>0</v>
      </c>
      <c r="G2509" s="594">
        <f>IF(E2509="S",1,0)</f>
        <v>0</v>
      </c>
      <c r="H2509" s="584"/>
      <c r="I2509" s="576"/>
      <c r="J2509" s="564"/>
      <c r="K2509" s="565"/>
      <c r="L2509" s="568"/>
      <c r="M2509" s="569"/>
      <c r="N2509" s="578">
        <f>L2509+J2509</f>
        <v>0</v>
      </c>
      <c r="O2509" s="579"/>
      <c r="P2509" s="564"/>
      <c r="Q2509" s="565"/>
      <c r="R2509" s="568"/>
      <c r="S2509" s="569"/>
      <c r="T2509" s="578">
        <f>R2509-P2509</f>
        <v>0</v>
      </c>
      <c r="U2509" s="579"/>
      <c r="V2509" s="584"/>
      <c r="W2509" s="576"/>
      <c r="X2509" s="564"/>
      <c r="Y2509" s="576"/>
      <c r="Z2509" s="564"/>
      <c r="AA2509" s="576"/>
      <c r="AB2509" s="564"/>
      <c r="AC2509" s="565"/>
      <c r="AD2509" s="568"/>
      <c r="AE2509" s="569"/>
      <c r="AF2509" s="548">
        <f>IF(AB2509=0,0,(AD2509/AB2509)*100)</f>
        <v>0</v>
      </c>
      <c r="AG2509" s="549"/>
      <c r="AH2509" s="564"/>
      <c r="AI2509" s="565"/>
      <c r="AJ2509" s="568"/>
      <c r="AK2509" s="569"/>
      <c r="AL2509" s="548">
        <f>IF(AH2509=0,0,(AJ2509/AH2509)*100)</f>
        <v>0</v>
      </c>
      <c r="AM2509" s="549"/>
      <c r="AN2509" s="564"/>
      <c r="AO2509" s="565"/>
      <c r="AP2509" s="568"/>
      <c r="AQ2509" s="569"/>
      <c r="AR2509" s="548">
        <f>IF(AN2509=0,0,(AP2509/AN2509)*100)</f>
        <v>0</v>
      </c>
      <c r="AS2509" s="549"/>
      <c r="AT2509" s="572">
        <f>AB2509+AH2509+AN2509</f>
        <v>0</v>
      </c>
      <c r="AU2509" s="573"/>
      <c r="AV2509" s="544">
        <f>AD2509+AJ2509+AP2509</f>
        <v>0</v>
      </c>
      <c r="AW2509" s="545"/>
      <c r="AX2509" s="548">
        <f>IF(AT2509=0,0,(AV2509/AT2509)*100)</f>
        <v>0</v>
      </c>
      <c r="AY2509" s="549"/>
      <c r="AZ2509" s="564"/>
      <c r="BA2509" s="565"/>
      <c r="BB2509" s="568"/>
      <c r="BC2509" s="569"/>
      <c r="BD2509" s="548">
        <f>IF(AZ2509=0,0,(BB2509/AZ2509)*100)</f>
        <v>0</v>
      </c>
      <c r="BE2509" s="549"/>
      <c r="BF2509" s="572">
        <f>AT2509+AZ2509</f>
        <v>0</v>
      </c>
      <c r="BG2509" s="573"/>
      <c r="BH2509" s="544">
        <f>AV2509+BB2509</f>
        <v>0</v>
      </c>
      <c r="BI2509" s="545"/>
      <c r="BJ2509" s="548">
        <f>IF(BF2509=0,0,(BH2509/BF2509)*100)</f>
        <v>0</v>
      </c>
      <c r="BK2509" s="549"/>
      <c r="BL2509" s="552">
        <f>(AD2509*2)+(AJ2509*2)+(AP2509*3)+BB2509</f>
        <v>0</v>
      </c>
      <c r="BM2509" s="553"/>
      <c r="BN2509" s="554"/>
      <c r="BO2509" s="560" t="e">
        <f>(BL2509*BR$2312)+(N2509*BR$2313)+(X2509*BR$2314)+(R2509*BR$2315)+(V2509*BR$2316)+(Z2509*BR$2317)</f>
        <v>#REF!</v>
      </c>
      <c r="BP2509" s="560" t="e">
        <f>((AZ2509-BB2509)*BR$2319)+((AT2509-AV2509)*BR$2318)+(H2509*BR$2320)+(P2509*BR$2321)</f>
        <v>#REF!</v>
      </c>
      <c r="BQ2509" s="62"/>
      <c r="BR2509" s="62"/>
      <c r="BS2509" s="62"/>
    </row>
    <row r="2510" spans="1:76" ht="21.75" customHeight="1">
      <c r="A2510" s="62"/>
      <c r="B2510" s="587"/>
      <c r="C2510" s="562" t="str">
        <f>IF(ROSTER!D$28="","",ROSTER!D$28)</f>
        <v/>
      </c>
      <c r="D2510" s="563"/>
      <c r="E2510" s="591"/>
      <c r="F2510" s="593"/>
      <c r="G2510" s="595"/>
      <c r="H2510" s="585"/>
      <c r="I2510" s="577"/>
      <c r="J2510" s="566"/>
      <c r="K2510" s="567"/>
      <c r="L2510" s="570"/>
      <c r="M2510" s="571"/>
      <c r="N2510" s="582" t="s">
        <v>16</v>
      </c>
      <c r="O2510" s="583"/>
      <c r="P2510" s="566"/>
      <c r="Q2510" s="567"/>
      <c r="R2510" s="570"/>
      <c r="S2510" s="571"/>
      <c r="T2510" s="582" t="s">
        <v>16</v>
      </c>
      <c r="U2510" s="583"/>
      <c r="V2510" s="585"/>
      <c r="W2510" s="577"/>
      <c r="X2510" s="566"/>
      <c r="Y2510" s="577"/>
      <c r="Z2510" s="566"/>
      <c r="AA2510" s="577"/>
      <c r="AB2510" s="566"/>
      <c r="AC2510" s="567"/>
      <c r="AD2510" s="570"/>
      <c r="AE2510" s="571"/>
      <c r="AF2510" s="598"/>
      <c r="AG2510" s="599"/>
      <c r="AH2510" s="566"/>
      <c r="AI2510" s="567"/>
      <c r="AJ2510" s="570"/>
      <c r="AK2510" s="571"/>
      <c r="AL2510" s="598"/>
      <c r="AM2510" s="599"/>
      <c r="AN2510" s="566"/>
      <c r="AO2510" s="567"/>
      <c r="AP2510" s="570"/>
      <c r="AQ2510" s="571"/>
      <c r="AR2510" s="598"/>
      <c r="AS2510" s="599"/>
      <c r="AT2510" s="603"/>
      <c r="AU2510" s="604"/>
      <c r="AV2510" s="596"/>
      <c r="AW2510" s="597"/>
      <c r="AX2510" s="598"/>
      <c r="AY2510" s="599"/>
      <c r="AZ2510" s="566"/>
      <c r="BA2510" s="567"/>
      <c r="BB2510" s="570"/>
      <c r="BC2510" s="571"/>
      <c r="BD2510" s="598"/>
      <c r="BE2510" s="599"/>
      <c r="BF2510" s="603"/>
      <c r="BG2510" s="604"/>
      <c r="BH2510" s="596"/>
      <c r="BI2510" s="597"/>
      <c r="BJ2510" s="598"/>
      <c r="BK2510" s="599"/>
      <c r="BL2510" s="600"/>
      <c r="BM2510" s="601"/>
      <c r="BN2510" s="602"/>
      <c r="BO2510" s="561"/>
      <c r="BP2510" s="561"/>
      <c r="BQ2510" s="62"/>
      <c r="BR2510" s="62"/>
      <c r="BS2510" s="62"/>
    </row>
    <row r="2511" spans="1:76" ht="21.75" customHeight="1">
      <c r="A2511" s="62"/>
      <c r="B2511" s="586" t="str">
        <f>IF(ROSTER!B$30="","",ROSTER!B$30)</f>
        <v/>
      </c>
      <c r="C2511" s="588" t="str">
        <f>IF(ROSTER!C$30="","",ROSTER!C$30)</f>
        <v/>
      </c>
      <c r="D2511" s="589"/>
      <c r="E2511" s="590"/>
      <c r="F2511" s="592">
        <f>IF(E2511="y",1,IF(E2511="S",1,0))</f>
        <v>0</v>
      </c>
      <c r="G2511" s="594">
        <f>IF(E2511="S",1,0)</f>
        <v>0</v>
      </c>
      <c r="H2511" s="584"/>
      <c r="I2511" s="576"/>
      <c r="J2511" s="564"/>
      <c r="K2511" s="565"/>
      <c r="L2511" s="568"/>
      <c r="M2511" s="569"/>
      <c r="N2511" s="578">
        <f>L2511+J2511</f>
        <v>0</v>
      </c>
      <c r="O2511" s="579"/>
      <c r="P2511" s="564"/>
      <c r="Q2511" s="565"/>
      <c r="R2511" s="568"/>
      <c r="S2511" s="569"/>
      <c r="T2511" s="578">
        <f>R2511-P2511</f>
        <v>0</v>
      </c>
      <c r="U2511" s="579"/>
      <c r="V2511" s="584"/>
      <c r="W2511" s="576"/>
      <c r="X2511" s="564"/>
      <c r="Y2511" s="576"/>
      <c r="Z2511" s="564"/>
      <c r="AA2511" s="576"/>
      <c r="AB2511" s="564"/>
      <c r="AC2511" s="565"/>
      <c r="AD2511" s="568"/>
      <c r="AE2511" s="569"/>
      <c r="AF2511" s="548">
        <f>IF(AB2511=0,0,(AD2511/AB2511)*100)</f>
        <v>0</v>
      </c>
      <c r="AG2511" s="549"/>
      <c r="AH2511" s="564"/>
      <c r="AI2511" s="565"/>
      <c r="AJ2511" s="568"/>
      <c r="AK2511" s="569"/>
      <c r="AL2511" s="548">
        <f>IF(AH2511=0,0,(AJ2511/AH2511)*100)</f>
        <v>0</v>
      </c>
      <c r="AM2511" s="549"/>
      <c r="AN2511" s="564"/>
      <c r="AO2511" s="565"/>
      <c r="AP2511" s="568"/>
      <c r="AQ2511" s="569"/>
      <c r="AR2511" s="548">
        <f>IF(AN2511=0,0,(AP2511/AN2511)*100)</f>
        <v>0</v>
      </c>
      <c r="AS2511" s="549"/>
      <c r="AT2511" s="572">
        <f>AB2511+AH2511+AN2511</f>
        <v>0</v>
      </c>
      <c r="AU2511" s="573"/>
      <c r="AV2511" s="544">
        <f>AD2511+AJ2511+AP2511</f>
        <v>0</v>
      </c>
      <c r="AW2511" s="545"/>
      <c r="AX2511" s="548">
        <f>IF(AT2511=0,0,(AV2511/AT2511)*100)</f>
        <v>0</v>
      </c>
      <c r="AY2511" s="549"/>
      <c r="AZ2511" s="564"/>
      <c r="BA2511" s="565"/>
      <c r="BB2511" s="568"/>
      <c r="BC2511" s="569"/>
      <c r="BD2511" s="548">
        <f>IF(AZ2511=0,0,(BB2511/AZ2511)*100)</f>
        <v>0</v>
      </c>
      <c r="BE2511" s="549"/>
      <c r="BF2511" s="572">
        <f>AT2511+AZ2511</f>
        <v>0</v>
      </c>
      <c r="BG2511" s="573"/>
      <c r="BH2511" s="544">
        <f>AV2511+BB2511</f>
        <v>0</v>
      </c>
      <c r="BI2511" s="545"/>
      <c r="BJ2511" s="548">
        <f>IF(BF2511=0,0,(BH2511/BF2511)*100)</f>
        <v>0</v>
      </c>
      <c r="BK2511" s="549"/>
      <c r="BL2511" s="552">
        <f>(AD2511*2)+(AJ2511*2)+(AP2511*3)+BB2511</f>
        <v>0</v>
      </c>
      <c r="BM2511" s="553"/>
      <c r="BN2511" s="554"/>
      <c r="BO2511" s="560" t="e">
        <f>(BL2511*BR$2312)+(N2511*BR$2313)+(X2511*BR$2314)+(R2511*BR$2315)+(V2511*BR$2316)+(Z2511*BR$2317)</f>
        <v>#REF!</v>
      </c>
      <c r="BP2511" s="560" t="e">
        <f>((AZ2511-BB2511)*BR$2319)+((AT2511-AV2511)*BR$2318)+(H2511*BR$2320)+(P2511*BR$2321)</f>
        <v>#REF!</v>
      </c>
      <c r="BQ2511" s="62"/>
      <c r="BR2511" s="62"/>
      <c r="BS2511" s="62"/>
    </row>
    <row r="2512" spans="1:76" ht="21.75" customHeight="1">
      <c r="A2512" s="62"/>
      <c r="B2512" s="587"/>
      <c r="C2512" s="562" t="str">
        <f>IF(ROSTER!D$30="","",ROSTER!D$30)</f>
        <v/>
      </c>
      <c r="D2512" s="563"/>
      <c r="E2512" s="591"/>
      <c r="F2512" s="593"/>
      <c r="G2512" s="595"/>
      <c r="H2512" s="585"/>
      <c r="I2512" s="577"/>
      <c r="J2512" s="566"/>
      <c r="K2512" s="567"/>
      <c r="L2512" s="570"/>
      <c r="M2512" s="571"/>
      <c r="N2512" s="582" t="s">
        <v>16</v>
      </c>
      <c r="O2512" s="583"/>
      <c r="P2512" s="566"/>
      <c r="Q2512" s="567"/>
      <c r="R2512" s="570"/>
      <c r="S2512" s="571"/>
      <c r="T2512" s="582" t="s">
        <v>16</v>
      </c>
      <c r="U2512" s="583"/>
      <c r="V2512" s="585"/>
      <c r="W2512" s="577"/>
      <c r="X2512" s="566"/>
      <c r="Y2512" s="577"/>
      <c r="Z2512" s="566"/>
      <c r="AA2512" s="577"/>
      <c r="AB2512" s="566"/>
      <c r="AC2512" s="567"/>
      <c r="AD2512" s="570"/>
      <c r="AE2512" s="571"/>
      <c r="AF2512" s="598"/>
      <c r="AG2512" s="599"/>
      <c r="AH2512" s="566"/>
      <c r="AI2512" s="567"/>
      <c r="AJ2512" s="570"/>
      <c r="AK2512" s="571"/>
      <c r="AL2512" s="598"/>
      <c r="AM2512" s="599"/>
      <c r="AN2512" s="566"/>
      <c r="AO2512" s="567"/>
      <c r="AP2512" s="570"/>
      <c r="AQ2512" s="571"/>
      <c r="AR2512" s="598"/>
      <c r="AS2512" s="599"/>
      <c r="AT2512" s="603"/>
      <c r="AU2512" s="604"/>
      <c r="AV2512" s="596"/>
      <c r="AW2512" s="597"/>
      <c r="AX2512" s="598"/>
      <c r="AY2512" s="599"/>
      <c r="AZ2512" s="566"/>
      <c r="BA2512" s="567"/>
      <c r="BB2512" s="570"/>
      <c r="BC2512" s="571"/>
      <c r="BD2512" s="598"/>
      <c r="BE2512" s="599"/>
      <c r="BF2512" s="603"/>
      <c r="BG2512" s="604"/>
      <c r="BH2512" s="596"/>
      <c r="BI2512" s="597"/>
      <c r="BJ2512" s="598"/>
      <c r="BK2512" s="599"/>
      <c r="BL2512" s="600"/>
      <c r="BM2512" s="601"/>
      <c r="BN2512" s="602"/>
      <c r="BO2512" s="561"/>
      <c r="BP2512" s="561"/>
      <c r="BQ2512" s="62"/>
      <c r="BR2512" s="62"/>
      <c r="BS2512" s="62"/>
    </row>
    <row r="2513" spans="1:73" ht="21.75" customHeight="1">
      <c r="A2513" s="62"/>
      <c r="B2513" s="586" t="str">
        <f>IF(ROSTER!B$32="","",ROSTER!B$32)</f>
        <v/>
      </c>
      <c r="C2513" s="588" t="str">
        <f>IF(ROSTER!C$32="","",ROSTER!C$32)</f>
        <v/>
      </c>
      <c r="D2513" s="589"/>
      <c r="E2513" s="590"/>
      <c r="F2513" s="592">
        <f>IF(E2513="y",1,IF(E2513="S",1,0))</f>
        <v>0</v>
      </c>
      <c r="G2513" s="594">
        <f>IF(E2513="S",1,0)</f>
        <v>0</v>
      </c>
      <c r="H2513" s="584"/>
      <c r="I2513" s="576"/>
      <c r="J2513" s="564"/>
      <c r="K2513" s="565"/>
      <c r="L2513" s="568"/>
      <c r="M2513" s="569"/>
      <c r="N2513" s="578">
        <f>L2513+J2513</f>
        <v>0</v>
      </c>
      <c r="O2513" s="579"/>
      <c r="P2513" s="564"/>
      <c r="Q2513" s="565"/>
      <c r="R2513" s="568"/>
      <c r="S2513" s="569"/>
      <c r="T2513" s="578">
        <f>R2513-P2513</f>
        <v>0</v>
      </c>
      <c r="U2513" s="579"/>
      <c r="V2513" s="584"/>
      <c r="W2513" s="576"/>
      <c r="X2513" s="564"/>
      <c r="Y2513" s="576"/>
      <c r="Z2513" s="564"/>
      <c r="AA2513" s="576"/>
      <c r="AB2513" s="564"/>
      <c r="AC2513" s="565"/>
      <c r="AD2513" s="568"/>
      <c r="AE2513" s="569"/>
      <c r="AF2513" s="548">
        <f>IF(AB2513=0,0,(AD2513/AB2513)*100)</f>
        <v>0</v>
      </c>
      <c r="AG2513" s="549"/>
      <c r="AH2513" s="564"/>
      <c r="AI2513" s="565"/>
      <c r="AJ2513" s="568"/>
      <c r="AK2513" s="569"/>
      <c r="AL2513" s="548">
        <f>IF(AH2513=0,0,(AJ2513/AH2513)*100)</f>
        <v>0</v>
      </c>
      <c r="AM2513" s="549"/>
      <c r="AN2513" s="564"/>
      <c r="AO2513" s="565"/>
      <c r="AP2513" s="568"/>
      <c r="AQ2513" s="569"/>
      <c r="AR2513" s="548">
        <f>IF(AN2513=0,0,(AP2513/AN2513)*100)</f>
        <v>0</v>
      </c>
      <c r="AS2513" s="549"/>
      <c r="AT2513" s="572">
        <f>AB2513+AH2513+AN2513</f>
        <v>0</v>
      </c>
      <c r="AU2513" s="573"/>
      <c r="AV2513" s="544">
        <f>AD2513+AJ2513+AP2513</f>
        <v>0</v>
      </c>
      <c r="AW2513" s="545"/>
      <c r="AX2513" s="548">
        <f>IF(AT2513=0,0,(AV2513/AT2513)*100)</f>
        <v>0</v>
      </c>
      <c r="AY2513" s="549"/>
      <c r="AZ2513" s="564"/>
      <c r="BA2513" s="565"/>
      <c r="BB2513" s="568"/>
      <c r="BC2513" s="569"/>
      <c r="BD2513" s="548">
        <f>IF(AZ2513=0,0,(BB2513/AZ2513)*100)</f>
        <v>0</v>
      </c>
      <c r="BE2513" s="549"/>
      <c r="BF2513" s="572">
        <f>AT2513+AZ2513</f>
        <v>0</v>
      </c>
      <c r="BG2513" s="573"/>
      <c r="BH2513" s="544">
        <f>AV2513+BB2513</f>
        <v>0</v>
      </c>
      <c r="BI2513" s="545"/>
      <c r="BJ2513" s="548">
        <f>IF(BF2513=0,0,(BH2513/BF2513)*100)</f>
        <v>0</v>
      </c>
      <c r="BK2513" s="549"/>
      <c r="BL2513" s="552">
        <f>(AD2513*2)+(AJ2513*2)+(AP2513*3)+BB2513</f>
        <v>0</v>
      </c>
      <c r="BM2513" s="553"/>
      <c r="BN2513" s="554"/>
      <c r="BO2513" s="560" t="e">
        <f>(BL2513*BR$2312)+(N2513*BR$2313)+(X2513*BR$2314)+(R2513*BR$2315)+(V2513*BR$2316)+(Z2513*BR$2317)</f>
        <v>#REF!</v>
      </c>
      <c r="BP2513" s="560" t="e">
        <f>((AZ2513-BB2513)*BR$2319)+((AT2513-AV2513)*BR$2318)+(H2513*BR$2320)+(P2513*BR$2321)</f>
        <v>#REF!</v>
      </c>
      <c r="BQ2513" s="62"/>
      <c r="BR2513" s="62"/>
      <c r="BS2513" s="62"/>
    </row>
    <row r="2514" spans="1:73" ht="21.75" customHeight="1">
      <c r="A2514" s="62"/>
      <c r="B2514" s="587"/>
      <c r="C2514" s="562" t="str">
        <f>IF(ROSTER!D$32="","",ROSTER!D$32)</f>
        <v/>
      </c>
      <c r="D2514" s="563"/>
      <c r="E2514" s="591"/>
      <c r="F2514" s="593"/>
      <c r="G2514" s="595"/>
      <c r="H2514" s="585"/>
      <c r="I2514" s="577"/>
      <c r="J2514" s="566"/>
      <c r="K2514" s="567"/>
      <c r="L2514" s="570"/>
      <c r="M2514" s="571"/>
      <c r="N2514" s="582" t="s">
        <v>16</v>
      </c>
      <c r="O2514" s="583"/>
      <c r="P2514" s="566"/>
      <c r="Q2514" s="567"/>
      <c r="R2514" s="570"/>
      <c r="S2514" s="571"/>
      <c r="T2514" s="582" t="s">
        <v>16</v>
      </c>
      <c r="U2514" s="583"/>
      <c r="V2514" s="585"/>
      <c r="W2514" s="577"/>
      <c r="X2514" s="566"/>
      <c r="Y2514" s="577"/>
      <c r="Z2514" s="566"/>
      <c r="AA2514" s="577"/>
      <c r="AB2514" s="566"/>
      <c r="AC2514" s="567"/>
      <c r="AD2514" s="570"/>
      <c r="AE2514" s="571"/>
      <c r="AF2514" s="598"/>
      <c r="AG2514" s="599"/>
      <c r="AH2514" s="566"/>
      <c r="AI2514" s="567"/>
      <c r="AJ2514" s="570"/>
      <c r="AK2514" s="571"/>
      <c r="AL2514" s="598"/>
      <c r="AM2514" s="599"/>
      <c r="AN2514" s="566"/>
      <c r="AO2514" s="567"/>
      <c r="AP2514" s="570"/>
      <c r="AQ2514" s="571"/>
      <c r="AR2514" s="598"/>
      <c r="AS2514" s="599"/>
      <c r="AT2514" s="603"/>
      <c r="AU2514" s="604"/>
      <c r="AV2514" s="596"/>
      <c r="AW2514" s="597"/>
      <c r="AX2514" s="598"/>
      <c r="AY2514" s="599"/>
      <c r="AZ2514" s="566"/>
      <c r="BA2514" s="567"/>
      <c r="BB2514" s="570"/>
      <c r="BC2514" s="571"/>
      <c r="BD2514" s="598"/>
      <c r="BE2514" s="599"/>
      <c r="BF2514" s="603"/>
      <c r="BG2514" s="604"/>
      <c r="BH2514" s="596"/>
      <c r="BI2514" s="597"/>
      <c r="BJ2514" s="598"/>
      <c r="BK2514" s="599"/>
      <c r="BL2514" s="600"/>
      <c r="BM2514" s="601"/>
      <c r="BN2514" s="602"/>
      <c r="BO2514" s="561"/>
      <c r="BP2514" s="561"/>
      <c r="BQ2514" s="62"/>
      <c r="BR2514" s="62"/>
      <c r="BS2514" s="62"/>
    </row>
    <row r="2515" spans="1:73" ht="21.75" customHeight="1">
      <c r="A2515" s="62"/>
      <c r="B2515" s="586" t="str">
        <f>IF(ROSTER!B$34="","",ROSTER!B$34)</f>
        <v/>
      </c>
      <c r="C2515" s="588" t="str">
        <f>IF(ROSTER!C$34="","",ROSTER!C$34)</f>
        <v/>
      </c>
      <c r="D2515" s="589"/>
      <c r="E2515" s="590"/>
      <c r="F2515" s="592">
        <f>IF(E2515="y",1,IF(E2515="S",1,0))</f>
        <v>0</v>
      </c>
      <c r="G2515" s="594">
        <f>IF(E2515="S",1,0)</f>
        <v>0</v>
      </c>
      <c r="H2515" s="584"/>
      <c r="I2515" s="576"/>
      <c r="J2515" s="564"/>
      <c r="K2515" s="565"/>
      <c r="L2515" s="568"/>
      <c r="M2515" s="569"/>
      <c r="N2515" s="578">
        <f>L2515+J2515</f>
        <v>0</v>
      </c>
      <c r="O2515" s="579"/>
      <c r="P2515" s="564"/>
      <c r="Q2515" s="565"/>
      <c r="R2515" s="568"/>
      <c r="S2515" s="569"/>
      <c r="T2515" s="578">
        <f>R2515-P2515</f>
        <v>0</v>
      </c>
      <c r="U2515" s="579"/>
      <c r="V2515" s="584"/>
      <c r="W2515" s="576"/>
      <c r="X2515" s="564"/>
      <c r="Y2515" s="576"/>
      <c r="Z2515" s="564"/>
      <c r="AA2515" s="576"/>
      <c r="AB2515" s="564"/>
      <c r="AC2515" s="565"/>
      <c r="AD2515" s="568"/>
      <c r="AE2515" s="569"/>
      <c r="AF2515" s="548">
        <f>IF(AB2515=0,0,(AD2515/AB2515)*100)</f>
        <v>0</v>
      </c>
      <c r="AG2515" s="549"/>
      <c r="AH2515" s="564"/>
      <c r="AI2515" s="565"/>
      <c r="AJ2515" s="568"/>
      <c r="AK2515" s="569"/>
      <c r="AL2515" s="548">
        <f>IF(AH2515=0,0,(AJ2515/AH2515)*100)</f>
        <v>0</v>
      </c>
      <c r="AM2515" s="549"/>
      <c r="AN2515" s="564"/>
      <c r="AO2515" s="565"/>
      <c r="AP2515" s="568"/>
      <c r="AQ2515" s="569"/>
      <c r="AR2515" s="548">
        <f>IF(AN2515=0,0,(AP2515/AN2515)*100)</f>
        <v>0</v>
      </c>
      <c r="AS2515" s="549"/>
      <c r="AT2515" s="572">
        <f>AB2515+AH2515+AN2515</f>
        <v>0</v>
      </c>
      <c r="AU2515" s="573"/>
      <c r="AV2515" s="544">
        <f>AD2515+AJ2515+AP2515</f>
        <v>0</v>
      </c>
      <c r="AW2515" s="545"/>
      <c r="AX2515" s="548">
        <f>IF(AT2515=0,0,(AV2515/AT2515)*100)</f>
        <v>0</v>
      </c>
      <c r="AY2515" s="549"/>
      <c r="AZ2515" s="564"/>
      <c r="BA2515" s="565"/>
      <c r="BB2515" s="568"/>
      <c r="BC2515" s="569"/>
      <c r="BD2515" s="548">
        <f>IF(AZ2515=0,0,(BB2515/AZ2515)*100)</f>
        <v>0</v>
      </c>
      <c r="BE2515" s="549"/>
      <c r="BF2515" s="572">
        <f>AT2515+AZ2515</f>
        <v>0</v>
      </c>
      <c r="BG2515" s="573"/>
      <c r="BH2515" s="544">
        <f>AV2515+BB2515</f>
        <v>0</v>
      </c>
      <c r="BI2515" s="545"/>
      <c r="BJ2515" s="548">
        <f>IF(BF2515=0,0,(BH2515/BF2515)*100)</f>
        <v>0</v>
      </c>
      <c r="BK2515" s="549"/>
      <c r="BL2515" s="552">
        <f>(AD2515*2)+(AJ2515*2)+(AP2515*3)+BB2515</f>
        <v>0</v>
      </c>
      <c r="BM2515" s="553"/>
      <c r="BN2515" s="554"/>
      <c r="BO2515" s="560" t="e">
        <f>(BL2515*BR$2312)+(N2515*BR$2313)+(X2515*BR$2314)+(R2515*BR$2315)+(V2515*BR$2316)+(Z2515*BR$2317)</f>
        <v>#REF!</v>
      </c>
      <c r="BP2515" s="560" t="e">
        <f>((AZ2515-BB2515)*BR$2319)+((AT2515-AV2515)*BR$2318)+(H2515*BR$2320)+(P2515*BR$2321)</f>
        <v>#REF!</v>
      </c>
      <c r="BQ2515" s="62"/>
      <c r="BR2515" s="62"/>
      <c r="BS2515" s="62"/>
    </row>
    <row r="2516" spans="1:73" ht="21.75" customHeight="1">
      <c r="A2516" s="62"/>
      <c r="B2516" s="587"/>
      <c r="C2516" s="562" t="str">
        <f>IF(ROSTER!D$34="","",ROSTER!D$34)</f>
        <v/>
      </c>
      <c r="D2516" s="563"/>
      <c r="E2516" s="591"/>
      <c r="F2516" s="593"/>
      <c r="G2516" s="595"/>
      <c r="H2516" s="585"/>
      <c r="I2516" s="577"/>
      <c r="J2516" s="566"/>
      <c r="K2516" s="567"/>
      <c r="L2516" s="570"/>
      <c r="M2516" s="571"/>
      <c r="N2516" s="582" t="s">
        <v>16</v>
      </c>
      <c r="O2516" s="583"/>
      <c r="P2516" s="566"/>
      <c r="Q2516" s="567"/>
      <c r="R2516" s="570"/>
      <c r="S2516" s="571"/>
      <c r="T2516" s="582" t="s">
        <v>16</v>
      </c>
      <c r="U2516" s="583"/>
      <c r="V2516" s="585"/>
      <c r="W2516" s="577"/>
      <c r="X2516" s="566"/>
      <c r="Y2516" s="577"/>
      <c r="Z2516" s="566"/>
      <c r="AA2516" s="577"/>
      <c r="AB2516" s="566"/>
      <c r="AC2516" s="567"/>
      <c r="AD2516" s="570"/>
      <c r="AE2516" s="571"/>
      <c r="AF2516" s="598"/>
      <c r="AG2516" s="599"/>
      <c r="AH2516" s="566"/>
      <c r="AI2516" s="567"/>
      <c r="AJ2516" s="570"/>
      <c r="AK2516" s="571"/>
      <c r="AL2516" s="598"/>
      <c r="AM2516" s="599"/>
      <c r="AN2516" s="566"/>
      <c r="AO2516" s="567"/>
      <c r="AP2516" s="570"/>
      <c r="AQ2516" s="571"/>
      <c r="AR2516" s="598"/>
      <c r="AS2516" s="599"/>
      <c r="AT2516" s="603"/>
      <c r="AU2516" s="604"/>
      <c r="AV2516" s="596"/>
      <c r="AW2516" s="597"/>
      <c r="AX2516" s="598"/>
      <c r="AY2516" s="599"/>
      <c r="AZ2516" s="566"/>
      <c r="BA2516" s="567"/>
      <c r="BB2516" s="570"/>
      <c r="BC2516" s="571"/>
      <c r="BD2516" s="598"/>
      <c r="BE2516" s="599"/>
      <c r="BF2516" s="603"/>
      <c r="BG2516" s="604"/>
      <c r="BH2516" s="596"/>
      <c r="BI2516" s="597"/>
      <c r="BJ2516" s="598"/>
      <c r="BK2516" s="599"/>
      <c r="BL2516" s="600"/>
      <c r="BM2516" s="601"/>
      <c r="BN2516" s="602"/>
      <c r="BO2516" s="561"/>
      <c r="BP2516" s="561"/>
      <c r="BQ2516" s="62"/>
      <c r="BR2516" s="62"/>
      <c r="BS2516" s="62"/>
    </row>
    <row r="2517" spans="1:73" ht="21.75" customHeight="1">
      <c r="A2517" s="62"/>
      <c r="B2517" s="586" t="str">
        <f>IF(ROSTER!B$36="","",ROSTER!B$36)</f>
        <v/>
      </c>
      <c r="C2517" s="588" t="str">
        <f>IF(ROSTER!C$36="","",ROSTER!C$36)</f>
        <v/>
      </c>
      <c r="D2517" s="589"/>
      <c r="E2517" s="590"/>
      <c r="F2517" s="592">
        <f>IF(E2517="y",1,IF(E2517="S",1,0))</f>
        <v>0</v>
      </c>
      <c r="G2517" s="594">
        <f>IF(E2517="S",1,0)</f>
        <v>0</v>
      </c>
      <c r="H2517" s="584"/>
      <c r="I2517" s="576"/>
      <c r="J2517" s="564"/>
      <c r="K2517" s="565"/>
      <c r="L2517" s="568"/>
      <c r="M2517" s="569"/>
      <c r="N2517" s="578">
        <f>L2517+J2517</f>
        <v>0</v>
      </c>
      <c r="O2517" s="579"/>
      <c r="P2517" s="564"/>
      <c r="Q2517" s="565"/>
      <c r="R2517" s="568"/>
      <c r="S2517" s="569"/>
      <c r="T2517" s="578">
        <f>R2517-P2517</f>
        <v>0</v>
      </c>
      <c r="U2517" s="579"/>
      <c r="V2517" s="584"/>
      <c r="W2517" s="576"/>
      <c r="X2517" s="564"/>
      <c r="Y2517" s="576"/>
      <c r="Z2517" s="564"/>
      <c r="AA2517" s="576"/>
      <c r="AB2517" s="564"/>
      <c r="AC2517" s="565"/>
      <c r="AD2517" s="568"/>
      <c r="AE2517" s="569"/>
      <c r="AF2517" s="548">
        <f>IF(AB2517=0,0,(AD2517/AB2517)*100)</f>
        <v>0</v>
      </c>
      <c r="AG2517" s="549"/>
      <c r="AH2517" s="564"/>
      <c r="AI2517" s="565"/>
      <c r="AJ2517" s="568"/>
      <c r="AK2517" s="569"/>
      <c r="AL2517" s="548">
        <f>IF(AH2517=0,0,(AJ2517/AH2517)*100)</f>
        <v>0</v>
      </c>
      <c r="AM2517" s="549"/>
      <c r="AN2517" s="564"/>
      <c r="AO2517" s="565"/>
      <c r="AP2517" s="568"/>
      <c r="AQ2517" s="569"/>
      <c r="AR2517" s="548">
        <f>IF(AN2517=0,0,(AP2517/AN2517)*100)</f>
        <v>0</v>
      </c>
      <c r="AS2517" s="549"/>
      <c r="AT2517" s="572">
        <f>AB2517+AH2517+AN2517</f>
        <v>0</v>
      </c>
      <c r="AU2517" s="573"/>
      <c r="AV2517" s="544">
        <f>AD2517+AJ2517+AP2517</f>
        <v>0</v>
      </c>
      <c r="AW2517" s="545"/>
      <c r="AX2517" s="548">
        <f>IF(AT2517=0,0,(AV2517/AT2517)*100)</f>
        <v>0</v>
      </c>
      <c r="AY2517" s="549"/>
      <c r="AZ2517" s="564"/>
      <c r="BA2517" s="565"/>
      <c r="BB2517" s="568"/>
      <c r="BC2517" s="569"/>
      <c r="BD2517" s="548">
        <f>IF(AZ2517=0,0,(BB2517/AZ2517)*100)</f>
        <v>0</v>
      </c>
      <c r="BE2517" s="549"/>
      <c r="BF2517" s="572">
        <f>AT2517+AZ2517</f>
        <v>0</v>
      </c>
      <c r="BG2517" s="573"/>
      <c r="BH2517" s="544">
        <f>AV2517+BB2517</f>
        <v>0</v>
      </c>
      <c r="BI2517" s="545"/>
      <c r="BJ2517" s="548">
        <f>IF(BF2517=0,0,(BH2517/BF2517)*100)</f>
        <v>0</v>
      </c>
      <c r="BK2517" s="549"/>
      <c r="BL2517" s="552">
        <f>(AD2517*2)+(AJ2517*2)+(AP2517*3)+BB2517</f>
        <v>0</v>
      </c>
      <c r="BM2517" s="553"/>
      <c r="BN2517" s="554"/>
      <c r="BO2517" s="560" t="e">
        <f>(BL2517*BR$2312)+(N2517*BR$2313)+(X2517*BR$2314)+(R2517*BR$2315)+(V2517*BR$2316)+(Z2517*BR$2317)</f>
        <v>#REF!</v>
      </c>
      <c r="BP2517" s="560" t="e">
        <f>((AZ2517-BB2517)*BR$2319)+((AT2517-AV2517)*BR$2318)+(H2517*BR$2320)+(P2517*BR$2321)</f>
        <v>#REF!</v>
      </c>
      <c r="BQ2517" s="62"/>
      <c r="BR2517" s="62"/>
      <c r="BS2517" s="62"/>
    </row>
    <row r="2518" spans="1:73" ht="21.75" customHeight="1">
      <c r="A2518" s="62"/>
      <c r="B2518" s="587"/>
      <c r="C2518" s="562" t="str">
        <f>IF(ROSTER!D$36="","",ROSTER!D$36)</f>
        <v/>
      </c>
      <c r="D2518" s="563"/>
      <c r="E2518" s="591"/>
      <c r="F2518" s="593"/>
      <c r="G2518" s="595"/>
      <c r="H2518" s="585"/>
      <c r="I2518" s="577"/>
      <c r="J2518" s="566"/>
      <c r="K2518" s="567"/>
      <c r="L2518" s="570"/>
      <c r="M2518" s="571"/>
      <c r="N2518" s="582" t="s">
        <v>16</v>
      </c>
      <c r="O2518" s="583"/>
      <c r="P2518" s="566"/>
      <c r="Q2518" s="567"/>
      <c r="R2518" s="570"/>
      <c r="S2518" s="571"/>
      <c r="T2518" s="582" t="s">
        <v>16</v>
      </c>
      <c r="U2518" s="583"/>
      <c r="V2518" s="585"/>
      <c r="W2518" s="577"/>
      <c r="X2518" s="566"/>
      <c r="Y2518" s="577"/>
      <c r="Z2518" s="566"/>
      <c r="AA2518" s="577"/>
      <c r="AB2518" s="566"/>
      <c r="AC2518" s="567"/>
      <c r="AD2518" s="570"/>
      <c r="AE2518" s="571"/>
      <c r="AF2518" s="598"/>
      <c r="AG2518" s="599"/>
      <c r="AH2518" s="566"/>
      <c r="AI2518" s="567"/>
      <c r="AJ2518" s="570"/>
      <c r="AK2518" s="571"/>
      <c r="AL2518" s="598"/>
      <c r="AM2518" s="599"/>
      <c r="AN2518" s="566"/>
      <c r="AO2518" s="567"/>
      <c r="AP2518" s="570"/>
      <c r="AQ2518" s="571"/>
      <c r="AR2518" s="598"/>
      <c r="AS2518" s="599"/>
      <c r="AT2518" s="603"/>
      <c r="AU2518" s="604"/>
      <c r="AV2518" s="596"/>
      <c r="AW2518" s="597"/>
      <c r="AX2518" s="598"/>
      <c r="AY2518" s="599"/>
      <c r="AZ2518" s="566"/>
      <c r="BA2518" s="567"/>
      <c r="BB2518" s="570"/>
      <c r="BC2518" s="571"/>
      <c r="BD2518" s="598"/>
      <c r="BE2518" s="599"/>
      <c r="BF2518" s="603"/>
      <c r="BG2518" s="604"/>
      <c r="BH2518" s="596"/>
      <c r="BI2518" s="597"/>
      <c r="BJ2518" s="598"/>
      <c r="BK2518" s="599"/>
      <c r="BL2518" s="600"/>
      <c r="BM2518" s="601"/>
      <c r="BN2518" s="602"/>
      <c r="BO2518" s="561"/>
      <c r="BP2518" s="561"/>
      <c r="BQ2518" s="62"/>
      <c r="BR2518" s="62"/>
      <c r="BS2518" s="62"/>
    </row>
    <row r="2519" spans="1:73" ht="21.75" customHeight="1">
      <c r="A2519" s="62"/>
      <c r="B2519" s="586" t="str">
        <f>IF(ROSTER!B$38="","",ROSTER!B$38)</f>
        <v/>
      </c>
      <c r="C2519" s="588" t="str">
        <f>IF(ROSTER!C$38="","",ROSTER!C$38)</f>
        <v/>
      </c>
      <c r="D2519" s="589"/>
      <c r="E2519" s="590"/>
      <c r="F2519" s="592">
        <f>IF(E2519="y",1,IF(E2519="S",1,0))</f>
        <v>0</v>
      </c>
      <c r="G2519" s="594">
        <f>IF(E2519="S",1,0)</f>
        <v>0</v>
      </c>
      <c r="H2519" s="584"/>
      <c r="I2519" s="576"/>
      <c r="J2519" s="564"/>
      <c r="K2519" s="565"/>
      <c r="L2519" s="568"/>
      <c r="M2519" s="569"/>
      <c r="N2519" s="578">
        <f>L2519+J2519</f>
        <v>0</v>
      </c>
      <c r="O2519" s="579"/>
      <c r="P2519" s="564"/>
      <c r="Q2519" s="565"/>
      <c r="R2519" s="568"/>
      <c r="S2519" s="569"/>
      <c r="T2519" s="578">
        <f>R2519-P2519</f>
        <v>0</v>
      </c>
      <c r="U2519" s="579"/>
      <c r="V2519" s="584"/>
      <c r="W2519" s="576"/>
      <c r="X2519" s="564"/>
      <c r="Y2519" s="576"/>
      <c r="Z2519" s="564"/>
      <c r="AA2519" s="576"/>
      <c r="AB2519" s="564"/>
      <c r="AC2519" s="565"/>
      <c r="AD2519" s="568"/>
      <c r="AE2519" s="569"/>
      <c r="AF2519" s="548">
        <f>IF(AB2519=0,0,(AD2519/AB2519)*100)</f>
        <v>0</v>
      </c>
      <c r="AG2519" s="549"/>
      <c r="AH2519" s="564"/>
      <c r="AI2519" s="565"/>
      <c r="AJ2519" s="568"/>
      <c r="AK2519" s="569"/>
      <c r="AL2519" s="548">
        <f>IF(AH2519=0,0,(AJ2519/AH2519)*100)</f>
        <v>0</v>
      </c>
      <c r="AM2519" s="549"/>
      <c r="AN2519" s="564"/>
      <c r="AO2519" s="565"/>
      <c r="AP2519" s="568"/>
      <c r="AQ2519" s="569"/>
      <c r="AR2519" s="548">
        <f>IF(AN2519=0,0,(AP2519/AN2519)*100)</f>
        <v>0</v>
      </c>
      <c r="AS2519" s="549"/>
      <c r="AT2519" s="572">
        <f>AB2519+AH2519+AN2519</f>
        <v>0</v>
      </c>
      <c r="AU2519" s="573"/>
      <c r="AV2519" s="544">
        <f>AD2519+AJ2519+AP2519</f>
        <v>0</v>
      </c>
      <c r="AW2519" s="545"/>
      <c r="AX2519" s="548">
        <f>IF(AT2519=0,0,(AV2519/AT2519)*100)</f>
        <v>0</v>
      </c>
      <c r="AY2519" s="549"/>
      <c r="AZ2519" s="564"/>
      <c r="BA2519" s="565"/>
      <c r="BB2519" s="568"/>
      <c r="BC2519" s="569"/>
      <c r="BD2519" s="548">
        <f>IF(AZ2519=0,0,(BB2519/AZ2519)*100)</f>
        <v>0</v>
      </c>
      <c r="BE2519" s="549"/>
      <c r="BF2519" s="572">
        <f>AT2519+AZ2519</f>
        <v>0</v>
      </c>
      <c r="BG2519" s="573"/>
      <c r="BH2519" s="544">
        <f>AV2519+BB2519</f>
        <v>0</v>
      </c>
      <c r="BI2519" s="545"/>
      <c r="BJ2519" s="548">
        <f>IF(BF2519=0,0,(BH2519/BF2519)*100)</f>
        <v>0</v>
      </c>
      <c r="BK2519" s="549"/>
      <c r="BL2519" s="552">
        <f>(AD2519*2)+(AJ2519*2)+(AP2519*3)+BB2519</f>
        <v>0</v>
      </c>
      <c r="BM2519" s="553"/>
      <c r="BN2519" s="554"/>
      <c r="BO2519" s="560" t="e">
        <f>(BL2519*BR$2312)+(N2519*BR$2313)+(X2519*BR$2314)+(R2519*BR$2315)+(V2519*BR$2316)+(Z2519*BR$2317)</f>
        <v>#REF!</v>
      </c>
      <c r="BP2519" s="560" t="e">
        <f>((AZ2519-BB2519)*BR$2319)+((AT2519-AV2519)*BR$2318)+(H2519*BR$2320)+(P2519*BR$2321)</f>
        <v>#REF!</v>
      </c>
      <c r="BQ2519" s="62"/>
      <c r="BR2519" s="62"/>
      <c r="BS2519" s="62"/>
    </row>
    <row r="2520" spans="1:73" ht="21.75" customHeight="1">
      <c r="A2520" s="62"/>
      <c r="B2520" s="587"/>
      <c r="C2520" s="562" t="str">
        <f>IF(ROSTER!D$38="","",ROSTER!D$38)</f>
        <v/>
      </c>
      <c r="D2520" s="563"/>
      <c r="E2520" s="591"/>
      <c r="F2520" s="593"/>
      <c r="G2520" s="595"/>
      <c r="H2520" s="585"/>
      <c r="I2520" s="577"/>
      <c r="J2520" s="566"/>
      <c r="K2520" s="567"/>
      <c r="L2520" s="570"/>
      <c r="M2520" s="571"/>
      <c r="N2520" s="582" t="s">
        <v>16</v>
      </c>
      <c r="O2520" s="583"/>
      <c r="P2520" s="566"/>
      <c r="Q2520" s="567"/>
      <c r="R2520" s="570"/>
      <c r="S2520" s="571"/>
      <c r="T2520" s="582" t="s">
        <v>16</v>
      </c>
      <c r="U2520" s="583"/>
      <c r="V2520" s="585"/>
      <c r="W2520" s="577"/>
      <c r="X2520" s="566"/>
      <c r="Y2520" s="577"/>
      <c r="Z2520" s="566"/>
      <c r="AA2520" s="577"/>
      <c r="AB2520" s="566"/>
      <c r="AC2520" s="567"/>
      <c r="AD2520" s="570"/>
      <c r="AE2520" s="571"/>
      <c r="AF2520" s="598"/>
      <c r="AG2520" s="599"/>
      <c r="AH2520" s="566"/>
      <c r="AI2520" s="567"/>
      <c r="AJ2520" s="570"/>
      <c r="AK2520" s="571"/>
      <c r="AL2520" s="598"/>
      <c r="AM2520" s="599"/>
      <c r="AN2520" s="566"/>
      <c r="AO2520" s="567"/>
      <c r="AP2520" s="570"/>
      <c r="AQ2520" s="571"/>
      <c r="AR2520" s="598"/>
      <c r="AS2520" s="599"/>
      <c r="AT2520" s="603"/>
      <c r="AU2520" s="604"/>
      <c r="AV2520" s="596"/>
      <c r="AW2520" s="597"/>
      <c r="AX2520" s="598"/>
      <c r="AY2520" s="599"/>
      <c r="AZ2520" s="566"/>
      <c r="BA2520" s="567"/>
      <c r="BB2520" s="570"/>
      <c r="BC2520" s="571"/>
      <c r="BD2520" s="598"/>
      <c r="BE2520" s="599"/>
      <c r="BF2520" s="603"/>
      <c r="BG2520" s="604"/>
      <c r="BH2520" s="596"/>
      <c r="BI2520" s="597"/>
      <c r="BJ2520" s="598"/>
      <c r="BK2520" s="599"/>
      <c r="BL2520" s="600"/>
      <c r="BM2520" s="601"/>
      <c r="BN2520" s="602"/>
      <c r="BO2520" s="561"/>
      <c r="BP2520" s="561"/>
      <c r="BQ2520" s="62"/>
      <c r="BR2520" s="62"/>
      <c r="BS2520" s="62"/>
    </row>
    <row r="2521" spans="1:73" ht="21.75" customHeight="1">
      <c r="A2521" s="62"/>
      <c r="B2521" s="586" t="str">
        <f>IF(ROSTER!B$40="","",ROSTER!B$40)</f>
        <v/>
      </c>
      <c r="C2521" s="588" t="str">
        <f>IF(ROSTER!C$40="","",ROSTER!C$40)</f>
        <v/>
      </c>
      <c r="D2521" s="589"/>
      <c r="E2521" s="590"/>
      <c r="F2521" s="592">
        <f>IF(E2521="y",1,IF(E2521="S",1,0))</f>
        <v>0</v>
      </c>
      <c r="G2521" s="594">
        <f>IF(E2521="S",1,0)</f>
        <v>0</v>
      </c>
      <c r="H2521" s="584"/>
      <c r="I2521" s="576"/>
      <c r="J2521" s="564"/>
      <c r="K2521" s="565"/>
      <c r="L2521" s="568"/>
      <c r="M2521" s="569"/>
      <c r="N2521" s="578">
        <f>L2521+J2521</f>
        <v>0</v>
      </c>
      <c r="O2521" s="579"/>
      <c r="P2521" s="564"/>
      <c r="Q2521" s="565"/>
      <c r="R2521" s="568"/>
      <c r="S2521" s="569"/>
      <c r="T2521" s="578">
        <f>R2521-P2521</f>
        <v>0</v>
      </c>
      <c r="U2521" s="579"/>
      <c r="V2521" s="584"/>
      <c r="W2521" s="576"/>
      <c r="X2521" s="564"/>
      <c r="Y2521" s="576"/>
      <c r="Z2521" s="564"/>
      <c r="AA2521" s="576"/>
      <c r="AB2521" s="564"/>
      <c r="AC2521" s="565"/>
      <c r="AD2521" s="568"/>
      <c r="AE2521" s="569"/>
      <c r="AF2521" s="548">
        <f>IF(AB2521=0,0,(AD2521/AB2521)*100)</f>
        <v>0</v>
      </c>
      <c r="AG2521" s="549"/>
      <c r="AH2521" s="564"/>
      <c r="AI2521" s="565"/>
      <c r="AJ2521" s="568"/>
      <c r="AK2521" s="569"/>
      <c r="AL2521" s="548">
        <f>IF(AH2521=0,0,(AJ2521/AH2521)*100)</f>
        <v>0</v>
      </c>
      <c r="AM2521" s="549"/>
      <c r="AN2521" s="564"/>
      <c r="AO2521" s="565"/>
      <c r="AP2521" s="568"/>
      <c r="AQ2521" s="569"/>
      <c r="AR2521" s="548">
        <f>IF(AN2521=0,0,(AP2521/AN2521)*100)</f>
        <v>0</v>
      </c>
      <c r="AS2521" s="549"/>
      <c r="AT2521" s="572">
        <f>AB2521+AH2521+AN2521</f>
        <v>0</v>
      </c>
      <c r="AU2521" s="573"/>
      <c r="AV2521" s="544">
        <f>AD2521+AJ2521+AP2521</f>
        <v>0</v>
      </c>
      <c r="AW2521" s="545"/>
      <c r="AX2521" s="548">
        <f>IF(AT2521=0,0,(AV2521/AT2521)*100)</f>
        <v>0</v>
      </c>
      <c r="AY2521" s="549"/>
      <c r="AZ2521" s="564"/>
      <c r="BA2521" s="565"/>
      <c r="BB2521" s="568"/>
      <c r="BC2521" s="569"/>
      <c r="BD2521" s="548">
        <f>IF(AZ2521=0,0,(BB2521/AZ2521)*100)</f>
        <v>0</v>
      </c>
      <c r="BE2521" s="549"/>
      <c r="BF2521" s="572">
        <f>AT2521+AZ2521</f>
        <v>0</v>
      </c>
      <c r="BG2521" s="573"/>
      <c r="BH2521" s="544">
        <f>AV2521+BB2521</f>
        <v>0</v>
      </c>
      <c r="BI2521" s="545"/>
      <c r="BJ2521" s="548">
        <f>IF(BF2521=0,0,(BH2521/BF2521)*100)</f>
        <v>0</v>
      </c>
      <c r="BK2521" s="549"/>
      <c r="BL2521" s="552">
        <f>(AD2521*2)+(AJ2521*2)+(AP2521*3)+BB2521</f>
        <v>0</v>
      </c>
      <c r="BM2521" s="553"/>
      <c r="BN2521" s="554"/>
      <c r="BO2521" s="560" t="e">
        <f>(BL2521*BR$2312)+(N2521*BR$2313)+(X2521*BR$2314)+(R2521*BR$2315)+(V2521*BR$2316)+(Z2521*BR$2317)</f>
        <v>#REF!</v>
      </c>
      <c r="BP2521" s="560" t="e">
        <f>((AZ2521-BB2521)*BR$2319)+((AT2521-AV2521)*BR$2318)+(H2521*BR$2320)+(P2521*BR$2321)</f>
        <v>#REF!</v>
      </c>
      <c r="BQ2521" s="62"/>
      <c r="BR2521" s="62"/>
      <c r="BS2521" s="62"/>
    </row>
    <row r="2522" spans="1:73" ht="21.75" customHeight="1">
      <c r="A2522" s="62"/>
      <c r="B2522" s="587"/>
      <c r="C2522" s="562" t="str">
        <f>IF(ROSTER!D$40="","",ROSTER!D$40)</f>
        <v/>
      </c>
      <c r="D2522" s="563"/>
      <c r="E2522" s="591"/>
      <c r="F2522" s="593"/>
      <c r="G2522" s="595"/>
      <c r="H2522" s="585"/>
      <c r="I2522" s="577"/>
      <c r="J2522" s="566"/>
      <c r="K2522" s="567"/>
      <c r="L2522" s="570"/>
      <c r="M2522" s="571"/>
      <c r="N2522" s="582" t="s">
        <v>16</v>
      </c>
      <c r="O2522" s="583"/>
      <c r="P2522" s="566"/>
      <c r="Q2522" s="567"/>
      <c r="R2522" s="570"/>
      <c r="S2522" s="571"/>
      <c r="T2522" s="582" t="s">
        <v>16</v>
      </c>
      <c r="U2522" s="583"/>
      <c r="V2522" s="585"/>
      <c r="W2522" s="577"/>
      <c r="X2522" s="566"/>
      <c r="Y2522" s="577"/>
      <c r="Z2522" s="566"/>
      <c r="AA2522" s="577"/>
      <c r="AB2522" s="566"/>
      <c r="AC2522" s="567"/>
      <c r="AD2522" s="570"/>
      <c r="AE2522" s="571"/>
      <c r="AF2522" s="598"/>
      <c r="AG2522" s="599"/>
      <c r="AH2522" s="566"/>
      <c r="AI2522" s="567"/>
      <c r="AJ2522" s="570"/>
      <c r="AK2522" s="571"/>
      <c r="AL2522" s="598"/>
      <c r="AM2522" s="599"/>
      <c r="AN2522" s="566"/>
      <c r="AO2522" s="567"/>
      <c r="AP2522" s="570"/>
      <c r="AQ2522" s="571"/>
      <c r="AR2522" s="598"/>
      <c r="AS2522" s="599"/>
      <c r="AT2522" s="603"/>
      <c r="AU2522" s="604"/>
      <c r="AV2522" s="596"/>
      <c r="AW2522" s="597"/>
      <c r="AX2522" s="598"/>
      <c r="AY2522" s="599"/>
      <c r="AZ2522" s="566"/>
      <c r="BA2522" s="567"/>
      <c r="BB2522" s="570"/>
      <c r="BC2522" s="571"/>
      <c r="BD2522" s="598"/>
      <c r="BE2522" s="599"/>
      <c r="BF2522" s="603"/>
      <c r="BG2522" s="604"/>
      <c r="BH2522" s="596"/>
      <c r="BI2522" s="597"/>
      <c r="BJ2522" s="598"/>
      <c r="BK2522" s="599"/>
      <c r="BL2522" s="600"/>
      <c r="BM2522" s="601"/>
      <c r="BN2522" s="602"/>
      <c r="BO2522" s="561"/>
      <c r="BP2522" s="561"/>
      <c r="BQ2522" s="62"/>
      <c r="BR2522" s="62"/>
      <c r="BS2522" s="62"/>
    </row>
    <row r="2523" spans="1:73" ht="21.75" customHeight="1">
      <c r="A2523" s="62"/>
      <c r="B2523" s="586" t="str">
        <f>IF(ROSTER!B$42="","",ROSTER!B$42)</f>
        <v/>
      </c>
      <c r="C2523" s="588" t="str">
        <f>IF(ROSTER!C$42="","",ROSTER!C$42)</f>
        <v/>
      </c>
      <c r="D2523" s="589"/>
      <c r="E2523" s="590"/>
      <c r="F2523" s="592">
        <f>IF(E2523="y",1,IF(E2523="S",1,0))</f>
        <v>0</v>
      </c>
      <c r="G2523" s="594">
        <f>IF(E2523="S",1,0)</f>
        <v>0</v>
      </c>
      <c r="H2523" s="584"/>
      <c r="I2523" s="576"/>
      <c r="J2523" s="564"/>
      <c r="K2523" s="565"/>
      <c r="L2523" s="568"/>
      <c r="M2523" s="569"/>
      <c r="N2523" s="578">
        <f>L2523+J2523</f>
        <v>0</v>
      </c>
      <c r="O2523" s="579"/>
      <c r="P2523" s="564"/>
      <c r="Q2523" s="565"/>
      <c r="R2523" s="568"/>
      <c r="S2523" s="569"/>
      <c r="T2523" s="578">
        <f>R2523-P2523</f>
        <v>0</v>
      </c>
      <c r="U2523" s="579"/>
      <c r="V2523" s="584"/>
      <c r="W2523" s="576"/>
      <c r="X2523" s="564"/>
      <c r="Y2523" s="576"/>
      <c r="Z2523" s="564"/>
      <c r="AA2523" s="576"/>
      <c r="AB2523" s="564"/>
      <c r="AC2523" s="565"/>
      <c r="AD2523" s="568"/>
      <c r="AE2523" s="569"/>
      <c r="AF2523" s="548">
        <f>IF(AB2523=0,0,(AD2523/AB2523)*100)</f>
        <v>0</v>
      </c>
      <c r="AG2523" s="549"/>
      <c r="AH2523" s="564"/>
      <c r="AI2523" s="565"/>
      <c r="AJ2523" s="568"/>
      <c r="AK2523" s="569"/>
      <c r="AL2523" s="548">
        <f>IF(AH2523=0,0,(AJ2523/AH2523)*100)</f>
        <v>0</v>
      </c>
      <c r="AM2523" s="549"/>
      <c r="AN2523" s="564"/>
      <c r="AO2523" s="565"/>
      <c r="AP2523" s="568"/>
      <c r="AQ2523" s="569"/>
      <c r="AR2523" s="548">
        <f>IF(AN2523=0,0,(AP2523/AN2523)*100)</f>
        <v>0</v>
      </c>
      <c r="AS2523" s="549"/>
      <c r="AT2523" s="572">
        <f>AB2523+AH2523+AN2523</f>
        <v>0</v>
      </c>
      <c r="AU2523" s="573"/>
      <c r="AV2523" s="544">
        <f>AD2523+AJ2523+AP2523</f>
        <v>0</v>
      </c>
      <c r="AW2523" s="545"/>
      <c r="AX2523" s="548">
        <f>IF(AT2523=0,0,(AV2523/AT2523)*100)</f>
        <v>0</v>
      </c>
      <c r="AY2523" s="549"/>
      <c r="AZ2523" s="564"/>
      <c r="BA2523" s="565"/>
      <c r="BB2523" s="568"/>
      <c r="BC2523" s="569"/>
      <c r="BD2523" s="548">
        <f>IF(AZ2523=0,0,(BB2523/AZ2523)*100)</f>
        <v>0</v>
      </c>
      <c r="BE2523" s="549"/>
      <c r="BF2523" s="572">
        <f>AT2523+AZ2523</f>
        <v>0</v>
      </c>
      <c r="BG2523" s="573"/>
      <c r="BH2523" s="544">
        <f>AV2523+BB2523</f>
        <v>0</v>
      </c>
      <c r="BI2523" s="545"/>
      <c r="BJ2523" s="548">
        <f>IF(BF2523=0,0,(BH2523/BF2523)*100)</f>
        <v>0</v>
      </c>
      <c r="BK2523" s="549"/>
      <c r="BL2523" s="552">
        <f>(AD2523*2)+(AJ2523*2)+(AP2523*3)+BB2523</f>
        <v>0</v>
      </c>
      <c r="BM2523" s="553"/>
      <c r="BN2523" s="554"/>
      <c r="BO2523" s="560" t="e">
        <f>(BL2523*BR$2312)+(N2523*BR$2313)+(X2523*BR$2314)+(R2523*BR$2315)+(V2523*BR$2316)+(Z2523*BR$2317)</f>
        <v>#REF!</v>
      </c>
      <c r="BP2523" s="560" t="e">
        <f>((AZ2523-BB2523)*BR$2319)+((AT2523-AV2523)*BR$2318)+(H2523*BR$2320)+(P2523*BR$2321)</f>
        <v>#REF!</v>
      </c>
      <c r="BQ2523" s="62"/>
      <c r="BR2523" s="62"/>
      <c r="BS2523" s="62"/>
    </row>
    <row r="2524" spans="1:73" ht="21.75" customHeight="1">
      <c r="A2524" s="62"/>
      <c r="B2524" s="587"/>
      <c r="C2524" s="562" t="str">
        <f>IF(ROSTER!D$42="","",ROSTER!D$42)</f>
        <v/>
      </c>
      <c r="D2524" s="563"/>
      <c r="E2524" s="591"/>
      <c r="F2524" s="593"/>
      <c r="G2524" s="595"/>
      <c r="H2524" s="585"/>
      <c r="I2524" s="577"/>
      <c r="J2524" s="566"/>
      <c r="K2524" s="567"/>
      <c r="L2524" s="570"/>
      <c r="M2524" s="571"/>
      <c r="N2524" s="582" t="s">
        <v>16</v>
      </c>
      <c r="O2524" s="583"/>
      <c r="P2524" s="566"/>
      <c r="Q2524" s="567"/>
      <c r="R2524" s="570"/>
      <c r="S2524" s="571"/>
      <c r="T2524" s="582" t="s">
        <v>16</v>
      </c>
      <c r="U2524" s="583"/>
      <c r="V2524" s="585"/>
      <c r="W2524" s="577"/>
      <c r="X2524" s="566"/>
      <c r="Y2524" s="577"/>
      <c r="Z2524" s="566"/>
      <c r="AA2524" s="577"/>
      <c r="AB2524" s="566"/>
      <c r="AC2524" s="567"/>
      <c r="AD2524" s="570"/>
      <c r="AE2524" s="571"/>
      <c r="AF2524" s="598"/>
      <c r="AG2524" s="599"/>
      <c r="AH2524" s="566"/>
      <c r="AI2524" s="567"/>
      <c r="AJ2524" s="570"/>
      <c r="AK2524" s="571"/>
      <c r="AL2524" s="598"/>
      <c r="AM2524" s="599"/>
      <c r="AN2524" s="566"/>
      <c r="AO2524" s="567"/>
      <c r="AP2524" s="570"/>
      <c r="AQ2524" s="571"/>
      <c r="AR2524" s="598"/>
      <c r="AS2524" s="599"/>
      <c r="AT2524" s="603"/>
      <c r="AU2524" s="604"/>
      <c r="AV2524" s="596"/>
      <c r="AW2524" s="597"/>
      <c r="AX2524" s="598"/>
      <c r="AY2524" s="599"/>
      <c r="AZ2524" s="566"/>
      <c r="BA2524" s="567"/>
      <c r="BB2524" s="570"/>
      <c r="BC2524" s="571"/>
      <c r="BD2524" s="598"/>
      <c r="BE2524" s="599"/>
      <c r="BF2524" s="603"/>
      <c r="BG2524" s="604"/>
      <c r="BH2524" s="596"/>
      <c r="BI2524" s="597"/>
      <c r="BJ2524" s="598"/>
      <c r="BK2524" s="599"/>
      <c r="BL2524" s="600"/>
      <c r="BM2524" s="601"/>
      <c r="BN2524" s="602"/>
      <c r="BO2524" s="561"/>
      <c r="BP2524" s="561"/>
      <c r="BQ2524" s="62"/>
      <c r="BR2524" s="62"/>
      <c r="BS2524" s="62"/>
    </row>
    <row r="2525" spans="1:73" ht="21.75" customHeight="1">
      <c r="A2525" s="62"/>
      <c r="B2525" s="586" t="str">
        <f>IF(ROSTER!B$44="","",ROSTER!B$44)</f>
        <v/>
      </c>
      <c r="C2525" s="588" t="str">
        <f>IF(ROSTER!C$44="","",ROSTER!C$44)</f>
        <v/>
      </c>
      <c r="D2525" s="589"/>
      <c r="E2525" s="590"/>
      <c r="F2525" s="592">
        <f>IF(E2525="y",1,IF(E2525="S",1,0))</f>
        <v>0</v>
      </c>
      <c r="G2525" s="594">
        <f>IF(E2525="S",1,0)</f>
        <v>0</v>
      </c>
      <c r="H2525" s="584"/>
      <c r="I2525" s="576"/>
      <c r="J2525" s="564"/>
      <c r="K2525" s="565"/>
      <c r="L2525" s="568"/>
      <c r="M2525" s="569"/>
      <c r="N2525" s="578">
        <f>L2525+J2525</f>
        <v>0</v>
      </c>
      <c r="O2525" s="579"/>
      <c r="P2525" s="564"/>
      <c r="Q2525" s="565"/>
      <c r="R2525" s="568"/>
      <c r="S2525" s="569"/>
      <c r="T2525" s="578">
        <f>R2525-P2525</f>
        <v>0</v>
      </c>
      <c r="U2525" s="579"/>
      <c r="V2525" s="584"/>
      <c r="W2525" s="576"/>
      <c r="X2525" s="564"/>
      <c r="Y2525" s="576"/>
      <c r="Z2525" s="564"/>
      <c r="AA2525" s="576"/>
      <c r="AB2525" s="564"/>
      <c r="AC2525" s="565"/>
      <c r="AD2525" s="568"/>
      <c r="AE2525" s="569"/>
      <c r="AF2525" s="548">
        <f>IF(AB2525=0,0,(AD2525/AB2525)*100)</f>
        <v>0</v>
      </c>
      <c r="AG2525" s="549"/>
      <c r="AH2525" s="564"/>
      <c r="AI2525" s="565"/>
      <c r="AJ2525" s="568"/>
      <c r="AK2525" s="569"/>
      <c r="AL2525" s="548">
        <f>IF(AH2525=0,0,(AJ2525/AH2525)*100)</f>
        <v>0</v>
      </c>
      <c r="AM2525" s="549"/>
      <c r="AN2525" s="564"/>
      <c r="AO2525" s="565"/>
      <c r="AP2525" s="568"/>
      <c r="AQ2525" s="569"/>
      <c r="AR2525" s="548">
        <f>IF(AN2525=0,0,(AP2525/AN2525)*100)</f>
        <v>0</v>
      </c>
      <c r="AS2525" s="549"/>
      <c r="AT2525" s="572">
        <f>AB2525+AH2525+AN2525</f>
        <v>0</v>
      </c>
      <c r="AU2525" s="573"/>
      <c r="AV2525" s="544">
        <f>AD2525+AJ2525+AP2525</f>
        <v>0</v>
      </c>
      <c r="AW2525" s="545"/>
      <c r="AX2525" s="548">
        <f>IF(AT2525=0,0,(AV2525/AT2525)*100)</f>
        <v>0</v>
      </c>
      <c r="AY2525" s="549"/>
      <c r="AZ2525" s="564"/>
      <c r="BA2525" s="565"/>
      <c r="BB2525" s="568"/>
      <c r="BC2525" s="569"/>
      <c r="BD2525" s="548">
        <f>IF(AZ2525=0,0,(BB2525/AZ2525)*100)</f>
        <v>0</v>
      </c>
      <c r="BE2525" s="549"/>
      <c r="BF2525" s="572">
        <f>AT2525+AZ2525</f>
        <v>0</v>
      </c>
      <c r="BG2525" s="573"/>
      <c r="BH2525" s="544">
        <f>AV2525+BB2525</f>
        <v>0</v>
      </c>
      <c r="BI2525" s="545"/>
      <c r="BJ2525" s="548">
        <f>IF(BF2525=0,0,(BH2525/BF2525)*100)</f>
        <v>0</v>
      </c>
      <c r="BK2525" s="549"/>
      <c r="BL2525" s="552">
        <f>(AD2525*2)+(AJ2525*2)+(AP2525*3)+BB2525</f>
        <v>0</v>
      </c>
      <c r="BM2525" s="553"/>
      <c r="BN2525" s="554"/>
      <c r="BO2525" s="560" t="e">
        <f>(BL2525*BR$2312)+(N2525*BR$2313)+(X2525*BR$2314)+(R2525*BR$2315)+(V2525*BR$2316)+(Z2525*BR$2317)</f>
        <v>#REF!</v>
      </c>
      <c r="BP2525" s="560" t="e">
        <f>((AZ2525-BB2525)*BR$2319)+((AT2525-AV2525)*BR$2318)+(H2525*BR$2320)+(P2525*BR$2321)</f>
        <v>#REF!</v>
      </c>
      <c r="BQ2525" s="62"/>
      <c r="BR2525" s="62"/>
      <c r="BS2525" s="62"/>
    </row>
    <row r="2526" spans="1:73" ht="21.75" customHeight="1">
      <c r="A2526" s="62"/>
      <c r="B2526" s="587"/>
      <c r="C2526" s="562" t="str">
        <f>IF(ROSTER!D$44="","",ROSTER!D$44)</f>
        <v/>
      </c>
      <c r="D2526" s="563"/>
      <c r="E2526" s="591"/>
      <c r="F2526" s="593"/>
      <c r="G2526" s="595"/>
      <c r="H2526" s="585"/>
      <c r="I2526" s="577"/>
      <c r="J2526" s="566"/>
      <c r="K2526" s="567"/>
      <c r="L2526" s="570"/>
      <c r="M2526" s="571"/>
      <c r="N2526" s="582" t="s">
        <v>16</v>
      </c>
      <c r="O2526" s="583"/>
      <c r="P2526" s="566"/>
      <c r="Q2526" s="567"/>
      <c r="R2526" s="570"/>
      <c r="S2526" s="571"/>
      <c r="T2526" s="582" t="s">
        <v>16</v>
      </c>
      <c r="U2526" s="583"/>
      <c r="V2526" s="585"/>
      <c r="W2526" s="577"/>
      <c r="X2526" s="566"/>
      <c r="Y2526" s="577"/>
      <c r="Z2526" s="566"/>
      <c r="AA2526" s="577"/>
      <c r="AB2526" s="566"/>
      <c r="AC2526" s="567"/>
      <c r="AD2526" s="570"/>
      <c r="AE2526" s="571"/>
      <c r="AF2526" s="598"/>
      <c r="AG2526" s="599"/>
      <c r="AH2526" s="566"/>
      <c r="AI2526" s="567"/>
      <c r="AJ2526" s="570"/>
      <c r="AK2526" s="571"/>
      <c r="AL2526" s="598"/>
      <c r="AM2526" s="599"/>
      <c r="AN2526" s="566"/>
      <c r="AO2526" s="567"/>
      <c r="AP2526" s="570"/>
      <c r="AQ2526" s="571"/>
      <c r="AR2526" s="598"/>
      <c r="AS2526" s="599"/>
      <c r="AT2526" s="603"/>
      <c r="AU2526" s="604"/>
      <c r="AV2526" s="596"/>
      <c r="AW2526" s="597"/>
      <c r="AX2526" s="598"/>
      <c r="AY2526" s="599"/>
      <c r="AZ2526" s="566"/>
      <c r="BA2526" s="567"/>
      <c r="BB2526" s="570"/>
      <c r="BC2526" s="571"/>
      <c r="BD2526" s="598"/>
      <c r="BE2526" s="599"/>
      <c r="BF2526" s="603"/>
      <c r="BG2526" s="604"/>
      <c r="BH2526" s="596"/>
      <c r="BI2526" s="597"/>
      <c r="BJ2526" s="598"/>
      <c r="BK2526" s="599"/>
      <c r="BL2526" s="600"/>
      <c r="BM2526" s="601"/>
      <c r="BN2526" s="602"/>
      <c r="BO2526" s="561"/>
      <c r="BP2526" s="561"/>
      <c r="BQ2526" s="62"/>
      <c r="BR2526" s="62"/>
      <c r="BS2526" s="62"/>
    </row>
    <row r="2527" spans="1:73" ht="21.75" customHeight="1">
      <c r="A2527" s="62"/>
      <c r="B2527" s="586" t="str">
        <f>IF(ROSTER!B$46="","",ROSTER!B$46)</f>
        <v/>
      </c>
      <c r="C2527" s="588" t="str">
        <f>IF(ROSTER!C$46="","",ROSTER!C$46)</f>
        <v/>
      </c>
      <c r="D2527" s="589"/>
      <c r="E2527" s="590"/>
      <c r="F2527" s="592">
        <f>IF(E2527="y",1,IF(E2527="S",1,0))</f>
        <v>0</v>
      </c>
      <c r="G2527" s="594">
        <f>IF(E2527="S",1,0)</f>
        <v>0</v>
      </c>
      <c r="H2527" s="584"/>
      <c r="I2527" s="576"/>
      <c r="J2527" s="564"/>
      <c r="K2527" s="565"/>
      <c r="L2527" s="568"/>
      <c r="M2527" s="569"/>
      <c r="N2527" s="578">
        <f>L2527+J2527</f>
        <v>0</v>
      </c>
      <c r="O2527" s="579"/>
      <c r="P2527" s="564"/>
      <c r="Q2527" s="565"/>
      <c r="R2527" s="568"/>
      <c r="S2527" s="569"/>
      <c r="T2527" s="578">
        <f>R2527-P2527</f>
        <v>0</v>
      </c>
      <c r="U2527" s="579"/>
      <c r="V2527" s="584"/>
      <c r="W2527" s="576"/>
      <c r="X2527" s="564"/>
      <c r="Y2527" s="576"/>
      <c r="Z2527" s="564"/>
      <c r="AA2527" s="576"/>
      <c r="AB2527" s="564"/>
      <c r="AC2527" s="565"/>
      <c r="AD2527" s="568"/>
      <c r="AE2527" s="569"/>
      <c r="AF2527" s="548">
        <f>IF(AB2527=0,0,(AD2527/AB2527)*100)</f>
        <v>0</v>
      </c>
      <c r="AG2527" s="549"/>
      <c r="AH2527" s="564"/>
      <c r="AI2527" s="565"/>
      <c r="AJ2527" s="568"/>
      <c r="AK2527" s="569"/>
      <c r="AL2527" s="548">
        <f>IF(AH2527=0,0,(AJ2527/AH2527)*100)</f>
        <v>0</v>
      </c>
      <c r="AM2527" s="549"/>
      <c r="AN2527" s="564"/>
      <c r="AO2527" s="565"/>
      <c r="AP2527" s="568"/>
      <c r="AQ2527" s="569"/>
      <c r="AR2527" s="548">
        <f>IF(AN2527=0,0,(AP2527/AN2527)*100)</f>
        <v>0</v>
      </c>
      <c r="AS2527" s="549"/>
      <c r="AT2527" s="572">
        <f>AB2527+AH2527+AN2527</f>
        <v>0</v>
      </c>
      <c r="AU2527" s="573"/>
      <c r="AV2527" s="544">
        <f>AD2527+AJ2527+AP2527</f>
        <v>0</v>
      </c>
      <c r="AW2527" s="545"/>
      <c r="AX2527" s="548">
        <f>IF(AT2527=0,0,(AV2527/AT2527)*100)</f>
        <v>0</v>
      </c>
      <c r="AY2527" s="549"/>
      <c r="AZ2527" s="564"/>
      <c r="BA2527" s="565"/>
      <c r="BB2527" s="568"/>
      <c r="BC2527" s="569"/>
      <c r="BD2527" s="548">
        <f>IF(AZ2527=0,0,(BB2527/AZ2527)*100)</f>
        <v>0</v>
      </c>
      <c r="BE2527" s="549"/>
      <c r="BF2527" s="572">
        <f>AT2527+AZ2527</f>
        <v>0</v>
      </c>
      <c r="BG2527" s="573"/>
      <c r="BH2527" s="544">
        <f>AV2527+BB2527</f>
        <v>0</v>
      </c>
      <c r="BI2527" s="545"/>
      <c r="BJ2527" s="548">
        <f>IF(BF2527=0,0,(BH2527/BF2527)*100)</f>
        <v>0</v>
      </c>
      <c r="BK2527" s="549"/>
      <c r="BL2527" s="552">
        <f>(AD2527*2)+(AJ2527*2)+(AP2527*3)+BB2527</f>
        <v>0</v>
      </c>
      <c r="BM2527" s="553"/>
      <c r="BN2527" s="554"/>
      <c r="BO2527" s="558" t="e">
        <f>(BL2527*BR$2312)+(N2527*BR$2313)+(X2527*BR$2314)+(R2527*BR$2315)+(V2527*BR$2316)+(Z2527*BR$2317)</f>
        <v>#REF!</v>
      </c>
      <c r="BP2527" s="560" t="e">
        <f>((AZ2527-BB2527)*BR$2319)+((AT2527-AV2527)*BR$2318)+(H2527*BR$2320)+(P2527*BR$2321)</f>
        <v>#REF!</v>
      </c>
      <c r="BQ2527" s="62"/>
      <c r="BR2527" s="62"/>
      <c r="BS2527" s="62"/>
      <c r="BU2527" s="82"/>
    </row>
    <row r="2528" spans="1:73" ht="22.5" customHeight="1" thickBot="1">
      <c r="A2528" s="62"/>
      <c r="B2528" s="587"/>
      <c r="C2528" s="562" t="str">
        <f>IF(ROSTER!D$46="","",ROSTER!D$46)</f>
        <v/>
      </c>
      <c r="D2528" s="563"/>
      <c r="E2528" s="591"/>
      <c r="F2528" s="593"/>
      <c r="G2528" s="595"/>
      <c r="H2528" s="585"/>
      <c r="I2528" s="577"/>
      <c r="J2528" s="566"/>
      <c r="K2528" s="567"/>
      <c r="L2528" s="570"/>
      <c r="M2528" s="571"/>
      <c r="N2528" s="580" t="s">
        <v>16</v>
      </c>
      <c r="O2528" s="581"/>
      <c r="P2528" s="566"/>
      <c r="Q2528" s="567"/>
      <c r="R2528" s="570"/>
      <c r="S2528" s="571"/>
      <c r="T2528" s="582" t="s">
        <v>16</v>
      </c>
      <c r="U2528" s="583"/>
      <c r="V2528" s="585"/>
      <c r="W2528" s="577"/>
      <c r="X2528" s="566"/>
      <c r="Y2528" s="577"/>
      <c r="Z2528" s="566"/>
      <c r="AA2528" s="577"/>
      <c r="AB2528" s="566"/>
      <c r="AC2528" s="567"/>
      <c r="AD2528" s="570"/>
      <c r="AE2528" s="571"/>
      <c r="AF2528" s="550"/>
      <c r="AG2528" s="551"/>
      <c r="AH2528" s="566"/>
      <c r="AI2528" s="567"/>
      <c r="AJ2528" s="570"/>
      <c r="AK2528" s="571"/>
      <c r="AL2528" s="550"/>
      <c r="AM2528" s="551"/>
      <c r="AN2528" s="566"/>
      <c r="AO2528" s="567"/>
      <c r="AP2528" s="570"/>
      <c r="AQ2528" s="571"/>
      <c r="AR2528" s="550"/>
      <c r="AS2528" s="551"/>
      <c r="AT2528" s="574"/>
      <c r="AU2528" s="575"/>
      <c r="AV2528" s="546"/>
      <c r="AW2528" s="547"/>
      <c r="AX2528" s="550"/>
      <c r="AY2528" s="551"/>
      <c r="AZ2528" s="566"/>
      <c r="BA2528" s="567"/>
      <c r="BB2528" s="570"/>
      <c r="BC2528" s="571"/>
      <c r="BD2528" s="550"/>
      <c r="BE2528" s="551"/>
      <c r="BF2528" s="574"/>
      <c r="BG2528" s="575"/>
      <c r="BH2528" s="546"/>
      <c r="BI2528" s="547"/>
      <c r="BJ2528" s="550"/>
      <c r="BK2528" s="551"/>
      <c r="BL2528" s="555"/>
      <c r="BM2528" s="556"/>
      <c r="BN2528" s="557"/>
      <c r="BO2528" s="559"/>
      <c r="BP2528" s="561"/>
      <c r="BQ2528" s="62"/>
      <c r="BR2528" s="62"/>
      <c r="BS2528" s="62"/>
    </row>
    <row r="2529" spans="1:71" s="82" customFormat="1" ht="33.4" customHeight="1">
      <c r="A2529" s="80"/>
      <c r="B2529" s="538"/>
      <c r="C2529" s="539"/>
      <c r="D2529" s="539" t="s">
        <v>10</v>
      </c>
      <c r="E2529" s="542"/>
      <c r="F2529" s="81"/>
      <c r="G2529" s="81"/>
      <c r="H2529" s="532">
        <f>SUM(H2489:I2528)</f>
        <v>0</v>
      </c>
      <c r="I2529" s="525"/>
      <c r="J2529" s="532">
        <f>SUM(J2489:K2528)</f>
        <v>0</v>
      </c>
      <c r="K2529" s="525"/>
      <c r="L2529" s="524">
        <f>SUM(L2489:M2528)</f>
        <v>0</v>
      </c>
      <c r="M2529" s="528"/>
      <c r="N2529" s="495">
        <f>L2529+J2529</f>
        <v>0</v>
      </c>
      <c r="O2529" s="496"/>
      <c r="P2529" s="524">
        <f>SUM(P2489:Q2528)</f>
        <v>0</v>
      </c>
      <c r="Q2529" s="525"/>
      <c r="R2529" s="524">
        <f>SUM(R2489:S2528)</f>
        <v>0</v>
      </c>
      <c r="S2529" s="528"/>
      <c r="T2529" s="495">
        <f>R2529-P2529</f>
        <v>0</v>
      </c>
      <c r="U2529" s="496"/>
      <c r="V2529" s="524">
        <f>SUM(V2489:W2528)</f>
        <v>0</v>
      </c>
      <c r="W2529" s="528"/>
      <c r="X2529" s="532">
        <f>SUM(X2489:Y2528)</f>
        <v>0</v>
      </c>
      <c r="Y2529" s="496"/>
      <c r="Z2529" s="532">
        <f>SUM(Z2489:AA2528)</f>
        <v>0</v>
      </c>
      <c r="AA2529" s="496"/>
      <c r="AB2529" s="528">
        <f>SUM(AB2489:AC2528)</f>
        <v>0</v>
      </c>
      <c r="AC2529" s="525"/>
      <c r="AD2529" s="524">
        <f>SUM(AD2489:AE2528)</f>
        <v>0</v>
      </c>
      <c r="AE2529" s="528"/>
      <c r="AF2529" s="495">
        <f>IF(AB2529=0,0,(AD2529/AB2529)*100)</f>
        <v>0</v>
      </c>
      <c r="AG2529" s="496"/>
      <c r="AH2529" s="524">
        <f>SUM(AH2489:AI2528)</f>
        <v>0</v>
      </c>
      <c r="AI2529" s="525"/>
      <c r="AJ2529" s="524">
        <f>SUM(AJ2489:AK2528)</f>
        <v>0</v>
      </c>
      <c r="AK2529" s="528"/>
      <c r="AL2529" s="495">
        <f>IF(AH2529=0,0,(AJ2529/AH2529)*100)</f>
        <v>0</v>
      </c>
      <c r="AM2529" s="496"/>
      <c r="AN2529" s="524">
        <f>SUM(AN2489:AO2528)</f>
        <v>0</v>
      </c>
      <c r="AO2529" s="525"/>
      <c r="AP2529" s="524">
        <f>SUM(AP2489:AQ2528)</f>
        <v>0</v>
      </c>
      <c r="AQ2529" s="528"/>
      <c r="AR2529" s="495">
        <f>IF(AN2529=0,0,(AP2529/AN2529)*100)</f>
        <v>0</v>
      </c>
      <c r="AS2529" s="496"/>
      <c r="AT2529" s="532">
        <f>AB2529+AH2529+AN2529</f>
        <v>0</v>
      </c>
      <c r="AU2529" s="525"/>
      <c r="AV2529" s="524">
        <f>AD2529+AJ2529+AP2529</f>
        <v>0</v>
      </c>
      <c r="AW2529" s="534"/>
      <c r="AX2529" s="495">
        <f>IF(AT2529=0,0,(AV2529/AT2529)*100)</f>
        <v>0</v>
      </c>
      <c r="AY2529" s="496"/>
      <c r="AZ2529" s="524">
        <f>SUM(AZ2489:BA2528)</f>
        <v>0</v>
      </c>
      <c r="BA2529" s="525"/>
      <c r="BB2529" s="524">
        <f>SUM(BB2489:BC2528)</f>
        <v>0</v>
      </c>
      <c r="BC2529" s="528"/>
      <c r="BD2529" s="495">
        <f>IF(AZ2529=0,0,(BB2529/AZ2529)*100)</f>
        <v>0</v>
      </c>
      <c r="BE2529" s="496"/>
      <c r="BF2529" s="532">
        <f>AT2529+AZ2529</f>
        <v>0</v>
      </c>
      <c r="BG2529" s="525"/>
      <c r="BH2529" s="524">
        <f>AV2529+BB2529</f>
        <v>0</v>
      </c>
      <c r="BI2529" s="534"/>
      <c r="BJ2529" s="495">
        <f>IF(BF2529=0,0,(BH2529/BF2529)*100)</f>
        <v>0</v>
      </c>
      <c r="BK2529" s="536"/>
      <c r="BL2529" s="511">
        <f>SUM(BL2489:BN2528)</f>
        <v>0</v>
      </c>
      <c r="BM2529" s="512"/>
      <c r="BN2529" s="513"/>
      <c r="BO2529" s="517" t="e">
        <f>(BL2529*BR$2312)+(N2529*BR$2313)+(X2529*BR$2314)+(R2529*BR$2315)+(V2529*BR$2316)+(Z2529*BR$2317)</f>
        <v>#REF!</v>
      </c>
      <c r="BP2529" s="519" t="e">
        <f>((AZ2529-BB2529)*BR$2319)+((AT2529-AV2529)*BR$2318)+(H2529*BR$2320)+(P2529*BR$2321)</f>
        <v>#REF!</v>
      </c>
      <c r="BQ2529" s="80"/>
      <c r="BR2529" s="80"/>
      <c r="BS2529" s="80"/>
    </row>
    <row r="2530" spans="1:71" s="82" customFormat="1" ht="33.950000000000003" customHeight="1" thickBot="1">
      <c r="A2530" s="80"/>
      <c r="B2530" s="540"/>
      <c r="C2530" s="541"/>
      <c r="D2530" s="541"/>
      <c r="E2530" s="543"/>
      <c r="F2530" s="83"/>
      <c r="G2530" s="83"/>
      <c r="H2530" s="533"/>
      <c r="I2530" s="527"/>
      <c r="J2530" s="533"/>
      <c r="K2530" s="527"/>
      <c r="L2530" s="526"/>
      <c r="M2530" s="529"/>
      <c r="N2530" s="530" t="s">
        <v>16</v>
      </c>
      <c r="O2530" s="531"/>
      <c r="P2530" s="526"/>
      <c r="Q2530" s="527"/>
      <c r="R2530" s="526"/>
      <c r="S2530" s="529"/>
      <c r="T2530" s="530" t="s">
        <v>16</v>
      </c>
      <c r="U2530" s="531"/>
      <c r="V2530" s="526"/>
      <c r="W2530" s="529"/>
      <c r="X2530" s="533"/>
      <c r="Y2530" s="531"/>
      <c r="Z2530" s="533"/>
      <c r="AA2530" s="531"/>
      <c r="AB2530" s="529"/>
      <c r="AC2530" s="527"/>
      <c r="AD2530" s="526"/>
      <c r="AE2530" s="529"/>
      <c r="AF2530" s="530"/>
      <c r="AG2530" s="531"/>
      <c r="AH2530" s="526"/>
      <c r="AI2530" s="527"/>
      <c r="AJ2530" s="526"/>
      <c r="AK2530" s="529"/>
      <c r="AL2530" s="530"/>
      <c r="AM2530" s="531"/>
      <c r="AN2530" s="526"/>
      <c r="AO2530" s="527"/>
      <c r="AP2530" s="526"/>
      <c r="AQ2530" s="529"/>
      <c r="AR2530" s="530"/>
      <c r="AS2530" s="531"/>
      <c r="AT2530" s="533"/>
      <c r="AU2530" s="527"/>
      <c r="AV2530" s="526"/>
      <c r="AW2530" s="535"/>
      <c r="AX2530" s="530"/>
      <c r="AY2530" s="531"/>
      <c r="AZ2530" s="526"/>
      <c r="BA2530" s="527"/>
      <c r="BB2530" s="526"/>
      <c r="BC2530" s="529"/>
      <c r="BD2530" s="530"/>
      <c r="BE2530" s="531"/>
      <c r="BF2530" s="533"/>
      <c r="BG2530" s="527"/>
      <c r="BH2530" s="526"/>
      <c r="BI2530" s="535"/>
      <c r="BJ2530" s="530"/>
      <c r="BK2530" s="537"/>
      <c r="BL2530" s="514"/>
      <c r="BM2530" s="515"/>
      <c r="BN2530" s="516"/>
      <c r="BO2530" s="518"/>
      <c r="BP2530" s="520"/>
      <c r="BQ2530" s="80"/>
      <c r="BR2530" s="80"/>
      <c r="BS2530" s="80"/>
    </row>
    <row r="2531" spans="1:71" s="88" customFormat="1" ht="48.2" customHeight="1" thickBot="1">
      <c r="A2531" s="84"/>
      <c r="B2531" s="521"/>
      <c r="C2531" s="522"/>
      <c r="D2531" s="522" t="s">
        <v>13</v>
      </c>
      <c r="E2531" s="523"/>
      <c r="F2531" s="85"/>
      <c r="G2531" s="128"/>
      <c r="H2531" s="509"/>
      <c r="I2531" s="510"/>
      <c r="J2531" s="504"/>
      <c r="K2531" s="505"/>
      <c r="L2531" s="493"/>
      <c r="M2531" s="494"/>
      <c r="N2531" s="506">
        <f>J2531+L2531</f>
        <v>0</v>
      </c>
      <c r="O2531" s="507"/>
      <c r="P2531" s="497">
        <f>R2529</f>
        <v>0</v>
      </c>
      <c r="Q2531" s="498"/>
      <c r="R2531" s="499">
        <f>P2529</f>
        <v>0</v>
      </c>
      <c r="S2531" s="500"/>
      <c r="T2531" s="506">
        <f>R2531-P2531</f>
        <v>0</v>
      </c>
      <c r="U2531" s="507"/>
      <c r="V2531" s="504"/>
      <c r="W2531" s="508"/>
      <c r="X2531" s="509"/>
      <c r="Y2531" s="510"/>
      <c r="Z2531" s="504"/>
      <c r="AA2531" s="508"/>
      <c r="AB2531" s="504"/>
      <c r="AC2531" s="505"/>
      <c r="AD2531" s="493"/>
      <c r="AE2531" s="494"/>
      <c r="AF2531" s="495">
        <f>IF(AB2531=0,0,(AD2531/AB2531)*100)</f>
        <v>0</v>
      </c>
      <c r="AG2531" s="496"/>
      <c r="AH2531" s="504"/>
      <c r="AI2531" s="505"/>
      <c r="AJ2531" s="493"/>
      <c r="AK2531" s="494"/>
      <c r="AL2531" s="495">
        <f>IF(AH2531=0,0,(AJ2531/AH2531)*100)</f>
        <v>0</v>
      </c>
      <c r="AM2531" s="496"/>
      <c r="AN2531" s="504"/>
      <c r="AO2531" s="505"/>
      <c r="AP2531" s="493"/>
      <c r="AQ2531" s="494"/>
      <c r="AR2531" s="495">
        <f>IF(AN2531=0,0,(AP2531/AN2531)*100)</f>
        <v>0</v>
      </c>
      <c r="AS2531" s="496"/>
      <c r="AT2531" s="497">
        <f>AB2531+AH2531+AN2531</f>
        <v>0</v>
      </c>
      <c r="AU2531" s="498"/>
      <c r="AV2531" s="499">
        <f>AD2531+AJ2531+AP2531</f>
        <v>0</v>
      </c>
      <c r="AW2531" s="500"/>
      <c r="AX2531" s="495">
        <f>IF(AT2531=0,0,(AV2531/AT2531)*100)</f>
        <v>0</v>
      </c>
      <c r="AY2531" s="496"/>
      <c r="AZ2531" s="504"/>
      <c r="BA2531" s="505"/>
      <c r="BB2531" s="493"/>
      <c r="BC2531" s="494"/>
      <c r="BD2531" s="495">
        <f>IF(AZ2531=0,0,(BB2531/AZ2531)*100)</f>
        <v>0</v>
      </c>
      <c r="BE2531" s="496"/>
      <c r="BF2531" s="497">
        <f>AT2531+AZ2531</f>
        <v>0</v>
      </c>
      <c r="BG2531" s="498"/>
      <c r="BH2531" s="499">
        <f>AV2531+BB2531</f>
        <v>0</v>
      </c>
      <c r="BI2531" s="500"/>
      <c r="BJ2531" s="495">
        <f>IF(BF2531=0,0,(BH2531/BF2531)*100)</f>
        <v>0</v>
      </c>
      <c r="BK2531" s="496"/>
      <c r="BL2531" s="501"/>
      <c r="BM2531" s="502"/>
      <c r="BN2531" s="503"/>
      <c r="BO2531" s="86"/>
      <c r="BP2531" s="87"/>
      <c r="BQ2531" s="84"/>
      <c r="BR2531" s="84"/>
      <c r="BS2531" s="84"/>
    </row>
    <row r="2532" spans="1:71" s="88" customFormat="1" ht="48.95" customHeight="1" thickBot="1">
      <c r="A2532" s="84"/>
      <c r="B2532" s="247"/>
      <c r="C2532" s="249"/>
      <c r="D2532" s="488" t="s">
        <v>52</v>
      </c>
      <c r="E2532" s="489"/>
      <c r="F2532" s="89"/>
      <c r="G2532" s="89"/>
      <c r="H2532" s="249"/>
      <c r="I2532" s="249"/>
      <c r="J2532" s="490">
        <f>IF((J2529+L2531)=0,0,J2529/(J2529+L2531)*100)</f>
        <v>0</v>
      </c>
      <c r="K2532" s="491"/>
      <c r="L2532" s="490">
        <f>IF((L2529+J2531)=0,0,L2529/(L2529+J2531)*100)</f>
        <v>0</v>
      </c>
      <c r="M2532" s="491"/>
      <c r="N2532" s="490">
        <f>IF((N2529+N2531)=0,0,N2529/(N2529+N2531)*100)</f>
        <v>0</v>
      </c>
      <c r="O2532" s="492"/>
      <c r="P2532" s="654"/>
      <c r="Q2532" s="484"/>
      <c r="R2532" s="484"/>
      <c r="S2532" s="484"/>
      <c r="T2532" s="655"/>
      <c r="U2532" s="655"/>
      <c r="V2532" s="484"/>
      <c r="W2532" s="484"/>
      <c r="X2532" s="484"/>
      <c r="Y2532" s="484"/>
      <c r="Z2532" s="484"/>
      <c r="AA2532" s="484"/>
      <c r="AB2532" s="484"/>
      <c r="AC2532" s="484"/>
      <c r="AD2532" s="484"/>
      <c r="AE2532" s="484"/>
      <c r="AF2532" s="484"/>
      <c r="AG2532" s="484"/>
      <c r="AH2532" s="484"/>
      <c r="AI2532" s="484"/>
      <c r="AJ2532" s="484"/>
      <c r="AK2532" s="484"/>
      <c r="AL2532" s="484"/>
      <c r="AM2532" s="484"/>
      <c r="AN2532" s="484"/>
      <c r="AO2532" s="484"/>
      <c r="AP2532" s="484"/>
      <c r="AQ2532" s="484"/>
      <c r="AR2532" s="484"/>
      <c r="AS2532" s="484"/>
      <c r="AT2532" s="484"/>
      <c r="AU2532" s="484"/>
      <c r="AV2532" s="484"/>
      <c r="AW2532" s="484"/>
      <c r="AX2532" s="484"/>
      <c r="AY2532" s="484"/>
      <c r="AZ2532" s="484"/>
      <c r="BA2532" s="484"/>
      <c r="BB2532" s="484"/>
      <c r="BC2532" s="484"/>
      <c r="BD2532" s="484"/>
      <c r="BE2532" s="484"/>
      <c r="BF2532" s="484"/>
      <c r="BG2532" s="484"/>
      <c r="BH2532" s="484"/>
      <c r="BI2532" s="484"/>
      <c r="BJ2532" s="484"/>
      <c r="BK2532" s="484"/>
      <c r="BL2532" s="484"/>
      <c r="BM2532" s="484"/>
      <c r="BN2532" s="485"/>
      <c r="BO2532" s="90"/>
      <c r="BP2532" s="90"/>
      <c r="BQ2532" s="84"/>
      <c r="BR2532" s="84"/>
      <c r="BS2532" s="84"/>
    </row>
    <row r="2533" spans="1:71" ht="27.75" thickTop="1" thickBot="1">
      <c r="A2533" s="62"/>
      <c r="B2533" s="250"/>
      <c r="C2533" s="251"/>
      <c r="D2533" s="251"/>
      <c r="E2533" s="251"/>
      <c r="F2533" s="91"/>
      <c r="G2533" s="91"/>
      <c r="H2533" s="251"/>
      <c r="I2533" s="251"/>
      <c r="J2533" s="251"/>
      <c r="K2533" s="251"/>
      <c r="L2533" s="251"/>
      <c r="M2533" s="251"/>
      <c r="N2533" s="251"/>
      <c r="O2533" s="251"/>
      <c r="P2533" s="251"/>
      <c r="Q2533" s="251"/>
      <c r="R2533" s="251"/>
      <c r="S2533" s="251"/>
      <c r="T2533" s="251"/>
      <c r="U2533" s="251"/>
      <c r="V2533" s="251"/>
      <c r="W2533" s="251"/>
      <c r="X2533" s="251"/>
      <c r="Y2533" s="251"/>
      <c r="Z2533" s="251"/>
      <c r="AA2533" s="251"/>
      <c r="AB2533" s="251"/>
      <c r="AC2533" s="251"/>
      <c r="AD2533" s="251"/>
      <c r="AE2533" s="251"/>
      <c r="AF2533" s="256"/>
      <c r="AG2533" s="256"/>
      <c r="AH2533" s="251"/>
      <c r="AI2533" s="251"/>
      <c r="AJ2533" s="251"/>
      <c r="AK2533" s="251"/>
      <c r="AL2533" s="251"/>
      <c r="AM2533" s="251"/>
      <c r="AN2533" s="251"/>
      <c r="AO2533" s="251"/>
      <c r="AP2533" s="251"/>
      <c r="AQ2533" s="251"/>
      <c r="AR2533" s="251"/>
      <c r="AS2533" s="251"/>
      <c r="AT2533" s="251"/>
      <c r="AU2533" s="251"/>
      <c r="AV2533" s="251"/>
      <c r="AW2533" s="251"/>
      <c r="AX2533" s="251"/>
      <c r="AY2533" s="251"/>
      <c r="AZ2533" s="251"/>
      <c r="BA2533" s="251"/>
      <c r="BB2533" s="251"/>
      <c r="BC2533" s="251"/>
      <c r="BD2533" s="251"/>
      <c r="BE2533" s="251"/>
      <c r="BF2533" s="251"/>
      <c r="BG2533" s="251"/>
      <c r="BH2533" s="251"/>
      <c r="BI2533" s="251"/>
      <c r="BJ2533" s="251"/>
      <c r="BK2533" s="251"/>
      <c r="BL2533" s="251"/>
      <c r="BM2533" s="251"/>
      <c r="BN2533" s="257"/>
      <c r="BO2533" s="92"/>
      <c r="BP2533" s="92"/>
      <c r="BQ2533" s="62"/>
      <c r="BR2533" s="62"/>
      <c r="BS2533" s="62"/>
    </row>
    <row r="2534" spans="1:71" s="88" customFormat="1" ht="73.349999999999994" customHeight="1" thickTop="1" thickBot="1">
      <c r="A2534" s="84"/>
      <c r="B2534" s="486" t="s">
        <v>70</v>
      </c>
      <c r="C2534" s="487"/>
      <c r="D2534" s="483" t="s">
        <v>60</v>
      </c>
      <c r="E2534" s="483"/>
      <c r="F2534" s="93"/>
      <c r="G2534" s="93"/>
      <c r="H2534" s="479"/>
      <c r="I2534" s="480"/>
      <c r="J2534" s="481"/>
      <c r="K2534" s="259"/>
      <c r="L2534" s="479"/>
      <c r="M2534" s="480"/>
      <c r="N2534" s="481"/>
      <c r="O2534" s="476" t="s">
        <v>53</v>
      </c>
      <c r="P2534" s="477"/>
      <c r="Q2534" s="477"/>
      <c r="R2534" s="477"/>
      <c r="S2534" s="479"/>
      <c r="T2534" s="480"/>
      <c r="U2534" s="481"/>
      <c r="V2534" s="259"/>
      <c r="W2534" s="479"/>
      <c r="X2534" s="480"/>
      <c r="Y2534" s="481"/>
      <c r="Z2534" s="476" t="s">
        <v>55</v>
      </c>
      <c r="AA2534" s="477"/>
      <c r="AB2534" s="477"/>
      <c r="AC2534" s="478"/>
      <c r="AD2534" s="479"/>
      <c r="AE2534" s="480"/>
      <c r="AF2534" s="481"/>
      <c r="AG2534" s="259"/>
      <c r="AH2534" s="479"/>
      <c r="AI2534" s="480"/>
      <c r="AJ2534" s="481"/>
      <c r="AK2534" s="476" t="s">
        <v>59</v>
      </c>
      <c r="AL2534" s="477"/>
      <c r="AM2534" s="477"/>
      <c r="AN2534" s="478"/>
      <c r="AO2534" s="479"/>
      <c r="AP2534" s="480"/>
      <c r="AQ2534" s="481"/>
      <c r="AR2534" s="263"/>
      <c r="AS2534" s="479"/>
      <c r="AT2534" s="480"/>
      <c r="AU2534" s="481"/>
      <c r="AV2534" s="264"/>
      <c r="AW2534" s="264"/>
      <c r="AX2534" s="264"/>
      <c r="AY2534" s="264"/>
      <c r="AZ2534" s="472" t="s">
        <v>20</v>
      </c>
      <c r="BA2534" s="472"/>
      <c r="BB2534" s="472"/>
      <c r="BC2534" s="472"/>
      <c r="BD2534" s="473"/>
      <c r="BE2534" s="469">
        <f>BL2529</f>
        <v>0</v>
      </c>
      <c r="BF2534" s="470"/>
      <c r="BG2534" s="471"/>
      <c r="BH2534" s="265"/>
      <c r="BI2534" s="469">
        <f>BL2531</f>
        <v>0</v>
      </c>
      <c r="BJ2534" s="470"/>
      <c r="BK2534" s="471"/>
      <c r="BL2534" s="266"/>
      <c r="BM2534" s="266"/>
      <c r="BN2534" s="267"/>
      <c r="BO2534" s="94"/>
      <c r="BP2534" s="94"/>
      <c r="BQ2534" s="84"/>
      <c r="BR2534" s="84"/>
      <c r="BS2534" s="84"/>
    </row>
    <row r="2535" spans="1:71" ht="15.6" customHeight="1" thickTop="1" thickBot="1">
      <c r="A2535" s="62"/>
      <c r="B2535" s="252"/>
      <c r="C2535" s="241"/>
      <c r="D2535" s="253"/>
      <c r="E2535" s="253"/>
      <c r="F2535" s="95"/>
      <c r="G2535" s="95"/>
      <c r="H2535" s="261"/>
      <c r="I2535" s="261"/>
      <c r="J2535" s="261"/>
      <c r="K2535" s="261"/>
      <c r="L2535" s="261"/>
      <c r="M2535" s="261"/>
      <c r="N2535" s="261"/>
      <c r="O2535" s="258"/>
      <c r="P2535" s="258"/>
      <c r="Q2535" s="258"/>
      <c r="R2535" s="258"/>
      <c r="S2535" s="261"/>
      <c r="T2535" s="261"/>
      <c r="U2535" s="261"/>
      <c r="V2535" s="260"/>
      <c r="W2535" s="261"/>
      <c r="X2535" s="261"/>
      <c r="Y2535" s="261"/>
      <c r="Z2535" s="258"/>
      <c r="AA2535" s="258"/>
      <c r="AB2535" s="258"/>
      <c r="AC2535" s="258"/>
      <c r="AD2535" s="261"/>
      <c r="AE2535" s="261"/>
      <c r="AF2535" s="261"/>
      <c r="AG2535" s="261"/>
      <c r="AH2535" s="260"/>
      <c r="AI2535" s="260"/>
      <c r="AJ2535" s="261"/>
      <c r="AK2535" s="258"/>
      <c r="AL2535" s="258"/>
      <c r="AM2535" s="258"/>
      <c r="AN2535" s="258"/>
      <c r="AO2535" s="261"/>
      <c r="AP2535" s="261"/>
      <c r="AQ2535" s="261"/>
      <c r="AR2535" s="261"/>
      <c r="AS2535" s="261"/>
      <c r="AT2535" s="263"/>
      <c r="AU2535" s="263"/>
      <c r="AV2535" s="268"/>
      <c r="AW2535" s="268"/>
      <c r="AX2535" s="268"/>
      <c r="AY2535" s="268"/>
      <c r="AZ2535" s="258"/>
      <c r="BA2535" s="269"/>
      <c r="BB2535" s="269"/>
      <c r="BC2535" s="270"/>
      <c r="BD2535" s="271"/>
      <c r="BE2535" s="272"/>
      <c r="BF2535" s="272"/>
      <c r="BG2535" s="263"/>
      <c r="BH2535" s="273"/>
      <c r="BI2535" s="274"/>
      <c r="BJ2535" s="274"/>
      <c r="BK2535" s="263"/>
      <c r="BL2535" s="268"/>
      <c r="BM2535" s="268"/>
      <c r="BN2535" s="275"/>
      <c r="BO2535" s="96"/>
      <c r="BP2535" s="96"/>
      <c r="BQ2535" s="62"/>
      <c r="BR2535" s="62"/>
      <c r="BS2535" s="62"/>
    </row>
    <row r="2536" spans="1:71" s="88" customFormat="1" ht="74.849999999999994" customHeight="1" thickTop="1" thickBot="1">
      <c r="A2536" s="84"/>
      <c r="B2536" s="482" t="s">
        <v>51</v>
      </c>
      <c r="C2536" s="472"/>
      <c r="D2536" s="483" t="s">
        <v>61</v>
      </c>
      <c r="E2536" s="483"/>
      <c r="F2536" s="93"/>
      <c r="G2536" s="93"/>
      <c r="H2536" s="469">
        <f>H2534</f>
        <v>0</v>
      </c>
      <c r="I2536" s="470"/>
      <c r="J2536" s="471"/>
      <c r="K2536" s="259"/>
      <c r="L2536" s="469">
        <f>L2534</f>
        <v>0</v>
      </c>
      <c r="M2536" s="470"/>
      <c r="N2536" s="471"/>
      <c r="O2536" s="476" t="s">
        <v>57</v>
      </c>
      <c r="P2536" s="477"/>
      <c r="Q2536" s="477"/>
      <c r="R2536" s="477"/>
      <c r="S2536" s="469">
        <f>S2534-H2534</f>
        <v>0</v>
      </c>
      <c r="T2536" s="470"/>
      <c r="U2536" s="471"/>
      <c r="V2536" s="259"/>
      <c r="W2536" s="469">
        <f>W2534-L2534</f>
        <v>0</v>
      </c>
      <c r="X2536" s="470"/>
      <c r="Y2536" s="471"/>
      <c r="Z2536" s="476" t="s">
        <v>56</v>
      </c>
      <c r="AA2536" s="477"/>
      <c r="AB2536" s="477"/>
      <c r="AC2536" s="478"/>
      <c r="AD2536" s="469">
        <f>AD2534-S2534</f>
        <v>0</v>
      </c>
      <c r="AE2536" s="470"/>
      <c r="AF2536" s="471"/>
      <c r="AG2536" s="259"/>
      <c r="AH2536" s="469">
        <f>AH2534-W2534</f>
        <v>0</v>
      </c>
      <c r="AI2536" s="470"/>
      <c r="AJ2536" s="471"/>
      <c r="AK2536" s="476" t="s">
        <v>58</v>
      </c>
      <c r="AL2536" s="477"/>
      <c r="AM2536" s="477"/>
      <c r="AN2536" s="478"/>
      <c r="AO2536" s="469">
        <f>AO2534-AD2534</f>
        <v>0</v>
      </c>
      <c r="AP2536" s="470"/>
      <c r="AQ2536" s="471"/>
      <c r="AR2536" s="263"/>
      <c r="AS2536" s="469">
        <f>AS2534-AH2534</f>
        <v>0</v>
      </c>
      <c r="AT2536" s="470"/>
      <c r="AU2536" s="471"/>
      <c r="AV2536" s="264"/>
      <c r="AW2536" s="264"/>
      <c r="AX2536" s="264"/>
      <c r="AY2536" s="264"/>
      <c r="AZ2536" s="472" t="s">
        <v>50</v>
      </c>
      <c r="BA2536" s="472"/>
      <c r="BB2536" s="472"/>
      <c r="BC2536" s="472"/>
      <c r="BD2536" s="473"/>
      <c r="BE2536" s="469">
        <f>BE2534-AO2534</f>
        <v>0</v>
      </c>
      <c r="BF2536" s="470"/>
      <c r="BG2536" s="471"/>
      <c r="BH2536" s="276"/>
      <c r="BI2536" s="469">
        <f>BI2534-AS2534</f>
        <v>0</v>
      </c>
      <c r="BJ2536" s="470"/>
      <c r="BK2536" s="471"/>
      <c r="BL2536" s="266"/>
      <c r="BM2536" s="266"/>
      <c r="BN2536" s="267"/>
      <c r="BO2536" s="94"/>
      <c r="BP2536" s="94"/>
      <c r="BQ2536" s="84"/>
      <c r="BR2536" s="84"/>
      <c r="BS2536" s="84"/>
    </row>
    <row r="2537" spans="1:71" ht="27.75" thickTop="1" thickBot="1">
      <c r="A2537" s="62"/>
      <c r="B2537" s="254"/>
      <c r="C2537" s="255"/>
      <c r="D2537" s="255"/>
      <c r="E2537" s="255"/>
      <c r="F2537" s="97"/>
      <c r="G2537" s="97"/>
      <c r="H2537" s="255"/>
      <c r="I2537" s="255"/>
      <c r="J2537" s="255"/>
      <c r="K2537" s="255"/>
      <c r="L2537" s="255"/>
      <c r="M2537" s="255"/>
      <c r="N2537" s="255"/>
      <c r="O2537" s="255"/>
      <c r="P2537" s="255"/>
      <c r="Q2537" s="255"/>
      <c r="R2537" s="255"/>
      <c r="S2537" s="255"/>
      <c r="T2537" s="255"/>
      <c r="U2537" s="255"/>
      <c r="V2537" s="255"/>
      <c r="W2537" s="255"/>
      <c r="X2537" s="255"/>
      <c r="Y2537" s="255"/>
      <c r="Z2537" s="255"/>
      <c r="AA2537" s="255"/>
      <c r="AB2537" s="255"/>
      <c r="AC2537" s="255"/>
      <c r="AD2537" s="255"/>
      <c r="AE2537" s="255"/>
      <c r="AF2537" s="262"/>
      <c r="AG2537" s="262"/>
      <c r="AH2537" s="255"/>
      <c r="AI2537" s="255"/>
      <c r="AJ2537" s="255"/>
      <c r="AK2537" s="255"/>
      <c r="AL2537" s="255"/>
      <c r="AM2537" s="255"/>
      <c r="AN2537" s="255"/>
      <c r="AO2537" s="255"/>
      <c r="AP2537" s="255"/>
      <c r="AQ2537" s="255"/>
      <c r="AR2537" s="255"/>
      <c r="AS2537" s="255"/>
      <c r="AT2537" s="255"/>
      <c r="AU2537" s="255"/>
      <c r="AV2537" s="255"/>
      <c r="AW2537" s="255"/>
      <c r="AX2537" s="255"/>
      <c r="AY2537" s="255"/>
      <c r="AZ2537" s="255"/>
      <c r="BA2537" s="474" t="s">
        <v>104</v>
      </c>
      <c r="BB2537" s="474"/>
      <c r="BC2537" s="474"/>
      <c r="BD2537" s="474"/>
      <c r="BE2537" s="474"/>
      <c r="BF2537" s="474"/>
      <c r="BG2537" s="474"/>
      <c r="BH2537" s="474"/>
      <c r="BI2537" s="474"/>
      <c r="BJ2537" s="474"/>
      <c r="BK2537" s="474"/>
      <c r="BL2537" s="474"/>
      <c r="BM2537" s="474"/>
      <c r="BN2537" s="475"/>
      <c r="BO2537" s="98"/>
      <c r="BP2537" s="98"/>
      <c r="BQ2537" s="62"/>
      <c r="BR2537" s="62"/>
      <c r="BS2537" s="62"/>
    </row>
    <row r="2538" spans="1:71" ht="10.9" customHeight="1" thickTop="1">
      <c r="A2538" s="62"/>
      <c r="B2538" s="63"/>
      <c r="C2538" s="62"/>
      <c r="D2538" s="62"/>
      <c r="E2538" s="62"/>
      <c r="F2538" s="64"/>
      <c r="G2538" s="64"/>
      <c r="H2538" s="62"/>
      <c r="I2538" s="62"/>
      <c r="J2538" s="62"/>
      <c r="K2538" s="62"/>
      <c r="L2538" s="62"/>
      <c r="M2538" s="62"/>
      <c r="N2538" s="62"/>
      <c r="O2538" s="62"/>
      <c r="P2538" s="62"/>
      <c r="Q2538" s="62"/>
      <c r="R2538" s="62"/>
      <c r="S2538" s="62"/>
      <c r="T2538" s="62"/>
      <c r="U2538" s="62"/>
      <c r="V2538" s="62"/>
      <c r="W2538" s="62"/>
      <c r="X2538" s="62"/>
      <c r="Y2538" s="62"/>
      <c r="Z2538" s="62"/>
      <c r="AA2538" s="62"/>
      <c r="AB2538" s="62"/>
      <c r="AC2538" s="62"/>
      <c r="AD2538" s="62"/>
      <c r="AE2538" s="62"/>
      <c r="AF2538" s="65"/>
      <c r="AG2538" s="65"/>
      <c r="AH2538" s="62"/>
      <c r="AI2538" s="62"/>
      <c r="AJ2538" s="62"/>
      <c r="AK2538" s="62"/>
      <c r="AL2538" s="62"/>
      <c r="AM2538" s="62"/>
      <c r="AN2538" s="62"/>
      <c r="AO2538" s="62"/>
      <c r="AP2538" s="62"/>
      <c r="AQ2538" s="62"/>
      <c r="AR2538" s="62"/>
      <c r="AS2538" s="62"/>
      <c r="AT2538" s="62"/>
      <c r="AU2538" s="62"/>
      <c r="AV2538" s="62"/>
      <c r="AW2538" s="62"/>
      <c r="AX2538" s="62"/>
      <c r="AY2538" s="62"/>
      <c r="AZ2538" s="62"/>
      <c r="BA2538" s="62"/>
      <c r="BB2538" s="62"/>
      <c r="BC2538" s="62"/>
      <c r="BD2538" s="62"/>
      <c r="BE2538" s="62"/>
      <c r="BF2538" s="62"/>
      <c r="BG2538" s="62"/>
      <c r="BH2538" s="62"/>
      <c r="BI2538" s="62"/>
      <c r="BJ2538" s="62"/>
      <c r="BK2538" s="62"/>
      <c r="BL2538" s="62"/>
      <c r="BM2538" s="62"/>
      <c r="BN2538" s="62"/>
      <c r="BO2538" s="66"/>
      <c r="BP2538" s="66"/>
      <c r="BQ2538" s="62">
        <f>BQ183+BQ242+BQ301+BQ360+BQ419+BQ478+BQ537+BQ596+BQ655+BQ714+BQ773+BQ832+BQ891+BQ950+BQ1009+BQ1068+BQ1127+BQ1186+BQ1245+BQ1304+BQ1363+BQ1422+BQ1481+BQ1540+BQ1599+BQ1658+BQ1717+BQ1776+BQ1835+BQ1894+BQ1953+BQ2012+BQ2071+BQ2130+BQ2189+BQ2248+BQ2307+BQ2366+BQ2425+BQ2484</f>
        <v>0</v>
      </c>
      <c r="BR2538" s="62">
        <f>BR183+BR242+BR301+BR360+BR419+BR478+BR537+BR596+BR655+BR714+BR773+BR832+BR891+BR950+BR1009+BR1068+BR1127+BR1186+BR1245+BR1304+BR1363+BR1422+BR1481+BR1540+BR1599+BR1658+BR1717+BR1776+BR1835+BR1894+BR1953+BR2012+BR2071+BR2130+BR2189+BR2248+BR2307+BR2366+BR2425+BR2484</f>
        <v>0</v>
      </c>
      <c r="BS2538" s="62"/>
    </row>
    <row r="2539" spans="1:71" s="69" customFormat="1" ht="33.75">
      <c r="A2539" s="68"/>
      <c r="B2539" s="651" t="s">
        <v>9</v>
      </c>
      <c r="C2539" s="651"/>
      <c r="D2539" s="651"/>
      <c r="E2539" s="651"/>
      <c r="F2539" s="651"/>
      <c r="G2539" s="651"/>
      <c r="H2539" s="651"/>
      <c r="I2539" s="651"/>
      <c r="J2539" s="651"/>
      <c r="K2539" s="651"/>
      <c r="L2539" s="651"/>
      <c r="M2539" s="651"/>
      <c r="N2539" s="651"/>
      <c r="O2539" s="651"/>
      <c r="P2539" s="651"/>
      <c r="Q2539" s="651"/>
      <c r="R2539" s="651"/>
      <c r="S2539" s="651"/>
      <c r="T2539" s="651"/>
      <c r="U2539" s="651"/>
      <c r="V2539" s="651"/>
      <c r="W2539" s="651"/>
      <c r="X2539" s="651"/>
      <c r="Y2539" s="651"/>
      <c r="Z2539" s="651"/>
      <c r="AA2539" s="651"/>
      <c r="AB2539" s="651"/>
      <c r="AC2539" s="651"/>
      <c r="AD2539" s="651"/>
      <c r="AE2539" s="651"/>
      <c r="AF2539" s="651"/>
      <c r="AG2539" s="651"/>
      <c r="AH2539" s="651"/>
      <c r="AI2539" s="651"/>
      <c r="AJ2539" s="651"/>
      <c r="AK2539" s="651"/>
      <c r="AL2539" s="651"/>
      <c r="AM2539" s="651"/>
      <c r="AN2539" s="651"/>
      <c r="AO2539" s="651"/>
      <c r="AP2539" s="651"/>
      <c r="AQ2539" s="651"/>
      <c r="AR2539" s="651"/>
      <c r="AS2539" s="651"/>
      <c r="AT2539" s="651"/>
      <c r="AU2539" s="651"/>
      <c r="AV2539" s="651"/>
      <c r="AW2539" s="651"/>
      <c r="AX2539" s="651"/>
      <c r="AY2539" s="651"/>
      <c r="AZ2539" s="651"/>
      <c r="BA2539" s="651"/>
      <c r="BB2539" s="651"/>
      <c r="BC2539" s="651"/>
      <c r="BD2539" s="651"/>
      <c r="BE2539" s="651"/>
      <c r="BF2539" s="651"/>
      <c r="BG2539" s="651"/>
      <c r="BH2539" s="651"/>
      <c r="BI2539" s="651"/>
      <c r="BJ2539" s="651"/>
      <c r="BK2539" s="651"/>
      <c r="BL2539" s="651"/>
      <c r="BM2539" s="651"/>
      <c r="BN2539" s="651"/>
      <c r="BO2539" s="223"/>
      <c r="BP2539" s="223"/>
      <c r="BQ2539" s="68"/>
      <c r="BR2539" s="68"/>
      <c r="BS2539" s="68"/>
    </row>
    <row r="2540" spans="1:71" ht="10.9" customHeight="1">
      <c r="A2540" s="62"/>
      <c r="B2540" s="224"/>
      <c r="C2540" s="225"/>
      <c r="D2540" s="225"/>
      <c r="E2540" s="225"/>
      <c r="F2540" s="226"/>
      <c r="G2540" s="226"/>
      <c r="H2540" s="225"/>
      <c r="I2540" s="225"/>
      <c r="J2540" s="225"/>
      <c r="K2540" s="225"/>
      <c r="L2540" s="225"/>
      <c r="M2540" s="225"/>
      <c r="N2540" s="225"/>
      <c r="O2540" s="225"/>
      <c r="P2540" s="225"/>
      <c r="Q2540" s="225"/>
      <c r="R2540" s="225"/>
      <c r="S2540" s="225"/>
      <c r="T2540" s="225"/>
      <c r="U2540" s="225"/>
      <c r="V2540" s="225"/>
      <c r="W2540" s="225"/>
      <c r="X2540" s="225"/>
      <c r="Y2540" s="225"/>
      <c r="Z2540" s="225"/>
      <c r="AA2540" s="225"/>
      <c r="AB2540" s="225"/>
      <c r="AC2540" s="225"/>
      <c r="AD2540" s="225"/>
      <c r="AE2540" s="225"/>
      <c r="AF2540" s="227"/>
      <c r="AG2540" s="227"/>
      <c r="AH2540" s="225"/>
      <c r="AI2540" s="225"/>
      <c r="AJ2540" s="225"/>
      <c r="AK2540" s="225"/>
      <c r="AL2540" s="225"/>
      <c r="AM2540" s="225"/>
      <c r="AN2540" s="225"/>
      <c r="AO2540" s="225"/>
      <c r="AP2540" s="225"/>
      <c r="AQ2540" s="225"/>
      <c r="AR2540" s="225"/>
      <c r="AS2540" s="225"/>
      <c r="AT2540" s="225"/>
      <c r="AU2540" s="225"/>
      <c r="AV2540" s="225"/>
      <c r="AW2540" s="225"/>
      <c r="AX2540" s="225"/>
      <c r="AY2540" s="225"/>
      <c r="AZ2540" s="225"/>
      <c r="BA2540" s="225"/>
      <c r="BB2540" s="225"/>
      <c r="BC2540" s="225"/>
      <c r="BD2540" s="225"/>
      <c r="BE2540" s="225"/>
      <c r="BF2540" s="225"/>
      <c r="BG2540" s="225"/>
      <c r="BH2540" s="225"/>
      <c r="BI2540" s="225"/>
      <c r="BJ2540" s="225"/>
      <c r="BK2540" s="225"/>
      <c r="BL2540" s="225"/>
      <c r="BM2540" s="225"/>
      <c r="BN2540" s="652"/>
      <c r="BO2540" s="652"/>
      <c r="BP2540" s="652"/>
      <c r="BQ2540" s="62"/>
      <c r="BR2540" s="62"/>
      <c r="BS2540" s="62"/>
    </row>
    <row r="2541" spans="1:71" s="70" customFormat="1" ht="36.75" customHeight="1">
      <c r="A2541" s="63"/>
      <c r="B2541" s="224"/>
      <c r="C2541" s="224"/>
      <c r="D2541" s="228" t="s">
        <v>10</v>
      </c>
      <c r="E2541" s="653" t="str">
        <f>IF(ROSTER!D$3="","",ROSTER!D$3)</f>
        <v/>
      </c>
      <c r="F2541" s="653"/>
      <c r="G2541" s="653"/>
      <c r="H2541" s="653"/>
      <c r="I2541" s="653"/>
      <c r="J2541" s="653"/>
      <c r="K2541" s="653"/>
      <c r="L2541" s="653"/>
      <c r="M2541" s="653"/>
      <c r="N2541" s="653"/>
      <c r="O2541" s="653"/>
      <c r="P2541" s="653"/>
      <c r="Q2541" s="653"/>
      <c r="R2541" s="653"/>
      <c r="S2541" s="653"/>
      <c r="T2541" s="653"/>
      <c r="U2541" s="653"/>
      <c r="V2541" s="653"/>
      <c r="W2541" s="653"/>
      <c r="X2541" s="653"/>
      <c r="Y2541" s="653"/>
      <c r="Z2541" s="653"/>
      <c r="AA2541" s="653"/>
      <c r="AB2541" s="653"/>
      <c r="AC2541" s="653"/>
      <c r="AD2541" s="229"/>
      <c r="AE2541" s="649" t="s">
        <v>11</v>
      </c>
      <c r="AF2541" s="649"/>
      <c r="AG2541" s="649"/>
      <c r="AH2541" s="649"/>
      <c r="AI2541" s="649"/>
      <c r="AJ2541" s="649"/>
      <c r="AK2541" s="649"/>
      <c r="AL2541" s="647"/>
      <c r="AM2541" s="647"/>
      <c r="AN2541" s="647"/>
      <c r="AO2541" s="647"/>
      <c r="AP2541" s="647"/>
      <c r="AQ2541" s="647"/>
      <c r="AR2541" s="647"/>
      <c r="AS2541" s="647"/>
      <c r="AT2541" s="647"/>
      <c r="AU2541" s="647"/>
      <c r="AV2541" s="647"/>
      <c r="AW2541" s="647"/>
      <c r="AX2541" s="647"/>
      <c r="AY2541" s="647"/>
      <c r="AZ2541" s="647"/>
      <c r="BA2541" s="647"/>
      <c r="BB2541" s="647"/>
      <c r="BC2541" s="647"/>
      <c r="BD2541" s="647"/>
      <c r="BE2541" s="647"/>
      <c r="BF2541" s="647"/>
      <c r="BG2541" s="647"/>
      <c r="BH2541" s="647"/>
      <c r="BI2541" s="647"/>
      <c r="BJ2541" s="647"/>
      <c r="BK2541" s="647"/>
      <c r="BL2541" s="647"/>
      <c r="BM2541" s="647"/>
      <c r="BN2541" s="652"/>
      <c r="BO2541" s="652"/>
      <c r="BP2541" s="652"/>
      <c r="BQ2541" s="63"/>
      <c r="BR2541" s="63"/>
      <c r="BS2541" s="63"/>
    </row>
    <row r="2542" spans="1:71" ht="8.85" customHeight="1">
      <c r="A2542" s="71"/>
      <c r="B2542" s="224"/>
      <c r="C2542" s="227" t="s">
        <v>39</v>
      </c>
      <c r="D2542" s="227"/>
      <c r="E2542" s="227"/>
      <c r="F2542" s="230"/>
      <c r="G2542" s="230"/>
      <c r="H2542" s="227"/>
      <c r="I2542" s="227"/>
      <c r="J2542" s="231"/>
      <c r="K2542" s="231"/>
      <c r="L2542" s="231"/>
      <c r="M2542" s="231"/>
      <c r="N2542" s="231"/>
      <c r="O2542" s="231"/>
      <c r="P2542" s="231"/>
      <c r="Q2542" s="231"/>
      <c r="R2542" s="231"/>
      <c r="S2542" s="231"/>
      <c r="T2542" s="231"/>
      <c r="U2542" s="231"/>
      <c r="V2542" s="231"/>
      <c r="W2542" s="231"/>
      <c r="X2542" s="231"/>
      <c r="Y2542" s="231"/>
      <c r="Z2542" s="231"/>
      <c r="AA2542" s="231"/>
      <c r="AB2542" s="231"/>
      <c r="AC2542" s="231"/>
      <c r="AD2542" s="231"/>
      <c r="AE2542" s="231"/>
      <c r="AF2542" s="231"/>
      <c r="AG2542" s="227"/>
      <c r="AH2542" s="232"/>
      <c r="AI2542" s="233"/>
      <c r="AJ2542" s="233"/>
      <c r="AK2542" s="233"/>
      <c r="AL2542" s="233"/>
      <c r="AM2542" s="233"/>
      <c r="AN2542" s="233"/>
      <c r="AO2542" s="234"/>
      <c r="AP2542" s="235"/>
      <c r="AQ2542" s="235"/>
      <c r="AR2542" s="235"/>
      <c r="AS2542" s="235"/>
      <c r="AT2542" s="235"/>
      <c r="AU2542" s="235"/>
      <c r="AV2542" s="235"/>
      <c r="AW2542" s="235"/>
      <c r="AX2542" s="235"/>
      <c r="AY2542" s="235"/>
      <c r="AZ2542" s="235"/>
      <c r="BA2542" s="235"/>
      <c r="BB2542" s="235"/>
      <c r="BC2542" s="235"/>
      <c r="BD2542" s="235"/>
      <c r="BE2542" s="235"/>
      <c r="BF2542" s="235"/>
      <c r="BG2542" s="235"/>
      <c r="BH2542" s="235"/>
      <c r="BI2542" s="235"/>
      <c r="BJ2542" s="235"/>
      <c r="BK2542" s="235"/>
      <c r="BL2542" s="235"/>
      <c r="BM2542" s="235"/>
      <c r="BN2542" s="235"/>
      <c r="BO2542" s="236"/>
      <c r="BP2542" s="236"/>
      <c r="BQ2542" s="71"/>
      <c r="BR2542" s="71"/>
      <c r="BS2542" s="71"/>
    </row>
    <row r="2543" spans="1:71" s="70" customFormat="1" ht="37.5">
      <c r="A2543" s="63"/>
      <c r="B2543" s="224"/>
      <c r="C2543" s="646" t="s">
        <v>38</v>
      </c>
      <c r="D2543" s="646"/>
      <c r="E2543" s="647"/>
      <c r="F2543" s="647"/>
      <c r="G2543" s="647"/>
      <c r="H2543" s="647"/>
      <c r="I2543" s="647"/>
      <c r="J2543" s="647"/>
      <c r="K2543" s="647"/>
      <c r="L2543" s="647"/>
      <c r="M2543" s="647"/>
      <c r="N2543" s="647"/>
      <c r="O2543" s="647"/>
      <c r="P2543" s="647"/>
      <c r="Q2543" s="647"/>
      <c r="R2543" s="647"/>
      <c r="S2543" s="647"/>
      <c r="T2543" s="647"/>
      <c r="U2543" s="647"/>
      <c r="V2543" s="647"/>
      <c r="W2543" s="647"/>
      <c r="X2543" s="647"/>
      <c r="Y2543" s="647"/>
      <c r="Z2543" s="647"/>
      <c r="AA2543" s="647"/>
      <c r="AB2543" s="647"/>
      <c r="AC2543" s="647"/>
      <c r="AD2543" s="229"/>
      <c r="AE2543" s="648" t="s">
        <v>21</v>
      </c>
      <c r="AF2543" s="648"/>
      <c r="AG2543" s="648"/>
      <c r="AH2543" s="648"/>
      <c r="AI2543" s="647"/>
      <c r="AJ2543" s="647"/>
      <c r="AK2543" s="647"/>
      <c r="AL2543" s="647"/>
      <c r="AM2543" s="647"/>
      <c r="AN2543" s="647"/>
      <c r="AO2543" s="647"/>
      <c r="AP2543" s="647"/>
      <c r="AQ2543" s="647"/>
      <c r="AR2543" s="647"/>
      <c r="AS2543" s="647"/>
      <c r="AT2543" s="647"/>
      <c r="AU2543" s="647"/>
      <c r="AV2543" s="647"/>
      <c r="AW2543" s="647"/>
      <c r="AX2543" s="647"/>
      <c r="AY2543" s="647"/>
      <c r="AZ2543" s="647"/>
      <c r="BA2543" s="649" t="s">
        <v>12</v>
      </c>
      <c r="BB2543" s="649"/>
      <c r="BC2543" s="649"/>
      <c r="BD2543" s="650"/>
      <c r="BE2543" s="650"/>
      <c r="BF2543" s="650"/>
      <c r="BG2543" s="650"/>
      <c r="BH2543" s="650"/>
      <c r="BI2543" s="650"/>
      <c r="BJ2543" s="650"/>
      <c r="BK2543" s="650"/>
      <c r="BL2543" s="650"/>
      <c r="BM2543" s="650"/>
      <c r="BN2543" s="237"/>
      <c r="BO2543" s="238"/>
      <c r="BP2543" s="238"/>
      <c r="BQ2543" s="72">
        <f>IF(BD2543=0,0,1)</f>
        <v>0</v>
      </c>
      <c r="BR2543" s="73">
        <f>IF((BE2593+BI2593)&gt;(AO2593+AS2593),1,0)</f>
        <v>0</v>
      </c>
      <c r="BS2543" s="74"/>
    </row>
    <row r="2544" spans="1:71" ht="9.6" customHeight="1">
      <c r="A2544" s="62"/>
      <c r="B2544" s="224"/>
      <c r="C2544" s="225"/>
      <c r="D2544" s="225"/>
      <c r="E2544" s="225"/>
      <c r="F2544" s="226"/>
      <c r="G2544" s="226"/>
      <c r="H2544" s="225"/>
      <c r="I2544" s="225"/>
      <c r="J2544" s="225"/>
      <c r="K2544" s="225"/>
      <c r="L2544" s="225"/>
      <c r="M2544" s="225"/>
      <c r="N2544" s="225"/>
      <c r="O2544" s="225"/>
      <c r="P2544" s="225"/>
      <c r="Q2544" s="225"/>
      <c r="R2544" s="225"/>
      <c r="S2544" s="225"/>
      <c r="T2544" s="225"/>
      <c r="U2544" s="225"/>
      <c r="V2544" s="225"/>
      <c r="W2544" s="225"/>
      <c r="X2544" s="225"/>
      <c r="Y2544" s="225"/>
      <c r="Z2544" s="225"/>
      <c r="AA2544" s="225"/>
      <c r="AB2544" s="225"/>
      <c r="AC2544" s="225"/>
      <c r="AD2544" s="225"/>
      <c r="AE2544" s="225"/>
      <c r="AF2544" s="227"/>
      <c r="AG2544" s="227"/>
      <c r="AH2544" s="225"/>
      <c r="AI2544" s="225"/>
      <c r="AJ2544" s="225"/>
      <c r="AK2544" s="225"/>
      <c r="AL2544" s="225"/>
      <c r="AM2544" s="225"/>
      <c r="AN2544" s="225"/>
      <c r="AO2544" s="225"/>
      <c r="AP2544" s="225"/>
      <c r="AQ2544" s="225"/>
      <c r="AR2544" s="225"/>
      <c r="AS2544" s="225"/>
      <c r="AT2544" s="225"/>
      <c r="AU2544" s="225"/>
      <c r="AV2544" s="225"/>
      <c r="AW2544" s="225"/>
      <c r="AX2544" s="225"/>
      <c r="AY2544" s="225"/>
      <c r="AZ2544" s="225"/>
      <c r="BA2544" s="225"/>
      <c r="BB2544" s="225"/>
      <c r="BC2544" s="225"/>
      <c r="BD2544" s="225"/>
      <c r="BE2544" s="225"/>
      <c r="BF2544" s="225"/>
      <c r="BG2544" s="225"/>
      <c r="BH2544" s="225"/>
      <c r="BI2544" s="225"/>
      <c r="BJ2544" s="225"/>
      <c r="BK2544" s="225"/>
      <c r="BL2544" s="225"/>
      <c r="BM2544" s="225"/>
      <c r="BN2544" s="225"/>
      <c r="BO2544" s="239"/>
      <c r="BP2544" s="239"/>
      <c r="BQ2544" s="62"/>
      <c r="BR2544" s="62"/>
      <c r="BS2544" s="62"/>
    </row>
    <row r="2545" spans="1:71" ht="8.85" customHeight="1" thickBot="1">
      <c r="A2545" s="62"/>
      <c r="B2545" s="240"/>
      <c r="C2545" s="241"/>
      <c r="D2545" s="241"/>
      <c r="E2545" s="241"/>
      <c r="F2545" s="242"/>
      <c r="G2545" s="242"/>
      <c r="H2545" s="241"/>
      <c r="I2545" s="241"/>
      <c r="J2545" s="241"/>
      <c r="K2545" s="241"/>
      <c r="L2545" s="241"/>
      <c r="M2545" s="241"/>
      <c r="N2545" s="241"/>
      <c r="O2545" s="241"/>
      <c r="P2545" s="241"/>
      <c r="Q2545" s="241"/>
      <c r="R2545" s="241"/>
      <c r="S2545" s="241"/>
      <c r="T2545" s="241"/>
      <c r="U2545" s="241"/>
      <c r="V2545" s="241"/>
      <c r="W2545" s="241"/>
      <c r="X2545" s="241"/>
      <c r="Y2545" s="241"/>
      <c r="Z2545" s="241"/>
      <c r="AA2545" s="241"/>
      <c r="AB2545" s="241"/>
      <c r="AC2545" s="241"/>
      <c r="AD2545" s="241"/>
      <c r="AE2545" s="241"/>
      <c r="AF2545" s="243"/>
      <c r="AG2545" s="243"/>
      <c r="AH2545" s="241"/>
      <c r="AI2545" s="241"/>
      <c r="AJ2545" s="241"/>
      <c r="AK2545" s="241"/>
      <c r="AL2545" s="241"/>
      <c r="AM2545" s="241"/>
      <c r="AN2545" s="241"/>
      <c r="AO2545" s="241"/>
      <c r="AP2545" s="241"/>
      <c r="AQ2545" s="241"/>
      <c r="AR2545" s="241"/>
      <c r="AS2545" s="241"/>
      <c r="AT2545" s="241"/>
      <c r="AU2545" s="241"/>
      <c r="AV2545" s="241"/>
      <c r="AW2545" s="241"/>
      <c r="AX2545" s="241"/>
      <c r="AY2545" s="241"/>
      <c r="AZ2545" s="241"/>
      <c r="BA2545" s="241"/>
      <c r="BB2545" s="241"/>
      <c r="BC2545" s="241"/>
      <c r="BD2545" s="241"/>
      <c r="BE2545" s="241"/>
      <c r="BF2545" s="241"/>
      <c r="BG2545" s="241"/>
      <c r="BH2545" s="241"/>
      <c r="BI2545" s="241"/>
      <c r="BJ2545" s="241"/>
      <c r="BK2545" s="241"/>
      <c r="BL2545" s="241"/>
      <c r="BM2545" s="241"/>
      <c r="BN2545" s="241"/>
      <c r="BO2545" s="244"/>
      <c r="BP2545" s="244"/>
      <c r="BQ2545" s="62"/>
      <c r="BR2545" s="62"/>
      <c r="BS2545" s="62"/>
    </row>
    <row r="2546" spans="1:71" s="70" customFormat="1" ht="33.4" customHeight="1" thickTop="1">
      <c r="A2546" s="74"/>
      <c r="B2546" s="634" t="s">
        <v>0</v>
      </c>
      <c r="C2546" s="636" t="s">
        <v>1</v>
      </c>
      <c r="D2546" s="637"/>
      <c r="E2546" s="245" t="s">
        <v>28</v>
      </c>
      <c r="F2546" s="644" t="s">
        <v>115</v>
      </c>
      <c r="G2546" s="644" t="s">
        <v>116</v>
      </c>
      <c r="H2546" s="640" t="s">
        <v>41</v>
      </c>
      <c r="I2546" s="641"/>
      <c r="J2546" s="619" t="s">
        <v>7</v>
      </c>
      <c r="K2546" s="619"/>
      <c r="L2546" s="619"/>
      <c r="M2546" s="619"/>
      <c r="N2546" s="619"/>
      <c r="O2546" s="619"/>
      <c r="P2546" s="619" t="s">
        <v>2</v>
      </c>
      <c r="Q2546" s="619"/>
      <c r="R2546" s="619"/>
      <c r="S2546" s="619"/>
      <c r="T2546" s="619"/>
      <c r="U2546" s="619"/>
      <c r="V2546" s="630" t="s">
        <v>35</v>
      </c>
      <c r="W2546" s="631"/>
      <c r="X2546" s="630" t="s">
        <v>36</v>
      </c>
      <c r="Y2546" s="631"/>
      <c r="Z2546" s="630" t="s">
        <v>44</v>
      </c>
      <c r="AA2546" s="631"/>
      <c r="AB2546" s="619" t="s">
        <v>6</v>
      </c>
      <c r="AC2546" s="619"/>
      <c r="AD2546" s="619"/>
      <c r="AE2546" s="619"/>
      <c r="AF2546" s="619"/>
      <c r="AG2546" s="619"/>
      <c r="AH2546" s="619" t="s">
        <v>74</v>
      </c>
      <c r="AI2546" s="619"/>
      <c r="AJ2546" s="619"/>
      <c r="AK2546" s="619"/>
      <c r="AL2546" s="619"/>
      <c r="AM2546" s="619"/>
      <c r="AN2546" s="619" t="s">
        <v>75</v>
      </c>
      <c r="AO2546" s="619"/>
      <c r="AP2546" s="619"/>
      <c r="AQ2546" s="619"/>
      <c r="AR2546" s="619"/>
      <c r="AS2546" s="619"/>
      <c r="AT2546" s="619" t="s">
        <v>76</v>
      </c>
      <c r="AU2546" s="619"/>
      <c r="AV2546" s="619"/>
      <c r="AW2546" s="619"/>
      <c r="AX2546" s="619"/>
      <c r="AY2546" s="621"/>
      <c r="AZ2546" s="619" t="s">
        <v>4</v>
      </c>
      <c r="BA2546" s="619"/>
      <c r="BB2546" s="619"/>
      <c r="BC2546" s="619"/>
      <c r="BD2546" s="619"/>
      <c r="BE2546" s="620"/>
      <c r="BF2546" s="619" t="s">
        <v>77</v>
      </c>
      <c r="BG2546" s="619"/>
      <c r="BH2546" s="619"/>
      <c r="BI2546" s="619"/>
      <c r="BJ2546" s="619"/>
      <c r="BK2546" s="621"/>
      <c r="BL2546" s="622" t="s">
        <v>25</v>
      </c>
      <c r="BM2546" s="623"/>
      <c r="BN2546" s="624"/>
      <c r="BO2546" s="615" t="s">
        <v>92</v>
      </c>
      <c r="BP2546" s="615" t="s">
        <v>93</v>
      </c>
      <c r="BQ2546" s="74"/>
      <c r="BR2546" s="74"/>
      <c r="BS2546" s="74"/>
    </row>
    <row r="2547" spans="1:71" s="76" customFormat="1" ht="31.9" customHeight="1">
      <c r="A2547" s="75"/>
      <c r="B2547" s="635"/>
      <c r="C2547" s="638"/>
      <c r="D2547" s="639"/>
      <c r="E2547" s="246" t="s">
        <v>117</v>
      </c>
      <c r="F2547" s="645"/>
      <c r="G2547" s="645"/>
      <c r="H2547" s="642"/>
      <c r="I2547" s="643"/>
      <c r="J2547" s="607" t="s">
        <v>17</v>
      </c>
      <c r="K2547" s="608"/>
      <c r="L2547" s="609" t="s">
        <v>18</v>
      </c>
      <c r="M2547" s="610"/>
      <c r="N2547" s="617" t="s">
        <v>19</v>
      </c>
      <c r="O2547" s="618" t="s">
        <v>8</v>
      </c>
      <c r="P2547" s="607" t="s">
        <v>26</v>
      </c>
      <c r="Q2547" s="608"/>
      <c r="R2547" s="609" t="s">
        <v>24</v>
      </c>
      <c r="S2547" s="610"/>
      <c r="T2547" s="617" t="s">
        <v>19</v>
      </c>
      <c r="U2547" s="618"/>
      <c r="V2547" s="632"/>
      <c r="W2547" s="633"/>
      <c r="X2547" s="632"/>
      <c r="Y2547" s="633"/>
      <c r="Z2547" s="632"/>
      <c r="AA2547" s="633"/>
      <c r="AB2547" s="607" t="s">
        <v>54</v>
      </c>
      <c r="AC2547" s="608"/>
      <c r="AD2547" s="609" t="s">
        <v>23</v>
      </c>
      <c r="AE2547" s="610" t="s">
        <v>3</v>
      </c>
      <c r="AF2547" s="611" t="s">
        <v>5</v>
      </c>
      <c r="AG2547" s="612"/>
      <c r="AH2547" s="607" t="s">
        <v>54</v>
      </c>
      <c r="AI2547" s="608"/>
      <c r="AJ2547" s="609" t="s">
        <v>23</v>
      </c>
      <c r="AK2547" s="610" t="s">
        <v>3</v>
      </c>
      <c r="AL2547" s="611" t="s">
        <v>5</v>
      </c>
      <c r="AM2547" s="612"/>
      <c r="AN2547" s="607" t="s">
        <v>54</v>
      </c>
      <c r="AO2547" s="608"/>
      <c r="AP2547" s="609" t="s">
        <v>23</v>
      </c>
      <c r="AQ2547" s="610" t="s">
        <v>3</v>
      </c>
      <c r="AR2547" s="611" t="s">
        <v>5</v>
      </c>
      <c r="AS2547" s="612"/>
      <c r="AT2547" s="613" t="s">
        <v>54</v>
      </c>
      <c r="AU2547" s="614"/>
      <c r="AV2547" s="628" t="s">
        <v>23</v>
      </c>
      <c r="AW2547" s="629" t="s">
        <v>3</v>
      </c>
      <c r="AX2547" s="611" t="s">
        <v>5</v>
      </c>
      <c r="AY2547" s="612"/>
      <c r="AZ2547" s="607" t="s">
        <v>54</v>
      </c>
      <c r="BA2547" s="608"/>
      <c r="BB2547" s="609" t="s">
        <v>23</v>
      </c>
      <c r="BC2547" s="610" t="s">
        <v>3</v>
      </c>
      <c r="BD2547" s="611" t="s">
        <v>5</v>
      </c>
      <c r="BE2547" s="612"/>
      <c r="BF2547" s="613" t="s">
        <v>54</v>
      </c>
      <c r="BG2547" s="614"/>
      <c r="BH2547" s="628" t="s">
        <v>23</v>
      </c>
      <c r="BI2547" s="629" t="s">
        <v>3</v>
      </c>
      <c r="BJ2547" s="611" t="s">
        <v>5</v>
      </c>
      <c r="BK2547" s="612"/>
      <c r="BL2547" s="625"/>
      <c r="BM2547" s="626"/>
      <c r="BN2547" s="627"/>
      <c r="BO2547" s="616"/>
      <c r="BP2547" s="616"/>
      <c r="BQ2547" s="75"/>
      <c r="BR2547" s="75"/>
      <c r="BS2547" s="75"/>
    </row>
    <row r="2548" spans="1:71" ht="23.85" customHeight="1">
      <c r="A2548" s="77"/>
      <c r="B2548" s="605" t="str">
        <f>IF(ROSTER!B$8="","",ROSTER!B$8)</f>
        <v/>
      </c>
      <c r="C2548" s="588" t="str">
        <f>IF(ROSTER!C$8="","",ROSTER!C$8)</f>
        <v/>
      </c>
      <c r="D2548" s="589"/>
      <c r="E2548" s="590"/>
      <c r="F2548" s="592">
        <f>IF(E2548="y",1,IF(E2548="S",1,0))</f>
        <v>0</v>
      </c>
      <c r="G2548" s="594">
        <f>IF(E2548="S",1,0)</f>
        <v>0</v>
      </c>
      <c r="H2548" s="584"/>
      <c r="I2548" s="576"/>
      <c r="J2548" s="564"/>
      <c r="K2548" s="565"/>
      <c r="L2548" s="568"/>
      <c r="M2548" s="569"/>
      <c r="N2548" s="578">
        <f>L2548+J2548</f>
        <v>0</v>
      </c>
      <c r="O2548" s="579"/>
      <c r="P2548" s="564"/>
      <c r="Q2548" s="565"/>
      <c r="R2548" s="568"/>
      <c r="S2548" s="569"/>
      <c r="T2548" s="578">
        <f>R2548-P2548</f>
        <v>0</v>
      </c>
      <c r="U2548" s="579"/>
      <c r="V2548" s="584"/>
      <c r="W2548" s="576"/>
      <c r="X2548" s="564"/>
      <c r="Y2548" s="576"/>
      <c r="Z2548" s="564"/>
      <c r="AA2548" s="576"/>
      <c r="AB2548" s="564"/>
      <c r="AC2548" s="565"/>
      <c r="AD2548" s="568"/>
      <c r="AE2548" s="569"/>
      <c r="AF2548" s="548">
        <f>IF(AB2548=0,0,(AD2548/AB2548)*100)</f>
        <v>0</v>
      </c>
      <c r="AG2548" s="549"/>
      <c r="AH2548" s="564"/>
      <c r="AI2548" s="565"/>
      <c r="AJ2548" s="568"/>
      <c r="AK2548" s="569"/>
      <c r="AL2548" s="548">
        <f>IF(AH2548=0,0,(AJ2548/AH2548)*100)</f>
        <v>0</v>
      </c>
      <c r="AM2548" s="549"/>
      <c r="AN2548" s="564"/>
      <c r="AO2548" s="565"/>
      <c r="AP2548" s="568"/>
      <c r="AQ2548" s="569"/>
      <c r="AR2548" s="548">
        <f>IF(AN2548=0,0,(AP2548/AN2548)*100)</f>
        <v>0</v>
      </c>
      <c r="AS2548" s="549"/>
      <c r="AT2548" s="572">
        <f>AB2548+AH2548+AN2548</f>
        <v>0</v>
      </c>
      <c r="AU2548" s="573"/>
      <c r="AV2548" s="544">
        <f>AD2548+AJ2548+AP2548</f>
        <v>0</v>
      </c>
      <c r="AW2548" s="545"/>
      <c r="AX2548" s="548">
        <f>IF(AT2548=0,0,(AV2548/AT2548)*100)</f>
        <v>0</v>
      </c>
      <c r="AY2548" s="549"/>
      <c r="AZ2548" s="564"/>
      <c r="BA2548" s="565"/>
      <c r="BB2548" s="568"/>
      <c r="BC2548" s="569"/>
      <c r="BD2548" s="548">
        <f>IF(AZ2548=0,0,(BB2548/AZ2548)*100)</f>
        <v>0</v>
      </c>
      <c r="BE2548" s="549"/>
      <c r="BF2548" s="572">
        <f>AT2548+AZ2548</f>
        <v>0</v>
      </c>
      <c r="BG2548" s="573"/>
      <c r="BH2548" s="544">
        <f>AV2548+BB2548</f>
        <v>0</v>
      </c>
      <c r="BI2548" s="545"/>
      <c r="BJ2548" s="548">
        <f>IF(BF2548=0,0,(BH2548/BF2548)*100)</f>
        <v>0</v>
      </c>
      <c r="BK2548" s="549"/>
      <c r="BL2548" s="552">
        <f>(AD2548*2)+(AJ2548*2)+(AP2548*3)+BB2548</f>
        <v>0</v>
      </c>
      <c r="BM2548" s="553"/>
      <c r="BN2548" s="554"/>
      <c r="BO2548" s="560" t="e">
        <f>(BL2548*BR$2312)+(N2548*BR$2313)+(X2548*BR$2314)+(R2548*BR$2315)+(V2548*BR$2316)+(Z2548*BR$2317)</f>
        <v>#REF!</v>
      </c>
      <c r="BP2548" s="560" t="e">
        <f>((AZ2548-BB2548)*BR$2319)+((AT2548-AV2548)*BR$2318)+(H2548*BR$2320)+(P2548*BR$2321)</f>
        <v>#REF!</v>
      </c>
      <c r="BQ2548" s="78" t="s">
        <v>81</v>
      </c>
      <c r="BR2548" s="79" t="e">
        <f>IF(#REF!="B",#REF!,IF(#REF!="C",#REF!,#REF!))</f>
        <v>#REF!</v>
      </c>
      <c r="BS2548" s="75"/>
    </row>
    <row r="2549" spans="1:71" ht="23.85" customHeight="1">
      <c r="A2549" s="77"/>
      <c r="B2549" s="606"/>
      <c r="C2549" s="562" t="str">
        <f>IF(ROSTER!D$8="","",ROSTER!D$8)</f>
        <v/>
      </c>
      <c r="D2549" s="563"/>
      <c r="E2549" s="591"/>
      <c r="F2549" s="593"/>
      <c r="G2549" s="595"/>
      <c r="H2549" s="585"/>
      <c r="I2549" s="577"/>
      <c r="J2549" s="566"/>
      <c r="K2549" s="567"/>
      <c r="L2549" s="570"/>
      <c r="M2549" s="571"/>
      <c r="N2549" s="582" t="s">
        <v>16</v>
      </c>
      <c r="O2549" s="583"/>
      <c r="P2549" s="566"/>
      <c r="Q2549" s="567"/>
      <c r="R2549" s="570"/>
      <c r="S2549" s="571"/>
      <c r="T2549" s="582" t="s">
        <v>16</v>
      </c>
      <c r="U2549" s="583"/>
      <c r="V2549" s="585"/>
      <c r="W2549" s="577"/>
      <c r="X2549" s="566"/>
      <c r="Y2549" s="577"/>
      <c r="Z2549" s="566"/>
      <c r="AA2549" s="577"/>
      <c r="AB2549" s="566"/>
      <c r="AC2549" s="567"/>
      <c r="AD2549" s="570"/>
      <c r="AE2549" s="571"/>
      <c r="AF2549" s="598"/>
      <c r="AG2549" s="599"/>
      <c r="AH2549" s="566"/>
      <c r="AI2549" s="567"/>
      <c r="AJ2549" s="570"/>
      <c r="AK2549" s="571"/>
      <c r="AL2549" s="598"/>
      <c r="AM2549" s="599"/>
      <c r="AN2549" s="566"/>
      <c r="AO2549" s="567"/>
      <c r="AP2549" s="570"/>
      <c r="AQ2549" s="571"/>
      <c r="AR2549" s="598"/>
      <c r="AS2549" s="599"/>
      <c r="AT2549" s="603"/>
      <c r="AU2549" s="604"/>
      <c r="AV2549" s="596"/>
      <c r="AW2549" s="597"/>
      <c r="AX2549" s="598"/>
      <c r="AY2549" s="599"/>
      <c r="AZ2549" s="566"/>
      <c r="BA2549" s="567"/>
      <c r="BB2549" s="570"/>
      <c r="BC2549" s="571"/>
      <c r="BD2549" s="598"/>
      <c r="BE2549" s="599"/>
      <c r="BF2549" s="603"/>
      <c r="BG2549" s="604"/>
      <c r="BH2549" s="596"/>
      <c r="BI2549" s="597"/>
      <c r="BJ2549" s="598"/>
      <c r="BK2549" s="599"/>
      <c r="BL2549" s="600"/>
      <c r="BM2549" s="601"/>
      <c r="BN2549" s="602"/>
      <c r="BO2549" s="561"/>
      <c r="BP2549" s="561"/>
      <c r="BQ2549" s="78" t="s">
        <v>82</v>
      </c>
      <c r="BR2549" s="79" t="e">
        <f>IF(#REF!="B",#REF!,IF(#REF!="C",#REF!,#REF!))</f>
        <v>#REF!</v>
      </c>
      <c r="BS2549" s="75"/>
    </row>
    <row r="2550" spans="1:71" ht="21.75" customHeight="1">
      <c r="A2550" s="62"/>
      <c r="B2550" s="605" t="str">
        <f>IF(ROSTER!B$10="","",ROSTER!B$10)</f>
        <v/>
      </c>
      <c r="C2550" s="588" t="str">
        <f>IF(ROSTER!C$10="","",ROSTER!C$10)</f>
        <v/>
      </c>
      <c r="D2550" s="589"/>
      <c r="E2550" s="590"/>
      <c r="F2550" s="592">
        <f>IF(E2550="y",1,IF(E2550="S",1,0))</f>
        <v>0</v>
      </c>
      <c r="G2550" s="594">
        <f>IF(E2550="S",1,0)</f>
        <v>0</v>
      </c>
      <c r="H2550" s="584"/>
      <c r="I2550" s="576"/>
      <c r="J2550" s="564"/>
      <c r="K2550" s="565"/>
      <c r="L2550" s="568"/>
      <c r="M2550" s="569"/>
      <c r="N2550" s="578">
        <f>L2550+J2550</f>
        <v>0</v>
      </c>
      <c r="O2550" s="579"/>
      <c r="P2550" s="564"/>
      <c r="Q2550" s="565"/>
      <c r="R2550" s="568"/>
      <c r="S2550" s="569"/>
      <c r="T2550" s="578">
        <f>R2550-P2550</f>
        <v>0</v>
      </c>
      <c r="U2550" s="579"/>
      <c r="V2550" s="584"/>
      <c r="W2550" s="576"/>
      <c r="X2550" s="564"/>
      <c r="Y2550" s="576"/>
      <c r="Z2550" s="564"/>
      <c r="AA2550" s="576"/>
      <c r="AB2550" s="564"/>
      <c r="AC2550" s="565"/>
      <c r="AD2550" s="568"/>
      <c r="AE2550" s="569"/>
      <c r="AF2550" s="548">
        <f>IF(AB2550=0,0,(AD2550/AB2550)*100)</f>
        <v>0</v>
      </c>
      <c r="AG2550" s="549"/>
      <c r="AH2550" s="564"/>
      <c r="AI2550" s="565"/>
      <c r="AJ2550" s="568"/>
      <c r="AK2550" s="569"/>
      <c r="AL2550" s="548">
        <f>IF(AH2550=0,0,(AJ2550/AH2550)*100)</f>
        <v>0</v>
      </c>
      <c r="AM2550" s="549"/>
      <c r="AN2550" s="564"/>
      <c r="AO2550" s="565"/>
      <c r="AP2550" s="568"/>
      <c r="AQ2550" s="569"/>
      <c r="AR2550" s="548">
        <f>IF(AN2550=0,0,(AP2550/AN2550)*100)</f>
        <v>0</v>
      </c>
      <c r="AS2550" s="549"/>
      <c r="AT2550" s="572">
        <f>AB2550+AH2550+AN2550</f>
        <v>0</v>
      </c>
      <c r="AU2550" s="573"/>
      <c r="AV2550" s="544">
        <f>AD2550+AJ2550+AP2550</f>
        <v>0</v>
      </c>
      <c r="AW2550" s="545"/>
      <c r="AX2550" s="548">
        <f>IF(AT2550=0,0,(AV2550/AT2550)*100)</f>
        <v>0</v>
      </c>
      <c r="AY2550" s="549"/>
      <c r="AZ2550" s="564"/>
      <c r="BA2550" s="565"/>
      <c r="BB2550" s="568"/>
      <c r="BC2550" s="569"/>
      <c r="BD2550" s="548">
        <f>IF(AZ2550=0,0,(BB2550/AZ2550)*100)</f>
        <v>0</v>
      </c>
      <c r="BE2550" s="549"/>
      <c r="BF2550" s="572">
        <f>AT2550+AZ2550</f>
        <v>0</v>
      </c>
      <c r="BG2550" s="573"/>
      <c r="BH2550" s="544">
        <f>AV2550+BB2550</f>
        <v>0</v>
      </c>
      <c r="BI2550" s="545"/>
      <c r="BJ2550" s="548">
        <f>IF(BF2550=0,0,(BH2550/BF2550)*100)</f>
        <v>0</v>
      </c>
      <c r="BK2550" s="549"/>
      <c r="BL2550" s="552">
        <f>(AD2550*2)+(AJ2550*2)+(AP2550*3)+BB2550</f>
        <v>0</v>
      </c>
      <c r="BM2550" s="553"/>
      <c r="BN2550" s="554"/>
      <c r="BO2550" s="560" t="e">
        <f>(BL2550*BR$2312)+(N2550*BR$2313)+(X2550*BR$2314)+(R2550*BR$2315)+(V2550*BR$2316)+(Z2550*BR$2317)</f>
        <v>#REF!</v>
      </c>
      <c r="BP2550" s="560" t="e">
        <f>((AZ2550-BB2550)*BR$2319)+((AT2550-AV2550)*BR$2318)+(H2550*BR$2320)+(P2550*BR$2321)</f>
        <v>#REF!</v>
      </c>
      <c r="BQ2550" s="78" t="s">
        <v>83</v>
      </c>
      <c r="BR2550" s="79" t="e">
        <f>IF(#REF!="B",#REF!,IF(#REF!="C",#REF!,#REF!))</f>
        <v>#REF!</v>
      </c>
      <c r="BS2550" s="75"/>
    </row>
    <row r="2551" spans="1:71" ht="21.75" customHeight="1">
      <c r="A2551" s="62"/>
      <c r="B2551" s="606"/>
      <c r="C2551" s="562" t="str">
        <f>IF(ROSTER!D$10="","",ROSTER!D$10)</f>
        <v/>
      </c>
      <c r="D2551" s="563"/>
      <c r="E2551" s="591"/>
      <c r="F2551" s="593"/>
      <c r="G2551" s="595"/>
      <c r="H2551" s="585"/>
      <c r="I2551" s="577"/>
      <c r="J2551" s="566"/>
      <c r="K2551" s="567"/>
      <c r="L2551" s="570"/>
      <c r="M2551" s="571"/>
      <c r="N2551" s="582" t="s">
        <v>16</v>
      </c>
      <c r="O2551" s="583"/>
      <c r="P2551" s="566"/>
      <c r="Q2551" s="567"/>
      <c r="R2551" s="570"/>
      <c r="S2551" s="571"/>
      <c r="T2551" s="582" t="s">
        <v>16</v>
      </c>
      <c r="U2551" s="583"/>
      <c r="V2551" s="585"/>
      <c r="W2551" s="577"/>
      <c r="X2551" s="566"/>
      <c r="Y2551" s="577"/>
      <c r="Z2551" s="566"/>
      <c r="AA2551" s="577"/>
      <c r="AB2551" s="566"/>
      <c r="AC2551" s="567"/>
      <c r="AD2551" s="570"/>
      <c r="AE2551" s="571"/>
      <c r="AF2551" s="598"/>
      <c r="AG2551" s="599"/>
      <c r="AH2551" s="566"/>
      <c r="AI2551" s="567"/>
      <c r="AJ2551" s="570"/>
      <c r="AK2551" s="571"/>
      <c r="AL2551" s="598"/>
      <c r="AM2551" s="599"/>
      <c r="AN2551" s="566"/>
      <c r="AO2551" s="567"/>
      <c r="AP2551" s="570"/>
      <c r="AQ2551" s="571"/>
      <c r="AR2551" s="598"/>
      <c r="AS2551" s="599"/>
      <c r="AT2551" s="603"/>
      <c r="AU2551" s="604"/>
      <c r="AV2551" s="596"/>
      <c r="AW2551" s="597"/>
      <c r="AX2551" s="598"/>
      <c r="AY2551" s="599"/>
      <c r="AZ2551" s="566"/>
      <c r="BA2551" s="567"/>
      <c r="BB2551" s="570"/>
      <c r="BC2551" s="571"/>
      <c r="BD2551" s="598"/>
      <c r="BE2551" s="599"/>
      <c r="BF2551" s="603"/>
      <c r="BG2551" s="604"/>
      <c r="BH2551" s="596"/>
      <c r="BI2551" s="597"/>
      <c r="BJ2551" s="598"/>
      <c r="BK2551" s="599"/>
      <c r="BL2551" s="600"/>
      <c r="BM2551" s="601"/>
      <c r="BN2551" s="602"/>
      <c r="BO2551" s="561"/>
      <c r="BP2551" s="561"/>
      <c r="BQ2551" s="78" t="s">
        <v>84</v>
      </c>
      <c r="BR2551" s="79" t="e">
        <f>IF(#REF!="B",#REF!,IF(#REF!="C",#REF!,#REF!))</f>
        <v>#REF!</v>
      </c>
      <c r="BS2551" s="75"/>
    </row>
    <row r="2552" spans="1:71" ht="21.75" customHeight="1">
      <c r="A2552" s="62"/>
      <c r="B2552" s="586" t="str">
        <f>IF(ROSTER!B$12="","",ROSTER!B$12)</f>
        <v/>
      </c>
      <c r="C2552" s="588" t="str">
        <f>IF(ROSTER!C$12="","",ROSTER!C$12)</f>
        <v/>
      </c>
      <c r="D2552" s="589"/>
      <c r="E2552" s="590"/>
      <c r="F2552" s="592">
        <f>IF(E2552="y",1,IF(E2552="S",1,0))</f>
        <v>0</v>
      </c>
      <c r="G2552" s="594">
        <f>IF(E2552="S",1,0)</f>
        <v>0</v>
      </c>
      <c r="H2552" s="584"/>
      <c r="I2552" s="576"/>
      <c r="J2552" s="564"/>
      <c r="K2552" s="565"/>
      <c r="L2552" s="568"/>
      <c r="M2552" s="569"/>
      <c r="N2552" s="578">
        <f>L2552+J2552</f>
        <v>0</v>
      </c>
      <c r="O2552" s="579"/>
      <c r="P2552" s="564"/>
      <c r="Q2552" s="565"/>
      <c r="R2552" s="568"/>
      <c r="S2552" s="569"/>
      <c r="T2552" s="578">
        <f>R2552-P2552</f>
        <v>0</v>
      </c>
      <c r="U2552" s="579"/>
      <c r="V2552" s="584"/>
      <c r="W2552" s="576"/>
      <c r="X2552" s="564"/>
      <c r="Y2552" s="576"/>
      <c r="Z2552" s="564"/>
      <c r="AA2552" s="576"/>
      <c r="AB2552" s="564"/>
      <c r="AC2552" s="565"/>
      <c r="AD2552" s="568"/>
      <c r="AE2552" s="569"/>
      <c r="AF2552" s="548">
        <f>IF(AB2552=0,0,(AD2552/AB2552)*100)</f>
        <v>0</v>
      </c>
      <c r="AG2552" s="549"/>
      <c r="AH2552" s="564"/>
      <c r="AI2552" s="565"/>
      <c r="AJ2552" s="568"/>
      <c r="AK2552" s="569"/>
      <c r="AL2552" s="548">
        <f>IF(AH2552=0,0,(AJ2552/AH2552)*100)</f>
        <v>0</v>
      </c>
      <c r="AM2552" s="549"/>
      <c r="AN2552" s="564"/>
      <c r="AO2552" s="565"/>
      <c r="AP2552" s="568"/>
      <c r="AQ2552" s="569"/>
      <c r="AR2552" s="548">
        <f>IF(AN2552=0,0,(AP2552/AN2552)*100)</f>
        <v>0</v>
      </c>
      <c r="AS2552" s="549"/>
      <c r="AT2552" s="572">
        <f>AB2552+AH2552+AN2552</f>
        <v>0</v>
      </c>
      <c r="AU2552" s="573"/>
      <c r="AV2552" s="544">
        <f>AD2552+AJ2552+AP2552</f>
        <v>0</v>
      </c>
      <c r="AW2552" s="545"/>
      <c r="AX2552" s="548">
        <f>IF(AT2552=0,0,(AV2552/AT2552)*100)</f>
        <v>0</v>
      </c>
      <c r="AY2552" s="549"/>
      <c r="AZ2552" s="564"/>
      <c r="BA2552" s="565"/>
      <c r="BB2552" s="568"/>
      <c r="BC2552" s="569"/>
      <c r="BD2552" s="548">
        <f>IF(AZ2552=0,0,(BB2552/AZ2552)*100)</f>
        <v>0</v>
      </c>
      <c r="BE2552" s="549"/>
      <c r="BF2552" s="572">
        <f>AT2552+AZ2552</f>
        <v>0</v>
      </c>
      <c r="BG2552" s="573"/>
      <c r="BH2552" s="544">
        <f>AV2552+BB2552</f>
        <v>0</v>
      </c>
      <c r="BI2552" s="545"/>
      <c r="BJ2552" s="548">
        <f>IF(BF2552=0,0,(BH2552/BF2552)*100)</f>
        <v>0</v>
      </c>
      <c r="BK2552" s="549"/>
      <c r="BL2552" s="552">
        <f>(AD2552*2)+(AJ2552*2)+(AP2552*3)+BB2552</f>
        <v>0</v>
      </c>
      <c r="BM2552" s="553"/>
      <c r="BN2552" s="554"/>
      <c r="BO2552" s="560" t="e">
        <f>(BL2552*BR$2312)+(N2552*BR$2313)+(X2552*BR$2314)+(R2552*BR$2315)+(V2552*BR$2316)+(Z2552*BR$2317)</f>
        <v>#REF!</v>
      </c>
      <c r="BP2552" s="560" t="e">
        <f>((AZ2552-BB2552)*BR$2319)+((AT2552-AV2552)*BR$2318)+(H2552*BR$2320)+(P2552*BR$2321)</f>
        <v>#REF!</v>
      </c>
      <c r="BQ2552" s="78" t="s">
        <v>85</v>
      </c>
      <c r="BR2552" s="79" t="e">
        <f>IF(#REF!="B",#REF!,IF(#REF!="C",#REF!,#REF!))</f>
        <v>#REF!</v>
      </c>
      <c r="BS2552" s="75"/>
    </row>
    <row r="2553" spans="1:71" ht="21.75" customHeight="1">
      <c r="A2553" s="62"/>
      <c r="B2553" s="587"/>
      <c r="C2553" s="562" t="str">
        <f>IF(ROSTER!D$12="","",ROSTER!D$12)</f>
        <v/>
      </c>
      <c r="D2553" s="563"/>
      <c r="E2553" s="591"/>
      <c r="F2553" s="593"/>
      <c r="G2553" s="595"/>
      <c r="H2553" s="585"/>
      <c r="I2553" s="577"/>
      <c r="J2553" s="566"/>
      <c r="K2553" s="567"/>
      <c r="L2553" s="570"/>
      <c r="M2553" s="571"/>
      <c r="N2553" s="582" t="s">
        <v>16</v>
      </c>
      <c r="O2553" s="583"/>
      <c r="P2553" s="566"/>
      <c r="Q2553" s="567"/>
      <c r="R2553" s="570"/>
      <c r="S2553" s="571"/>
      <c r="T2553" s="582" t="s">
        <v>16</v>
      </c>
      <c r="U2553" s="583"/>
      <c r="V2553" s="585"/>
      <c r="W2553" s="577"/>
      <c r="X2553" s="566"/>
      <c r="Y2553" s="577"/>
      <c r="Z2553" s="566"/>
      <c r="AA2553" s="577"/>
      <c r="AB2553" s="566"/>
      <c r="AC2553" s="567"/>
      <c r="AD2553" s="570"/>
      <c r="AE2553" s="571"/>
      <c r="AF2553" s="598"/>
      <c r="AG2553" s="599"/>
      <c r="AH2553" s="566"/>
      <c r="AI2553" s="567"/>
      <c r="AJ2553" s="570"/>
      <c r="AK2553" s="571"/>
      <c r="AL2553" s="598"/>
      <c r="AM2553" s="599"/>
      <c r="AN2553" s="566"/>
      <c r="AO2553" s="567"/>
      <c r="AP2553" s="570"/>
      <c r="AQ2553" s="571"/>
      <c r="AR2553" s="598"/>
      <c r="AS2553" s="599"/>
      <c r="AT2553" s="603"/>
      <c r="AU2553" s="604"/>
      <c r="AV2553" s="596"/>
      <c r="AW2553" s="597"/>
      <c r="AX2553" s="598"/>
      <c r="AY2553" s="599"/>
      <c r="AZ2553" s="566"/>
      <c r="BA2553" s="567"/>
      <c r="BB2553" s="570"/>
      <c r="BC2553" s="571"/>
      <c r="BD2553" s="598"/>
      <c r="BE2553" s="599"/>
      <c r="BF2553" s="603"/>
      <c r="BG2553" s="604"/>
      <c r="BH2553" s="596"/>
      <c r="BI2553" s="597"/>
      <c r="BJ2553" s="598"/>
      <c r="BK2553" s="599"/>
      <c r="BL2553" s="600"/>
      <c r="BM2553" s="601"/>
      <c r="BN2553" s="602"/>
      <c r="BO2553" s="561"/>
      <c r="BP2553" s="561"/>
      <c r="BQ2553" s="78" t="s">
        <v>86</v>
      </c>
      <c r="BR2553" s="79" t="e">
        <f>IF(#REF!="B",#REF!,IF(#REF!="C",#REF!,#REF!))</f>
        <v>#REF!</v>
      </c>
      <c r="BS2553" s="75"/>
    </row>
    <row r="2554" spans="1:71" ht="21.75" customHeight="1">
      <c r="A2554" s="62"/>
      <c r="B2554" s="586" t="str">
        <f>IF(ROSTER!B$14="","",ROSTER!B$14)</f>
        <v/>
      </c>
      <c r="C2554" s="588" t="str">
        <f>IF(ROSTER!C$14="","",ROSTER!C$14)</f>
        <v/>
      </c>
      <c r="D2554" s="589"/>
      <c r="E2554" s="590"/>
      <c r="F2554" s="592">
        <f>IF(E2554="y",1,IF(E2554="S",1,0))</f>
        <v>0</v>
      </c>
      <c r="G2554" s="594">
        <f>IF(E2554="S",1,0)</f>
        <v>0</v>
      </c>
      <c r="H2554" s="584"/>
      <c r="I2554" s="576"/>
      <c r="J2554" s="564"/>
      <c r="K2554" s="565"/>
      <c r="L2554" s="568"/>
      <c r="M2554" s="569"/>
      <c r="N2554" s="578">
        <f>L2554+J2554</f>
        <v>0</v>
      </c>
      <c r="O2554" s="579"/>
      <c r="P2554" s="564"/>
      <c r="Q2554" s="565"/>
      <c r="R2554" s="568"/>
      <c r="S2554" s="569"/>
      <c r="T2554" s="578">
        <f>R2554-P2554</f>
        <v>0</v>
      </c>
      <c r="U2554" s="579"/>
      <c r="V2554" s="584"/>
      <c r="W2554" s="576"/>
      <c r="X2554" s="564"/>
      <c r="Y2554" s="576"/>
      <c r="Z2554" s="564"/>
      <c r="AA2554" s="576"/>
      <c r="AB2554" s="564"/>
      <c r="AC2554" s="565"/>
      <c r="AD2554" s="568"/>
      <c r="AE2554" s="569"/>
      <c r="AF2554" s="548">
        <f>IF(AB2554=0,0,(AD2554/AB2554)*100)</f>
        <v>0</v>
      </c>
      <c r="AG2554" s="549"/>
      <c r="AH2554" s="564"/>
      <c r="AI2554" s="565"/>
      <c r="AJ2554" s="568"/>
      <c r="AK2554" s="569"/>
      <c r="AL2554" s="548">
        <f>IF(AH2554=0,0,(AJ2554/AH2554)*100)</f>
        <v>0</v>
      </c>
      <c r="AM2554" s="549"/>
      <c r="AN2554" s="564"/>
      <c r="AO2554" s="565"/>
      <c r="AP2554" s="568"/>
      <c r="AQ2554" s="569"/>
      <c r="AR2554" s="548">
        <f>IF(AN2554=0,0,(AP2554/AN2554)*100)</f>
        <v>0</v>
      </c>
      <c r="AS2554" s="549"/>
      <c r="AT2554" s="572">
        <f>AB2554+AH2554+AN2554</f>
        <v>0</v>
      </c>
      <c r="AU2554" s="573"/>
      <c r="AV2554" s="544">
        <f>AD2554+AJ2554+AP2554</f>
        <v>0</v>
      </c>
      <c r="AW2554" s="545"/>
      <c r="AX2554" s="548">
        <f>IF(AT2554=0,0,(AV2554/AT2554)*100)</f>
        <v>0</v>
      </c>
      <c r="AY2554" s="549"/>
      <c r="AZ2554" s="564"/>
      <c r="BA2554" s="565"/>
      <c r="BB2554" s="568"/>
      <c r="BC2554" s="569"/>
      <c r="BD2554" s="548">
        <f>IF(AZ2554=0,0,(BB2554/AZ2554)*100)</f>
        <v>0</v>
      </c>
      <c r="BE2554" s="549"/>
      <c r="BF2554" s="572">
        <f>AT2554+AZ2554</f>
        <v>0</v>
      </c>
      <c r="BG2554" s="573"/>
      <c r="BH2554" s="544">
        <f>AV2554+BB2554</f>
        <v>0</v>
      </c>
      <c r="BI2554" s="545"/>
      <c r="BJ2554" s="548">
        <f>IF(BF2554=0,0,(BH2554/BF2554)*100)</f>
        <v>0</v>
      </c>
      <c r="BK2554" s="549"/>
      <c r="BL2554" s="552">
        <f>(AD2554*2)+(AJ2554*2)+(AP2554*3)+BB2554</f>
        <v>0</v>
      </c>
      <c r="BM2554" s="553"/>
      <c r="BN2554" s="554"/>
      <c r="BO2554" s="560" t="e">
        <f>(BL2554*BR$2312)+(N2554*BR$2313)+(X2554*BR$2314)+(R2554*BR$2315)+(V2554*BR$2316)+(Z2554*BR$2317)</f>
        <v>#REF!</v>
      </c>
      <c r="BP2554" s="560" t="e">
        <f>((AZ2554-BB2554)*BR$2319)+((AT2554-AV2554)*BR$2318)+(H2554*BR$2320)+(P2554*BR$2321)</f>
        <v>#REF!</v>
      </c>
      <c r="BQ2554" s="78" t="s">
        <v>87</v>
      </c>
      <c r="BR2554" s="79" t="e">
        <f>IF(#REF!="B",#REF!,IF(#REF!="C",#REF!,#REF!))</f>
        <v>#REF!</v>
      </c>
      <c r="BS2554" s="75"/>
    </row>
    <row r="2555" spans="1:71" ht="21.75" customHeight="1">
      <c r="A2555" s="62"/>
      <c r="B2555" s="587"/>
      <c r="C2555" s="562" t="str">
        <f>IF(ROSTER!D$14="","",ROSTER!D$14)</f>
        <v/>
      </c>
      <c r="D2555" s="563"/>
      <c r="E2555" s="591"/>
      <c r="F2555" s="593"/>
      <c r="G2555" s="595"/>
      <c r="H2555" s="585"/>
      <c r="I2555" s="577"/>
      <c r="J2555" s="566"/>
      <c r="K2555" s="567"/>
      <c r="L2555" s="570"/>
      <c r="M2555" s="571"/>
      <c r="N2555" s="582" t="s">
        <v>16</v>
      </c>
      <c r="O2555" s="583"/>
      <c r="P2555" s="566"/>
      <c r="Q2555" s="567"/>
      <c r="R2555" s="570"/>
      <c r="S2555" s="571"/>
      <c r="T2555" s="582" t="s">
        <v>16</v>
      </c>
      <c r="U2555" s="583"/>
      <c r="V2555" s="585"/>
      <c r="W2555" s="577"/>
      <c r="X2555" s="566"/>
      <c r="Y2555" s="577"/>
      <c r="Z2555" s="566"/>
      <c r="AA2555" s="577"/>
      <c r="AB2555" s="566"/>
      <c r="AC2555" s="567"/>
      <c r="AD2555" s="570"/>
      <c r="AE2555" s="571"/>
      <c r="AF2555" s="598"/>
      <c r="AG2555" s="599"/>
      <c r="AH2555" s="566"/>
      <c r="AI2555" s="567"/>
      <c r="AJ2555" s="570"/>
      <c r="AK2555" s="571"/>
      <c r="AL2555" s="598"/>
      <c r="AM2555" s="599"/>
      <c r="AN2555" s="566"/>
      <c r="AO2555" s="567"/>
      <c r="AP2555" s="570"/>
      <c r="AQ2555" s="571"/>
      <c r="AR2555" s="598"/>
      <c r="AS2555" s="599"/>
      <c r="AT2555" s="603"/>
      <c r="AU2555" s="604"/>
      <c r="AV2555" s="596"/>
      <c r="AW2555" s="597"/>
      <c r="AX2555" s="598"/>
      <c r="AY2555" s="599"/>
      <c r="AZ2555" s="566"/>
      <c r="BA2555" s="567"/>
      <c r="BB2555" s="570"/>
      <c r="BC2555" s="571"/>
      <c r="BD2555" s="598"/>
      <c r="BE2555" s="599"/>
      <c r="BF2555" s="603"/>
      <c r="BG2555" s="604"/>
      <c r="BH2555" s="596"/>
      <c r="BI2555" s="597"/>
      <c r="BJ2555" s="598"/>
      <c r="BK2555" s="599"/>
      <c r="BL2555" s="600"/>
      <c r="BM2555" s="601"/>
      <c r="BN2555" s="602"/>
      <c r="BO2555" s="561"/>
      <c r="BP2555" s="561"/>
      <c r="BQ2555" s="78" t="s">
        <v>88</v>
      </c>
      <c r="BR2555" s="79" t="e">
        <f>IF(#REF!="B",#REF!,IF(#REF!="C",#REF!,#REF!))</f>
        <v>#REF!</v>
      </c>
      <c r="BS2555" s="75"/>
    </row>
    <row r="2556" spans="1:71" ht="21.75" customHeight="1">
      <c r="A2556" s="62"/>
      <c r="B2556" s="586" t="str">
        <f>IF(ROSTER!B$16="","",ROSTER!B$16)</f>
        <v/>
      </c>
      <c r="C2556" s="588" t="str">
        <f>IF(ROSTER!C$16="","",ROSTER!C$16)</f>
        <v/>
      </c>
      <c r="D2556" s="589"/>
      <c r="E2556" s="590"/>
      <c r="F2556" s="592">
        <f>IF(E2556="y",1,IF(E2556="S",1,0))</f>
        <v>0</v>
      </c>
      <c r="G2556" s="594">
        <f>IF(E2556="S",1,0)</f>
        <v>0</v>
      </c>
      <c r="H2556" s="584"/>
      <c r="I2556" s="576"/>
      <c r="J2556" s="564"/>
      <c r="K2556" s="565"/>
      <c r="L2556" s="568"/>
      <c r="M2556" s="569"/>
      <c r="N2556" s="578">
        <f>L2556+J2556</f>
        <v>0</v>
      </c>
      <c r="O2556" s="579"/>
      <c r="P2556" s="564"/>
      <c r="Q2556" s="565"/>
      <c r="R2556" s="568"/>
      <c r="S2556" s="569"/>
      <c r="T2556" s="578">
        <f>R2556-P2556</f>
        <v>0</v>
      </c>
      <c r="U2556" s="579"/>
      <c r="V2556" s="584"/>
      <c r="W2556" s="576"/>
      <c r="X2556" s="564"/>
      <c r="Y2556" s="576"/>
      <c r="Z2556" s="564"/>
      <c r="AA2556" s="576"/>
      <c r="AB2556" s="564"/>
      <c r="AC2556" s="565"/>
      <c r="AD2556" s="568"/>
      <c r="AE2556" s="569"/>
      <c r="AF2556" s="548">
        <f>IF(AB2556=0,0,(AD2556/AB2556)*100)</f>
        <v>0</v>
      </c>
      <c r="AG2556" s="549"/>
      <c r="AH2556" s="564"/>
      <c r="AI2556" s="565"/>
      <c r="AJ2556" s="568"/>
      <c r="AK2556" s="569"/>
      <c r="AL2556" s="548">
        <f>IF(AH2556=0,0,(AJ2556/AH2556)*100)</f>
        <v>0</v>
      </c>
      <c r="AM2556" s="549"/>
      <c r="AN2556" s="564"/>
      <c r="AO2556" s="565"/>
      <c r="AP2556" s="568"/>
      <c r="AQ2556" s="569"/>
      <c r="AR2556" s="548">
        <f>IF(AN2556=0,0,(AP2556/AN2556)*100)</f>
        <v>0</v>
      </c>
      <c r="AS2556" s="549"/>
      <c r="AT2556" s="572">
        <f>AB2556+AH2556+AN2556</f>
        <v>0</v>
      </c>
      <c r="AU2556" s="573"/>
      <c r="AV2556" s="544">
        <f>AD2556+AJ2556+AP2556</f>
        <v>0</v>
      </c>
      <c r="AW2556" s="545"/>
      <c r="AX2556" s="548">
        <f>IF(AT2556=0,0,(AV2556/AT2556)*100)</f>
        <v>0</v>
      </c>
      <c r="AY2556" s="549"/>
      <c r="AZ2556" s="564"/>
      <c r="BA2556" s="565"/>
      <c r="BB2556" s="568"/>
      <c r="BC2556" s="569"/>
      <c r="BD2556" s="548">
        <f>IF(AZ2556=0,0,(BB2556/AZ2556)*100)</f>
        <v>0</v>
      </c>
      <c r="BE2556" s="549"/>
      <c r="BF2556" s="572">
        <f>AT2556+AZ2556</f>
        <v>0</v>
      </c>
      <c r="BG2556" s="573"/>
      <c r="BH2556" s="544">
        <f>AV2556+BB2556</f>
        <v>0</v>
      </c>
      <c r="BI2556" s="545"/>
      <c r="BJ2556" s="548">
        <f>IF(BF2556=0,0,(BH2556/BF2556)*100)</f>
        <v>0</v>
      </c>
      <c r="BK2556" s="549"/>
      <c r="BL2556" s="552">
        <f>(AD2556*2)+(AJ2556*2)+(AP2556*3)+BB2556</f>
        <v>0</v>
      </c>
      <c r="BM2556" s="553"/>
      <c r="BN2556" s="554"/>
      <c r="BO2556" s="560" t="e">
        <f>(BL2556*BR$2312)+(N2556*BR$2313)+(X2556*BR$2314)+(R2556*BR$2315)+(V2556*BR$2316)+(Z2556*BR$2317)</f>
        <v>#REF!</v>
      </c>
      <c r="BP2556" s="560" t="e">
        <f>((AZ2556-BB2556)*BR$2319)+((AT2556-AV2556)*BR$2318)+(H2556*BR$2320)+(P2556*BR$2321)</f>
        <v>#REF!</v>
      </c>
      <c r="BQ2556" s="78" t="s">
        <v>89</v>
      </c>
      <c r="BR2556" s="79" t="e">
        <f>IF(#REF!="B",#REF!,IF(#REF!="C",#REF!,#REF!))</f>
        <v>#REF!</v>
      </c>
      <c r="BS2556" s="75"/>
    </row>
    <row r="2557" spans="1:71" ht="21.75" customHeight="1">
      <c r="A2557" s="62"/>
      <c r="B2557" s="587"/>
      <c r="C2557" s="562" t="str">
        <f>IF(ROSTER!D$16="","",ROSTER!D$16)</f>
        <v/>
      </c>
      <c r="D2557" s="563"/>
      <c r="E2557" s="591"/>
      <c r="F2557" s="593"/>
      <c r="G2557" s="595"/>
      <c r="H2557" s="585"/>
      <c r="I2557" s="577"/>
      <c r="J2557" s="566"/>
      <c r="K2557" s="567"/>
      <c r="L2557" s="570"/>
      <c r="M2557" s="571"/>
      <c r="N2557" s="582" t="s">
        <v>16</v>
      </c>
      <c r="O2557" s="583"/>
      <c r="P2557" s="566"/>
      <c r="Q2557" s="567"/>
      <c r="R2557" s="570"/>
      <c r="S2557" s="571"/>
      <c r="T2557" s="582" t="s">
        <v>16</v>
      </c>
      <c r="U2557" s="583"/>
      <c r="V2557" s="585"/>
      <c r="W2557" s="577"/>
      <c r="X2557" s="566"/>
      <c r="Y2557" s="577"/>
      <c r="Z2557" s="566"/>
      <c r="AA2557" s="577"/>
      <c r="AB2557" s="566"/>
      <c r="AC2557" s="567"/>
      <c r="AD2557" s="570"/>
      <c r="AE2557" s="571"/>
      <c r="AF2557" s="598"/>
      <c r="AG2557" s="599"/>
      <c r="AH2557" s="566"/>
      <c r="AI2557" s="567"/>
      <c r="AJ2557" s="570"/>
      <c r="AK2557" s="571"/>
      <c r="AL2557" s="598"/>
      <c r="AM2557" s="599"/>
      <c r="AN2557" s="566"/>
      <c r="AO2557" s="567"/>
      <c r="AP2557" s="570"/>
      <c r="AQ2557" s="571"/>
      <c r="AR2557" s="598"/>
      <c r="AS2557" s="599"/>
      <c r="AT2557" s="603"/>
      <c r="AU2557" s="604"/>
      <c r="AV2557" s="596"/>
      <c r="AW2557" s="597"/>
      <c r="AX2557" s="598"/>
      <c r="AY2557" s="599"/>
      <c r="AZ2557" s="566"/>
      <c r="BA2557" s="567"/>
      <c r="BB2557" s="570"/>
      <c r="BC2557" s="571"/>
      <c r="BD2557" s="598"/>
      <c r="BE2557" s="599"/>
      <c r="BF2557" s="603"/>
      <c r="BG2557" s="604"/>
      <c r="BH2557" s="596"/>
      <c r="BI2557" s="597"/>
      <c r="BJ2557" s="598"/>
      <c r="BK2557" s="599"/>
      <c r="BL2557" s="600"/>
      <c r="BM2557" s="601"/>
      <c r="BN2557" s="602"/>
      <c r="BO2557" s="561"/>
      <c r="BP2557" s="561"/>
      <c r="BQ2557" s="78" t="s">
        <v>90</v>
      </c>
      <c r="BR2557" s="79" t="e">
        <f>IF(#REF!="B",#REF!,IF(#REF!="C",#REF!,#REF!))</f>
        <v>#REF!</v>
      </c>
      <c r="BS2557" s="75"/>
    </row>
    <row r="2558" spans="1:71" ht="21.75" customHeight="1">
      <c r="A2558" s="62"/>
      <c r="B2558" s="586" t="str">
        <f>IF(ROSTER!B$18="","",ROSTER!B$18)</f>
        <v/>
      </c>
      <c r="C2558" s="588" t="str">
        <f>IF(ROSTER!C$18="","",ROSTER!C$18)</f>
        <v/>
      </c>
      <c r="D2558" s="589"/>
      <c r="E2558" s="590"/>
      <c r="F2558" s="592">
        <f>IF(E2558="y",1,IF(E2558="S",1,0))</f>
        <v>0</v>
      </c>
      <c r="G2558" s="594">
        <f>IF(E2558="S",1,0)</f>
        <v>0</v>
      </c>
      <c r="H2558" s="584"/>
      <c r="I2558" s="576"/>
      <c r="J2558" s="564"/>
      <c r="K2558" s="565"/>
      <c r="L2558" s="568"/>
      <c r="M2558" s="569"/>
      <c r="N2558" s="578">
        <f>L2558+J2558</f>
        <v>0</v>
      </c>
      <c r="O2558" s="579"/>
      <c r="P2558" s="564"/>
      <c r="Q2558" s="565"/>
      <c r="R2558" s="568"/>
      <c r="S2558" s="569"/>
      <c r="T2558" s="578">
        <f>R2558-P2558</f>
        <v>0</v>
      </c>
      <c r="U2558" s="579"/>
      <c r="V2558" s="584"/>
      <c r="W2558" s="576"/>
      <c r="X2558" s="564"/>
      <c r="Y2558" s="576"/>
      <c r="Z2558" s="564"/>
      <c r="AA2558" s="576"/>
      <c r="AB2558" s="564"/>
      <c r="AC2558" s="565"/>
      <c r="AD2558" s="568"/>
      <c r="AE2558" s="569"/>
      <c r="AF2558" s="548">
        <f>IF(AB2558=0,0,(AD2558/AB2558)*100)</f>
        <v>0</v>
      </c>
      <c r="AG2558" s="549"/>
      <c r="AH2558" s="564"/>
      <c r="AI2558" s="565"/>
      <c r="AJ2558" s="568"/>
      <c r="AK2558" s="569"/>
      <c r="AL2558" s="548">
        <f>IF(AH2558=0,0,(AJ2558/AH2558)*100)</f>
        <v>0</v>
      </c>
      <c r="AM2558" s="549"/>
      <c r="AN2558" s="564"/>
      <c r="AO2558" s="565"/>
      <c r="AP2558" s="568"/>
      <c r="AQ2558" s="569"/>
      <c r="AR2558" s="548">
        <f>IF(AN2558=0,0,(AP2558/AN2558)*100)</f>
        <v>0</v>
      </c>
      <c r="AS2558" s="549"/>
      <c r="AT2558" s="572">
        <f>AB2558+AH2558+AN2558</f>
        <v>0</v>
      </c>
      <c r="AU2558" s="573"/>
      <c r="AV2558" s="544">
        <f>AD2558+AJ2558+AP2558</f>
        <v>0</v>
      </c>
      <c r="AW2558" s="545"/>
      <c r="AX2558" s="548">
        <f>IF(AT2558=0,0,(AV2558/AT2558)*100)</f>
        <v>0</v>
      </c>
      <c r="AY2558" s="549"/>
      <c r="AZ2558" s="564"/>
      <c r="BA2558" s="565"/>
      <c r="BB2558" s="568"/>
      <c r="BC2558" s="569"/>
      <c r="BD2558" s="548">
        <f>IF(AZ2558=0,0,(BB2558/AZ2558)*100)</f>
        <v>0</v>
      </c>
      <c r="BE2558" s="549"/>
      <c r="BF2558" s="572">
        <f>AT2558+AZ2558</f>
        <v>0</v>
      </c>
      <c r="BG2558" s="573"/>
      <c r="BH2558" s="544">
        <f>AV2558+BB2558</f>
        <v>0</v>
      </c>
      <c r="BI2558" s="545"/>
      <c r="BJ2558" s="548">
        <f>IF(BF2558=0,0,(BH2558/BF2558)*100)</f>
        <v>0</v>
      </c>
      <c r="BK2558" s="549"/>
      <c r="BL2558" s="552">
        <f>(AD2558*2)+(AJ2558*2)+(AP2558*3)+BB2558</f>
        <v>0</v>
      </c>
      <c r="BM2558" s="553"/>
      <c r="BN2558" s="554"/>
      <c r="BO2558" s="560" t="e">
        <f>(BL2558*BR$2312)+(N2558*BR$2313)+(X2558*BR$2314)+(R2558*BR$2315)+(V2558*BR$2316)+(Z2558*BR$2317)</f>
        <v>#REF!</v>
      </c>
      <c r="BP2558" s="560" t="e">
        <f>((AZ2558-BB2558)*BR$2319)+((AT2558-AV2558)*BR$2318)+(H2558*BR$2320)+(P2558*BR$2321)</f>
        <v>#REF!</v>
      </c>
      <c r="BQ2558" s="62"/>
      <c r="BR2558" s="62"/>
      <c r="BS2558" s="75"/>
    </row>
    <row r="2559" spans="1:71" ht="21.75" customHeight="1">
      <c r="A2559" s="62"/>
      <c r="B2559" s="587"/>
      <c r="C2559" s="562" t="str">
        <f>IF(ROSTER!D$18="","",ROSTER!D$18)</f>
        <v/>
      </c>
      <c r="D2559" s="563"/>
      <c r="E2559" s="591"/>
      <c r="F2559" s="593"/>
      <c r="G2559" s="595"/>
      <c r="H2559" s="585"/>
      <c r="I2559" s="577"/>
      <c r="J2559" s="566"/>
      <c r="K2559" s="567"/>
      <c r="L2559" s="570"/>
      <c r="M2559" s="571"/>
      <c r="N2559" s="582" t="s">
        <v>16</v>
      </c>
      <c r="O2559" s="583"/>
      <c r="P2559" s="566"/>
      <c r="Q2559" s="567"/>
      <c r="R2559" s="570"/>
      <c r="S2559" s="571"/>
      <c r="T2559" s="582" t="s">
        <v>16</v>
      </c>
      <c r="U2559" s="583"/>
      <c r="V2559" s="585"/>
      <c r="W2559" s="577"/>
      <c r="X2559" s="566"/>
      <c r="Y2559" s="577"/>
      <c r="Z2559" s="566"/>
      <c r="AA2559" s="577"/>
      <c r="AB2559" s="566"/>
      <c r="AC2559" s="567"/>
      <c r="AD2559" s="570"/>
      <c r="AE2559" s="571"/>
      <c r="AF2559" s="598"/>
      <c r="AG2559" s="599"/>
      <c r="AH2559" s="566"/>
      <c r="AI2559" s="567"/>
      <c r="AJ2559" s="570"/>
      <c r="AK2559" s="571"/>
      <c r="AL2559" s="598"/>
      <c r="AM2559" s="599"/>
      <c r="AN2559" s="566"/>
      <c r="AO2559" s="567"/>
      <c r="AP2559" s="570"/>
      <c r="AQ2559" s="571"/>
      <c r="AR2559" s="598"/>
      <c r="AS2559" s="599"/>
      <c r="AT2559" s="603"/>
      <c r="AU2559" s="604"/>
      <c r="AV2559" s="596"/>
      <c r="AW2559" s="597"/>
      <c r="AX2559" s="598"/>
      <c r="AY2559" s="599"/>
      <c r="AZ2559" s="566"/>
      <c r="BA2559" s="567"/>
      <c r="BB2559" s="570"/>
      <c r="BC2559" s="571"/>
      <c r="BD2559" s="598"/>
      <c r="BE2559" s="599"/>
      <c r="BF2559" s="603"/>
      <c r="BG2559" s="604"/>
      <c r="BH2559" s="596"/>
      <c r="BI2559" s="597"/>
      <c r="BJ2559" s="598"/>
      <c r="BK2559" s="599"/>
      <c r="BL2559" s="600"/>
      <c r="BM2559" s="601"/>
      <c r="BN2559" s="602"/>
      <c r="BO2559" s="561"/>
      <c r="BP2559" s="561"/>
      <c r="BQ2559" s="62"/>
      <c r="BR2559" s="62"/>
      <c r="BS2559" s="62"/>
    </row>
    <row r="2560" spans="1:71" ht="21.75" customHeight="1">
      <c r="A2560" s="62"/>
      <c r="B2560" s="586" t="str">
        <f>IF(ROSTER!B$20="","",ROSTER!B$20)</f>
        <v/>
      </c>
      <c r="C2560" s="588" t="str">
        <f>IF(ROSTER!C$20="","",ROSTER!C$20)</f>
        <v/>
      </c>
      <c r="D2560" s="589"/>
      <c r="E2560" s="590"/>
      <c r="F2560" s="592">
        <f>IF(E2560="y",1,IF(E2560="S",1,0))</f>
        <v>0</v>
      </c>
      <c r="G2560" s="594">
        <f>IF(E2560="S",1,0)</f>
        <v>0</v>
      </c>
      <c r="H2560" s="584"/>
      <c r="I2560" s="576"/>
      <c r="J2560" s="564"/>
      <c r="K2560" s="565"/>
      <c r="L2560" s="568"/>
      <c r="M2560" s="569"/>
      <c r="N2560" s="578">
        <f>L2560+J2560</f>
        <v>0</v>
      </c>
      <c r="O2560" s="579"/>
      <c r="P2560" s="564"/>
      <c r="Q2560" s="565"/>
      <c r="R2560" s="568"/>
      <c r="S2560" s="569"/>
      <c r="T2560" s="578">
        <f>R2560-P2560</f>
        <v>0</v>
      </c>
      <c r="U2560" s="579"/>
      <c r="V2560" s="584"/>
      <c r="W2560" s="576"/>
      <c r="X2560" s="564"/>
      <c r="Y2560" s="576"/>
      <c r="Z2560" s="564"/>
      <c r="AA2560" s="576"/>
      <c r="AB2560" s="564"/>
      <c r="AC2560" s="565"/>
      <c r="AD2560" s="568"/>
      <c r="AE2560" s="569"/>
      <c r="AF2560" s="548">
        <f>IF(AB2560=0,0,(AD2560/AB2560)*100)</f>
        <v>0</v>
      </c>
      <c r="AG2560" s="549"/>
      <c r="AH2560" s="564"/>
      <c r="AI2560" s="565"/>
      <c r="AJ2560" s="568"/>
      <c r="AK2560" s="569"/>
      <c r="AL2560" s="548">
        <f>IF(AH2560=0,0,(AJ2560/AH2560)*100)</f>
        <v>0</v>
      </c>
      <c r="AM2560" s="549"/>
      <c r="AN2560" s="564"/>
      <c r="AO2560" s="565"/>
      <c r="AP2560" s="568"/>
      <c r="AQ2560" s="569"/>
      <c r="AR2560" s="548">
        <f>IF(AN2560=0,0,(AP2560/AN2560)*100)</f>
        <v>0</v>
      </c>
      <c r="AS2560" s="549"/>
      <c r="AT2560" s="572">
        <f>AB2560+AH2560+AN2560</f>
        <v>0</v>
      </c>
      <c r="AU2560" s="573"/>
      <c r="AV2560" s="544">
        <f>AD2560+AJ2560+AP2560</f>
        <v>0</v>
      </c>
      <c r="AW2560" s="545"/>
      <c r="AX2560" s="548">
        <f>IF(AT2560=0,0,(AV2560/AT2560)*100)</f>
        <v>0</v>
      </c>
      <c r="AY2560" s="549"/>
      <c r="AZ2560" s="564"/>
      <c r="BA2560" s="565"/>
      <c r="BB2560" s="568"/>
      <c r="BC2560" s="569"/>
      <c r="BD2560" s="548">
        <f>IF(AZ2560=0,0,(BB2560/AZ2560)*100)</f>
        <v>0</v>
      </c>
      <c r="BE2560" s="549"/>
      <c r="BF2560" s="572">
        <f>AT2560+AZ2560</f>
        <v>0</v>
      </c>
      <c r="BG2560" s="573"/>
      <c r="BH2560" s="544">
        <f>AV2560+BB2560</f>
        <v>0</v>
      </c>
      <c r="BI2560" s="545"/>
      <c r="BJ2560" s="548">
        <f>IF(BF2560=0,0,(BH2560/BF2560)*100)</f>
        <v>0</v>
      </c>
      <c r="BK2560" s="549"/>
      <c r="BL2560" s="552">
        <f>(AD2560*2)+(AJ2560*2)+(AP2560*3)+BB2560</f>
        <v>0</v>
      </c>
      <c r="BM2560" s="553"/>
      <c r="BN2560" s="554"/>
      <c r="BO2560" s="560" t="e">
        <f>(BL2560*BR$2312)+(N2560*BR$2313)+(X2560*BR$2314)+(R2560*BR$2315)+(V2560*BR$2316)+(Z2560*BR$2317)</f>
        <v>#REF!</v>
      </c>
      <c r="BP2560" s="560" t="e">
        <f>((AZ2560-BB2560)*BR$2319)+((AT2560-AV2560)*BR$2318)+(H2560*BR$2320)+(P2560*BR$2321)</f>
        <v>#REF!</v>
      </c>
      <c r="BQ2560" s="62"/>
      <c r="BR2560" s="62"/>
      <c r="BS2560" s="62"/>
    </row>
    <row r="2561" spans="1:76" ht="21.75" customHeight="1">
      <c r="A2561" s="62"/>
      <c r="B2561" s="587"/>
      <c r="C2561" s="562" t="str">
        <f>IF(ROSTER!D$20="","",ROSTER!D$20)</f>
        <v/>
      </c>
      <c r="D2561" s="563"/>
      <c r="E2561" s="591"/>
      <c r="F2561" s="593"/>
      <c r="G2561" s="595"/>
      <c r="H2561" s="585"/>
      <c r="I2561" s="577"/>
      <c r="J2561" s="566"/>
      <c r="K2561" s="567"/>
      <c r="L2561" s="570"/>
      <c r="M2561" s="571"/>
      <c r="N2561" s="582" t="s">
        <v>16</v>
      </c>
      <c r="O2561" s="583"/>
      <c r="P2561" s="566"/>
      <c r="Q2561" s="567"/>
      <c r="R2561" s="570"/>
      <c r="S2561" s="571"/>
      <c r="T2561" s="582" t="s">
        <v>16</v>
      </c>
      <c r="U2561" s="583"/>
      <c r="V2561" s="585"/>
      <c r="W2561" s="577"/>
      <c r="X2561" s="566"/>
      <c r="Y2561" s="577"/>
      <c r="Z2561" s="566"/>
      <c r="AA2561" s="577"/>
      <c r="AB2561" s="566"/>
      <c r="AC2561" s="567"/>
      <c r="AD2561" s="570"/>
      <c r="AE2561" s="571"/>
      <c r="AF2561" s="598"/>
      <c r="AG2561" s="599"/>
      <c r="AH2561" s="566"/>
      <c r="AI2561" s="567"/>
      <c r="AJ2561" s="570"/>
      <c r="AK2561" s="571"/>
      <c r="AL2561" s="598"/>
      <c r="AM2561" s="599"/>
      <c r="AN2561" s="566"/>
      <c r="AO2561" s="567"/>
      <c r="AP2561" s="570"/>
      <c r="AQ2561" s="571"/>
      <c r="AR2561" s="598"/>
      <c r="AS2561" s="599"/>
      <c r="AT2561" s="603"/>
      <c r="AU2561" s="604"/>
      <c r="AV2561" s="596"/>
      <c r="AW2561" s="597"/>
      <c r="AX2561" s="598"/>
      <c r="AY2561" s="599"/>
      <c r="AZ2561" s="566"/>
      <c r="BA2561" s="567"/>
      <c r="BB2561" s="570"/>
      <c r="BC2561" s="571"/>
      <c r="BD2561" s="598"/>
      <c r="BE2561" s="599"/>
      <c r="BF2561" s="603"/>
      <c r="BG2561" s="604"/>
      <c r="BH2561" s="596"/>
      <c r="BI2561" s="597"/>
      <c r="BJ2561" s="598"/>
      <c r="BK2561" s="599"/>
      <c r="BL2561" s="600"/>
      <c r="BM2561" s="601"/>
      <c r="BN2561" s="602"/>
      <c r="BO2561" s="561"/>
      <c r="BP2561" s="561"/>
      <c r="BQ2561" s="62"/>
      <c r="BR2561" s="62"/>
      <c r="BS2561" s="62"/>
    </row>
    <row r="2562" spans="1:76" ht="21.75" customHeight="1">
      <c r="A2562" s="62"/>
      <c r="B2562" s="586" t="str">
        <f>IF(ROSTER!B$22="","",ROSTER!B$22)</f>
        <v/>
      </c>
      <c r="C2562" s="588" t="str">
        <f>IF(ROSTER!C$22="","",ROSTER!C$22)</f>
        <v/>
      </c>
      <c r="D2562" s="589"/>
      <c r="E2562" s="590"/>
      <c r="F2562" s="592">
        <f>IF(E2562="y",1,IF(E2562="S",1,0))</f>
        <v>0</v>
      </c>
      <c r="G2562" s="594">
        <f>IF(E2562="S",1,0)</f>
        <v>0</v>
      </c>
      <c r="H2562" s="584"/>
      <c r="I2562" s="576"/>
      <c r="J2562" s="564"/>
      <c r="K2562" s="565"/>
      <c r="L2562" s="568"/>
      <c r="M2562" s="569"/>
      <c r="N2562" s="578">
        <f>L2562+J2562</f>
        <v>0</v>
      </c>
      <c r="O2562" s="579"/>
      <c r="P2562" s="564"/>
      <c r="Q2562" s="565"/>
      <c r="R2562" s="568"/>
      <c r="S2562" s="569"/>
      <c r="T2562" s="578">
        <f>R2562-P2562</f>
        <v>0</v>
      </c>
      <c r="U2562" s="579"/>
      <c r="V2562" s="584"/>
      <c r="W2562" s="576"/>
      <c r="X2562" s="564"/>
      <c r="Y2562" s="576"/>
      <c r="Z2562" s="564"/>
      <c r="AA2562" s="576"/>
      <c r="AB2562" s="564"/>
      <c r="AC2562" s="565"/>
      <c r="AD2562" s="568"/>
      <c r="AE2562" s="569"/>
      <c r="AF2562" s="548">
        <f>IF(AB2562=0,0,(AD2562/AB2562)*100)</f>
        <v>0</v>
      </c>
      <c r="AG2562" s="549"/>
      <c r="AH2562" s="564"/>
      <c r="AI2562" s="565"/>
      <c r="AJ2562" s="568"/>
      <c r="AK2562" s="569"/>
      <c r="AL2562" s="548">
        <f>IF(AH2562=0,0,(AJ2562/AH2562)*100)</f>
        <v>0</v>
      </c>
      <c r="AM2562" s="549"/>
      <c r="AN2562" s="564"/>
      <c r="AO2562" s="565"/>
      <c r="AP2562" s="568"/>
      <c r="AQ2562" s="569"/>
      <c r="AR2562" s="548">
        <f>IF(AN2562=0,0,(AP2562/AN2562)*100)</f>
        <v>0</v>
      </c>
      <c r="AS2562" s="549"/>
      <c r="AT2562" s="572">
        <f>AB2562+AH2562+AN2562</f>
        <v>0</v>
      </c>
      <c r="AU2562" s="573"/>
      <c r="AV2562" s="544">
        <f>AD2562+AJ2562+AP2562</f>
        <v>0</v>
      </c>
      <c r="AW2562" s="545"/>
      <c r="AX2562" s="548">
        <f>IF(AT2562=0,0,(AV2562/AT2562)*100)</f>
        <v>0</v>
      </c>
      <c r="AY2562" s="549"/>
      <c r="AZ2562" s="564"/>
      <c r="BA2562" s="565"/>
      <c r="BB2562" s="568"/>
      <c r="BC2562" s="569"/>
      <c r="BD2562" s="548">
        <f>IF(AZ2562=0,0,(BB2562/AZ2562)*100)</f>
        <v>0</v>
      </c>
      <c r="BE2562" s="549"/>
      <c r="BF2562" s="572">
        <f>AT2562+AZ2562</f>
        <v>0</v>
      </c>
      <c r="BG2562" s="573"/>
      <c r="BH2562" s="544">
        <f>AV2562+BB2562</f>
        <v>0</v>
      </c>
      <c r="BI2562" s="545"/>
      <c r="BJ2562" s="548">
        <f>IF(BF2562=0,0,(BH2562/BF2562)*100)</f>
        <v>0</v>
      </c>
      <c r="BK2562" s="549"/>
      <c r="BL2562" s="552">
        <f>(AD2562*2)+(AJ2562*2)+(AP2562*3)+BB2562</f>
        <v>0</v>
      </c>
      <c r="BM2562" s="553"/>
      <c r="BN2562" s="554"/>
      <c r="BO2562" s="560" t="e">
        <f>(BL2562*BR$2312)+(N2562*BR$2313)+(X2562*BR$2314)+(R2562*BR$2315)+(V2562*BR$2316)+(Z2562*BR$2317)</f>
        <v>#REF!</v>
      </c>
      <c r="BP2562" s="560" t="e">
        <f>((AZ2562-BB2562)*BR$2319)+((AT2562-AV2562)*BR$2318)+(H2562*BR$2320)+(P2562*BR$2321)</f>
        <v>#REF!</v>
      </c>
      <c r="BQ2562" s="62"/>
      <c r="BR2562" s="62"/>
      <c r="BS2562" s="62"/>
    </row>
    <row r="2563" spans="1:76" ht="21.75" customHeight="1">
      <c r="A2563" s="62"/>
      <c r="B2563" s="587"/>
      <c r="C2563" s="562" t="str">
        <f>IF(ROSTER!D$22="","",ROSTER!D$22)</f>
        <v/>
      </c>
      <c r="D2563" s="563"/>
      <c r="E2563" s="591"/>
      <c r="F2563" s="593"/>
      <c r="G2563" s="595"/>
      <c r="H2563" s="585"/>
      <c r="I2563" s="577"/>
      <c r="J2563" s="566"/>
      <c r="K2563" s="567"/>
      <c r="L2563" s="570"/>
      <c r="M2563" s="571"/>
      <c r="N2563" s="582" t="s">
        <v>16</v>
      </c>
      <c r="O2563" s="583"/>
      <c r="P2563" s="566"/>
      <c r="Q2563" s="567"/>
      <c r="R2563" s="570"/>
      <c r="S2563" s="571"/>
      <c r="T2563" s="582" t="s">
        <v>16</v>
      </c>
      <c r="U2563" s="583"/>
      <c r="V2563" s="585"/>
      <c r="W2563" s="577"/>
      <c r="X2563" s="566"/>
      <c r="Y2563" s="577"/>
      <c r="Z2563" s="566"/>
      <c r="AA2563" s="577"/>
      <c r="AB2563" s="566"/>
      <c r="AC2563" s="567"/>
      <c r="AD2563" s="570"/>
      <c r="AE2563" s="571"/>
      <c r="AF2563" s="598"/>
      <c r="AG2563" s="599"/>
      <c r="AH2563" s="566"/>
      <c r="AI2563" s="567"/>
      <c r="AJ2563" s="570"/>
      <c r="AK2563" s="571"/>
      <c r="AL2563" s="598"/>
      <c r="AM2563" s="599"/>
      <c r="AN2563" s="566"/>
      <c r="AO2563" s="567"/>
      <c r="AP2563" s="570"/>
      <c r="AQ2563" s="571"/>
      <c r="AR2563" s="598"/>
      <c r="AS2563" s="599"/>
      <c r="AT2563" s="603"/>
      <c r="AU2563" s="604"/>
      <c r="AV2563" s="596"/>
      <c r="AW2563" s="597"/>
      <c r="AX2563" s="598"/>
      <c r="AY2563" s="599"/>
      <c r="AZ2563" s="566"/>
      <c r="BA2563" s="567"/>
      <c r="BB2563" s="570"/>
      <c r="BC2563" s="571"/>
      <c r="BD2563" s="598"/>
      <c r="BE2563" s="599"/>
      <c r="BF2563" s="603"/>
      <c r="BG2563" s="604"/>
      <c r="BH2563" s="596"/>
      <c r="BI2563" s="597"/>
      <c r="BJ2563" s="598"/>
      <c r="BK2563" s="599"/>
      <c r="BL2563" s="600"/>
      <c r="BM2563" s="601"/>
      <c r="BN2563" s="602"/>
      <c r="BO2563" s="561"/>
      <c r="BP2563" s="561"/>
      <c r="BQ2563" s="62"/>
      <c r="BR2563" s="62"/>
      <c r="BS2563" s="62"/>
    </row>
    <row r="2564" spans="1:76" ht="21.75" customHeight="1">
      <c r="A2564" s="62"/>
      <c r="B2564" s="586" t="str">
        <f>IF(ROSTER!B$24="","",ROSTER!B$24)</f>
        <v/>
      </c>
      <c r="C2564" s="588" t="str">
        <f>IF(ROSTER!C$24="","",ROSTER!C$24)</f>
        <v/>
      </c>
      <c r="D2564" s="589"/>
      <c r="E2564" s="590"/>
      <c r="F2564" s="592">
        <f>IF(E2564="y",1,IF(E2564="S",1,0))</f>
        <v>0</v>
      </c>
      <c r="G2564" s="594">
        <f>IF(E2564="S",1,0)</f>
        <v>0</v>
      </c>
      <c r="H2564" s="584"/>
      <c r="I2564" s="576"/>
      <c r="J2564" s="564"/>
      <c r="K2564" s="565"/>
      <c r="L2564" s="568"/>
      <c r="M2564" s="569"/>
      <c r="N2564" s="578">
        <f>L2564+J2564</f>
        <v>0</v>
      </c>
      <c r="O2564" s="579"/>
      <c r="P2564" s="564"/>
      <c r="Q2564" s="565"/>
      <c r="R2564" s="568"/>
      <c r="S2564" s="569"/>
      <c r="T2564" s="578">
        <f>R2564-P2564</f>
        <v>0</v>
      </c>
      <c r="U2564" s="579"/>
      <c r="V2564" s="584"/>
      <c r="W2564" s="576"/>
      <c r="X2564" s="564"/>
      <c r="Y2564" s="576"/>
      <c r="Z2564" s="564"/>
      <c r="AA2564" s="576"/>
      <c r="AB2564" s="564"/>
      <c r="AC2564" s="565"/>
      <c r="AD2564" s="568"/>
      <c r="AE2564" s="569"/>
      <c r="AF2564" s="548">
        <f>IF(AB2564=0,0,(AD2564/AB2564)*100)</f>
        <v>0</v>
      </c>
      <c r="AG2564" s="549"/>
      <c r="AH2564" s="564"/>
      <c r="AI2564" s="565"/>
      <c r="AJ2564" s="568"/>
      <c r="AK2564" s="569"/>
      <c r="AL2564" s="548">
        <f>IF(AH2564=0,0,(AJ2564/AH2564)*100)</f>
        <v>0</v>
      </c>
      <c r="AM2564" s="549"/>
      <c r="AN2564" s="564"/>
      <c r="AO2564" s="565"/>
      <c r="AP2564" s="568"/>
      <c r="AQ2564" s="569"/>
      <c r="AR2564" s="548">
        <f>IF(AN2564=0,0,(AP2564/AN2564)*100)</f>
        <v>0</v>
      </c>
      <c r="AS2564" s="549"/>
      <c r="AT2564" s="572">
        <f>AB2564+AH2564+AN2564</f>
        <v>0</v>
      </c>
      <c r="AU2564" s="573"/>
      <c r="AV2564" s="544">
        <f>AD2564+AJ2564+AP2564</f>
        <v>0</v>
      </c>
      <c r="AW2564" s="545"/>
      <c r="AX2564" s="548">
        <f>IF(AT2564=0,0,(AV2564/AT2564)*100)</f>
        <v>0</v>
      </c>
      <c r="AY2564" s="549"/>
      <c r="AZ2564" s="564"/>
      <c r="BA2564" s="565"/>
      <c r="BB2564" s="568"/>
      <c r="BC2564" s="569"/>
      <c r="BD2564" s="548">
        <f>IF(AZ2564=0,0,(BB2564/AZ2564)*100)</f>
        <v>0</v>
      </c>
      <c r="BE2564" s="549"/>
      <c r="BF2564" s="572">
        <f>AT2564+AZ2564</f>
        <v>0</v>
      </c>
      <c r="BG2564" s="573"/>
      <c r="BH2564" s="544">
        <f>AV2564+BB2564</f>
        <v>0</v>
      </c>
      <c r="BI2564" s="545"/>
      <c r="BJ2564" s="548">
        <f>IF(BF2564=0,0,(BH2564/BF2564)*100)</f>
        <v>0</v>
      </c>
      <c r="BK2564" s="549"/>
      <c r="BL2564" s="552">
        <f>(AD2564*2)+(AJ2564*2)+(AP2564*3)+BB2564</f>
        <v>0</v>
      </c>
      <c r="BM2564" s="553"/>
      <c r="BN2564" s="554"/>
      <c r="BO2564" s="560" t="e">
        <f>(BL2564*BR$2312)+(N2564*BR$2313)+(X2564*BR$2314)+(R2564*BR$2315)+(V2564*BR$2316)+(Z2564*BR$2317)</f>
        <v>#REF!</v>
      </c>
      <c r="BP2564" s="560" t="e">
        <f>((AZ2564-BB2564)*BR$2319)+((AT2564-AV2564)*BR$2318)+(H2564*BR$2320)+(P2564*BR$2321)</f>
        <v>#REF!</v>
      </c>
      <c r="BQ2564" s="62"/>
      <c r="BR2564" s="62"/>
      <c r="BS2564" s="62"/>
    </row>
    <row r="2565" spans="1:76" ht="21.75" customHeight="1">
      <c r="A2565" s="62"/>
      <c r="B2565" s="587"/>
      <c r="C2565" s="562" t="str">
        <f>IF(ROSTER!D$24="","",ROSTER!D$24)</f>
        <v/>
      </c>
      <c r="D2565" s="563"/>
      <c r="E2565" s="591"/>
      <c r="F2565" s="593"/>
      <c r="G2565" s="595"/>
      <c r="H2565" s="585"/>
      <c r="I2565" s="577"/>
      <c r="J2565" s="566"/>
      <c r="K2565" s="567"/>
      <c r="L2565" s="570"/>
      <c r="M2565" s="571"/>
      <c r="N2565" s="582" t="s">
        <v>16</v>
      </c>
      <c r="O2565" s="583"/>
      <c r="P2565" s="566"/>
      <c r="Q2565" s="567"/>
      <c r="R2565" s="570"/>
      <c r="S2565" s="571"/>
      <c r="T2565" s="582" t="s">
        <v>16</v>
      </c>
      <c r="U2565" s="583"/>
      <c r="V2565" s="585"/>
      <c r="W2565" s="577"/>
      <c r="X2565" s="566"/>
      <c r="Y2565" s="577"/>
      <c r="Z2565" s="566"/>
      <c r="AA2565" s="577"/>
      <c r="AB2565" s="566"/>
      <c r="AC2565" s="567"/>
      <c r="AD2565" s="570"/>
      <c r="AE2565" s="571"/>
      <c r="AF2565" s="598"/>
      <c r="AG2565" s="599"/>
      <c r="AH2565" s="566"/>
      <c r="AI2565" s="567"/>
      <c r="AJ2565" s="570"/>
      <c r="AK2565" s="571"/>
      <c r="AL2565" s="598"/>
      <c r="AM2565" s="599"/>
      <c r="AN2565" s="566"/>
      <c r="AO2565" s="567"/>
      <c r="AP2565" s="570"/>
      <c r="AQ2565" s="571"/>
      <c r="AR2565" s="598"/>
      <c r="AS2565" s="599"/>
      <c r="AT2565" s="603"/>
      <c r="AU2565" s="604"/>
      <c r="AV2565" s="596"/>
      <c r="AW2565" s="597"/>
      <c r="AX2565" s="598"/>
      <c r="AY2565" s="599"/>
      <c r="AZ2565" s="566"/>
      <c r="BA2565" s="567"/>
      <c r="BB2565" s="570"/>
      <c r="BC2565" s="571"/>
      <c r="BD2565" s="598"/>
      <c r="BE2565" s="599"/>
      <c r="BF2565" s="603"/>
      <c r="BG2565" s="604"/>
      <c r="BH2565" s="596"/>
      <c r="BI2565" s="597"/>
      <c r="BJ2565" s="598"/>
      <c r="BK2565" s="599"/>
      <c r="BL2565" s="600"/>
      <c r="BM2565" s="601"/>
      <c r="BN2565" s="602"/>
      <c r="BO2565" s="561"/>
      <c r="BP2565" s="561"/>
      <c r="BQ2565" s="62"/>
      <c r="BR2565" s="62"/>
      <c r="BS2565" s="62"/>
      <c r="BX2565" s="82"/>
    </row>
    <row r="2566" spans="1:76" ht="21.75" customHeight="1">
      <c r="A2566" s="62"/>
      <c r="B2566" s="586" t="str">
        <f>IF(ROSTER!B$26="","",ROSTER!B$26)</f>
        <v/>
      </c>
      <c r="C2566" s="588" t="str">
        <f>IF(ROSTER!C$26="","",ROSTER!C$26)</f>
        <v/>
      </c>
      <c r="D2566" s="589"/>
      <c r="E2566" s="590"/>
      <c r="F2566" s="592">
        <f>IF(E2566="y",1,IF(E2566="S",1,0))</f>
        <v>0</v>
      </c>
      <c r="G2566" s="594">
        <f>IF(E2566="S",1,0)</f>
        <v>0</v>
      </c>
      <c r="H2566" s="584"/>
      <c r="I2566" s="576"/>
      <c r="J2566" s="564"/>
      <c r="K2566" s="565"/>
      <c r="L2566" s="568"/>
      <c r="M2566" s="569"/>
      <c r="N2566" s="578">
        <f>L2566+J2566</f>
        <v>0</v>
      </c>
      <c r="O2566" s="579"/>
      <c r="P2566" s="564"/>
      <c r="Q2566" s="565"/>
      <c r="R2566" s="568"/>
      <c r="S2566" s="569"/>
      <c r="T2566" s="578">
        <f>R2566-P2566</f>
        <v>0</v>
      </c>
      <c r="U2566" s="579"/>
      <c r="V2566" s="584"/>
      <c r="W2566" s="576"/>
      <c r="X2566" s="564"/>
      <c r="Y2566" s="576"/>
      <c r="Z2566" s="564"/>
      <c r="AA2566" s="576"/>
      <c r="AB2566" s="564"/>
      <c r="AC2566" s="565"/>
      <c r="AD2566" s="568"/>
      <c r="AE2566" s="569"/>
      <c r="AF2566" s="548">
        <f>IF(AB2566=0,0,(AD2566/AB2566)*100)</f>
        <v>0</v>
      </c>
      <c r="AG2566" s="549"/>
      <c r="AH2566" s="564"/>
      <c r="AI2566" s="565"/>
      <c r="AJ2566" s="568"/>
      <c r="AK2566" s="569"/>
      <c r="AL2566" s="548">
        <f>IF(AH2566=0,0,(AJ2566/AH2566)*100)</f>
        <v>0</v>
      </c>
      <c r="AM2566" s="549"/>
      <c r="AN2566" s="564"/>
      <c r="AO2566" s="565"/>
      <c r="AP2566" s="568"/>
      <c r="AQ2566" s="569"/>
      <c r="AR2566" s="548">
        <f>IF(AN2566=0,0,(AP2566/AN2566)*100)</f>
        <v>0</v>
      </c>
      <c r="AS2566" s="549"/>
      <c r="AT2566" s="572">
        <f>AB2566+AH2566+AN2566</f>
        <v>0</v>
      </c>
      <c r="AU2566" s="573"/>
      <c r="AV2566" s="544">
        <f>AD2566+AJ2566+AP2566</f>
        <v>0</v>
      </c>
      <c r="AW2566" s="545"/>
      <c r="AX2566" s="548">
        <f>IF(AT2566=0,0,(AV2566/AT2566)*100)</f>
        <v>0</v>
      </c>
      <c r="AY2566" s="549"/>
      <c r="AZ2566" s="564"/>
      <c r="BA2566" s="565"/>
      <c r="BB2566" s="568"/>
      <c r="BC2566" s="569"/>
      <c r="BD2566" s="548">
        <f>IF(AZ2566=0,0,(BB2566/AZ2566)*100)</f>
        <v>0</v>
      </c>
      <c r="BE2566" s="549"/>
      <c r="BF2566" s="572">
        <f>AT2566+AZ2566</f>
        <v>0</v>
      </c>
      <c r="BG2566" s="573"/>
      <c r="BH2566" s="544">
        <f>AV2566+BB2566</f>
        <v>0</v>
      </c>
      <c r="BI2566" s="545"/>
      <c r="BJ2566" s="548">
        <f>IF(BF2566=0,0,(BH2566/BF2566)*100)</f>
        <v>0</v>
      </c>
      <c r="BK2566" s="549"/>
      <c r="BL2566" s="552">
        <f>(AD2566*2)+(AJ2566*2)+(AP2566*3)+BB2566</f>
        <v>0</v>
      </c>
      <c r="BM2566" s="553"/>
      <c r="BN2566" s="554"/>
      <c r="BO2566" s="560" t="e">
        <f>(BL2566*BR$2312)+(N2566*BR$2313)+(X2566*BR$2314)+(R2566*BR$2315)+(V2566*BR$2316)+(Z2566*BR$2317)</f>
        <v>#REF!</v>
      </c>
      <c r="BP2566" s="560" t="e">
        <f>((AZ2566-BB2566)*BR$2319)+((AT2566-AV2566)*BR$2318)+(H2566*BR$2320)+(P2566*BR$2321)</f>
        <v>#REF!</v>
      </c>
      <c r="BQ2566" s="62"/>
      <c r="BR2566" s="62"/>
      <c r="BS2566" s="62"/>
    </row>
    <row r="2567" spans="1:76" ht="21.75" customHeight="1">
      <c r="A2567" s="62"/>
      <c r="B2567" s="587"/>
      <c r="C2567" s="562" t="str">
        <f>IF(ROSTER!D$26="","",ROSTER!D$26)</f>
        <v/>
      </c>
      <c r="D2567" s="563"/>
      <c r="E2567" s="591"/>
      <c r="F2567" s="593"/>
      <c r="G2567" s="595"/>
      <c r="H2567" s="585"/>
      <c r="I2567" s="577"/>
      <c r="J2567" s="566"/>
      <c r="K2567" s="567"/>
      <c r="L2567" s="570"/>
      <c r="M2567" s="571"/>
      <c r="N2567" s="582" t="s">
        <v>16</v>
      </c>
      <c r="O2567" s="583"/>
      <c r="P2567" s="566"/>
      <c r="Q2567" s="567"/>
      <c r="R2567" s="570"/>
      <c r="S2567" s="571"/>
      <c r="T2567" s="582" t="s">
        <v>16</v>
      </c>
      <c r="U2567" s="583"/>
      <c r="V2567" s="585"/>
      <c r="W2567" s="577"/>
      <c r="X2567" s="566"/>
      <c r="Y2567" s="577"/>
      <c r="Z2567" s="566"/>
      <c r="AA2567" s="577"/>
      <c r="AB2567" s="566"/>
      <c r="AC2567" s="567"/>
      <c r="AD2567" s="570"/>
      <c r="AE2567" s="571"/>
      <c r="AF2567" s="598"/>
      <c r="AG2567" s="599"/>
      <c r="AH2567" s="566"/>
      <c r="AI2567" s="567"/>
      <c r="AJ2567" s="570"/>
      <c r="AK2567" s="571"/>
      <c r="AL2567" s="598"/>
      <c r="AM2567" s="599"/>
      <c r="AN2567" s="566"/>
      <c r="AO2567" s="567"/>
      <c r="AP2567" s="570"/>
      <c r="AQ2567" s="571"/>
      <c r="AR2567" s="598"/>
      <c r="AS2567" s="599"/>
      <c r="AT2567" s="603"/>
      <c r="AU2567" s="604"/>
      <c r="AV2567" s="596"/>
      <c r="AW2567" s="597"/>
      <c r="AX2567" s="598"/>
      <c r="AY2567" s="599"/>
      <c r="AZ2567" s="566"/>
      <c r="BA2567" s="567"/>
      <c r="BB2567" s="570"/>
      <c r="BC2567" s="571"/>
      <c r="BD2567" s="598"/>
      <c r="BE2567" s="599"/>
      <c r="BF2567" s="603"/>
      <c r="BG2567" s="604"/>
      <c r="BH2567" s="596"/>
      <c r="BI2567" s="597"/>
      <c r="BJ2567" s="598"/>
      <c r="BK2567" s="599"/>
      <c r="BL2567" s="600"/>
      <c r="BM2567" s="601"/>
      <c r="BN2567" s="602"/>
      <c r="BO2567" s="561"/>
      <c r="BP2567" s="561"/>
      <c r="BQ2567" s="62"/>
      <c r="BR2567" s="62"/>
      <c r="BS2567" s="62"/>
    </row>
    <row r="2568" spans="1:76" ht="21.75" customHeight="1">
      <c r="A2568" s="62"/>
      <c r="B2568" s="586" t="str">
        <f>IF(ROSTER!B$28="","",ROSTER!B$28)</f>
        <v/>
      </c>
      <c r="C2568" s="588" t="str">
        <f>IF(ROSTER!C$28="","",ROSTER!C$28)</f>
        <v/>
      </c>
      <c r="D2568" s="589"/>
      <c r="E2568" s="590"/>
      <c r="F2568" s="592">
        <f>IF(E2568="y",1,IF(E2568="S",1,0))</f>
        <v>0</v>
      </c>
      <c r="G2568" s="594">
        <f>IF(E2568="S",1,0)</f>
        <v>0</v>
      </c>
      <c r="H2568" s="584"/>
      <c r="I2568" s="576"/>
      <c r="J2568" s="564"/>
      <c r="K2568" s="565"/>
      <c r="L2568" s="568"/>
      <c r="M2568" s="569"/>
      <c r="N2568" s="578">
        <f>L2568+J2568</f>
        <v>0</v>
      </c>
      <c r="O2568" s="579"/>
      <c r="P2568" s="564"/>
      <c r="Q2568" s="565"/>
      <c r="R2568" s="568"/>
      <c r="S2568" s="569"/>
      <c r="T2568" s="578">
        <f>R2568-P2568</f>
        <v>0</v>
      </c>
      <c r="U2568" s="579"/>
      <c r="V2568" s="584"/>
      <c r="W2568" s="576"/>
      <c r="X2568" s="564"/>
      <c r="Y2568" s="576"/>
      <c r="Z2568" s="564"/>
      <c r="AA2568" s="576"/>
      <c r="AB2568" s="564"/>
      <c r="AC2568" s="565"/>
      <c r="AD2568" s="568"/>
      <c r="AE2568" s="569"/>
      <c r="AF2568" s="548">
        <f>IF(AB2568=0,0,(AD2568/AB2568)*100)</f>
        <v>0</v>
      </c>
      <c r="AG2568" s="549"/>
      <c r="AH2568" s="564"/>
      <c r="AI2568" s="565"/>
      <c r="AJ2568" s="568"/>
      <c r="AK2568" s="569"/>
      <c r="AL2568" s="548">
        <f>IF(AH2568=0,0,(AJ2568/AH2568)*100)</f>
        <v>0</v>
      </c>
      <c r="AM2568" s="549"/>
      <c r="AN2568" s="564"/>
      <c r="AO2568" s="565"/>
      <c r="AP2568" s="568"/>
      <c r="AQ2568" s="569"/>
      <c r="AR2568" s="548">
        <f>IF(AN2568=0,0,(AP2568/AN2568)*100)</f>
        <v>0</v>
      </c>
      <c r="AS2568" s="549"/>
      <c r="AT2568" s="572">
        <f>AB2568+AH2568+AN2568</f>
        <v>0</v>
      </c>
      <c r="AU2568" s="573"/>
      <c r="AV2568" s="544">
        <f>AD2568+AJ2568+AP2568</f>
        <v>0</v>
      </c>
      <c r="AW2568" s="545"/>
      <c r="AX2568" s="548">
        <f>IF(AT2568=0,0,(AV2568/AT2568)*100)</f>
        <v>0</v>
      </c>
      <c r="AY2568" s="549"/>
      <c r="AZ2568" s="564"/>
      <c r="BA2568" s="565"/>
      <c r="BB2568" s="568"/>
      <c r="BC2568" s="569"/>
      <c r="BD2568" s="548">
        <f>IF(AZ2568=0,0,(BB2568/AZ2568)*100)</f>
        <v>0</v>
      </c>
      <c r="BE2568" s="549"/>
      <c r="BF2568" s="572">
        <f>AT2568+AZ2568</f>
        <v>0</v>
      </c>
      <c r="BG2568" s="573"/>
      <c r="BH2568" s="544">
        <f>AV2568+BB2568</f>
        <v>0</v>
      </c>
      <c r="BI2568" s="545"/>
      <c r="BJ2568" s="548">
        <f>IF(BF2568=0,0,(BH2568/BF2568)*100)</f>
        <v>0</v>
      </c>
      <c r="BK2568" s="549"/>
      <c r="BL2568" s="552">
        <f>(AD2568*2)+(AJ2568*2)+(AP2568*3)+BB2568</f>
        <v>0</v>
      </c>
      <c r="BM2568" s="553"/>
      <c r="BN2568" s="554"/>
      <c r="BO2568" s="560" t="e">
        <f>(BL2568*BR$2312)+(N2568*BR$2313)+(X2568*BR$2314)+(R2568*BR$2315)+(V2568*BR$2316)+(Z2568*BR$2317)</f>
        <v>#REF!</v>
      </c>
      <c r="BP2568" s="560" t="e">
        <f>((AZ2568-BB2568)*BR$2319)+((AT2568-AV2568)*BR$2318)+(H2568*BR$2320)+(P2568*BR$2321)</f>
        <v>#REF!</v>
      </c>
      <c r="BQ2568" s="62"/>
      <c r="BR2568" s="62"/>
      <c r="BS2568" s="62"/>
    </row>
    <row r="2569" spans="1:76" ht="21.75" customHeight="1">
      <c r="A2569" s="62"/>
      <c r="B2569" s="587"/>
      <c r="C2569" s="562" t="str">
        <f>IF(ROSTER!D$28="","",ROSTER!D$28)</f>
        <v/>
      </c>
      <c r="D2569" s="563"/>
      <c r="E2569" s="591"/>
      <c r="F2569" s="593"/>
      <c r="G2569" s="595"/>
      <c r="H2569" s="585"/>
      <c r="I2569" s="577"/>
      <c r="J2569" s="566"/>
      <c r="K2569" s="567"/>
      <c r="L2569" s="570"/>
      <c r="M2569" s="571"/>
      <c r="N2569" s="582" t="s">
        <v>16</v>
      </c>
      <c r="O2569" s="583"/>
      <c r="P2569" s="566"/>
      <c r="Q2569" s="567"/>
      <c r="R2569" s="570"/>
      <c r="S2569" s="571"/>
      <c r="T2569" s="582" t="s">
        <v>16</v>
      </c>
      <c r="U2569" s="583"/>
      <c r="V2569" s="585"/>
      <c r="W2569" s="577"/>
      <c r="X2569" s="566"/>
      <c r="Y2569" s="577"/>
      <c r="Z2569" s="566"/>
      <c r="AA2569" s="577"/>
      <c r="AB2569" s="566"/>
      <c r="AC2569" s="567"/>
      <c r="AD2569" s="570"/>
      <c r="AE2569" s="571"/>
      <c r="AF2569" s="598"/>
      <c r="AG2569" s="599"/>
      <c r="AH2569" s="566"/>
      <c r="AI2569" s="567"/>
      <c r="AJ2569" s="570"/>
      <c r="AK2569" s="571"/>
      <c r="AL2569" s="598"/>
      <c r="AM2569" s="599"/>
      <c r="AN2569" s="566"/>
      <c r="AO2569" s="567"/>
      <c r="AP2569" s="570"/>
      <c r="AQ2569" s="571"/>
      <c r="AR2569" s="598"/>
      <c r="AS2569" s="599"/>
      <c r="AT2569" s="603"/>
      <c r="AU2569" s="604"/>
      <c r="AV2569" s="596"/>
      <c r="AW2569" s="597"/>
      <c r="AX2569" s="598"/>
      <c r="AY2569" s="599"/>
      <c r="AZ2569" s="566"/>
      <c r="BA2569" s="567"/>
      <c r="BB2569" s="570"/>
      <c r="BC2569" s="571"/>
      <c r="BD2569" s="598"/>
      <c r="BE2569" s="599"/>
      <c r="BF2569" s="603"/>
      <c r="BG2569" s="604"/>
      <c r="BH2569" s="596"/>
      <c r="BI2569" s="597"/>
      <c r="BJ2569" s="598"/>
      <c r="BK2569" s="599"/>
      <c r="BL2569" s="600"/>
      <c r="BM2569" s="601"/>
      <c r="BN2569" s="602"/>
      <c r="BO2569" s="561"/>
      <c r="BP2569" s="561"/>
      <c r="BQ2569" s="62"/>
      <c r="BR2569" s="62"/>
      <c r="BS2569" s="62"/>
    </row>
    <row r="2570" spans="1:76" ht="21.75" customHeight="1">
      <c r="A2570" s="62"/>
      <c r="B2570" s="586" t="str">
        <f>IF(ROSTER!B$30="","",ROSTER!B$30)</f>
        <v/>
      </c>
      <c r="C2570" s="588" t="str">
        <f>IF(ROSTER!C$30="","",ROSTER!C$30)</f>
        <v/>
      </c>
      <c r="D2570" s="589"/>
      <c r="E2570" s="590"/>
      <c r="F2570" s="592">
        <f>IF(E2570="y",1,IF(E2570="S",1,0))</f>
        <v>0</v>
      </c>
      <c r="G2570" s="594">
        <f>IF(E2570="S",1,0)</f>
        <v>0</v>
      </c>
      <c r="H2570" s="584"/>
      <c r="I2570" s="576"/>
      <c r="J2570" s="564"/>
      <c r="K2570" s="565"/>
      <c r="L2570" s="568"/>
      <c r="M2570" s="569"/>
      <c r="N2570" s="578">
        <f>L2570+J2570</f>
        <v>0</v>
      </c>
      <c r="O2570" s="579"/>
      <c r="P2570" s="564"/>
      <c r="Q2570" s="565"/>
      <c r="R2570" s="568"/>
      <c r="S2570" s="569"/>
      <c r="T2570" s="578">
        <f>R2570-P2570</f>
        <v>0</v>
      </c>
      <c r="U2570" s="579"/>
      <c r="V2570" s="584"/>
      <c r="W2570" s="576"/>
      <c r="X2570" s="564"/>
      <c r="Y2570" s="576"/>
      <c r="Z2570" s="564"/>
      <c r="AA2570" s="576"/>
      <c r="AB2570" s="564"/>
      <c r="AC2570" s="565"/>
      <c r="AD2570" s="568"/>
      <c r="AE2570" s="569"/>
      <c r="AF2570" s="548">
        <f>IF(AB2570=0,0,(AD2570/AB2570)*100)</f>
        <v>0</v>
      </c>
      <c r="AG2570" s="549"/>
      <c r="AH2570" s="564"/>
      <c r="AI2570" s="565"/>
      <c r="AJ2570" s="568"/>
      <c r="AK2570" s="569"/>
      <c r="AL2570" s="548">
        <f>IF(AH2570=0,0,(AJ2570/AH2570)*100)</f>
        <v>0</v>
      </c>
      <c r="AM2570" s="549"/>
      <c r="AN2570" s="564"/>
      <c r="AO2570" s="565"/>
      <c r="AP2570" s="568"/>
      <c r="AQ2570" s="569"/>
      <c r="AR2570" s="548">
        <f>IF(AN2570=0,0,(AP2570/AN2570)*100)</f>
        <v>0</v>
      </c>
      <c r="AS2570" s="549"/>
      <c r="AT2570" s="572">
        <f>AB2570+AH2570+AN2570</f>
        <v>0</v>
      </c>
      <c r="AU2570" s="573"/>
      <c r="AV2570" s="544">
        <f>AD2570+AJ2570+AP2570</f>
        <v>0</v>
      </c>
      <c r="AW2570" s="545"/>
      <c r="AX2570" s="548">
        <f>IF(AT2570=0,0,(AV2570/AT2570)*100)</f>
        <v>0</v>
      </c>
      <c r="AY2570" s="549"/>
      <c r="AZ2570" s="564"/>
      <c r="BA2570" s="565"/>
      <c r="BB2570" s="568"/>
      <c r="BC2570" s="569"/>
      <c r="BD2570" s="548">
        <f>IF(AZ2570=0,0,(BB2570/AZ2570)*100)</f>
        <v>0</v>
      </c>
      <c r="BE2570" s="549"/>
      <c r="BF2570" s="572">
        <f>AT2570+AZ2570</f>
        <v>0</v>
      </c>
      <c r="BG2570" s="573"/>
      <c r="BH2570" s="544">
        <f>AV2570+BB2570</f>
        <v>0</v>
      </c>
      <c r="BI2570" s="545"/>
      <c r="BJ2570" s="548">
        <f>IF(BF2570=0,0,(BH2570/BF2570)*100)</f>
        <v>0</v>
      </c>
      <c r="BK2570" s="549"/>
      <c r="BL2570" s="552">
        <f>(AD2570*2)+(AJ2570*2)+(AP2570*3)+BB2570</f>
        <v>0</v>
      </c>
      <c r="BM2570" s="553"/>
      <c r="BN2570" s="554"/>
      <c r="BO2570" s="560" t="e">
        <f>(BL2570*BR$2312)+(N2570*BR$2313)+(X2570*BR$2314)+(R2570*BR$2315)+(V2570*BR$2316)+(Z2570*BR$2317)</f>
        <v>#REF!</v>
      </c>
      <c r="BP2570" s="560" t="e">
        <f>((AZ2570-BB2570)*BR$2319)+((AT2570-AV2570)*BR$2318)+(H2570*BR$2320)+(P2570*BR$2321)</f>
        <v>#REF!</v>
      </c>
      <c r="BQ2570" s="62"/>
      <c r="BR2570" s="62"/>
      <c r="BS2570" s="62"/>
    </row>
    <row r="2571" spans="1:76" ht="21.75" customHeight="1">
      <c r="A2571" s="62"/>
      <c r="B2571" s="587"/>
      <c r="C2571" s="562" t="str">
        <f>IF(ROSTER!D$30="","",ROSTER!D$30)</f>
        <v/>
      </c>
      <c r="D2571" s="563"/>
      <c r="E2571" s="591"/>
      <c r="F2571" s="593"/>
      <c r="G2571" s="595"/>
      <c r="H2571" s="585"/>
      <c r="I2571" s="577"/>
      <c r="J2571" s="566"/>
      <c r="K2571" s="567"/>
      <c r="L2571" s="570"/>
      <c r="M2571" s="571"/>
      <c r="N2571" s="582" t="s">
        <v>16</v>
      </c>
      <c r="O2571" s="583"/>
      <c r="P2571" s="566"/>
      <c r="Q2571" s="567"/>
      <c r="R2571" s="570"/>
      <c r="S2571" s="571"/>
      <c r="T2571" s="582" t="s">
        <v>16</v>
      </c>
      <c r="U2571" s="583"/>
      <c r="V2571" s="585"/>
      <c r="W2571" s="577"/>
      <c r="X2571" s="566"/>
      <c r="Y2571" s="577"/>
      <c r="Z2571" s="566"/>
      <c r="AA2571" s="577"/>
      <c r="AB2571" s="566"/>
      <c r="AC2571" s="567"/>
      <c r="AD2571" s="570"/>
      <c r="AE2571" s="571"/>
      <c r="AF2571" s="598"/>
      <c r="AG2571" s="599"/>
      <c r="AH2571" s="566"/>
      <c r="AI2571" s="567"/>
      <c r="AJ2571" s="570"/>
      <c r="AK2571" s="571"/>
      <c r="AL2571" s="598"/>
      <c r="AM2571" s="599"/>
      <c r="AN2571" s="566"/>
      <c r="AO2571" s="567"/>
      <c r="AP2571" s="570"/>
      <c r="AQ2571" s="571"/>
      <c r="AR2571" s="598"/>
      <c r="AS2571" s="599"/>
      <c r="AT2571" s="603"/>
      <c r="AU2571" s="604"/>
      <c r="AV2571" s="596"/>
      <c r="AW2571" s="597"/>
      <c r="AX2571" s="598"/>
      <c r="AY2571" s="599"/>
      <c r="AZ2571" s="566"/>
      <c r="BA2571" s="567"/>
      <c r="BB2571" s="570"/>
      <c r="BC2571" s="571"/>
      <c r="BD2571" s="598"/>
      <c r="BE2571" s="599"/>
      <c r="BF2571" s="603"/>
      <c r="BG2571" s="604"/>
      <c r="BH2571" s="596"/>
      <c r="BI2571" s="597"/>
      <c r="BJ2571" s="598"/>
      <c r="BK2571" s="599"/>
      <c r="BL2571" s="600"/>
      <c r="BM2571" s="601"/>
      <c r="BN2571" s="602"/>
      <c r="BO2571" s="561"/>
      <c r="BP2571" s="561"/>
      <c r="BQ2571" s="62"/>
      <c r="BR2571" s="62"/>
      <c r="BS2571" s="62"/>
    </row>
    <row r="2572" spans="1:76" ht="21.75" customHeight="1">
      <c r="A2572" s="62"/>
      <c r="B2572" s="586" t="str">
        <f>IF(ROSTER!B$32="","",ROSTER!B$32)</f>
        <v/>
      </c>
      <c r="C2572" s="588" t="str">
        <f>IF(ROSTER!C$32="","",ROSTER!C$32)</f>
        <v/>
      </c>
      <c r="D2572" s="589"/>
      <c r="E2572" s="590"/>
      <c r="F2572" s="592">
        <f>IF(E2572="y",1,IF(E2572="S",1,0))</f>
        <v>0</v>
      </c>
      <c r="G2572" s="594">
        <f>IF(E2572="S",1,0)</f>
        <v>0</v>
      </c>
      <c r="H2572" s="584"/>
      <c r="I2572" s="576"/>
      <c r="J2572" s="564"/>
      <c r="K2572" s="565"/>
      <c r="L2572" s="568"/>
      <c r="M2572" s="569"/>
      <c r="N2572" s="578">
        <f>L2572+J2572</f>
        <v>0</v>
      </c>
      <c r="O2572" s="579"/>
      <c r="P2572" s="564"/>
      <c r="Q2572" s="565"/>
      <c r="R2572" s="568"/>
      <c r="S2572" s="569"/>
      <c r="T2572" s="578">
        <f>R2572-P2572</f>
        <v>0</v>
      </c>
      <c r="U2572" s="579"/>
      <c r="V2572" s="584"/>
      <c r="W2572" s="576"/>
      <c r="X2572" s="564"/>
      <c r="Y2572" s="576"/>
      <c r="Z2572" s="564"/>
      <c r="AA2572" s="576"/>
      <c r="AB2572" s="564"/>
      <c r="AC2572" s="565"/>
      <c r="AD2572" s="568"/>
      <c r="AE2572" s="569"/>
      <c r="AF2572" s="548">
        <f>IF(AB2572=0,0,(AD2572/AB2572)*100)</f>
        <v>0</v>
      </c>
      <c r="AG2572" s="549"/>
      <c r="AH2572" s="564"/>
      <c r="AI2572" s="565"/>
      <c r="AJ2572" s="568"/>
      <c r="AK2572" s="569"/>
      <c r="AL2572" s="548">
        <f>IF(AH2572=0,0,(AJ2572/AH2572)*100)</f>
        <v>0</v>
      </c>
      <c r="AM2572" s="549"/>
      <c r="AN2572" s="564"/>
      <c r="AO2572" s="565"/>
      <c r="AP2572" s="568"/>
      <c r="AQ2572" s="569"/>
      <c r="AR2572" s="548">
        <f>IF(AN2572=0,0,(AP2572/AN2572)*100)</f>
        <v>0</v>
      </c>
      <c r="AS2572" s="549"/>
      <c r="AT2572" s="572">
        <f>AB2572+AH2572+AN2572</f>
        <v>0</v>
      </c>
      <c r="AU2572" s="573"/>
      <c r="AV2572" s="544">
        <f>AD2572+AJ2572+AP2572</f>
        <v>0</v>
      </c>
      <c r="AW2572" s="545"/>
      <c r="AX2572" s="548">
        <f>IF(AT2572=0,0,(AV2572/AT2572)*100)</f>
        <v>0</v>
      </c>
      <c r="AY2572" s="549"/>
      <c r="AZ2572" s="564"/>
      <c r="BA2572" s="565"/>
      <c r="BB2572" s="568"/>
      <c r="BC2572" s="569"/>
      <c r="BD2572" s="548">
        <f>IF(AZ2572=0,0,(BB2572/AZ2572)*100)</f>
        <v>0</v>
      </c>
      <c r="BE2572" s="549"/>
      <c r="BF2572" s="572">
        <f>AT2572+AZ2572</f>
        <v>0</v>
      </c>
      <c r="BG2572" s="573"/>
      <c r="BH2572" s="544">
        <f>AV2572+BB2572</f>
        <v>0</v>
      </c>
      <c r="BI2572" s="545"/>
      <c r="BJ2572" s="548">
        <f>IF(BF2572=0,0,(BH2572/BF2572)*100)</f>
        <v>0</v>
      </c>
      <c r="BK2572" s="549"/>
      <c r="BL2572" s="552">
        <f>(AD2572*2)+(AJ2572*2)+(AP2572*3)+BB2572</f>
        <v>0</v>
      </c>
      <c r="BM2572" s="553"/>
      <c r="BN2572" s="554"/>
      <c r="BO2572" s="560" t="e">
        <f>(BL2572*BR$2312)+(N2572*BR$2313)+(X2572*BR$2314)+(R2572*BR$2315)+(V2572*BR$2316)+(Z2572*BR$2317)</f>
        <v>#REF!</v>
      </c>
      <c r="BP2572" s="560" t="e">
        <f>((AZ2572-BB2572)*BR$2319)+((AT2572-AV2572)*BR$2318)+(H2572*BR$2320)+(P2572*BR$2321)</f>
        <v>#REF!</v>
      </c>
      <c r="BQ2572" s="62"/>
      <c r="BR2572" s="62"/>
      <c r="BS2572" s="62"/>
    </row>
    <row r="2573" spans="1:76" ht="21.75" customHeight="1">
      <c r="A2573" s="62"/>
      <c r="B2573" s="587"/>
      <c r="C2573" s="562" t="str">
        <f>IF(ROSTER!D$32="","",ROSTER!D$32)</f>
        <v/>
      </c>
      <c r="D2573" s="563"/>
      <c r="E2573" s="591"/>
      <c r="F2573" s="593"/>
      <c r="G2573" s="595"/>
      <c r="H2573" s="585"/>
      <c r="I2573" s="577"/>
      <c r="J2573" s="566"/>
      <c r="K2573" s="567"/>
      <c r="L2573" s="570"/>
      <c r="M2573" s="571"/>
      <c r="N2573" s="582" t="s">
        <v>16</v>
      </c>
      <c r="O2573" s="583"/>
      <c r="P2573" s="566"/>
      <c r="Q2573" s="567"/>
      <c r="R2573" s="570"/>
      <c r="S2573" s="571"/>
      <c r="T2573" s="582" t="s">
        <v>16</v>
      </c>
      <c r="U2573" s="583"/>
      <c r="V2573" s="585"/>
      <c r="W2573" s="577"/>
      <c r="X2573" s="566"/>
      <c r="Y2573" s="577"/>
      <c r="Z2573" s="566"/>
      <c r="AA2573" s="577"/>
      <c r="AB2573" s="566"/>
      <c r="AC2573" s="567"/>
      <c r="AD2573" s="570"/>
      <c r="AE2573" s="571"/>
      <c r="AF2573" s="598"/>
      <c r="AG2573" s="599"/>
      <c r="AH2573" s="566"/>
      <c r="AI2573" s="567"/>
      <c r="AJ2573" s="570"/>
      <c r="AK2573" s="571"/>
      <c r="AL2573" s="598"/>
      <c r="AM2573" s="599"/>
      <c r="AN2573" s="566"/>
      <c r="AO2573" s="567"/>
      <c r="AP2573" s="570"/>
      <c r="AQ2573" s="571"/>
      <c r="AR2573" s="598"/>
      <c r="AS2573" s="599"/>
      <c r="AT2573" s="603"/>
      <c r="AU2573" s="604"/>
      <c r="AV2573" s="596"/>
      <c r="AW2573" s="597"/>
      <c r="AX2573" s="598"/>
      <c r="AY2573" s="599"/>
      <c r="AZ2573" s="566"/>
      <c r="BA2573" s="567"/>
      <c r="BB2573" s="570"/>
      <c r="BC2573" s="571"/>
      <c r="BD2573" s="598"/>
      <c r="BE2573" s="599"/>
      <c r="BF2573" s="603"/>
      <c r="BG2573" s="604"/>
      <c r="BH2573" s="596"/>
      <c r="BI2573" s="597"/>
      <c r="BJ2573" s="598"/>
      <c r="BK2573" s="599"/>
      <c r="BL2573" s="600"/>
      <c r="BM2573" s="601"/>
      <c r="BN2573" s="602"/>
      <c r="BO2573" s="561"/>
      <c r="BP2573" s="561"/>
      <c r="BQ2573" s="62"/>
      <c r="BR2573" s="62"/>
      <c r="BS2573" s="62"/>
    </row>
    <row r="2574" spans="1:76" ht="21.75" customHeight="1">
      <c r="A2574" s="62"/>
      <c r="B2574" s="586" t="str">
        <f>IF(ROSTER!B$34="","",ROSTER!B$34)</f>
        <v/>
      </c>
      <c r="C2574" s="588" t="str">
        <f>IF(ROSTER!C$34="","",ROSTER!C$34)</f>
        <v/>
      </c>
      <c r="D2574" s="589"/>
      <c r="E2574" s="590"/>
      <c r="F2574" s="592">
        <f>IF(E2574="y",1,IF(E2574="S",1,0))</f>
        <v>0</v>
      </c>
      <c r="G2574" s="594">
        <f>IF(E2574="S",1,0)</f>
        <v>0</v>
      </c>
      <c r="H2574" s="584"/>
      <c r="I2574" s="576"/>
      <c r="J2574" s="564"/>
      <c r="K2574" s="565"/>
      <c r="L2574" s="568"/>
      <c r="M2574" s="569"/>
      <c r="N2574" s="578">
        <f>L2574+J2574</f>
        <v>0</v>
      </c>
      <c r="O2574" s="579"/>
      <c r="P2574" s="564"/>
      <c r="Q2574" s="565"/>
      <c r="R2574" s="568"/>
      <c r="S2574" s="569"/>
      <c r="T2574" s="578">
        <f>R2574-P2574</f>
        <v>0</v>
      </c>
      <c r="U2574" s="579"/>
      <c r="V2574" s="584"/>
      <c r="W2574" s="576"/>
      <c r="X2574" s="564"/>
      <c r="Y2574" s="576"/>
      <c r="Z2574" s="564"/>
      <c r="AA2574" s="576"/>
      <c r="AB2574" s="564"/>
      <c r="AC2574" s="565"/>
      <c r="AD2574" s="568"/>
      <c r="AE2574" s="569"/>
      <c r="AF2574" s="548">
        <f>IF(AB2574=0,0,(AD2574/AB2574)*100)</f>
        <v>0</v>
      </c>
      <c r="AG2574" s="549"/>
      <c r="AH2574" s="564"/>
      <c r="AI2574" s="565"/>
      <c r="AJ2574" s="568"/>
      <c r="AK2574" s="569"/>
      <c r="AL2574" s="548">
        <f>IF(AH2574=0,0,(AJ2574/AH2574)*100)</f>
        <v>0</v>
      </c>
      <c r="AM2574" s="549"/>
      <c r="AN2574" s="564"/>
      <c r="AO2574" s="565"/>
      <c r="AP2574" s="568"/>
      <c r="AQ2574" s="569"/>
      <c r="AR2574" s="548">
        <f>IF(AN2574=0,0,(AP2574/AN2574)*100)</f>
        <v>0</v>
      </c>
      <c r="AS2574" s="549"/>
      <c r="AT2574" s="572">
        <f>AB2574+AH2574+AN2574</f>
        <v>0</v>
      </c>
      <c r="AU2574" s="573"/>
      <c r="AV2574" s="544">
        <f>AD2574+AJ2574+AP2574</f>
        <v>0</v>
      </c>
      <c r="AW2574" s="545"/>
      <c r="AX2574" s="548">
        <f>IF(AT2574=0,0,(AV2574/AT2574)*100)</f>
        <v>0</v>
      </c>
      <c r="AY2574" s="549"/>
      <c r="AZ2574" s="564"/>
      <c r="BA2574" s="565"/>
      <c r="BB2574" s="568"/>
      <c r="BC2574" s="569"/>
      <c r="BD2574" s="548">
        <f>IF(AZ2574=0,0,(BB2574/AZ2574)*100)</f>
        <v>0</v>
      </c>
      <c r="BE2574" s="549"/>
      <c r="BF2574" s="572">
        <f>AT2574+AZ2574</f>
        <v>0</v>
      </c>
      <c r="BG2574" s="573"/>
      <c r="BH2574" s="544">
        <f>AV2574+BB2574</f>
        <v>0</v>
      </c>
      <c r="BI2574" s="545"/>
      <c r="BJ2574" s="548">
        <f>IF(BF2574=0,0,(BH2574/BF2574)*100)</f>
        <v>0</v>
      </c>
      <c r="BK2574" s="549"/>
      <c r="BL2574" s="552">
        <f>(AD2574*2)+(AJ2574*2)+(AP2574*3)+BB2574</f>
        <v>0</v>
      </c>
      <c r="BM2574" s="553"/>
      <c r="BN2574" s="554"/>
      <c r="BO2574" s="560" t="e">
        <f>(BL2574*BR$2312)+(N2574*BR$2313)+(X2574*BR$2314)+(R2574*BR$2315)+(V2574*BR$2316)+(Z2574*BR$2317)</f>
        <v>#REF!</v>
      </c>
      <c r="BP2574" s="560" t="e">
        <f>((AZ2574-BB2574)*BR$2319)+((AT2574-AV2574)*BR$2318)+(H2574*BR$2320)+(P2574*BR$2321)</f>
        <v>#REF!</v>
      </c>
      <c r="BQ2574" s="62"/>
      <c r="BR2574" s="62"/>
      <c r="BS2574" s="62"/>
    </row>
    <row r="2575" spans="1:76" ht="21.75" customHeight="1">
      <c r="A2575" s="62"/>
      <c r="B2575" s="587"/>
      <c r="C2575" s="562" t="str">
        <f>IF(ROSTER!D$34="","",ROSTER!D$34)</f>
        <v/>
      </c>
      <c r="D2575" s="563"/>
      <c r="E2575" s="591"/>
      <c r="F2575" s="593"/>
      <c r="G2575" s="595"/>
      <c r="H2575" s="585"/>
      <c r="I2575" s="577"/>
      <c r="J2575" s="566"/>
      <c r="K2575" s="567"/>
      <c r="L2575" s="570"/>
      <c r="M2575" s="571"/>
      <c r="N2575" s="582" t="s">
        <v>16</v>
      </c>
      <c r="O2575" s="583"/>
      <c r="P2575" s="566"/>
      <c r="Q2575" s="567"/>
      <c r="R2575" s="570"/>
      <c r="S2575" s="571"/>
      <c r="T2575" s="582" t="s">
        <v>16</v>
      </c>
      <c r="U2575" s="583"/>
      <c r="V2575" s="585"/>
      <c r="W2575" s="577"/>
      <c r="X2575" s="566"/>
      <c r="Y2575" s="577"/>
      <c r="Z2575" s="566"/>
      <c r="AA2575" s="577"/>
      <c r="AB2575" s="566"/>
      <c r="AC2575" s="567"/>
      <c r="AD2575" s="570"/>
      <c r="AE2575" s="571"/>
      <c r="AF2575" s="598"/>
      <c r="AG2575" s="599"/>
      <c r="AH2575" s="566"/>
      <c r="AI2575" s="567"/>
      <c r="AJ2575" s="570"/>
      <c r="AK2575" s="571"/>
      <c r="AL2575" s="598"/>
      <c r="AM2575" s="599"/>
      <c r="AN2575" s="566"/>
      <c r="AO2575" s="567"/>
      <c r="AP2575" s="570"/>
      <c r="AQ2575" s="571"/>
      <c r="AR2575" s="598"/>
      <c r="AS2575" s="599"/>
      <c r="AT2575" s="603"/>
      <c r="AU2575" s="604"/>
      <c r="AV2575" s="596"/>
      <c r="AW2575" s="597"/>
      <c r="AX2575" s="598"/>
      <c r="AY2575" s="599"/>
      <c r="AZ2575" s="566"/>
      <c r="BA2575" s="567"/>
      <c r="BB2575" s="570"/>
      <c r="BC2575" s="571"/>
      <c r="BD2575" s="598"/>
      <c r="BE2575" s="599"/>
      <c r="BF2575" s="603"/>
      <c r="BG2575" s="604"/>
      <c r="BH2575" s="596"/>
      <c r="BI2575" s="597"/>
      <c r="BJ2575" s="598"/>
      <c r="BK2575" s="599"/>
      <c r="BL2575" s="600"/>
      <c r="BM2575" s="601"/>
      <c r="BN2575" s="602"/>
      <c r="BO2575" s="561"/>
      <c r="BP2575" s="561"/>
      <c r="BQ2575" s="62"/>
      <c r="BR2575" s="62"/>
      <c r="BS2575" s="62"/>
    </row>
    <row r="2576" spans="1:76" ht="21.75" customHeight="1">
      <c r="A2576" s="62"/>
      <c r="B2576" s="586" t="str">
        <f>IF(ROSTER!B$36="","",ROSTER!B$36)</f>
        <v/>
      </c>
      <c r="C2576" s="588" t="str">
        <f>IF(ROSTER!C$36="","",ROSTER!C$36)</f>
        <v/>
      </c>
      <c r="D2576" s="589"/>
      <c r="E2576" s="590"/>
      <c r="F2576" s="592">
        <f>IF(E2576="y",1,IF(E2576="S",1,0))</f>
        <v>0</v>
      </c>
      <c r="G2576" s="594">
        <f>IF(E2576="S",1,0)</f>
        <v>0</v>
      </c>
      <c r="H2576" s="584"/>
      <c r="I2576" s="576"/>
      <c r="J2576" s="564"/>
      <c r="K2576" s="565"/>
      <c r="L2576" s="568"/>
      <c r="M2576" s="569"/>
      <c r="N2576" s="578">
        <f>L2576+J2576</f>
        <v>0</v>
      </c>
      <c r="O2576" s="579"/>
      <c r="P2576" s="564"/>
      <c r="Q2576" s="565"/>
      <c r="R2576" s="568"/>
      <c r="S2576" s="569"/>
      <c r="T2576" s="578">
        <f>R2576-P2576</f>
        <v>0</v>
      </c>
      <c r="U2576" s="579"/>
      <c r="V2576" s="584"/>
      <c r="W2576" s="576"/>
      <c r="X2576" s="564"/>
      <c r="Y2576" s="576"/>
      <c r="Z2576" s="564"/>
      <c r="AA2576" s="576"/>
      <c r="AB2576" s="564"/>
      <c r="AC2576" s="565"/>
      <c r="AD2576" s="568"/>
      <c r="AE2576" s="569"/>
      <c r="AF2576" s="548">
        <f>IF(AB2576=0,0,(AD2576/AB2576)*100)</f>
        <v>0</v>
      </c>
      <c r="AG2576" s="549"/>
      <c r="AH2576" s="564"/>
      <c r="AI2576" s="565"/>
      <c r="AJ2576" s="568"/>
      <c r="AK2576" s="569"/>
      <c r="AL2576" s="548">
        <f>IF(AH2576=0,0,(AJ2576/AH2576)*100)</f>
        <v>0</v>
      </c>
      <c r="AM2576" s="549"/>
      <c r="AN2576" s="564"/>
      <c r="AO2576" s="565"/>
      <c r="AP2576" s="568"/>
      <c r="AQ2576" s="569"/>
      <c r="AR2576" s="548">
        <f>IF(AN2576=0,0,(AP2576/AN2576)*100)</f>
        <v>0</v>
      </c>
      <c r="AS2576" s="549"/>
      <c r="AT2576" s="572">
        <f>AB2576+AH2576+AN2576</f>
        <v>0</v>
      </c>
      <c r="AU2576" s="573"/>
      <c r="AV2576" s="544">
        <f>AD2576+AJ2576+AP2576</f>
        <v>0</v>
      </c>
      <c r="AW2576" s="545"/>
      <c r="AX2576" s="548">
        <f>IF(AT2576=0,0,(AV2576/AT2576)*100)</f>
        <v>0</v>
      </c>
      <c r="AY2576" s="549"/>
      <c r="AZ2576" s="564"/>
      <c r="BA2576" s="565"/>
      <c r="BB2576" s="568"/>
      <c r="BC2576" s="569"/>
      <c r="BD2576" s="548">
        <f>IF(AZ2576=0,0,(BB2576/AZ2576)*100)</f>
        <v>0</v>
      </c>
      <c r="BE2576" s="549"/>
      <c r="BF2576" s="572">
        <f>AT2576+AZ2576</f>
        <v>0</v>
      </c>
      <c r="BG2576" s="573"/>
      <c r="BH2576" s="544">
        <f>AV2576+BB2576</f>
        <v>0</v>
      </c>
      <c r="BI2576" s="545"/>
      <c r="BJ2576" s="548">
        <f>IF(BF2576=0,0,(BH2576/BF2576)*100)</f>
        <v>0</v>
      </c>
      <c r="BK2576" s="549"/>
      <c r="BL2576" s="552">
        <f>(AD2576*2)+(AJ2576*2)+(AP2576*3)+BB2576</f>
        <v>0</v>
      </c>
      <c r="BM2576" s="553"/>
      <c r="BN2576" s="554"/>
      <c r="BO2576" s="560" t="e">
        <f>(BL2576*BR$2312)+(N2576*BR$2313)+(X2576*BR$2314)+(R2576*BR$2315)+(V2576*BR$2316)+(Z2576*BR$2317)</f>
        <v>#REF!</v>
      </c>
      <c r="BP2576" s="560" t="e">
        <f>((AZ2576-BB2576)*BR$2319)+((AT2576-AV2576)*BR$2318)+(H2576*BR$2320)+(P2576*BR$2321)</f>
        <v>#REF!</v>
      </c>
      <c r="BQ2576" s="62"/>
      <c r="BR2576" s="62"/>
      <c r="BS2576" s="62"/>
    </row>
    <row r="2577" spans="1:73" ht="21.75" customHeight="1">
      <c r="A2577" s="62"/>
      <c r="B2577" s="587"/>
      <c r="C2577" s="562" t="str">
        <f>IF(ROSTER!D$36="","",ROSTER!D$36)</f>
        <v/>
      </c>
      <c r="D2577" s="563"/>
      <c r="E2577" s="591"/>
      <c r="F2577" s="593"/>
      <c r="G2577" s="595"/>
      <c r="H2577" s="585"/>
      <c r="I2577" s="577"/>
      <c r="J2577" s="566"/>
      <c r="K2577" s="567"/>
      <c r="L2577" s="570"/>
      <c r="M2577" s="571"/>
      <c r="N2577" s="582" t="s">
        <v>16</v>
      </c>
      <c r="O2577" s="583"/>
      <c r="P2577" s="566"/>
      <c r="Q2577" s="567"/>
      <c r="R2577" s="570"/>
      <c r="S2577" s="571"/>
      <c r="T2577" s="582" t="s">
        <v>16</v>
      </c>
      <c r="U2577" s="583"/>
      <c r="V2577" s="585"/>
      <c r="W2577" s="577"/>
      <c r="X2577" s="566"/>
      <c r="Y2577" s="577"/>
      <c r="Z2577" s="566"/>
      <c r="AA2577" s="577"/>
      <c r="AB2577" s="566"/>
      <c r="AC2577" s="567"/>
      <c r="AD2577" s="570"/>
      <c r="AE2577" s="571"/>
      <c r="AF2577" s="598"/>
      <c r="AG2577" s="599"/>
      <c r="AH2577" s="566"/>
      <c r="AI2577" s="567"/>
      <c r="AJ2577" s="570"/>
      <c r="AK2577" s="571"/>
      <c r="AL2577" s="598"/>
      <c r="AM2577" s="599"/>
      <c r="AN2577" s="566"/>
      <c r="AO2577" s="567"/>
      <c r="AP2577" s="570"/>
      <c r="AQ2577" s="571"/>
      <c r="AR2577" s="598"/>
      <c r="AS2577" s="599"/>
      <c r="AT2577" s="603"/>
      <c r="AU2577" s="604"/>
      <c r="AV2577" s="596"/>
      <c r="AW2577" s="597"/>
      <c r="AX2577" s="598"/>
      <c r="AY2577" s="599"/>
      <c r="AZ2577" s="566"/>
      <c r="BA2577" s="567"/>
      <c r="BB2577" s="570"/>
      <c r="BC2577" s="571"/>
      <c r="BD2577" s="598"/>
      <c r="BE2577" s="599"/>
      <c r="BF2577" s="603"/>
      <c r="BG2577" s="604"/>
      <c r="BH2577" s="596"/>
      <c r="BI2577" s="597"/>
      <c r="BJ2577" s="598"/>
      <c r="BK2577" s="599"/>
      <c r="BL2577" s="600"/>
      <c r="BM2577" s="601"/>
      <c r="BN2577" s="602"/>
      <c r="BO2577" s="561"/>
      <c r="BP2577" s="561"/>
      <c r="BQ2577" s="62"/>
      <c r="BR2577" s="62"/>
      <c r="BS2577" s="62"/>
    </row>
    <row r="2578" spans="1:73" ht="21.75" customHeight="1">
      <c r="A2578" s="62"/>
      <c r="B2578" s="586" t="str">
        <f>IF(ROSTER!B$38="","",ROSTER!B$38)</f>
        <v/>
      </c>
      <c r="C2578" s="588" t="str">
        <f>IF(ROSTER!C$38="","",ROSTER!C$38)</f>
        <v/>
      </c>
      <c r="D2578" s="589"/>
      <c r="E2578" s="590"/>
      <c r="F2578" s="592">
        <f>IF(E2578="y",1,IF(E2578="S",1,0))</f>
        <v>0</v>
      </c>
      <c r="G2578" s="594">
        <f>IF(E2578="S",1,0)</f>
        <v>0</v>
      </c>
      <c r="H2578" s="584"/>
      <c r="I2578" s="576"/>
      <c r="J2578" s="564"/>
      <c r="K2578" s="565"/>
      <c r="L2578" s="568"/>
      <c r="M2578" s="569"/>
      <c r="N2578" s="578">
        <f>L2578+J2578</f>
        <v>0</v>
      </c>
      <c r="O2578" s="579"/>
      <c r="P2578" s="564"/>
      <c r="Q2578" s="565"/>
      <c r="R2578" s="568"/>
      <c r="S2578" s="569"/>
      <c r="T2578" s="578">
        <f>R2578-P2578</f>
        <v>0</v>
      </c>
      <c r="U2578" s="579"/>
      <c r="V2578" s="584"/>
      <c r="W2578" s="576"/>
      <c r="X2578" s="564"/>
      <c r="Y2578" s="576"/>
      <c r="Z2578" s="564"/>
      <c r="AA2578" s="576"/>
      <c r="AB2578" s="564"/>
      <c r="AC2578" s="565"/>
      <c r="AD2578" s="568"/>
      <c r="AE2578" s="569"/>
      <c r="AF2578" s="548">
        <f>IF(AB2578=0,0,(AD2578/AB2578)*100)</f>
        <v>0</v>
      </c>
      <c r="AG2578" s="549"/>
      <c r="AH2578" s="564"/>
      <c r="AI2578" s="565"/>
      <c r="AJ2578" s="568"/>
      <c r="AK2578" s="569"/>
      <c r="AL2578" s="548">
        <f>IF(AH2578=0,0,(AJ2578/AH2578)*100)</f>
        <v>0</v>
      </c>
      <c r="AM2578" s="549"/>
      <c r="AN2578" s="564"/>
      <c r="AO2578" s="565"/>
      <c r="AP2578" s="568"/>
      <c r="AQ2578" s="569"/>
      <c r="AR2578" s="548">
        <f>IF(AN2578=0,0,(AP2578/AN2578)*100)</f>
        <v>0</v>
      </c>
      <c r="AS2578" s="549"/>
      <c r="AT2578" s="572">
        <f>AB2578+AH2578+AN2578</f>
        <v>0</v>
      </c>
      <c r="AU2578" s="573"/>
      <c r="AV2578" s="544">
        <f>AD2578+AJ2578+AP2578</f>
        <v>0</v>
      </c>
      <c r="AW2578" s="545"/>
      <c r="AX2578" s="548">
        <f>IF(AT2578=0,0,(AV2578/AT2578)*100)</f>
        <v>0</v>
      </c>
      <c r="AY2578" s="549"/>
      <c r="AZ2578" s="564"/>
      <c r="BA2578" s="565"/>
      <c r="BB2578" s="568"/>
      <c r="BC2578" s="569"/>
      <c r="BD2578" s="548">
        <f>IF(AZ2578=0,0,(BB2578/AZ2578)*100)</f>
        <v>0</v>
      </c>
      <c r="BE2578" s="549"/>
      <c r="BF2578" s="572">
        <f>AT2578+AZ2578</f>
        <v>0</v>
      </c>
      <c r="BG2578" s="573"/>
      <c r="BH2578" s="544">
        <f>AV2578+BB2578</f>
        <v>0</v>
      </c>
      <c r="BI2578" s="545"/>
      <c r="BJ2578" s="548">
        <f>IF(BF2578=0,0,(BH2578/BF2578)*100)</f>
        <v>0</v>
      </c>
      <c r="BK2578" s="549"/>
      <c r="BL2578" s="552">
        <f>(AD2578*2)+(AJ2578*2)+(AP2578*3)+BB2578</f>
        <v>0</v>
      </c>
      <c r="BM2578" s="553"/>
      <c r="BN2578" s="554"/>
      <c r="BO2578" s="560" t="e">
        <f>(BL2578*BR$2312)+(N2578*BR$2313)+(X2578*BR$2314)+(R2578*BR$2315)+(V2578*BR$2316)+(Z2578*BR$2317)</f>
        <v>#REF!</v>
      </c>
      <c r="BP2578" s="560" t="e">
        <f>((AZ2578-BB2578)*BR$2319)+((AT2578-AV2578)*BR$2318)+(H2578*BR$2320)+(P2578*BR$2321)</f>
        <v>#REF!</v>
      </c>
      <c r="BQ2578" s="62"/>
      <c r="BR2578" s="62"/>
      <c r="BS2578" s="62"/>
    </row>
    <row r="2579" spans="1:73" ht="21.75" customHeight="1">
      <c r="A2579" s="62"/>
      <c r="B2579" s="587"/>
      <c r="C2579" s="562" t="str">
        <f>IF(ROSTER!D$38="","",ROSTER!D$38)</f>
        <v/>
      </c>
      <c r="D2579" s="563"/>
      <c r="E2579" s="591"/>
      <c r="F2579" s="593"/>
      <c r="G2579" s="595"/>
      <c r="H2579" s="585"/>
      <c r="I2579" s="577"/>
      <c r="J2579" s="566"/>
      <c r="K2579" s="567"/>
      <c r="L2579" s="570"/>
      <c r="M2579" s="571"/>
      <c r="N2579" s="582" t="s">
        <v>16</v>
      </c>
      <c r="O2579" s="583"/>
      <c r="P2579" s="566"/>
      <c r="Q2579" s="567"/>
      <c r="R2579" s="570"/>
      <c r="S2579" s="571"/>
      <c r="T2579" s="582" t="s">
        <v>16</v>
      </c>
      <c r="U2579" s="583"/>
      <c r="V2579" s="585"/>
      <c r="W2579" s="577"/>
      <c r="X2579" s="566"/>
      <c r="Y2579" s="577"/>
      <c r="Z2579" s="566"/>
      <c r="AA2579" s="577"/>
      <c r="AB2579" s="566"/>
      <c r="AC2579" s="567"/>
      <c r="AD2579" s="570"/>
      <c r="AE2579" s="571"/>
      <c r="AF2579" s="598"/>
      <c r="AG2579" s="599"/>
      <c r="AH2579" s="566"/>
      <c r="AI2579" s="567"/>
      <c r="AJ2579" s="570"/>
      <c r="AK2579" s="571"/>
      <c r="AL2579" s="598"/>
      <c r="AM2579" s="599"/>
      <c r="AN2579" s="566"/>
      <c r="AO2579" s="567"/>
      <c r="AP2579" s="570"/>
      <c r="AQ2579" s="571"/>
      <c r="AR2579" s="598"/>
      <c r="AS2579" s="599"/>
      <c r="AT2579" s="603"/>
      <c r="AU2579" s="604"/>
      <c r="AV2579" s="596"/>
      <c r="AW2579" s="597"/>
      <c r="AX2579" s="598"/>
      <c r="AY2579" s="599"/>
      <c r="AZ2579" s="566"/>
      <c r="BA2579" s="567"/>
      <c r="BB2579" s="570"/>
      <c r="BC2579" s="571"/>
      <c r="BD2579" s="598"/>
      <c r="BE2579" s="599"/>
      <c r="BF2579" s="603"/>
      <c r="BG2579" s="604"/>
      <c r="BH2579" s="596"/>
      <c r="BI2579" s="597"/>
      <c r="BJ2579" s="598"/>
      <c r="BK2579" s="599"/>
      <c r="BL2579" s="600"/>
      <c r="BM2579" s="601"/>
      <c r="BN2579" s="602"/>
      <c r="BO2579" s="561"/>
      <c r="BP2579" s="561"/>
      <c r="BQ2579" s="62"/>
      <c r="BR2579" s="62"/>
      <c r="BS2579" s="62"/>
    </row>
    <row r="2580" spans="1:73" ht="21.75" customHeight="1">
      <c r="A2580" s="62"/>
      <c r="B2580" s="586" t="str">
        <f>IF(ROSTER!B$40="","",ROSTER!B$40)</f>
        <v/>
      </c>
      <c r="C2580" s="588" t="str">
        <f>IF(ROSTER!C$40="","",ROSTER!C$40)</f>
        <v/>
      </c>
      <c r="D2580" s="589"/>
      <c r="E2580" s="590"/>
      <c r="F2580" s="592">
        <f>IF(E2580="y",1,IF(E2580="S",1,0))</f>
        <v>0</v>
      </c>
      <c r="G2580" s="594">
        <f>IF(E2580="S",1,0)</f>
        <v>0</v>
      </c>
      <c r="H2580" s="584"/>
      <c r="I2580" s="576"/>
      <c r="J2580" s="564"/>
      <c r="K2580" s="565"/>
      <c r="L2580" s="568"/>
      <c r="M2580" s="569"/>
      <c r="N2580" s="578">
        <f>L2580+J2580</f>
        <v>0</v>
      </c>
      <c r="O2580" s="579"/>
      <c r="P2580" s="564"/>
      <c r="Q2580" s="565"/>
      <c r="R2580" s="568"/>
      <c r="S2580" s="569"/>
      <c r="T2580" s="578">
        <f>R2580-P2580</f>
        <v>0</v>
      </c>
      <c r="U2580" s="579"/>
      <c r="V2580" s="584"/>
      <c r="W2580" s="576"/>
      <c r="X2580" s="564"/>
      <c r="Y2580" s="576"/>
      <c r="Z2580" s="564"/>
      <c r="AA2580" s="576"/>
      <c r="AB2580" s="564"/>
      <c r="AC2580" s="565"/>
      <c r="AD2580" s="568"/>
      <c r="AE2580" s="569"/>
      <c r="AF2580" s="548">
        <f>IF(AB2580=0,0,(AD2580/AB2580)*100)</f>
        <v>0</v>
      </c>
      <c r="AG2580" s="549"/>
      <c r="AH2580" s="564"/>
      <c r="AI2580" s="565"/>
      <c r="AJ2580" s="568"/>
      <c r="AK2580" s="569"/>
      <c r="AL2580" s="548">
        <f>IF(AH2580=0,0,(AJ2580/AH2580)*100)</f>
        <v>0</v>
      </c>
      <c r="AM2580" s="549"/>
      <c r="AN2580" s="564"/>
      <c r="AO2580" s="565"/>
      <c r="AP2580" s="568"/>
      <c r="AQ2580" s="569"/>
      <c r="AR2580" s="548">
        <f>IF(AN2580=0,0,(AP2580/AN2580)*100)</f>
        <v>0</v>
      </c>
      <c r="AS2580" s="549"/>
      <c r="AT2580" s="572">
        <f>AB2580+AH2580+AN2580</f>
        <v>0</v>
      </c>
      <c r="AU2580" s="573"/>
      <c r="AV2580" s="544">
        <f>AD2580+AJ2580+AP2580</f>
        <v>0</v>
      </c>
      <c r="AW2580" s="545"/>
      <c r="AX2580" s="548">
        <f>IF(AT2580=0,0,(AV2580/AT2580)*100)</f>
        <v>0</v>
      </c>
      <c r="AY2580" s="549"/>
      <c r="AZ2580" s="564"/>
      <c r="BA2580" s="565"/>
      <c r="BB2580" s="568"/>
      <c r="BC2580" s="569"/>
      <c r="BD2580" s="548">
        <f>IF(AZ2580=0,0,(BB2580/AZ2580)*100)</f>
        <v>0</v>
      </c>
      <c r="BE2580" s="549"/>
      <c r="BF2580" s="572">
        <f>AT2580+AZ2580</f>
        <v>0</v>
      </c>
      <c r="BG2580" s="573"/>
      <c r="BH2580" s="544">
        <f>AV2580+BB2580</f>
        <v>0</v>
      </c>
      <c r="BI2580" s="545"/>
      <c r="BJ2580" s="548">
        <f>IF(BF2580=0,0,(BH2580/BF2580)*100)</f>
        <v>0</v>
      </c>
      <c r="BK2580" s="549"/>
      <c r="BL2580" s="552">
        <f>(AD2580*2)+(AJ2580*2)+(AP2580*3)+BB2580</f>
        <v>0</v>
      </c>
      <c r="BM2580" s="553"/>
      <c r="BN2580" s="554"/>
      <c r="BO2580" s="560" t="e">
        <f>(BL2580*BR$2312)+(N2580*BR$2313)+(X2580*BR$2314)+(R2580*BR$2315)+(V2580*BR$2316)+(Z2580*BR$2317)</f>
        <v>#REF!</v>
      </c>
      <c r="BP2580" s="560" t="e">
        <f>((AZ2580-BB2580)*BR$2319)+((AT2580-AV2580)*BR$2318)+(H2580*BR$2320)+(P2580*BR$2321)</f>
        <v>#REF!</v>
      </c>
      <c r="BQ2580" s="62"/>
      <c r="BR2580" s="62"/>
      <c r="BS2580" s="62"/>
    </row>
    <row r="2581" spans="1:73" ht="21.75" customHeight="1">
      <c r="A2581" s="62"/>
      <c r="B2581" s="587"/>
      <c r="C2581" s="562" t="str">
        <f>IF(ROSTER!D$40="","",ROSTER!D$40)</f>
        <v/>
      </c>
      <c r="D2581" s="563"/>
      <c r="E2581" s="591"/>
      <c r="F2581" s="593"/>
      <c r="G2581" s="595"/>
      <c r="H2581" s="585"/>
      <c r="I2581" s="577"/>
      <c r="J2581" s="566"/>
      <c r="K2581" s="567"/>
      <c r="L2581" s="570"/>
      <c r="M2581" s="571"/>
      <c r="N2581" s="582" t="s">
        <v>16</v>
      </c>
      <c r="O2581" s="583"/>
      <c r="P2581" s="566"/>
      <c r="Q2581" s="567"/>
      <c r="R2581" s="570"/>
      <c r="S2581" s="571"/>
      <c r="T2581" s="582" t="s">
        <v>16</v>
      </c>
      <c r="U2581" s="583"/>
      <c r="V2581" s="585"/>
      <c r="W2581" s="577"/>
      <c r="X2581" s="566"/>
      <c r="Y2581" s="577"/>
      <c r="Z2581" s="566"/>
      <c r="AA2581" s="577"/>
      <c r="AB2581" s="566"/>
      <c r="AC2581" s="567"/>
      <c r="AD2581" s="570"/>
      <c r="AE2581" s="571"/>
      <c r="AF2581" s="598"/>
      <c r="AG2581" s="599"/>
      <c r="AH2581" s="566"/>
      <c r="AI2581" s="567"/>
      <c r="AJ2581" s="570"/>
      <c r="AK2581" s="571"/>
      <c r="AL2581" s="598"/>
      <c r="AM2581" s="599"/>
      <c r="AN2581" s="566"/>
      <c r="AO2581" s="567"/>
      <c r="AP2581" s="570"/>
      <c r="AQ2581" s="571"/>
      <c r="AR2581" s="598"/>
      <c r="AS2581" s="599"/>
      <c r="AT2581" s="603"/>
      <c r="AU2581" s="604"/>
      <c r="AV2581" s="596"/>
      <c r="AW2581" s="597"/>
      <c r="AX2581" s="598"/>
      <c r="AY2581" s="599"/>
      <c r="AZ2581" s="566"/>
      <c r="BA2581" s="567"/>
      <c r="BB2581" s="570"/>
      <c r="BC2581" s="571"/>
      <c r="BD2581" s="598"/>
      <c r="BE2581" s="599"/>
      <c r="BF2581" s="603"/>
      <c r="BG2581" s="604"/>
      <c r="BH2581" s="596"/>
      <c r="BI2581" s="597"/>
      <c r="BJ2581" s="598"/>
      <c r="BK2581" s="599"/>
      <c r="BL2581" s="600"/>
      <c r="BM2581" s="601"/>
      <c r="BN2581" s="602"/>
      <c r="BO2581" s="561"/>
      <c r="BP2581" s="561"/>
      <c r="BQ2581" s="62"/>
      <c r="BR2581" s="62"/>
      <c r="BS2581" s="62"/>
    </row>
    <row r="2582" spans="1:73" ht="21.75" customHeight="1">
      <c r="A2582" s="62"/>
      <c r="B2582" s="586" t="str">
        <f>IF(ROSTER!B$42="","",ROSTER!B$42)</f>
        <v/>
      </c>
      <c r="C2582" s="588" t="str">
        <f>IF(ROSTER!C$42="","",ROSTER!C$42)</f>
        <v/>
      </c>
      <c r="D2582" s="589"/>
      <c r="E2582" s="590"/>
      <c r="F2582" s="592">
        <f>IF(E2582="y",1,IF(E2582="S",1,0))</f>
        <v>0</v>
      </c>
      <c r="G2582" s="594">
        <f>IF(E2582="S",1,0)</f>
        <v>0</v>
      </c>
      <c r="H2582" s="584"/>
      <c r="I2582" s="576"/>
      <c r="J2582" s="564"/>
      <c r="K2582" s="565"/>
      <c r="L2582" s="568"/>
      <c r="M2582" s="569"/>
      <c r="N2582" s="578">
        <f>L2582+J2582</f>
        <v>0</v>
      </c>
      <c r="O2582" s="579"/>
      <c r="P2582" s="564"/>
      <c r="Q2582" s="565"/>
      <c r="R2582" s="568"/>
      <c r="S2582" s="569"/>
      <c r="T2582" s="578">
        <f>R2582-P2582</f>
        <v>0</v>
      </c>
      <c r="U2582" s="579"/>
      <c r="V2582" s="584"/>
      <c r="W2582" s="576"/>
      <c r="X2582" s="564"/>
      <c r="Y2582" s="576"/>
      <c r="Z2582" s="564"/>
      <c r="AA2582" s="576"/>
      <c r="AB2582" s="564"/>
      <c r="AC2582" s="565"/>
      <c r="AD2582" s="568"/>
      <c r="AE2582" s="569"/>
      <c r="AF2582" s="548">
        <f>IF(AB2582=0,0,(AD2582/AB2582)*100)</f>
        <v>0</v>
      </c>
      <c r="AG2582" s="549"/>
      <c r="AH2582" s="564"/>
      <c r="AI2582" s="565"/>
      <c r="AJ2582" s="568"/>
      <c r="AK2582" s="569"/>
      <c r="AL2582" s="548">
        <f>IF(AH2582=0,0,(AJ2582/AH2582)*100)</f>
        <v>0</v>
      </c>
      <c r="AM2582" s="549"/>
      <c r="AN2582" s="564"/>
      <c r="AO2582" s="565"/>
      <c r="AP2582" s="568"/>
      <c r="AQ2582" s="569"/>
      <c r="AR2582" s="548">
        <f>IF(AN2582=0,0,(AP2582/AN2582)*100)</f>
        <v>0</v>
      </c>
      <c r="AS2582" s="549"/>
      <c r="AT2582" s="572">
        <f>AB2582+AH2582+AN2582</f>
        <v>0</v>
      </c>
      <c r="AU2582" s="573"/>
      <c r="AV2582" s="544">
        <f>AD2582+AJ2582+AP2582</f>
        <v>0</v>
      </c>
      <c r="AW2582" s="545"/>
      <c r="AX2582" s="548">
        <f>IF(AT2582=0,0,(AV2582/AT2582)*100)</f>
        <v>0</v>
      </c>
      <c r="AY2582" s="549"/>
      <c r="AZ2582" s="564"/>
      <c r="BA2582" s="565"/>
      <c r="BB2582" s="568"/>
      <c r="BC2582" s="569"/>
      <c r="BD2582" s="548">
        <f>IF(AZ2582=0,0,(BB2582/AZ2582)*100)</f>
        <v>0</v>
      </c>
      <c r="BE2582" s="549"/>
      <c r="BF2582" s="572">
        <f>AT2582+AZ2582</f>
        <v>0</v>
      </c>
      <c r="BG2582" s="573"/>
      <c r="BH2582" s="544">
        <f>AV2582+BB2582</f>
        <v>0</v>
      </c>
      <c r="BI2582" s="545"/>
      <c r="BJ2582" s="548">
        <f>IF(BF2582=0,0,(BH2582/BF2582)*100)</f>
        <v>0</v>
      </c>
      <c r="BK2582" s="549"/>
      <c r="BL2582" s="552">
        <f>(AD2582*2)+(AJ2582*2)+(AP2582*3)+BB2582</f>
        <v>0</v>
      </c>
      <c r="BM2582" s="553"/>
      <c r="BN2582" s="554"/>
      <c r="BO2582" s="560" t="e">
        <f>(BL2582*BR$2312)+(N2582*BR$2313)+(X2582*BR$2314)+(R2582*BR$2315)+(V2582*BR$2316)+(Z2582*BR$2317)</f>
        <v>#REF!</v>
      </c>
      <c r="BP2582" s="560" t="e">
        <f>((AZ2582-BB2582)*BR$2319)+((AT2582-AV2582)*BR$2318)+(H2582*BR$2320)+(P2582*BR$2321)</f>
        <v>#REF!</v>
      </c>
      <c r="BQ2582" s="62"/>
      <c r="BR2582" s="62"/>
      <c r="BS2582" s="62"/>
    </row>
    <row r="2583" spans="1:73" ht="21.75" customHeight="1">
      <c r="A2583" s="62"/>
      <c r="B2583" s="587"/>
      <c r="C2583" s="562" t="str">
        <f>IF(ROSTER!D$42="","",ROSTER!D$42)</f>
        <v/>
      </c>
      <c r="D2583" s="563"/>
      <c r="E2583" s="591"/>
      <c r="F2583" s="593"/>
      <c r="G2583" s="595"/>
      <c r="H2583" s="585"/>
      <c r="I2583" s="577"/>
      <c r="J2583" s="566"/>
      <c r="K2583" s="567"/>
      <c r="L2583" s="570"/>
      <c r="M2583" s="571"/>
      <c r="N2583" s="582" t="s">
        <v>16</v>
      </c>
      <c r="O2583" s="583"/>
      <c r="P2583" s="566"/>
      <c r="Q2583" s="567"/>
      <c r="R2583" s="570"/>
      <c r="S2583" s="571"/>
      <c r="T2583" s="582" t="s">
        <v>16</v>
      </c>
      <c r="U2583" s="583"/>
      <c r="V2583" s="585"/>
      <c r="W2583" s="577"/>
      <c r="X2583" s="566"/>
      <c r="Y2583" s="577"/>
      <c r="Z2583" s="566"/>
      <c r="AA2583" s="577"/>
      <c r="AB2583" s="566"/>
      <c r="AC2583" s="567"/>
      <c r="AD2583" s="570"/>
      <c r="AE2583" s="571"/>
      <c r="AF2583" s="598"/>
      <c r="AG2583" s="599"/>
      <c r="AH2583" s="566"/>
      <c r="AI2583" s="567"/>
      <c r="AJ2583" s="570"/>
      <c r="AK2583" s="571"/>
      <c r="AL2583" s="598"/>
      <c r="AM2583" s="599"/>
      <c r="AN2583" s="566"/>
      <c r="AO2583" s="567"/>
      <c r="AP2583" s="570"/>
      <c r="AQ2583" s="571"/>
      <c r="AR2583" s="598"/>
      <c r="AS2583" s="599"/>
      <c r="AT2583" s="603"/>
      <c r="AU2583" s="604"/>
      <c r="AV2583" s="596"/>
      <c r="AW2583" s="597"/>
      <c r="AX2583" s="598"/>
      <c r="AY2583" s="599"/>
      <c r="AZ2583" s="566"/>
      <c r="BA2583" s="567"/>
      <c r="BB2583" s="570"/>
      <c r="BC2583" s="571"/>
      <c r="BD2583" s="598"/>
      <c r="BE2583" s="599"/>
      <c r="BF2583" s="603"/>
      <c r="BG2583" s="604"/>
      <c r="BH2583" s="596"/>
      <c r="BI2583" s="597"/>
      <c r="BJ2583" s="598"/>
      <c r="BK2583" s="599"/>
      <c r="BL2583" s="600"/>
      <c r="BM2583" s="601"/>
      <c r="BN2583" s="602"/>
      <c r="BO2583" s="561"/>
      <c r="BP2583" s="561"/>
      <c r="BQ2583" s="62"/>
      <c r="BR2583" s="62"/>
      <c r="BS2583" s="62"/>
    </row>
    <row r="2584" spans="1:73" ht="21.75" customHeight="1">
      <c r="A2584" s="62"/>
      <c r="B2584" s="586" t="str">
        <f>IF(ROSTER!B$44="","",ROSTER!B$44)</f>
        <v/>
      </c>
      <c r="C2584" s="588" t="str">
        <f>IF(ROSTER!C$44="","",ROSTER!C$44)</f>
        <v/>
      </c>
      <c r="D2584" s="589"/>
      <c r="E2584" s="590"/>
      <c r="F2584" s="592">
        <f>IF(E2584="y",1,IF(E2584="S",1,0))</f>
        <v>0</v>
      </c>
      <c r="G2584" s="594">
        <f>IF(E2584="S",1,0)</f>
        <v>0</v>
      </c>
      <c r="H2584" s="584"/>
      <c r="I2584" s="576"/>
      <c r="J2584" s="564"/>
      <c r="K2584" s="565"/>
      <c r="L2584" s="568"/>
      <c r="M2584" s="569"/>
      <c r="N2584" s="578">
        <f>L2584+J2584</f>
        <v>0</v>
      </c>
      <c r="O2584" s="579"/>
      <c r="P2584" s="564"/>
      <c r="Q2584" s="565"/>
      <c r="R2584" s="568"/>
      <c r="S2584" s="569"/>
      <c r="T2584" s="578">
        <f>R2584-P2584</f>
        <v>0</v>
      </c>
      <c r="U2584" s="579"/>
      <c r="V2584" s="584"/>
      <c r="W2584" s="576"/>
      <c r="X2584" s="564"/>
      <c r="Y2584" s="576"/>
      <c r="Z2584" s="564"/>
      <c r="AA2584" s="576"/>
      <c r="AB2584" s="564"/>
      <c r="AC2584" s="565"/>
      <c r="AD2584" s="568"/>
      <c r="AE2584" s="569"/>
      <c r="AF2584" s="548">
        <f>IF(AB2584=0,0,(AD2584/AB2584)*100)</f>
        <v>0</v>
      </c>
      <c r="AG2584" s="549"/>
      <c r="AH2584" s="564"/>
      <c r="AI2584" s="565"/>
      <c r="AJ2584" s="568"/>
      <c r="AK2584" s="569"/>
      <c r="AL2584" s="548">
        <f>IF(AH2584=0,0,(AJ2584/AH2584)*100)</f>
        <v>0</v>
      </c>
      <c r="AM2584" s="549"/>
      <c r="AN2584" s="564"/>
      <c r="AO2584" s="565"/>
      <c r="AP2584" s="568"/>
      <c r="AQ2584" s="569"/>
      <c r="AR2584" s="548">
        <f>IF(AN2584=0,0,(AP2584/AN2584)*100)</f>
        <v>0</v>
      </c>
      <c r="AS2584" s="549"/>
      <c r="AT2584" s="572">
        <f>AB2584+AH2584+AN2584</f>
        <v>0</v>
      </c>
      <c r="AU2584" s="573"/>
      <c r="AV2584" s="544">
        <f>AD2584+AJ2584+AP2584</f>
        <v>0</v>
      </c>
      <c r="AW2584" s="545"/>
      <c r="AX2584" s="548">
        <f>IF(AT2584=0,0,(AV2584/AT2584)*100)</f>
        <v>0</v>
      </c>
      <c r="AY2584" s="549"/>
      <c r="AZ2584" s="564"/>
      <c r="BA2584" s="565"/>
      <c r="BB2584" s="568"/>
      <c r="BC2584" s="569"/>
      <c r="BD2584" s="548">
        <f>IF(AZ2584=0,0,(BB2584/AZ2584)*100)</f>
        <v>0</v>
      </c>
      <c r="BE2584" s="549"/>
      <c r="BF2584" s="572">
        <f>AT2584+AZ2584</f>
        <v>0</v>
      </c>
      <c r="BG2584" s="573"/>
      <c r="BH2584" s="544">
        <f>AV2584+BB2584</f>
        <v>0</v>
      </c>
      <c r="BI2584" s="545"/>
      <c r="BJ2584" s="548">
        <f>IF(BF2584=0,0,(BH2584/BF2584)*100)</f>
        <v>0</v>
      </c>
      <c r="BK2584" s="549"/>
      <c r="BL2584" s="552">
        <f>(AD2584*2)+(AJ2584*2)+(AP2584*3)+BB2584</f>
        <v>0</v>
      </c>
      <c r="BM2584" s="553"/>
      <c r="BN2584" s="554"/>
      <c r="BO2584" s="560" t="e">
        <f>(BL2584*BR$2312)+(N2584*BR$2313)+(X2584*BR$2314)+(R2584*BR$2315)+(V2584*BR$2316)+(Z2584*BR$2317)</f>
        <v>#REF!</v>
      </c>
      <c r="BP2584" s="560" t="e">
        <f>((AZ2584-BB2584)*BR$2319)+((AT2584-AV2584)*BR$2318)+(H2584*BR$2320)+(P2584*BR$2321)</f>
        <v>#REF!</v>
      </c>
      <c r="BQ2584" s="62"/>
      <c r="BR2584" s="62"/>
      <c r="BS2584" s="62"/>
    </row>
    <row r="2585" spans="1:73" ht="21.75" customHeight="1">
      <c r="A2585" s="62"/>
      <c r="B2585" s="587"/>
      <c r="C2585" s="562" t="str">
        <f>IF(ROSTER!D$44="","",ROSTER!D$44)</f>
        <v/>
      </c>
      <c r="D2585" s="563"/>
      <c r="E2585" s="591"/>
      <c r="F2585" s="593"/>
      <c r="G2585" s="595"/>
      <c r="H2585" s="585"/>
      <c r="I2585" s="577"/>
      <c r="J2585" s="566"/>
      <c r="K2585" s="567"/>
      <c r="L2585" s="570"/>
      <c r="M2585" s="571"/>
      <c r="N2585" s="582" t="s">
        <v>16</v>
      </c>
      <c r="O2585" s="583"/>
      <c r="P2585" s="566"/>
      <c r="Q2585" s="567"/>
      <c r="R2585" s="570"/>
      <c r="S2585" s="571"/>
      <c r="T2585" s="582" t="s">
        <v>16</v>
      </c>
      <c r="U2585" s="583"/>
      <c r="V2585" s="585"/>
      <c r="W2585" s="577"/>
      <c r="X2585" s="566"/>
      <c r="Y2585" s="577"/>
      <c r="Z2585" s="566"/>
      <c r="AA2585" s="577"/>
      <c r="AB2585" s="566"/>
      <c r="AC2585" s="567"/>
      <c r="AD2585" s="570"/>
      <c r="AE2585" s="571"/>
      <c r="AF2585" s="598"/>
      <c r="AG2585" s="599"/>
      <c r="AH2585" s="566"/>
      <c r="AI2585" s="567"/>
      <c r="AJ2585" s="570"/>
      <c r="AK2585" s="571"/>
      <c r="AL2585" s="598"/>
      <c r="AM2585" s="599"/>
      <c r="AN2585" s="566"/>
      <c r="AO2585" s="567"/>
      <c r="AP2585" s="570"/>
      <c r="AQ2585" s="571"/>
      <c r="AR2585" s="598"/>
      <c r="AS2585" s="599"/>
      <c r="AT2585" s="603"/>
      <c r="AU2585" s="604"/>
      <c r="AV2585" s="596"/>
      <c r="AW2585" s="597"/>
      <c r="AX2585" s="598"/>
      <c r="AY2585" s="599"/>
      <c r="AZ2585" s="566"/>
      <c r="BA2585" s="567"/>
      <c r="BB2585" s="570"/>
      <c r="BC2585" s="571"/>
      <c r="BD2585" s="598"/>
      <c r="BE2585" s="599"/>
      <c r="BF2585" s="603"/>
      <c r="BG2585" s="604"/>
      <c r="BH2585" s="596"/>
      <c r="BI2585" s="597"/>
      <c r="BJ2585" s="598"/>
      <c r="BK2585" s="599"/>
      <c r="BL2585" s="600"/>
      <c r="BM2585" s="601"/>
      <c r="BN2585" s="602"/>
      <c r="BO2585" s="561"/>
      <c r="BP2585" s="561"/>
      <c r="BQ2585" s="62"/>
      <c r="BR2585" s="62"/>
      <c r="BS2585" s="62"/>
    </row>
    <row r="2586" spans="1:73" ht="21.75" customHeight="1">
      <c r="A2586" s="62"/>
      <c r="B2586" s="586" t="str">
        <f>IF(ROSTER!B$46="","",ROSTER!B$46)</f>
        <v/>
      </c>
      <c r="C2586" s="588" t="str">
        <f>IF(ROSTER!C$46="","",ROSTER!C$46)</f>
        <v/>
      </c>
      <c r="D2586" s="589"/>
      <c r="E2586" s="590"/>
      <c r="F2586" s="592">
        <f>IF(E2586="y",1,IF(E2586="S",1,0))</f>
        <v>0</v>
      </c>
      <c r="G2586" s="594">
        <f>IF(E2586="S",1,0)</f>
        <v>0</v>
      </c>
      <c r="H2586" s="584"/>
      <c r="I2586" s="576"/>
      <c r="J2586" s="564"/>
      <c r="K2586" s="565"/>
      <c r="L2586" s="568"/>
      <c r="M2586" s="569"/>
      <c r="N2586" s="578">
        <f>L2586+J2586</f>
        <v>0</v>
      </c>
      <c r="O2586" s="579"/>
      <c r="P2586" s="564"/>
      <c r="Q2586" s="565"/>
      <c r="R2586" s="568"/>
      <c r="S2586" s="569"/>
      <c r="T2586" s="578">
        <f>R2586-P2586</f>
        <v>0</v>
      </c>
      <c r="U2586" s="579"/>
      <c r="V2586" s="584"/>
      <c r="W2586" s="576"/>
      <c r="X2586" s="564"/>
      <c r="Y2586" s="576"/>
      <c r="Z2586" s="564"/>
      <c r="AA2586" s="576"/>
      <c r="AB2586" s="564"/>
      <c r="AC2586" s="565"/>
      <c r="AD2586" s="568"/>
      <c r="AE2586" s="569"/>
      <c r="AF2586" s="548">
        <f>IF(AB2586=0,0,(AD2586/AB2586)*100)</f>
        <v>0</v>
      </c>
      <c r="AG2586" s="549"/>
      <c r="AH2586" s="564"/>
      <c r="AI2586" s="565"/>
      <c r="AJ2586" s="568"/>
      <c r="AK2586" s="569"/>
      <c r="AL2586" s="548">
        <f>IF(AH2586=0,0,(AJ2586/AH2586)*100)</f>
        <v>0</v>
      </c>
      <c r="AM2586" s="549"/>
      <c r="AN2586" s="564"/>
      <c r="AO2586" s="565"/>
      <c r="AP2586" s="568"/>
      <c r="AQ2586" s="569"/>
      <c r="AR2586" s="548">
        <f>IF(AN2586=0,0,(AP2586/AN2586)*100)</f>
        <v>0</v>
      </c>
      <c r="AS2586" s="549"/>
      <c r="AT2586" s="572">
        <f>AB2586+AH2586+AN2586</f>
        <v>0</v>
      </c>
      <c r="AU2586" s="573"/>
      <c r="AV2586" s="544">
        <f>AD2586+AJ2586+AP2586</f>
        <v>0</v>
      </c>
      <c r="AW2586" s="545"/>
      <c r="AX2586" s="548">
        <f>IF(AT2586=0,0,(AV2586/AT2586)*100)</f>
        <v>0</v>
      </c>
      <c r="AY2586" s="549"/>
      <c r="AZ2586" s="564"/>
      <c r="BA2586" s="565"/>
      <c r="BB2586" s="568"/>
      <c r="BC2586" s="569"/>
      <c r="BD2586" s="548">
        <f>IF(AZ2586=0,0,(BB2586/AZ2586)*100)</f>
        <v>0</v>
      </c>
      <c r="BE2586" s="549"/>
      <c r="BF2586" s="572">
        <f>AT2586+AZ2586</f>
        <v>0</v>
      </c>
      <c r="BG2586" s="573"/>
      <c r="BH2586" s="544">
        <f>AV2586+BB2586</f>
        <v>0</v>
      </c>
      <c r="BI2586" s="545"/>
      <c r="BJ2586" s="548">
        <f>IF(BF2586=0,0,(BH2586/BF2586)*100)</f>
        <v>0</v>
      </c>
      <c r="BK2586" s="549"/>
      <c r="BL2586" s="552">
        <f>(AD2586*2)+(AJ2586*2)+(AP2586*3)+BB2586</f>
        <v>0</v>
      </c>
      <c r="BM2586" s="553"/>
      <c r="BN2586" s="554"/>
      <c r="BO2586" s="558" t="e">
        <f>(BL2586*BR$2312)+(N2586*BR$2313)+(X2586*BR$2314)+(R2586*BR$2315)+(V2586*BR$2316)+(Z2586*BR$2317)</f>
        <v>#REF!</v>
      </c>
      <c r="BP2586" s="560" t="e">
        <f>((AZ2586-BB2586)*BR$2319)+((AT2586-AV2586)*BR$2318)+(H2586*BR$2320)+(P2586*BR$2321)</f>
        <v>#REF!</v>
      </c>
      <c r="BQ2586" s="62"/>
      <c r="BR2586" s="62"/>
      <c r="BS2586" s="62"/>
      <c r="BU2586" s="82"/>
    </row>
    <row r="2587" spans="1:73" ht="22.5" customHeight="1" thickBot="1">
      <c r="A2587" s="62"/>
      <c r="B2587" s="587"/>
      <c r="C2587" s="562" t="str">
        <f>IF(ROSTER!D$46="","",ROSTER!D$46)</f>
        <v/>
      </c>
      <c r="D2587" s="563"/>
      <c r="E2587" s="591"/>
      <c r="F2587" s="593"/>
      <c r="G2587" s="595"/>
      <c r="H2587" s="585"/>
      <c r="I2587" s="577"/>
      <c r="J2587" s="566"/>
      <c r="K2587" s="567"/>
      <c r="L2587" s="570"/>
      <c r="M2587" s="571"/>
      <c r="N2587" s="580" t="s">
        <v>16</v>
      </c>
      <c r="O2587" s="581"/>
      <c r="P2587" s="566"/>
      <c r="Q2587" s="567"/>
      <c r="R2587" s="570"/>
      <c r="S2587" s="571"/>
      <c r="T2587" s="582" t="s">
        <v>16</v>
      </c>
      <c r="U2587" s="583"/>
      <c r="V2587" s="585"/>
      <c r="W2587" s="577"/>
      <c r="X2587" s="566"/>
      <c r="Y2587" s="577"/>
      <c r="Z2587" s="566"/>
      <c r="AA2587" s="577"/>
      <c r="AB2587" s="566"/>
      <c r="AC2587" s="567"/>
      <c r="AD2587" s="570"/>
      <c r="AE2587" s="571"/>
      <c r="AF2587" s="550"/>
      <c r="AG2587" s="551"/>
      <c r="AH2587" s="566"/>
      <c r="AI2587" s="567"/>
      <c r="AJ2587" s="570"/>
      <c r="AK2587" s="571"/>
      <c r="AL2587" s="550"/>
      <c r="AM2587" s="551"/>
      <c r="AN2587" s="566"/>
      <c r="AO2587" s="567"/>
      <c r="AP2587" s="570"/>
      <c r="AQ2587" s="571"/>
      <c r="AR2587" s="550"/>
      <c r="AS2587" s="551"/>
      <c r="AT2587" s="574"/>
      <c r="AU2587" s="575"/>
      <c r="AV2587" s="546"/>
      <c r="AW2587" s="547"/>
      <c r="AX2587" s="550"/>
      <c r="AY2587" s="551"/>
      <c r="AZ2587" s="566"/>
      <c r="BA2587" s="567"/>
      <c r="BB2587" s="570"/>
      <c r="BC2587" s="571"/>
      <c r="BD2587" s="550"/>
      <c r="BE2587" s="551"/>
      <c r="BF2587" s="574"/>
      <c r="BG2587" s="575"/>
      <c r="BH2587" s="546"/>
      <c r="BI2587" s="547"/>
      <c r="BJ2587" s="550"/>
      <c r="BK2587" s="551"/>
      <c r="BL2587" s="555"/>
      <c r="BM2587" s="556"/>
      <c r="BN2587" s="557"/>
      <c r="BO2587" s="559"/>
      <c r="BP2587" s="561"/>
      <c r="BQ2587" s="62"/>
      <c r="BR2587" s="62"/>
      <c r="BS2587" s="62"/>
    </row>
    <row r="2588" spans="1:73" s="82" customFormat="1" ht="33.4" customHeight="1">
      <c r="A2588" s="80"/>
      <c r="B2588" s="538"/>
      <c r="C2588" s="539"/>
      <c r="D2588" s="539" t="s">
        <v>10</v>
      </c>
      <c r="E2588" s="542"/>
      <c r="F2588" s="81"/>
      <c r="G2588" s="81"/>
      <c r="H2588" s="532">
        <f>SUM(H2548:I2587)</f>
        <v>0</v>
      </c>
      <c r="I2588" s="525"/>
      <c r="J2588" s="532">
        <f>SUM(J2548:K2587)</f>
        <v>0</v>
      </c>
      <c r="K2588" s="525"/>
      <c r="L2588" s="524">
        <f>SUM(L2548:M2587)</f>
        <v>0</v>
      </c>
      <c r="M2588" s="528"/>
      <c r="N2588" s="495">
        <f>L2588+J2588</f>
        <v>0</v>
      </c>
      <c r="O2588" s="496"/>
      <c r="P2588" s="524">
        <f>SUM(P2548:Q2587)</f>
        <v>0</v>
      </c>
      <c r="Q2588" s="525"/>
      <c r="R2588" s="524">
        <f>SUM(R2548:S2587)</f>
        <v>0</v>
      </c>
      <c r="S2588" s="528"/>
      <c r="T2588" s="495">
        <f>R2588-P2588</f>
        <v>0</v>
      </c>
      <c r="U2588" s="496"/>
      <c r="V2588" s="524">
        <f>SUM(V2548:W2587)</f>
        <v>0</v>
      </c>
      <c r="W2588" s="528"/>
      <c r="X2588" s="532">
        <f>SUM(X2548:Y2587)</f>
        <v>0</v>
      </c>
      <c r="Y2588" s="496"/>
      <c r="Z2588" s="532">
        <f>SUM(Z2548:AA2587)</f>
        <v>0</v>
      </c>
      <c r="AA2588" s="496"/>
      <c r="AB2588" s="528">
        <f>SUM(AB2548:AC2587)</f>
        <v>0</v>
      </c>
      <c r="AC2588" s="525"/>
      <c r="AD2588" s="524">
        <f>SUM(AD2548:AE2587)</f>
        <v>0</v>
      </c>
      <c r="AE2588" s="528"/>
      <c r="AF2588" s="495">
        <f>IF(AB2588=0,0,(AD2588/AB2588)*100)</f>
        <v>0</v>
      </c>
      <c r="AG2588" s="496"/>
      <c r="AH2588" s="524">
        <f>SUM(AH2548:AI2587)</f>
        <v>0</v>
      </c>
      <c r="AI2588" s="525"/>
      <c r="AJ2588" s="524">
        <f>SUM(AJ2548:AK2587)</f>
        <v>0</v>
      </c>
      <c r="AK2588" s="528"/>
      <c r="AL2588" s="495">
        <f>IF(AH2588=0,0,(AJ2588/AH2588)*100)</f>
        <v>0</v>
      </c>
      <c r="AM2588" s="496"/>
      <c r="AN2588" s="524">
        <f>SUM(AN2548:AO2587)</f>
        <v>0</v>
      </c>
      <c r="AO2588" s="525"/>
      <c r="AP2588" s="524">
        <f>SUM(AP2548:AQ2587)</f>
        <v>0</v>
      </c>
      <c r="AQ2588" s="528"/>
      <c r="AR2588" s="495">
        <f>IF(AN2588=0,0,(AP2588/AN2588)*100)</f>
        <v>0</v>
      </c>
      <c r="AS2588" s="496"/>
      <c r="AT2588" s="532">
        <f>AB2588+AH2588+AN2588</f>
        <v>0</v>
      </c>
      <c r="AU2588" s="525"/>
      <c r="AV2588" s="524">
        <f>AD2588+AJ2588+AP2588</f>
        <v>0</v>
      </c>
      <c r="AW2588" s="534"/>
      <c r="AX2588" s="495">
        <f>IF(AT2588=0,0,(AV2588/AT2588)*100)</f>
        <v>0</v>
      </c>
      <c r="AY2588" s="496"/>
      <c r="AZ2588" s="524">
        <f>SUM(AZ2548:BA2587)</f>
        <v>0</v>
      </c>
      <c r="BA2588" s="525"/>
      <c r="BB2588" s="524">
        <f>SUM(BB2548:BC2587)</f>
        <v>0</v>
      </c>
      <c r="BC2588" s="528"/>
      <c r="BD2588" s="495">
        <f>IF(AZ2588=0,0,(BB2588/AZ2588)*100)</f>
        <v>0</v>
      </c>
      <c r="BE2588" s="496"/>
      <c r="BF2588" s="532">
        <f>AT2588+AZ2588</f>
        <v>0</v>
      </c>
      <c r="BG2588" s="525"/>
      <c r="BH2588" s="524">
        <f>AV2588+BB2588</f>
        <v>0</v>
      </c>
      <c r="BI2588" s="534"/>
      <c r="BJ2588" s="495">
        <f>IF(BF2588=0,0,(BH2588/BF2588)*100)</f>
        <v>0</v>
      </c>
      <c r="BK2588" s="536"/>
      <c r="BL2588" s="511">
        <f>SUM(BL2548:BN2587)</f>
        <v>0</v>
      </c>
      <c r="BM2588" s="512"/>
      <c r="BN2588" s="513"/>
      <c r="BO2588" s="517" t="e">
        <f>(BL2588*BR$2312)+(N2588*BR$2313)+(X2588*BR$2314)+(R2588*BR$2315)+(V2588*BR$2316)+(Z2588*BR$2317)</f>
        <v>#REF!</v>
      </c>
      <c r="BP2588" s="519" t="e">
        <f>((AZ2588-BB2588)*BR$2319)+((AT2588-AV2588)*BR$2318)+(H2588*BR$2320)+(P2588*BR$2321)</f>
        <v>#REF!</v>
      </c>
      <c r="BQ2588" s="80"/>
      <c r="BR2588" s="80"/>
      <c r="BS2588" s="80"/>
    </row>
    <row r="2589" spans="1:73" s="82" customFormat="1" ht="33.950000000000003" customHeight="1" thickBot="1">
      <c r="A2589" s="80"/>
      <c r="B2589" s="540"/>
      <c r="C2589" s="541"/>
      <c r="D2589" s="541"/>
      <c r="E2589" s="543"/>
      <c r="F2589" s="83"/>
      <c r="G2589" s="83"/>
      <c r="H2589" s="533"/>
      <c r="I2589" s="527"/>
      <c r="J2589" s="533"/>
      <c r="K2589" s="527"/>
      <c r="L2589" s="526"/>
      <c r="M2589" s="529"/>
      <c r="N2589" s="530" t="s">
        <v>16</v>
      </c>
      <c r="O2589" s="531"/>
      <c r="P2589" s="526"/>
      <c r="Q2589" s="527"/>
      <c r="R2589" s="526"/>
      <c r="S2589" s="529"/>
      <c r="T2589" s="530" t="s">
        <v>16</v>
      </c>
      <c r="U2589" s="531"/>
      <c r="V2589" s="526"/>
      <c r="W2589" s="529"/>
      <c r="X2589" s="533"/>
      <c r="Y2589" s="531"/>
      <c r="Z2589" s="533"/>
      <c r="AA2589" s="531"/>
      <c r="AB2589" s="529"/>
      <c r="AC2589" s="527"/>
      <c r="AD2589" s="526"/>
      <c r="AE2589" s="529"/>
      <c r="AF2589" s="530"/>
      <c r="AG2589" s="531"/>
      <c r="AH2589" s="526"/>
      <c r="AI2589" s="527"/>
      <c r="AJ2589" s="526"/>
      <c r="AK2589" s="529"/>
      <c r="AL2589" s="530"/>
      <c r="AM2589" s="531"/>
      <c r="AN2589" s="526"/>
      <c r="AO2589" s="527"/>
      <c r="AP2589" s="526"/>
      <c r="AQ2589" s="529"/>
      <c r="AR2589" s="530"/>
      <c r="AS2589" s="531"/>
      <c r="AT2589" s="533"/>
      <c r="AU2589" s="527"/>
      <c r="AV2589" s="526"/>
      <c r="AW2589" s="535"/>
      <c r="AX2589" s="530"/>
      <c r="AY2589" s="531"/>
      <c r="AZ2589" s="526"/>
      <c r="BA2589" s="527"/>
      <c r="BB2589" s="526"/>
      <c r="BC2589" s="529"/>
      <c r="BD2589" s="530"/>
      <c r="BE2589" s="531"/>
      <c r="BF2589" s="533"/>
      <c r="BG2589" s="527"/>
      <c r="BH2589" s="526"/>
      <c r="BI2589" s="535"/>
      <c r="BJ2589" s="530"/>
      <c r="BK2589" s="537"/>
      <c r="BL2589" s="514"/>
      <c r="BM2589" s="515"/>
      <c r="BN2589" s="516"/>
      <c r="BO2589" s="518"/>
      <c r="BP2589" s="520"/>
      <c r="BQ2589" s="80"/>
      <c r="BR2589" s="80"/>
      <c r="BS2589" s="80"/>
    </row>
    <row r="2590" spans="1:73" s="88" customFormat="1" ht="48.2" customHeight="1" thickBot="1">
      <c r="A2590" s="84"/>
      <c r="B2590" s="521"/>
      <c r="C2590" s="522"/>
      <c r="D2590" s="522" t="s">
        <v>13</v>
      </c>
      <c r="E2590" s="523"/>
      <c r="F2590" s="85"/>
      <c r="G2590" s="128"/>
      <c r="H2590" s="509"/>
      <c r="I2590" s="510"/>
      <c r="J2590" s="504"/>
      <c r="K2590" s="505"/>
      <c r="L2590" s="493"/>
      <c r="M2590" s="494"/>
      <c r="N2590" s="506">
        <f>J2590+L2590</f>
        <v>0</v>
      </c>
      <c r="O2590" s="507"/>
      <c r="P2590" s="497">
        <f>R2588</f>
        <v>0</v>
      </c>
      <c r="Q2590" s="498"/>
      <c r="R2590" s="499">
        <f>P2588</f>
        <v>0</v>
      </c>
      <c r="S2590" s="500"/>
      <c r="T2590" s="506">
        <f>R2590-P2590</f>
        <v>0</v>
      </c>
      <c r="U2590" s="507"/>
      <c r="V2590" s="504"/>
      <c r="W2590" s="508"/>
      <c r="X2590" s="509"/>
      <c r="Y2590" s="510"/>
      <c r="Z2590" s="504"/>
      <c r="AA2590" s="508"/>
      <c r="AB2590" s="504"/>
      <c r="AC2590" s="505"/>
      <c r="AD2590" s="493"/>
      <c r="AE2590" s="494"/>
      <c r="AF2590" s="495">
        <f>IF(AB2590=0,0,(AD2590/AB2590)*100)</f>
        <v>0</v>
      </c>
      <c r="AG2590" s="496"/>
      <c r="AH2590" s="504"/>
      <c r="AI2590" s="505"/>
      <c r="AJ2590" s="493"/>
      <c r="AK2590" s="494"/>
      <c r="AL2590" s="495">
        <f>IF(AH2590=0,0,(AJ2590/AH2590)*100)</f>
        <v>0</v>
      </c>
      <c r="AM2590" s="496"/>
      <c r="AN2590" s="504"/>
      <c r="AO2590" s="505"/>
      <c r="AP2590" s="493"/>
      <c r="AQ2590" s="494"/>
      <c r="AR2590" s="495">
        <f>IF(AN2590=0,0,(AP2590/AN2590)*100)</f>
        <v>0</v>
      </c>
      <c r="AS2590" s="496"/>
      <c r="AT2590" s="497">
        <f>AB2590+AH2590+AN2590</f>
        <v>0</v>
      </c>
      <c r="AU2590" s="498"/>
      <c r="AV2590" s="499">
        <f>AD2590+AJ2590+AP2590</f>
        <v>0</v>
      </c>
      <c r="AW2590" s="500"/>
      <c r="AX2590" s="495">
        <f>IF(AT2590=0,0,(AV2590/AT2590)*100)</f>
        <v>0</v>
      </c>
      <c r="AY2590" s="496"/>
      <c r="AZ2590" s="504"/>
      <c r="BA2590" s="505"/>
      <c r="BB2590" s="493"/>
      <c r="BC2590" s="494"/>
      <c r="BD2590" s="495">
        <f>IF(AZ2590=0,0,(BB2590/AZ2590)*100)</f>
        <v>0</v>
      </c>
      <c r="BE2590" s="496"/>
      <c r="BF2590" s="497">
        <f>AT2590+AZ2590</f>
        <v>0</v>
      </c>
      <c r="BG2590" s="498"/>
      <c r="BH2590" s="499">
        <f>AV2590+BB2590</f>
        <v>0</v>
      </c>
      <c r="BI2590" s="500"/>
      <c r="BJ2590" s="495">
        <f>IF(BF2590=0,0,(BH2590/BF2590)*100)</f>
        <v>0</v>
      </c>
      <c r="BK2590" s="496"/>
      <c r="BL2590" s="501"/>
      <c r="BM2590" s="502"/>
      <c r="BN2590" s="503"/>
      <c r="BO2590" s="86"/>
      <c r="BP2590" s="87"/>
      <c r="BQ2590" s="84"/>
      <c r="BR2590" s="84"/>
      <c r="BS2590" s="84"/>
    </row>
    <row r="2591" spans="1:73" s="88" customFormat="1" ht="48.95" customHeight="1" thickBot="1">
      <c r="A2591" s="84"/>
      <c r="B2591" s="247"/>
      <c r="C2591" s="249"/>
      <c r="D2591" s="488" t="s">
        <v>52</v>
      </c>
      <c r="E2591" s="489"/>
      <c r="F2591" s="89"/>
      <c r="G2591" s="89"/>
      <c r="H2591" s="249"/>
      <c r="I2591" s="249"/>
      <c r="J2591" s="490">
        <f>IF((J2588+L2590)=0,0,J2588/(J2588+L2590)*100)</f>
        <v>0</v>
      </c>
      <c r="K2591" s="491"/>
      <c r="L2591" s="490">
        <f>IF((L2588+J2590)=0,0,L2588/(L2588+J2590)*100)</f>
        <v>0</v>
      </c>
      <c r="M2591" s="491"/>
      <c r="N2591" s="490">
        <f>IF((N2588+N2590)=0,0,N2588/(N2588+N2590)*100)</f>
        <v>0</v>
      </c>
      <c r="O2591" s="492"/>
      <c r="P2591" s="654"/>
      <c r="Q2591" s="484"/>
      <c r="R2591" s="484"/>
      <c r="S2591" s="484"/>
      <c r="T2591" s="655"/>
      <c r="U2591" s="655"/>
      <c r="V2591" s="484"/>
      <c r="W2591" s="484"/>
      <c r="X2591" s="484"/>
      <c r="Y2591" s="484"/>
      <c r="Z2591" s="484"/>
      <c r="AA2591" s="484"/>
      <c r="AB2591" s="484"/>
      <c r="AC2591" s="484"/>
      <c r="AD2591" s="484"/>
      <c r="AE2591" s="484"/>
      <c r="AF2591" s="484"/>
      <c r="AG2591" s="484"/>
      <c r="AH2591" s="484"/>
      <c r="AI2591" s="484"/>
      <c r="AJ2591" s="484"/>
      <c r="AK2591" s="484"/>
      <c r="AL2591" s="484"/>
      <c r="AM2591" s="484"/>
      <c r="AN2591" s="484"/>
      <c r="AO2591" s="484"/>
      <c r="AP2591" s="484"/>
      <c r="AQ2591" s="484"/>
      <c r="AR2591" s="484"/>
      <c r="AS2591" s="484"/>
      <c r="AT2591" s="484"/>
      <c r="AU2591" s="484"/>
      <c r="AV2591" s="484"/>
      <c r="AW2591" s="484"/>
      <c r="AX2591" s="484"/>
      <c r="AY2591" s="484"/>
      <c r="AZ2591" s="484"/>
      <c r="BA2591" s="484"/>
      <c r="BB2591" s="484"/>
      <c r="BC2591" s="484"/>
      <c r="BD2591" s="484"/>
      <c r="BE2591" s="484"/>
      <c r="BF2591" s="484"/>
      <c r="BG2591" s="484"/>
      <c r="BH2591" s="484"/>
      <c r="BI2591" s="484"/>
      <c r="BJ2591" s="484"/>
      <c r="BK2591" s="484"/>
      <c r="BL2591" s="484"/>
      <c r="BM2591" s="484"/>
      <c r="BN2591" s="485"/>
      <c r="BO2591" s="90"/>
      <c r="BP2591" s="90"/>
      <c r="BQ2591" s="84"/>
      <c r="BR2591" s="84"/>
      <c r="BS2591" s="84"/>
    </row>
    <row r="2592" spans="1:73" ht="27.75" thickTop="1" thickBot="1">
      <c r="A2592" s="62"/>
      <c r="B2592" s="250"/>
      <c r="C2592" s="251"/>
      <c r="D2592" s="251"/>
      <c r="E2592" s="251"/>
      <c r="F2592" s="91"/>
      <c r="G2592" s="91"/>
      <c r="H2592" s="251"/>
      <c r="I2592" s="251"/>
      <c r="J2592" s="251"/>
      <c r="K2592" s="251"/>
      <c r="L2592" s="251"/>
      <c r="M2592" s="251"/>
      <c r="N2592" s="251"/>
      <c r="O2592" s="251"/>
      <c r="P2592" s="251"/>
      <c r="Q2592" s="251"/>
      <c r="R2592" s="251"/>
      <c r="S2592" s="251"/>
      <c r="T2592" s="251"/>
      <c r="U2592" s="251"/>
      <c r="V2592" s="251"/>
      <c r="W2592" s="251"/>
      <c r="X2592" s="251"/>
      <c r="Y2592" s="251"/>
      <c r="Z2592" s="251"/>
      <c r="AA2592" s="251"/>
      <c r="AB2592" s="251"/>
      <c r="AC2592" s="251"/>
      <c r="AD2592" s="251"/>
      <c r="AE2592" s="251"/>
      <c r="AF2592" s="256"/>
      <c r="AG2592" s="256"/>
      <c r="AH2592" s="251"/>
      <c r="AI2592" s="251"/>
      <c r="AJ2592" s="251"/>
      <c r="AK2592" s="251"/>
      <c r="AL2592" s="251"/>
      <c r="AM2592" s="251"/>
      <c r="AN2592" s="251"/>
      <c r="AO2592" s="251"/>
      <c r="AP2592" s="251"/>
      <c r="AQ2592" s="251"/>
      <c r="AR2592" s="251"/>
      <c r="AS2592" s="251"/>
      <c r="AT2592" s="251"/>
      <c r="AU2592" s="251"/>
      <c r="AV2592" s="251"/>
      <c r="AW2592" s="251"/>
      <c r="AX2592" s="251"/>
      <c r="AY2592" s="251"/>
      <c r="AZ2592" s="251"/>
      <c r="BA2592" s="251"/>
      <c r="BB2592" s="251"/>
      <c r="BC2592" s="251"/>
      <c r="BD2592" s="251"/>
      <c r="BE2592" s="251"/>
      <c r="BF2592" s="251"/>
      <c r="BG2592" s="251"/>
      <c r="BH2592" s="251"/>
      <c r="BI2592" s="251"/>
      <c r="BJ2592" s="251"/>
      <c r="BK2592" s="251"/>
      <c r="BL2592" s="251"/>
      <c r="BM2592" s="251"/>
      <c r="BN2592" s="257"/>
      <c r="BO2592" s="92"/>
      <c r="BP2592" s="92"/>
      <c r="BQ2592" s="62"/>
      <c r="BR2592" s="62"/>
      <c r="BS2592" s="62"/>
    </row>
    <row r="2593" spans="1:71" s="88" customFormat="1" ht="73.349999999999994" customHeight="1" thickTop="1" thickBot="1">
      <c r="A2593" s="84"/>
      <c r="B2593" s="486" t="s">
        <v>70</v>
      </c>
      <c r="C2593" s="487"/>
      <c r="D2593" s="483" t="s">
        <v>60</v>
      </c>
      <c r="E2593" s="483"/>
      <c r="F2593" s="93"/>
      <c r="G2593" s="93"/>
      <c r="H2593" s="479"/>
      <c r="I2593" s="480"/>
      <c r="J2593" s="481"/>
      <c r="K2593" s="259"/>
      <c r="L2593" s="479"/>
      <c r="M2593" s="480"/>
      <c r="N2593" s="481"/>
      <c r="O2593" s="476" t="s">
        <v>53</v>
      </c>
      <c r="P2593" s="477"/>
      <c r="Q2593" s="477"/>
      <c r="R2593" s="477"/>
      <c r="S2593" s="479"/>
      <c r="T2593" s="480"/>
      <c r="U2593" s="481"/>
      <c r="V2593" s="259"/>
      <c r="W2593" s="479"/>
      <c r="X2593" s="480"/>
      <c r="Y2593" s="481"/>
      <c r="Z2593" s="476" t="s">
        <v>55</v>
      </c>
      <c r="AA2593" s="477"/>
      <c r="AB2593" s="477"/>
      <c r="AC2593" s="478"/>
      <c r="AD2593" s="479"/>
      <c r="AE2593" s="480"/>
      <c r="AF2593" s="481"/>
      <c r="AG2593" s="259"/>
      <c r="AH2593" s="479"/>
      <c r="AI2593" s="480"/>
      <c r="AJ2593" s="481"/>
      <c r="AK2593" s="476" t="s">
        <v>59</v>
      </c>
      <c r="AL2593" s="477"/>
      <c r="AM2593" s="477"/>
      <c r="AN2593" s="478"/>
      <c r="AO2593" s="479"/>
      <c r="AP2593" s="480"/>
      <c r="AQ2593" s="481"/>
      <c r="AR2593" s="263"/>
      <c r="AS2593" s="479"/>
      <c r="AT2593" s="480"/>
      <c r="AU2593" s="481"/>
      <c r="AV2593" s="264"/>
      <c r="AW2593" s="264"/>
      <c r="AX2593" s="264"/>
      <c r="AY2593" s="264"/>
      <c r="AZ2593" s="472" t="s">
        <v>20</v>
      </c>
      <c r="BA2593" s="472"/>
      <c r="BB2593" s="472"/>
      <c r="BC2593" s="472"/>
      <c r="BD2593" s="473"/>
      <c r="BE2593" s="469">
        <f>BL2588</f>
        <v>0</v>
      </c>
      <c r="BF2593" s="470"/>
      <c r="BG2593" s="471"/>
      <c r="BH2593" s="265"/>
      <c r="BI2593" s="469">
        <f>BL2590</f>
        <v>0</v>
      </c>
      <c r="BJ2593" s="470"/>
      <c r="BK2593" s="471"/>
      <c r="BL2593" s="266"/>
      <c r="BM2593" s="266"/>
      <c r="BN2593" s="267"/>
      <c r="BO2593" s="94"/>
      <c r="BP2593" s="94"/>
      <c r="BQ2593" s="84"/>
      <c r="BR2593" s="84"/>
      <c r="BS2593" s="84"/>
    </row>
    <row r="2594" spans="1:71" ht="15.6" customHeight="1" thickTop="1" thickBot="1">
      <c r="A2594" s="62"/>
      <c r="B2594" s="252"/>
      <c r="C2594" s="241"/>
      <c r="D2594" s="253"/>
      <c r="E2594" s="253"/>
      <c r="F2594" s="95"/>
      <c r="G2594" s="95"/>
      <c r="H2594" s="261"/>
      <c r="I2594" s="261"/>
      <c r="J2594" s="261"/>
      <c r="K2594" s="261"/>
      <c r="L2594" s="261"/>
      <c r="M2594" s="261"/>
      <c r="N2594" s="261"/>
      <c r="O2594" s="258"/>
      <c r="P2594" s="258"/>
      <c r="Q2594" s="258"/>
      <c r="R2594" s="258"/>
      <c r="S2594" s="261"/>
      <c r="T2594" s="261"/>
      <c r="U2594" s="261"/>
      <c r="V2594" s="260"/>
      <c r="W2594" s="261"/>
      <c r="X2594" s="261"/>
      <c r="Y2594" s="261"/>
      <c r="Z2594" s="258"/>
      <c r="AA2594" s="258"/>
      <c r="AB2594" s="258"/>
      <c r="AC2594" s="258"/>
      <c r="AD2594" s="261"/>
      <c r="AE2594" s="261"/>
      <c r="AF2594" s="261"/>
      <c r="AG2594" s="261"/>
      <c r="AH2594" s="260"/>
      <c r="AI2594" s="260"/>
      <c r="AJ2594" s="261"/>
      <c r="AK2594" s="258"/>
      <c r="AL2594" s="258"/>
      <c r="AM2594" s="258"/>
      <c r="AN2594" s="258"/>
      <c r="AO2594" s="261"/>
      <c r="AP2594" s="261"/>
      <c r="AQ2594" s="261"/>
      <c r="AR2594" s="261"/>
      <c r="AS2594" s="261"/>
      <c r="AT2594" s="263"/>
      <c r="AU2594" s="263"/>
      <c r="AV2594" s="268"/>
      <c r="AW2594" s="268"/>
      <c r="AX2594" s="268"/>
      <c r="AY2594" s="268"/>
      <c r="AZ2594" s="258"/>
      <c r="BA2594" s="269"/>
      <c r="BB2594" s="269"/>
      <c r="BC2594" s="270"/>
      <c r="BD2594" s="271"/>
      <c r="BE2594" s="272"/>
      <c r="BF2594" s="272"/>
      <c r="BG2594" s="263"/>
      <c r="BH2594" s="273"/>
      <c r="BI2594" s="274"/>
      <c r="BJ2594" s="274"/>
      <c r="BK2594" s="263"/>
      <c r="BL2594" s="268"/>
      <c r="BM2594" s="268"/>
      <c r="BN2594" s="275"/>
      <c r="BO2594" s="96"/>
      <c r="BP2594" s="96"/>
      <c r="BQ2594" s="62"/>
      <c r="BR2594" s="62"/>
      <c r="BS2594" s="62"/>
    </row>
    <row r="2595" spans="1:71" s="88" customFormat="1" ht="74.849999999999994" customHeight="1" thickTop="1" thickBot="1">
      <c r="A2595" s="84"/>
      <c r="B2595" s="482" t="s">
        <v>51</v>
      </c>
      <c r="C2595" s="472"/>
      <c r="D2595" s="483" t="s">
        <v>61</v>
      </c>
      <c r="E2595" s="483"/>
      <c r="F2595" s="93"/>
      <c r="G2595" s="93"/>
      <c r="H2595" s="469">
        <f>H2593</f>
        <v>0</v>
      </c>
      <c r="I2595" s="470"/>
      <c r="J2595" s="471"/>
      <c r="K2595" s="259"/>
      <c r="L2595" s="469">
        <f>L2593</f>
        <v>0</v>
      </c>
      <c r="M2595" s="470"/>
      <c r="N2595" s="471"/>
      <c r="O2595" s="476" t="s">
        <v>57</v>
      </c>
      <c r="P2595" s="477"/>
      <c r="Q2595" s="477"/>
      <c r="R2595" s="477"/>
      <c r="S2595" s="469">
        <f>S2593-H2593</f>
        <v>0</v>
      </c>
      <c r="T2595" s="470"/>
      <c r="U2595" s="471"/>
      <c r="V2595" s="259"/>
      <c r="W2595" s="469">
        <f>W2593-L2593</f>
        <v>0</v>
      </c>
      <c r="X2595" s="470"/>
      <c r="Y2595" s="471"/>
      <c r="Z2595" s="476" t="s">
        <v>56</v>
      </c>
      <c r="AA2595" s="477"/>
      <c r="AB2595" s="477"/>
      <c r="AC2595" s="478"/>
      <c r="AD2595" s="469">
        <f>AD2593-S2593</f>
        <v>0</v>
      </c>
      <c r="AE2595" s="470"/>
      <c r="AF2595" s="471"/>
      <c r="AG2595" s="259"/>
      <c r="AH2595" s="469">
        <f>AH2593-W2593</f>
        <v>0</v>
      </c>
      <c r="AI2595" s="470"/>
      <c r="AJ2595" s="471"/>
      <c r="AK2595" s="476" t="s">
        <v>58</v>
      </c>
      <c r="AL2595" s="477"/>
      <c r="AM2595" s="477"/>
      <c r="AN2595" s="478"/>
      <c r="AO2595" s="469">
        <f>AO2593-AD2593</f>
        <v>0</v>
      </c>
      <c r="AP2595" s="470"/>
      <c r="AQ2595" s="471"/>
      <c r="AR2595" s="263"/>
      <c r="AS2595" s="469">
        <f>AS2593-AH2593</f>
        <v>0</v>
      </c>
      <c r="AT2595" s="470"/>
      <c r="AU2595" s="471"/>
      <c r="AV2595" s="264"/>
      <c r="AW2595" s="264"/>
      <c r="AX2595" s="264"/>
      <c r="AY2595" s="264"/>
      <c r="AZ2595" s="472" t="s">
        <v>50</v>
      </c>
      <c r="BA2595" s="472"/>
      <c r="BB2595" s="472"/>
      <c r="BC2595" s="472"/>
      <c r="BD2595" s="473"/>
      <c r="BE2595" s="469">
        <f>BE2593-AO2593</f>
        <v>0</v>
      </c>
      <c r="BF2595" s="470"/>
      <c r="BG2595" s="471"/>
      <c r="BH2595" s="276"/>
      <c r="BI2595" s="469">
        <f>BI2593-AS2593</f>
        <v>0</v>
      </c>
      <c r="BJ2595" s="470"/>
      <c r="BK2595" s="471"/>
      <c r="BL2595" s="266"/>
      <c r="BM2595" s="266"/>
      <c r="BN2595" s="267"/>
      <c r="BO2595" s="94"/>
      <c r="BP2595" s="94"/>
      <c r="BQ2595" s="84"/>
      <c r="BR2595" s="84"/>
      <c r="BS2595" s="84"/>
    </row>
    <row r="2596" spans="1:71" ht="27.75" thickTop="1" thickBot="1">
      <c r="A2596" s="62"/>
      <c r="B2596" s="254"/>
      <c r="C2596" s="255"/>
      <c r="D2596" s="255"/>
      <c r="E2596" s="255"/>
      <c r="F2596" s="97"/>
      <c r="G2596" s="97"/>
      <c r="H2596" s="255"/>
      <c r="I2596" s="255"/>
      <c r="J2596" s="255"/>
      <c r="K2596" s="255"/>
      <c r="L2596" s="255"/>
      <c r="M2596" s="255"/>
      <c r="N2596" s="255"/>
      <c r="O2596" s="255"/>
      <c r="P2596" s="255"/>
      <c r="Q2596" s="255"/>
      <c r="R2596" s="255"/>
      <c r="S2596" s="255"/>
      <c r="T2596" s="255"/>
      <c r="U2596" s="255"/>
      <c r="V2596" s="255"/>
      <c r="W2596" s="255"/>
      <c r="X2596" s="255"/>
      <c r="Y2596" s="255"/>
      <c r="Z2596" s="255"/>
      <c r="AA2596" s="255"/>
      <c r="AB2596" s="255"/>
      <c r="AC2596" s="255"/>
      <c r="AD2596" s="255"/>
      <c r="AE2596" s="255"/>
      <c r="AF2596" s="262"/>
      <c r="AG2596" s="262"/>
      <c r="AH2596" s="255"/>
      <c r="AI2596" s="255"/>
      <c r="AJ2596" s="255"/>
      <c r="AK2596" s="255"/>
      <c r="AL2596" s="255"/>
      <c r="AM2596" s="255"/>
      <c r="AN2596" s="255"/>
      <c r="AO2596" s="255"/>
      <c r="AP2596" s="255"/>
      <c r="AQ2596" s="255"/>
      <c r="AR2596" s="255"/>
      <c r="AS2596" s="255"/>
      <c r="AT2596" s="255"/>
      <c r="AU2596" s="255"/>
      <c r="AV2596" s="255"/>
      <c r="AW2596" s="255"/>
      <c r="AX2596" s="255"/>
      <c r="AY2596" s="255"/>
      <c r="AZ2596" s="255"/>
      <c r="BA2596" s="474" t="s">
        <v>104</v>
      </c>
      <c r="BB2596" s="474"/>
      <c r="BC2596" s="474"/>
      <c r="BD2596" s="474"/>
      <c r="BE2596" s="474"/>
      <c r="BF2596" s="474"/>
      <c r="BG2596" s="474"/>
      <c r="BH2596" s="474"/>
      <c r="BI2596" s="474"/>
      <c r="BJ2596" s="474"/>
      <c r="BK2596" s="474"/>
      <c r="BL2596" s="474"/>
      <c r="BM2596" s="474"/>
      <c r="BN2596" s="475"/>
      <c r="BO2596" s="98"/>
      <c r="BP2596" s="98"/>
      <c r="BQ2596" s="62"/>
      <c r="BR2596" s="62"/>
      <c r="BS2596" s="62"/>
    </row>
    <row r="2597" spans="1:71" ht="10.9" customHeight="1" thickTop="1">
      <c r="A2597" s="62"/>
      <c r="B2597" s="63"/>
      <c r="C2597" s="62"/>
      <c r="D2597" s="62"/>
      <c r="E2597" s="62"/>
      <c r="F2597" s="64"/>
      <c r="G2597" s="64"/>
      <c r="H2597" s="62"/>
      <c r="I2597" s="62"/>
      <c r="J2597" s="62"/>
      <c r="K2597" s="62"/>
      <c r="L2597" s="62"/>
      <c r="M2597" s="62"/>
      <c r="N2597" s="62"/>
      <c r="O2597" s="62"/>
      <c r="P2597" s="62"/>
      <c r="Q2597" s="62"/>
      <c r="R2597" s="62"/>
      <c r="S2597" s="62"/>
      <c r="T2597" s="62"/>
      <c r="U2597" s="62"/>
      <c r="V2597" s="62"/>
      <c r="W2597" s="62"/>
      <c r="X2597" s="62"/>
      <c r="Y2597" s="62"/>
      <c r="Z2597" s="62"/>
      <c r="AA2597" s="62"/>
      <c r="AB2597" s="62"/>
      <c r="AC2597" s="62"/>
      <c r="AD2597" s="62"/>
      <c r="AE2597" s="62"/>
      <c r="AF2597" s="65"/>
      <c r="AG2597" s="65"/>
      <c r="AH2597" s="62"/>
      <c r="AI2597" s="62"/>
      <c r="AJ2597" s="62"/>
      <c r="AK2597" s="62"/>
      <c r="AL2597" s="62"/>
      <c r="AM2597" s="62"/>
      <c r="AN2597" s="62"/>
      <c r="AO2597" s="62"/>
      <c r="AP2597" s="62"/>
      <c r="AQ2597" s="62"/>
      <c r="AR2597" s="62"/>
      <c r="AS2597" s="62"/>
      <c r="AT2597" s="62"/>
      <c r="AU2597" s="62"/>
      <c r="AV2597" s="62"/>
      <c r="AW2597" s="62"/>
      <c r="AX2597" s="62"/>
      <c r="AY2597" s="62"/>
      <c r="AZ2597" s="62"/>
      <c r="BA2597" s="62"/>
      <c r="BB2597" s="62"/>
      <c r="BC2597" s="62"/>
      <c r="BD2597" s="62"/>
      <c r="BE2597" s="62"/>
      <c r="BF2597" s="62"/>
      <c r="BG2597" s="62"/>
      <c r="BH2597" s="62"/>
      <c r="BI2597" s="62"/>
      <c r="BJ2597" s="62"/>
      <c r="BK2597" s="62"/>
      <c r="BL2597" s="62"/>
      <c r="BM2597" s="62"/>
      <c r="BN2597" s="62"/>
      <c r="BO2597" s="66"/>
      <c r="BP2597" s="66"/>
      <c r="BQ2597" s="62">
        <f>BQ242+BQ301+BQ360+BQ419+BQ478+BQ537+BQ596+BQ655+BQ714+BQ773+BQ832+BQ891+BQ950+BQ1009+BQ1068+BQ1127+BQ1186+BQ1245+BQ1304+BQ1363+BQ1422+BQ1481+BQ1540+BQ1599+BQ1658+BQ1717+BQ1776+BQ1835+BQ1894+BQ1953+BQ2012+BQ2071+BQ2130+BQ2189+BQ2248+BQ2307+BQ2366+BQ2425+BQ2484+BQ2543</f>
        <v>0</v>
      </c>
      <c r="BR2597" s="62">
        <f>BR242+BR301+BR360+BR419+BR478+BR537+BR596+BR655+BR714+BR773+BR832+BR891+BR950+BR1009+BR1068+BR1127+BR1186+BR1245+BR1304+BR1363+BR1422+BR1481+BR1540+BR1599+BR1658+BR1717+BR1776+BR1835+BR1894+BR1953+BR2012+BR2071+BR2130+BR2189+BR2248+BR2307+BR2366+BR2425+BR2484+BR2543</f>
        <v>0</v>
      </c>
      <c r="BS2597" s="62"/>
    </row>
    <row r="2598" spans="1:71" s="69" customFormat="1" ht="33.75">
      <c r="A2598" s="68"/>
      <c r="B2598" s="651" t="s">
        <v>9</v>
      </c>
      <c r="C2598" s="651"/>
      <c r="D2598" s="651"/>
      <c r="E2598" s="651"/>
      <c r="F2598" s="651"/>
      <c r="G2598" s="651"/>
      <c r="H2598" s="651"/>
      <c r="I2598" s="651"/>
      <c r="J2598" s="651"/>
      <c r="K2598" s="651"/>
      <c r="L2598" s="651"/>
      <c r="M2598" s="651"/>
      <c r="N2598" s="651"/>
      <c r="O2598" s="651"/>
      <c r="P2598" s="651"/>
      <c r="Q2598" s="651"/>
      <c r="R2598" s="651"/>
      <c r="S2598" s="651"/>
      <c r="T2598" s="651"/>
      <c r="U2598" s="651"/>
      <c r="V2598" s="651"/>
      <c r="W2598" s="651"/>
      <c r="X2598" s="651"/>
      <c r="Y2598" s="651"/>
      <c r="Z2598" s="651"/>
      <c r="AA2598" s="651"/>
      <c r="AB2598" s="651"/>
      <c r="AC2598" s="651"/>
      <c r="AD2598" s="651"/>
      <c r="AE2598" s="651"/>
      <c r="AF2598" s="651"/>
      <c r="AG2598" s="651"/>
      <c r="AH2598" s="651"/>
      <c r="AI2598" s="651"/>
      <c r="AJ2598" s="651"/>
      <c r="AK2598" s="651"/>
      <c r="AL2598" s="651"/>
      <c r="AM2598" s="651"/>
      <c r="AN2598" s="651"/>
      <c r="AO2598" s="651"/>
      <c r="AP2598" s="651"/>
      <c r="AQ2598" s="651"/>
      <c r="AR2598" s="651"/>
      <c r="AS2598" s="651"/>
      <c r="AT2598" s="651"/>
      <c r="AU2598" s="651"/>
      <c r="AV2598" s="651"/>
      <c r="AW2598" s="651"/>
      <c r="AX2598" s="651"/>
      <c r="AY2598" s="651"/>
      <c r="AZ2598" s="651"/>
      <c r="BA2598" s="651"/>
      <c r="BB2598" s="651"/>
      <c r="BC2598" s="651"/>
      <c r="BD2598" s="651"/>
      <c r="BE2598" s="651"/>
      <c r="BF2598" s="651"/>
      <c r="BG2598" s="651"/>
      <c r="BH2598" s="651"/>
      <c r="BI2598" s="651"/>
      <c r="BJ2598" s="651"/>
      <c r="BK2598" s="651"/>
      <c r="BL2598" s="651"/>
      <c r="BM2598" s="651"/>
      <c r="BN2598" s="651"/>
      <c r="BO2598" s="223"/>
      <c r="BP2598" s="223"/>
      <c r="BQ2598" s="68"/>
      <c r="BR2598" s="68"/>
      <c r="BS2598" s="68"/>
    </row>
    <row r="2599" spans="1:71" ht="10.9" customHeight="1">
      <c r="A2599" s="62"/>
      <c r="B2599" s="224"/>
      <c r="C2599" s="225"/>
      <c r="D2599" s="225"/>
      <c r="E2599" s="225"/>
      <c r="F2599" s="226"/>
      <c r="G2599" s="226"/>
      <c r="H2599" s="225"/>
      <c r="I2599" s="225"/>
      <c r="J2599" s="225"/>
      <c r="K2599" s="225"/>
      <c r="L2599" s="225"/>
      <c r="M2599" s="225"/>
      <c r="N2599" s="225"/>
      <c r="O2599" s="225"/>
      <c r="P2599" s="225"/>
      <c r="Q2599" s="225"/>
      <c r="R2599" s="225"/>
      <c r="S2599" s="225"/>
      <c r="T2599" s="225"/>
      <c r="U2599" s="225"/>
      <c r="V2599" s="225"/>
      <c r="W2599" s="225"/>
      <c r="X2599" s="225"/>
      <c r="Y2599" s="225"/>
      <c r="Z2599" s="225"/>
      <c r="AA2599" s="225"/>
      <c r="AB2599" s="225"/>
      <c r="AC2599" s="225"/>
      <c r="AD2599" s="225"/>
      <c r="AE2599" s="225"/>
      <c r="AF2599" s="227"/>
      <c r="AG2599" s="227"/>
      <c r="AH2599" s="225"/>
      <c r="AI2599" s="225"/>
      <c r="AJ2599" s="225"/>
      <c r="AK2599" s="225"/>
      <c r="AL2599" s="225"/>
      <c r="AM2599" s="225"/>
      <c r="AN2599" s="225"/>
      <c r="AO2599" s="225"/>
      <c r="AP2599" s="225"/>
      <c r="AQ2599" s="225"/>
      <c r="AR2599" s="225"/>
      <c r="AS2599" s="225"/>
      <c r="AT2599" s="225"/>
      <c r="AU2599" s="225"/>
      <c r="AV2599" s="225"/>
      <c r="AW2599" s="225"/>
      <c r="AX2599" s="225"/>
      <c r="AY2599" s="225"/>
      <c r="AZ2599" s="225"/>
      <c r="BA2599" s="225"/>
      <c r="BB2599" s="225"/>
      <c r="BC2599" s="225"/>
      <c r="BD2599" s="225"/>
      <c r="BE2599" s="225"/>
      <c r="BF2599" s="225"/>
      <c r="BG2599" s="225"/>
      <c r="BH2599" s="225"/>
      <c r="BI2599" s="225"/>
      <c r="BJ2599" s="225"/>
      <c r="BK2599" s="225"/>
      <c r="BL2599" s="225"/>
      <c r="BM2599" s="225"/>
      <c r="BN2599" s="652"/>
      <c r="BO2599" s="652"/>
      <c r="BP2599" s="652"/>
      <c r="BQ2599" s="62"/>
      <c r="BR2599" s="62"/>
      <c r="BS2599" s="62"/>
    </row>
    <row r="2600" spans="1:71" s="70" customFormat="1" ht="36.75" customHeight="1">
      <c r="A2600" s="63"/>
      <c r="B2600" s="224"/>
      <c r="C2600" s="224"/>
      <c r="D2600" s="228" t="s">
        <v>10</v>
      </c>
      <c r="E2600" s="653" t="str">
        <f>IF(ROSTER!D$3="","",ROSTER!D$3)</f>
        <v/>
      </c>
      <c r="F2600" s="653"/>
      <c r="G2600" s="653"/>
      <c r="H2600" s="653"/>
      <c r="I2600" s="653"/>
      <c r="J2600" s="653"/>
      <c r="K2600" s="653"/>
      <c r="L2600" s="653"/>
      <c r="M2600" s="653"/>
      <c r="N2600" s="653"/>
      <c r="O2600" s="653"/>
      <c r="P2600" s="653"/>
      <c r="Q2600" s="653"/>
      <c r="R2600" s="653"/>
      <c r="S2600" s="653"/>
      <c r="T2600" s="653"/>
      <c r="U2600" s="653"/>
      <c r="V2600" s="653"/>
      <c r="W2600" s="653"/>
      <c r="X2600" s="653"/>
      <c r="Y2600" s="653"/>
      <c r="Z2600" s="653"/>
      <c r="AA2600" s="653"/>
      <c r="AB2600" s="653"/>
      <c r="AC2600" s="653"/>
      <c r="AD2600" s="229"/>
      <c r="AE2600" s="649" t="s">
        <v>11</v>
      </c>
      <c r="AF2600" s="649"/>
      <c r="AG2600" s="649"/>
      <c r="AH2600" s="649"/>
      <c r="AI2600" s="649"/>
      <c r="AJ2600" s="649"/>
      <c r="AK2600" s="649"/>
      <c r="AL2600" s="647"/>
      <c r="AM2600" s="647"/>
      <c r="AN2600" s="647"/>
      <c r="AO2600" s="647"/>
      <c r="AP2600" s="647"/>
      <c r="AQ2600" s="647"/>
      <c r="AR2600" s="647"/>
      <c r="AS2600" s="647"/>
      <c r="AT2600" s="647"/>
      <c r="AU2600" s="647"/>
      <c r="AV2600" s="647"/>
      <c r="AW2600" s="647"/>
      <c r="AX2600" s="647"/>
      <c r="AY2600" s="647"/>
      <c r="AZ2600" s="647"/>
      <c r="BA2600" s="647"/>
      <c r="BB2600" s="647"/>
      <c r="BC2600" s="647"/>
      <c r="BD2600" s="647"/>
      <c r="BE2600" s="647"/>
      <c r="BF2600" s="647"/>
      <c r="BG2600" s="647"/>
      <c r="BH2600" s="647"/>
      <c r="BI2600" s="647"/>
      <c r="BJ2600" s="647"/>
      <c r="BK2600" s="647"/>
      <c r="BL2600" s="647"/>
      <c r="BM2600" s="647"/>
      <c r="BN2600" s="652"/>
      <c r="BO2600" s="652"/>
      <c r="BP2600" s="652"/>
      <c r="BQ2600" s="63"/>
      <c r="BR2600" s="63"/>
      <c r="BS2600" s="63"/>
    </row>
    <row r="2601" spans="1:71" ht="8.85" customHeight="1">
      <c r="A2601" s="71"/>
      <c r="B2601" s="224"/>
      <c r="C2601" s="227" t="s">
        <v>39</v>
      </c>
      <c r="D2601" s="227"/>
      <c r="E2601" s="227"/>
      <c r="F2601" s="230"/>
      <c r="G2601" s="230"/>
      <c r="H2601" s="227"/>
      <c r="I2601" s="227"/>
      <c r="J2601" s="231"/>
      <c r="K2601" s="231"/>
      <c r="L2601" s="231"/>
      <c r="M2601" s="231"/>
      <c r="N2601" s="231"/>
      <c r="O2601" s="231"/>
      <c r="P2601" s="231"/>
      <c r="Q2601" s="231"/>
      <c r="R2601" s="231"/>
      <c r="S2601" s="231"/>
      <c r="T2601" s="231"/>
      <c r="U2601" s="231"/>
      <c r="V2601" s="231"/>
      <c r="W2601" s="231"/>
      <c r="X2601" s="231"/>
      <c r="Y2601" s="231"/>
      <c r="Z2601" s="231"/>
      <c r="AA2601" s="231"/>
      <c r="AB2601" s="231"/>
      <c r="AC2601" s="231"/>
      <c r="AD2601" s="231"/>
      <c r="AE2601" s="231"/>
      <c r="AF2601" s="231"/>
      <c r="AG2601" s="227"/>
      <c r="AH2601" s="232"/>
      <c r="AI2601" s="233"/>
      <c r="AJ2601" s="233"/>
      <c r="AK2601" s="233"/>
      <c r="AL2601" s="233"/>
      <c r="AM2601" s="233"/>
      <c r="AN2601" s="233"/>
      <c r="AO2601" s="234"/>
      <c r="AP2601" s="235"/>
      <c r="AQ2601" s="235"/>
      <c r="AR2601" s="235"/>
      <c r="AS2601" s="235"/>
      <c r="AT2601" s="235"/>
      <c r="AU2601" s="235"/>
      <c r="AV2601" s="235"/>
      <c r="AW2601" s="235"/>
      <c r="AX2601" s="235"/>
      <c r="AY2601" s="235"/>
      <c r="AZ2601" s="235"/>
      <c r="BA2601" s="235"/>
      <c r="BB2601" s="235"/>
      <c r="BC2601" s="235"/>
      <c r="BD2601" s="235"/>
      <c r="BE2601" s="235"/>
      <c r="BF2601" s="235"/>
      <c r="BG2601" s="235"/>
      <c r="BH2601" s="235"/>
      <c r="BI2601" s="235"/>
      <c r="BJ2601" s="235"/>
      <c r="BK2601" s="235"/>
      <c r="BL2601" s="235"/>
      <c r="BM2601" s="235"/>
      <c r="BN2601" s="235"/>
      <c r="BO2601" s="236"/>
      <c r="BP2601" s="236"/>
      <c r="BQ2601" s="71"/>
      <c r="BR2601" s="71"/>
      <c r="BS2601" s="71"/>
    </row>
    <row r="2602" spans="1:71" s="70" customFormat="1" ht="37.5">
      <c r="A2602" s="63"/>
      <c r="B2602" s="224"/>
      <c r="C2602" s="646" t="s">
        <v>38</v>
      </c>
      <c r="D2602" s="646"/>
      <c r="E2602" s="647"/>
      <c r="F2602" s="647"/>
      <c r="G2602" s="647"/>
      <c r="H2602" s="647"/>
      <c r="I2602" s="647"/>
      <c r="J2602" s="647"/>
      <c r="K2602" s="647"/>
      <c r="L2602" s="647"/>
      <c r="M2602" s="647"/>
      <c r="N2602" s="647"/>
      <c r="O2602" s="647"/>
      <c r="P2602" s="647"/>
      <c r="Q2602" s="647"/>
      <c r="R2602" s="647"/>
      <c r="S2602" s="647"/>
      <c r="T2602" s="647"/>
      <c r="U2602" s="647"/>
      <c r="V2602" s="647"/>
      <c r="W2602" s="647"/>
      <c r="X2602" s="647"/>
      <c r="Y2602" s="647"/>
      <c r="Z2602" s="647"/>
      <c r="AA2602" s="647"/>
      <c r="AB2602" s="647"/>
      <c r="AC2602" s="647"/>
      <c r="AD2602" s="229"/>
      <c r="AE2602" s="648" t="s">
        <v>21</v>
      </c>
      <c r="AF2602" s="648"/>
      <c r="AG2602" s="648"/>
      <c r="AH2602" s="648"/>
      <c r="AI2602" s="647"/>
      <c r="AJ2602" s="647"/>
      <c r="AK2602" s="647"/>
      <c r="AL2602" s="647"/>
      <c r="AM2602" s="647"/>
      <c r="AN2602" s="647"/>
      <c r="AO2602" s="647"/>
      <c r="AP2602" s="647"/>
      <c r="AQ2602" s="647"/>
      <c r="AR2602" s="647"/>
      <c r="AS2602" s="647"/>
      <c r="AT2602" s="647"/>
      <c r="AU2602" s="647"/>
      <c r="AV2602" s="647"/>
      <c r="AW2602" s="647"/>
      <c r="AX2602" s="647"/>
      <c r="AY2602" s="647"/>
      <c r="AZ2602" s="647"/>
      <c r="BA2602" s="649" t="s">
        <v>12</v>
      </c>
      <c r="BB2602" s="649"/>
      <c r="BC2602" s="649"/>
      <c r="BD2602" s="650"/>
      <c r="BE2602" s="650"/>
      <c r="BF2602" s="650"/>
      <c r="BG2602" s="650"/>
      <c r="BH2602" s="650"/>
      <c r="BI2602" s="650"/>
      <c r="BJ2602" s="650"/>
      <c r="BK2602" s="650"/>
      <c r="BL2602" s="650"/>
      <c r="BM2602" s="650"/>
      <c r="BN2602" s="237"/>
      <c r="BO2602" s="238"/>
      <c r="BP2602" s="238"/>
      <c r="BQ2602" s="72">
        <f>IF(BD2602=0,0,1)</f>
        <v>0</v>
      </c>
      <c r="BR2602" s="73">
        <f>IF((BE2652+BI2652)&gt;(AO2652+AS2652),1,0)</f>
        <v>0</v>
      </c>
      <c r="BS2602" s="74"/>
    </row>
    <row r="2603" spans="1:71" ht="9.6" customHeight="1">
      <c r="A2603" s="62"/>
      <c r="B2603" s="224"/>
      <c r="C2603" s="225"/>
      <c r="D2603" s="225"/>
      <c r="E2603" s="225"/>
      <c r="F2603" s="226"/>
      <c r="G2603" s="226"/>
      <c r="H2603" s="225"/>
      <c r="I2603" s="225"/>
      <c r="J2603" s="225"/>
      <c r="K2603" s="225"/>
      <c r="L2603" s="225"/>
      <c r="M2603" s="225"/>
      <c r="N2603" s="225"/>
      <c r="O2603" s="225"/>
      <c r="P2603" s="225"/>
      <c r="Q2603" s="225"/>
      <c r="R2603" s="225"/>
      <c r="S2603" s="225"/>
      <c r="T2603" s="225"/>
      <c r="U2603" s="225"/>
      <c r="V2603" s="225"/>
      <c r="W2603" s="225"/>
      <c r="X2603" s="225"/>
      <c r="Y2603" s="225"/>
      <c r="Z2603" s="225"/>
      <c r="AA2603" s="225"/>
      <c r="AB2603" s="225"/>
      <c r="AC2603" s="225"/>
      <c r="AD2603" s="225"/>
      <c r="AE2603" s="225"/>
      <c r="AF2603" s="227"/>
      <c r="AG2603" s="227"/>
      <c r="AH2603" s="225"/>
      <c r="AI2603" s="225"/>
      <c r="AJ2603" s="225"/>
      <c r="AK2603" s="225"/>
      <c r="AL2603" s="225"/>
      <c r="AM2603" s="225"/>
      <c r="AN2603" s="225"/>
      <c r="AO2603" s="225"/>
      <c r="AP2603" s="225"/>
      <c r="AQ2603" s="225"/>
      <c r="AR2603" s="225"/>
      <c r="AS2603" s="225"/>
      <c r="AT2603" s="225"/>
      <c r="AU2603" s="225"/>
      <c r="AV2603" s="225"/>
      <c r="AW2603" s="225"/>
      <c r="AX2603" s="225"/>
      <c r="AY2603" s="225"/>
      <c r="AZ2603" s="225"/>
      <c r="BA2603" s="225"/>
      <c r="BB2603" s="225"/>
      <c r="BC2603" s="225"/>
      <c r="BD2603" s="225"/>
      <c r="BE2603" s="225"/>
      <c r="BF2603" s="225"/>
      <c r="BG2603" s="225"/>
      <c r="BH2603" s="225"/>
      <c r="BI2603" s="225"/>
      <c r="BJ2603" s="225"/>
      <c r="BK2603" s="225"/>
      <c r="BL2603" s="225"/>
      <c r="BM2603" s="225"/>
      <c r="BN2603" s="225"/>
      <c r="BO2603" s="239"/>
      <c r="BP2603" s="239"/>
      <c r="BQ2603" s="62"/>
      <c r="BR2603" s="62"/>
      <c r="BS2603" s="62"/>
    </row>
    <row r="2604" spans="1:71" ht="8.85" customHeight="1" thickBot="1">
      <c r="A2604" s="62"/>
      <c r="B2604" s="240"/>
      <c r="C2604" s="241"/>
      <c r="D2604" s="241"/>
      <c r="E2604" s="241"/>
      <c r="F2604" s="242"/>
      <c r="G2604" s="242"/>
      <c r="H2604" s="241"/>
      <c r="I2604" s="241"/>
      <c r="J2604" s="241"/>
      <c r="K2604" s="241"/>
      <c r="L2604" s="241"/>
      <c r="M2604" s="241"/>
      <c r="N2604" s="241"/>
      <c r="O2604" s="241"/>
      <c r="P2604" s="241"/>
      <c r="Q2604" s="241"/>
      <c r="R2604" s="241"/>
      <c r="S2604" s="241"/>
      <c r="T2604" s="241"/>
      <c r="U2604" s="241"/>
      <c r="V2604" s="241"/>
      <c r="W2604" s="241"/>
      <c r="X2604" s="241"/>
      <c r="Y2604" s="241"/>
      <c r="Z2604" s="241"/>
      <c r="AA2604" s="241"/>
      <c r="AB2604" s="241"/>
      <c r="AC2604" s="241"/>
      <c r="AD2604" s="241"/>
      <c r="AE2604" s="241"/>
      <c r="AF2604" s="243"/>
      <c r="AG2604" s="243"/>
      <c r="AH2604" s="241"/>
      <c r="AI2604" s="241"/>
      <c r="AJ2604" s="241"/>
      <c r="AK2604" s="241"/>
      <c r="AL2604" s="241"/>
      <c r="AM2604" s="241"/>
      <c r="AN2604" s="241"/>
      <c r="AO2604" s="241"/>
      <c r="AP2604" s="241"/>
      <c r="AQ2604" s="241"/>
      <c r="AR2604" s="241"/>
      <c r="AS2604" s="241"/>
      <c r="AT2604" s="241"/>
      <c r="AU2604" s="241"/>
      <c r="AV2604" s="241"/>
      <c r="AW2604" s="241"/>
      <c r="AX2604" s="241"/>
      <c r="AY2604" s="241"/>
      <c r="AZ2604" s="241"/>
      <c r="BA2604" s="241"/>
      <c r="BB2604" s="241"/>
      <c r="BC2604" s="241"/>
      <c r="BD2604" s="241"/>
      <c r="BE2604" s="241"/>
      <c r="BF2604" s="241"/>
      <c r="BG2604" s="241"/>
      <c r="BH2604" s="241"/>
      <c r="BI2604" s="241"/>
      <c r="BJ2604" s="241"/>
      <c r="BK2604" s="241"/>
      <c r="BL2604" s="241"/>
      <c r="BM2604" s="241"/>
      <c r="BN2604" s="241"/>
      <c r="BO2604" s="244"/>
      <c r="BP2604" s="244"/>
      <c r="BQ2604" s="62"/>
      <c r="BR2604" s="62"/>
      <c r="BS2604" s="62"/>
    </row>
    <row r="2605" spans="1:71" s="70" customFormat="1" ht="33.4" customHeight="1" thickTop="1">
      <c r="A2605" s="74"/>
      <c r="B2605" s="634" t="s">
        <v>0</v>
      </c>
      <c r="C2605" s="636" t="s">
        <v>1</v>
      </c>
      <c r="D2605" s="637"/>
      <c r="E2605" s="245" t="s">
        <v>28</v>
      </c>
      <c r="F2605" s="644" t="s">
        <v>115</v>
      </c>
      <c r="G2605" s="644" t="s">
        <v>116</v>
      </c>
      <c r="H2605" s="640" t="s">
        <v>41</v>
      </c>
      <c r="I2605" s="641"/>
      <c r="J2605" s="619" t="s">
        <v>7</v>
      </c>
      <c r="K2605" s="619"/>
      <c r="L2605" s="619"/>
      <c r="M2605" s="619"/>
      <c r="N2605" s="619"/>
      <c r="O2605" s="619"/>
      <c r="P2605" s="619" t="s">
        <v>2</v>
      </c>
      <c r="Q2605" s="619"/>
      <c r="R2605" s="619"/>
      <c r="S2605" s="619"/>
      <c r="T2605" s="619"/>
      <c r="U2605" s="619"/>
      <c r="V2605" s="630" t="s">
        <v>35</v>
      </c>
      <c r="W2605" s="631"/>
      <c r="X2605" s="630" t="s">
        <v>36</v>
      </c>
      <c r="Y2605" s="631"/>
      <c r="Z2605" s="630" t="s">
        <v>44</v>
      </c>
      <c r="AA2605" s="631"/>
      <c r="AB2605" s="619" t="s">
        <v>6</v>
      </c>
      <c r="AC2605" s="619"/>
      <c r="AD2605" s="619"/>
      <c r="AE2605" s="619"/>
      <c r="AF2605" s="619"/>
      <c r="AG2605" s="619"/>
      <c r="AH2605" s="619" t="s">
        <v>74</v>
      </c>
      <c r="AI2605" s="619"/>
      <c r="AJ2605" s="619"/>
      <c r="AK2605" s="619"/>
      <c r="AL2605" s="619"/>
      <c r="AM2605" s="619"/>
      <c r="AN2605" s="619" t="s">
        <v>75</v>
      </c>
      <c r="AO2605" s="619"/>
      <c r="AP2605" s="619"/>
      <c r="AQ2605" s="619"/>
      <c r="AR2605" s="619"/>
      <c r="AS2605" s="619"/>
      <c r="AT2605" s="619" t="s">
        <v>76</v>
      </c>
      <c r="AU2605" s="619"/>
      <c r="AV2605" s="619"/>
      <c r="AW2605" s="619"/>
      <c r="AX2605" s="619"/>
      <c r="AY2605" s="621"/>
      <c r="AZ2605" s="619" t="s">
        <v>4</v>
      </c>
      <c r="BA2605" s="619"/>
      <c r="BB2605" s="619"/>
      <c r="BC2605" s="619"/>
      <c r="BD2605" s="619"/>
      <c r="BE2605" s="620"/>
      <c r="BF2605" s="619" t="s">
        <v>77</v>
      </c>
      <c r="BG2605" s="619"/>
      <c r="BH2605" s="619"/>
      <c r="BI2605" s="619"/>
      <c r="BJ2605" s="619"/>
      <c r="BK2605" s="621"/>
      <c r="BL2605" s="622" t="s">
        <v>25</v>
      </c>
      <c r="BM2605" s="623"/>
      <c r="BN2605" s="624"/>
      <c r="BO2605" s="615" t="s">
        <v>92</v>
      </c>
      <c r="BP2605" s="615" t="s">
        <v>93</v>
      </c>
      <c r="BQ2605" s="74"/>
      <c r="BR2605" s="74"/>
      <c r="BS2605" s="74"/>
    </row>
    <row r="2606" spans="1:71" s="76" customFormat="1" ht="31.9" customHeight="1">
      <c r="A2606" s="75"/>
      <c r="B2606" s="635"/>
      <c r="C2606" s="638"/>
      <c r="D2606" s="639"/>
      <c r="E2606" s="246" t="s">
        <v>117</v>
      </c>
      <c r="F2606" s="645"/>
      <c r="G2606" s="645"/>
      <c r="H2606" s="642"/>
      <c r="I2606" s="643"/>
      <c r="J2606" s="607" t="s">
        <v>17</v>
      </c>
      <c r="K2606" s="608"/>
      <c r="L2606" s="609" t="s">
        <v>18</v>
      </c>
      <c r="M2606" s="610"/>
      <c r="N2606" s="617" t="s">
        <v>19</v>
      </c>
      <c r="O2606" s="618" t="s">
        <v>8</v>
      </c>
      <c r="P2606" s="607" t="s">
        <v>26</v>
      </c>
      <c r="Q2606" s="608"/>
      <c r="R2606" s="609" t="s">
        <v>24</v>
      </c>
      <c r="S2606" s="610"/>
      <c r="T2606" s="617" t="s">
        <v>19</v>
      </c>
      <c r="U2606" s="618"/>
      <c r="V2606" s="632"/>
      <c r="W2606" s="633"/>
      <c r="X2606" s="632"/>
      <c r="Y2606" s="633"/>
      <c r="Z2606" s="632"/>
      <c r="AA2606" s="633"/>
      <c r="AB2606" s="607" t="s">
        <v>54</v>
      </c>
      <c r="AC2606" s="608"/>
      <c r="AD2606" s="609" t="s">
        <v>23</v>
      </c>
      <c r="AE2606" s="610" t="s">
        <v>3</v>
      </c>
      <c r="AF2606" s="611" t="s">
        <v>5</v>
      </c>
      <c r="AG2606" s="612"/>
      <c r="AH2606" s="607" t="s">
        <v>54</v>
      </c>
      <c r="AI2606" s="608"/>
      <c r="AJ2606" s="609" t="s">
        <v>23</v>
      </c>
      <c r="AK2606" s="610" t="s">
        <v>3</v>
      </c>
      <c r="AL2606" s="611" t="s">
        <v>5</v>
      </c>
      <c r="AM2606" s="612"/>
      <c r="AN2606" s="607" t="s">
        <v>54</v>
      </c>
      <c r="AO2606" s="608"/>
      <c r="AP2606" s="609" t="s">
        <v>23</v>
      </c>
      <c r="AQ2606" s="610" t="s">
        <v>3</v>
      </c>
      <c r="AR2606" s="611" t="s">
        <v>5</v>
      </c>
      <c r="AS2606" s="612"/>
      <c r="AT2606" s="613" t="s">
        <v>54</v>
      </c>
      <c r="AU2606" s="614"/>
      <c r="AV2606" s="628" t="s">
        <v>23</v>
      </c>
      <c r="AW2606" s="629" t="s">
        <v>3</v>
      </c>
      <c r="AX2606" s="611" t="s">
        <v>5</v>
      </c>
      <c r="AY2606" s="612"/>
      <c r="AZ2606" s="607" t="s">
        <v>54</v>
      </c>
      <c r="BA2606" s="608"/>
      <c r="BB2606" s="609" t="s">
        <v>23</v>
      </c>
      <c r="BC2606" s="610" t="s">
        <v>3</v>
      </c>
      <c r="BD2606" s="611" t="s">
        <v>5</v>
      </c>
      <c r="BE2606" s="612"/>
      <c r="BF2606" s="613" t="s">
        <v>54</v>
      </c>
      <c r="BG2606" s="614"/>
      <c r="BH2606" s="628" t="s">
        <v>23</v>
      </c>
      <c r="BI2606" s="629" t="s">
        <v>3</v>
      </c>
      <c r="BJ2606" s="611" t="s">
        <v>5</v>
      </c>
      <c r="BK2606" s="612"/>
      <c r="BL2606" s="625"/>
      <c r="BM2606" s="626"/>
      <c r="BN2606" s="627"/>
      <c r="BO2606" s="616"/>
      <c r="BP2606" s="616"/>
      <c r="BQ2606" s="75"/>
      <c r="BR2606" s="75"/>
      <c r="BS2606" s="75"/>
    </row>
    <row r="2607" spans="1:71" ht="23.85" customHeight="1">
      <c r="A2607" s="77"/>
      <c r="B2607" s="605" t="str">
        <f>IF(ROSTER!B$8="","",ROSTER!B$8)</f>
        <v/>
      </c>
      <c r="C2607" s="588" t="str">
        <f>IF(ROSTER!C$8="","",ROSTER!C$8)</f>
        <v/>
      </c>
      <c r="D2607" s="589"/>
      <c r="E2607" s="590"/>
      <c r="F2607" s="592">
        <f>IF(E2607="y",1,IF(E2607="S",1,0))</f>
        <v>0</v>
      </c>
      <c r="G2607" s="594">
        <f>IF(E2607="S",1,0)</f>
        <v>0</v>
      </c>
      <c r="H2607" s="584"/>
      <c r="I2607" s="576"/>
      <c r="J2607" s="564"/>
      <c r="K2607" s="565"/>
      <c r="L2607" s="568"/>
      <c r="M2607" s="569"/>
      <c r="N2607" s="578">
        <f>L2607+J2607</f>
        <v>0</v>
      </c>
      <c r="O2607" s="579"/>
      <c r="P2607" s="564"/>
      <c r="Q2607" s="565"/>
      <c r="R2607" s="568"/>
      <c r="S2607" s="569"/>
      <c r="T2607" s="578">
        <f>R2607-P2607</f>
        <v>0</v>
      </c>
      <c r="U2607" s="579"/>
      <c r="V2607" s="584"/>
      <c r="W2607" s="576"/>
      <c r="X2607" s="564"/>
      <c r="Y2607" s="576"/>
      <c r="Z2607" s="564"/>
      <c r="AA2607" s="576"/>
      <c r="AB2607" s="564"/>
      <c r="AC2607" s="565"/>
      <c r="AD2607" s="568"/>
      <c r="AE2607" s="569"/>
      <c r="AF2607" s="548">
        <f>IF(AB2607=0,0,(AD2607/AB2607)*100)</f>
        <v>0</v>
      </c>
      <c r="AG2607" s="549"/>
      <c r="AH2607" s="564"/>
      <c r="AI2607" s="565"/>
      <c r="AJ2607" s="568"/>
      <c r="AK2607" s="569"/>
      <c r="AL2607" s="548">
        <f>IF(AH2607=0,0,(AJ2607/AH2607)*100)</f>
        <v>0</v>
      </c>
      <c r="AM2607" s="549"/>
      <c r="AN2607" s="564"/>
      <c r="AO2607" s="565"/>
      <c r="AP2607" s="568"/>
      <c r="AQ2607" s="569"/>
      <c r="AR2607" s="548">
        <f>IF(AN2607=0,0,(AP2607/AN2607)*100)</f>
        <v>0</v>
      </c>
      <c r="AS2607" s="549"/>
      <c r="AT2607" s="572">
        <f>AB2607+AH2607+AN2607</f>
        <v>0</v>
      </c>
      <c r="AU2607" s="573"/>
      <c r="AV2607" s="544">
        <f>AD2607+AJ2607+AP2607</f>
        <v>0</v>
      </c>
      <c r="AW2607" s="545"/>
      <c r="AX2607" s="548">
        <f>IF(AT2607=0,0,(AV2607/AT2607)*100)</f>
        <v>0</v>
      </c>
      <c r="AY2607" s="549"/>
      <c r="AZ2607" s="564"/>
      <c r="BA2607" s="565"/>
      <c r="BB2607" s="568"/>
      <c r="BC2607" s="569"/>
      <c r="BD2607" s="548">
        <f>IF(AZ2607=0,0,(BB2607/AZ2607)*100)</f>
        <v>0</v>
      </c>
      <c r="BE2607" s="549"/>
      <c r="BF2607" s="572">
        <f>AT2607+AZ2607</f>
        <v>0</v>
      </c>
      <c r="BG2607" s="573"/>
      <c r="BH2607" s="544">
        <f>AV2607+BB2607</f>
        <v>0</v>
      </c>
      <c r="BI2607" s="545"/>
      <c r="BJ2607" s="548">
        <f>IF(BF2607=0,0,(BH2607/BF2607)*100)</f>
        <v>0</v>
      </c>
      <c r="BK2607" s="549"/>
      <c r="BL2607" s="552">
        <f>(AD2607*2)+(AJ2607*2)+(AP2607*3)+BB2607</f>
        <v>0</v>
      </c>
      <c r="BM2607" s="553"/>
      <c r="BN2607" s="554"/>
      <c r="BO2607" s="560" t="e">
        <f>(BL2607*BR$2312)+(N2607*BR$2313)+(X2607*BR$2314)+(R2607*BR$2315)+(V2607*BR$2316)+(Z2607*BR$2317)</f>
        <v>#REF!</v>
      </c>
      <c r="BP2607" s="560" t="e">
        <f>((AZ2607-BB2607)*BR$2319)+((AT2607-AV2607)*BR$2318)+(H2607*BR$2320)+(P2607*BR$2321)</f>
        <v>#REF!</v>
      </c>
      <c r="BQ2607" s="78" t="s">
        <v>81</v>
      </c>
      <c r="BR2607" s="79" t="e">
        <f>IF(#REF!="B",#REF!,IF(#REF!="C",#REF!,#REF!))</f>
        <v>#REF!</v>
      </c>
      <c r="BS2607" s="75"/>
    </row>
    <row r="2608" spans="1:71" ht="23.85" customHeight="1">
      <c r="A2608" s="77"/>
      <c r="B2608" s="606"/>
      <c r="C2608" s="562" t="str">
        <f>IF(ROSTER!D$8="","",ROSTER!D$8)</f>
        <v/>
      </c>
      <c r="D2608" s="563"/>
      <c r="E2608" s="591"/>
      <c r="F2608" s="593"/>
      <c r="G2608" s="595"/>
      <c r="H2608" s="585"/>
      <c r="I2608" s="577"/>
      <c r="J2608" s="566"/>
      <c r="K2608" s="567"/>
      <c r="L2608" s="570"/>
      <c r="M2608" s="571"/>
      <c r="N2608" s="582" t="s">
        <v>16</v>
      </c>
      <c r="O2608" s="583"/>
      <c r="P2608" s="566"/>
      <c r="Q2608" s="567"/>
      <c r="R2608" s="570"/>
      <c r="S2608" s="571"/>
      <c r="T2608" s="582" t="s">
        <v>16</v>
      </c>
      <c r="U2608" s="583"/>
      <c r="V2608" s="585"/>
      <c r="W2608" s="577"/>
      <c r="X2608" s="566"/>
      <c r="Y2608" s="577"/>
      <c r="Z2608" s="566"/>
      <c r="AA2608" s="577"/>
      <c r="AB2608" s="566"/>
      <c r="AC2608" s="567"/>
      <c r="AD2608" s="570"/>
      <c r="AE2608" s="571"/>
      <c r="AF2608" s="598"/>
      <c r="AG2608" s="599"/>
      <c r="AH2608" s="566"/>
      <c r="AI2608" s="567"/>
      <c r="AJ2608" s="570"/>
      <c r="AK2608" s="571"/>
      <c r="AL2608" s="598"/>
      <c r="AM2608" s="599"/>
      <c r="AN2608" s="566"/>
      <c r="AO2608" s="567"/>
      <c r="AP2608" s="570"/>
      <c r="AQ2608" s="571"/>
      <c r="AR2608" s="598"/>
      <c r="AS2608" s="599"/>
      <c r="AT2608" s="603"/>
      <c r="AU2608" s="604"/>
      <c r="AV2608" s="596"/>
      <c r="AW2608" s="597"/>
      <c r="AX2608" s="598"/>
      <c r="AY2608" s="599"/>
      <c r="AZ2608" s="566"/>
      <c r="BA2608" s="567"/>
      <c r="BB2608" s="570"/>
      <c r="BC2608" s="571"/>
      <c r="BD2608" s="598"/>
      <c r="BE2608" s="599"/>
      <c r="BF2608" s="603"/>
      <c r="BG2608" s="604"/>
      <c r="BH2608" s="596"/>
      <c r="BI2608" s="597"/>
      <c r="BJ2608" s="598"/>
      <c r="BK2608" s="599"/>
      <c r="BL2608" s="600"/>
      <c r="BM2608" s="601"/>
      <c r="BN2608" s="602"/>
      <c r="BO2608" s="561"/>
      <c r="BP2608" s="561"/>
      <c r="BQ2608" s="78" t="s">
        <v>82</v>
      </c>
      <c r="BR2608" s="79" t="e">
        <f>IF(#REF!="B",#REF!,IF(#REF!="C",#REF!,#REF!))</f>
        <v>#REF!</v>
      </c>
      <c r="BS2608" s="75"/>
    </row>
    <row r="2609" spans="1:76" ht="21.75" customHeight="1">
      <c r="A2609" s="62"/>
      <c r="B2609" s="605" t="str">
        <f>IF(ROSTER!B$10="","",ROSTER!B$10)</f>
        <v/>
      </c>
      <c r="C2609" s="588" t="str">
        <f>IF(ROSTER!C$10="","",ROSTER!C$10)</f>
        <v/>
      </c>
      <c r="D2609" s="589"/>
      <c r="E2609" s="590"/>
      <c r="F2609" s="592">
        <f>IF(E2609="y",1,IF(E2609="S",1,0))</f>
        <v>0</v>
      </c>
      <c r="G2609" s="594">
        <f>IF(E2609="S",1,0)</f>
        <v>0</v>
      </c>
      <c r="H2609" s="584"/>
      <c r="I2609" s="576"/>
      <c r="J2609" s="564"/>
      <c r="K2609" s="565"/>
      <c r="L2609" s="568"/>
      <c r="M2609" s="569"/>
      <c r="N2609" s="578">
        <f>L2609+J2609</f>
        <v>0</v>
      </c>
      <c r="O2609" s="579"/>
      <c r="P2609" s="564"/>
      <c r="Q2609" s="565"/>
      <c r="R2609" s="568"/>
      <c r="S2609" s="569"/>
      <c r="T2609" s="578">
        <f>R2609-P2609</f>
        <v>0</v>
      </c>
      <c r="U2609" s="579"/>
      <c r="V2609" s="584"/>
      <c r="W2609" s="576"/>
      <c r="X2609" s="564"/>
      <c r="Y2609" s="576"/>
      <c r="Z2609" s="564"/>
      <c r="AA2609" s="576"/>
      <c r="AB2609" s="564"/>
      <c r="AC2609" s="565"/>
      <c r="AD2609" s="568"/>
      <c r="AE2609" s="569"/>
      <c r="AF2609" s="548">
        <f>IF(AB2609=0,0,(AD2609/AB2609)*100)</f>
        <v>0</v>
      </c>
      <c r="AG2609" s="549"/>
      <c r="AH2609" s="564"/>
      <c r="AI2609" s="565"/>
      <c r="AJ2609" s="568"/>
      <c r="AK2609" s="569"/>
      <c r="AL2609" s="548">
        <f>IF(AH2609=0,0,(AJ2609/AH2609)*100)</f>
        <v>0</v>
      </c>
      <c r="AM2609" s="549"/>
      <c r="AN2609" s="564"/>
      <c r="AO2609" s="565"/>
      <c r="AP2609" s="568"/>
      <c r="AQ2609" s="569"/>
      <c r="AR2609" s="548">
        <f>IF(AN2609=0,0,(AP2609/AN2609)*100)</f>
        <v>0</v>
      </c>
      <c r="AS2609" s="549"/>
      <c r="AT2609" s="572">
        <f>AB2609+AH2609+AN2609</f>
        <v>0</v>
      </c>
      <c r="AU2609" s="573"/>
      <c r="AV2609" s="544">
        <f>AD2609+AJ2609+AP2609</f>
        <v>0</v>
      </c>
      <c r="AW2609" s="545"/>
      <c r="AX2609" s="548">
        <f>IF(AT2609=0,0,(AV2609/AT2609)*100)</f>
        <v>0</v>
      </c>
      <c r="AY2609" s="549"/>
      <c r="AZ2609" s="564"/>
      <c r="BA2609" s="565"/>
      <c r="BB2609" s="568"/>
      <c r="BC2609" s="569"/>
      <c r="BD2609" s="548">
        <f>IF(AZ2609=0,0,(BB2609/AZ2609)*100)</f>
        <v>0</v>
      </c>
      <c r="BE2609" s="549"/>
      <c r="BF2609" s="572">
        <f>AT2609+AZ2609</f>
        <v>0</v>
      </c>
      <c r="BG2609" s="573"/>
      <c r="BH2609" s="544">
        <f>AV2609+BB2609</f>
        <v>0</v>
      </c>
      <c r="BI2609" s="545"/>
      <c r="BJ2609" s="548">
        <f>IF(BF2609=0,0,(BH2609/BF2609)*100)</f>
        <v>0</v>
      </c>
      <c r="BK2609" s="549"/>
      <c r="BL2609" s="552">
        <f>(AD2609*2)+(AJ2609*2)+(AP2609*3)+BB2609</f>
        <v>0</v>
      </c>
      <c r="BM2609" s="553"/>
      <c r="BN2609" s="554"/>
      <c r="BO2609" s="560" t="e">
        <f>(BL2609*BR$2312)+(N2609*BR$2313)+(X2609*BR$2314)+(R2609*BR$2315)+(V2609*BR$2316)+(Z2609*BR$2317)</f>
        <v>#REF!</v>
      </c>
      <c r="BP2609" s="560" t="e">
        <f>((AZ2609-BB2609)*BR$2319)+((AT2609-AV2609)*BR$2318)+(H2609*BR$2320)+(P2609*BR$2321)</f>
        <v>#REF!</v>
      </c>
      <c r="BQ2609" s="78" t="s">
        <v>83</v>
      </c>
      <c r="BR2609" s="79" t="e">
        <f>IF(#REF!="B",#REF!,IF(#REF!="C",#REF!,#REF!))</f>
        <v>#REF!</v>
      </c>
      <c r="BS2609" s="75"/>
    </row>
    <row r="2610" spans="1:76" ht="21.75" customHeight="1">
      <c r="A2610" s="62"/>
      <c r="B2610" s="606"/>
      <c r="C2610" s="562" t="str">
        <f>IF(ROSTER!D$10="","",ROSTER!D$10)</f>
        <v/>
      </c>
      <c r="D2610" s="563"/>
      <c r="E2610" s="591"/>
      <c r="F2610" s="593"/>
      <c r="G2610" s="595"/>
      <c r="H2610" s="585"/>
      <c r="I2610" s="577"/>
      <c r="J2610" s="566"/>
      <c r="K2610" s="567"/>
      <c r="L2610" s="570"/>
      <c r="M2610" s="571"/>
      <c r="N2610" s="582" t="s">
        <v>16</v>
      </c>
      <c r="O2610" s="583"/>
      <c r="P2610" s="566"/>
      <c r="Q2610" s="567"/>
      <c r="R2610" s="570"/>
      <c r="S2610" s="571"/>
      <c r="T2610" s="582" t="s">
        <v>16</v>
      </c>
      <c r="U2610" s="583"/>
      <c r="V2610" s="585"/>
      <c r="W2610" s="577"/>
      <c r="X2610" s="566"/>
      <c r="Y2610" s="577"/>
      <c r="Z2610" s="566"/>
      <c r="AA2610" s="577"/>
      <c r="AB2610" s="566"/>
      <c r="AC2610" s="567"/>
      <c r="AD2610" s="570"/>
      <c r="AE2610" s="571"/>
      <c r="AF2610" s="598"/>
      <c r="AG2610" s="599"/>
      <c r="AH2610" s="566"/>
      <c r="AI2610" s="567"/>
      <c r="AJ2610" s="570"/>
      <c r="AK2610" s="571"/>
      <c r="AL2610" s="598"/>
      <c r="AM2610" s="599"/>
      <c r="AN2610" s="566"/>
      <c r="AO2610" s="567"/>
      <c r="AP2610" s="570"/>
      <c r="AQ2610" s="571"/>
      <c r="AR2610" s="598"/>
      <c r="AS2610" s="599"/>
      <c r="AT2610" s="603"/>
      <c r="AU2610" s="604"/>
      <c r="AV2610" s="596"/>
      <c r="AW2610" s="597"/>
      <c r="AX2610" s="598"/>
      <c r="AY2610" s="599"/>
      <c r="AZ2610" s="566"/>
      <c r="BA2610" s="567"/>
      <c r="BB2610" s="570"/>
      <c r="BC2610" s="571"/>
      <c r="BD2610" s="598"/>
      <c r="BE2610" s="599"/>
      <c r="BF2610" s="603"/>
      <c r="BG2610" s="604"/>
      <c r="BH2610" s="596"/>
      <c r="BI2610" s="597"/>
      <c r="BJ2610" s="598"/>
      <c r="BK2610" s="599"/>
      <c r="BL2610" s="600"/>
      <c r="BM2610" s="601"/>
      <c r="BN2610" s="602"/>
      <c r="BO2610" s="561"/>
      <c r="BP2610" s="561"/>
      <c r="BQ2610" s="78" t="s">
        <v>84</v>
      </c>
      <c r="BR2610" s="79" t="e">
        <f>IF(#REF!="B",#REF!,IF(#REF!="C",#REF!,#REF!))</f>
        <v>#REF!</v>
      </c>
      <c r="BS2610" s="75"/>
    </row>
    <row r="2611" spans="1:76" ht="21.75" customHeight="1">
      <c r="A2611" s="62"/>
      <c r="B2611" s="586" t="str">
        <f>IF(ROSTER!B$12="","",ROSTER!B$12)</f>
        <v/>
      </c>
      <c r="C2611" s="588" t="str">
        <f>IF(ROSTER!C$12="","",ROSTER!C$12)</f>
        <v/>
      </c>
      <c r="D2611" s="589"/>
      <c r="E2611" s="590"/>
      <c r="F2611" s="592">
        <f>IF(E2611="y",1,IF(E2611="S",1,0))</f>
        <v>0</v>
      </c>
      <c r="G2611" s="594">
        <f>IF(E2611="S",1,0)</f>
        <v>0</v>
      </c>
      <c r="H2611" s="584"/>
      <c r="I2611" s="576"/>
      <c r="J2611" s="564"/>
      <c r="K2611" s="565"/>
      <c r="L2611" s="568"/>
      <c r="M2611" s="569"/>
      <c r="N2611" s="578">
        <f>L2611+J2611</f>
        <v>0</v>
      </c>
      <c r="O2611" s="579"/>
      <c r="P2611" s="564"/>
      <c r="Q2611" s="565"/>
      <c r="R2611" s="568"/>
      <c r="S2611" s="569"/>
      <c r="T2611" s="578">
        <f>R2611-P2611</f>
        <v>0</v>
      </c>
      <c r="U2611" s="579"/>
      <c r="V2611" s="584"/>
      <c r="W2611" s="576"/>
      <c r="X2611" s="564"/>
      <c r="Y2611" s="576"/>
      <c r="Z2611" s="564"/>
      <c r="AA2611" s="576"/>
      <c r="AB2611" s="564"/>
      <c r="AC2611" s="565"/>
      <c r="AD2611" s="568"/>
      <c r="AE2611" s="569"/>
      <c r="AF2611" s="548">
        <f>IF(AB2611=0,0,(AD2611/AB2611)*100)</f>
        <v>0</v>
      </c>
      <c r="AG2611" s="549"/>
      <c r="AH2611" s="564"/>
      <c r="AI2611" s="565"/>
      <c r="AJ2611" s="568"/>
      <c r="AK2611" s="569"/>
      <c r="AL2611" s="548">
        <f>IF(AH2611=0,0,(AJ2611/AH2611)*100)</f>
        <v>0</v>
      </c>
      <c r="AM2611" s="549"/>
      <c r="AN2611" s="564"/>
      <c r="AO2611" s="565"/>
      <c r="AP2611" s="568"/>
      <c r="AQ2611" s="569"/>
      <c r="AR2611" s="548">
        <f>IF(AN2611=0,0,(AP2611/AN2611)*100)</f>
        <v>0</v>
      </c>
      <c r="AS2611" s="549"/>
      <c r="AT2611" s="572">
        <f>AB2611+AH2611+AN2611</f>
        <v>0</v>
      </c>
      <c r="AU2611" s="573"/>
      <c r="AV2611" s="544">
        <f>AD2611+AJ2611+AP2611</f>
        <v>0</v>
      </c>
      <c r="AW2611" s="545"/>
      <c r="AX2611" s="548">
        <f>IF(AT2611=0,0,(AV2611/AT2611)*100)</f>
        <v>0</v>
      </c>
      <c r="AY2611" s="549"/>
      <c r="AZ2611" s="564"/>
      <c r="BA2611" s="565"/>
      <c r="BB2611" s="568"/>
      <c r="BC2611" s="569"/>
      <c r="BD2611" s="548">
        <f>IF(AZ2611=0,0,(BB2611/AZ2611)*100)</f>
        <v>0</v>
      </c>
      <c r="BE2611" s="549"/>
      <c r="BF2611" s="572">
        <f>AT2611+AZ2611</f>
        <v>0</v>
      </c>
      <c r="BG2611" s="573"/>
      <c r="BH2611" s="544">
        <f>AV2611+BB2611</f>
        <v>0</v>
      </c>
      <c r="BI2611" s="545"/>
      <c r="BJ2611" s="548">
        <f>IF(BF2611=0,0,(BH2611/BF2611)*100)</f>
        <v>0</v>
      </c>
      <c r="BK2611" s="549"/>
      <c r="BL2611" s="552">
        <f>(AD2611*2)+(AJ2611*2)+(AP2611*3)+BB2611</f>
        <v>0</v>
      </c>
      <c r="BM2611" s="553"/>
      <c r="BN2611" s="554"/>
      <c r="BO2611" s="560" t="e">
        <f>(BL2611*BR$2312)+(N2611*BR$2313)+(X2611*BR$2314)+(R2611*BR$2315)+(V2611*BR$2316)+(Z2611*BR$2317)</f>
        <v>#REF!</v>
      </c>
      <c r="BP2611" s="560" t="e">
        <f>((AZ2611-BB2611)*BR$2319)+((AT2611-AV2611)*BR$2318)+(H2611*BR$2320)+(P2611*BR$2321)</f>
        <v>#REF!</v>
      </c>
      <c r="BQ2611" s="78" t="s">
        <v>85</v>
      </c>
      <c r="BR2611" s="79" t="e">
        <f>IF(#REF!="B",#REF!,IF(#REF!="C",#REF!,#REF!))</f>
        <v>#REF!</v>
      </c>
      <c r="BS2611" s="75"/>
    </row>
    <row r="2612" spans="1:76" ht="21.75" customHeight="1">
      <c r="A2612" s="62"/>
      <c r="B2612" s="587"/>
      <c r="C2612" s="562" t="str">
        <f>IF(ROSTER!D$12="","",ROSTER!D$12)</f>
        <v/>
      </c>
      <c r="D2612" s="563"/>
      <c r="E2612" s="591"/>
      <c r="F2612" s="593"/>
      <c r="G2612" s="595"/>
      <c r="H2612" s="585"/>
      <c r="I2612" s="577"/>
      <c r="J2612" s="566"/>
      <c r="K2612" s="567"/>
      <c r="L2612" s="570"/>
      <c r="M2612" s="571"/>
      <c r="N2612" s="582" t="s">
        <v>16</v>
      </c>
      <c r="O2612" s="583"/>
      <c r="P2612" s="566"/>
      <c r="Q2612" s="567"/>
      <c r="R2612" s="570"/>
      <c r="S2612" s="571"/>
      <c r="T2612" s="582" t="s">
        <v>16</v>
      </c>
      <c r="U2612" s="583"/>
      <c r="V2612" s="585"/>
      <c r="W2612" s="577"/>
      <c r="X2612" s="566"/>
      <c r="Y2612" s="577"/>
      <c r="Z2612" s="566"/>
      <c r="AA2612" s="577"/>
      <c r="AB2612" s="566"/>
      <c r="AC2612" s="567"/>
      <c r="AD2612" s="570"/>
      <c r="AE2612" s="571"/>
      <c r="AF2612" s="598"/>
      <c r="AG2612" s="599"/>
      <c r="AH2612" s="566"/>
      <c r="AI2612" s="567"/>
      <c r="AJ2612" s="570"/>
      <c r="AK2612" s="571"/>
      <c r="AL2612" s="598"/>
      <c r="AM2612" s="599"/>
      <c r="AN2612" s="566"/>
      <c r="AO2612" s="567"/>
      <c r="AP2612" s="570"/>
      <c r="AQ2612" s="571"/>
      <c r="AR2612" s="598"/>
      <c r="AS2612" s="599"/>
      <c r="AT2612" s="603"/>
      <c r="AU2612" s="604"/>
      <c r="AV2612" s="596"/>
      <c r="AW2612" s="597"/>
      <c r="AX2612" s="598"/>
      <c r="AY2612" s="599"/>
      <c r="AZ2612" s="566"/>
      <c r="BA2612" s="567"/>
      <c r="BB2612" s="570"/>
      <c r="BC2612" s="571"/>
      <c r="BD2612" s="598"/>
      <c r="BE2612" s="599"/>
      <c r="BF2612" s="603"/>
      <c r="BG2612" s="604"/>
      <c r="BH2612" s="596"/>
      <c r="BI2612" s="597"/>
      <c r="BJ2612" s="598"/>
      <c r="BK2612" s="599"/>
      <c r="BL2612" s="600"/>
      <c r="BM2612" s="601"/>
      <c r="BN2612" s="602"/>
      <c r="BO2612" s="561"/>
      <c r="BP2612" s="561"/>
      <c r="BQ2612" s="78" t="s">
        <v>86</v>
      </c>
      <c r="BR2612" s="79" t="e">
        <f>IF(#REF!="B",#REF!,IF(#REF!="C",#REF!,#REF!))</f>
        <v>#REF!</v>
      </c>
      <c r="BS2612" s="75"/>
    </row>
    <row r="2613" spans="1:76" ht="21.75" customHeight="1">
      <c r="A2613" s="62"/>
      <c r="B2613" s="586" t="str">
        <f>IF(ROSTER!B$14="","",ROSTER!B$14)</f>
        <v/>
      </c>
      <c r="C2613" s="588" t="str">
        <f>IF(ROSTER!C$14="","",ROSTER!C$14)</f>
        <v/>
      </c>
      <c r="D2613" s="589"/>
      <c r="E2613" s="590"/>
      <c r="F2613" s="592">
        <f>IF(E2613="y",1,IF(E2613="S",1,0))</f>
        <v>0</v>
      </c>
      <c r="G2613" s="594">
        <f>IF(E2613="S",1,0)</f>
        <v>0</v>
      </c>
      <c r="H2613" s="584"/>
      <c r="I2613" s="576"/>
      <c r="J2613" s="564"/>
      <c r="K2613" s="565"/>
      <c r="L2613" s="568"/>
      <c r="M2613" s="569"/>
      <c r="N2613" s="578">
        <f>L2613+J2613</f>
        <v>0</v>
      </c>
      <c r="O2613" s="579"/>
      <c r="P2613" s="564"/>
      <c r="Q2613" s="565"/>
      <c r="R2613" s="568"/>
      <c r="S2613" s="569"/>
      <c r="T2613" s="578">
        <f>R2613-P2613</f>
        <v>0</v>
      </c>
      <c r="U2613" s="579"/>
      <c r="V2613" s="584"/>
      <c r="W2613" s="576"/>
      <c r="X2613" s="564"/>
      <c r="Y2613" s="576"/>
      <c r="Z2613" s="564"/>
      <c r="AA2613" s="576"/>
      <c r="AB2613" s="564"/>
      <c r="AC2613" s="565"/>
      <c r="AD2613" s="568"/>
      <c r="AE2613" s="569"/>
      <c r="AF2613" s="548">
        <f>IF(AB2613=0,0,(AD2613/AB2613)*100)</f>
        <v>0</v>
      </c>
      <c r="AG2613" s="549"/>
      <c r="AH2613" s="564"/>
      <c r="AI2613" s="565"/>
      <c r="AJ2613" s="568"/>
      <c r="AK2613" s="569"/>
      <c r="AL2613" s="548">
        <f>IF(AH2613=0,0,(AJ2613/AH2613)*100)</f>
        <v>0</v>
      </c>
      <c r="AM2613" s="549"/>
      <c r="AN2613" s="564"/>
      <c r="AO2613" s="565"/>
      <c r="AP2613" s="568"/>
      <c r="AQ2613" s="569"/>
      <c r="AR2613" s="548">
        <f>IF(AN2613=0,0,(AP2613/AN2613)*100)</f>
        <v>0</v>
      </c>
      <c r="AS2613" s="549"/>
      <c r="AT2613" s="572">
        <f>AB2613+AH2613+AN2613</f>
        <v>0</v>
      </c>
      <c r="AU2613" s="573"/>
      <c r="AV2613" s="544">
        <f>AD2613+AJ2613+AP2613</f>
        <v>0</v>
      </c>
      <c r="AW2613" s="545"/>
      <c r="AX2613" s="548">
        <f>IF(AT2613=0,0,(AV2613/AT2613)*100)</f>
        <v>0</v>
      </c>
      <c r="AY2613" s="549"/>
      <c r="AZ2613" s="564"/>
      <c r="BA2613" s="565"/>
      <c r="BB2613" s="568"/>
      <c r="BC2613" s="569"/>
      <c r="BD2613" s="548">
        <f>IF(AZ2613=0,0,(BB2613/AZ2613)*100)</f>
        <v>0</v>
      </c>
      <c r="BE2613" s="549"/>
      <c r="BF2613" s="572">
        <f>AT2613+AZ2613</f>
        <v>0</v>
      </c>
      <c r="BG2613" s="573"/>
      <c r="BH2613" s="544">
        <f>AV2613+BB2613</f>
        <v>0</v>
      </c>
      <c r="BI2613" s="545"/>
      <c r="BJ2613" s="548">
        <f>IF(BF2613=0,0,(BH2613/BF2613)*100)</f>
        <v>0</v>
      </c>
      <c r="BK2613" s="549"/>
      <c r="BL2613" s="552">
        <f>(AD2613*2)+(AJ2613*2)+(AP2613*3)+BB2613</f>
        <v>0</v>
      </c>
      <c r="BM2613" s="553"/>
      <c r="BN2613" s="554"/>
      <c r="BO2613" s="560" t="e">
        <f>(BL2613*BR$2312)+(N2613*BR$2313)+(X2613*BR$2314)+(R2613*BR$2315)+(V2613*BR$2316)+(Z2613*BR$2317)</f>
        <v>#REF!</v>
      </c>
      <c r="BP2613" s="560" t="e">
        <f>((AZ2613-BB2613)*BR$2319)+((AT2613-AV2613)*BR$2318)+(H2613*BR$2320)+(P2613*BR$2321)</f>
        <v>#REF!</v>
      </c>
      <c r="BQ2613" s="78" t="s">
        <v>87</v>
      </c>
      <c r="BR2613" s="79" t="e">
        <f>IF(#REF!="B",#REF!,IF(#REF!="C",#REF!,#REF!))</f>
        <v>#REF!</v>
      </c>
      <c r="BS2613" s="75"/>
    </row>
    <row r="2614" spans="1:76" ht="21.75" customHeight="1">
      <c r="A2614" s="62"/>
      <c r="B2614" s="587"/>
      <c r="C2614" s="562" t="str">
        <f>IF(ROSTER!D$14="","",ROSTER!D$14)</f>
        <v/>
      </c>
      <c r="D2614" s="563"/>
      <c r="E2614" s="591"/>
      <c r="F2614" s="593"/>
      <c r="G2614" s="595"/>
      <c r="H2614" s="585"/>
      <c r="I2614" s="577"/>
      <c r="J2614" s="566"/>
      <c r="K2614" s="567"/>
      <c r="L2614" s="570"/>
      <c r="M2614" s="571"/>
      <c r="N2614" s="582" t="s">
        <v>16</v>
      </c>
      <c r="O2614" s="583"/>
      <c r="P2614" s="566"/>
      <c r="Q2614" s="567"/>
      <c r="R2614" s="570"/>
      <c r="S2614" s="571"/>
      <c r="T2614" s="582" t="s">
        <v>16</v>
      </c>
      <c r="U2614" s="583"/>
      <c r="V2614" s="585"/>
      <c r="W2614" s="577"/>
      <c r="X2614" s="566"/>
      <c r="Y2614" s="577"/>
      <c r="Z2614" s="566"/>
      <c r="AA2614" s="577"/>
      <c r="AB2614" s="566"/>
      <c r="AC2614" s="567"/>
      <c r="AD2614" s="570"/>
      <c r="AE2614" s="571"/>
      <c r="AF2614" s="598"/>
      <c r="AG2614" s="599"/>
      <c r="AH2614" s="566"/>
      <c r="AI2614" s="567"/>
      <c r="AJ2614" s="570"/>
      <c r="AK2614" s="571"/>
      <c r="AL2614" s="598"/>
      <c r="AM2614" s="599"/>
      <c r="AN2614" s="566"/>
      <c r="AO2614" s="567"/>
      <c r="AP2614" s="570"/>
      <c r="AQ2614" s="571"/>
      <c r="AR2614" s="598"/>
      <c r="AS2614" s="599"/>
      <c r="AT2614" s="603"/>
      <c r="AU2614" s="604"/>
      <c r="AV2614" s="596"/>
      <c r="AW2614" s="597"/>
      <c r="AX2614" s="598"/>
      <c r="AY2614" s="599"/>
      <c r="AZ2614" s="566"/>
      <c r="BA2614" s="567"/>
      <c r="BB2614" s="570"/>
      <c r="BC2614" s="571"/>
      <c r="BD2614" s="598"/>
      <c r="BE2614" s="599"/>
      <c r="BF2614" s="603"/>
      <c r="BG2614" s="604"/>
      <c r="BH2614" s="596"/>
      <c r="BI2614" s="597"/>
      <c r="BJ2614" s="598"/>
      <c r="BK2614" s="599"/>
      <c r="BL2614" s="600"/>
      <c r="BM2614" s="601"/>
      <c r="BN2614" s="602"/>
      <c r="BO2614" s="561"/>
      <c r="BP2614" s="561"/>
      <c r="BQ2614" s="78" t="s">
        <v>88</v>
      </c>
      <c r="BR2614" s="79" t="e">
        <f>IF(#REF!="B",#REF!,IF(#REF!="C",#REF!,#REF!))</f>
        <v>#REF!</v>
      </c>
      <c r="BS2614" s="75"/>
    </row>
    <row r="2615" spans="1:76" ht="21.75" customHeight="1">
      <c r="A2615" s="62"/>
      <c r="B2615" s="586" t="str">
        <f>IF(ROSTER!B$16="","",ROSTER!B$16)</f>
        <v/>
      </c>
      <c r="C2615" s="588" t="str">
        <f>IF(ROSTER!C$16="","",ROSTER!C$16)</f>
        <v/>
      </c>
      <c r="D2615" s="589"/>
      <c r="E2615" s="590"/>
      <c r="F2615" s="592">
        <f>IF(E2615="y",1,IF(E2615="S",1,0))</f>
        <v>0</v>
      </c>
      <c r="G2615" s="594">
        <f>IF(E2615="S",1,0)</f>
        <v>0</v>
      </c>
      <c r="H2615" s="584"/>
      <c r="I2615" s="576"/>
      <c r="J2615" s="564"/>
      <c r="K2615" s="565"/>
      <c r="L2615" s="568"/>
      <c r="M2615" s="569"/>
      <c r="N2615" s="578">
        <f>L2615+J2615</f>
        <v>0</v>
      </c>
      <c r="O2615" s="579"/>
      <c r="P2615" s="564"/>
      <c r="Q2615" s="565"/>
      <c r="R2615" s="568"/>
      <c r="S2615" s="569"/>
      <c r="T2615" s="578">
        <f>R2615-P2615</f>
        <v>0</v>
      </c>
      <c r="U2615" s="579"/>
      <c r="V2615" s="584"/>
      <c r="W2615" s="576"/>
      <c r="X2615" s="564"/>
      <c r="Y2615" s="576"/>
      <c r="Z2615" s="564"/>
      <c r="AA2615" s="576"/>
      <c r="AB2615" s="564"/>
      <c r="AC2615" s="565"/>
      <c r="AD2615" s="568"/>
      <c r="AE2615" s="569"/>
      <c r="AF2615" s="548">
        <f>IF(AB2615=0,0,(AD2615/AB2615)*100)</f>
        <v>0</v>
      </c>
      <c r="AG2615" s="549"/>
      <c r="AH2615" s="564"/>
      <c r="AI2615" s="565"/>
      <c r="AJ2615" s="568"/>
      <c r="AK2615" s="569"/>
      <c r="AL2615" s="548">
        <f>IF(AH2615=0,0,(AJ2615/AH2615)*100)</f>
        <v>0</v>
      </c>
      <c r="AM2615" s="549"/>
      <c r="AN2615" s="564"/>
      <c r="AO2615" s="565"/>
      <c r="AP2615" s="568"/>
      <c r="AQ2615" s="569"/>
      <c r="AR2615" s="548">
        <f>IF(AN2615=0,0,(AP2615/AN2615)*100)</f>
        <v>0</v>
      </c>
      <c r="AS2615" s="549"/>
      <c r="AT2615" s="572">
        <f>AB2615+AH2615+AN2615</f>
        <v>0</v>
      </c>
      <c r="AU2615" s="573"/>
      <c r="AV2615" s="544">
        <f>AD2615+AJ2615+AP2615</f>
        <v>0</v>
      </c>
      <c r="AW2615" s="545"/>
      <c r="AX2615" s="548">
        <f>IF(AT2615=0,0,(AV2615/AT2615)*100)</f>
        <v>0</v>
      </c>
      <c r="AY2615" s="549"/>
      <c r="AZ2615" s="564"/>
      <c r="BA2615" s="565"/>
      <c r="BB2615" s="568"/>
      <c r="BC2615" s="569"/>
      <c r="BD2615" s="548">
        <f>IF(AZ2615=0,0,(BB2615/AZ2615)*100)</f>
        <v>0</v>
      </c>
      <c r="BE2615" s="549"/>
      <c r="BF2615" s="572">
        <f>AT2615+AZ2615</f>
        <v>0</v>
      </c>
      <c r="BG2615" s="573"/>
      <c r="BH2615" s="544">
        <f>AV2615+BB2615</f>
        <v>0</v>
      </c>
      <c r="BI2615" s="545"/>
      <c r="BJ2615" s="548">
        <f>IF(BF2615=0,0,(BH2615/BF2615)*100)</f>
        <v>0</v>
      </c>
      <c r="BK2615" s="549"/>
      <c r="BL2615" s="552">
        <f>(AD2615*2)+(AJ2615*2)+(AP2615*3)+BB2615</f>
        <v>0</v>
      </c>
      <c r="BM2615" s="553"/>
      <c r="BN2615" s="554"/>
      <c r="BO2615" s="560" t="e">
        <f>(BL2615*BR$2312)+(N2615*BR$2313)+(X2615*BR$2314)+(R2615*BR$2315)+(V2615*BR$2316)+(Z2615*BR$2317)</f>
        <v>#REF!</v>
      </c>
      <c r="BP2615" s="560" t="e">
        <f>((AZ2615-BB2615)*BR$2319)+((AT2615-AV2615)*BR$2318)+(H2615*BR$2320)+(P2615*BR$2321)</f>
        <v>#REF!</v>
      </c>
      <c r="BQ2615" s="78" t="s">
        <v>89</v>
      </c>
      <c r="BR2615" s="79" t="e">
        <f>IF(#REF!="B",#REF!,IF(#REF!="C",#REF!,#REF!))</f>
        <v>#REF!</v>
      </c>
      <c r="BS2615" s="75"/>
    </row>
    <row r="2616" spans="1:76" ht="21.75" customHeight="1">
      <c r="A2616" s="62"/>
      <c r="B2616" s="587"/>
      <c r="C2616" s="562" t="str">
        <f>IF(ROSTER!D$16="","",ROSTER!D$16)</f>
        <v/>
      </c>
      <c r="D2616" s="563"/>
      <c r="E2616" s="591"/>
      <c r="F2616" s="593"/>
      <c r="G2616" s="595"/>
      <c r="H2616" s="585"/>
      <c r="I2616" s="577"/>
      <c r="J2616" s="566"/>
      <c r="K2616" s="567"/>
      <c r="L2616" s="570"/>
      <c r="M2616" s="571"/>
      <c r="N2616" s="582" t="s">
        <v>16</v>
      </c>
      <c r="O2616" s="583"/>
      <c r="P2616" s="566"/>
      <c r="Q2616" s="567"/>
      <c r="R2616" s="570"/>
      <c r="S2616" s="571"/>
      <c r="T2616" s="582" t="s">
        <v>16</v>
      </c>
      <c r="U2616" s="583"/>
      <c r="V2616" s="585"/>
      <c r="W2616" s="577"/>
      <c r="X2616" s="566"/>
      <c r="Y2616" s="577"/>
      <c r="Z2616" s="566"/>
      <c r="AA2616" s="577"/>
      <c r="AB2616" s="566"/>
      <c r="AC2616" s="567"/>
      <c r="AD2616" s="570"/>
      <c r="AE2616" s="571"/>
      <c r="AF2616" s="598"/>
      <c r="AG2616" s="599"/>
      <c r="AH2616" s="566"/>
      <c r="AI2616" s="567"/>
      <c r="AJ2616" s="570"/>
      <c r="AK2616" s="571"/>
      <c r="AL2616" s="598"/>
      <c r="AM2616" s="599"/>
      <c r="AN2616" s="566"/>
      <c r="AO2616" s="567"/>
      <c r="AP2616" s="570"/>
      <c r="AQ2616" s="571"/>
      <c r="AR2616" s="598"/>
      <c r="AS2616" s="599"/>
      <c r="AT2616" s="603"/>
      <c r="AU2616" s="604"/>
      <c r="AV2616" s="596"/>
      <c r="AW2616" s="597"/>
      <c r="AX2616" s="598"/>
      <c r="AY2616" s="599"/>
      <c r="AZ2616" s="566"/>
      <c r="BA2616" s="567"/>
      <c r="BB2616" s="570"/>
      <c r="BC2616" s="571"/>
      <c r="BD2616" s="598"/>
      <c r="BE2616" s="599"/>
      <c r="BF2616" s="603"/>
      <c r="BG2616" s="604"/>
      <c r="BH2616" s="596"/>
      <c r="BI2616" s="597"/>
      <c r="BJ2616" s="598"/>
      <c r="BK2616" s="599"/>
      <c r="BL2616" s="600"/>
      <c r="BM2616" s="601"/>
      <c r="BN2616" s="602"/>
      <c r="BO2616" s="561"/>
      <c r="BP2616" s="561"/>
      <c r="BQ2616" s="78" t="s">
        <v>90</v>
      </c>
      <c r="BR2616" s="79" t="e">
        <f>IF(#REF!="B",#REF!,IF(#REF!="C",#REF!,#REF!))</f>
        <v>#REF!</v>
      </c>
      <c r="BS2616" s="75"/>
    </row>
    <row r="2617" spans="1:76" ht="21.75" customHeight="1">
      <c r="A2617" s="62"/>
      <c r="B2617" s="586" t="str">
        <f>IF(ROSTER!B$18="","",ROSTER!B$18)</f>
        <v/>
      </c>
      <c r="C2617" s="588" t="str">
        <f>IF(ROSTER!C$18="","",ROSTER!C$18)</f>
        <v/>
      </c>
      <c r="D2617" s="589"/>
      <c r="E2617" s="590"/>
      <c r="F2617" s="592">
        <f>IF(E2617="y",1,IF(E2617="S",1,0))</f>
        <v>0</v>
      </c>
      <c r="G2617" s="594">
        <f>IF(E2617="S",1,0)</f>
        <v>0</v>
      </c>
      <c r="H2617" s="584"/>
      <c r="I2617" s="576"/>
      <c r="J2617" s="564"/>
      <c r="K2617" s="565"/>
      <c r="L2617" s="568"/>
      <c r="M2617" s="569"/>
      <c r="N2617" s="578">
        <f>L2617+J2617</f>
        <v>0</v>
      </c>
      <c r="O2617" s="579"/>
      <c r="P2617" s="564"/>
      <c r="Q2617" s="565"/>
      <c r="R2617" s="568"/>
      <c r="S2617" s="569"/>
      <c r="T2617" s="578">
        <f>R2617-P2617</f>
        <v>0</v>
      </c>
      <c r="U2617" s="579"/>
      <c r="V2617" s="584"/>
      <c r="W2617" s="576"/>
      <c r="X2617" s="564"/>
      <c r="Y2617" s="576"/>
      <c r="Z2617" s="564"/>
      <c r="AA2617" s="576"/>
      <c r="AB2617" s="564"/>
      <c r="AC2617" s="565"/>
      <c r="AD2617" s="568"/>
      <c r="AE2617" s="569"/>
      <c r="AF2617" s="548">
        <f>IF(AB2617=0,0,(AD2617/AB2617)*100)</f>
        <v>0</v>
      </c>
      <c r="AG2617" s="549"/>
      <c r="AH2617" s="564"/>
      <c r="AI2617" s="565"/>
      <c r="AJ2617" s="568"/>
      <c r="AK2617" s="569"/>
      <c r="AL2617" s="548">
        <f>IF(AH2617=0,0,(AJ2617/AH2617)*100)</f>
        <v>0</v>
      </c>
      <c r="AM2617" s="549"/>
      <c r="AN2617" s="564"/>
      <c r="AO2617" s="565"/>
      <c r="AP2617" s="568"/>
      <c r="AQ2617" s="569"/>
      <c r="AR2617" s="548">
        <f>IF(AN2617=0,0,(AP2617/AN2617)*100)</f>
        <v>0</v>
      </c>
      <c r="AS2617" s="549"/>
      <c r="AT2617" s="572">
        <f>AB2617+AH2617+AN2617</f>
        <v>0</v>
      </c>
      <c r="AU2617" s="573"/>
      <c r="AV2617" s="544">
        <f>AD2617+AJ2617+AP2617</f>
        <v>0</v>
      </c>
      <c r="AW2617" s="545"/>
      <c r="AX2617" s="548">
        <f>IF(AT2617=0,0,(AV2617/AT2617)*100)</f>
        <v>0</v>
      </c>
      <c r="AY2617" s="549"/>
      <c r="AZ2617" s="564"/>
      <c r="BA2617" s="565"/>
      <c r="BB2617" s="568"/>
      <c r="BC2617" s="569"/>
      <c r="BD2617" s="548">
        <f>IF(AZ2617=0,0,(BB2617/AZ2617)*100)</f>
        <v>0</v>
      </c>
      <c r="BE2617" s="549"/>
      <c r="BF2617" s="572">
        <f>AT2617+AZ2617</f>
        <v>0</v>
      </c>
      <c r="BG2617" s="573"/>
      <c r="BH2617" s="544">
        <f>AV2617+BB2617</f>
        <v>0</v>
      </c>
      <c r="BI2617" s="545"/>
      <c r="BJ2617" s="548">
        <f>IF(BF2617=0,0,(BH2617/BF2617)*100)</f>
        <v>0</v>
      </c>
      <c r="BK2617" s="549"/>
      <c r="BL2617" s="552">
        <f>(AD2617*2)+(AJ2617*2)+(AP2617*3)+BB2617</f>
        <v>0</v>
      </c>
      <c r="BM2617" s="553"/>
      <c r="BN2617" s="554"/>
      <c r="BO2617" s="560" t="e">
        <f>(BL2617*BR$2312)+(N2617*BR$2313)+(X2617*BR$2314)+(R2617*BR$2315)+(V2617*BR$2316)+(Z2617*BR$2317)</f>
        <v>#REF!</v>
      </c>
      <c r="BP2617" s="560" t="e">
        <f>((AZ2617-BB2617)*BR$2319)+((AT2617-AV2617)*BR$2318)+(H2617*BR$2320)+(P2617*BR$2321)</f>
        <v>#REF!</v>
      </c>
      <c r="BQ2617" s="62"/>
      <c r="BR2617" s="62"/>
      <c r="BS2617" s="75"/>
    </row>
    <row r="2618" spans="1:76" ht="21.75" customHeight="1">
      <c r="A2618" s="62"/>
      <c r="B2618" s="587"/>
      <c r="C2618" s="562" t="str">
        <f>IF(ROSTER!D$18="","",ROSTER!D$18)</f>
        <v/>
      </c>
      <c r="D2618" s="563"/>
      <c r="E2618" s="591"/>
      <c r="F2618" s="593"/>
      <c r="G2618" s="595"/>
      <c r="H2618" s="585"/>
      <c r="I2618" s="577"/>
      <c r="J2618" s="566"/>
      <c r="K2618" s="567"/>
      <c r="L2618" s="570"/>
      <c r="M2618" s="571"/>
      <c r="N2618" s="582" t="s">
        <v>16</v>
      </c>
      <c r="O2618" s="583"/>
      <c r="P2618" s="566"/>
      <c r="Q2618" s="567"/>
      <c r="R2618" s="570"/>
      <c r="S2618" s="571"/>
      <c r="T2618" s="582" t="s">
        <v>16</v>
      </c>
      <c r="U2618" s="583"/>
      <c r="V2618" s="585"/>
      <c r="W2618" s="577"/>
      <c r="X2618" s="566"/>
      <c r="Y2618" s="577"/>
      <c r="Z2618" s="566"/>
      <c r="AA2618" s="577"/>
      <c r="AB2618" s="566"/>
      <c r="AC2618" s="567"/>
      <c r="AD2618" s="570"/>
      <c r="AE2618" s="571"/>
      <c r="AF2618" s="598"/>
      <c r="AG2618" s="599"/>
      <c r="AH2618" s="566"/>
      <c r="AI2618" s="567"/>
      <c r="AJ2618" s="570"/>
      <c r="AK2618" s="571"/>
      <c r="AL2618" s="598"/>
      <c r="AM2618" s="599"/>
      <c r="AN2618" s="566"/>
      <c r="AO2618" s="567"/>
      <c r="AP2618" s="570"/>
      <c r="AQ2618" s="571"/>
      <c r="AR2618" s="598"/>
      <c r="AS2618" s="599"/>
      <c r="AT2618" s="603"/>
      <c r="AU2618" s="604"/>
      <c r="AV2618" s="596"/>
      <c r="AW2618" s="597"/>
      <c r="AX2618" s="598"/>
      <c r="AY2618" s="599"/>
      <c r="AZ2618" s="566"/>
      <c r="BA2618" s="567"/>
      <c r="BB2618" s="570"/>
      <c r="BC2618" s="571"/>
      <c r="BD2618" s="598"/>
      <c r="BE2618" s="599"/>
      <c r="BF2618" s="603"/>
      <c r="BG2618" s="604"/>
      <c r="BH2618" s="596"/>
      <c r="BI2618" s="597"/>
      <c r="BJ2618" s="598"/>
      <c r="BK2618" s="599"/>
      <c r="BL2618" s="600"/>
      <c r="BM2618" s="601"/>
      <c r="BN2618" s="602"/>
      <c r="BO2618" s="561"/>
      <c r="BP2618" s="561"/>
      <c r="BQ2618" s="62"/>
      <c r="BR2618" s="62"/>
      <c r="BS2618" s="62"/>
    </row>
    <row r="2619" spans="1:76" ht="21.75" customHeight="1">
      <c r="A2619" s="62"/>
      <c r="B2619" s="586" t="str">
        <f>IF(ROSTER!B$20="","",ROSTER!B$20)</f>
        <v/>
      </c>
      <c r="C2619" s="588" t="str">
        <f>IF(ROSTER!C$20="","",ROSTER!C$20)</f>
        <v/>
      </c>
      <c r="D2619" s="589"/>
      <c r="E2619" s="590"/>
      <c r="F2619" s="592">
        <f>IF(E2619="y",1,IF(E2619="S",1,0))</f>
        <v>0</v>
      </c>
      <c r="G2619" s="594">
        <f>IF(E2619="S",1,0)</f>
        <v>0</v>
      </c>
      <c r="H2619" s="584"/>
      <c r="I2619" s="576"/>
      <c r="J2619" s="564"/>
      <c r="K2619" s="565"/>
      <c r="L2619" s="568"/>
      <c r="M2619" s="569"/>
      <c r="N2619" s="578">
        <f>L2619+J2619</f>
        <v>0</v>
      </c>
      <c r="O2619" s="579"/>
      <c r="P2619" s="564"/>
      <c r="Q2619" s="565"/>
      <c r="R2619" s="568"/>
      <c r="S2619" s="569"/>
      <c r="T2619" s="578">
        <f>R2619-P2619</f>
        <v>0</v>
      </c>
      <c r="U2619" s="579"/>
      <c r="V2619" s="584"/>
      <c r="W2619" s="576"/>
      <c r="X2619" s="564"/>
      <c r="Y2619" s="576"/>
      <c r="Z2619" s="564"/>
      <c r="AA2619" s="576"/>
      <c r="AB2619" s="564"/>
      <c r="AC2619" s="565"/>
      <c r="AD2619" s="568"/>
      <c r="AE2619" s="569"/>
      <c r="AF2619" s="548">
        <f>IF(AB2619=0,0,(AD2619/AB2619)*100)</f>
        <v>0</v>
      </c>
      <c r="AG2619" s="549"/>
      <c r="AH2619" s="564"/>
      <c r="AI2619" s="565"/>
      <c r="AJ2619" s="568"/>
      <c r="AK2619" s="569"/>
      <c r="AL2619" s="548">
        <f>IF(AH2619=0,0,(AJ2619/AH2619)*100)</f>
        <v>0</v>
      </c>
      <c r="AM2619" s="549"/>
      <c r="AN2619" s="564"/>
      <c r="AO2619" s="565"/>
      <c r="AP2619" s="568"/>
      <c r="AQ2619" s="569"/>
      <c r="AR2619" s="548">
        <f>IF(AN2619=0,0,(AP2619/AN2619)*100)</f>
        <v>0</v>
      </c>
      <c r="AS2619" s="549"/>
      <c r="AT2619" s="572">
        <f>AB2619+AH2619+AN2619</f>
        <v>0</v>
      </c>
      <c r="AU2619" s="573"/>
      <c r="AV2619" s="544">
        <f>AD2619+AJ2619+AP2619</f>
        <v>0</v>
      </c>
      <c r="AW2619" s="545"/>
      <c r="AX2619" s="548">
        <f>IF(AT2619=0,0,(AV2619/AT2619)*100)</f>
        <v>0</v>
      </c>
      <c r="AY2619" s="549"/>
      <c r="AZ2619" s="564"/>
      <c r="BA2619" s="565"/>
      <c r="BB2619" s="568"/>
      <c r="BC2619" s="569"/>
      <c r="BD2619" s="548">
        <f>IF(AZ2619=0,0,(BB2619/AZ2619)*100)</f>
        <v>0</v>
      </c>
      <c r="BE2619" s="549"/>
      <c r="BF2619" s="572">
        <f>AT2619+AZ2619</f>
        <v>0</v>
      </c>
      <c r="BG2619" s="573"/>
      <c r="BH2619" s="544">
        <f>AV2619+BB2619</f>
        <v>0</v>
      </c>
      <c r="BI2619" s="545"/>
      <c r="BJ2619" s="548">
        <f>IF(BF2619=0,0,(BH2619/BF2619)*100)</f>
        <v>0</v>
      </c>
      <c r="BK2619" s="549"/>
      <c r="BL2619" s="552">
        <f>(AD2619*2)+(AJ2619*2)+(AP2619*3)+BB2619</f>
        <v>0</v>
      </c>
      <c r="BM2619" s="553"/>
      <c r="BN2619" s="554"/>
      <c r="BO2619" s="560" t="e">
        <f>(BL2619*BR$2312)+(N2619*BR$2313)+(X2619*BR$2314)+(R2619*BR$2315)+(V2619*BR$2316)+(Z2619*BR$2317)</f>
        <v>#REF!</v>
      </c>
      <c r="BP2619" s="560" t="e">
        <f>((AZ2619-BB2619)*BR$2319)+((AT2619-AV2619)*BR$2318)+(H2619*BR$2320)+(P2619*BR$2321)</f>
        <v>#REF!</v>
      </c>
      <c r="BQ2619" s="62"/>
      <c r="BR2619" s="62"/>
      <c r="BS2619" s="62"/>
    </row>
    <row r="2620" spans="1:76" ht="21.75" customHeight="1">
      <c r="A2620" s="62"/>
      <c r="B2620" s="587"/>
      <c r="C2620" s="562" t="str">
        <f>IF(ROSTER!D$20="","",ROSTER!D$20)</f>
        <v/>
      </c>
      <c r="D2620" s="563"/>
      <c r="E2620" s="591"/>
      <c r="F2620" s="593"/>
      <c r="G2620" s="595"/>
      <c r="H2620" s="585"/>
      <c r="I2620" s="577"/>
      <c r="J2620" s="566"/>
      <c r="K2620" s="567"/>
      <c r="L2620" s="570"/>
      <c r="M2620" s="571"/>
      <c r="N2620" s="582" t="s">
        <v>16</v>
      </c>
      <c r="O2620" s="583"/>
      <c r="P2620" s="566"/>
      <c r="Q2620" s="567"/>
      <c r="R2620" s="570"/>
      <c r="S2620" s="571"/>
      <c r="T2620" s="582" t="s">
        <v>16</v>
      </c>
      <c r="U2620" s="583"/>
      <c r="V2620" s="585"/>
      <c r="W2620" s="577"/>
      <c r="X2620" s="566"/>
      <c r="Y2620" s="577"/>
      <c r="Z2620" s="566"/>
      <c r="AA2620" s="577"/>
      <c r="AB2620" s="566"/>
      <c r="AC2620" s="567"/>
      <c r="AD2620" s="570"/>
      <c r="AE2620" s="571"/>
      <c r="AF2620" s="598"/>
      <c r="AG2620" s="599"/>
      <c r="AH2620" s="566"/>
      <c r="AI2620" s="567"/>
      <c r="AJ2620" s="570"/>
      <c r="AK2620" s="571"/>
      <c r="AL2620" s="598"/>
      <c r="AM2620" s="599"/>
      <c r="AN2620" s="566"/>
      <c r="AO2620" s="567"/>
      <c r="AP2620" s="570"/>
      <c r="AQ2620" s="571"/>
      <c r="AR2620" s="598"/>
      <c r="AS2620" s="599"/>
      <c r="AT2620" s="603"/>
      <c r="AU2620" s="604"/>
      <c r="AV2620" s="596"/>
      <c r="AW2620" s="597"/>
      <c r="AX2620" s="598"/>
      <c r="AY2620" s="599"/>
      <c r="AZ2620" s="566"/>
      <c r="BA2620" s="567"/>
      <c r="BB2620" s="570"/>
      <c r="BC2620" s="571"/>
      <c r="BD2620" s="598"/>
      <c r="BE2620" s="599"/>
      <c r="BF2620" s="603"/>
      <c r="BG2620" s="604"/>
      <c r="BH2620" s="596"/>
      <c r="BI2620" s="597"/>
      <c r="BJ2620" s="598"/>
      <c r="BK2620" s="599"/>
      <c r="BL2620" s="600"/>
      <c r="BM2620" s="601"/>
      <c r="BN2620" s="602"/>
      <c r="BO2620" s="561"/>
      <c r="BP2620" s="561"/>
      <c r="BQ2620" s="62"/>
      <c r="BR2620" s="62"/>
      <c r="BS2620" s="62"/>
    </row>
    <row r="2621" spans="1:76" ht="21.75" customHeight="1">
      <c r="A2621" s="62"/>
      <c r="B2621" s="586" t="str">
        <f>IF(ROSTER!B$22="","",ROSTER!B$22)</f>
        <v/>
      </c>
      <c r="C2621" s="588" t="str">
        <f>IF(ROSTER!C$22="","",ROSTER!C$22)</f>
        <v/>
      </c>
      <c r="D2621" s="589"/>
      <c r="E2621" s="590"/>
      <c r="F2621" s="592">
        <f>IF(E2621="y",1,IF(E2621="S",1,0))</f>
        <v>0</v>
      </c>
      <c r="G2621" s="594">
        <f>IF(E2621="S",1,0)</f>
        <v>0</v>
      </c>
      <c r="H2621" s="584"/>
      <c r="I2621" s="576"/>
      <c r="J2621" s="564"/>
      <c r="K2621" s="565"/>
      <c r="L2621" s="568"/>
      <c r="M2621" s="569"/>
      <c r="N2621" s="578">
        <f>L2621+J2621</f>
        <v>0</v>
      </c>
      <c r="O2621" s="579"/>
      <c r="P2621" s="564"/>
      <c r="Q2621" s="565"/>
      <c r="R2621" s="568"/>
      <c r="S2621" s="569"/>
      <c r="T2621" s="578">
        <f>R2621-P2621</f>
        <v>0</v>
      </c>
      <c r="U2621" s="579"/>
      <c r="V2621" s="584"/>
      <c r="W2621" s="576"/>
      <c r="X2621" s="564"/>
      <c r="Y2621" s="576"/>
      <c r="Z2621" s="564"/>
      <c r="AA2621" s="576"/>
      <c r="AB2621" s="564"/>
      <c r="AC2621" s="565"/>
      <c r="AD2621" s="568"/>
      <c r="AE2621" s="569"/>
      <c r="AF2621" s="548">
        <f>IF(AB2621=0,0,(AD2621/AB2621)*100)</f>
        <v>0</v>
      </c>
      <c r="AG2621" s="549"/>
      <c r="AH2621" s="564"/>
      <c r="AI2621" s="565"/>
      <c r="AJ2621" s="568"/>
      <c r="AK2621" s="569"/>
      <c r="AL2621" s="548">
        <f>IF(AH2621=0,0,(AJ2621/AH2621)*100)</f>
        <v>0</v>
      </c>
      <c r="AM2621" s="549"/>
      <c r="AN2621" s="564"/>
      <c r="AO2621" s="565"/>
      <c r="AP2621" s="568"/>
      <c r="AQ2621" s="569"/>
      <c r="AR2621" s="548">
        <f>IF(AN2621=0,0,(AP2621/AN2621)*100)</f>
        <v>0</v>
      </c>
      <c r="AS2621" s="549"/>
      <c r="AT2621" s="572">
        <f>AB2621+AH2621+AN2621</f>
        <v>0</v>
      </c>
      <c r="AU2621" s="573"/>
      <c r="AV2621" s="544">
        <f>AD2621+AJ2621+AP2621</f>
        <v>0</v>
      </c>
      <c r="AW2621" s="545"/>
      <c r="AX2621" s="548">
        <f>IF(AT2621=0,0,(AV2621/AT2621)*100)</f>
        <v>0</v>
      </c>
      <c r="AY2621" s="549"/>
      <c r="AZ2621" s="564"/>
      <c r="BA2621" s="565"/>
      <c r="BB2621" s="568"/>
      <c r="BC2621" s="569"/>
      <c r="BD2621" s="548">
        <f>IF(AZ2621=0,0,(BB2621/AZ2621)*100)</f>
        <v>0</v>
      </c>
      <c r="BE2621" s="549"/>
      <c r="BF2621" s="572">
        <f>AT2621+AZ2621</f>
        <v>0</v>
      </c>
      <c r="BG2621" s="573"/>
      <c r="BH2621" s="544">
        <f>AV2621+BB2621</f>
        <v>0</v>
      </c>
      <c r="BI2621" s="545"/>
      <c r="BJ2621" s="548">
        <f>IF(BF2621=0,0,(BH2621/BF2621)*100)</f>
        <v>0</v>
      </c>
      <c r="BK2621" s="549"/>
      <c r="BL2621" s="552">
        <f>(AD2621*2)+(AJ2621*2)+(AP2621*3)+BB2621</f>
        <v>0</v>
      </c>
      <c r="BM2621" s="553"/>
      <c r="BN2621" s="554"/>
      <c r="BO2621" s="560" t="e">
        <f>(BL2621*BR$2312)+(N2621*BR$2313)+(X2621*BR$2314)+(R2621*BR$2315)+(V2621*BR$2316)+(Z2621*BR$2317)</f>
        <v>#REF!</v>
      </c>
      <c r="BP2621" s="560" t="e">
        <f>((AZ2621-BB2621)*BR$2319)+((AT2621-AV2621)*BR$2318)+(H2621*BR$2320)+(P2621*BR$2321)</f>
        <v>#REF!</v>
      </c>
      <c r="BQ2621" s="62"/>
      <c r="BR2621" s="62"/>
      <c r="BS2621" s="62"/>
    </row>
    <row r="2622" spans="1:76" ht="21.75" customHeight="1">
      <c r="A2622" s="62"/>
      <c r="B2622" s="587"/>
      <c r="C2622" s="562" t="str">
        <f>IF(ROSTER!D$22="","",ROSTER!D$22)</f>
        <v/>
      </c>
      <c r="D2622" s="563"/>
      <c r="E2622" s="591"/>
      <c r="F2622" s="593"/>
      <c r="G2622" s="595"/>
      <c r="H2622" s="585"/>
      <c r="I2622" s="577"/>
      <c r="J2622" s="566"/>
      <c r="K2622" s="567"/>
      <c r="L2622" s="570"/>
      <c r="M2622" s="571"/>
      <c r="N2622" s="582" t="s">
        <v>16</v>
      </c>
      <c r="O2622" s="583"/>
      <c r="P2622" s="566"/>
      <c r="Q2622" s="567"/>
      <c r="R2622" s="570"/>
      <c r="S2622" s="571"/>
      <c r="T2622" s="582" t="s">
        <v>16</v>
      </c>
      <c r="U2622" s="583"/>
      <c r="V2622" s="585"/>
      <c r="W2622" s="577"/>
      <c r="X2622" s="566"/>
      <c r="Y2622" s="577"/>
      <c r="Z2622" s="566"/>
      <c r="AA2622" s="577"/>
      <c r="AB2622" s="566"/>
      <c r="AC2622" s="567"/>
      <c r="AD2622" s="570"/>
      <c r="AE2622" s="571"/>
      <c r="AF2622" s="598"/>
      <c r="AG2622" s="599"/>
      <c r="AH2622" s="566"/>
      <c r="AI2622" s="567"/>
      <c r="AJ2622" s="570"/>
      <c r="AK2622" s="571"/>
      <c r="AL2622" s="598"/>
      <c r="AM2622" s="599"/>
      <c r="AN2622" s="566"/>
      <c r="AO2622" s="567"/>
      <c r="AP2622" s="570"/>
      <c r="AQ2622" s="571"/>
      <c r="AR2622" s="598"/>
      <c r="AS2622" s="599"/>
      <c r="AT2622" s="603"/>
      <c r="AU2622" s="604"/>
      <c r="AV2622" s="596"/>
      <c r="AW2622" s="597"/>
      <c r="AX2622" s="598"/>
      <c r="AY2622" s="599"/>
      <c r="AZ2622" s="566"/>
      <c r="BA2622" s="567"/>
      <c r="BB2622" s="570"/>
      <c r="BC2622" s="571"/>
      <c r="BD2622" s="598"/>
      <c r="BE2622" s="599"/>
      <c r="BF2622" s="603"/>
      <c r="BG2622" s="604"/>
      <c r="BH2622" s="596"/>
      <c r="BI2622" s="597"/>
      <c r="BJ2622" s="598"/>
      <c r="BK2622" s="599"/>
      <c r="BL2622" s="600"/>
      <c r="BM2622" s="601"/>
      <c r="BN2622" s="602"/>
      <c r="BO2622" s="561"/>
      <c r="BP2622" s="561"/>
      <c r="BQ2622" s="62"/>
      <c r="BR2622" s="62"/>
      <c r="BS2622" s="62"/>
    </row>
    <row r="2623" spans="1:76" ht="21.75" customHeight="1">
      <c r="A2623" s="62"/>
      <c r="B2623" s="586" t="str">
        <f>IF(ROSTER!B$24="","",ROSTER!B$24)</f>
        <v/>
      </c>
      <c r="C2623" s="588" t="str">
        <f>IF(ROSTER!C$24="","",ROSTER!C$24)</f>
        <v/>
      </c>
      <c r="D2623" s="589"/>
      <c r="E2623" s="590"/>
      <c r="F2623" s="592">
        <f>IF(E2623="y",1,IF(E2623="S",1,0))</f>
        <v>0</v>
      </c>
      <c r="G2623" s="594">
        <f>IF(E2623="S",1,0)</f>
        <v>0</v>
      </c>
      <c r="H2623" s="584"/>
      <c r="I2623" s="576"/>
      <c r="J2623" s="564"/>
      <c r="K2623" s="565"/>
      <c r="L2623" s="568"/>
      <c r="M2623" s="569"/>
      <c r="N2623" s="578">
        <f>L2623+J2623</f>
        <v>0</v>
      </c>
      <c r="O2623" s="579"/>
      <c r="P2623" s="564"/>
      <c r="Q2623" s="565"/>
      <c r="R2623" s="568"/>
      <c r="S2623" s="569"/>
      <c r="T2623" s="578">
        <f>R2623-P2623</f>
        <v>0</v>
      </c>
      <c r="U2623" s="579"/>
      <c r="V2623" s="584"/>
      <c r="W2623" s="576"/>
      <c r="X2623" s="564"/>
      <c r="Y2623" s="576"/>
      <c r="Z2623" s="564"/>
      <c r="AA2623" s="576"/>
      <c r="AB2623" s="564"/>
      <c r="AC2623" s="565"/>
      <c r="AD2623" s="568"/>
      <c r="AE2623" s="569"/>
      <c r="AF2623" s="548">
        <f>IF(AB2623=0,0,(AD2623/AB2623)*100)</f>
        <v>0</v>
      </c>
      <c r="AG2623" s="549"/>
      <c r="AH2623" s="564"/>
      <c r="AI2623" s="565"/>
      <c r="AJ2623" s="568"/>
      <c r="AK2623" s="569"/>
      <c r="AL2623" s="548">
        <f>IF(AH2623=0,0,(AJ2623/AH2623)*100)</f>
        <v>0</v>
      </c>
      <c r="AM2623" s="549"/>
      <c r="AN2623" s="564"/>
      <c r="AO2623" s="565"/>
      <c r="AP2623" s="568"/>
      <c r="AQ2623" s="569"/>
      <c r="AR2623" s="548">
        <f>IF(AN2623=0,0,(AP2623/AN2623)*100)</f>
        <v>0</v>
      </c>
      <c r="AS2623" s="549"/>
      <c r="AT2623" s="572">
        <f>AB2623+AH2623+AN2623</f>
        <v>0</v>
      </c>
      <c r="AU2623" s="573"/>
      <c r="AV2623" s="544">
        <f>AD2623+AJ2623+AP2623</f>
        <v>0</v>
      </c>
      <c r="AW2623" s="545"/>
      <c r="AX2623" s="548">
        <f>IF(AT2623=0,0,(AV2623/AT2623)*100)</f>
        <v>0</v>
      </c>
      <c r="AY2623" s="549"/>
      <c r="AZ2623" s="564"/>
      <c r="BA2623" s="565"/>
      <c r="BB2623" s="568"/>
      <c r="BC2623" s="569"/>
      <c r="BD2623" s="548">
        <f>IF(AZ2623=0,0,(BB2623/AZ2623)*100)</f>
        <v>0</v>
      </c>
      <c r="BE2623" s="549"/>
      <c r="BF2623" s="572">
        <f>AT2623+AZ2623</f>
        <v>0</v>
      </c>
      <c r="BG2623" s="573"/>
      <c r="BH2623" s="544">
        <f>AV2623+BB2623</f>
        <v>0</v>
      </c>
      <c r="BI2623" s="545"/>
      <c r="BJ2623" s="548">
        <f>IF(BF2623=0,0,(BH2623/BF2623)*100)</f>
        <v>0</v>
      </c>
      <c r="BK2623" s="549"/>
      <c r="BL2623" s="552">
        <f>(AD2623*2)+(AJ2623*2)+(AP2623*3)+BB2623</f>
        <v>0</v>
      </c>
      <c r="BM2623" s="553"/>
      <c r="BN2623" s="554"/>
      <c r="BO2623" s="560" t="e">
        <f>(BL2623*BR$2312)+(N2623*BR$2313)+(X2623*BR$2314)+(R2623*BR$2315)+(V2623*BR$2316)+(Z2623*BR$2317)</f>
        <v>#REF!</v>
      </c>
      <c r="BP2623" s="560" t="e">
        <f>((AZ2623-BB2623)*BR$2319)+((AT2623-AV2623)*BR$2318)+(H2623*BR$2320)+(P2623*BR$2321)</f>
        <v>#REF!</v>
      </c>
      <c r="BQ2623" s="62"/>
      <c r="BR2623" s="62"/>
      <c r="BS2623" s="62"/>
    </row>
    <row r="2624" spans="1:76" ht="21.75" customHeight="1">
      <c r="A2624" s="62"/>
      <c r="B2624" s="587"/>
      <c r="C2624" s="562" t="str">
        <f>IF(ROSTER!D$24="","",ROSTER!D$24)</f>
        <v/>
      </c>
      <c r="D2624" s="563"/>
      <c r="E2624" s="591"/>
      <c r="F2624" s="593"/>
      <c r="G2624" s="595"/>
      <c r="H2624" s="585"/>
      <c r="I2624" s="577"/>
      <c r="J2624" s="566"/>
      <c r="K2624" s="567"/>
      <c r="L2624" s="570"/>
      <c r="M2624" s="571"/>
      <c r="N2624" s="582" t="s">
        <v>16</v>
      </c>
      <c r="O2624" s="583"/>
      <c r="P2624" s="566"/>
      <c r="Q2624" s="567"/>
      <c r="R2624" s="570"/>
      <c r="S2624" s="571"/>
      <c r="T2624" s="582" t="s">
        <v>16</v>
      </c>
      <c r="U2624" s="583"/>
      <c r="V2624" s="585"/>
      <c r="W2624" s="577"/>
      <c r="X2624" s="566"/>
      <c r="Y2624" s="577"/>
      <c r="Z2624" s="566"/>
      <c r="AA2624" s="577"/>
      <c r="AB2624" s="566"/>
      <c r="AC2624" s="567"/>
      <c r="AD2624" s="570"/>
      <c r="AE2624" s="571"/>
      <c r="AF2624" s="598"/>
      <c r="AG2624" s="599"/>
      <c r="AH2624" s="566"/>
      <c r="AI2624" s="567"/>
      <c r="AJ2624" s="570"/>
      <c r="AK2624" s="571"/>
      <c r="AL2624" s="598"/>
      <c r="AM2624" s="599"/>
      <c r="AN2624" s="566"/>
      <c r="AO2624" s="567"/>
      <c r="AP2624" s="570"/>
      <c r="AQ2624" s="571"/>
      <c r="AR2624" s="598"/>
      <c r="AS2624" s="599"/>
      <c r="AT2624" s="603"/>
      <c r="AU2624" s="604"/>
      <c r="AV2624" s="596"/>
      <c r="AW2624" s="597"/>
      <c r="AX2624" s="598"/>
      <c r="AY2624" s="599"/>
      <c r="AZ2624" s="566"/>
      <c r="BA2624" s="567"/>
      <c r="BB2624" s="570"/>
      <c r="BC2624" s="571"/>
      <c r="BD2624" s="598"/>
      <c r="BE2624" s="599"/>
      <c r="BF2624" s="603"/>
      <c r="BG2624" s="604"/>
      <c r="BH2624" s="596"/>
      <c r="BI2624" s="597"/>
      <c r="BJ2624" s="598"/>
      <c r="BK2624" s="599"/>
      <c r="BL2624" s="600"/>
      <c r="BM2624" s="601"/>
      <c r="BN2624" s="602"/>
      <c r="BO2624" s="561"/>
      <c r="BP2624" s="561"/>
      <c r="BQ2624" s="62"/>
      <c r="BR2624" s="62"/>
      <c r="BS2624" s="62"/>
      <c r="BX2624" s="82"/>
    </row>
    <row r="2625" spans="1:71" ht="21.75" customHeight="1">
      <c r="A2625" s="62"/>
      <c r="B2625" s="586" t="str">
        <f>IF(ROSTER!B$26="","",ROSTER!B$26)</f>
        <v/>
      </c>
      <c r="C2625" s="588" t="str">
        <f>IF(ROSTER!C$26="","",ROSTER!C$26)</f>
        <v/>
      </c>
      <c r="D2625" s="589"/>
      <c r="E2625" s="590"/>
      <c r="F2625" s="592">
        <f>IF(E2625="y",1,IF(E2625="S",1,0))</f>
        <v>0</v>
      </c>
      <c r="G2625" s="594">
        <f>IF(E2625="S",1,0)</f>
        <v>0</v>
      </c>
      <c r="H2625" s="584"/>
      <c r="I2625" s="576"/>
      <c r="J2625" s="564"/>
      <c r="K2625" s="565"/>
      <c r="L2625" s="568"/>
      <c r="M2625" s="569"/>
      <c r="N2625" s="578">
        <f>L2625+J2625</f>
        <v>0</v>
      </c>
      <c r="O2625" s="579"/>
      <c r="P2625" s="564"/>
      <c r="Q2625" s="565"/>
      <c r="R2625" s="568"/>
      <c r="S2625" s="569"/>
      <c r="T2625" s="578">
        <f>R2625-P2625</f>
        <v>0</v>
      </c>
      <c r="U2625" s="579"/>
      <c r="V2625" s="584"/>
      <c r="W2625" s="576"/>
      <c r="X2625" s="564"/>
      <c r="Y2625" s="576"/>
      <c r="Z2625" s="564"/>
      <c r="AA2625" s="576"/>
      <c r="AB2625" s="564"/>
      <c r="AC2625" s="565"/>
      <c r="AD2625" s="568"/>
      <c r="AE2625" s="569"/>
      <c r="AF2625" s="548">
        <f>IF(AB2625=0,0,(AD2625/AB2625)*100)</f>
        <v>0</v>
      </c>
      <c r="AG2625" s="549"/>
      <c r="AH2625" s="564"/>
      <c r="AI2625" s="565"/>
      <c r="AJ2625" s="568"/>
      <c r="AK2625" s="569"/>
      <c r="AL2625" s="548">
        <f>IF(AH2625=0,0,(AJ2625/AH2625)*100)</f>
        <v>0</v>
      </c>
      <c r="AM2625" s="549"/>
      <c r="AN2625" s="564"/>
      <c r="AO2625" s="565"/>
      <c r="AP2625" s="568"/>
      <c r="AQ2625" s="569"/>
      <c r="AR2625" s="548">
        <f>IF(AN2625=0,0,(AP2625/AN2625)*100)</f>
        <v>0</v>
      </c>
      <c r="AS2625" s="549"/>
      <c r="AT2625" s="572">
        <f>AB2625+AH2625+AN2625</f>
        <v>0</v>
      </c>
      <c r="AU2625" s="573"/>
      <c r="AV2625" s="544">
        <f>AD2625+AJ2625+AP2625</f>
        <v>0</v>
      </c>
      <c r="AW2625" s="545"/>
      <c r="AX2625" s="548">
        <f>IF(AT2625=0,0,(AV2625/AT2625)*100)</f>
        <v>0</v>
      </c>
      <c r="AY2625" s="549"/>
      <c r="AZ2625" s="564"/>
      <c r="BA2625" s="565"/>
      <c r="BB2625" s="568"/>
      <c r="BC2625" s="569"/>
      <c r="BD2625" s="548">
        <f>IF(AZ2625=0,0,(BB2625/AZ2625)*100)</f>
        <v>0</v>
      </c>
      <c r="BE2625" s="549"/>
      <c r="BF2625" s="572">
        <f>AT2625+AZ2625</f>
        <v>0</v>
      </c>
      <c r="BG2625" s="573"/>
      <c r="BH2625" s="544">
        <f>AV2625+BB2625</f>
        <v>0</v>
      </c>
      <c r="BI2625" s="545"/>
      <c r="BJ2625" s="548">
        <f>IF(BF2625=0,0,(BH2625/BF2625)*100)</f>
        <v>0</v>
      </c>
      <c r="BK2625" s="549"/>
      <c r="BL2625" s="552">
        <f>(AD2625*2)+(AJ2625*2)+(AP2625*3)+BB2625</f>
        <v>0</v>
      </c>
      <c r="BM2625" s="553"/>
      <c r="BN2625" s="554"/>
      <c r="BO2625" s="560" t="e">
        <f>(BL2625*BR$2312)+(N2625*BR$2313)+(X2625*BR$2314)+(R2625*BR$2315)+(V2625*BR$2316)+(Z2625*BR$2317)</f>
        <v>#REF!</v>
      </c>
      <c r="BP2625" s="560" t="e">
        <f>((AZ2625-BB2625)*BR$2319)+((AT2625-AV2625)*BR$2318)+(H2625*BR$2320)+(P2625*BR$2321)</f>
        <v>#REF!</v>
      </c>
      <c r="BQ2625" s="62"/>
      <c r="BR2625" s="62"/>
      <c r="BS2625" s="62"/>
    </row>
    <row r="2626" spans="1:71" ht="21.75" customHeight="1">
      <c r="A2626" s="62"/>
      <c r="B2626" s="587"/>
      <c r="C2626" s="562" t="str">
        <f>IF(ROSTER!D$26="","",ROSTER!D$26)</f>
        <v/>
      </c>
      <c r="D2626" s="563"/>
      <c r="E2626" s="591"/>
      <c r="F2626" s="593"/>
      <c r="G2626" s="595"/>
      <c r="H2626" s="585"/>
      <c r="I2626" s="577"/>
      <c r="J2626" s="566"/>
      <c r="K2626" s="567"/>
      <c r="L2626" s="570"/>
      <c r="M2626" s="571"/>
      <c r="N2626" s="582" t="s">
        <v>16</v>
      </c>
      <c r="O2626" s="583"/>
      <c r="P2626" s="566"/>
      <c r="Q2626" s="567"/>
      <c r="R2626" s="570"/>
      <c r="S2626" s="571"/>
      <c r="T2626" s="582" t="s">
        <v>16</v>
      </c>
      <c r="U2626" s="583"/>
      <c r="V2626" s="585"/>
      <c r="W2626" s="577"/>
      <c r="X2626" s="566"/>
      <c r="Y2626" s="577"/>
      <c r="Z2626" s="566"/>
      <c r="AA2626" s="577"/>
      <c r="AB2626" s="566"/>
      <c r="AC2626" s="567"/>
      <c r="AD2626" s="570"/>
      <c r="AE2626" s="571"/>
      <c r="AF2626" s="598"/>
      <c r="AG2626" s="599"/>
      <c r="AH2626" s="566"/>
      <c r="AI2626" s="567"/>
      <c r="AJ2626" s="570"/>
      <c r="AK2626" s="571"/>
      <c r="AL2626" s="598"/>
      <c r="AM2626" s="599"/>
      <c r="AN2626" s="566"/>
      <c r="AO2626" s="567"/>
      <c r="AP2626" s="570"/>
      <c r="AQ2626" s="571"/>
      <c r="AR2626" s="598"/>
      <c r="AS2626" s="599"/>
      <c r="AT2626" s="603"/>
      <c r="AU2626" s="604"/>
      <c r="AV2626" s="596"/>
      <c r="AW2626" s="597"/>
      <c r="AX2626" s="598"/>
      <c r="AY2626" s="599"/>
      <c r="AZ2626" s="566"/>
      <c r="BA2626" s="567"/>
      <c r="BB2626" s="570"/>
      <c r="BC2626" s="571"/>
      <c r="BD2626" s="598"/>
      <c r="BE2626" s="599"/>
      <c r="BF2626" s="603"/>
      <c r="BG2626" s="604"/>
      <c r="BH2626" s="596"/>
      <c r="BI2626" s="597"/>
      <c r="BJ2626" s="598"/>
      <c r="BK2626" s="599"/>
      <c r="BL2626" s="600"/>
      <c r="BM2626" s="601"/>
      <c r="BN2626" s="602"/>
      <c r="BO2626" s="561"/>
      <c r="BP2626" s="561"/>
      <c r="BQ2626" s="62"/>
      <c r="BR2626" s="62"/>
      <c r="BS2626" s="62"/>
    </row>
    <row r="2627" spans="1:71" ht="21.75" customHeight="1">
      <c r="A2627" s="62"/>
      <c r="B2627" s="586" t="str">
        <f>IF(ROSTER!B$28="","",ROSTER!B$28)</f>
        <v/>
      </c>
      <c r="C2627" s="588" t="str">
        <f>IF(ROSTER!C$28="","",ROSTER!C$28)</f>
        <v/>
      </c>
      <c r="D2627" s="589"/>
      <c r="E2627" s="590"/>
      <c r="F2627" s="592">
        <f>IF(E2627="y",1,IF(E2627="S",1,0))</f>
        <v>0</v>
      </c>
      <c r="G2627" s="594">
        <f>IF(E2627="S",1,0)</f>
        <v>0</v>
      </c>
      <c r="H2627" s="584"/>
      <c r="I2627" s="576"/>
      <c r="J2627" s="564"/>
      <c r="K2627" s="565"/>
      <c r="L2627" s="568"/>
      <c r="M2627" s="569"/>
      <c r="N2627" s="578">
        <f>L2627+J2627</f>
        <v>0</v>
      </c>
      <c r="O2627" s="579"/>
      <c r="P2627" s="564"/>
      <c r="Q2627" s="565"/>
      <c r="R2627" s="568"/>
      <c r="S2627" s="569"/>
      <c r="T2627" s="578">
        <f>R2627-P2627</f>
        <v>0</v>
      </c>
      <c r="U2627" s="579"/>
      <c r="V2627" s="584"/>
      <c r="W2627" s="576"/>
      <c r="X2627" s="564"/>
      <c r="Y2627" s="576"/>
      <c r="Z2627" s="564"/>
      <c r="AA2627" s="576"/>
      <c r="AB2627" s="564"/>
      <c r="AC2627" s="565"/>
      <c r="AD2627" s="568"/>
      <c r="AE2627" s="569"/>
      <c r="AF2627" s="548">
        <f>IF(AB2627=0,0,(AD2627/AB2627)*100)</f>
        <v>0</v>
      </c>
      <c r="AG2627" s="549"/>
      <c r="AH2627" s="564"/>
      <c r="AI2627" s="565"/>
      <c r="AJ2627" s="568"/>
      <c r="AK2627" s="569"/>
      <c r="AL2627" s="548">
        <f>IF(AH2627=0,0,(AJ2627/AH2627)*100)</f>
        <v>0</v>
      </c>
      <c r="AM2627" s="549"/>
      <c r="AN2627" s="564"/>
      <c r="AO2627" s="565"/>
      <c r="AP2627" s="568"/>
      <c r="AQ2627" s="569"/>
      <c r="AR2627" s="548">
        <f>IF(AN2627=0,0,(AP2627/AN2627)*100)</f>
        <v>0</v>
      </c>
      <c r="AS2627" s="549"/>
      <c r="AT2627" s="572">
        <f>AB2627+AH2627+AN2627</f>
        <v>0</v>
      </c>
      <c r="AU2627" s="573"/>
      <c r="AV2627" s="544">
        <f>AD2627+AJ2627+AP2627</f>
        <v>0</v>
      </c>
      <c r="AW2627" s="545"/>
      <c r="AX2627" s="548">
        <f>IF(AT2627=0,0,(AV2627/AT2627)*100)</f>
        <v>0</v>
      </c>
      <c r="AY2627" s="549"/>
      <c r="AZ2627" s="564"/>
      <c r="BA2627" s="565"/>
      <c r="BB2627" s="568"/>
      <c r="BC2627" s="569"/>
      <c r="BD2627" s="548">
        <f>IF(AZ2627=0,0,(BB2627/AZ2627)*100)</f>
        <v>0</v>
      </c>
      <c r="BE2627" s="549"/>
      <c r="BF2627" s="572">
        <f>AT2627+AZ2627</f>
        <v>0</v>
      </c>
      <c r="BG2627" s="573"/>
      <c r="BH2627" s="544">
        <f>AV2627+BB2627</f>
        <v>0</v>
      </c>
      <c r="BI2627" s="545"/>
      <c r="BJ2627" s="548">
        <f>IF(BF2627=0,0,(BH2627/BF2627)*100)</f>
        <v>0</v>
      </c>
      <c r="BK2627" s="549"/>
      <c r="BL2627" s="552">
        <f>(AD2627*2)+(AJ2627*2)+(AP2627*3)+BB2627</f>
        <v>0</v>
      </c>
      <c r="BM2627" s="553"/>
      <c r="BN2627" s="554"/>
      <c r="BO2627" s="560" t="e">
        <f>(BL2627*BR$2312)+(N2627*BR$2313)+(X2627*BR$2314)+(R2627*BR$2315)+(V2627*BR$2316)+(Z2627*BR$2317)</f>
        <v>#REF!</v>
      </c>
      <c r="BP2627" s="560" t="e">
        <f>((AZ2627-BB2627)*BR$2319)+((AT2627-AV2627)*BR$2318)+(H2627*BR$2320)+(P2627*BR$2321)</f>
        <v>#REF!</v>
      </c>
      <c r="BQ2627" s="62"/>
      <c r="BR2627" s="62"/>
      <c r="BS2627" s="62"/>
    </row>
    <row r="2628" spans="1:71" ht="21.75" customHeight="1">
      <c r="A2628" s="62"/>
      <c r="B2628" s="587"/>
      <c r="C2628" s="562" t="str">
        <f>IF(ROSTER!D$28="","",ROSTER!D$28)</f>
        <v/>
      </c>
      <c r="D2628" s="563"/>
      <c r="E2628" s="591"/>
      <c r="F2628" s="593"/>
      <c r="G2628" s="595"/>
      <c r="H2628" s="585"/>
      <c r="I2628" s="577"/>
      <c r="J2628" s="566"/>
      <c r="K2628" s="567"/>
      <c r="L2628" s="570"/>
      <c r="M2628" s="571"/>
      <c r="N2628" s="582" t="s">
        <v>16</v>
      </c>
      <c r="O2628" s="583"/>
      <c r="P2628" s="566"/>
      <c r="Q2628" s="567"/>
      <c r="R2628" s="570"/>
      <c r="S2628" s="571"/>
      <c r="T2628" s="582" t="s">
        <v>16</v>
      </c>
      <c r="U2628" s="583"/>
      <c r="V2628" s="585"/>
      <c r="W2628" s="577"/>
      <c r="X2628" s="566"/>
      <c r="Y2628" s="577"/>
      <c r="Z2628" s="566"/>
      <c r="AA2628" s="577"/>
      <c r="AB2628" s="566"/>
      <c r="AC2628" s="567"/>
      <c r="AD2628" s="570"/>
      <c r="AE2628" s="571"/>
      <c r="AF2628" s="598"/>
      <c r="AG2628" s="599"/>
      <c r="AH2628" s="566"/>
      <c r="AI2628" s="567"/>
      <c r="AJ2628" s="570"/>
      <c r="AK2628" s="571"/>
      <c r="AL2628" s="598"/>
      <c r="AM2628" s="599"/>
      <c r="AN2628" s="566"/>
      <c r="AO2628" s="567"/>
      <c r="AP2628" s="570"/>
      <c r="AQ2628" s="571"/>
      <c r="AR2628" s="598"/>
      <c r="AS2628" s="599"/>
      <c r="AT2628" s="603"/>
      <c r="AU2628" s="604"/>
      <c r="AV2628" s="596"/>
      <c r="AW2628" s="597"/>
      <c r="AX2628" s="598"/>
      <c r="AY2628" s="599"/>
      <c r="AZ2628" s="566"/>
      <c r="BA2628" s="567"/>
      <c r="BB2628" s="570"/>
      <c r="BC2628" s="571"/>
      <c r="BD2628" s="598"/>
      <c r="BE2628" s="599"/>
      <c r="BF2628" s="603"/>
      <c r="BG2628" s="604"/>
      <c r="BH2628" s="596"/>
      <c r="BI2628" s="597"/>
      <c r="BJ2628" s="598"/>
      <c r="BK2628" s="599"/>
      <c r="BL2628" s="600"/>
      <c r="BM2628" s="601"/>
      <c r="BN2628" s="602"/>
      <c r="BO2628" s="561"/>
      <c r="BP2628" s="561"/>
      <c r="BQ2628" s="62"/>
      <c r="BR2628" s="62"/>
      <c r="BS2628" s="62"/>
    </row>
    <row r="2629" spans="1:71" ht="21.75" customHeight="1">
      <c r="A2629" s="62"/>
      <c r="B2629" s="586" t="str">
        <f>IF(ROSTER!B$30="","",ROSTER!B$30)</f>
        <v/>
      </c>
      <c r="C2629" s="588" t="str">
        <f>IF(ROSTER!C$30="","",ROSTER!C$30)</f>
        <v/>
      </c>
      <c r="D2629" s="589"/>
      <c r="E2629" s="590"/>
      <c r="F2629" s="592">
        <f>IF(E2629="y",1,IF(E2629="S",1,0))</f>
        <v>0</v>
      </c>
      <c r="G2629" s="594">
        <f>IF(E2629="S",1,0)</f>
        <v>0</v>
      </c>
      <c r="H2629" s="584"/>
      <c r="I2629" s="576"/>
      <c r="J2629" s="564"/>
      <c r="K2629" s="565"/>
      <c r="L2629" s="568"/>
      <c r="M2629" s="569"/>
      <c r="N2629" s="578">
        <f>L2629+J2629</f>
        <v>0</v>
      </c>
      <c r="O2629" s="579"/>
      <c r="P2629" s="564"/>
      <c r="Q2629" s="565"/>
      <c r="R2629" s="568"/>
      <c r="S2629" s="569"/>
      <c r="T2629" s="578">
        <f>R2629-P2629</f>
        <v>0</v>
      </c>
      <c r="U2629" s="579"/>
      <c r="V2629" s="584"/>
      <c r="W2629" s="576"/>
      <c r="X2629" s="564"/>
      <c r="Y2629" s="576"/>
      <c r="Z2629" s="564"/>
      <c r="AA2629" s="576"/>
      <c r="AB2629" s="564"/>
      <c r="AC2629" s="565"/>
      <c r="AD2629" s="568"/>
      <c r="AE2629" s="569"/>
      <c r="AF2629" s="548">
        <f>IF(AB2629=0,0,(AD2629/AB2629)*100)</f>
        <v>0</v>
      </c>
      <c r="AG2629" s="549"/>
      <c r="AH2629" s="564"/>
      <c r="AI2629" s="565"/>
      <c r="AJ2629" s="568"/>
      <c r="AK2629" s="569"/>
      <c r="AL2629" s="548">
        <f>IF(AH2629=0,0,(AJ2629/AH2629)*100)</f>
        <v>0</v>
      </c>
      <c r="AM2629" s="549"/>
      <c r="AN2629" s="564"/>
      <c r="AO2629" s="565"/>
      <c r="AP2629" s="568"/>
      <c r="AQ2629" s="569"/>
      <c r="AR2629" s="548">
        <f>IF(AN2629=0,0,(AP2629/AN2629)*100)</f>
        <v>0</v>
      </c>
      <c r="AS2629" s="549"/>
      <c r="AT2629" s="572">
        <f>AB2629+AH2629+AN2629</f>
        <v>0</v>
      </c>
      <c r="AU2629" s="573"/>
      <c r="AV2629" s="544">
        <f>AD2629+AJ2629+AP2629</f>
        <v>0</v>
      </c>
      <c r="AW2629" s="545"/>
      <c r="AX2629" s="548">
        <f>IF(AT2629=0,0,(AV2629/AT2629)*100)</f>
        <v>0</v>
      </c>
      <c r="AY2629" s="549"/>
      <c r="AZ2629" s="564"/>
      <c r="BA2629" s="565"/>
      <c r="BB2629" s="568"/>
      <c r="BC2629" s="569"/>
      <c r="BD2629" s="548">
        <f>IF(AZ2629=0,0,(BB2629/AZ2629)*100)</f>
        <v>0</v>
      </c>
      <c r="BE2629" s="549"/>
      <c r="BF2629" s="572">
        <f>AT2629+AZ2629</f>
        <v>0</v>
      </c>
      <c r="BG2629" s="573"/>
      <c r="BH2629" s="544">
        <f>AV2629+BB2629</f>
        <v>0</v>
      </c>
      <c r="BI2629" s="545"/>
      <c r="BJ2629" s="548">
        <f>IF(BF2629=0,0,(BH2629/BF2629)*100)</f>
        <v>0</v>
      </c>
      <c r="BK2629" s="549"/>
      <c r="BL2629" s="552">
        <f>(AD2629*2)+(AJ2629*2)+(AP2629*3)+BB2629</f>
        <v>0</v>
      </c>
      <c r="BM2629" s="553"/>
      <c r="BN2629" s="554"/>
      <c r="BO2629" s="560" t="e">
        <f>(BL2629*BR$2312)+(N2629*BR$2313)+(X2629*BR$2314)+(R2629*BR$2315)+(V2629*BR$2316)+(Z2629*BR$2317)</f>
        <v>#REF!</v>
      </c>
      <c r="BP2629" s="560" t="e">
        <f>((AZ2629-BB2629)*BR$2319)+((AT2629-AV2629)*BR$2318)+(H2629*BR$2320)+(P2629*BR$2321)</f>
        <v>#REF!</v>
      </c>
      <c r="BQ2629" s="62"/>
      <c r="BR2629" s="62"/>
      <c r="BS2629" s="62"/>
    </row>
    <row r="2630" spans="1:71" ht="21.75" customHeight="1">
      <c r="A2630" s="62"/>
      <c r="B2630" s="587"/>
      <c r="C2630" s="562" t="str">
        <f>IF(ROSTER!D$30="","",ROSTER!D$30)</f>
        <v/>
      </c>
      <c r="D2630" s="563"/>
      <c r="E2630" s="591"/>
      <c r="F2630" s="593"/>
      <c r="G2630" s="595"/>
      <c r="H2630" s="585"/>
      <c r="I2630" s="577"/>
      <c r="J2630" s="566"/>
      <c r="K2630" s="567"/>
      <c r="L2630" s="570"/>
      <c r="M2630" s="571"/>
      <c r="N2630" s="582" t="s">
        <v>16</v>
      </c>
      <c r="O2630" s="583"/>
      <c r="P2630" s="566"/>
      <c r="Q2630" s="567"/>
      <c r="R2630" s="570"/>
      <c r="S2630" s="571"/>
      <c r="T2630" s="582" t="s">
        <v>16</v>
      </c>
      <c r="U2630" s="583"/>
      <c r="V2630" s="585"/>
      <c r="W2630" s="577"/>
      <c r="X2630" s="566"/>
      <c r="Y2630" s="577"/>
      <c r="Z2630" s="566"/>
      <c r="AA2630" s="577"/>
      <c r="AB2630" s="566"/>
      <c r="AC2630" s="567"/>
      <c r="AD2630" s="570"/>
      <c r="AE2630" s="571"/>
      <c r="AF2630" s="598"/>
      <c r="AG2630" s="599"/>
      <c r="AH2630" s="566"/>
      <c r="AI2630" s="567"/>
      <c r="AJ2630" s="570"/>
      <c r="AK2630" s="571"/>
      <c r="AL2630" s="598"/>
      <c r="AM2630" s="599"/>
      <c r="AN2630" s="566"/>
      <c r="AO2630" s="567"/>
      <c r="AP2630" s="570"/>
      <c r="AQ2630" s="571"/>
      <c r="AR2630" s="598"/>
      <c r="AS2630" s="599"/>
      <c r="AT2630" s="603"/>
      <c r="AU2630" s="604"/>
      <c r="AV2630" s="596"/>
      <c r="AW2630" s="597"/>
      <c r="AX2630" s="598"/>
      <c r="AY2630" s="599"/>
      <c r="AZ2630" s="566"/>
      <c r="BA2630" s="567"/>
      <c r="BB2630" s="570"/>
      <c r="BC2630" s="571"/>
      <c r="BD2630" s="598"/>
      <c r="BE2630" s="599"/>
      <c r="BF2630" s="603"/>
      <c r="BG2630" s="604"/>
      <c r="BH2630" s="596"/>
      <c r="BI2630" s="597"/>
      <c r="BJ2630" s="598"/>
      <c r="BK2630" s="599"/>
      <c r="BL2630" s="600"/>
      <c r="BM2630" s="601"/>
      <c r="BN2630" s="602"/>
      <c r="BO2630" s="561"/>
      <c r="BP2630" s="561"/>
      <c r="BQ2630" s="62"/>
      <c r="BR2630" s="62"/>
      <c r="BS2630" s="62"/>
    </row>
    <row r="2631" spans="1:71" ht="21.75" customHeight="1">
      <c r="A2631" s="62"/>
      <c r="B2631" s="586" t="str">
        <f>IF(ROSTER!B$32="","",ROSTER!B$32)</f>
        <v/>
      </c>
      <c r="C2631" s="588" t="str">
        <f>IF(ROSTER!C$32="","",ROSTER!C$32)</f>
        <v/>
      </c>
      <c r="D2631" s="589"/>
      <c r="E2631" s="590"/>
      <c r="F2631" s="592">
        <f>IF(E2631="y",1,IF(E2631="S",1,0))</f>
        <v>0</v>
      </c>
      <c r="G2631" s="594">
        <f>IF(E2631="S",1,0)</f>
        <v>0</v>
      </c>
      <c r="H2631" s="584"/>
      <c r="I2631" s="576"/>
      <c r="J2631" s="564"/>
      <c r="K2631" s="565"/>
      <c r="L2631" s="568"/>
      <c r="M2631" s="569"/>
      <c r="N2631" s="578">
        <f>L2631+J2631</f>
        <v>0</v>
      </c>
      <c r="O2631" s="579"/>
      <c r="P2631" s="564"/>
      <c r="Q2631" s="565"/>
      <c r="R2631" s="568"/>
      <c r="S2631" s="569"/>
      <c r="T2631" s="578">
        <f>R2631-P2631</f>
        <v>0</v>
      </c>
      <c r="U2631" s="579"/>
      <c r="V2631" s="584"/>
      <c r="W2631" s="576"/>
      <c r="X2631" s="564"/>
      <c r="Y2631" s="576"/>
      <c r="Z2631" s="564"/>
      <c r="AA2631" s="576"/>
      <c r="AB2631" s="564"/>
      <c r="AC2631" s="565"/>
      <c r="AD2631" s="568"/>
      <c r="AE2631" s="569"/>
      <c r="AF2631" s="548">
        <f>IF(AB2631=0,0,(AD2631/AB2631)*100)</f>
        <v>0</v>
      </c>
      <c r="AG2631" s="549"/>
      <c r="AH2631" s="564"/>
      <c r="AI2631" s="565"/>
      <c r="AJ2631" s="568"/>
      <c r="AK2631" s="569"/>
      <c r="AL2631" s="548">
        <f>IF(AH2631=0,0,(AJ2631/AH2631)*100)</f>
        <v>0</v>
      </c>
      <c r="AM2631" s="549"/>
      <c r="AN2631" s="564"/>
      <c r="AO2631" s="565"/>
      <c r="AP2631" s="568"/>
      <c r="AQ2631" s="569"/>
      <c r="AR2631" s="548">
        <f>IF(AN2631=0,0,(AP2631/AN2631)*100)</f>
        <v>0</v>
      </c>
      <c r="AS2631" s="549"/>
      <c r="AT2631" s="572">
        <f>AB2631+AH2631+AN2631</f>
        <v>0</v>
      </c>
      <c r="AU2631" s="573"/>
      <c r="AV2631" s="544">
        <f>AD2631+AJ2631+AP2631</f>
        <v>0</v>
      </c>
      <c r="AW2631" s="545"/>
      <c r="AX2631" s="548">
        <f>IF(AT2631=0,0,(AV2631/AT2631)*100)</f>
        <v>0</v>
      </c>
      <c r="AY2631" s="549"/>
      <c r="AZ2631" s="564"/>
      <c r="BA2631" s="565"/>
      <c r="BB2631" s="568"/>
      <c r="BC2631" s="569"/>
      <c r="BD2631" s="548">
        <f>IF(AZ2631=0,0,(BB2631/AZ2631)*100)</f>
        <v>0</v>
      </c>
      <c r="BE2631" s="549"/>
      <c r="BF2631" s="572">
        <f>AT2631+AZ2631</f>
        <v>0</v>
      </c>
      <c r="BG2631" s="573"/>
      <c r="BH2631" s="544">
        <f>AV2631+BB2631</f>
        <v>0</v>
      </c>
      <c r="BI2631" s="545"/>
      <c r="BJ2631" s="548">
        <f>IF(BF2631=0,0,(BH2631/BF2631)*100)</f>
        <v>0</v>
      </c>
      <c r="BK2631" s="549"/>
      <c r="BL2631" s="552">
        <f>(AD2631*2)+(AJ2631*2)+(AP2631*3)+BB2631</f>
        <v>0</v>
      </c>
      <c r="BM2631" s="553"/>
      <c r="BN2631" s="554"/>
      <c r="BO2631" s="560" t="e">
        <f>(BL2631*BR$2312)+(N2631*BR$2313)+(X2631*BR$2314)+(R2631*BR$2315)+(V2631*BR$2316)+(Z2631*BR$2317)</f>
        <v>#REF!</v>
      </c>
      <c r="BP2631" s="560" t="e">
        <f>((AZ2631-BB2631)*BR$2319)+((AT2631-AV2631)*BR$2318)+(H2631*BR$2320)+(P2631*BR$2321)</f>
        <v>#REF!</v>
      </c>
      <c r="BQ2631" s="62"/>
      <c r="BR2631" s="62"/>
      <c r="BS2631" s="62"/>
    </row>
    <row r="2632" spans="1:71" ht="21.75" customHeight="1">
      <c r="A2632" s="62"/>
      <c r="B2632" s="587"/>
      <c r="C2632" s="562" t="str">
        <f>IF(ROSTER!D$32="","",ROSTER!D$32)</f>
        <v/>
      </c>
      <c r="D2632" s="563"/>
      <c r="E2632" s="591"/>
      <c r="F2632" s="593"/>
      <c r="G2632" s="595"/>
      <c r="H2632" s="585"/>
      <c r="I2632" s="577"/>
      <c r="J2632" s="566"/>
      <c r="K2632" s="567"/>
      <c r="L2632" s="570"/>
      <c r="M2632" s="571"/>
      <c r="N2632" s="582" t="s">
        <v>16</v>
      </c>
      <c r="O2632" s="583"/>
      <c r="P2632" s="566"/>
      <c r="Q2632" s="567"/>
      <c r="R2632" s="570"/>
      <c r="S2632" s="571"/>
      <c r="T2632" s="582" t="s">
        <v>16</v>
      </c>
      <c r="U2632" s="583"/>
      <c r="V2632" s="585"/>
      <c r="W2632" s="577"/>
      <c r="X2632" s="566"/>
      <c r="Y2632" s="577"/>
      <c r="Z2632" s="566"/>
      <c r="AA2632" s="577"/>
      <c r="AB2632" s="566"/>
      <c r="AC2632" s="567"/>
      <c r="AD2632" s="570"/>
      <c r="AE2632" s="571"/>
      <c r="AF2632" s="598"/>
      <c r="AG2632" s="599"/>
      <c r="AH2632" s="566"/>
      <c r="AI2632" s="567"/>
      <c r="AJ2632" s="570"/>
      <c r="AK2632" s="571"/>
      <c r="AL2632" s="598"/>
      <c r="AM2632" s="599"/>
      <c r="AN2632" s="566"/>
      <c r="AO2632" s="567"/>
      <c r="AP2632" s="570"/>
      <c r="AQ2632" s="571"/>
      <c r="AR2632" s="598"/>
      <c r="AS2632" s="599"/>
      <c r="AT2632" s="603"/>
      <c r="AU2632" s="604"/>
      <c r="AV2632" s="596"/>
      <c r="AW2632" s="597"/>
      <c r="AX2632" s="598"/>
      <c r="AY2632" s="599"/>
      <c r="AZ2632" s="566"/>
      <c r="BA2632" s="567"/>
      <c r="BB2632" s="570"/>
      <c r="BC2632" s="571"/>
      <c r="BD2632" s="598"/>
      <c r="BE2632" s="599"/>
      <c r="BF2632" s="603"/>
      <c r="BG2632" s="604"/>
      <c r="BH2632" s="596"/>
      <c r="BI2632" s="597"/>
      <c r="BJ2632" s="598"/>
      <c r="BK2632" s="599"/>
      <c r="BL2632" s="600"/>
      <c r="BM2632" s="601"/>
      <c r="BN2632" s="602"/>
      <c r="BO2632" s="561"/>
      <c r="BP2632" s="561"/>
      <c r="BQ2632" s="62"/>
      <c r="BR2632" s="62"/>
      <c r="BS2632" s="62"/>
    </row>
    <row r="2633" spans="1:71" ht="21.75" customHeight="1">
      <c r="A2633" s="62"/>
      <c r="B2633" s="586" t="str">
        <f>IF(ROSTER!B$34="","",ROSTER!B$34)</f>
        <v/>
      </c>
      <c r="C2633" s="588" t="str">
        <f>IF(ROSTER!C$34="","",ROSTER!C$34)</f>
        <v/>
      </c>
      <c r="D2633" s="589"/>
      <c r="E2633" s="590"/>
      <c r="F2633" s="592">
        <f>IF(E2633="y",1,IF(E2633="S",1,0))</f>
        <v>0</v>
      </c>
      <c r="G2633" s="594">
        <f>IF(E2633="S",1,0)</f>
        <v>0</v>
      </c>
      <c r="H2633" s="584"/>
      <c r="I2633" s="576"/>
      <c r="J2633" s="564"/>
      <c r="K2633" s="565"/>
      <c r="L2633" s="568"/>
      <c r="M2633" s="569"/>
      <c r="N2633" s="578">
        <f>L2633+J2633</f>
        <v>0</v>
      </c>
      <c r="O2633" s="579"/>
      <c r="P2633" s="564"/>
      <c r="Q2633" s="565"/>
      <c r="R2633" s="568"/>
      <c r="S2633" s="569"/>
      <c r="T2633" s="578">
        <f>R2633-P2633</f>
        <v>0</v>
      </c>
      <c r="U2633" s="579"/>
      <c r="V2633" s="584"/>
      <c r="W2633" s="576"/>
      <c r="X2633" s="564"/>
      <c r="Y2633" s="576"/>
      <c r="Z2633" s="564"/>
      <c r="AA2633" s="576"/>
      <c r="AB2633" s="564"/>
      <c r="AC2633" s="565"/>
      <c r="AD2633" s="568"/>
      <c r="AE2633" s="569"/>
      <c r="AF2633" s="548">
        <f>IF(AB2633=0,0,(AD2633/AB2633)*100)</f>
        <v>0</v>
      </c>
      <c r="AG2633" s="549"/>
      <c r="AH2633" s="564"/>
      <c r="AI2633" s="565"/>
      <c r="AJ2633" s="568"/>
      <c r="AK2633" s="569"/>
      <c r="AL2633" s="548">
        <f>IF(AH2633=0,0,(AJ2633/AH2633)*100)</f>
        <v>0</v>
      </c>
      <c r="AM2633" s="549"/>
      <c r="AN2633" s="564"/>
      <c r="AO2633" s="565"/>
      <c r="AP2633" s="568"/>
      <c r="AQ2633" s="569"/>
      <c r="AR2633" s="548">
        <f>IF(AN2633=0,0,(AP2633/AN2633)*100)</f>
        <v>0</v>
      </c>
      <c r="AS2633" s="549"/>
      <c r="AT2633" s="572">
        <f>AB2633+AH2633+AN2633</f>
        <v>0</v>
      </c>
      <c r="AU2633" s="573"/>
      <c r="AV2633" s="544">
        <f>AD2633+AJ2633+AP2633</f>
        <v>0</v>
      </c>
      <c r="AW2633" s="545"/>
      <c r="AX2633" s="548">
        <f>IF(AT2633=0,0,(AV2633/AT2633)*100)</f>
        <v>0</v>
      </c>
      <c r="AY2633" s="549"/>
      <c r="AZ2633" s="564"/>
      <c r="BA2633" s="565"/>
      <c r="BB2633" s="568"/>
      <c r="BC2633" s="569"/>
      <c r="BD2633" s="548">
        <f>IF(AZ2633=0,0,(BB2633/AZ2633)*100)</f>
        <v>0</v>
      </c>
      <c r="BE2633" s="549"/>
      <c r="BF2633" s="572">
        <f>AT2633+AZ2633</f>
        <v>0</v>
      </c>
      <c r="BG2633" s="573"/>
      <c r="BH2633" s="544">
        <f>AV2633+BB2633</f>
        <v>0</v>
      </c>
      <c r="BI2633" s="545"/>
      <c r="BJ2633" s="548">
        <f>IF(BF2633=0,0,(BH2633/BF2633)*100)</f>
        <v>0</v>
      </c>
      <c r="BK2633" s="549"/>
      <c r="BL2633" s="552">
        <f>(AD2633*2)+(AJ2633*2)+(AP2633*3)+BB2633</f>
        <v>0</v>
      </c>
      <c r="BM2633" s="553"/>
      <c r="BN2633" s="554"/>
      <c r="BO2633" s="560" t="e">
        <f>(BL2633*BR$2312)+(N2633*BR$2313)+(X2633*BR$2314)+(R2633*BR$2315)+(V2633*BR$2316)+(Z2633*BR$2317)</f>
        <v>#REF!</v>
      </c>
      <c r="BP2633" s="560" t="e">
        <f>((AZ2633-BB2633)*BR$2319)+((AT2633-AV2633)*BR$2318)+(H2633*BR$2320)+(P2633*BR$2321)</f>
        <v>#REF!</v>
      </c>
      <c r="BQ2633" s="62"/>
      <c r="BR2633" s="62"/>
      <c r="BS2633" s="62"/>
    </row>
    <row r="2634" spans="1:71" ht="21.75" customHeight="1">
      <c r="A2634" s="62"/>
      <c r="B2634" s="587"/>
      <c r="C2634" s="562" t="str">
        <f>IF(ROSTER!D$34="","",ROSTER!D$34)</f>
        <v/>
      </c>
      <c r="D2634" s="563"/>
      <c r="E2634" s="591"/>
      <c r="F2634" s="593"/>
      <c r="G2634" s="595"/>
      <c r="H2634" s="585"/>
      <c r="I2634" s="577"/>
      <c r="J2634" s="566"/>
      <c r="K2634" s="567"/>
      <c r="L2634" s="570"/>
      <c r="M2634" s="571"/>
      <c r="N2634" s="582" t="s">
        <v>16</v>
      </c>
      <c r="O2634" s="583"/>
      <c r="P2634" s="566"/>
      <c r="Q2634" s="567"/>
      <c r="R2634" s="570"/>
      <c r="S2634" s="571"/>
      <c r="T2634" s="582" t="s">
        <v>16</v>
      </c>
      <c r="U2634" s="583"/>
      <c r="V2634" s="585"/>
      <c r="W2634" s="577"/>
      <c r="X2634" s="566"/>
      <c r="Y2634" s="577"/>
      <c r="Z2634" s="566"/>
      <c r="AA2634" s="577"/>
      <c r="AB2634" s="566"/>
      <c r="AC2634" s="567"/>
      <c r="AD2634" s="570"/>
      <c r="AE2634" s="571"/>
      <c r="AF2634" s="598"/>
      <c r="AG2634" s="599"/>
      <c r="AH2634" s="566"/>
      <c r="AI2634" s="567"/>
      <c r="AJ2634" s="570"/>
      <c r="AK2634" s="571"/>
      <c r="AL2634" s="598"/>
      <c r="AM2634" s="599"/>
      <c r="AN2634" s="566"/>
      <c r="AO2634" s="567"/>
      <c r="AP2634" s="570"/>
      <c r="AQ2634" s="571"/>
      <c r="AR2634" s="598"/>
      <c r="AS2634" s="599"/>
      <c r="AT2634" s="603"/>
      <c r="AU2634" s="604"/>
      <c r="AV2634" s="596"/>
      <c r="AW2634" s="597"/>
      <c r="AX2634" s="598"/>
      <c r="AY2634" s="599"/>
      <c r="AZ2634" s="566"/>
      <c r="BA2634" s="567"/>
      <c r="BB2634" s="570"/>
      <c r="BC2634" s="571"/>
      <c r="BD2634" s="598"/>
      <c r="BE2634" s="599"/>
      <c r="BF2634" s="603"/>
      <c r="BG2634" s="604"/>
      <c r="BH2634" s="596"/>
      <c r="BI2634" s="597"/>
      <c r="BJ2634" s="598"/>
      <c r="BK2634" s="599"/>
      <c r="BL2634" s="600"/>
      <c r="BM2634" s="601"/>
      <c r="BN2634" s="602"/>
      <c r="BO2634" s="561"/>
      <c r="BP2634" s="561"/>
      <c r="BQ2634" s="62"/>
      <c r="BR2634" s="62"/>
      <c r="BS2634" s="62"/>
    </row>
    <row r="2635" spans="1:71" ht="21.75" customHeight="1">
      <c r="A2635" s="62"/>
      <c r="B2635" s="586" t="str">
        <f>IF(ROSTER!B$36="","",ROSTER!B$36)</f>
        <v/>
      </c>
      <c r="C2635" s="588" t="str">
        <f>IF(ROSTER!C$36="","",ROSTER!C$36)</f>
        <v/>
      </c>
      <c r="D2635" s="589"/>
      <c r="E2635" s="590"/>
      <c r="F2635" s="592">
        <f>IF(E2635="y",1,IF(E2635="S",1,0))</f>
        <v>0</v>
      </c>
      <c r="G2635" s="594">
        <f>IF(E2635="S",1,0)</f>
        <v>0</v>
      </c>
      <c r="H2635" s="584"/>
      <c r="I2635" s="576"/>
      <c r="J2635" s="564"/>
      <c r="K2635" s="565"/>
      <c r="L2635" s="568"/>
      <c r="M2635" s="569"/>
      <c r="N2635" s="578">
        <f>L2635+J2635</f>
        <v>0</v>
      </c>
      <c r="O2635" s="579"/>
      <c r="P2635" s="564"/>
      <c r="Q2635" s="565"/>
      <c r="R2635" s="568"/>
      <c r="S2635" s="569"/>
      <c r="T2635" s="578">
        <f>R2635-P2635</f>
        <v>0</v>
      </c>
      <c r="U2635" s="579"/>
      <c r="V2635" s="584"/>
      <c r="W2635" s="576"/>
      <c r="X2635" s="564"/>
      <c r="Y2635" s="576"/>
      <c r="Z2635" s="564"/>
      <c r="AA2635" s="576"/>
      <c r="AB2635" s="564"/>
      <c r="AC2635" s="565"/>
      <c r="AD2635" s="568"/>
      <c r="AE2635" s="569"/>
      <c r="AF2635" s="548">
        <f>IF(AB2635=0,0,(AD2635/AB2635)*100)</f>
        <v>0</v>
      </c>
      <c r="AG2635" s="549"/>
      <c r="AH2635" s="564"/>
      <c r="AI2635" s="565"/>
      <c r="AJ2635" s="568"/>
      <c r="AK2635" s="569"/>
      <c r="AL2635" s="548">
        <f>IF(AH2635=0,0,(AJ2635/AH2635)*100)</f>
        <v>0</v>
      </c>
      <c r="AM2635" s="549"/>
      <c r="AN2635" s="564"/>
      <c r="AO2635" s="565"/>
      <c r="AP2635" s="568"/>
      <c r="AQ2635" s="569"/>
      <c r="AR2635" s="548">
        <f>IF(AN2635=0,0,(AP2635/AN2635)*100)</f>
        <v>0</v>
      </c>
      <c r="AS2635" s="549"/>
      <c r="AT2635" s="572">
        <f>AB2635+AH2635+AN2635</f>
        <v>0</v>
      </c>
      <c r="AU2635" s="573"/>
      <c r="AV2635" s="544">
        <f>AD2635+AJ2635+AP2635</f>
        <v>0</v>
      </c>
      <c r="AW2635" s="545"/>
      <c r="AX2635" s="548">
        <f>IF(AT2635=0,0,(AV2635/AT2635)*100)</f>
        <v>0</v>
      </c>
      <c r="AY2635" s="549"/>
      <c r="AZ2635" s="564"/>
      <c r="BA2635" s="565"/>
      <c r="BB2635" s="568"/>
      <c r="BC2635" s="569"/>
      <c r="BD2635" s="548">
        <f>IF(AZ2635=0,0,(BB2635/AZ2635)*100)</f>
        <v>0</v>
      </c>
      <c r="BE2635" s="549"/>
      <c r="BF2635" s="572">
        <f>AT2635+AZ2635</f>
        <v>0</v>
      </c>
      <c r="BG2635" s="573"/>
      <c r="BH2635" s="544">
        <f>AV2635+BB2635</f>
        <v>0</v>
      </c>
      <c r="BI2635" s="545"/>
      <c r="BJ2635" s="548">
        <f>IF(BF2635=0,0,(BH2635/BF2635)*100)</f>
        <v>0</v>
      </c>
      <c r="BK2635" s="549"/>
      <c r="BL2635" s="552">
        <f>(AD2635*2)+(AJ2635*2)+(AP2635*3)+BB2635</f>
        <v>0</v>
      </c>
      <c r="BM2635" s="553"/>
      <c r="BN2635" s="554"/>
      <c r="BO2635" s="560" t="e">
        <f>(BL2635*BR$2312)+(N2635*BR$2313)+(X2635*BR$2314)+(R2635*BR$2315)+(V2635*BR$2316)+(Z2635*BR$2317)</f>
        <v>#REF!</v>
      </c>
      <c r="BP2635" s="560" t="e">
        <f>((AZ2635-BB2635)*BR$2319)+((AT2635-AV2635)*BR$2318)+(H2635*BR$2320)+(P2635*BR$2321)</f>
        <v>#REF!</v>
      </c>
      <c r="BQ2635" s="62"/>
      <c r="BR2635" s="62"/>
      <c r="BS2635" s="62"/>
    </row>
    <row r="2636" spans="1:71" ht="21.75" customHeight="1">
      <c r="A2636" s="62"/>
      <c r="B2636" s="587"/>
      <c r="C2636" s="562" t="str">
        <f>IF(ROSTER!D$36="","",ROSTER!D$36)</f>
        <v/>
      </c>
      <c r="D2636" s="563"/>
      <c r="E2636" s="591"/>
      <c r="F2636" s="593"/>
      <c r="G2636" s="595"/>
      <c r="H2636" s="585"/>
      <c r="I2636" s="577"/>
      <c r="J2636" s="566"/>
      <c r="K2636" s="567"/>
      <c r="L2636" s="570"/>
      <c r="M2636" s="571"/>
      <c r="N2636" s="582" t="s">
        <v>16</v>
      </c>
      <c r="O2636" s="583"/>
      <c r="P2636" s="566"/>
      <c r="Q2636" s="567"/>
      <c r="R2636" s="570"/>
      <c r="S2636" s="571"/>
      <c r="T2636" s="582" t="s">
        <v>16</v>
      </c>
      <c r="U2636" s="583"/>
      <c r="V2636" s="585"/>
      <c r="W2636" s="577"/>
      <c r="X2636" s="566"/>
      <c r="Y2636" s="577"/>
      <c r="Z2636" s="566"/>
      <c r="AA2636" s="577"/>
      <c r="AB2636" s="566"/>
      <c r="AC2636" s="567"/>
      <c r="AD2636" s="570"/>
      <c r="AE2636" s="571"/>
      <c r="AF2636" s="598"/>
      <c r="AG2636" s="599"/>
      <c r="AH2636" s="566"/>
      <c r="AI2636" s="567"/>
      <c r="AJ2636" s="570"/>
      <c r="AK2636" s="571"/>
      <c r="AL2636" s="598"/>
      <c r="AM2636" s="599"/>
      <c r="AN2636" s="566"/>
      <c r="AO2636" s="567"/>
      <c r="AP2636" s="570"/>
      <c r="AQ2636" s="571"/>
      <c r="AR2636" s="598"/>
      <c r="AS2636" s="599"/>
      <c r="AT2636" s="603"/>
      <c r="AU2636" s="604"/>
      <c r="AV2636" s="596"/>
      <c r="AW2636" s="597"/>
      <c r="AX2636" s="598"/>
      <c r="AY2636" s="599"/>
      <c r="AZ2636" s="566"/>
      <c r="BA2636" s="567"/>
      <c r="BB2636" s="570"/>
      <c r="BC2636" s="571"/>
      <c r="BD2636" s="598"/>
      <c r="BE2636" s="599"/>
      <c r="BF2636" s="603"/>
      <c r="BG2636" s="604"/>
      <c r="BH2636" s="596"/>
      <c r="BI2636" s="597"/>
      <c r="BJ2636" s="598"/>
      <c r="BK2636" s="599"/>
      <c r="BL2636" s="600"/>
      <c r="BM2636" s="601"/>
      <c r="BN2636" s="602"/>
      <c r="BO2636" s="561"/>
      <c r="BP2636" s="561"/>
      <c r="BQ2636" s="62"/>
      <c r="BR2636" s="62"/>
      <c r="BS2636" s="62"/>
    </row>
    <row r="2637" spans="1:71" ht="21.75" customHeight="1">
      <c r="A2637" s="62"/>
      <c r="B2637" s="586" t="str">
        <f>IF(ROSTER!B$38="","",ROSTER!B$38)</f>
        <v/>
      </c>
      <c r="C2637" s="588" t="str">
        <f>IF(ROSTER!C$38="","",ROSTER!C$38)</f>
        <v/>
      </c>
      <c r="D2637" s="589"/>
      <c r="E2637" s="590"/>
      <c r="F2637" s="592">
        <f>IF(E2637="y",1,IF(E2637="S",1,0))</f>
        <v>0</v>
      </c>
      <c r="G2637" s="594">
        <f>IF(E2637="S",1,0)</f>
        <v>0</v>
      </c>
      <c r="H2637" s="584"/>
      <c r="I2637" s="576"/>
      <c r="J2637" s="564"/>
      <c r="K2637" s="565"/>
      <c r="L2637" s="568"/>
      <c r="M2637" s="569"/>
      <c r="N2637" s="578">
        <f>L2637+J2637</f>
        <v>0</v>
      </c>
      <c r="O2637" s="579"/>
      <c r="P2637" s="564"/>
      <c r="Q2637" s="565"/>
      <c r="R2637" s="568"/>
      <c r="S2637" s="569"/>
      <c r="T2637" s="578">
        <f>R2637-P2637</f>
        <v>0</v>
      </c>
      <c r="U2637" s="579"/>
      <c r="V2637" s="584"/>
      <c r="W2637" s="576"/>
      <c r="X2637" s="564"/>
      <c r="Y2637" s="576"/>
      <c r="Z2637" s="564"/>
      <c r="AA2637" s="576"/>
      <c r="AB2637" s="564"/>
      <c r="AC2637" s="565"/>
      <c r="AD2637" s="568"/>
      <c r="AE2637" s="569"/>
      <c r="AF2637" s="548">
        <f>IF(AB2637=0,0,(AD2637/AB2637)*100)</f>
        <v>0</v>
      </c>
      <c r="AG2637" s="549"/>
      <c r="AH2637" s="564"/>
      <c r="AI2637" s="565"/>
      <c r="AJ2637" s="568"/>
      <c r="AK2637" s="569"/>
      <c r="AL2637" s="548">
        <f>IF(AH2637=0,0,(AJ2637/AH2637)*100)</f>
        <v>0</v>
      </c>
      <c r="AM2637" s="549"/>
      <c r="AN2637" s="564"/>
      <c r="AO2637" s="565"/>
      <c r="AP2637" s="568"/>
      <c r="AQ2637" s="569"/>
      <c r="AR2637" s="548">
        <f>IF(AN2637=0,0,(AP2637/AN2637)*100)</f>
        <v>0</v>
      </c>
      <c r="AS2637" s="549"/>
      <c r="AT2637" s="572">
        <f>AB2637+AH2637+AN2637</f>
        <v>0</v>
      </c>
      <c r="AU2637" s="573"/>
      <c r="AV2637" s="544">
        <f>AD2637+AJ2637+AP2637</f>
        <v>0</v>
      </c>
      <c r="AW2637" s="545"/>
      <c r="AX2637" s="548">
        <f>IF(AT2637=0,0,(AV2637/AT2637)*100)</f>
        <v>0</v>
      </c>
      <c r="AY2637" s="549"/>
      <c r="AZ2637" s="564"/>
      <c r="BA2637" s="565"/>
      <c r="BB2637" s="568"/>
      <c r="BC2637" s="569"/>
      <c r="BD2637" s="548">
        <f>IF(AZ2637=0,0,(BB2637/AZ2637)*100)</f>
        <v>0</v>
      </c>
      <c r="BE2637" s="549"/>
      <c r="BF2637" s="572">
        <f>AT2637+AZ2637</f>
        <v>0</v>
      </c>
      <c r="BG2637" s="573"/>
      <c r="BH2637" s="544">
        <f>AV2637+BB2637</f>
        <v>0</v>
      </c>
      <c r="BI2637" s="545"/>
      <c r="BJ2637" s="548">
        <f>IF(BF2637=0,0,(BH2637/BF2637)*100)</f>
        <v>0</v>
      </c>
      <c r="BK2637" s="549"/>
      <c r="BL2637" s="552">
        <f>(AD2637*2)+(AJ2637*2)+(AP2637*3)+BB2637</f>
        <v>0</v>
      </c>
      <c r="BM2637" s="553"/>
      <c r="BN2637" s="554"/>
      <c r="BO2637" s="560" t="e">
        <f>(BL2637*BR$2312)+(N2637*BR$2313)+(X2637*BR$2314)+(R2637*BR$2315)+(V2637*BR$2316)+(Z2637*BR$2317)</f>
        <v>#REF!</v>
      </c>
      <c r="BP2637" s="560" t="e">
        <f>((AZ2637-BB2637)*BR$2319)+((AT2637-AV2637)*BR$2318)+(H2637*BR$2320)+(P2637*BR$2321)</f>
        <v>#REF!</v>
      </c>
      <c r="BQ2637" s="62"/>
      <c r="BR2637" s="62"/>
      <c r="BS2637" s="62"/>
    </row>
    <row r="2638" spans="1:71" ht="21.75" customHeight="1">
      <c r="A2638" s="62"/>
      <c r="B2638" s="587"/>
      <c r="C2638" s="562" t="str">
        <f>IF(ROSTER!D$38="","",ROSTER!D$38)</f>
        <v/>
      </c>
      <c r="D2638" s="563"/>
      <c r="E2638" s="591"/>
      <c r="F2638" s="593"/>
      <c r="G2638" s="595"/>
      <c r="H2638" s="585"/>
      <c r="I2638" s="577"/>
      <c r="J2638" s="566"/>
      <c r="K2638" s="567"/>
      <c r="L2638" s="570"/>
      <c r="M2638" s="571"/>
      <c r="N2638" s="582" t="s">
        <v>16</v>
      </c>
      <c r="O2638" s="583"/>
      <c r="P2638" s="566"/>
      <c r="Q2638" s="567"/>
      <c r="R2638" s="570"/>
      <c r="S2638" s="571"/>
      <c r="T2638" s="582" t="s">
        <v>16</v>
      </c>
      <c r="U2638" s="583"/>
      <c r="V2638" s="585"/>
      <c r="W2638" s="577"/>
      <c r="X2638" s="566"/>
      <c r="Y2638" s="577"/>
      <c r="Z2638" s="566"/>
      <c r="AA2638" s="577"/>
      <c r="AB2638" s="566"/>
      <c r="AC2638" s="567"/>
      <c r="AD2638" s="570"/>
      <c r="AE2638" s="571"/>
      <c r="AF2638" s="598"/>
      <c r="AG2638" s="599"/>
      <c r="AH2638" s="566"/>
      <c r="AI2638" s="567"/>
      <c r="AJ2638" s="570"/>
      <c r="AK2638" s="571"/>
      <c r="AL2638" s="598"/>
      <c r="AM2638" s="599"/>
      <c r="AN2638" s="566"/>
      <c r="AO2638" s="567"/>
      <c r="AP2638" s="570"/>
      <c r="AQ2638" s="571"/>
      <c r="AR2638" s="598"/>
      <c r="AS2638" s="599"/>
      <c r="AT2638" s="603"/>
      <c r="AU2638" s="604"/>
      <c r="AV2638" s="596"/>
      <c r="AW2638" s="597"/>
      <c r="AX2638" s="598"/>
      <c r="AY2638" s="599"/>
      <c r="AZ2638" s="566"/>
      <c r="BA2638" s="567"/>
      <c r="BB2638" s="570"/>
      <c r="BC2638" s="571"/>
      <c r="BD2638" s="598"/>
      <c r="BE2638" s="599"/>
      <c r="BF2638" s="603"/>
      <c r="BG2638" s="604"/>
      <c r="BH2638" s="596"/>
      <c r="BI2638" s="597"/>
      <c r="BJ2638" s="598"/>
      <c r="BK2638" s="599"/>
      <c r="BL2638" s="600"/>
      <c r="BM2638" s="601"/>
      <c r="BN2638" s="602"/>
      <c r="BO2638" s="561"/>
      <c r="BP2638" s="561"/>
      <c r="BQ2638" s="62"/>
      <c r="BR2638" s="62"/>
      <c r="BS2638" s="62"/>
    </row>
    <row r="2639" spans="1:71" ht="21.75" customHeight="1">
      <c r="A2639" s="62"/>
      <c r="B2639" s="586" t="str">
        <f>IF(ROSTER!B$40="","",ROSTER!B$40)</f>
        <v/>
      </c>
      <c r="C2639" s="588" t="str">
        <f>IF(ROSTER!C$40="","",ROSTER!C$40)</f>
        <v/>
      </c>
      <c r="D2639" s="589"/>
      <c r="E2639" s="590"/>
      <c r="F2639" s="592">
        <f>IF(E2639="y",1,IF(E2639="S",1,0))</f>
        <v>0</v>
      </c>
      <c r="G2639" s="594">
        <f>IF(E2639="S",1,0)</f>
        <v>0</v>
      </c>
      <c r="H2639" s="584"/>
      <c r="I2639" s="576"/>
      <c r="J2639" s="564"/>
      <c r="K2639" s="565"/>
      <c r="L2639" s="568"/>
      <c r="M2639" s="569"/>
      <c r="N2639" s="578">
        <f>L2639+J2639</f>
        <v>0</v>
      </c>
      <c r="O2639" s="579"/>
      <c r="P2639" s="564"/>
      <c r="Q2639" s="565"/>
      <c r="R2639" s="568"/>
      <c r="S2639" s="569"/>
      <c r="T2639" s="578">
        <f>R2639-P2639</f>
        <v>0</v>
      </c>
      <c r="U2639" s="579"/>
      <c r="V2639" s="584"/>
      <c r="W2639" s="576"/>
      <c r="X2639" s="564"/>
      <c r="Y2639" s="576"/>
      <c r="Z2639" s="564"/>
      <c r="AA2639" s="576"/>
      <c r="AB2639" s="564"/>
      <c r="AC2639" s="565"/>
      <c r="AD2639" s="568"/>
      <c r="AE2639" s="569"/>
      <c r="AF2639" s="548">
        <f>IF(AB2639=0,0,(AD2639/AB2639)*100)</f>
        <v>0</v>
      </c>
      <c r="AG2639" s="549"/>
      <c r="AH2639" s="564"/>
      <c r="AI2639" s="565"/>
      <c r="AJ2639" s="568"/>
      <c r="AK2639" s="569"/>
      <c r="AL2639" s="548">
        <f>IF(AH2639=0,0,(AJ2639/AH2639)*100)</f>
        <v>0</v>
      </c>
      <c r="AM2639" s="549"/>
      <c r="AN2639" s="564"/>
      <c r="AO2639" s="565"/>
      <c r="AP2639" s="568"/>
      <c r="AQ2639" s="569"/>
      <c r="AR2639" s="548">
        <f>IF(AN2639=0,0,(AP2639/AN2639)*100)</f>
        <v>0</v>
      </c>
      <c r="AS2639" s="549"/>
      <c r="AT2639" s="572">
        <f>AB2639+AH2639+AN2639</f>
        <v>0</v>
      </c>
      <c r="AU2639" s="573"/>
      <c r="AV2639" s="544">
        <f>AD2639+AJ2639+AP2639</f>
        <v>0</v>
      </c>
      <c r="AW2639" s="545"/>
      <c r="AX2639" s="548">
        <f>IF(AT2639=0,0,(AV2639/AT2639)*100)</f>
        <v>0</v>
      </c>
      <c r="AY2639" s="549"/>
      <c r="AZ2639" s="564"/>
      <c r="BA2639" s="565"/>
      <c r="BB2639" s="568"/>
      <c r="BC2639" s="569"/>
      <c r="BD2639" s="548">
        <f>IF(AZ2639=0,0,(BB2639/AZ2639)*100)</f>
        <v>0</v>
      </c>
      <c r="BE2639" s="549"/>
      <c r="BF2639" s="572">
        <f>AT2639+AZ2639</f>
        <v>0</v>
      </c>
      <c r="BG2639" s="573"/>
      <c r="BH2639" s="544">
        <f>AV2639+BB2639</f>
        <v>0</v>
      </c>
      <c r="BI2639" s="545"/>
      <c r="BJ2639" s="548">
        <f>IF(BF2639=0,0,(BH2639/BF2639)*100)</f>
        <v>0</v>
      </c>
      <c r="BK2639" s="549"/>
      <c r="BL2639" s="552">
        <f>(AD2639*2)+(AJ2639*2)+(AP2639*3)+BB2639</f>
        <v>0</v>
      </c>
      <c r="BM2639" s="553"/>
      <c r="BN2639" s="554"/>
      <c r="BO2639" s="560" t="e">
        <f>(BL2639*BR$2312)+(N2639*BR$2313)+(X2639*BR$2314)+(R2639*BR$2315)+(V2639*BR$2316)+(Z2639*BR$2317)</f>
        <v>#REF!</v>
      </c>
      <c r="BP2639" s="560" t="e">
        <f>((AZ2639-BB2639)*BR$2319)+((AT2639-AV2639)*BR$2318)+(H2639*BR$2320)+(P2639*BR$2321)</f>
        <v>#REF!</v>
      </c>
      <c r="BQ2639" s="62"/>
      <c r="BR2639" s="62"/>
      <c r="BS2639" s="62"/>
    </row>
    <row r="2640" spans="1:71" ht="21.75" customHeight="1">
      <c r="A2640" s="62"/>
      <c r="B2640" s="587"/>
      <c r="C2640" s="562" t="str">
        <f>IF(ROSTER!D$40="","",ROSTER!D$40)</f>
        <v/>
      </c>
      <c r="D2640" s="563"/>
      <c r="E2640" s="591"/>
      <c r="F2640" s="593"/>
      <c r="G2640" s="595"/>
      <c r="H2640" s="585"/>
      <c r="I2640" s="577"/>
      <c r="J2640" s="566"/>
      <c r="K2640" s="567"/>
      <c r="L2640" s="570"/>
      <c r="M2640" s="571"/>
      <c r="N2640" s="582" t="s">
        <v>16</v>
      </c>
      <c r="O2640" s="583"/>
      <c r="P2640" s="566"/>
      <c r="Q2640" s="567"/>
      <c r="R2640" s="570"/>
      <c r="S2640" s="571"/>
      <c r="T2640" s="582" t="s">
        <v>16</v>
      </c>
      <c r="U2640" s="583"/>
      <c r="V2640" s="585"/>
      <c r="W2640" s="577"/>
      <c r="X2640" s="566"/>
      <c r="Y2640" s="577"/>
      <c r="Z2640" s="566"/>
      <c r="AA2640" s="577"/>
      <c r="AB2640" s="566"/>
      <c r="AC2640" s="567"/>
      <c r="AD2640" s="570"/>
      <c r="AE2640" s="571"/>
      <c r="AF2640" s="598"/>
      <c r="AG2640" s="599"/>
      <c r="AH2640" s="566"/>
      <c r="AI2640" s="567"/>
      <c r="AJ2640" s="570"/>
      <c r="AK2640" s="571"/>
      <c r="AL2640" s="598"/>
      <c r="AM2640" s="599"/>
      <c r="AN2640" s="566"/>
      <c r="AO2640" s="567"/>
      <c r="AP2640" s="570"/>
      <c r="AQ2640" s="571"/>
      <c r="AR2640" s="598"/>
      <c r="AS2640" s="599"/>
      <c r="AT2640" s="603"/>
      <c r="AU2640" s="604"/>
      <c r="AV2640" s="596"/>
      <c r="AW2640" s="597"/>
      <c r="AX2640" s="598"/>
      <c r="AY2640" s="599"/>
      <c r="AZ2640" s="566"/>
      <c r="BA2640" s="567"/>
      <c r="BB2640" s="570"/>
      <c r="BC2640" s="571"/>
      <c r="BD2640" s="598"/>
      <c r="BE2640" s="599"/>
      <c r="BF2640" s="603"/>
      <c r="BG2640" s="604"/>
      <c r="BH2640" s="596"/>
      <c r="BI2640" s="597"/>
      <c r="BJ2640" s="598"/>
      <c r="BK2640" s="599"/>
      <c r="BL2640" s="600"/>
      <c r="BM2640" s="601"/>
      <c r="BN2640" s="602"/>
      <c r="BO2640" s="561"/>
      <c r="BP2640" s="561"/>
      <c r="BQ2640" s="62"/>
      <c r="BR2640" s="62"/>
      <c r="BS2640" s="62"/>
    </row>
    <row r="2641" spans="1:73" ht="21.75" customHeight="1">
      <c r="A2641" s="62"/>
      <c r="B2641" s="586" t="str">
        <f>IF(ROSTER!B$42="","",ROSTER!B$42)</f>
        <v/>
      </c>
      <c r="C2641" s="588" t="str">
        <f>IF(ROSTER!C$42="","",ROSTER!C$42)</f>
        <v/>
      </c>
      <c r="D2641" s="589"/>
      <c r="E2641" s="590"/>
      <c r="F2641" s="592">
        <f>IF(E2641="y",1,IF(E2641="S",1,0))</f>
        <v>0</v>
      </c>
      <c r="G2641" s="594">
        <f>IF(E2641="S",1,0)</f>
        <v>0</v>
      </c>
      <c r="H2641" s="584"/>
      <c r="I2641" s="576"/>
      <c r="J2641" s="564"/>
      <c r="K2641" s="565"/>
      <c r="L2641" s="568"/>
      <c r="M2641" s="569"/>
      <c r="N2641" s="578">
        <f>L2641+J2641</f>
        <v>0</v>
      </c>
      <c r="O2641" s="579"/>
      <c r="P2641" s="564"/>
      <c r="Q2641" s="565"/>
      <c r="R2641" s="568"/>
      <c r="S2641" s="569"/>
      <c r="T2641" s="578">
        <f>R2641-P2641</f>
        <v>0</v>
      </c>
      <c r="U2641" s="579"/>
      <c r="V2641" s="584"/>
      <c r="W2641" s="576"/>
      <c r="X2641" s="564"/>
      <c r="Y2641" s="576"/>
      <c r="Z2641" s="564"/>
      <c r="AA2641" s="576"/>
      <c r="AB2641" s="564"/>
      <c r="AC2641" s="565"/>
      <c r="AD2641" s="568"/>
      <c r="AE2641" s="569"/>
      <c r="AF2641" s="548">
        <f>IF(AB2641=0,0,(AD2641/AB2641)*100)</f>
        <v>0</v>
      </c>
      <c r="AG2641" s="549"/>
      <c r="AH2641" s="564"/>
      <c r="AI2641" s="565"/>
      <c r="AJ2641" s="568"/>
      <c r="AK2641" s="569"/>
      <c r="AL2641" s="548">
        <f>IF(AH2641=0,0,(AJ2641/AH2641)*100)</f>
        <v>0</v>
      </c>
      <c r="AM2641" s="549"/>
      <c r="AN2641" s="564"/>
      <c r="AO2641" s="565"/>
      <c r="AP2641" s="568"/>
      <c r="AQ2641" s="569"/>
      <c r="AR2641" s="548">
        <f>IF(AN2641=0,0,(AP2641/AN2641)*100)</f>
        <v>0</v>
      </c>
      <c r="AS2641" s="549"/>
      <c r="AT2641" s="572">
        <f>AB2641+AH2641+AN2641</f>
        <v>0</v>
      </c>
      <c r="AU2641" s="573"/>
      <c r="AV2641" s="544">
        <f>AD2641+AJ2641+AP2641</f>
        <v>0</v>
      </c>
      <c r="AW2641" s="545"/>
      <c r="AX2641" s="548">
        <f>IF(AT2641=0,0,(AV2641/AT2641)*100)</f>
        <v>0</v>
      </c>
      <c r="AY2641" s="549"/>
      <c r="AZ2641" s="564"/>
      <c r="BA2641" s="565"/>
      <c r="BB2641" s="568"/>
      <c r="BC2641" s="569"/>
      <c r="BD2641" s="548">
        <f>IF(AZ2641=0,0,(BB2641/AZ2641)*100)</f>
        <v>0</v>
      </c>
      <c r="BE2641" s="549"/>
      <c r="BF2641" s="572">
        <f>AT2641+AZ2641</f>
        <v>0</v>
      </c>
      <c r="BG2641" s="573"/>
      <c r="BH2641" s="544">
        <f>AV2641+BB2641</f>
        <v>0</v>
      </c>
      <c r="BI2641" s="545"/>
      <c r="BJ2641" s="548">
        <f>IF(BF2641=0,0,(BH2641/BF2641)*100)</f>
        <v>0</v>
      </c>
      <c r="BK2641" s="549"/>
      <c r="BL2641" s="552">
        <f>(AD2641*2)+(AJ2641*2)+(AP2641*3)+BB2641</f>
        <v>0</v>
      </c>
      <c r="BM2641" s="553"/>
      <c r="BN2641" s="554"/>
      <c r="BO2641" s="560" t="e">
        <f>(BL2641*BR$2312)+(N2641*BR$2313)+(X2641*BR$2314)+(R2641*BR$2315)+(V2641*BR$2316)+(Z2641*BR$2317)</f>
        <v>#REF!</v>
      </c>
      <c r="BP2641" s="560" t="e">
        <f>((AZ2641-BB2641)*BR$2319)+((AT2641-AV2641)*BR$2318)+(H2641*BR$2320)+(P2641*BR$2321)</f>
        <v>#REF!</v>
      </c>
      <c r="BQ2641" s="62"/>
      <c r="BR2641" s="62"/>
      <c r="BS2641" s="62"/>
    </row>
    <row r="2642" spans="1:73" ht="21.75" customHeight="1">
      <c r="A2642" s="62"/>
      <c r="B2642" s="587"/>
      <c r="C2642" s="562" t="str">
        <f>IF(ROSTER!D$42="","",ROSTER!D$42)</f>
        <v/>
      </c>
      <c r="D2642" s="563"/>
      <c r="E2642" s="591"/>
      <c r="F2642" s="593"/>
      <c r="G2642" s="595"/>
      <c r="H2642" s="585"/>
      <c r="I2642" s="577"/>
      <c r="J2642" s="566"/>
      <c r="K2642" s="567"/>
      <c r="L2642" s="570"/>
      <c r="M2642" s="571"/>
      <c r="N2642" s="582" t="s">
        <v>16</v>
      </c>
      <c r="O2642" s="583"/>
      <c r="P2642" s="566"/>
      <c r="Q2642" s="567"/>
      <c r="R2642" s="570"/>
      <c r="S2642" s="571"/>
      <c r="T2642" s="582" t="s">
        <v>16</v>
      </c>
      <c r="U2642" s="583"/>
      <c r="V2642" s="585"/>
      <c r="W2642" s="577"/>
      <c r="X2642" s="566"/>
      <c r="Y2642" s="577"/>
      <c r="Z2642" s="566"/>
      <c r="AA2642" s="577"/>
      <c r="AB2642" s="566"/>
      <c r="AC2642" s="567"/>
      <c r="AD2642" s="570"/>
      <c r="AE2642" s="571"/>
      <c r="AF2642" s="598"/>
      <c r="AG2642" s="599"/>
      <c r="AH2642" s="566"/>
      <c r="AI2642" s="567"/>
      <c r="AJ2642" s="570"/>
      <c r="AK2642" s="571"/>
      <c r="AL2642" s="598"/>
      <c r="AM2642" s="599"/>
      <c r="AN2642" s="566"/>
      <c r="AO2642" s="567"/>
      <c r="AP2642" s="570"/>
      <c r="AQ2642" s="571"/>
      <c r="AR2642" s="598"/>
      <c r="AS2642" s="599"/>
      <c r="AT2642" s="603"/>
      <c r="AU2642" s="604"/>
      <c r="AV2642" s="596"/>
      <c r="AW2642" s="597"/>
      <c r="AX2642" s="598"/>
      <c r="AY2642" s="599"/>
      <c r="AZ2642" s="566"/>
      <c r="BA2642" s="567"/>
      <c r="BB2642" s="570"/>
      <c r="BC2642" s="571"/>
      <c r="BD2642" s="598"/>
      <c r="BE2642" s="599"/>
      <c r="BF2642" s="603"/>
      <c r="BG2642" s="604"/>
      <c r="BH2642" s="596"/>
      <c r="BI2642" s="597"/>
      <c r="BJ2642" s="598"/>
      <c r="BK2642" s="599"/>
      <c r="BL2642" s="600"/>
      <c r="BM2642" s="601"/>
      <c r="BN2642" s="602"/>
      <c r="BO2642" s="561"/>
      <c r="BP2642" s="561"/>
      <c r="BQ2642" s="62"/>
      <c r="BR2642" s="62"/>
      <c r="BS2642" s="62"/>
    </row>
    <row r="2643" spans="1:73" ht="21.75" customHeight="1">
      <c r="A2643" s="62"/>
      <c r="B2643" s="586" t="str">
        <f>IF(ROSTER!B$44="","",ROSTER!B$44)</f>
        <v/>
      </c>
      <c r="C2643" s="588" t="str">
        <f>IF(ROSTER!C$44="","",ROSTER!C$44)</f>
        <v/>
      </c>
      <c r="D2643" s="589"/>
      <c r="E2643" s="590"/>
      <c r="F2643" s="592">
        <f>IF(E2643="y",1,IF(E2643="S",1,0))</f>
        <v>0</v>
      </c>
      <c r="G2643" s="594">
        <f>IF(E2643="S",1,0)</f>
        <v>0</v>
      </c>
      <c r="H2643" s="584"/>
      <c r="I2643" s="576"/>
      <c r="J2643" s="564"/>
      <c r="K2643" s="565"/>
      <c r="L2643" s="568"/>
      <c r="M2643" s="569"/>
      <c r="N2643" s="578">
        <f>L2643+J2643</f>
        <v>0</v>
      </c>
      <c r="O2643" s="579"/>
      <c r="P2643" s="564"/>
      <c r="Q2643" s="565"/>
      <c r="R2643" s="568"/>
      <c r="S2643" s="569"/>
      <c r="T2643" s="578">
        <f>R2643-P2643</f>
        <v>0</v>
      </c>
      <c r="U2643" s="579"/>
      <c r="V2643" s="584"/>
      <c r="W2643" s="576"/>
      <c r="X2643" s="564"/>
      <c r="Y2643" s="576"/>
      <c r="Z2643" s="564"/>
      <c r="AA2643" s="576"/>
      <c r="AB2643" s="564"/>
      <c r="AC2643" s="565"/>
      <c r="AD2643" s="568"/>
      <c r="AE2643" s="569"/>
      <c r="AF2643" s="548">
        <f>IF(AB2643=0,0,(AD2643/AB2643)*100)</f>
        <v>0</v>
      </c>
      <c r="AG2643" s="549"/>
      <c r="AH2643" s="564"/>
      <c r="AI2643" s="565"/>
      <c r="AJ2643" s="568"/>
      <c r="AK2643" s="569"/>
      <c r="AL2643" s="548">
        <f>IF(AH2643=0,0,(AJ2643/AH2643)*100)</f>
        <v>0</v>
      </c>
      <c r="AM2643" s="549"/>
      <c r="AN2643" s="564"/>
      <c r="AO2643" s="565"/>
      <c r="AP2643" s="568"/>
      <c r="AQ2643" s="569"/>
      <c r="AR2643" s="548">
        <f>IF(AN2643=0,0,(AP2643/AN2643)*100)</f>
        <v>0</v>
      </c>
      <c r="AS2643" s="549"/>
      <c r="AT2643" s="572">
        <f>AB2643+AH2643+AN2643</f>
        <v>0</v>
      </c>
      <c r="AU2643" s="573"/>
      <c r="AV2643" s="544">
        <f>AD2643+AJ2643+AP2643</f>
        <v>0</v>
      </c>
      <c r="AW2643" s="545"/>
      <c r="AX2643" s="548">
        <f>IF(AT2643=0,0,(AV2643/AT2643)*100)</f>
        <v>0</v>
      </c>
      <c r="AY2643" s="549"/>
      <c r="AZ2643" s="564"/>
      <c r="BA2643" s="565"/>
      <c r="BB2643" s="568"/>
      <c r="BC2643" s="569"/>
      <c r="BD2643" s="548">
        <f>IF(AZ2643=0,0,(BB2643/AZ2643)*100)</f>
        <v>0</v>
      </c>
      <c r="BE2643" s="549"/>
      <c r="BF2643" s="572">
        <f>AT2643+AZ2643</f>
        <v>0</v>
      </c>
      <c r="BG2643" s="573"/>
      <c r="BH2643" s="544">
        <f>AV2643+BB2643</f>
        <v>0</v>
      </c>
      <c r="BI2643" s="545"/>
      <c r="BJ2643" s="548">
        <f>IF(BF2643=0,0,(BH2643/BF2643)*100)</f>
        <v>0</v>
      </c>
      <c r="BK2643" s="549"/>
      <c r="BL2643" s="552">
        <f>(AD2643*2)+(AJ2643*2)+(AP2643*3)+BB2643</f>
        <v>0</v>
      </c>
      <c r="BM2643" s="553"/>
      <c r="BN2643" s="554"/>
      <c r="BO2643" s="560" t="e">
        <f>(BL2643*BR$2312)+(N2643*BR$2313)+(X2643*BR$2314)+(R2643*BR$2315)+(V2643*BR$2316)+(Z2643*BR$2317)</f>
        <v>#REF!</v>
      </c>
      <c r="BP2643" s="560" t="e">
        <f>((AZ2643-BB2643)*BR$2319)+((AT2643-AV2643)*BR$2318)+(H2643*BR$2320)+(P2643*BR$2321)</f>
        <v>#REF!</v>
      </c>
      <c r="BQ2643" s="62"/>
      <c r="BR2643" s="62"/>
      <c r="BS2643" s="62"/>
    </row>
    <row r="2644" spans="1:73" ht="21.75" customHeight="1">
      <c r="A2644" s="62"/>
      <c r="B2644" s="587"/>
      <c r="C2644" s="562" t="str">
        <f>IF(ROSTER!D$44="","",ROSTER!D$44)</f>
        <v/>
      </c>
      <c r="D2644" s="563"/>
      <c r="E2644" s="591"/>
      <c r="F2644" s="593"/>
      <c r="G2644" s="595"/>
      <c r="H2644" s="585"/>
      <c r="I2644" s="577"/>
      <c r="J2644" s="566"/>
      <c r="K2644" s="567"/>
      <c r="L2644" s="570"/>
      <c r="M2644" s="571"/>
      <c r="N2644" s="582" t="s">
        <v>16</v>
      </c>
      <c r="O2644" s="583"/>
      <c r="P2644" s="566"/>
      <c r="Q2644" s="567"/>
      <c r="R2644" s="570"/>
      <c r="S2644" s="571"/>
      <c r="T2644" s="582" t="s">
        <v>16</v>
      </c>
      <c r="U2644" s="583"/>
      <c r="V2644" s="585"/>
      <c r="W2644" s="577"/>
      <c r="X2644" s="566"/>
      <c r="Y2644" s="577"/>
      <c r="Z2644" s="566"/>
      <c r="AA2644" s="577"/>
      <c r="AB2644" s="566"/>
      <c r="AC2644" s="567"/>
      <c r="AD2644" s="570"/>
      <c r="AE2644" s="571"/>
      <c r="AF2644" s="598"/>
      <c r="AG2644" s="599"/>
      <c r="AH2644" s="566"/>
      <c r="AI2644" s="567"/>
      <c r="AJ2644" s="570"/>
      <c r="AK2644" s="571"/>
      <c r="AL2644" s="598"/>
      <c r="AM2644" s="599"/>
      <c r="AN2644" s="566"/>
      <c r="AO2644" s="567"/>
      <c r="AP2644" s="570"/>
      <c r="AQ2644" s="571"/>
      <c r="AR2644" s="598"/>
      <c r="AS2644" s="599"/>
      <c r="AT2644" s="603"/>
      <c r="AU2644" s="604"/>
      <c r="AV2644" s="596"/>
      <c r="AW2644" s="597"/>
      <c r="AX2644" s="598"/>
      <c r="AY2644" s="599"/>
      <c r="AZ2644" s="566"/>
      <c r="BA2644" s="567"/>
      <c r="BB2644" s="570"/>
      <c r="BC2644" s="571"/>
      <c r="BD2644" s="598"/>
      <c r="BE2644" s="599"/>
      <c r="BF2644" s="603"/>
      <c r="BG2644" s="604"/>
      <c r="BH2644" s="596"/>
      <c r="BI2644" s="597"/>
      <c r="BJ2644" s="598"/>
      <c r="BK2644" s="599"/>
      <c r="BL2644" s="600"/>
      <c r="BM2644" s="601"/>
      <c r="BN2644" s="602"/>
      <c r="BO2644" s="561"/>
      <c r="BP2644" s="561"/>
      <c r="BQ2644" s="62"/>
      <c r="BR2644" s="62"/>
      <c r="BS2644" s="62"/>
    </row>
    <row r="2645" spans="1:73" ht="21.75" customHeight="1">
      <c r="A2645" s="62"/>
      <c r="B2645" s="586" t="str">
        <f>IF(ROSTER!B$46="","",ROSTER!B$46)</f>
        <v/>
      </c>
      <c r="C2645" s="588" t="str">
        <f>IF(ROSTER!C$46="","",ROSTER!C$46)</f>
        <v/>
      </c>
      <c r="D2645" s="589"/>
      <c r="E2645" s="590"/>
      <c r="F2645" s="592">
        <f>IF(E2645="y",1,IF(E2645="S",1,0))</f>
        <v>0</v>
      </c>
      <c r="G2645" s="594">
        <f>IF(E2645="S",1,0)</f>
        <v>0</v>
      </c>
      <c r="H2645" s="584"/>
      <c r="I2645" s="576"/>
      <c r="J2645" s="564"/>
      <c r="K2645" s="565"/>
      <c r="L2645" s="568"/>
      <c r="M2645" s="569"/>
      <c r="N2645" s="578">
        <f>L2645+J2645</f>
        <v>0</v>
      </c>
      <c r="O2645" s="579"/>
      <c r="P2645" s="564"/>
      <c r="Q2645" s="565"/>
      <c r="R2645" s="568"/>
      <c r="S2645" s="569"/>
      <c r="T2645" s="578">
        <f>R2645-P2645</f>
        <v>0</v>
      </c>
      <c r="U2645" s="579"/>
      <c r="V2645" s="584"/>
      <c r="W2645" s="576"/>
      <c r="X2645" s="564"/>
      <c r="Y2645" s="576"/>
      <c r="Z2645" s="564"/>
      <c r="AA2645" s="576"/>
      <c r="AB2645" s="564"/>
      <c r="AC2645" s="565"/>
      <c r="AD2645" s="568"/>
      <c r="AE2645" s="569"/>
      <c r="AF2645" s="548">
        <f>IF(AB2645=0,0,(AD2645/AB2645)*100)</f>
        <v>0</v>
      </c>
      <c r="AG2645" s="549"/>
      <c r="AH2645" s="564"/>
      <c r="AI2645" s="565"/>
      <c r="AJ2645" s="568"/>
      <c r="AK2645" s="569"/>
      <c r="AL2645" s="548">
        <f>IF(AH2645=0,0,(AJ2645/AH2645)*100)</f>
        <v>0</v>
      </c>
      <c r="AM2645" s="549"/>
      <c r="AN2645" s="564"/>
      <c r="AO2645" s="565"/>
      <c r="AP2645" s="568"/>
      <c r="AQ2645" s="569"/>
      <c r="AR2645" s="548">
        <f>IF(AN2645=0,0,(AP2645/AN2645)*100)</f>
        <v>0</v>
      </c>
      <c r="AS2645" s="549"/>
      <c r="AT2645" s="572">
        <f>AB2645+AH2645+AN2645</f>
        <v>0</v>
      </c>
      <c r="AU2645" s="573"/>
      <c r="AV2645" s="544">
        <f>AD2645+AJ2645+AP2645</f>
        <v>0</v>
      </c>
      <c r="AW2645" s="545"/>
      <c r="AX2645" s="548">
        <f>IF(AT2645=0,0,(AV2645/AT2645)*100)</f>
        <v>0</v>
      </c>
      <c r="AY2645" s="549"/>
      <c r="AZ2645" s="564"/>
      <c r="BA2645" s="565"/>
      <c r="BB2645" s="568"/>
      <c r="BC2645" s="569"/>
      <c r="BD2645" s="548">
        <f>IF(AZ2645=0,0,(BB2645/AZ2645)*100)</f>
        <v>0</v>
      </c>
      <c r="BE2645" s="549"/>
      <c r="BF2645" s="572">
        <f>AT2645+AZ2645</f>
        <v>0</v>
      </c>
      <c r="BG2645" s="573"/>
      <c r="BH2645" s="544">
        <f>AV2645+BB2645</f>
        <v>0</v>
      </c>
      <c r="BI2645" s="545"/>
      <c r="BJ2645" s="548">
        <f>IF(BF2645=0,0,(BH2645/BF2645)*100)</f>
        <v>0</v>
      </c>
      <c r="BK2645" s="549"/>
      <c r="BL2645" s="552">
        <f>(AD2645*2)+(AJ2645*2)+(AP2645*3)+BB2645</f>
        <v>0</v>
      </c>
      <c r="BM2645" s="553"/>
      <c r="BN2645" s="554"/>
      <c r="BO2645" s="558" t="e">
        <f>(BL2645*BR$2312)+(N2645*BR$2313)+(X2645*BR$2314)+(R2645*BR$2315)+(V2645*BR$2316)+(Z2645*BR$2317)</f>
        <v>#REF!</v>
      </c>
      <c r="BP2645" s="560" t="e">
        <f>((AZ2645-BB2645)*BR$2319)+((AT2645-AV2645)*BR$2318)+(H2645*BR$2320)+(P2645*BR$2321)</f>
        <v>#REF!</v>
      </c>
      <c r="BQ2645" s="62"/>
      <c r="BR2645" s="62"/>
      <c r="BS2645" s="62"/>
      <c r="BU2645" s="82"/>
    </row>
    <row r="2646" spans="1:73" ht="22.5" customHeight="1" thickBot="1">
      <c r="A2646" s="62"/>
      <c r="B2646" s="587"/>
      <c r="C2646" s="562" t="str">
        <f>IF(ROSTER!D$46="","",ROSTER!D$46)</f>
        <v/>
      </c>
      <c r="D2646" s="563"/>
      <c r="E2646" s="591"/>
      <c r="F2646" s="593"/>
      <c r="G2646" s="595"/>
      <c r="H2646" s="585"/>
      <c r="I2646" s="577"/>
      <c r="J2646" s="566"/>
      <c r="K2646" s="567"/>
      <c r="L2646" s="570"/>
      <c r="M2646" s="571"/>
      <c r="N2646" s="580" t="s">
        <v>16</v>
      </c>
      <c r="O2646" s="581"/>
      <c r="P2646" s="566"/>
      <c r="Q2646" s="567"/>
      <c r="R2646" s="570"/>
      <c r="S2646" s="571"/>
      <c r="T2646" s="582" t="s">
        <v>16</v>
      </c>
      <c r="U2646" s="583"/>
      <c r="V2646" s="585"/>
      <c r="W2646" s="577"/>
      <c r="X2646" s="566"/>
      <c r="Y2646" s="577"/>
      <c r="Z2646" s="566"/>
      <c r="AA2646" s="577"/>
      <c r="AB2646" s="566"/>
      <c r="AC2646" s="567"/>
      <c r="AD2646" s="570"/>
      <c r="AE2646" s="571"/>
      <c r="AF2646" s="550"/>
      <c r="AG2646" s="551"/>
      <c r="AH2646" s="566"/>
      <c r="AI2646" s="567"/>
      <c r="AJ2646" s="570"/>
      <c r="AK2646" s="571"/>
      <c r="AL2646" s="550"/>
      <c r="AM2646" s="551"/>
      <c r="AN2646" s="566"/>
      <c r="AO2646" s="567"/>
      <c r="AP2646" s="570"/>
      <c r="AQ2646" s="571"/>
      <c r="AR2646" s="550"/>
      <c r="AS2646" s="551"/>
      <c r="AT2646" s="574"/>
      <c r="AU2646" s="575"/>
      <c r="AV2646" s="546"/>
      <c r="AW2646" s="547"/>
      <c r="AX2646" s="550"/>
      <c r="AY2646" s="551"/>
      <c r="AZ2646" s="566"/>
      <c r="BA2646" s="567"/>
      <c r="BB2646" s="570"/>
      <c r="BC2646" s="571"/>
      <c r="BD2646" s="550"/>
      <c r="BE2646" s="551"/>
      <c r="BF2646" s="574"/>
      <c r="BG2646" s="575"/>
      <c r="BH2646" s="546"/>
      <c r="BI2646" s="547"/>
      <c r="BJ2646" s="550"/>
      <c r="BK2646" s="551"/>
      <c r="BL2646" s="555"/>
      <c r="BM2646" s="556"/>
      <c r="BN2646" s="557"/>
      <c r="BO2646" s="559"/>
      <c r="BP2646" s="561"/>
      <c r="BQ2646" s="62"/>
      <c r="BR2646" s="62"/>
      <c r="BS2646" s="62"/>
    </row>
    <row r="2647" spans="1:73" s="82" customFormat="1" ht="33.4" customHeight="1">
      <c r="A2647" s="80"/>
      <c r="B2647" s="538"/>
      <c r="C2647" s="539"/>
      <c r="D2647" s="539" t="s">
        <v>10</v>
      </c>
      <c r="E2647" s="542"/>
      <c r="F2647" s="81"/>
      <c r="G2647" s="81"/>
      <c r="H2647" s="532">
        <f>SUM(H2607:I2646)</f>
        <v>0</v>
      </c>
      <c r="I2647" s="525"/>
      <c r="J2647" s="532">
        <f>SUM(J2607:K2646)</f>
        <v>0</v>
      </c>
      <c r="K2647" s="525"/>
      <c r="L2647" s="524">
        <f>SUM(L2607:M2646)</f>
        <v>0</v>
      </c>
      <c r="M2647" s="528"/>
      <c r="N2647" s="495">
        <f>L2647+J2647</f>
        <v>0</v>
      </c>
      <c r="O2647" s="496"/>
      <c r="P2647" s="524">
        <f>SUM(P2607:Q2646)</f>
        <v>0</v>
      </c>
      <c r="Q2647" s="525"/>
      <c r="R2647" s="524">
        <f>SUM(R2607:S2646)</f>
        <v>0</v>
      </c>
      <c r="S2647" s="528"/>
      <c r="T2647" s="495">
        <f>R2647-P2647</f>
        <v>0</v>
      </c>
      <c r="U2647" s="496"/>
      <c r="V2647" s="524">
        <f>SUM(V2607:W2646)</f>
        <v>0</v>
      </c>
      <c r="W2647" s="528"/>
      <c r="X2647" s="532">
        <f>SUM(X2607:Y2646)</f>
        <v>0</v>
      </c>
      <c r="Y2647" s="496"/>
      <c r="Z2647" s="532">
        <f>SUM(Z2607:AA2646)</f>
        <v>0</v>
      </c>
      <c r="AA2647" s="496"/>
      <c r="AB2647" s="528">
        <f>SUM(AB2607:AC2646)</f>
        <v>0</v>
      </c>
      <c r="AC2647" s="525"/>
      <c r="AD2647" s="524">
        <f>SUM(AD2607:AE2646)</f>
        <v>0</v>
      </c>
      <c r="AE2647" s="528"/>
      <c r="AF2647" s="495">
        <f>IF(AB2647=0,0,(AD2647/AB2647)*100)</f>
        <v>0</v>
      </c>
      <c r="AG2647" s="496"/>
      <c r="AH2647" s="524">
        <f>SUM(AH2607:AI2646)</f>
        <v>0</v>
      </c>
      <c r="AI2647" s="525"/>
      <c r="AJ2647" s="524">
        <f>SUM(AJ2607:AK2646)</f>
        <v>0</v>
      </c>
      <c r="AK2647" s="528"/>
      <c r="AL2647" s="495">
        <f>IF(AH2647=0,0,(AJ2647/AH2647)*100)</f>
        <v>0</v>
      </c>
      <c r="AM2647" s="496"/>
      <c r="AN2647" s="524">
        <f>SUM(AN2607:AO2646)</f>
        <v>0</v>
      </c>
      <c r="AO2647" s="525"/>
      <c r="AP2647" s="524">
        <f>SUM(AP2607:AQ2646)</f>
        <v>0</v>
      </c>
      <c r="AQ2647" s="528"/>
      <c r="AR2647" s="495">
        <f>IF(AN2647=0,0,(AP2647/AN2647)*100)</f>
        <v>0</v>
      </c>
      <c r="AS2647" s="496"/>
      <c r="AT2647" s="532">
        <f>AB2647+AH2647+AN2647</f>
        <v>0</v>
      </c>
      <c r="AU2647" s="525"/>
      <c r="AV2647" s="524">
        <f>AD2647+AJ2647+AP2647</f>
        <v>0</v>
      </c>
      <c r="AW2647" s="534"/>
      <c r="AX2647" s="495">
        <f>IF(AT2647=0,0,(AV2647/AT2647)*100)</f>
        <v>0</v>
      </c>
      <c r="AY2647" s="496"/>
      <c r="AZ2647" s="524">
        <f>SUM(AZ2607:BA2646)</f>
        <v>0</v>
      </c>
      <c r="BA2647" s="525"/>
      <c r="BB2647" s="524">
        <f>SUM(BB2607:BC2646)</f>
        <v>0</v>
      </c>
      <c r="BC2647" s="528"/>
      <c r="BD2647" s="495">
        <f>IF(AZ2647=0,0,(BB2647/AZ2647)*100)</f>
        <v>0</v>
      </c>
      <c r="BE2647" s="496"/>
      <c r="BF2647" s="532">
        <f>AT2647+AZ2647</f>
        <v>0</v>
      </c>
      <c r="BG2647" s="525"/>
      <c r="BH2647" s="524">
        <f>AV2647+BB2647</f>
        <v>0</v>
      </c>
      <c r="BI2647" s="534"/>
      <c r="BJ2647" s="495">
        <f>IF(BF2647=0,0,(BH2647/BF2647)*100)</f>
        <v>0</v>
      </c>
      <c r="BK2647" s="536"/>
      <c r="BL2647" s="511">
        <f>SUM(BL2607:BN2646)</f>
        <v>0</v>
      </c>
      <c r="BM2647" s="512"/>
      <c r="BN2647" s="513"/>
      <c r="BO2647" s="517" t="e">
        <f>(BL2647*BR$2312)+(N2647*BR$2313)+(X2647*BR$2314)+(R2647*BR$2315)+(V2647*BR$2316)+(Z2647*BR$2317)</f>
        <v>#REF!</v>
      </c>
      <c r="BP2647" s="519" t="e">
        <f>((AZ2647-BB2647)*BR$2319)+((AT2647-AV2647)*BR$2318)+(H2647*BR$2320)+(P2647*BR$2321)</f>
        <v>#REF!</v>
      </c>
      <c r="BQ2647" s="80"/>
      <c r="BR2647" s="80"/>
      <c r="BS2647" s="80"/>
    </row>
    <row r="2648" spans="1:73" s="82" customFormat="1" ht="33.950000000000003" customHeight="1" thickBot="1">
      <c r="A2648" s="80"/>
      <c r="B2648" s="540"/>
      <c r="C2648" s="541"/>
      <c r="D2648" s="541"/>
      <c r="E2648" s="543"/>
      <c r="F2648" s="83"/>
      <c r="G2648" s="83"/>
      <c r="H2648" s="533"/>
      <c r="I2648" s="527"/>
      <c r="J2648" s="533"/>
      <c r="K2648" s="527"/>
      <c r="L2648" s="526"/>
      <c r="M2648" s="529"/>
      <c r="N2648" s="530" t="s">
        <v>16</v>
      </c>
      <c r="O2648" s="531"/>
      <c r="P2648" s="526"/>
      <c r="Q2648" s="527"/>
      <c r="R2648" s="526"/>
      <c r="S2648" s="529"/>
      <c r="T2648" s="530" t="s">
        <v>16</v>
      </c>
      <c r="U2648" s="531"/>
      <c r="V2648" s="526"/>
      <c r="W2648" s="529"/>
      <c r="X2648" s="533"/>
      <c r="Y2648" s="531"/>
      <c r="Z2648" s="533"/>
      <c r="AA2648" s="531"/>
      <c r="AB2648" s="529"/>
      <c r="AC2648" s="527"/>
      <c r="AD2648" s="526"/>
      <c r="AE2648" s="529"/>
      <c r="AF2648" s="530"/>
      <c r="AG2648" s="531"/>
      <c r="AH2648" s="526"/>
      <c r="AI2648" s="527"/>
      <c r="AJ2648" s="526"/>
      <c r="AK2648" s="529"/>
      <c r="AL2648" s="530"/>
      <c r="AM2648" s="531"/>
      <c r="AN2648" s="526"/>
      <c r="AO2648" s="527"/>
      <c r="AP2648" s="526"/>
      <c r="AQ2648" s="529"/>
      <c r="AR2648" s="530"/>
      <c r="AS2648" s="531"/>
      <c r="AT2648" s="533"/>
      <c r="AU2648" s="527"/>
      <c r="AV2648" s="526"/>
      <c r="AW2648" s="535"/>
      <c r="AX2648" s="530"/>
      <c r="AY2648" s="531"/>
      <c r="AZ2648" s="526"/>
      <c r="BA2648" s="527"/>
      <c r="BB2648" s="526"/>
      <c r="BC2648" s="529"/>
      <c r="BD2648" s="530"/>
      <c r="BE2648" s="531"/>
      <c r="BF2648" s="533"/>
      <c r="BG2648" s="527"/>
      <c r="BH2648" s="526"/>
      <c r="BI2648" s="535"/>
      <c r="BJ2648" s="530"/>
      <c r="BK2648" s="537"/>
      <c r="BL2648" s="514"/>
      <c r="BM2648" s="515"/>
      <c r="BN2648" s="516"/>
      <c r="BO2648" s="518"/>
      <c r="BP2648" s="520"/>
      <c r="BQ2648" s="80"/>
      <c r="BR2648" s="80"/>
      <c r="BS2648" s="80"/>
    </row>
    <row r="2649" spans="1:73" s="88" customFormat="1" ht="48.2" customHeight="1" thickBot="1">
      <c r="A2649" s="84"/>
      <c r="B2649" s="521"/>
      <c r="C2649" s="522"/>
      <c r="D2649" s="522" t="s">
        <v>13</v>
      </c>
      <c r="E2649" s="523"/>
      <c r="F2649" s="85"/>
      <c r="G2649" s="128"/>
      <c r="H2649" s="509"/>
      <c r="I2649" s="510"/>
      <c r="J2649" s="504"/>
      <c r="K2649" s="505"/>
      <c r="L2649" s="493"/>
      <c r="M2649" s="494"/>
      <c r="N2649" s="506">
        <f>J2649+L2649</f>
        <v>0</v>
      </c>
      <c r="O2649" s="507"/>
      <c r="P2649" s="497">
        <f>R2647</f>
        <v>0</v>
      </c>
      <c r="Q2649" s="498"/>
      <c r="R2649" s="499">
        <f>P2647</f>
        <v>0</v>
      </c>
      <c r="S2649" s="500"/>
      <c r="T2649" s="506">
        <f>R2649-P2649</f>
        <v>0</v>
      </c>
      <c r="U2649" s="507"/>
      <c r="V2649" s="504"/>
      <c r="W2649" s="508"/>
      <c r="X2649" s="509"/>
      <c r="Y2649" s="510"/>
      <c r="Z2649" s="504"/>
      <c r="AA2649" s="508"/>
      <c r="AB2649" s="504"/>
      <c r="AC2649" s="505"/>
      <c r="AD2649" s="493"/>
      <c r="AE2649" s="494"/>
      <c r="AF2649" s="495">
        <f>IF(AB2649=0,0,(AD2649/AB2649)*100)</f>
        <v>0</v>
      </c>
      <c r="AG2649" s="496"/>
      <c r="AH2649" s="504"/>
      <c r="AI2649" s="505"/>
      <c r="AJ2649" s="493"/>
      <c r="AK2649" s="494"/>
      <c r="AL2649" s="495">
        <f>IF(AH2649=0,0,(AJ2649/AH2649)*100)</f>
        <v>0</v>
      </c>
      <c r="AM2649" s="496"/>
      <c r="AN2649" s="504"/>
      <c r="AO2649" s="505"/>
      <c r="AP2649" s="493"/>
      <c r="AQ2649" s="494"/>
      <c r="AR2649" s="495">
        <f>IF(AN2649=0,0,(AP2649/AN2649)*100)</f>
        <v>0</v>
      </c>
      <c r="AS2649" s="496"/>
      <c r="AT2649" s="497">
        <f>AB2649+AH2649+AN2649</f>
        <v>0</v>
      </c>
      <c r="AU2649" s="498"/>
      <c r="AV2649" s="499">
        <f>AD2649+AJ2649+AP2649</f>
        <v>0</v>
      </c>
      <c r="AW2649" s="500"/>
      <c r="AX2649" s="495">
        <f>IF(AT2649=0,0,(AV2649/AT2649)*100)</f>
        <v>0</v>
      </c>
      <c r="AY2649" s="496"/>
      <c r="AZ2649" s="504"/>
      <c r="BA2649" s="505"/>
      <c r="BB2649" s="493"/>
      <c r="BC2649" s="494"/>
      <c r="BD2649" s="495">
        <f>IF(AZ2649=0,0,(BB2649/AZ2649)*100)</f>
        <v>0</v>
      </c>
      <c r="BE2649" s="496"/>
      <c r="BF2649" s="497">
        <f>AT2649+AZ2649</f>
        <v>0</v>
      </c>
      <c r="BG2649" s="498"/>
      <c r="BH2649" s="499">
        <f>AV2649+BB2649</f>
        <v>0</v>
      </c>
      <c r="BI2649" s="500"/>
      <c r="BJ2649" s="495">
        <f>IF(BF2649=0,0,(BH2649/BF2649)*100)</f>
        <v>0</v>
      </c>
      <c r="BK2649" s="496"/>
      <c r="BL2649" s="501"/>
      <c r="BM2649" s="502"/>
      <c r="BN2649" s="503"/>
      <c r="BO2649" s="86"/>
      <c r="BP2649" s="87"/>
      <c r="BQ2649" s="84"/>
      <c r="BR2649" s="84"/>
      <c r="BS2649" s="84"/>
    </row>
    <row r="2650" spans="1:73" s="88" customFormat="1" ht="48.95" customHeight="1" thickBot="1">
      <c r="A2650" s="84"/>
      <c r="B2650" s="247"/>
      <c r="C2650" s="249"/>
      <c r="D2650" s="488" t="s">
        <v>52</v>
      </c>
      <c r="E2650" s="489"/>
      <c r="F2650" s="89"/>
      <c r="G2650" s="89"/>
      <c r="H2650" s="249"/>
      <c r="I2650" s="249"/>
      <c r="J2650" s="490">
        <f>IF((J2647+L2649)=0,0,J2647/(J2647+L2649)*100)</f>
        <v>0</v>
      </c>
      <c r="K2650" s="491"/>
      <c r="L2650" s="490">
        <f>IF((L2647+J2649)=0,0,L2647/(L2647+J2649)*100)</f>
        <v>0</v>
      </c>
      <c r="M2650" s="491"/>
      <c r="N2650" s="490">
        <f>IF((N2647+N2649)=0,0,N2647/(N2647+N2649)*100)</f>
        <v>0</v>
      </c>
      <c r="O2650" s="492"/>
      <c r="P2650" s="654"/>
      <c r="Q2650" s="484"/>
      <c r="R2650" s="484"/>
      <c r="S2650" s="484"/>
      <c r="T2650" s="655"/>
      <c r="U2650" s="655"/>
      <c r="V2650" s="484"/>
      <c r="W2650" s="484"/>
      <c r="X2650" s="484"/>
      <c r="Y2650" s="484"/>
      <c r="Z2650" s="484"/>
      <c r="AA2650" s="484"/>
      <c r="AB2650" s="484"/>
      <c r="AC2650" s="484"/>
      <c r="AD2650" s="484"/>
      <c r="AE2650" s="484"/>
      <c r="AF2650" s="484"/>
      <c r="AG2650" s="484"/>
      <c r="AH2650" s="484"/>
      <c r="AI2650" s="484"/>
      <c r="AJ2650" s="484"/>
      <c r="AK2650" s="484"/>
      <c r="AL2650" s="484"/>
      <c r="AM2650" s="484"/>
      <c r="AN2650" s="484"/>
      <c r="AO2650" s="484"/>
      <c r="AP2650" s="484"/>
      <c r="AQ2650" s="484"/>
      <c r="AR2650" s="484"/>
      <c r="AS2650" s="484"/>
      <c r="AT2650" s="484"/>
      <c r="AU2650" s="484"/>
      <c r="AV2650" s="484"/>
      <c r="AW2650" s="484"/>
      <c r="AX2650" s="484"/>
      <c r="AY2650" s="484"/>
      <c r="AZ2650" s="484"/>
      <c r="BA2650" s="484"/>
      <c r="BB2650" s="484"/>
      <c r="BC2650" s="484"/>
      <c r="BD2650" s="484"/>
      <c r="BE2650" s="484"/>
      <c r="BF2650" s="484"/>
      <c r="BG2650" s="484"/>
      <c r="BH2650" s="484"/>
      <c r="BI2650" s="484"/>
      <c r="BJ2650" s="484"/>
      <c r="BK2650" s="484"/>
      <c r="BL2650" s="484"/>
      <c r="BM2650" s="484"/>
      <c r="BN2650" s="485"/>
      <c r="BO2650" s="90"/>
      <c r="BP2650" s="90"/>
      <c r="BQ2650" s="84"/>
      <c r="BR2650" s="84"/>
      <c r="BS2650" s="84"/>
    </row>
    <row r="2651" spans="1:73" ht="27.75" thickTop="1" thickBot="1">
      <c r="A2651" s="62"/>
      <c r="B2651" s="250"/>
      <c r="C2651" s="251"/>
      <c r="D2651" s="251"/>
      <c r="E2651" s="251"/>
      <c r="F2651" s="91"/>
      <c r="G2651" s="91"/>
      <c r="H2651" s="251"/>
      <c r="I2651" s="251"/>
      <c r="J2651" s="251"/>
      <c r="K2651" s="251"/>
      <c r="L2651" s="251"/>
      <c r="M2651" s="251"/>
      <c r="N2651" s="251"/>
      <c r="O2651" s="251"/>
      <c r="P2651" s="251"/>
      <c r="Q2651" s="251"/>
      <c r="R2651" s="251"/>
      <c r="S2651" s="251"/>
      <c r="T2651" s="251"/>
      <c r="U2651" s="251"/>
      <c r="V2651" s="251"/>
      <c r="W2651" s="251"/>
      <c r="X2651" s="251"/>
      <c r="Y2651" s="251"/>
      <c r="Z2651" s="251"/>
      <c r="AA2651" s="251"/>
      <c r="AB2651" s="251"/>
      <c r="AC2651" s="251"/>
      <c r="AD2651" s="251"/>
      <c r="AE2651" s="251"/>
      <c r="AF2651" s="256"/>
      <c r="AG2651" s="256"/>
      <c r="AH2651" s="251"/>
      <c r="AI2651" s="251"/>
      <c r="AJ2651" s="251"/>
      <c r="AK2651" s="251"/>
      <c r="AL2651" s="251"/>
      <c r="AM2651" s="251"/>
      <c r="AN2651" s="251"/>
      <c r="AO2651" s="251"/>
      <c r="AP2651" s="251"/>
      <c r="AQ2651" s="251"/>
      <c r="AR2651" s="251"/>
      <c r="AS2651" s="251"/>
      <c r="AT2651" s="251"/>
      <c r="AU2651" s="251"/>
      <c r="AV2651" s="251"/>
      <c r="AW2651" s="251"/>
      <c r="AX2651" s="251"/>
      <c r="AY2651" s="251"/>
      <c r="AZ2651" s="251"/>
      <c r="BA2651" s="251"/>
      <c r="BB2651" s="251"/>
      <c r="BC2651" s="251"/>
      <c r="BD2651" s="251"/>
      <c r="BE2651" s="251"/>
      <c r="BF2651" s="251"/>
      <c r="BG2651" s="251"/>
      <c r="BH2651" s="251"/>
      <c r="BI2651" s="251"/>
      <c r="BJ2651" s="251"/>
      <c r="BK2651" s="251"/>
      <c r="BL2651" s="251"/>
      <c r="BM2651" s="251"/>
      <c r="BN2651" s="257"/>
      <c r="BO2651" s="92"/>
      <c r="BP2651" s="92"/>
      <c r="BQ2651" s="62"/>
      <c r="BR2651" s="62"/>
      <c r="BS2651" s="62"/>
    </row>
    <row r="2652" spans="1:73" s="88" customFormat="1" ht="73.349999999999994" customHeight="1" thickTop="1" thickBot="1">
      <c r="A2652" s="84"/>
      <c r="B2652" s="486" t="s">
        <v>70</v>
      </c>
      <c r="C2652" s="487"/>
      <c r="D2652" s="483" t="s">
        <v>60</v>
      </c>
      <c r="E2652" s="483"/>
      <c r="F2652" s="93"/>
      <c r="G2652" s="93"/>
      <c r="H2652" s="479"/>
      <c r="I2652" s="480"/>
      <c r="J2652" s="481"/>
      <c r="K2652" s="259"/>
      <c r="L2652" s="479"/>
      <c r="M2652" s="480"/>
      <c r="N2652" s="481"/>
      <c r="O2652" s="476" t="s">
        <v>53</v>
      </c>
      <c r="P2652" s="477"/>
      <c r="Q2652" s="477"/>
      <c r="R2652" s="477"/>
      <c r="S2652" s="479"/>
      <c r="T2652" s="480"/>
      <c r="U2652" s="481"/>
      <c r="V2652" s="259"/>
      <c r="W2652" s="479"/>
      <c r="X2652" s="480"/>
      <c r="Y2652" s="481"/>
      <c r="Z2652" s="476" t="s">
        <v>55</v>
      </c>
      <c r="AA2652" s="477"/>
      <c r="AB2652" s="477"/>
      <c r="AC2652" s="478"/>
      <c r="AD2652" s="479"/>
      <c r="AE2652" s="480"/>
      <c r="AF2652" s="481"/>
      <c r="AG2652" s="259"/>
      <c r="AH2652" s="479"/>
      <c r="AI2652" s="480"/>
      <c r="AJ2652" s="481"/>
      <c r="AK2652" s="476" t="s">
        <v>59</v>
      </c>
      <c r="AL2652" s="477"/>
      <c r="AM2652" s="477"/>
      <c r="AN2652" s="478"/>
      <c r="AO2652" s="479"/>
      <c r="AP2652" s="480"/>
      <c r="AQ2652" s="481"/>
      <c r="AR2652" s="263"/>
      <c r="AS2652" s="479"/>
      <c r="AT2652" s="480"/>
      <c r="AU2652" s="481"/>
      <c r="AV2652" s="264"/>
      <c r="AW2652" s="264"/>
      <c r="AX2652" s="264"/>
      <c r="AY2652" s="264"/>
      <c r="AZ2652" s="472" t="s">
        <v>20</v>
      </c>
      <c r="BA2652" s="472"/>
      <c r="BB2652" s="472"/>
      <c r="BC2652" s="472"/>
      <c r="BD2652" s="473"/>
      <c r="BE2652" s="469">
        <f>BL2647</f>
        <v>0</v>
      </c>
      <c r="BF2652" s="470"/>
      <c r="BG2652" s="471"/>
      <c r="BH2652" s="265"/>
      <c r="BI2652" s="469">
        <f>BL2649</f>
        <v>0</v>
      </c>
      <c r="BJ2652" s="470"/>
      <c r="BK2652" s="471"/>
      <c r="BL2652" s="266"/>
      <c r="BM2652" s="266"/>
      <c r="BN2652" s="267"/>
      <c r="BO2652" s="94"/>
      <c r="BP2652" s="94"/>
      <c r="BQ2652" s="84"/>
      <c r="BR2652" s="84"/>
      <c r="BS2652" s="84"/>
    </row>
    <row r="2653" spans="1:73" ht="15.6" customHeight="1" thickTop="1" thickBot="1">
      <c r="A2653" s="62"/>
      <c r="B2653" s="252"/>
      <c r="C2653" s="241"/>
      <c r="D2653" s="253"/>
      <c r="E2653" s="253"/>
      <c r="F2653" s="95"/>
      <c r="G2653" s="95"/>
      <c r="H2653" s="261"/>
      <c r="I2653" s="261"/>
      <c r="J2653" s="261"/>
      <c r="K2653" s="261"/>
      <c r="L2653" s="261"/>
      <c r="M2653" s="261"/>
      <c r="N2653" s="261"/>
      <c r="O2653" s="258"/>
      <c r="P2653" s="258"/>
      <c r="Q2653" s="258"/>
      <c r="R2653" s="258"/>
      <c r="S2653" s="261"/>
      <c r="T2653" s="261"/>
      <c r="U2653" s="261"/>
      <c r="V2653" s="260"/>
      <c r="W2653" s="261"/>
      <c r="X2653" s="261"/>
      <c r="Y2653" s="261"/>
      <c r="Z2653" s="258"/>
      <c r="AA2653" s="258"/>
      <c r="AB2653" s="258"/>
      <c r="AC2653" s="258"/>
      <c r="AD2653" s="261"/>
      <c r="AE2653" s="261"/>
      <c r="AF2653" s="261"/>
      <c r="AG2653" s="261"/>
      <c r="AH2653" s="260"/>
      <c r="AI2653" s="260"/>
      <c r="AJ2653" s="261"/>
      <c r="AK2653" s="258"/>
      <c r="AL2653" s="258"/>
      <c r="AM2653" s="258"/>
      <c r="AN2653" s="258"/>
      <c r="AO2653" s="261"/>
      <c r="AP2653" s="261"/>
      <c r="AQ2653" s="261"/>
      <c r="AR2653" s="261"/>
      <c r="AS2653" s="261"/>
      <c r="AT2653" s="263"/>
      <c r="AU2653" s="263"/>
      <c r="AV2653" s="268"/>
      <c r="AW2653" s="268"/>
      <c r="AX2653" s="268"/>
      <c r="AY2653" s="268"/>
      <c r="AZ2653" s="258"/>
      <c r="BA2653" s="269"/>
      <c r="BB2653" s="269"/>
      <c r="BC2653" s="270"/>
      <c r="BD2653" s="271"/>
      <c r="BE2653" s="272"/>
      <c r="BF2653" s="272"/>
      <c r="BG2653" s="263"/>
      <c r="BH2653" s="273"/>
      <c r="BI2653" s="274"/>
      <c r="BJ2653" s="274"/>
      <c r="BK2653" s="263"/>
      <c r="BL2653" s="268"/>
      <c r="BM2653" s="268"/>
      <c r="BN2653" s="275"/>
      <c r="BO2653" s="96"/>
      <c r="BP2653" s="96"/>
      <c r="BQ2653" s="62"/>
      <c r="BR2653" s="62"/>
      <c r="BS2653" s="62"/>
    </row>
    <row r="2654" spans="1:73" s="88" customFormat="1" ht="74.849999999999994" customHeight="1" thickTop="1" thickBot="1">
      <c r="A2654" s="84"/>
      <c r="B2654" s="482" t="s">
        <v>51</v>
      </c>
      <c r="C2654" s="472"/>
      <c r="D2654" s="483" t="s">
        <v>61</v>
      </c>
      <c r="E2654" s="483"/>
      <c r="F2654" s="93"/>
      <c r="G2654" s="93"/>
      <c r="H2654" s="469">
        <f>H2652</f>
        <v>0</v>
      </c>
      <c r="I2654" s="470"/>
      <c r="J2654" s="471"/>
      <c r="K2654" s="259"/>
      <c r="L2654" s="469">
        <f>L2652</f>
        <v>0</v>
      </c>
      <c r="M2654" s="470"/>
      <c r="N2654" s="471"/>
      <c r="O2654" s="476" t="s">
        <v>57</v>
      </c>
      <c r="P2654" s="477"/>
      <c r="Q2654" s="477"/>
      <c r="R2654" s="477"/>
      <c r="S2654" s="469">
        <f>S2652-H2652</f>
        <v>0</v>
      </c>
      <c r="T2654" s="470"/>
      <c r="U2654" s="471"/>
      <c r="V2654" s="259"/>
      <c r="W2654" s="469">
        <f>W2652-L2652</f>
        <v>0</v>
      </c>
      <c r="X2654" s="470"/>
      <c r="Y2654" s="471"/>
      <c r="Z2654" s="476" t="s">
        <v>56</v>
      </c>
      <c r="AA2654" s="477"/>
      <c r="AB2654" s="477"/>
      <c r="AC2654" s="478"/>
      <c r="AD2654" s="469">
        <f>AD2652-S2652</f>
        <v>0</v>
      </c>
      <c r="AE2654" s="470"/>
      <c r="AF2654" s="471"/>
      <c r="AG2654" s="259"/>
      <c r="AH2654" s="469">
        <f>AH2652-W2652</f>
        <v>0</v>
      </c>
      <c r="AI2654" s="470"/>
      <c r="AJ2654" s="471"/>
      <c r="AK2654" s="476" t="s">
        <v>58</v>
      </c>
      <c r="AL2654" s="477"/>
      <c r="AM2654" s="477"/>
      <c r="AN2654" s="478"/>
      <c r="AO2654" s="469">
        <f>AO2652-AD2652</f>
        <v>0</v>
      </c>
      <c r="AP2654" s="470"/>
      <c r="AQ2654" s="471"/>
      <c r="AR2654" s="263"/>
      <c r="AS2654" s="469">
        <f>AS2652-AH2652</f>
        <v>0</v>
      </c>
      <c r="AT2654" s="470"/>
      <c r="AU2654" s="471"/>
      <c r="AV2654" s="264"/>
      <c r="AW2654" s="264"/>
      <c r="AX2654" s="264"/>
      <c r="AY2654" s="264"/>
      <c r="AZ2654" s="472" t="s">
        <v>50</v>
      </c>
      <c r="BA2654" s="472"/>
      <c r="BB2654" s="472"/>
      <c r="BC2654" s="472"/>
      <c r="BD2654" s="473"/>
      <c r="BE2654" s="469">
        <f>BE2652-AO2652</f>
        <v>0</v>
      </c>
      <c r="BF2654" s="470"/>
      <c r="BG2654" s="471"/>
      <c r="BH2654" s="276"/>
      <c r="BI2654" s="469">
        <f>BI2652-AS2652</f>
        <v>0</v>
      </c>
      <c r="BJ2654" s="470"/>
      <c r="BK2654" s="471"/>
      <c r="BL2654" s="266"/>
      <c r="BM2654" s="266"/>
      <c r="BN2654" s="267"/>
      <c r="BO2654" s="94"/>
      <c r="BP2654" s="94"/>
      <c r="BQ2654" s="84"/>
      <c r="BR2654" s="84"/>
      <c r="BS2654" s="84"/>
    </row>
    <row r="2655" spans="1:73" ht="27.75" thickTop="1" thickBot="1">
      <c r="A2655" s="62"/>
      <c r="B2655" s="254"/>
      <c r="C2655" s="255"/>
      <c r="D2655" s="255"/>
      <c r="E2655" s="255"/>
      <c r="F2655" s="97"/>
      <c r="G2655" s="97"/>
      <c r="H2655" s="255"/>
      <c r="I2655" s="255"/>
      <c r="J2655" s="255"/>
      <c r="K2655" s="255"/>
      <c r="L2655" s="255"/>
      <c r="M2655" s="255"/>
      <c r="N2655" s="255"/>
      <c r="O2655" s="255"/>
      <c r="P2655" s="255"/>
      <c r="Q2655" s="255"/>
      <c r="R2655" s="255"/>
      <c r="S2655" s="255"/>
      <c r="T2655" s="255"/>
      <c r="U2655" s="255"/>
      <c r="V2655" s="255"/>
      <c r="W2655" s="255"/>
      <c r="X2655" s="255"/>
      <c r="Y2655" s="255"/>
      <c r="Z2655" s="255"/>
      <c r="AA2655" s="255"/>
      <c r="AB2655" s="255"/>
      <c r="AC2655" s="255"/>
      <c r="AD2655" s="255"/>
      <c r="AE2655" s="255"/>
      <c r="AF2655" s="262"/>
      <c r="AG2655" s="262"/>
      <c r="AH2655" s="255"/>
      <c r="AI2655" s="255"/>
      <c r="AJ2655" s="255"/>
      <c r="AK2655" s="255"/>
      <c r="AL2655" s="255"/>
      <c r="AM2655" s="255"/>
      <c r="AN2655" s="255"/>
      <c r="AO2655" s="255"/>
      <c r="AP2655" s="255"/>
      <c r="AQ2655" s="255"/>
      <c r="AR2655" s="255"/>
      <c r="AS2655" s="255"/>
      <c r="AT2655" s="255"/>
      <c r="AU2655" s="255"/>
      <c r="AV2655" s="255"/>
      <c r="AW2655" s="255"/>
      <c r="AX2655" s="255"/>
      <c r="AY2655" s="255"/>
      <c r="AZ2655" s="255"/>
      <c r="BA2655" s="474" t="s">
        <v>104</v>
      </c>
      <c r="BB2655" s="474"/>
      <c r="BC2655" s="474"/>
      <c r="BD2655" s="474"/>
      <c r="BE2655" s="474"/>
      <c r="BF2655" s="474"/>
      <c r="BG2655" s="474"/>
      <c r="BH2655" s="474"/>
      <c r="BI2655" s="474"/>
      <c r="BJ2655" s="474"/>
      <c r="BK2655" s="474"/>
      <c r="BL2655" s="474"/>
      <c r="BM2655" s="474"/>
      <c r="BN2655" s="475"/>
      <c r="BO2655" s="98"/>
      <c r="BP2655" s="98"/>
      <c r="BQ2655" s="62"/>
      <c r="BR2655" s="62"/>
      <c r="BS2655" s="62"/>
    </row>
    <row r="2656" spans="1:73" ht="10.9" customHeight="1" thickTop="1">
      <c r="A2656" s="62"/>
      <c r="B2656" s="63"/>
      <c r="C2656" s="62"/>
      <c r="D2656" s="62"/>
      <c r="E2656" s="62"/>
      <c r="F2656" s="64"/>
      <c r="G2656" s="64"/>
      <c r="H2656" s="62"/>
      <c r="I2656" s="62"/>
      <c r="J2656" s="62"/>
      <c r="K2656" s="62"/>
      <c r="L2656" s="62"/>
      <c r="M2656" s="62"/>
      <c r="N2656" s="62"/>
      <c r="O2656" s="62"/>
      <c r="P2656" s="62"/>
      <c r="Q2656" s="62"/>
      <c r="R2656" s="62"/>
      <c r="S2656" s="62"/>
      <c r="T2656" s="62"/>
      <c r="U2656" s="62"/>
      <c r="V2656" s="62"/>
      <c r="W2656" s="62"/>
      <c r="X2656" s="62"/>
      <c r="Y2656" s="62"/>
      <c r="Z2656" s="62"/>
      <c r="AA2656" s="62"/>
      <c r="AB2656" s="62"/>
      <c r="AC2656" s="62"/>
      <c r="AD2656" s="62"/>
      <c r="AE2656" s="62"/>
      <c r="AF2656" s="65"/>
      <c r="AG2656" s="65"/>
      <c r="AH2656" s="62"/>
      <c r="AI2656" s="62"/>
      <c r="AJ2656" s="62"/>
      <c r="AK2656" s="62"/>
      <c r="AL2656" s="62"/>
      <c r="AM2656" s="62"/>
      <c r="AN2656" s="62"/>
      <c r="AO2656" s="62"/>
      <c r="AP2656" s="62"/>
      <c r="AQ2656" s="62"/>
      <c r="AR2656" s="62"/>
      <c r="AS2656" s="62"/>
      <c r="AT2656" s="62"/>
      <c r="AU2656" s="62"/>
      <c r="AV2656" s="62"/>
      <c r="AW2656" s="62"/>
      <c r="AX2656" s="62"/>
      <c r="AY2656" s="62"/>
      <c r="AZ2656" s="62"/>
      <c r="BA2656" s="62"/>
      <c r="BB2656" s="62"/>
      <c r="BC2656" s="62"/>
      <c r="BD2656" s="62"/>
      <c r="BE2656" s="62"/>
      <c r="BF2656" s="62"/>
      <c r="BG2656" s="62"/>
      <c r="BH2656" s="62"/>
      <c r="BI2656" s="62"/>
      <c r="BJ2656" s="62"/>
      <c r="BK2656" s="62"/>
      <c r="BL2656" s="62"/>
      <c r="BM2656" s="62"/>
      <c r="BN2656" s="62"/>
      <c r="BO2656" s="66"/>
      <c r="BP2656" s="66"/>
      <c r="BQ2656" s="62">
        <f>BQ301+BQ360+BQ419+BQ478+BQ537+BQ596+BQ655+BQ714+BQ773+BQ832+BQ891+BQ950+BQ1009+BQ1068+BQ1127+BQ1186+BQ1245+BQ1304+BQ1363+BQ1422+BQ1481+BQ1540+BQ1599+BQ1658+BQ1717+BQ1776+BQ1835+BQ1894+BQ1953+BQ2012+BQ2071+BQ2130+BQ2189+BQ2248+BQ2307+BQ2366+BQ2425+BQ2484+BQ2543+BQ2602</f>
        <v>0</v>
      </c>
      <c r="BR2656" s="62">
        <f>BR301+BR360+BR419+BR478+BR537+BR596+BR655+BR714+BR773+BR832+BR891+BR950+BR1009+BR1068+BR1127+BR1186+BR1245+BR1304+BR1363+BR1422+BR1481+BR1540+BR1599+BR1658+BR1717+BR1776+BR1835+BR1894+BR1953+BR2012+BR2071+BR2130+BR2189+BR2248+BR2307+BR2366+BR2425+BR2484+BR2543+BR2602</f>
        <v>0</v>
      </c>
      <c r="BS2656" s="62"/>
    </row>
    <row r="2657" spans="1:71" s="69" customFormat="1" ht="33.75">
      <c r="A2657" s="68"/>
      <c r="B2657" s="651" t="s">
        <v>9</v>
      </c>
      <c r="C2657" s="651"/>
      <c r="D2657" s="651"/>
      <c r="E2657" s="651"/>
      <c r="F2657" s="651"/>
      <c r="G2657" s="651"/>
      <c r="H2657" s="651"/>
      <c r="I2657" s="651"/>
      <c r="J2657" s="651"/>
      <c r="K2657" s="651"/>
      <c r="L2657" s="651"/>
      <c r="M2657" s="651"/>
      <c r="N2657" s="651"/>
      <c r="O2657" s="651"/>
      <c r="P2657" s="651"/>
      <c r="Q2657" s="651"/>
      <c r="R2657" s="651"/>
      <c r="S2657" s="651"/>
      <c r="T2657" s="651"/>
      <c r="U2657" s="651"/>
      <c r="V2657" s="651"/>
      <c r="W2657" s="651"/>
      <c r="X2657" s="651"/>
      <c r="Y2657" s="651"/>
      <c r="Z2657" s="651"/>
      <c r="AA2657" s="651"/>
      <c r="AB2657" s="651"/>
      <c r="AC2657" s="651"/>
      <c r="AD2657" s="651"/>
      <c r="AE2657" s="651"/>
      <c r="AF2657" s="651"/>
      <c r="AG2657" s="651"/>
      <c r="AH2657" s="651"/>
      <c r="AI2657" s="651"/>
      <c r="AJ2657" s="651"/>
      <c r="AK2657" s="651"/>
      <c r="AL2657" s="651"/>
      <c r="AM2657" s="651"/>
      <c r="AN2657" s="651"/>
      <c r="AO2657" s="651"/>
      <c r="AP2657" s="651"/>
      <c r="AQ2657" s="651"/>
      <c r="AR2657" s="651"/>
      <c r="AS2657" s="651"/>
      <c r="AT2657" s="651"/>
      <c r="AU2657" s="651"/>
      <c r="AV2657" s="651"/>
      <c r="AW2657" s="651"/>
      <c r="AX2657" s="651"/>
      <c r="AY2657" s="651"/>
      <c r="AZ2657" s="651"/>
      <c r="BA2657" s="651"/>
      <c r="BB2657" s="651"/>
      <c r="BC2657" s="651"/>
      <c r="BD2657" s="651"/>
      <c r="BE2657" s="651"/>
      <c r="BF2657" s="651"/>
      <c r="BG2657" s="651"/>
      <c r="BH2657" s="651"/>
      <c r="BI2657" s="651"/>
      <c r="BJ2657" s="651"/>
      <c r="BK2657" s="651"/>
      <c r="BL2657" s="651"/>
      <c r="BM2657" s="651"/>
      <c r="BN2657" s="651"/>
      <c r="BO2657" s="223"/>
      <c r="BP2657" s="223"/>
      <c r="BQ2657" s="68"/>
      <c r="BR2657" s="68"/>
      <c r="BS2657" s="68"/>
    </row>
    <row r="2658" spans="1:71" ht="10.9" customHeight="1">
      <c r="A2658" s="62"/>
      <c r="B2658" s="224"/>
      <c r="C2658" s="225"/>
      <c r="D2658" s="225"/>
      <c r="E2658" s="225"/>
      <c r="F2658" s="226"/>
      <c r="G2658" s="226"/>
      <c r="H2658" s="225"/>
      <c r="I2658" s="225"/>
      <c r="J2658" s="225"/>
      <c r="K2658" s="225"/>
      <c r="L2658" s="225"/>
      <c r="M2658" s="225"/>
      <c r="N2658" s="225"/>
      <c r="O2658" s="225"/>
      <c r="P2658" s="225"/>
      <c r="Q2658" s="225"/>
      <c r="R2658" s="225"/>
      <c r="S2658" s="225"/>
      <c r="T2658" s="225"/>
      <c r="U2658" s="225"/>
      <c r="V2658" s="225"/>
      <c r="W2658" s="225"/>
      <c r="X2658" s="225"/>
      <c r="Y2658" s="225"/>
      <c r="Z2658" s="225"/>
      <c r="AA2658" s="225"/>
      <c r="AB2658" s="225"/>
      <c r="AC2658" s="225"/>
      <c r="AD2658" s="225"/>
      <c r="AE2658" s="225"/>
      <c r="AF2658" s="227"/>
      <c r="AG2658" s="227"/>
      <c r="AH2658" s="225"/>
      <c r="AI2658" s="225"/>
      <c r="AJ2658" s="225"/>
      <c r="AK2658" s="225"/>
      <c r="AL2658" s="225"/>
      <c r="AM2658" s="225"/>
      <c r="AN2658" s="225"/>
      <c r="AO2658" s="225"/>
      <c r="AP2658" s="225"/>
      <c r="AQ2658" s="225"/>
      <c r="AR2658" s="225"/>
      <c r="AS2658" s="225"/>
      <c r="AT2658" s="225"/>
      <c r="AU2658" s="225"/>
      <c r="AV2658" s="225"/>
      <c r="AW2658" s="225"/>
      <c r="AX2658" s="225"/>
      <c r="AY2658" s="225"/>
      <c r="AZ2658" s="225"/>
      <c r="BA2658" s="225"/>
      <c r="BB2658" s="225"/>
      <c r="BC2658" s="225"/>
      <c r="BD2658" s="225"/>
      <c r="BE2658" s="225"/>
      <c r="BF2658" s="225"/>
      <c r="BG2658" s="225"/>
      <c r="BH2658" s="225"/>
      <c r="BI2658" s="225"/>
      <c r="BJ2658" s="225"/>
      <c r="BK2658" s="225"/>
      <c r="BL2658" s="225"/>
      <c r="BM2658" s="225"/>
      <c r="BN2658" s="652"/>
      <c r="BO2658" s="652"/>
      <c r="BP2658" s="652"/>
      <c r="BQ2658" s="62"/>
      <c r="BR2658" s="62"/>
      <c r="BS2658" s="62"/>
    </row>
    <row r="2659" spans="1:71" s="70" customFormat="1" ht="36.75" customHeight="1">
      <c r="A2659" s="63"/>
      <c r="B2659" s="224"/>
      <c r="C2659" s="224"/>
      <c r="D2659" s="228" t="s">
        <v>10</v>
      </c>
      <c r="E2659" s="653" t="str">
        <f>IF(ROSTER!D$3="","",ROSTER!D$3)</f>
        <v/>
      </c>
      <c r="F2659" s="653"/>
      <c r="G2659" s="653"/>
      <c r="H2659" s="653"/>
      <c r="I2659" s="653"/>
      <c r="J2659" s="653"/>
      <c r="K2659" s="653"/>
      <c r="L2659" s="653"/>
      <c r="M2659" s="653"/>
      <c r="N2659" s="653"/>
      <c r="O2659" s="653"/>
      <c r="P2659" s="653"/>
      <c r="Q2659" s="653"/>
      <c r="R2659" s="653"/>
      <c r="S2659" s="653"/>
      <c r="T2659" s="653"/>
      <c r="U2659" s="653"/>
      <c r="V2659" s="653"/>
      <c r="W2659" s="653"/>
      <c r="X2659" s="653"/>
      <c r="Y2659" s="653"/>
      <c r="Z2659" s="653"/>
      <c r="AA2659" s="653"/>
      <c r="AB2659" s="653"/>
      <c r="AC2659" s="653"/>
      <c r="AD2659" s="229"/>
      <c r="AE2659" s="649" t="s">
        <v>11</v>
      </c>
      <c r="AF2659" s="649"/>
      <c r="AG2659" s="649"/>
      <c r="AH2659" s="649"/>
      <c r="AI2659" s="649"/>
      <c r="AJ2659" s="649"/>
      <c r="AK2659" s="649"/>
      <c r="AL2659" s="647"/>
      <c r="AM2659" s="647"/>
      <c r="AN2659" s="647"/>
      <c r="AO2659" s="647"/>
      <c r="AP2659" s="647"/>
      <c r="AQ2659" s="647"/>
      <c r="AR2659" s="647"/>
      <c r="AS2659" s="647"/>
      <c r="AT2659" s="647"/>
      <c r="AU2659" s="647"/>
      <c r="AV2659" s="647"/>
      <c r="AW2659" s="647"/>
      <c r="AX2659" s="647"/>
      <c r="AY2659" s="647"/>
      <c r="AZ2659" s="647"/>
      <c r="BA2659" s="647"/>
      <c r="BB2659" s="647"/>
      <c r="BC2659" s="647"/>
      <c r="BD2659" s="647"/>
      <c r="BE2659" s="647"/>
      <c r="BF2659" s="647"/>
      <c r="BG2659" s="647"/>
      <c r="BH2659" s="647"/>
      <c r="BI2659" s="647"/>
      <c r="BJ2659" s="647"/>
      <c r="BK2659" s="647"/>
      <c r="BL2659" s="647"/>
      <c r="BM2659" s="647"/>
      <c r="BN2659" s="652"/>
      <c r="BO2659" s="652"/>
      <c r="BP2659" s="652"/>
      <c r="BQ2659" s="63"/>
      <c r="BR2659" s="63"/>
      <c r="BS2659" s="63"/>
    </row>
    <row r="2660" spans="1:71" ht="8.85" customHeight="1">
      <c r="A2660" s="71"/>
      <c r="B2660" s="224"/>
      <c r="C2660" s="227" t="s">
        <v>39</v>
      </c>
      <c r="D2660" s="227"/>
      <c r="E2660" s="227"/>
      <c r="F2660" s="230"/>
      <c r="G2660" s="230"/>
      <c r="H2660" s="227"/>
      <c r="I2660" s="227"/>
      <c r="J2660" s="231"/>
      <c r="K2660" s="231"/>
      <c r="L2660" s="231"/>
      <c r="M2660" s="231"/>
      <c r="N2660" s="231"/>
      <c r="O2660" s="231"/>
      <c r="P2660" s="231"/>
      <c r="Q2660" s="231"/>
      <c r="R2660" s="231"/>
      <c r="S2660" s="231"/>
      <c r="T2660" s="231"/>
      <c r="U2660" s="231"/>
      <c r="V2660" s="231"/>
      <c r="W2660" s="231"/>
      <c r="X2660" s="231"/>
      <c r="Y2660" s="231"/>
      <c r="Z2660" s="231"/>
      <c r="AA2660" s="231"/>
      <c r="AB2660" s="231"/>
      <c r="AC2660" s="231"/>
      <c r="AD2660" s="231"/>
      <c r="AE2660" s="231"/>
      <c r="AF2660" s="231"/>
      <c r="AG2660" s="227"/>
      <c r="AH2660" s="232"/>
      <c r="AI2660" s="233"/>
      <c r="AJ2660" s="233"/>
      <c r="AK2660" s="233"/>
      <c r="AL2660" s="233"/>
      <c r="AM2660" s="233"/>
      <c r="AN2660" s="233"/>
      <c r="AO2660" s="234"/>
      <c r="AP2660" s="235"/>
      <c r="AQ2660" s="235"/>
      <c r="AR2660" s="235"/>
      <c r="AS2660" s="235"/>
      <c r="AT2660" s="235"/>
      <c r="AU2660" s="235"/>
      <c r="AV2660" s="235"/>
      <c r="AW2660" s="235"/>
      <c r="AX2660" s="235"/>
      <c r="AY2660" s="235"/>
      <c r="AZ2660" s="235"/>
      <c r="BA2660" s="235"/>
      <c r="BB2660" s="235"/>
      <c r="BC2660" s="235"/>
      <c r="BD2660" s="235"/>
      <c r="BE2660" s="235"/>
      <c r="BF2660" s="235"/>
      <c r="BG2660" s="235"/>
      <c r="BH2660" s="235"/>
      <c r="BI2660" s="235"/>
      <c r="BJ2660" s="235"/>
      <c r="BK2660" s="235"/>
      <c r="BL2660" s="235"/>
      <c r="BM2660" s="235"/>
      <c r="BN2660" s="235"/>
      <c r="BO2660" s="236"/>
      <c r="BP2660" s="236"/>
      <c r="BQ2660" s="71"/>
      <c r="BR2660" s="71"/>
      <c r="BS2660" s="71"/>
    </row>
    <row r="2661" spans="1:71" s="70" customFormat="1" ht="37.5">
      <c r="A2661" s="63"/>
      <c r="B2661" s="224"/>
      <c r="C2661" s="646" t="s">
        <v>38</v>
      </c>
      <c r="D2661" s="646"/>
      <c r="E2661" s="647"/>
      <c r="F2661" s="647"/>
      <c r="G2661" s="647"/>
      <c r="H2661" s="647"/>
      <c r="I2661" s="647"/>
      <c r="J2661" s="647"/>
      <c r="K2661" s="647"/>
      <c r="L2661" s="647"/>
      <c r="M2661" s="647"/>
      <c r="N2661" s="647"/>
      <c r="O2661" s="647"/>
      <c r="P2661" s="647"/>
      <c r="Q2661" s="647"/>
      <c r="R2661" s="647"/>
      <c r="S2661" s="647"/>
      <c r="T2661" s="647"/>
      <c r="U2661" s="647"/>
      <c r="V2661" s="647"/>
      <c r="W2661" s="647"/>
      <c r="X2661" s="647"/>
      <c r="Y2661" s="647"/>
      <c r="Z2661" s="647"/>
      <c r="AA2661" s="647"/>
      <c r="AB2661" s="647"/>
      <c r="AC2661" s="647"/>
      <c r="AD2661" s="229"/>
      <c r="AE2661" s="648" t="s">
        <v>21</v>
      </c>
      <c r="AF2661" s="648"/>
      <c r="AG2661" s="648"/>
      <c r="AH2661" s="648"/>
      <c r="AI2661" s="647"/>
      <c r="AJ2661" s="647"/>
      <c r="AK2661" s="647"/>
      <c r="AL2661" s="647"/>
      <c r="AM2661" s="647"/>
      <c r="AN2661" s="647"/>
      <c r="AO2661" s="647"/>
      <c r="AP2661" s="647"/>
      <c r="AQ2661" s="647"/>
      <c r="AR2661" s="647"/>
      <c r="AS2661" s="647"/>
      <c r="AT2661" s="647"/>
      <c r="AU2661" s="647"/>
      <c r="AV2661" s="647"/>
      <c r="AW2661" s="647"/>
      <c r="AX2661" s="647"/>
      <c r="AY2661" s="647"/>
      <c r="AZ2661" s="647"/>
      <c r="BA2661" s="649" t="s">
        <v>12</v>
      </c>
      <c r="BB2661" s="649"/>
      <c r="BC2661" s="649"/>
      <c r="BD2661" s="650"/>
      <c r="BE2661" s="650"/>
      <c r="BF2661" s="650"/>
      <c r="BG2661" s="650"/>
      <c r="BH2661" s="650"/>
      <c r="BI2661" s="650"/>
      <c r="BJ2661" s="650"/>
      <c r="BK2661" s="650"/>
      <c r="BL2661" s="650"/>
      <c r="BM2661" s="650"/>
      <c r="BN2661" s="237"/>
      <c r="BO2661" s="238"/>
      <c r="BP2661" s="238"/>
      <c r="BQ2661" s="72">
        <f>IF(BD2661=0,0,1)</f>
        <v>0</v>
      </c>
      <c r="BR2661" s="73">
        <f>IF((BE2711+BI2711)&gt;(AO2711+AS2711),1,0)</f>
        <v>0</v>
      </c>
      <c r="BS2661" s="74"/>
    </row>
    <row r="2662" spans="1:71" ht="9.6" customHeight="1">
      <c r="A2662" s="62"/>
      <c r="B2662" s="224"/>
      <c r="C2662" s="225"/>
      <c r="D2662" s="225"/>
      <c r="E2662" s="225"/>
      <c r="F2662" s="226"/>
      <c r="G2662" s="226"/>
      <c r="H2662" s="225"/>
      <c r="I2662" s="225"/>
      <c r="J2662" s="225"/>
      <c r="K2662" s="225"/>
      <c r="L2662" s="225"/>
      <c r="M2662" s="225"/>
      <c r="N2662" s="225"/>
      <c r="O2662" s="225"/>
      <c r="P2662" s="225"/>
      <c r="Q2662" s="225"/>
      <c r="R2662" s="225"/>
      <c r="S2662" s="225"/>
      <c r="T2662" s="225"/>
      <c r="U2662" s="225"/>
      <c r="V2662" s="225"/>
      <c r="W2662" s="225"/>
      <c r="X2662" s="225"/>
      <c r="Y2662" s="225"/>
      <c r="Z2662" s="225"/>
      <c r="AA2662" s="225"/>
      <c r="AB2662" s="225"/>
      <c r="AC2662" s="225"/>
      <c r="AD2662" s="225"/>
      <c r="AE2662" s="225"/>
      <c r="AF2662" s="227"/>
      <c r="AG2662" s="227"/>
      <c r="AH2662" s="225"/>
      <c r="AI2662" s="225"/>
      <c r="AJ2662" s="225"/>
      <c r="AK2662" s="225"/>
      <c r="AL2662" s="225"/>
      <c r="AM2662" s="225"/>
      <c r="AN2662" s="225"/>
      <c r="AO2662" s="225"/>
      <c r="AP2662" s="225"/>
      <c r="AQ2662" s="225"/>
      <c r="AR2662" s="225"/>
      <c r="AS2662" s="225"/>
      <c r="AT2662" s="225"/>
      <c r="AU2662" s="225"/>
      <c r="AV2662" s="225"/>
      <c r="AW2662" s="225"/>
      <c r="AX2662" s="225"/>
      <c r="AY2662" s="225"/>
      <c r="AZ2662" s="225"/>
      <c r="BA2662" s="225"/>
      <c r="BB2662" s="225"/>
      <c r="BC2662" s="225"/>
      <c r="BD2662" s="225"/>
      <c r="BE2662" s="225"/>
      <c r="BF2662" s="225"/>
      <c r="BG2662" s="225"/>
      <c r="BH2662" s="225"/>
      <c r="BI2662" s="225"/>
      <c r="BJ2662" s="225"/>
      <c r="BK2662" s="225"/>
      <c r="BL2662" s="225"/>
      <c r="BM2662" s="225"/>
      <c r="BN2662" s="225"/>
      <c r="BO2662" s="239"/>
      <c r="BP2662" s="239"/>
      <c r="BQ2662" s="62"/>
      <c r="BR2662" s="62"/>
      <c r="BS2662" s="62"/>
    </row>
    <row r="2663" spans="1:71" ht="8.85" customHeight="1" thickBot="1">
      <c r="A2663" s="62"/>
      <c r="B2663" s="240"/>
      <c r="C2663" s="241"/>
      <c r="D2663" s="241"/>
      <c r="E2663" s="241"/>
      <c r="F2663" s="242"/>
      <c r="G2663" s="242"/>
      <c r="H2663" s="241"/>
      <c r="I2663" s="241"/>
      <c r="J2663" s="241"/>
      <c r="K2663" s="241"/>
      <c r="L2663" s="241"/>
      <c r="M2663" s="241"/>
      <c r="N2663" s="241"/>
      <c r="O2663" s="241"/>
      <c r="P2663" s="241"/>
      <c r="Q2663" s="241"/>
      <c r="R2663" s="241"/>
      <c r="S2663" s="241"/>
      <c r="T2663" s="241"/>
      <c r="U2663" s="241"/>
      <c r="V2663" s="241"/>
      <c r="W2663" s="241"/>
      <c r="X2663" s="241"/>
      <c r="Y2663" s="241"/>
      <c r="Z2663" s="241"/>
      <c r="AA2663" s="241"/>
      <c r="AB2663" s="241"/>
      <c r="AC2663" s="241"/>
      <c r="AD2663" s="241"/>
      <c r="AE2663" s="241"/>
      <c r="AF2663" s="243"/>
      <c r="AG2663" s="243"/>
      <c r="AH2663" s="241"/>
      <c r="AI2663" s="241"/>
      <c r="AJ2663" s="241"/>
      <c r="AK2663" s="241"/>
      <c r="AL2663" s="241"/>
      <c r="AM2663" s="241"/>
      <c r="AN2663" s="241"/>
      <c r="AO2663" s="241"/>
      <c r="AP2663" s="241"/>
      <c r="AQ2663" s="241"/>
      <c r="AR2663" s="241"/>
      <c r="AS2663" s="241"/>
      <c r="AT2663" s="241"/>
      <c r="AU2663" s="241"/>
      <c r="AV2663" s="241"/>
      <c r="AW2663" s="241"/>
      <c r="AX2663" s="241"/>
      <c r="AY2663" s="241"/>
      <c r="AZ2663" s="241"/>
      <c r="BA2663" s="241"/>
      <c r="BB2663" s="241"/>
      <c r="BC2663" s="241"/>
      <c r="BD2663" s="241"/>
      <c r="BE2663" s="241"/>
      <c r="BF2663" s="241"/>
      <c r="BG2663" s="241"/>
      <c r="BH2663" s="241"/>
      <c r="BI2663" s="241"/>
      <c r="BJ2663" s="241"/>
      <c r="BK2663" s="241"/>
      <c r="BL2663" s="241"/>
      <c r="BM2663" s="241"/>
      <c r="BN2663" s="241"/>
      <c r="BO2663" s="244"/>
      <c r="BP2663" s="244"/>
      <c r="BQ2663" s="62"/>
      <c r="BR2663" s="62"/>
      <c r="BS2663" s="62"/>
    </row>
    <row r="2664" spans="1:71" s="70" customFormat="1" ht="33.4" customHeight="1" thickTop="1">
      <c r="A2664" s="74"/>
      <c r="B2664" s="634" t="s">
        <v>0</v>
      </c>
      <c r="C2664" s="636" t="s">
        <v>1</v>
      </c>
      <c r="D2664" s="637"/>
      <c r="E2664" s="245" t="s">
        <v>28</v>
      </c>
      <c r="F2664" s="644" t="s">
        <v>115</v>
      </c>
      <c r="G2664" s="644" t="s">
        <v>116</v>
      </c>
      <c r="H2664" s="640" t="s">
        <v>41</v>
      </c>
      <c r="I2664" s="641"/>
      <c r="J2664" s="619" t="s">
        <v>7</v>
      </c>
      <c r="K2664" s="619"/>
      <c r="L2664" s="619"/>
      <c r="M2664" s="619"/>
      <c r="N2664" s="619"/>
      <c r="O2664" s="619"/>
      <c r="P2664" s="619" t="s">
        <v>2</v>
      </c>
      <c r="Q2664" s="619"/>
      <c r="R2664" s="619"/>
      <c r="S2664" s="619"/>
      <c r="T2664" s="619"/>
      <c r="U2664" s="619"/>
      <c r="V2664" s="630" t="s">
        <v>35</v>
      </c>
      <c r="W2664" s="631"/>
      <c r="X2664" s="630" t="s">
        <v>36</v>
      </c>
      <c r="Y2664" s="631"/>
      <c r="Z2664" s="630" t="s">
        <v>44</v>
      </c>
      <c r="AA2664" s="631"/>
      <c r="AB2664" s="619" t="s">
        <v>6</v>
      </c>
      <c r="AC2664" s="619"/>
      <c r="AD2664" s="619"/>
      <c r="AE2664" s="619"/>
      <c r="AF2664" s="619"/>
      <c r="AG2664" s="619"/>
      <c r="AH2664" s="619" t="s">
        <v>74</v>
      </c>
      <c r="AI2664" s="619"/>
      <c r="AJ2664" s="619"/>
      <c r="AK2664" s="619"/>
      <c r="AL2664" s="619"/>
      <c r="AM2664" s="619"/>
      <c r="AN2664" s="619" t="s">
        <v>75</v>
      </c>
      <c r="AO2664" s="619"/>
      <c r="AP2664" s="619"/>
      <c r="AQ2664" s="619"/>
      <c r="AR2664" s="619"/>
      <c r="AS2664" s="619"/>
      <c r="AT2664" s="619" t="s">
        <v>76</v>
      </c>
      <c r="AU2664" s="619"/>
      <c r="AV2664" s="619"/>
      <c r="AW2664" s="619"/>
      <c r="AX2664" s="619"/>
      <c r="AY2664" s="621"/>
      <c r="AZ2664" s="619" t="s">
        <v>4</v>
      </c>
      <c r="BA2664" s="619"/>
      <c r="BB2664" s="619"/>
      <c r="BC2664" s="619"/>
      <c r="BD2664" s="619"/>
      <c r="BE2664" s="620"/>
      <c r="BF2664" s="619" t="s">
        <v>77</v>
      </c>
      <c r="BG2664" s="619"/>
      <c r="BH2664" s="619"/>
      <c r="BI2664" s="619"/>
      <c r="BJ2664" s="619"/>
      <c r="BK2664" s="621"/>
      <c r="BL2664" s="622" t="s">
        <v>25</v>
      </c>
      <c r="BM2664" s="623"/>
      <c r="BN2664" s="624"/>
      <c r="BO2664" s="615" t="s">
        <v>92</v>
      </c>
      <c r="BP2664" s="615" t="s">
        <v>93</v>
      </c>
      <c r="BQ2664" s="74"/>
      <c r="BR2664" s="74"/>
      <c r="BS2664" s="74"/>
    </row>
    <row r="2665" spans="1:71" s="76" customFormat="1" ht="31.9" customHeight="1">
      <c r="A2665" s="75"/>
      <c r="B2665" s="635"/>
      <c r="C2665" s="638"/>
      <c r="D2665" s="639"/>
      <c r="E2665" s="246" t="s">
        <v>117</v>
      </c>
      <c r="F2665" s="645"/>
      <c r="G2665" s="645"/>
      <c r="H2665" s="642"/>
      <c r="I2665" s="643"/>
      <c r="J2665" s="607" t="s">
        <v>17</v>
      </c>
      <c r="K2665" s="608"/>
      <c r="L2665" s="609" t="s">
        <v>18</v>
      </c>
      <c r="M2665" s="610"/>
      <c r="N2665" s="617" t="s">
        <v>19</v>
      </c>
      <c r="O2665" s="618" t="s">
        <v>8</v>
      </c>
      <c r="P2665" s="607" t="s">
        <v>26</v>
      </c>
      <c r="Q2665" s="608"/>
      <c r="R2665" s="609" t="s">
        <v>24</v>
      </c>
      <c r="S2665" s="610"/>
      <c r="T2665" s="617" t="s">
        <v>19</v>
      </c>
      <c r="U2665" s="618"/>
      <c r="V2665" s="632"/>
      <c r="W2665" s="633"/>
      <c r="X2665" s="632"/>
      <c r="Y2665" s="633"/>
      <c r="Z2665" s="632"/>
      <c r="AA2665" s="633"/>
      <c r="AB2665" s="607" t="s">
        <v>54</v>
      </c>
      <c r="AC2665" s="608"/>
      <c r="AD2665" s="609" t="s">
        <v>23</v>
      </c>
      <c r="AE2665" s="610" t="s">
        <v>3</v>
      </c>
      <c r="AF2665" s="611" t="s">
        <v>5</v>
      </c>
      <c r="AG2665" s="612"/>
      <c r="AH2665" s="607" t="s">
        <v>54</v>
      </c>
      <c r="AI2665" s="608"/>
      <c r="AJ2665" s="609" t="s">
        <v>23</v>
      </c>
      <c r="AK2665" s="610" t="s">
        <v>3</v>
      </c>
      <c r="AL2665" s="611" t="s">
        <v>5</v>
      </c>
      <c r="AM2665" s="612"/>
      <c r="AN2665" s="607" t="s">
        <v>54</v>
      </c>
      <c r="AO2665" s="608"/>
      <c r="AP2665" s="609" t="s">
        <v>23</v>
      </c>
      <c r="AQ2665" s="610" t="s">
        <v>3</v>
      </c>
      <c r="AR2665" s="611" t="s">
        <v>5</v>
      </c>
      <c r="AS2665" s="612"/>
      <c r="AT2665" s="613" t="s">
        <v>54</v>
      </c>
      <c r="AU2665" s="614"/>
      <c r="AV2665" s="628" t="s">
        <v>23</v>
      </c>
      <c r="AW2665" s="629" t="s">
        <v>3</v>
      </c>
      <c r="AX2665" s="611" t="s">
        <v>5</v>
      </c>
      <c r="AY2665" s="612"/>
      <c r="AZ2665" s="607" t="s">
        <v>54</v>
      </c>
      <c r="BA2665" s="608"/>
      <c r="BB2665" s="609" t="s">
        <v>23</v>
      </c>
      <c r="BC2665" s="610" t="s">
        <v>3</v>
      </c>
      <c r="BD2665" s="611" t="s">
        <v>5</v>
      </c>
      <c r="BE2665" s="612"/>
      <c r="BF2665" s="613" t="s">
        <v>54</v>
      </c>
      <c r="BG2665" s="614"/>
      <c r="BH2665" s="628" t="s">
        <v>23</v>
      </c>
      <c r="BI2665" s="629" t="s">
        <v>3</v>
      </c>
      <c r="BJ2665" s="611" t="s">
        <v>5</v>
      </c>
      <c r="BK2665" s="612"/>
      <c r="BL2665" s="625"/>
      <c r="BM2665" s="626"/>
      <c r="BN2665" s="627"/>
      <c r="BO2665" s="616"/>
      <c r="BP2665" s="616"/>
      <c r="BQ2665" s="75"/>
      <c r="BR2665" s="75"/>
      <c r="BS2665" s="75"/>
    </row>
    <row r="2666" spans="1:71" ht="23.85" customHeight="1">
      <c r="A2666" s="77"/>
      <c r="B2666" s="605" t="str">
        <f>IF(ROSTER!B$8="","",ROSTER!B$8)</f>
        <v/>
      </c>
      <c r="C2666" s="588" t="str">
        <f>IF(ROSTER!C$8="","",ROSTER!C$8)</f>
        <v/>
      </c>
      <c r="D2666" s="589"/>
      <c r="E2666" s="590"/>
      <c r="F2666" s="592">
        <f>IF(E2666="y",1,IF(E2666="S",1,0))</f>
        <v>0</v>
      </c>
      <c r="G2666" s="594">
        <f>IF(E2666="S",1,0)</f>
        <v>0</v>
      </c>
      <c r="H2666" s="584"/>
      <c r="I2666" s="576"/>
      <c r="J2666" s="564"/>
      <c r="K2666" s="565"/>
      <c r="L2666" s="568"/>
      <c r="M2666" s="569"/>
      <c r="N2666" s="578">
        <f>L2666+J2666</f>
        <v>0</v>
      </c>
      <c r="O2666" s="579"/>
      <c r="P2666" s="564"/>
      <c r="Q2666" s="565"/>
      <c r="R2666" s="568"/>
      <c r="S2666" s="569"/>
      <c r="T2666" s="578">
        <f>R2666-P2666</f>
        <v>0</v>
      </c>
      <c r="U2666" s="579"/>
      <c r="V2666" s="584"/>
      <c r="W2666" s="576"/>
      <c r="X2666" s="564"/>
      <c r="Y2666" s="576"/>
      <c r="Z2666" s="564"/>
      <c r="AA2666" s="576"/>
      <c r="AB2666" s="564"/>
      <c r="AC2666" s="565"/>
      <c r="AD2666" s="568"/>
      <c r="AE2666" s="569"/>
      <c r="AF2666" s="548">
        <f>IF(AB2666=0,0,(AD2666/AB2666)*100)</f>
        <v>0</v>
      </c>
      <c r="AG2666" s="549"/>
      <c r="AH2666" s="564"/>
      <c r="AI2666" s="565"/>
      <c r="AJ2666" s="568"/>
      <c r="AK2666" s="569"/>
      <c r="AL2666" s="548">
        <f>IF(AH2666=0,0,(AJ2666/AH2666)*100)</f>
        <v>0</v>
      </c>
      <c r="AM2666" s="549"/>
      <c r="AN2666" s="564"/>
      <c r="AO2666" s="565"/>
      <c r="AP2666" s="568"/>
      <c r="AQ2666" s="569"/>
      <c r="AR2666" s="548">
        <f>IF(AN2666=0,0,(AP2666/AN2666)*100)</f>
        <v>0</v>
      </c>
      <c r="AS2666" s="549"/>
      <c r="AT2666" s="572">
        <f>AB2666+AH2666+AN2666</f>
        <v>0</v>
      </c>
      <c r="AU2666" s="573"/>
      <c r="AV2666" s="544">
        <f>AD2666+AJ2666+AP2666</f>
        <v>0</v>
      </c>
      <c r="AW2666" s="545"/>
      <c r="AX2666" s="548">
        <f>IF(AT2666=0,0,(AV2666/AT2666)*100)</f>
        <v>0</v>
      </c>
      <c r="AY2666" s="549"/>
      <c r="AZ2666" s="564"/>
      <c r="BA2666" s="565"/>
      <c r="BB2666" s="568"/>
      <c r="BC2666" s="569"/>
      <c r="BD2666" s="548">
        <f>IF(AZ2666=0,0,(BB2666/AZ2666)*100)</f>
        <v>0</v>
      </c>
      <c r="BE2666" s="549"/>
      <c r="BF2666" s="572">
        <f>AT2666+AZ2666</f>
        <v>0</v>
      </c>
      <c r="BG2666" s="573"/>
      <c r="BH2666" s="544">
        <f>AV2666+BB2666</f>
        <v>0</v>
      </c>
      <c r="BI2666" s="545"/>
      <c r="BJ2666" s="548">
        <f>IF(BF2666=0,0,(BH2666/BF2666)*100)</f>
        <v>0</v>
      </c>
      <c r="BK2666" s="549"/>
      <c r="BL2666" s="552">
        <f>(AD2666*2)+(AJ2666*2)+(AP2666*3)+BB2666</f>
        <v>0</v>
      </c>
      <c r="BM2666" s="553"/>
      <c r="BN2666" s="554"/>
      <c r="BO2666" s="560" t="e">
        <f>(BL2666*BR$2312)+(N2666*BR$2313)+(X2666*BR$2314)+(R2666*BR$2315)+(V2666*BR$2316)+(Z2666*BR$2317)</f>
        <v>#REF!</v>
      </c>
      <c r="BP2666" s="560" t="e">
        <f>((AZ2666-BB2666)*BR$2319)+((AT2666-AV2666)*BR$2318)+(H2666*BR$2320)+(P2666*BR$2321)</f>
        <v>#REF!</v>
      </c>
      <c r="BQ2666" s="78" t="s">
        <v>81</v>
      </c>
      <c r="BR2666" s="79" t="e">
        <f>IF(#REF!="B",#REF!,IF(#REF!="C",#REF!,#REF!))</f>
        <v>#REF!</v>
      </c>
      <c r="BS2666" s="75"/>
    </row>
    <row r="2667" spans="1:71" ht="23.85" customHeight="1">
      <c r="A2667" s="77"/>
      <c r="B2667" s="606"/>
      <c r="C2667" s="562" t="str">
        <f>IF(ROSTER!D$8="","",ROSTER!D$8)</f>
        <v/>
      </c>
      <c r="D2667" s="563"/>
      <c r="E2667" s="591"/>
      <c r="F2667" s="593"/>
      <c r="G2667" s="595"/>
      <c r="H2667" s="585"/>
      <c r="I2667" s="577"/>
      <c r="J2667" s="566"/>
      <c r="K2667" s="567"/>
      <c r="L2667" s="570"/>
      <c r="M2667" s="571"/>
      <c r="N2667" s="582" t="s">
        <v>16</v>
      </c>
      <c r="O2667" s="583"/>
      <c r="P2667" s="566"/>
      <c r="Q2667" s="567"/>
      <c r="R2667" s="570"/>
      <c r="S2667" s="571"/>
      <c r="T2667" s="582" t="s">
        <v>16</v>
      </c>
      <c r="U2667" s="583"/>
      <c r="V2667" s="585"/>
      <c r="W2667" s="577"/>
      <c r="X2667" s="566"/>
      <c r="Y2667" s="577"/>
      <c r="Z2667" s="566"/>
      <c r="AA2667" s="577"/>
      <c r="AB2667" s="566"/>
      <c r="AC2667" s="567"/>
      <c r="AD2667" s="570"/>
      <c r="AE2667" s="571"/>
      <c r="AF2667" s="598"/>
      <c r="AG2667" s="599"/>
      <c r="AH2667" s="566"/>
      <c r="AI2667" s="567"/>
      <c r="AJ2667" s="570"/>
      <c r="AK2667" s="571"/>
      <c r="AL2667" s="598"/>
      <c r="AM2667" s="599"/>
      <c r="AN2667" s="566"/>
      <c r="AO2667" s="567"/>
      <c r="AP2667" s="570"/>
      <c r="AQ2667" s="571"/>
      <c r="AR2667" s="598"/>
      <c r="AS2667" s="599"/>
      <c r="AT2667" s="603"/>
      <c r="AU2667" s="604"/>
      <c r="AV2667" s="596"/>
      <c r="AW2667" s="597"/>
      <c r="AX2667" s="598"/>
      <c r="AY2667" s="599"/>
      <c r="AZ2667" s="566"/>
      <c r="BA2667" s="567"/>
      <c r="BB2667" s="570"/>
      <c r="BC2667" s="571"/>
      <c r="BD2667" s="598"/>
      <c r="BE2667" s="599"/>
      <c r="BF2667" s="603"/>
      <c r="BG2667" s="604"/>
      <c r="BH2667" s="596"/>
      <c r="BI2667" s="597"/>
      <c r="BJ2667" s="598"/>
      <c r="BK2667" s="599"/>
      <c r="BL2667" s="600"/>
      <c r="BM2667" s="601"/>
      <c r="BN2667" s="602"/>
      <c r="BO2667" s="561"/>
      <c r="BP2667" s="561"/>
      <c r="BQ2667" s="78" t="s">
        <v>82</v>
      </c>
      <c r="BR2667" s="79" t="e">
        <f>IF(#REF!="B",#REF!,IF(#REF!="C",#REF!,#REF!))</f>
        <v>#REF!</v>
      </c>
      <c r="BS2667" s="75"/>
    </row>
    <row r="2668" spans="1:71" ht="21.75" customHeight="1">
      <c r="A2668" s="62"/>
      <c r="B2668" s="605" t="str">
        <f>IF(ROSTER!B$10="","",ROSTER!B$10)</f>
        <v/>
      </c>
      <c r="C2668" s="588" t="str">
        <f>IF(ROSTER!C$10="","",ROSTER!C$10)</f>
        <v/>
      </c>
      <c r="D2668" s="589"/>
      <c r="E2668" s="590"/>
      <c r="F2668" s="592">
        <f>IF(E2668="y",1,IF(E2668="S",1,0))</f>
        <v>0</v>
      </c>
      <c r="G2668" s="594">
        <f>IF(E2668="S",1,0)</f>
        <v>0</v>
      </c>
      <c r="H2668" s="584"/>
      <c r="I2668" s="576"/>
      <c r="J2668" s="564"/>
      <c r="K2668" s="565"/>
      <c r="L2668" s="568"/>
      <c r="M2668" s="569"/>
      <c r="N2668" s="578">
        <f>L2668+J2668</f>
        <v>0</v>
      </c>
      <c r="O2668" s="579"/>
      <c r="P2668" s="564"/>
      <c r="Q2668" s="565"/>
      <c r="R2668" s="568"/>
      <c r="S2668" s="569"/>
      <c r="T2668" s="578">
        <f>R2668-P2668</f>
        <v>0</v>
      </c>
      <c r="U2668" s="579"/>
      <c r="V2668" s="584"/>
      <c r="W2668" s="576"/>
      <c r="X2668" s="564"/>
      <c r="Y2668" s="576"/>
      <c r="Z2668" s="564"/>
      <c r="AA2668" s="576"/>
      <c r="AB2668" s="564"/>
      <c r="AC2668" s="565"/>
      <c r="AD2668" s="568"/>
      <c r="AE2668" s="569"/>
      <c r="AF2668" s="548">
        <f>IF(AB2668=0,0,(AD2668/AB2668)*100)</f>
        <v>0</v>
      </c>
      <c r="AG2668" s="549"/>
      <c r="AH2668" s="564"/>
      <c r="AI2668" s="565"/>
      <c r="AJ2668" s="568"/>
      <c r="AK2668" s="569"/>
      <c r="AL2668" s="548">
        <f>IF(AH2668=0,0,(AJ2668/AH2668)*100)</f>
        <v>0</v>
      </c>
      <c r="AM2668" s="549"/>
      <c r="AN2668" s="564"/>
      <c r="AO2668" s="565"/>
      <c r="AP2668" s="568"/>
      <c r="AQ2668" s="569"/>
      <c r="AR2668" s="548">
        <f>IF(AN2668=0,0,(AP2668/AN2668)*100)</f>
        <v>0</v>
      </c>
      <c r="AS2668" s="549"/>
      <c r="AT2668" s="572">
        <f>AB2668+AH2668+AN2668</f>
        <v>0</v>
      </c>
      <c r="AU2668" s="573"/>
      <c r="AV2668" s="544">
        <f>AD2668+AJ2668+AP2668</f>
        <v>0</v>
      </c>
      <c r="AW2668" s="545"/>
      <c r="AX2668" s="548">
        <f>IF(AT2668=0,0,(AV2668/AT2668)*100)</f>
        <v>0</v>
      </c>
      <c r="AY2668" s="549"/>
      <c r="AZ2668" s="564"/>
      <c r="BA2668" s="565"/>
      <c r="BB2668" s="568"/>
      <c r="BC2668" s="569"/>
      <c r="BD2668" s="548">
        <f>IF(AZ2668=0,0,(BB2668/AZ2668)*100)</f>
        <v>0</v>
      </c>
      <c r="BE2668" s="549"/>
      <c r="BF2668" s="572">
        <f>AT2668+AZ2668</f>
        <v>0</v>
      </c>
      <c r="BG2668" s="573"/>
      <c r="BH2668" s="544">
        <f>AV2668+BB2668</f>
        <v>0</v>
      </c>
      <c r="BI2668" s="545"/>
      <c r="BJ2668" s="548">
        <f>IF(BF2668=0,0,(BH2668/BF2668)*100)</f>
        <v>0</v>
      </c>
      <c r="BK2668" s="549"/>
      <c r="BL2668" s="552">
        <f>(AD2668*2)+(AJ2668*2)+(AP2668*3)+BB2668</f>
        <v>0</v>
      </c>
      <c r="BM2668" s="553"/>
      <c r="BN2668" s="554"/>
      <c r="BO2668" s="560" t="e">
        <f>(BL2668*BR$2312)+(N2668*BR$2313)+(X2668*BR$2314)+(R2668*BR$2315)+(V2668*BR$2316)+(Z2668*BR$2317)</f>
        <v>#REF!</v>
      </c>
      <c r="BP2668" s="560" t="e">
        <f>((AZ2668-BB2668)*BR$2319)+((AT2668-AV2668)*BR$2318)+(H2668*BR$2320)+(P2668*BR$2321)</f>
        <v>#REF!</v>
      </c>
      <c r="BQ2668" s="78" t="s">
        <v>83</v>
      </c>
      <c r="BR2668" s="79" t="e">
        <f>IF(#REF!="B",#REF!,IF(#REF!="C",#REF!,#REF!))</f>
        <v>#REF!</v>
      </c>
      <c r="BS2668" s="75"/>
    </row>
    <row r="2669" spans="1:71" ht="21.75" customHeight="1">
      <c r="A2669" s="62"/>
      <c r="B2669" s="606"/>
      <c r="C2669" s="562" t="str">
        <f>IF(ROSTER!D$10="","",ROSTER!D$10)</f>
        <v/>
      </c>
      <c r="D2669" s="563"/>
      <c r="E2669" s="591"/>
      <c r="F2669" s="593"/>
      <c r="G2669" s="595"/>
      <c r="H2669" s="585"/>
      <c r="I2669" s="577"/>
      <c r="J2669" s="566"/>
      <c r="K2669" s="567"/>
      <c r="L2669" s="570"/>
      <c r="M2669" s="571"/>
      <c r="N2669" s="582" t="s">
        <v>16</v>
      </c>
      <c r="O2669" s="583"/>
      <c r="P2669" s="566"/>
      <c r="Q2669" s="567"/>
      <c r="R2669" s="570"/>
      <c r="S2669" s="571"/>
      <c r="T2669" s="582" t="s">
        <v>16</v>
      </c>
      <c r="U2669" s="583"/>
      <c r="V2669" s="585"/>
      <c r="W2669" s="577"/>
      <c r="X2669" s="566"/>
      <c r="Y2669" s="577"/>
      <c r="Z2669" s="566"/>
      <c r="AA2669" s="577"/>
      <c r="AB2669" s="566"/>
      <c r="AC2669" s="567"/>
      <c r="AD2669" s="570"/>
      <c r="AE2669" s="571"/>
      <c r="AF2669" s="598"/>
      <c r="AG2669" s="599"/>
      <c r="AH2669" s="566"/>
      <c r="AI2669" s="567"/>
      <c r="AJ2669" s="570"/>
      <c r="AK2669" s="571"/>
      <c r="AL2669" s="598"/>
      <c r="AM2669" s="599"/>
      <c r="AN2669" s="566"/>
      <c r="AO2669" s="567"/>
      <c r="AP2669" s="570"/>
      <c r="AQ2669" s="571"/>
      <c r="AR2669" s="598"/>
      <c r="AS2669" s="599"/>
      <c r="AT2669" s="603"/>
      <c r="AU2669" s="604"/>
      <c r="AV2669" s="596"/>
      <c r="AW2669" s="597"/>
      <c r="AX2669" s="598"/>
      <c r="AY2669" s="599"/>
      <c r="AZ2669" s="566"/>
      <c r="BA2669" s="567"/>
      <c r="BB2669" s="570"/>
      <c r="BC2669" s="571"/>
      <c r="BD2669" s="598"/>
      <c r="BE2669" s="599"/>
      <c r="BF2669" s="603"/>
      <c r="BG2669" s="604"/>
      <c r="BH2669" s="596"/>
      <c r="BI2669" s="597"/>
      <c r="BJ2669" s="598"/>
      <c r="BK2669" s="599"/>
      <c r="BL2669" s="600"/>
      <c r="BM2669" s="601"/>
      <c r="BN2669" s="602"/>
      <c r="BO2669" s="561"/>
      <c r="BP2669" s="561"/>
      <c r="BQ2669" s="78" t="s">
        <v>84</v>
      </c>
      <c r="BR2669" s="79" t="e">
        <f>IF(#REF!="B",#REF!,IF(#REF!="C",#REF!,#REF!))</f>
        <v>#REF!</v>
      </c>
      <c r="BS2669" s="75"/>
    </row>
    <row r="2670" spans="1:71" ht="21.75" customHeight="1">
      <c r="A2670" s="62"/>
      <c r="B2670" s="586" t="str">
        <f>IF(ROSTER!B$12="","",ROSTER!B$12)</f>
        <v/>
      </c>
      <c r="C2670" s="588" t="str">
        <f>IF(ROSTER!C$12="","",ROSTER!C$12)</f>
        <v/>
      </c>
      <c r="D2670" s="589"/>
      <c r="E2670" s="590"/>
      <c r="F2670" s="592">
        <f>IF(E2670="y",1,IF(E2670="S",1,0))</f>
        <v>0</v>
      </c>
      <c r="G2670" s="594">
        <f>IF(E2670="S",1,0)</f>
        <v>0</v>
      </c>
      <c r="H2670" s="584"/>
      <c r="I2670" s="576"/>
      <c r="J2670" s="564"/>
      <c r="K2670" s="565"/>
      <c r="L2670" s="568"/>
      <c r="M2670" s="569"/>
      <c r="N2670" s="578">
        <f>L2670+J2670</f>
        <v>0</v>
      </c>
      <c r="O2670" s="579"/>
      <c r="P2670" s="564"/>
      <c r="Q2670" s="565"/>
      <c r="R2670" s="568"/>
      <c r="S2670" s="569"/>
      <c r="T2670" s="578">
        <f>R2670-P2670</f>
        <v>0</v>
      </c>
      <c r="U2670" s="579"/>
      <c r="V2670" s="584"/>
      <c r="W2670" s="576"/>
      <c r="X2670" s="564"/>
      <c r="Y2670" s="576"/>
      <c r="Z2670" s="564"/>
      <c r="AA2670" s="576"/>
      <c r="AB2670" s="564"/>
      <c r="AC2670" s="565"/>
      <c r="AD2670" s="568"/>
      <c r="AE2670" s="569"/>
      <c r="AF2670" s="548">
        <f>IF(AB2670=0,0,(AD2670/AB2670)*100)</f>
        <v>0</v>
      </c>
      <c r="AG2670" s="549"/>
      <c r="AH2670" s="564"/>
      <c r="AI2670" s="565"/>
      <c r="AJ2670" s="568"/>
      <c r="AK2670" s="569"/>
      <c r="AL2670" s="548">
        <f>IF(AH2670=0,0,(AJ2670/AH2670)*100)</f>
        <v>0</v>
      </c>
      <c r="AM2670" s="549"/>
      <c r="AN2670" s="564"/>
      <c r="AO2670" s="565"/>
      <c r="AP2670" s="568"/>
      <c r="AQ2670" s="569"/>
      <c r="AR2670" s="548">
        <f>IF(AN2670=0,0,(AP2670/AN2670)*100)</f>
        <v>0</v>
      </c>
      <c r="AS2670" s="549"/>
      <c r="AT2670" s="572">
        <f>AB2670+AH2670+AN2670</f>
        <v>0</v>
      </c>
      <c r="AU2670" s="573"/>
      <c r="AV2670" s="544">
        <f>AD2670+AJ2670+AP2670</f>
        <v>0</v>
      </c>
      <c r="AW2670" s="545"/>
      <c r="AX2670" s="548">
        <f>IF(AT2670=0,0,(AV2670/AT2670)*100)</f>
        <v>0</v>
      </c>
      <c r="AY2670" s="549"/>
      <c r="AZ2670" s="564"/>
      <c r="BA2670" s="565"/>
      <c r="BB2670" s="568"/>
      <c r="BC2670" s="569"/>
      <c r="BD2670" s="548">
        <f>IF(AZ2670=0,0,(BB2670/AZ2670)*100)</f>
        <v>0</v>
      </c>
      <c r="BE2670" s="549"/>
      <c r="BF2670" s="572">
        <f>AT2670+AZ2670</f>
        <v>0</v>
      </c>
      <c r="BG2670" s="573"/>
      <c r="BH2670" s="544">
        <f>AV2670+BB2670</f>
        <v>0</v>
      </c>
      <c r="BI2670" s="545"/>
      <c r="BJ2670" s="548">
        <f>IF(BF2670=0,0,(BH2670/BF2670)*100)</f>
        <v>0</v>
      </c>
      <c r="BK2670" s="549"/>
      <c r="BL2670" s="552">
        <f>(AD2670*2)+(AJ2670*2)+(AP2670*3)+BB2670</f>
        <v>0</v>
      </c>
      <c r="BM2670" s="553"/>
      <c r="BN2670" s="554"/>
      <c r="BO2670" s="560" t="e">
        <f>(BL2670*BR$2312)+(N2670*BR$2313)+(X2670*BR$2314)+(R2670*BR$2315)+(V2670*BR$2316)+(Z2670*BR$2317)</f>
        <v>#REF!</v>
      </c>
      <c r="BP2670" s="560" t="e">
        <f>((AZ2670-BB2670)*BR$2319)+((AT2670-AV2670)*BR$2318)+(H2670*BR$2320)+(P2670*BR$2321)</f>
        <v>#REF!</v>
      </c>
      <c r="BQ2670" s="78" t="s">
        <v>85</v>
      </c>
      <c r="BR2670" s="79" t="e">
        <f>IF(#REF!="B",#REF!,IF(#REF!="C",#REF!,#REF!))</f>
        <v>#REF!</v>
      </c>
      <c r="BS2670" s="75"/>
    </row>
    <row r="2671" spans="1:71" ht="21.75" customHeight="1">
      <c r="A2671" s="62"/>
      <c r="B2671" s="587"/>
      <c r="C2671" s="562" t="str">
        <f>IF(ROSTER!D$12="","",ROSTER!D$12)</f>
        <v/>
      </c>
      <c r="D2671" s="563"/>
      <c r="E2671" s="591"/>
      <c r="F2671" s="593"/>
      <c r="G2671" s="595"/>
      <c r="H2671" s="585"/>
      <c r="I2671" s="577"/>
      <c r="J2671" s="566"/>
      <c r="K2671" s="567"/>
      <c r="L2671" s="570"/>
      <c r="M2671" s="571"/>
      <c r="N2671" s="582" t="s">
        <v>16</v>
      </c>
      <c r="O2671" s="583"/>
      <c r="P2671" s="566"/>
      <c r="Q2671" s="567"/>
      <c r="R2671" s="570"/>
      <c r="S2671" s="571"/>
      <c r="T2671" s="582" t="s">
        <v>16</v>
      </c>
      <c r="U2671" s="583"/>
      <c r="V2671" s="585"/>
      <c r="W2671" s="577"/>
      <c r="X2671" s="566"/>
      <c r="Y2671" s="577"/>
      <c r="Z2671" s="566"/>
      <c r="AA2671" s="577"/>
      <c r="AB2671" s="566"/>
      <c r="AC2671" s="567"/>
      <c r="AD2671" s="570"/>
      <c r="AE2671" s="571"/>
      <c r="AF2671" s="598"/>
      <c r="AG2671" s="599"/>
      <c r="AH2671" s="566"/>
      <c r="AI2671" s="567"/>
      <c r="AJ2671" s="570"/>
      <c r="AK2671" s="571"/>
      <c r="AL2671" s="598"/>
      <c r="AM2671" s="599"/>
      <c r="AN2671" s="566"/>
      <c r="AO2671" s="567"/>
      <c r="AP2671" s="570"/>
      <c r="AQ2671" s="571"/>
      <c r="AR2671" s="598"/>
      <c r="AS2671" s="599"/>
      <c r="AT2671" s="603"/>
      <c r="AU2671" s="604"/>
      <c r="AV2671" s="596"/>
      <c r="AW2671" s="597"/>
      <c r="AX2671" s="598"/>
      <c r="AY2671" s="599"/>
      <c r="AZ2671" s="566"/>
      <c r="BA2671" s="567"/>
      <c r="BB2671" s="570"/>
      <c r="BC2671" s="571"/>
      <c r="BD2671" s="598"/>
      <c r="BE2671" s="599"/>
      <c r="BF2671" s="603"/>
      <c r="BG2671" s="604"/>
      <c r="BH2671" s="596"/>
      <c r="BI2671" s="597"/>
      <c r="BJ2671" s="598"/>
      <c r="BK2671" s="599"/>
      <c r="BL2671" s="600"/>
      <c r="BM2671" s="601"/>
      <c r="BN2671" s="602"/>
      <c r="BO2671" s="561"/>
      <c r="BP2671" s="561"/>
      <c r="BQ2671" s="78" t="s">
        <v>86</v>
      </c>
      <c r="BR2671" s="79" t="e">
        <f>IF(#REF!="B",#REF!,IF(#REF!="C",#REF!,#REF!))</f>
        <v>#REF!</v>
      </c>
      <c r="BS2671" s="75"/>
    </row>
    <row r="2672" spans="1:71" ht="21.75" customHeight="1">
      <c r="A2672" s="62"/>
      <c r="B2672" s="586" t="str">
        <f>IF(ROSTER!B$14="","",ROSTER!B$14)</f>
        <v/>
      </c>
      <c r="C2672" s="588" t="str">
        <f>IF(ROSTER!C$14="","",ROSTER!C$14)</f>
        <v/>
      </c>
      <c r="D2672" s="589"/>
      <c r="E2672" s="590"/>
      <c r="F2672" s="592">
        <f>IF(E2672="y",1,IF(E2672="S",1,0))</f>
        <v>0</v>
      </c>
      <c r="G2672" s="594">
        <f>IF(E2672="S",1,0)</f>
        <v>0</v>
      </c>
      <c r="H2672" s="584"/>
      <c r="I2672" s="576"/>
      <c r="J2672" s="564"/>
      <c r="K2672" s="565"/>
      <c r="L2672" s="568"/>
      <c r="M2672" s="569"/>
      <c r="N2672" s="578">
        <f>L2672+J2672</f>
        <v>0</v>
      </c>
      <c r="O2672" s="579"/>
      <c r="P2672" s="564"/>
      <c r="Q2672" s="565"/>
      <c r="R2672" s="568"/>
      <c r="S2672" s="569"/>
      <c r="T2672" s="578">
        <f>R2672-P2672</f>
        <v>0</v>
      </c>
      <c r="U2672" s="579"/>
      <c r="V2672" s="584"/>
      <c r="W2672" s="576"/>
      <c r="X2672" s="564"/>
      <c r="Y2672" s="576"/>
      <c r="Z2672" s="564"/>
      <c r="AA2672" s="576"/>
      <c r="AB2672" s="564"/>
      <c r="AC2672" s="565"/>
      <c r="AD2672" s="568"/>
      <c r="AE2672" s="569"/>
      <c r="AF2672" s="548">
        <f>IF(AB2672=0,0,(AD2672/AB2672)*100)</f>
        <v>0</v>
      </c>
      <c r="AG2672" s="549"/>
      <c r="AH2672" s="564"/>
      <c r="AI2672" s="565"/>
      <c r="AJ2672" s="568"/>
      <c r="AK2672" s="569"/>
      <c r="AL2672" s="548">
        <f>IF(AH2672=0,0,(AJ2672/AH2672)*100)</f>
        <v>0</v>
      </c>
      <c r="AM2672" s="549"/>
      <c r="AN2672" s="564"/>
      <c r="AO2672" s="565"/>
      <c r="AP2672" s="568"/>
      <c r="AQ2672" s="569"/>
      <c r="AR2672" s="548">
        <f>IF(AN2672=0,0,(AP2672/AN2672)*100)</f>
        <v>0</v>
      </c>
      <c r="AS2672" s="549"/>
      <c r="AT2672" s="572">
        <f>AB2672+AH2672+AN2672</f>
        <v>0</v>
      </c>
      <c r="AU2672" s="573"/>
      <c r="AV2672" s="544">
        <f>AD2672+AJ2672+AP2672</f>
        <v>0</v>
      </c>
      <c r="AW2672" s="545"/>
      <c r="AX2672" s="548">
        <f>IF(AT2672=0,0,(AV2672/AT2672)*100)</f>
        <v>0</v>
      </c>
      <c r="AY2672" s="549"/>
      <c r="AZ2672" s="564"/>
      <c r="BA2672" s="565"/>
      <c r="BB2672" s="568"/>
      <c r="BC2672" s="569"/>
      <c r="BD2672" s="548">
        <f>IF(AZ2672=0,0,(BB2672/AZ2672)*100)</f>
        <v>0</v>
      </c>
      <c r="BE2672" s="549"/>
      <c r="BF2672" s="572">
        <f>AT2672+AZ2672</f>
        <v>0</v>
      </c>
      <c r="BG2672" s="573"/>
      <c r="BH2672" s="544">
        <f>AV2672+BB2672</f>
        <v>0</v>
      </c>
      <c r="BI2672" s="545"/>
      <c r="BJ2672" s="548">
        <f>IF(BF2672=0,0,(BH2672/BF2672)*100)</f>
        <v>0</v>
      </c>
      <c r="BK2672" s="549"/>
      <c r="BL2672" s="552">
        <f>(AD2672*2)+(AJ2672*2)+(AP2672*3)+BB2672</f>
        <v>0</v>
      </c>
      <c r="BM2672" s="553"/>
      <c r="BN2672" s="554"/>
      <c r="BO2672" s="560" t="e">
        <f>(BL2672*BR$2312)+(N2672*BR$2313)+(X2672*BR$2314)+(R2672*BR$2315)+(V2672*BR$2316)+(Z2672*BR$2317)</f>
        <v>#REF!</v>
      </c>
      <c r="BP2672" s="560" t="e">
        <f>((AZ2672-BB2672)*BR$2319)+((AT2672-AV2672)*BR$2318)+(H2672*BR$2320)+(P2672*BR$2321)</f>
        <v>#REF!</v>
      </c>
      <c r="BQ2672" s="78" t="s">
        <v>87</v>
      </c>
      <c r="BR2672" s="79" t="e">
        <f>IF(#REF!="B",#REF!,IF(#REF!="C",#REF!,#REF!))</f>
        <v>#REF!</v>
      </c>
      <c r="BS2672" s="75"/>
    </row>
    <row r="2673" spans="1:76" ht="21.75" customHeight="1">
      <c r="A2673" s="62"/>
      <c r="B2673" s="587"/>
      <c r="C2673" s="562" t="str">
        <f>IF(ROSTER!D$14="","",ROSTER!D$14)</f>
        <v/>
      </c>
      <c r="D2673" s="563"/>
      <c r="E2673" s="591"/>
      <c r="F2673" s="593"/>
      <c r="G2673" s="595"/>
      <c r="H2673" s="585"/>
      <c r="I2673" s="577"/>
      <c r="J2673" s="566"/>
      <c r="K2673" s="567"/>
      <c r="L2673" s="570"/>
      <c r="M2673" s="571"/>
      <c r="N2673" s="582" t="s">
        <v>16</v>
      </c>
      <c r="O2673" s="583"/>
      <c r="P2673" s="566"/>
      <c r="Q2673" s="567"/>
      <c r="R2673" s="570"/>
      <c r="S2673" s="571"/>
      <c r="T2673" s="582" t="s">
        <v>16</v>
      </c>
      <c r="U2673" s="583"/>
      <c r="V2673" s="585"/>
      <c r="W2673" s="577"/>
      <c r="X2673" s="566"/>
      <c r="Y2673" s="577"/>
      <c r="Z2673" s="566"/>
      <c r="AA2673" s="577"/>
      <c r="AB2673" s="566"/>
      <c r="AC2673" s="567"/>
      <c r="AD2673" s="570"/>
      <c r="AE2673" s="571"/>
      <c r="AF2673" s="598"/>
      <c r="AG2673" s="599"/>
      <c r="AH2673" s="566"/>
      <c r="AI2673" s="567"/>
      <c r="AJ2673" s="570"/>
      <c r="AK2673" s="571"/>
      <c r="AL2673" s="598"/>
      <c r="AM2673" s="599"/>
      <c r="AN2673" s="566"/>
      <c r="AO2673" s="567"/>
      <c r="AP2673" s="570"/>
      <c r="AQ2673" s="571"/>
      <c r="AR2673" s="598"/>
      <c r="AS2673" s="599"/>
      <c r="AT2673" s="603"/>
      <c r="AU2673" s="604"/>
      <c r="AV2673" s="596"/>
      <c r="AW2673" s="597"/>
      <c r="AX2673" s="598"/>
      <c r="AY2673" s="599"/>
      <c r="AZ2673" s="566"/>
      <c r="BA2673" s="567"/>
      <c r="BB2673" s="570"/>
      <c r="BC2673" s="571"/>
      <c r="BD2673" s="598"/>
      <c r="BE2673" s="599"/>
      <c r="BF2673" s="603"/>
      <c r="BG2673" s="604"/>
      <c r="BH2673" s="596"/>
      <c r="BI2673" s="597"/>
      <c r="BJ2673" s="598"/>
      <c r="BK2673" s="599"/>
      <c r="BL2673" s="600"/>
      <c r="BM2673" s="601"/>
      <c r="BN2673" s="602"/>
      <c r="BO2673" s="561"/>
      <c r="BP2673" s="561"/>
      <c r="BQ2673" s="78" t="s">
        <v>88</v>
      </c>
      <c r="BR2673" s="79" t="e">
        <f>IF(#REF!="B",#REF!,IF(#REF!="C",#REF!,#REF!))</f>
        <v>#REF!</v>
      </c>
      <c r="BS2673" s="75"/>
    </row>
    <row r="2674" spans="1:76" ht="21.75" customHeight="1">
      <c r="A2674" s="62"/>
      <c r="B2674" s="586" t="str">
        <f>IF(ROSTER!B$16="","",ROSTER!B$16)</f>
        <v/>
      </c>
      <c r="C2674" s="588" t="str">
        <f>IF(ROSTER!C$16="","",ROSTER!C$16)</f>
        <v/>
      </c>
      <c r="D2674" s="589"/>
      <c r="E2674" s="590"/>
      <c r="F2674" s="592">
        <f>IF(E2674="y",1,IF(E2674="S",1,0))</f>
        <v>0</v>
      </c>
      <c r="G2674" s="594">
        <f>IF(E2674="S",1,0)</f>
        <v>0</v>
      </c>
      <c r="H2674" s="584"/>
      <c r="I2674" s="576"/>
      <c r="J2674" s="564"/>
      <c r="K2674" s="565"/>
      <c r="L2674" s="568"/>
      <c r="M2674" s="569"/>
      <c r="N2674" s="578">
        <f>L2674+J2674</f>
        <v>0</v>
      </c>
      <c r="O2674" s="579"/>
      <c r="P2674" s="564"/>
      <c r="Q2674" s="565"/>
      <c r="R2674" s="568"/>
      <c r="S2674" s="569"/>
      <c r="T2674" s="578">
        <f>R2674-P2674</f>
        <v>0</v>
      </c>
      <c r="U2674" s="579"/>
      <c r="V2674" s="584"/>
      <c r="W2674" s="576"/>
      <c r="X2674" s="564"/>
      <c r="Y2674" s="576"/>
      <c r="Z2674" s="564"/>
      <c r="AA2674" s="576"/>
      <c r="AB2674" s="564"/>
      <c r="AC2674" s="565"/>
      <c r="AD2674" s="568"/>
      <c r="AE2674" s="569"/>
      <c r="AF2674" s="548">
        <f>IF(AB2674=0,0,(AD2674/AB2674)*100)</f>
        <v>0</v>
      </c>
      <c r="AG2674" s="549"/>
      <c r="AH2674" s="564"/>
      <c r="AI2674" s="565"/>
      <c r="AJ2674" s="568"/>
      <c r="AK2674" s="569"/>
      <c r="AL2674" s="548">
        <f>IF(AH2674=0,0,(AJ2674/AH2674)*100)</f>
        <v>0</v>
      </c>
      <c r="AM2674" s="549"/>
      <c r="AN2674" s="564"/>
      <c r="AO2674" s="565"/>
      <c r="AP2674" s="568"/>
      <c r="AQ2674" s="569"/>
      <c r="AR2674" s="548">
        <f>IF(AN2674=0,0,(AP2674/AN2674)*100)</f>
        <v>0</v>
      </c>
      <c r="AS2674" s="549"/>
      <c r="AT2674" s="572">
        <f>AB2674+AH2674+AN2674</f>
        <v>0</v>
      </c>
      <c r="AU2674" s="573"/>
      <c r="AV2674" s="544">
        <f>AD2674+AJ2674+AP2674</f>
        <v>0</v>
      </c>
      <c r="AW2674" s="545"/>
      <c r="AX2674" s="548">
        <f>IF(AT2674=0,0,(AV2674/AT2674)*100)</f>
        <v>0</v>
      </c>
      <c r="AY2674" s="549"/>
      <c r="AZ2674" s="564"/>
      <c r="BA2674" s="565"/>
      <c r="BB2674" s="568"/>
      <c r="BC2674" s="569"/>
      <c r="BD2674" s="548">
        <f>IF(AZ2674=0,0,(BB2674/AZ2674)*100)</f>
        <v>0</v>
      </c>
      <c r="BE2674" s="549"/>
      <c r="BF2674" s="572">
        <f>AT2674+AZ2674</f>
        <v>0</v>
      </c>
      <c r="BG2674" s="573"/>
      <c r="BH2674" s="544">
        <f>AV2674+BB2674</f>
        <v>0</v>
      </c>
      <c r="BI2674" s="545"/>
      <c r="BJ2674" s="548">
        <f>IF(BF2674=0,0,(BH2674/BF2674)*100)</f>
        <v>0</v>
      </c>
      <c r="BK2674" s="549"/>
      <c r="BL2674" s="552">
        <f>(AD2674*2)+(AJ2674*2)+(AP2674*3)+BB2674</f>
        <v>0</v>
      </c>
      <c r="BM2674" s="553"/>
      <c r="BN2674" s="554"/>
      <c r="BO2674" s="560" t="e">
        <f>(BL2674*BR$2312)+(N2674*BR$2313)+(X2674*BR$2314)+(R2674*BR$2315)+(V2674*BR$2316)+(Z2674*BR$2317)</f>
        <v>#REF!</v>
      </c>
      <c r="BP2674" s="560" t="e">
        <f>((AZ2674-BB2674)*BR$2319)+((AT2674-AV2674)*BR$2318)+(H2674*BR$2320)+(P2674*BR$2321)</f>
        <v>#REF!</v>
      </c>
      <c r="BQ2674" s="78" t="s">
        <v>89</v>
      </c>
      <c r="BR2674" s="79" t="e">
        <f>IF(#REF!="B",#REF!,IF(#REF!="C",#REF!,#REF!))</f>
        <v>#REF!</v>
      </c>
      <c r="BS2674" s="75"/>
    </row>
    <row r="2675" spans="1:76" ht="21.75" customHeight="1">
      <c r="A2675" s="62"/>
      <c r="B2675" s="587"/>
      <c r="C2675" s="562" t="str">
        <f>IF(ROSTER!D$16="","",ROSTER!D$16)</f>
        <v/>
      </c>
      <c r="D2675" s="563"/>
      <c r="E2675" s="591"/>
      <c r="F2675" s="593"/>
      <c r="G2675" s="595"/>
      <c r="H2675" s="585"/>
      <c r="I2675" s="577"/>
      <c r="J2675" s="566"/>
      <c r="K2675" s="567"/>
      <c r="L2675" s="570"/>
      <c r="M2675" s="571"/>
      <c r="N2675" s="582" t="s">
        <v>16</v>
      </c>
      <c r="O2675" s="583"/>
      <c r="P2675" s="566"/>
      <c r="Q2675" s="567"/>
      <c r="R2675" s="570"/>
      <c r="S2675" s="571"/>
      <c r="T2675" s="582" t="s">
        <v>16</v>
      </c>
      <c r="U2675" s="583"/>
      <c r="V2675" s="585"/>
      <c r="W2675" s="577"/>
      <c r="X2675" s="566"/>
      <c r="Y2675" s="577"/>
      <c r="Z2675" s="566"/>
      <c r="AA2675" s="577"/>
      <c r="AB2675" s="566"/>
      <c r="AC2675" s="567"/>
      <c r="AD2675" s="570"/>
      <c r="AE2675" s="571"/>
      <c r="AF2675" s="598"/>
      <c r="AG2675" s="599"/>
      <c r="AH2675" s="566"/>
      <c r="AI2675" s="567"/>
      <c r="AJ2675" s="570"/>
      <c r="AK2675" s="571"/>
      <c r="AL2675" s="598"/>
      <c r="AM2675" s="599"/>
      <c r="AN2675" s="566"/>
      <c r="AO2675" s="567"/>
      <c r="AP2675" s="570"/>
      <c r="AQ2675" s="571"/>
      <c r="AR2675" s="598"/>
      <c r="AS2675" s="599"/>
      <c r="AT2675" s="603"/>
      <c r="AU2675" s="604"/>
      <c r="AV2675" s="596"/>
      <c r="AW2675" s="597"/>
      <c r="AX2675" s="598"/>
      <c r="AY2675" s="599"/>
      <c r="AZ2675" s="566"/>
      <c r="BA2675" s="567"/>
      <c r="BB2675" s="570"/>
      <c r="BC2675" s="571"/>
      <c r="BD2675" s="598"/>
      <c r="BE2675" s="599"/>
      <c r="BF2675" s="603"/>
      <c r="BG2675" s="604"/>
      <c r="BH2675" s="596"/>
      <c r="BI2675" s="597"/>
      <c r="BJ2675" s="598"/>
      <c r="BK2675" s="599"/>
      <c r="BL2675" s="600"/>
      <c r="BM2675" s="601"/>
      <c r="BN2675" s="602"/>
      <c r="BO2675" s="561"/>
      <c r="BP2675" s="561"/>
      <c r="BQ2675" s="78" t="s">
        <v>90</v>
      </c>
      <c r="BR2675" s="79" t="e">
        <f>IF(#REF!="B",#REF!,IF(#REF!="C",#REF!,#REF!))</f>
        <v>#REF!</v>
      </c>
      <c r="BS2675" s="75"/>
    </row>
    <row r="2676" spans="1:76" ht="21.75" customHeight="1">
      <c r="A2676" s="62"/>
      <c r="B2676" s="586" t="str">
        <f>IF(ROSTER!B$18="","",ROSTER!B$18)</f>
        <v/>
      </c>
      <c r="C2676" s="588" t="str">
        <f>IF(ROSTER!C$18="","",ROSTER!C$18)</f>
        <v/>
      </c>
      <c r="D2676" s="589"/>
      <c r="E2676" s="590"/>
      <c r="F2676" s="592">
        <f>IF(E2676="y",1,IF(E2676="S",1,0))</f>
        <v>0</v>
      </c>
      <c r="G2676" s="594">
        <f>IF(E2676="S",1,0)</f>
        <v>0</v>
      </c>
      <c r="H2676" s="584"/>
      <c r="I2676" s="576"/>
      <c r="J2676" s="564"/>
      <c r="K2676" s="565"/>
      <c r="L2676" s="568"/>
      <c r="M2676" s="569"/>
      <c r="N2676" s="578">
        <f>L2676+J2676</f>
        <v>0</v>
      </c>
      <c r="O2676" s="579"/>
      <c r="P2676" s="564"/>
      <c r="Q2676" s="565"/>
      <c r="R2676" s="568"/>
      <c r="S2676" s="569"/>
      <c r="T2676" s="578">
        <f>R2676-P2676</f>
        <v>0</v>
      </c>
      <c r="U2676" s="579"/>
      <c r="V2676" s="584"/>
      <c r="W2676" s="576"/>
      <c r="X2676" s="564"/>
      <c r="Y2676" s="576"/>
      <c r="Z2676" s="564"/>
      <c r="AA2676" s="576"/>
      <c r="AB2676" s="564"/>
      <c r="AC2676" s="565"/>
      <c r="AD2676" s="568"/>
      <c r="AE2676" s="569"/>
      <c r="AF2676" s="548">
        <f>IF(AB2676=0,0,(AD2676/AB2676)*100)</f>
        <v>0</v>
      </c>
      <c r="AG2676" s="549"/>
      <c r="AH2676" s="564"/>
      <c r="AI2676" s="565"/>
      <c r="AJ2676" s="568"/>
      <c r="AK2676" s="569"/>
      <c r="AL2676" s="548">
        <f>IF(AH2676=0,0,(AJ2676/AH2676)*100)</f>
        <v>0</v>
      </c>
      <c r="AM2676" s="549"/>
      <c r="AN2676" s="564"/>
      <c r="AO2676" s="565"/>
      <c r="AP2676" s="568"/>
      <c r="AQ2676" s="569"/>
      <c r="AR2676" s="548">
        <f>IF(AN2676=0,0,(AP2676/AN2676)*100)</f>
        <v>0</v>
      </c>
      <c r="AS2676" s="549"/>
      <c r="AT2676" s="572">
        <f>AB2676+AH2676+AN2676</f>
        <v>0</v>
      </c>
      <c r="AU2676" s="573"/>
      <c r="AV2676" s="544">
        <f>AD2676+AJ2676+AP2676</f>
        <v>0</v>
      </c>
      <c r="AW2676" s="545"/>
      <c r="AX2676" s="548">
        <f>IF(AT2676=0,0,(AV2676/AT2676)*100)</f>
        <v>0</v>
      </c>
      <c r="AY2676" s="549"/>
      <c r="AZ2676" s="564"/>
      <c r="BA2676" s="565"/>
      <c r="BB2676" s="568"/>
      <c r="BC2676" s="569"/>
      <c r="BD2676" s="548">
        <f>IF(AZ2676=0,0,(BB2676/AZ2676)*100)</f>
        <v>0</v>
      </c>
      <c r="BE2676" s="549"/>
      <c r="BF2676" s="572">
        <f>AT2676+AZ2676</f>
        <v>0</v>
      </c>
      <c r="BG2676" s="573"/>
      <c r="BH2676" s="544">
        <f>AV2676+BB2676</f>
        <v>0</v>
      </c>
      <c r="BI2676" s="545"/>
      <c r="BJ2676" s="548">
        <f>IF(BF2676=0,0,(BH2676/BF2676)*100)</f>
        <v>0</v>
      </c>
      <c r="BK2676" s="549"/>
      <c r="BL2676" s="552">
        <f>(AD2676*2)+(AJ2676*2)+(AP2676*3)+BB2676</f>
        <v>0</v>
      </c>
      <c r="BM2676" s="553"/>
      <c r="BN2676" s="554"/>
      <c r="BO2676" s="560" t="e">
        <f>(BL2676*BR$2312)+(N2676*BR$2313)+(X2676*BR$2314)+(R2676*BR$2315)+(V2676*BR$2316)+(Z2676*BR$2317)</f>
        <v>#REF!</v>
      </c>
      <c r="BP2676" s="560" t="e">
        <f>((AZ2676-BB2676)*BR$2319)+((AT2676-AV2676)*BR$2318)+(H2676*BR$2320)+(P2676*BR$2321)</f>
        <v>#REF!</v>
      </c>
      <c r="BQ2676" s="62"/>
      <c r="BR2676" s="62"/>
      <c r="BS2676" s="75"/>
    </row>
    <row r="2677" spans="1:76" ht="21.75" customHeight="1">
      <c r="A2677" s="62"/>
      <c r="B2677" s="587"/>
      <c r="C2677" s="562" t="str">
        <f>IF(ROSTER!D$18="","",ROSTER!D$18)</f>
        <v/>
      </c>
      <c r="D2677" s="563"/>
      <c r="E2677" s="591"/>
      <c r="F2677" s="593"/>
      <c r="G2677" s="595"/>
      <c r="H2677" s="585"/>
      <c r="I2677" s="577"/>
      <c r="J2677" s="566"/>
      <c r="K2677" s="567"/>
      <c r="L2677" s="570"/>
      <c r="M2677" s="571"/>
      <c r="N2677" s="582" t="s">
        <v>16</v>
      </c>
      <c r="O2677" s="583"/>
      <c r="P2677" s="566"/>
      <c r="Q2677" s="567"/>
      <c r="R2677" s="570"/>
      <c r="S2677" s="571"/>
      <c r="T2677" s="582" t="s">
        <v>16</v>
      </c>
      <c r="U2677" s="583"/>
      <c r="V2677" s="585"/>
      <c r="W2677" s="577"/>
      <c r="X2677" s="566"/>
      <c r="Y2677" s="577"/>
      <c r="Z2677" s="566"/>
      <c r="AA2677" s="577"/>
      <c r="AB2677" s="566"/>
      <c r="AC2677" s="567"/>
      <c r="AD2677" s="570"/>
      <c r="AE2677" s="571"/>
      <c r="AF2677" s="598"/>
      <c r="AG2677" s="599"/>
      <c r="AH2677" s="566"/>
      <c r="AI2677" s="567"/>
      <c r="AJ2677" s="570"/>
      <c r="AK2677" s="571"/>
      <c r="AL2677" s="598"/>
      <c r="AM2677" s="599"/>
      <c r="AN2677" s="566"/>
      <c r="AO2677" s="567"/>
      <c r="AP2677" s="570"/>
      <c r="AQ2677" s="571"/>
      <c r="AR2677" s="598"/>
      <c r="AS2677" s="599"/>
      <c r="AT2677" s="603"/>
      <c r="AU2677" s="604"/>
      <c r="AV2677" s="596"/>
      <c r="AW2677" s="597"/>
      <c r="AX2677" s="598"/>
      <c r="AY2677" s="599"/>
      <c r="AZ2677" s="566"/>
      <c r="BA2677" s="567"/>
      <c r="BB2677" s="570"/>
      <c r="BC2677" s="571"/>
      <c r="BD2677" s="598"/>
      <c r="BE2677" s="599"/>
      <c r="BF2677" s="603"/>
      <c r="BG2677" s="604"/>
      <c r="BH2677" s="596"/>
      <c r="BI2677" s="597"/>
      <c r="BJ2677" s="598"/>
      <c r="BK2677" s="599"/>
      <c r="BL2677" s="600"/>
      <c r="BM2677" s="601"/>
      <c r="BN2677" s="602"/>
      <c r="BO2677" s="561"/>
      <c r="BP2677" s="561"/>
      <c r="BQ2677" s="62"/>
      <c r="BR2677" s="62"/>
      <c r="BS2677" s="62"/>
    </row>
    <row r="2678" spans="1:76" ht="21.75" customHeight="1">
      <c r="A2678" s="62"/>
      <c r="B2678" s="586" t="str">
        <f>IF(ROSTER!B$20="","",ROSTER!B$20)</f>
        <v/>
      </c>
      <c r="C2678" s="588" t="str">
        <f>IF(ROSTER!C$20="","",ROSTER!C$20)</f>
        <v/>
      </c>
      <c r="D2678" s="589"/>
      <c r="E2678" s="590"/>
      <c r="F2678" s="592">
        <f>IF(E2678="y",1,IF(E2678="S",1,0))</f>
        <v>0</v>
      </c>
      <c r="G2678" s="594">
        <f>IF(E2678="S",1,0)</f>
        <v>0</v>
      </c>
      <c r="H2678" s="584"/>
      <c r="I2678" s="576"/>
      <c r="J2678" s="564"/>
      <c r="K2678" s="565"/>
      <c r="L2678" s="568"/>
      <c r="M2678" s="569"/>
      <c r="N2678" s="578">
        <f>L2678+J2678</f>
        <v>0</v>
      </c>
      <c r="O2678" s="579"/>
      <c r="P2678" s="564"/>
      <c r="Q2678" s="565"/>
      <c r="R2678" s="568"/>
      <c r="S2678" s="569"/>
      <c r="T2678" s="578">
        <f>R2678-P2678</f>
        <v>0</v>
      </c>
      <c r="U2678" s="579"/>
      <c r="V2678" s="584"/>
      <c r="W2678" s="576"/>
      <c r="X2678" s="564"/>
      <c r="Y2678" s="576"/>
      <c r="Z2678" s="564"/>
      <c r="AA2678" s="576"/>
      <c r="AB2678" s="564"/>
      <c r="AC2678" s="565"/>
      <c r="AD2678" s="568"/>
      <c r="AE2678" s="569"/>
      <c r="AF2678" s="548">
        <f>IF(AB2678=0,0,(AD2678/AB2678)*100)</f>
        <v>0</v>
      </c>
      <c r="AG2678" s="549"/>
      <c r="AH2678" s="564"/>
      <c r="AI2678" s="565"/>
      <c r="AJ2678" s="568"/>
      <c r="AK2678" s="569"/>
      <c r="AL2678" s="548">
        <f>IF(AH2678=0,0,(AJ2678/AH2678)*100)</f>
        <v>0</v>
      </c>
      <c r="AM2678" s="549"/>
      <c r="AN2678" s="564"/>
      <c r="AO2678" s="565"/>
      <c r="AP2678" s="568"/>
      <c r="AQ2678" s="569"/>
      <c r="AR2678" s="548">
        <f>IF(AN2678=0,0,(AP2678/AN2678)*100)</f>
        <v>0</v>
      </c>
      <c r="AS2678" s="549"/>
      <c r="AT2678" s="572">
        <f>AB2678+AH2678+AN2678</f>
        <v>0</v>
      </c>
      <c r="AU2678" s="573"/>
      <c r="AV2678" s="544">
        <f>AD2678+AJ2678+AP2678</f>
        <v>0</v>
      </c>
      <c r="AW2678" s="545"/>
      <c r="AX2678" s="548">
        <f>IF(AT2678=0,0,(AV2678/AT2678)*100)</f>
        <v>0</v>
      </c>
      <c r="AY2678" s="549"/>
      <c r="AZ2678" s="564"/>
      <c r="BA2678" s="565"/>
      <c r="BB2678" s="568"/>
      <c r="BC2678" s="569"/>
      <c r="BD2678" s="548">
        <f>IF(AZ2678=0,0,(BB2678/AZ2678)*100)</f>
        <v>0</v>
      </c>
      <c r="BE2678" s="549"/>
      <c r="BF2678" s="572">
        <f>AT2678+AZ2678</f>
        <v>0</v>
      </c>
      <c r="BG2678" s="573"/>
      <c r="BH2678" s="544">
        <f>AV2678+BB2678</f>
        <v>0</v>
      </c>
      <c r="BI2678" s="545"/>
      <c r="BJ2678" s="548">
        <f>IF(BF2678=0,0,(BH2678/BF2678)*100)</f>
        <v>0</v>
      </c>
      <c r="BK2678" s="549"/>
      <c r="BL2678" s="552">
        <f>(AD2678*2)+(AJ2678*2)+(AP2678*3)+BB2678</f>
        <v>0</v>
      </c>
      <c r="BM2678" s="553"/>
      <c r="BN2678" s="554"/>
      <c r="BO2678" s="560" t="e">
        <f>(BL2678*BR$2312)+(N2678*BR$2313)+(X2678*BR$2314)+(R2678*BR$2315)+(V2678*BR$2316)+(Z2678*BR$2317)</f>
        <v>#REF!</v>
      </c>
      <c r="BP2678" s="560" t="e">
        <f>((AZ2678-BB2678)*BR$2319)+((AT2678-AV2678)*BR$2318)+(H2678*BR$2320)+(P2678*BR$2321)</f>
        <v>#REF!</v>
      </c>
      <c r="BQ2678" s="62"/>
      <c r="BR2678" s="62"/>
      <c r="BS2678" s="62"/>
    </row>
    <row r="2679" spans="1:76" ht="21.75" customHeight="1">
      <c r="A2679" s="62"/>
      <c r="B2679" s="587"/>
      <c r="C2679" s="562" t="str">
        <f>IF(ROSTER!D$20="","",ROSTER!D$20)</f>
        <v/>
      </c>
      <c r="D2679" s="563"/>
      <c r="E2679" s="591"/>
      <c r="F2679" s="593"/>
      <c r="G2679" s="595"/>
      <c r="H2679" s="585"/>
      <c r="I2679" s="577"/>
      <c r="J2679" s="566"/>
      <c r="K2679" s="567"/>
      <c r="L2679" s="570"/>
      <c r="M2679" s="571"/>
      <c r="N2679" s="582" t="s">
        <v>16</v>
      </c>
      <c r="O2679" s="583"/>
      <c r="P2679" s="566"/>
      <c r="Q2679" s="567"/>
      <c r="R2679" s="570"/>
      <c r="S2679" s="571"/>
      <c r="T2679" s="582" t="s">
        <v>16</v>
      </c>
      <c r="U2679" s="583"/>
      <c r="V2679" s="585"/>
      <c r="W2679" s="577"/>
      <c r="X2679" s="566"/>
      <c r="Y2679" s="577"/>
      <c r="Z2679" s="566"/>
      <c r="AA2679" s="577"/>
      <c r="AB2679" s="566"/>
      <c r="AC2679" s="567"/>
      <c r="AD2679" s="570"/>
      <c r="AE2679" s="571"/>
      <c r="AF2679" s="598"/>
      <c r="AG2679" s="599"/>
      <c r="AH2679" s="566"/>
      <c r="AI2679" s="567"/>
      <c r="AJ2679" s="570"/>
      <c r="AK2679" s="571"/>
      <c r="AL2679" s="598"/>
      <c r="AM2679" s="599"/>
      <c r="AN2679" s="566"/>
      <c r="AO2679" s="567"/>
      <c r="AP2679" s="570"/>
      <c r="AQ2679" s="571"/>
      <c r="AR2679" s="598"/>
      <c r="AS2679" s="599"/>
      <c r="AT2679" s="603"/>
      <c r="AU2679" s="604"/>
      <c r="AV2679" s="596"/>
      <c r="AW2679" s="597"/>
      <c r="AX2679" s="598"/>
      <c r="AY2679" s="599"/>
      <c r="AZ2679" s="566"/>
      <c r="BA2679" s="567"/>
      <c r="BB2679" s="570"/>
      <c r="BC2679" s="571"/>
      <c r="BD2679" s="598"/>
      <c r="BE2679" s="599"/>
      <c r="BF2679" s="603"/>
      <c r="BG2679" s="604"/>
      <c r="BH2679" s="596"/>
      <c r="BI2679" s="597"/>
      <c r="BJ2679" s="598"/>
      <c r="BK2679" s="599"/>
      <c r="BL2679" s="600"/>
      <c r="BM2679" s="601"/>
      <c r="BN2679" s="602"/>
      <c r="BO2679" s="561"/>
      <c r="BP2679" s="561"/>
      <c r="BQ2679" s="62"/>
      <c r="BR2679" s="62"/>
      <c r="BS2679" s="62"/>
    </row>
    <row r="2680" spans="1:76" ht="21.75" customHeight="1">
      <c r="A2680" s="62"/>
      <c r="B2680" s="586" t="str">
        <f>IF(ROSTER!B$22="","",ROSTER!B$22)</f>
        <v/>
      </c>
      <c r="C2680" s="588" t="str">
        <f>IF(ROSTER!C$22="","",ROSTER!C$22)</f>
        <v/>
      </c>
      <c r="D2680" s="589"/>
      <c r="E2680" s="590"/>
      <c r="F2680" s="592">
        <f>IF(E2680="y",1,IF(E2680="S",1,0))</f>
        <v>0</v>
      </c>
      <c r="G2680" s="594">
        <f>IF(E2680="S",1,0)</f>
        <v>0</v>
      </c>
      <c r="H2680" s="584"/>
      <c r="I2680" s="576"/>
      <c r="J2680" s="564"/>
      <c r="K2680" s="565"/>
      <c r="L2680" s="568"/>
      <c r="M2680" s="569"/>
      <c r="N2680" s="578">
        <f>L2680+J2680</f>
        <v>0</v>
      </c>
      <c r="O2680" s="579"/>
      <c r="P2680" s="564"/>
      <c r="Q2680" s="565"/>
      <c r="R2680" s="568"/>
      <c r="S2680" s="569"/>
      <c r="T2680" s="578">
        <f>R2680-P2680</f>
        <v>0</v>
      </c>
      <c r="U2680" s="579"/>
      <c r="V2680" s="584"/>
      <c r="W2680" s="576"/>
      <c r="X2680" s="564"/>
      <c r="Y2680" s="576"/>
      <c r="Z2680" s="564"/>
      <c r="AA2680" s="576"/>
      <c r="AB2680" s="564"/>
      <c r="AC2680" s="565"/>
      <c r="AD2680" s="568"/>
      <c r="AE2680" s="569"/>
      <c r="AF2680" s="548">
        <f>IF(AB2680=0,0,(AD2680/AB2680)*100)</f>
        <v>0</v>
      </c>
      <c r="AG2680" s="549"/>
      <c r="AH2680" s="564"/>
      <c r="AI2680" s="565"/>
      <c r="AJ2680" s="568"/>
      <c r="AK2680" s="569"/>
      <c r="AL2680" s="548">
        <f>IF(AH2680=0,0,(AJ2680/AH2680)*100)</f>
        <v>0</v>
      </c>
      <c r="AM2680" s="549"/>
      <c r="AN2680" s="564"/>
      <c r="AO2680" s="565"/>
      <c r="AP2680" s="568"/>
      <c r="AQ2680" s="569"/>
      <c r="AR2680" s="548">
        <f>IF(AN2680=0,0,(AP2680/AN2680)*100)</f>
        <v>0</v>
      </c>
      <c r="AS2680" s="549"/>
      <c r="AT2680" s="572">
        <f>AB2680+AH2680+AN2680</f>
        <v>0</v>
      </c>
      <c r="AU2680" s="573"/>
      <c r="AV2680" s="544">
        <f>AD2680+AJ2680+AP2680</f>
        <v>0</v>
      </c>
      <c r="AW2680" s="545"/>
      <c r="AX2680" s="548">
        <f>IF(AT2680=0,0,(AV2680/AT2680)*100)</f>
        <v>0</v>
      </c>
      <c r="AY2680" s="549"/>
      <c r="AZ2680" s="564"/>
      <c r="BA2680" s="565"/>
      <c r="BB2680" s="568"/>
      <c r="BC2680" s="569"/>
      <c r="BD2680" s="548">
        <f>IF(AZ2680=0,0,(BB2680/AZ2680)*100)</f>
        <v>0</v>
      </c>
      <c r="BE2680" s="549"/>
      <c r="BF2680" s="572">
        <f>AT2680+AZ2680</f>
        <v>0</v>
      </c>
      <c r="BG2680" s="573"/>
      <c r="BH2680" s="544">
        <f>AV2680+BB2680</f>
        <v>0</v>
      </c>
      <c r="BI2680" s="545"/>
      <c r="BJ2680" s="548">
        <f>IF(BF2680=0,0,(BH2680/BF2680)*100)</f>
        <v>0</v>
      </c>
      <c r="BK2680" s="549"/>
      <c r="BL2680" s="552">
        <f>(AD2680*2)+(AJ2680*2)+(AP2680*3)+BB2680</f>
        <v>0</v>
      </c>
      <c r="BM2680" s="553"/>
      <c r="BN2680" s="554"/>
      <c r="BO2680" s="560" t="e">
        <f>(BL2680*BR$2312)+(N2680*BR$2313)+(X2680*BR$2314)+(R2680*BR$2315)+(V2680*BR$2316)+(Z2680*BR$2317)</f>
        <v>#REF!</v>
      </c>
      <c r="BP2680" s="560" t="e">
        <f>((AZ2680-BB2680)*BR$2319)+((AT2680-AV2680)*BR$2318)+(H2680*BR$2320)+(P2680*BR$2321)</f>
        <v>#REF!</v>
      </c>
      <c r="BQ2680" s="62"/>
      <c r="BR2680" s="62"/>
      <c r="BS2680" s="62"/>
    </row>
    <row r="2681" spans="1:76" ht="21.75" customHeight="1">
      <c r="A2681" s="62"/>
      <c r="B2681" s="587"/>
      <c r="C2681" s="562" t="str">
        <f>IF(ROSTER!D$22="","",ROSTER!D$22)</f>
        <v/>
      </c>
      <c r="D2681" s="563"/>
      <c r="E2681" s="591"/>
      <c r="F2681" s="593"/>
      <c r="G2681" s="595"/>
      <c r="H2681" s="585"/>
      <c r="I2681" s="577"/>
      <c r="J2681" s="566"/>
      <c r="K2681" s="567"/>
      <c r="L2681" s="570"/>
      <c r="M2681" s="571"/>
      <c r="N2681" s="582" t="s">
        <v>16</v>
      </c>
      <c r="O2681" s="583"/>
      <c r="P2681" s="566"/>
      <c r="Q2681" s="567"/>
      <c r="R2681" s="570"/>
      <c r="S2681" s="571"/>
      <c r="T2681" s="582" t="s">
        <v>16</v>
      </c>
      <c r="U2681" s="583"/>
      <c r="V2681" s="585"/>
      <c r="W2681" s="577"/>
      <c r="X2681" s="566"/>
      <c r="Y2681" s="577"/>
      <c r="Z2681" s="566"/>
      <c r="AA2681" s="577"/>
      <c r="AB2681" s="566"/>
      <c r="AC2681" s="567"/>
      <c r="AD2681" s="570"/>
      <c r="AE2681" s="571"/>
      <c r="AF2681" s="598"/>
      <c r="AG2681" s="599"/>
      <c r="AH2681" s="566"/>
      <c r="AI2681" s="567"/>
      <c r="AJ2681" s="570"/>
      <c r="AK2681" s="571"/>
      <c r="AL2681" s="598"/>
      <c r="AM2681" s="599"/>
      <c r="AN2681" s="566"/>
      <c r="AO2681" s="567"/>
      <c r="AP2681" s="570"/>
      <c r="AQ2681" s="571"/>
      <c r="AR2681" s="598"/>
      <c r="AS2681" s="599"/>
      <c r="AT2681" s="603"/>
      <c r="AU2681" s="604"/>
      <c r="AV2681" s="596"/>
      <c r="AW2681" s="597"/>
      <c r="AX2681" s="598"/>
      <c r="AY2681" s="599"/>
      <c r="AZ2681" s="566"/>
      <c r="BA2681" s="567"/>
      <c r="BB2681" s="570"/>
      <c r="BC2681" s="571"/>
      <c r="BD2681" s="598"/>
      <c r="BE2681" s="599"/>
      <c r="BF2681" s="603"/>
      <c r="BG2681" s="604"/>
      <c r="BH2681" s="596"/>
      <c r="BI2681" s="597"/>
      <c r="BJ2681" s="598"/>
      <c r="BK2681" s="599"/>
      <c r="BL2681" s="600"/>
      <c r="BM2681" s="601"/>
      <c r="BN2681" s="602"/>
      <c r="BO2681" s="561"/>
      <c r="BP2681" s="561"/>
      <c r="BQ2681" s="62"/>
      <c r="BR2681" s="62"/>
      <c r="BS2681" s="62"/>
    </row>
    <row r="2682" spans="1:76" ht="21.75" customHeight="1">
      <c r="A2682" s="62"/>
      <c r="B2682" s="586" t="str">
        <f>IF(ROSTER!B$24="","",ROSTER!B$24)</f>
        <v/>
      </c>
      <c r="C2682" s="588" t="str">
        <f>IF(ROSTER!C$24="","",ROSTER!C$24)</f>
        <v/>
      </c>
      <c r="D2682" s="589"/>
      <c r="E2682" s="590"/>
      <c r="F2682" s="592">
        <f>IF(E2682="y",1,IF(E2682="S",1,0))</f>
        <v>0</v>
      </c>
      <c r="G2682" s="594">
        <f>IF(E2682="S",1,0)</f>
        <v>0</v>
      </c>
      <c r="H2682" s="584"/>
      <c r="I2682" s="576"/>
      <c r="J2682" s="564"/>
      <c r="K2682" s="565"/>
      <c r="L2682" s="568"/>
      <c r="M2682" s="569"/>
      <c r="N2682" s="578">
        <f>L2682+J2682</f>
        <v>0</v>
      </c>
      <c r="O2682" s="579"/>
      <c r="P2682" s="564"/>
      <c r="Q2682" s="565"/>
      <c r="R2682" s="568"/>
      <c r="S2682" s="569"/>
      <c r="T2682" s="578">
        <f>R2682-P2682</f>
        <v>0</v>
      </c>
      <c r="U2682" s="579"/>
      <c r="V2682" s="584"/>
      <c r="W2682" s="576"/>
      <c r="X2682" s="564"/>
      <c r="Y2682" s="576"/>
      <c r="Z2682" s="564"/>
      <c r="AA2682" s="576"/>
      <c r="AB2682" s="564"/>
      <c r="AC2682" s="565"/>
      <c r="AD2682" s="568"/>
      <c r="AE2682" s="569"/>
      <c r="AF2682" s="548">
        <f>IF(AB2682=0,0,(AD2682/AB2682)*100)</f>
        <v>0</v>
      </c>
      <c r="AG2682" s="549"/>
      <c r="AH2682" s="564"/>
      <c r="AI2682" s="565"/>
      <c r="AJ2682" s="568"/>
      <c r="AK2682" s="569"/>
      <c r="AL2682" s="548">
        <f>IF(AH2682=0,0,(AJ2682/AH2682)*100)</f>
        <v>0</v>
      </c>
      <c r="AM2682" s="549"/>
      <c r="AN2682" s="564"/>
      <c r="AO2682" s="565"/>
      <c r="AP2682" s="568"/>
      <c r="AQ2682" s="569"/>
      <c r="AR2682" s="548">
        <f>IF(AN2682=0,0,(AP2682/AN2682)*100)</f>
        <v>0</v>
      </c>
      <c r="AS2682" s="549"/>
      <c r="AT2682" s="572">
        <f>AB2682+AH2682+AN2682</f>
        <v>0</v>
      </c>
      <c r="AU2682" s="573"/>
      <c r="AV2682" s="544">
        <f>AD2682+AJ2682+AP2682</f>
        <v>0</v>
      </c>
      <c r="AW2682" s="545"/>
      <c r="AX2682" s="548">
        <f>IF(AT2682=0,0,(AV2682/AT2682)*100)</f>
        <v>0</v>
      </c>
      <c r="AY2682" s="549"/>
      <c r="AZ2682" s="564"/>
      <c r="BA2682" s="565"/>
      <c r="BB2682" s="568"/>
      <c r="BC2682" s="569"/>
      <c r="BD2682" s="548">
        <f>IF(AZ2682=0,0,(BB2682/AZ2682)*100)</f>
        <v>0</v>
      </c>
      <c r="BE2682" s="549"/>
      <c r="BF2682" s="572">
        <f>AT2682+AZ2682</f>
        <v>0</v>
      </c>
      <c r="BG2682" s="573"/>
      <c r="BH2682" s="544">
        <f>AV2682+BB2682</f>
        <v>0</v>
      </c>
      <c r="BI2682" s="545"/>
      <c r="BJ2682" s="548">
        <f>IF(BF2682=0,0,(BH2682/BF2682)*100)</f>
        <v>0</v>
      </c>
      <c r="BK2682" s="549"/>
      <c r="BL2682" s="552">
        <f>(AD2682*2)+(AJ2682*2)+(AP2682*3)+BB2682</f>
        <v>0</v>
      </c>
      <c r="BM2682" s="553"/>
      <c r="BN2682" s="554"/>
      <c r="BO2682" s="560" t="e">
        <f>(BL2682*BR$2312)+(N2682*BR$2313)+(X2682*BR$2314)+(R2682*BR$2315)+(V2682*BR$2316)+(Z2682*BR$2317)</f>
        <v>#REF!</v>
      </c>
      <c r="BP2682" s="560" t="e">
        <f>((AZ2682-BB2682)*BR$2319)+((AT2682-AV2682)*BR$2318)+(H2682*BR$2320)+(P2682*BR$2321)</f>
        <v>#REF!</v>
      </c>
      <c r="BQ2682" s="62"/>
      <c r="BR2682" s="62"/>
      <c r="BS2682" s="62"/>
    </row>
    <row r="2683" spans="1:76" ht="21.75" customHeight="1">
      <c r="A2683" s="62"/>
      <c r="B2683" s="587"/>
      <c r="C2683" s="562" t="str">
        <f>IF(ROSTER!D$24="","",ROSTER!D$24)</f>
        <v/>
      </c>
      <c r="D2683" s="563"/>
      <c r="E2683" s="591"/>
      <c r="F2683" s="593"/>
      <c r="G2683" s="595"/>
      <c r="H2683" s="585"/>
      <c r="I2683" s="577"/>
      <c r="J2683" s="566"/>
      <c r="K2683" s="567"/>
      <c r="L2683" s="570"/>
      <c r="M2683" s="571"/>
      <c r="N2683" s="582" t="s">
        <v>16</v>
      </c>
      <c r="O2683" s="583"/>
      <c r="P2683" s="566"/>
      <c r="Q2683" s="567"/>
      <c r="R2683" s="570"/>
      <c r="S2683" s="571"/>
      <c r="T2683" s="582" t="s">
        <v>16</v>
      </c>
      <c r="U2683" s="583"/>
      <c r="V2683" s="585"/>
      <c r="W2683" s="577"/>
      <c r="X2683" s="566"/>
      <c r="Y2683" s="577"/>
      <c r="Z2683" s="566"/>
      <c r="AA2683" s="577"/>
      <c r="AB2683" s="566"/>
      <c r="AC2683" s="567"/>
      <c r="AD2683" s="570"/>
      <c r="AE2683" s="571"/>
      <c r="AF2683" s="598"/>
      <c r="AG2683" s="599"/>
      <c r="AH2683" s="566"/>
      <c r="AI2683" s="567"/>
      <c r="AJ2683" s="570"/>
      <c r="AK2683" s="571"/>
      <c r="AL2683" s="598"/>
      <c r="AM2683" s="599"/>
      <c r="AN2683" s="566"/>
      <c r="AO2683" s="567"/>
      <c r="AP2683" s="570"/>
      <c r="AQ2683" s="571"/>
      <c r="AR2683" s="598"/>
      <c r="AS2683" s="599"/>
      <c r="AT2683" s="603"/>
      <c r="AU2683" s="604"/>
      <c r="AV2683" s="596"/>
      <c r="AW2683" s="597"/>
      <c r="AX2683" s="598"/>
      <c r="AY2683" s="599"/>
      <c r="AZ2683" s="566"/>
      <c r="BA2683" s="567"/>
      <c r="BB2683" s="570"/>
      <c r="BC2683" s="571"/>
      <c r="BD2683" s="598"/>
      <c r="BE2683" s="599"/>
      <c r="BF2683" s="603"/>
      <c r="BG2683" s="604"/>
      <c r="BH2683" s="596"/>
      <c r="BI2683" s="597"/>
      <c r="BJ2683" s="598"/>
      <c r="BK2683" s="599"/>
      <c r="BL2683" s="600"/>
      <c r="BM2683" s="601"/>
      <c r="BN2683" s="602"/>
      <c r="BO2683" s="561"/>
      <c r="BP2683" s="561"/>
      <c r="BQ2683" s="62"/>
      <c r="BR2683" s="62"/>
      <c r="BS2683" s="62"/>
      <c r="BX2683" s="82"/>
    </row>
    <row r="2684" spans="1:76" ht="21.75" customHeight="1">
      <c r="A2684" s="62"/>
      <c r="B2684" s="586" t="str">
        <f>IF(ROSTER!B$26="","",ROSTER!B$26)</f>
        <v/>
      </c>
      <c r="C2684" s="588" t="str">
        <f>IF(ROSTER!C$26="","",ROSTER!C$26)</f>
        <v/>
      </c>
      <c r="D2684" s="589"/>
      <c r="E2684" s="590"/>
      <c r="F2684" s="592">
        <f>IF(E2684="y",1,IF(E2684="S",1,0))</f>
        <v>0</v>
      </c>
      <c r="G2684" s="594">
        <f>IF(E2684="S",1,0)</f>
        <v>0</v>
      </c>
      <c r="H2684" s="584"/>
      <c r="I2684" s="576"/>
      <c r="J2684" s="564"/>
      <c r="K2684" s="565"/>
      <c r="L2684" s="568"/>
      <c r="M2684" s="569"/>
      <c r="N2684" s="578">
        <f>L2684+J2684</f>
        <v>0</v>
      </c>
      <c r="O2684" s="579"/>
      <c r="P2684" s="564"/>
      <c r="Q2684" s="565"/>
      <c r="R2684" s="568"/>
      <c r="S2684" s="569"/>
      <c r="T2684" s="578">
        <f>R2684-P2684</f>
        <v>0</v>
      </c>
      <c r="U2684" s="579"/>
      <c r="V2684" s="584"/>
      <c r="W2684" s="576"/>
      <c r="X2684" s="564"/>
      <c r="Y2684" s="576"/>
      <c r="Z2684" s="564"/>
      <c r="AA2684" s="576"/>
      <c r="AB2684" s="564"/>
      <c r="AC2684" s="565"/>
      <c r="AD2684" s="568"/>
      <c r="AE2684" s="569"/>
      <c r="AF2684" s="548">
        <f>IF(AB2684=0,0,(AD2684/AB2684)*100)</f>
        <v>0</v>
      </c>
      <c r="AG2684" s="549"/>
      <c r="AH2684" s="564"/>
      <c r="AI2684" s="565"/>
      <c r="AJ2684" s="568"/>
      <c r="AK2684" s="569"/>
      <c r="AL2684" s="548">
        <f>IF(AH2684=0,0,(AJ2684/AH2684)*100)</f>
        <v>0</v>
      </c>
      <c r="AM2684" s="549"/>
      <c r="AN2684" s="564"/>
      <c r="AO2684" s="565"/>
      <c r="AP2684" s="568"/>
      <c r="AQ2684" s="569"/>
      <c r="AR2684" s="548">
        <f>IF(AN2684=0,0,(AP2684/AN2684)*100)</f>
        <v>0</v>
      </c>
      <c r="AS2684" s="549"/>
      <c r="AT2684" s="572">
        <f>AB2684+AH2684+AN2684</f>
        <v>0</v>
      </c>
      <c r="AU2684" s="573"/>
      <c r="AV2684" s="544">
        <f>AD2684+AJ2684+AP2684</f>
        <v>0</v>
      </c>
      <c r="AW2684" s="545"/>
      <c r="AX2684" s="548">
        <f>IF(AT2684=0,0,(AV2684/AT2684)*100)</f>
        <v>0</v>
      </c>
      <c r="AY2684" s="549"/>
      <c r="AZ2684" s="564"/>
      <c r="BA2684" s="565"/>
      <c r="BB2684" s="568"/>
      <c r="BC2684" s="569"/>
      <c r="BD2684" s="548">
        <f>IF(AZ2684=0,0,(BB2684/AZ2684)*100)</f>
        <v>0</v>
      </c>
      <c r="BE2684" s="549"/>
      <c r="BF2684" s="572">
        <f>AT2684+AZ2684</f>
        <v>0</v>
      </c>
      <c r="BG2684" s="573"/>
      <c r="BH2684" s="544">
        <f>AV2684+BB2684</f>
        <v>0</v>
      </c>
      <c r="BI2684" s="545"/>
      <c r="BJ2684" s="548">
        <f>IF(BF2684=0,0,(BH2684/BF2684)*100)</f>
        <v>0</v>
      </c>
      <c r="BK2684" s="549"/>
      <c r="BL2684" s="552">
        <f>(AD2684*2)+(AJ2684*2)+(AP2684*3)+BB2684</f>
        <v>0</v>
      </c>
      <c r="BM2684" s="553"/>
      <c r="BN2684" s="554"/>
      <c r="BO2684" s="560" t="e">
        <f>(BL2684*BR$2312)+(N2684*BR$2313)+(X2684*BR$2314)+(R2684*BR$2315)+(V2684*BR$2316)+(Z2684*BR$2317)</f>
        <v>#REF!</v>
      </c>
      <c r="BP2684" s="560" t="e">
        <f>((AZ2684-BB2684)*BR$2319)+((AT2684-AV2684)*BR$2318)+(H2684*BR$2320)+(P2684*BR$2321)</f>
        <v>#REF!</v>
      </c>
      <c r="BQ2684" s="62"/>
      <c r="BR2684" s="62"/>
      <c r="BS2684" s="62"/>
    </row>
    <row r="2685" spans="1:76" ht="21.75" customHeight="1">
      <c r="A2685" s="62"/>
      <c r="B2685" s="587"/>
      <c r="C2685" s="562" t="str">
        <f>IF(ROSTER!D$26="","",ROSTER!D$26)</f>
        <v/>
      </c>
      <c r="D2685" s="563"/>
      <c r="E2685" s="591"/>
      <c r="F2685" s="593"/>
      <c r="G2685" s="595"/>
      <c r="H2685" s="585"/>
      <c r="I2685" s="577"/>
      <c r="J2685" s="566"/>
      <c r="K2685" s="567"/>
      <c r="L2685" s="570"/>
      <c r="M2685" s="571"/>
      <c r="N2685" s="582" t="s">
        <v>16</v>
      </c>
      <c r="O2685" s="583"/>
      <c r="P2685" s="566"/>
      <c r="Q2685" s="567"/>
      <c r="R2685" s="570"/>
      <c r="S2685" s="571"/>
      <c r="T2685" s="582" t="s">
        <v>16</v>
      </c>
      <c r="U2685" s="583"/>
      <c r="V2685" s="585"/>
      <c r="W2685" s="577"/>
      <c r="X2685" s="566"/>
      <c r="Y2685" s="577"/>
      <c r="Z2685" s="566"/>
      <c r="AA2685" s="577"/>
      <c r="AB2685" s="566"/>
      <c r="AC2685" s="567"/>
      <c r="AD2685" s="570"/>
      <c r="AE2685" s="571"/>
      <c r="AF2685" s="598"/>
      <c r="AG2685" s="599"/>
      <c r="AH2685" s="566"/>
      <c r="AI2685" s="567"/>
      <c r="AJ2685" s="570"/>
      <c r="AK2685" s="571"/>
      <c r="AL2685" s="598"/>
      <c r="AM2685" s="599"/>
      <c r="AN2685" s="566"/>
      <c r="AO2685" s="567"/>
      <c r="AP2685" s="570"/>
      <c r="AQ2685" s="571"/>
      <c r="AR2685" s="598"/>
      <c r="AS2685" s="599"/>
      <c r="AT2685" s="603"/>
      <c r="AU2685" s="604"/>
      <c r="AV2685" s="596"/>
      <c r="AW2685" s="597"/>
      <c r="AX2685" s="598"/>
      <c r="AY2685" s="599"/>
      <c r="AZ2685" s="566"/>
      <c r="BA2685" s="567"/>
      <c r="BB2685" s="570"/>
      <c r="BC2685" s="571"/>
      <c r="BD2685" s="598"/>
      <c r="BE2685" s="599"/>
      <c r="BF2685" s="603"/>
      <c r="BG2685" s="604"/>
      <c r="BH2685" s="596"/>
      <c r="BI2685" s="597"/>
      <c r="BJ2685" s="598"/>
      <c r="BK2685" s="599"/>
      <c r="BL2685" s="600"/>
      <c r="BM2685" s="601"/>
      <c r="BN2685" s="602"/>
      <c r="BO2685" s="561"/>
      <c r="BP2685" s="561"/>
      <c r="BQ2685" s="62"/>
      <c r="BR2685" s="62"/>
      <c r="BS2685" s="62"/>
    </row>
    <row r="2686" spans="1:76" ht="21.75" customHeight="1">
      <c r="A2686" s="62"/>
      <c r="B2686" s="586" t="str">
        <f>IF(ROSTER!B$28="","",ROSTER!B$28)</f>
        <v/>
      </c>
      <c r="C2686" s="588" t="str">
        <f>IF(ROSTER!C$28="","",ROSTER!C$28)</f>
        <v/>
      </c>
      <c r="D2686" s="589"/>
      <c r="E2686" s="590"/>
      <c r="F2686" s="592">
        <f>IF(E2686="y",1,IF(E2686="S",1,0))</f>
        <v>0</v>
      </c>
      <c r="G2686" s="594">
        <f>IF(E2686="S",1,0)</f>
        <v>0</v>
      </c>
      <c r="H2686" s="584"/>
      <c r="I2686" s="576"/>
      <c r="J2686" s="564"/>
      <c r="K2686" s="565"/>
      <c r="L2686" s="568"/>
      <c r="M2686" s="569"/>
      <c r="N2686" s="578">
        <f>L2686+J2686</f>
        <v>0</v>
      </c>
      <c r="O2686" s="579"/>
      <c r="P2686" s="564"/>
      <c r="Q2686" s="565"/>
      <c r="R2686" s="568"/>
      <c r="S2686" s="569"/>
      <c r="T2686" s="578">
        <f>R2686-P2686</f>
        <v>0</v>
      </c>
      <c r="U2686" s="579"/>
      <c r="V2686" s="584"/>
      <c r="W2686" s="576"/>
      <c r="X2686" s="564"/>
      <c r="Y2686" s="576"/>
      <c r="Z2686" s="564"/>
      <c r="AA2686" s="576"/>
      <c r="AB2686" s="564"/>
      <c r="AC2686" s="565"/>
      <c r="AD2686" s="568"/>
      <c r="AE2686" s="569"/>
      <c r="AF2686" s="548">
        <f>IF(AB2686=0,0,(AD2686/AB2686)*100)</f>
        <v>0</v>
      </c>
      <c r="AG2686" s="549"/>
      <c r="AH2686" s="564"/>
      <c r="AI2686" s="565"/>
      <c r="AJ2686" s="568"/>
      <c r="AK2686" s="569"/>
      <c r="AL2686" s="548">
        <f>IF(AH2686=0,0,(AJ2686/AH2686)*100)</f>
        <v>0</v>
      </c>
      <c r="AM2686" s="549"/>
      <c r="AN2686" s="564"/>
      <c r="AO2686" s="565"/>
      <c r="AP2686" s="568"/>
      <c r="AQ2686" s="569"/>
      <c r="AR2686" s="548">
        <f>IF(AN2686=0,0,(AP2686/AN2686)*100)</f>
        <v>0</v>
      </c>
      <c r="AS2686" s="549"/>
      <c r="AT2686" s="572">
        <f>AB2686+AH2686+AN2686</f>
        <v>0</v>
      </c>
      <c r="AU2686" s="573"/>
      <c r="AV2686" s="544">
        <f>AD2686+AJ2686+AP2686</f>
        <v>0</v>
      </c>
      <c r="AW2686" s="545"/>
      <c r="AX2686" s="548">
        <f>IF(AT2686=0,0,(AV2686/AT2686)*100)</f>
        <v>0</v>
      </c>
      <c r="AY2686" s="549"/>
      <c r="AZ2686" s="564"/>
      <c r="BA2686" s="565"/>
      <c r="BB2686" s="568"/>
      <c r="BC2686" s="569"/>
      <c r="BD2686" s="548">
        <f>IF(AZ2686=0,0,(BB2686/AZ2686)*100)</f>
        <v>0</v>
      </c>
      <c r="BE2686" s="549"/>
      <c r="BF2686" s="572">
        <f>AT2686+AZ2686</f>
        <v>0</v>
      </c>
      <c r="BG2686" s="573"/>
      <c r="BH2686" s="544">
        <f>AV2686+BB2686</f>
        <v>0</v>
      </c>
      <c r="BI2686" s="545"/>
      <c r="BJ2686" s="548">
        <f>IF(BF2686=0,0,(BH2686/BF2686)*100)</f>
        <v>0</v>
      </c>
      <c r="BK2686" s="549"/>
      <c r="BL2686" s="552">
        <f>(AD2686*2)+(AJ2686*2)+(AP2686*3)+BB2686</f>
        <v>0</v>
      </c>
      <c r="BM2686" s="553"/>
      <c r="BN2686" s="554"/>
      <c r="BO2686" s="560" t="e">
        <f>(BL2686*BR$2312)+(N2686*BR$2313)+(X2686*BR$2314)+(R2686*BR$2315)+(V2686*BR$2316)+(Z2686*BR$2317)</f>
        <v>#REF!</v>
      </c>
      <c r="BP2686" s="560" t="e">
        <f>((AZ2686-BB2686)*BR$2319)+((AT2686-AV2686)*BR$2318)+(H2686*BR$2320)+(P2686*BR$2321)</f>
        <v>#REF!</v>
      </c>
      <c r="BQ2686" s="62"/>
      <c r="BR2686" s="62"/>
      <c r="BS2686" s="62"/>
    </row>
    <row r="2687" spans="1:76" ht="21.75" customHeight="1">
      <c r="A2687" s="62"/>
      <c r="B2687" s="587"/>
      <c r="C2687" s="562" t="str">
        <f>IF(ROSTER!D$28="","",ROSTER!D$28)</f>
        <v/>
      </c>
      <c r="D2687" s="563"/>
      <c r="E2687" s="591"/>
      <c r="F2687" s="593"/>
      <c r="G2687" s="595"/>
      <c r="H2687" s="585"/>
      <c r="I2687" s="577"/>
      <c r="J2687" s="566"/>
      <c r="K2687" s="567"/>
      <c r="L2687" s="570"/>
      <c r="M2687" s="571"/>
      <c r="N2687" s="582" t="s">
        <v>16</v>
      </c>
      <c r="O2687" s="583"/>
      <c r="P2687" s="566"/>
      <c r="Q2687" s="567"/>
      <c r="R2687" s="570"/>
      <c r="S2687" s="571"/>
      <c r="T2687" s="582" t="s">
        <v>16</v>
      </c>
      <c r="U2687" s="583"/>
      <c r="V2687" s="585"/>
      <c r="W2687" s="577"/>
      <c r="X2687" s="566"/>
      <c r="Y2687" s="577"/>
      <c r="Z2687" s="566"/>
      <c r="AA2687" s="577"/>
      <c r="AB2687" s="566"/>
      <c r="AC2687" s="567"/>
      <c r="AD2687" s="570"/>
      <c r="AE2687" s="571"/>
      <c r="AF2687" s="598"/>
      <c r="AG2687" s="599"/>
      <c r="AH2687" s="566"/>
      <c r="AI2687" s="567"/>
      <c r="AJ2687" s="570"/>
      <c r="AK2687" s="571"/>
      <c r="AL2687" s="598"/>
      <c r="AM2687" s="599"/>
      <c r="AN2687" s="566"/>
      <c r="AO2687" s="567"/>
      <c r="AP2687" s="570"/>
      <c r="AQ2687" s="571"/>
      <c r="AR2687" s="598"/>
      <c r="AS2687" s="599"/>
      <c r="AT2687" s="603"/>
      <c r="AU2687" s="604"/>
      <c r="AV2687" s="596"/>
      <c r="AW2687" s="597"/>
      <c r="AX2687" s="598"/>
      <c r="AY2687" s="599"/>
      <c r="AZ2687" s="566"/>
      <c r="BA2687" s="567"/>
      <c r="BB2687" s="570"/>
      <c r="BC2687" s="571"/>
      <c r="BD2687" s="598"/>
      <c r="BE2687" s="599"/>
      <c r="BF2687" s="603"/>
      <c r="BG2687" s="604"/>
      <c r="BH2687" s="596"/>
      <c r="BI2687" s="597"/>
      <c r="BJ2687" s="598"/>
      <c r="BK2687" s="599"/>
      <c r="BL2687" s="600"/>
      <c r="BM2687" s="601"/>
      <c r="BN2687" s="602"/>
      <c r="BO2687" s="561"/>
      <c r="BP2687" s="561"/>
      <c r="BQ2687" s="62"/>
      <c r="BR2687" s="62"/>
      <c r="BS2687" s="62"/>
    </row>
    <row r="2688" spans="1:76" ht="21.75" customHeight="1">
      <c r="A2688" s="62"/>
      <c r="B2688" s="586" t="str">
        <f>IF(ROSTER!B$30="","",ROSTER!B$30)</f>
        <v/>
      </c>
      <c r="C2688" s="588" t="str">
        <f>IF(ROSTER!C$30="","",ROSTER!C$30)</f>
        <v/>
      </c>
      <c r="D2688" s="589"/>
      <c r="E2688" s="590"/>
      <c r="F2688" s="592">
        <f>IF(E2688="y",1,IF(E2688="S",1,0))</f>
        <v>0</v>
      </c>
      <c r="G2688" s="594">
        <f>IF(E2688="S",1,0)</f>
        <v>0</v>
      </c>
      <c r="H2688" s="584"/>
      <c r="I2688" s="576"/>
      <c r="J2688" s="564"/>
      <c r="K2688" s="565"/>
      <c r="L2688" s="568"/>
      <c r="M2688" s="569"/>
      <c r="N2688" s="578">
        <f>L2688+J2688</f>
        <v>0</v>
      </c>
      <c r="O2688" s="579"/>
      <c r="P2688" s="564"/>
      <c r="Q2688" s="565"/>
      <c r="R2688" s="568"/>
      <c r="S2688" s="569"/>
      <c r="T2688" s="578">
        <f>R2688-P2688</f>
        <v>0</v>
      </c>
      <c r="U2688" s="579"/>
      <c r="V2688" s="584"/>
      <c r="W2688" s="576"/>
      <c r="X2688" s="564"/>
      <c r="Y2688" s="576"/>
      <c r="Z2688" s="564"/>
      <c r="AA2688" s="576"/>
      <c r="AB2688" s="564"/>
      <c r="AC2688" s="565"/>
      <c r="AD2688" s="568"/>
      <c r="AE2688" s="569"/>
      <c r="AF2688" s="548">
        <f>IF(AB2688=0,0,(AD2688/AB2688)*100)</f>
        <v>0</v>
      </c>
      <c r="AG2688" s="549"/>
      <c r="AH2688" s="564"/>
      <c r="AI2688" s="565"/>
      <c r="AJ2688" s="568"/>
      <c r="AK2688" s="569"/>
      <c r="AL2688" s="548">
        <f>IF(AH2688=0,0,(AJ2688/AH2688)*100)</f>
        <v>0</v>
      </c>
      <c r="AM2688" s="549"/>
      <c r="AN2688" s="564"/>
      <c r="AO2688" s="565"/>
      <c r="AP2688" s="568"/>
      <c r="AQ2688" s="569"/>
      <c r="AR2688" s="548">
        <f>IF(AN2688=0,0,(AP2688/AN2688)*100)</f>
        <v>0</v>
      </c>
      <c r="AS2688" s="549"/>
      <c r="AT2688" s="572">
        <f>AB2688+AH2688+AN2688</f>
        <v>0</v>
      </c>
      <c r="AU2688" s="573"/>
      <c r="AV2688" s="544">
        <f>AD2688+AJ2688+AP2688</f>
        <v>0</v>
      </c>
      <c r="AW2688" s="545"/>
      <c r="AX2688" s="548">
        <f>IF(AT2688=0,0,(AV2688/AT2688)*100)</f>
        <v>0</v>
      </c>
      <c r="AY2688" s="549"/>
      <c r="AZ2688" s="564"/>
      <c r="BA2688" s="565"/>
      <c r="BB2688" s="568"/>
      <c r="BC2688" s="569"/>
      <c r="BD2688" s="548">
        <f>IF(AZ2688=0,0,(BB2688/AZ2688)*100)</f>
        <v>0</v>
      </c>
      <c r="BE2688" s="549"/>
      <c r="BF2688" s="572">
        <f>AT2688+AZ2688</f>
        <v>0</v>
      </c>
      <c r="BG2688" s="573"/>
      <c r="BH2688" s="544">
        <f>AV2688+BB2688</f>
        <v>0</v>
      </c>
      <c r="BI2688" s="545"/>
      <c r="BJ2688" s="548">
        <f>IF(BF2688=0,0,(BH2688/BF2688)*100)</f>
        <v>0</v>
      </c>
      <c r="BK2688" s="549"/>
      <c r="BL2688" s="552">
        <f>(AD2688*2)+(AJ2688*2)+(AP2688*3)+BB2688</f>
        <v>0</v>
      </c>
      <c r="BM2688" s="553"/>
      <c r="BN2688" s="554"/>
      <c r="BO2688" s="560" t="e">
        <f>(BL2688*BR$2312)+(N2688*BR$2313)+(X2688*BR$2314)+(R2688*BR$2315)+(V2688*BR$2316)+(Z2688*BR$2317)</f>
        <v>#REF!</v>
      </c>
      <c r="BP2688" s="560" t="e">
        <f>((AZ2688-BB2688)*BR$2319)+((AT2688-AV2688)*BR$2318)+(H2688*BR$2320)+(P2688*BR$2321)</f>
        <v>#REF!</v>
      </c>
      <c r="BQ2688" s="62"/>
      <c r="BR2688" s="62"/>
      <c r="BS2688" s="62"/>
    </row>
    <row r="2689" spans="1:73" ht="21.75" customHeight="1">
      <c r="A2689" s="62"/>
      <c r="B2689" s="587"/>
      <c r="C2689" s="562" t="str">
        <f>IF(ROSTER!D$30="","",ROSTER!D$30)</f>
        <v/>
      </c>
      <c r="D2689" s="563"/>
      <c r="E2689" s="591"/>
      <c r="F2689" s="593"/>
      <c r="G2689" s="595"/>
      <c r="H2689" s="585"/>
      <c r="I2689" s="577"/>
      <c r="J2689" s="566"/>
      <c r="K2689" s="567"/>
      <c r="L2689" s="570"/>
      <c r="M2689" s="571"/>
      <c r="N2689" s="582" t="s">
        <v>16</v>
      </c>
      <c r="O2689" s="583"/>
      <c r="P2689" s="566"/>
      <c r="Q2689" s="567"/>
      <c r="R2689" s="570"/>
      <c r="S2689" s="571"/>
      <c r="T2689" s="582" t="s">
        <v>16</v>
      </c>
      <c r="U2689" s="583"/>
      <c r="V2689" s="585"/>
      <c r="W2689" s="577"/>
      <c r="X2689" s="566"/>
      <c r="Y2689" s="577"/>
      <c r="Z2689" s="566"/>
      <c r="AA2689" s="577"/>
      <c r="AB2689" s="566"/>
      <c r="AC2689" s="567"/>
      <c r="AD2689" s="570"/>
      <c r="AE2689" s="571"/>
      <c r="AF2689" s="598"/>
      <c r="AG2689" s="599"/>
      <c r="AH2689" s="566"/>
      <c r="AI2689" s="567"/>
      <c r="AJ2689" s="570"/>
      <c r="AK2689" s="571"/>
      <c r="AL2689" s="598"/>
      <c r="AM2689" s="599"/>
      <c r="AN2689" s="566"/>
      <c r="AO2689" s="567"/>
      <c r="AP2689" s="570"/>
      <c r="AQ2689" s="571"/>
      <c r="AR2689" s="598"/>
      <c r="AS2689" s="599"/>
      <c r="AT2689" s="603"/>
      <c r="AU2689" s="604"/>
      <c r="AV2689" s="596"/>
      <c r="AW2689" s="597"/>
      <c r="AX2689" s="598"/>
      <c r="AY2689" s="599"/>
      <c r="AZ2689" s="566"/>
      <c r="BA2689" s="567"/>
      <c r="BB2689" s="570"/>
      <c r="BC2689" s="571"/>
      <c r="BD2689" s="598"/>
      <c r="BE2689" s="599"/>
      <c r="BF2689" s="603"/>
      <c r="BG2689" s="604"/>
      <c r="BH2689" s="596"/>
      <c r="BI2689" s="597"/>
      <c r="BJ2689" s="598"/>
      <c r="BK2689" s="599"/>
      <c r="BL2689" s="600"/>
      <c r="BM2689" s="601"/>
      <c r="BN2689" s="602"/>
      <c r="BO2689" s="561"/>
      <c r="BP2689" s="561"/>
      <c r="BQ2689" s="62"/>
      <c r="BR2689" s="62"/>
      <c r="BS2689" s="62"/>
    </row>
    <row r="2690" spans="1:73" ht="21.75" customHeight="1">
      <c r="A2690" s="62"/>
      <c r="B2690" s="586" t="str">
        <f>IF(ROSTER!B$32="","",ROSTER!B$32)</f>
        <v/>
      </c>
      <c r="C2690" s="588" t="str">
        <f>IF(ROSTER!C$32="","",ROSTER!C$32)</f>
        <v/>
      </c>
      <c r="D2690" s="589"/>
      <c r="E2690" s="590"/>
      <c r="F2690" s="592">
        <f>IF(E2690="y",1,IF(E2690="S",1,0))</f>
        <v>0</v>
      </c>
      <c r="G2690" s="594">
        <f>IF(E2690="S",1,0)</f>
        <v>0</v>
      </c>
      <c r="H2690" s="584"/>
      <c r="I2690" s="576"/>
      <c r="J2690" s="564"/>
      <c r="K2690" s="565"/>
      <c r="L2690" s="568"/>
      <c r="M2690" s="569"/>
      <c r="N2690" s="578">
        <f>L2690+J2690</f>
        <v>0</v>
      </c>
      <c r="O2690" s="579"/>
      <c r="P2690" s="564"/>
      <c r="Q2690" s="565"/>
      <c r="R2690" s="568"/>
      <c r="S2690" s="569"/>
      <c r="T2690" s="578">
        <f>R2690-P2690</f>
        <v>0</v>
      </c>
      <c r="U2690" s="579"/>
      <c r="V2690" s="584"/>
      <c r="W2690" s="576"/>
      <c r="X2690" s="564"/>
      <c r="Y2690" s="576"/>
      <c r="Z2690" s="564"/>
      <c r="AA2690" s="576"/>
      <c r="AB2690" s="564"/>
      <c r="AC2690" s="565"/>
      <c r="AD2690" s="568"/>
      <c r="AE2690" s="569"/>
      <c r="AF2690" s="548">
        <f>IF(AB2690=0,0,(AD2690/AB2690)*100)</f>
        <v>0</v>
      </c>
      <c r="AG2690" s="549"/>
      <c r="AH2690" s="564"/>
      <c r="AI2690" s="565"/>
      <c r="AJ2690" s="568"/>
      <c r="AK2690" s="569"/>
      <c r="AL2690" s="548">
        <f>IF(AH2690=0,0,(AJ2690/AH2690)*100)</f>
        <v>0</v>
      </c>
      <c r="AM2690" s="549"/>
      <c r="AN2690" s="564"/>
      <c r="AO2690" s="565"/>
      <c r="AP2690" s="568"/>
      <c r="AQ2690" s="569"/>
      <c r="AR2690" s="548">
        <f>IF(AN2690=0,0,(AP2690/AN2690)*100)</f>
        <v>0</v>
      </c>
      <c r="AS2690" s="549"/>
      <c r="AT2690" s="572">
        <f>AB2690+AH2690+AN2690</f>
        <v>0</v>
      </c>
      <c r="AU2690" s="573"/>
      <c r="AV2690" s="544">
        <f>AD2690+AJ2690+AP2690</f>
        <v>0</v>
      </c>
      <c r="AW2690" s="545"/>
      <c r="AX2690" s="548">
        <f>IF(AT2690=0,0,(AV2690/AT2690)*100)</f>
        <v>0</v>
      </c>
      <c r="AY2690" s="549"/>
      <c r="AZ2690" s="564"/>
      <c r="BA2690" s="565"/>
      <c r="BB2690" s="568"/>
      <c r="BC2690" s="569"/>
      <c r="BD2690" s="548">
        <f>IF(AZ2690=0,0,(BB2690/AZ2690)*100)</f>
        <v>0</v>
      </c>
      <c r="BE2690" s="549"/>
      <c r="BF2690" s="572">
        <f>AT2690+AZ2690</f>
        <v>0</v>
      </c>
      <c r="BG2690" s="573"/>
      <c r="BH2690" s="544">
        <f>AV2690+BB2690</f>
        <v>0</v>
      </c>
      <c r="BI2690" s="545"/>
      <c r="BJ2690" s="548">
        <f>IF(BF2690=0,0,(BH2690/BF2690)*100)</f>
        <v>0</v>
      </c>
      <c r="BK2690" s="549"/>
      <c r="BL2690" s="552">
        <f>(AD2690*2)+(AJ2690*2)+(AP2690*3)+BB2690</f>
        <v>0</v>
      </c>
      <c r="BM2690" s="553"/>
      <c r="BN2690" s="554"/>
      <c r="BO2690" s="560" t="e">
        <f>(BL2690*BR$2312)+(N2690*BR$2313)+(X2690*BR$2314)+(R2690*BR$2315)+(V2690*BR$2316)+(Z2690*BR$2317)</f>
        <v>#REF!</v>
      </c>
      <c r="BP2690" s="560" t="e">
        <f>((AZ2690-BB2690)*BR$2319)+((AT2690-AV2690)*BR$2318)+(H2690*BR$2320)+(P2690*BR$2321)</f>
        <v>#REF!</v>
      </c>
      <c r="BQ2690" s="62"/>
      <c r="BR2690" s="62"/>
      <c r="BS2690" s="62"/>
    </row>
    <row r="2691" spans="1:73" ht="21.75" customHeight="1">
      <c r="A2691" s="62"/>
      <c r="B2691" s="587"/>
      <c r="C2691" s="562" t="str">
        <f>IF(ROSTER!D$32="","",ROSTER!D$32)</f>
        <v/>
      </c>
      <c r="D2691" s="563"/>
      <c r="E2691" s="591"/>
      <c r="F2691" s="593"/>
      <c r="G2691" s="595"/>
      <c r="H2691" s="585"/>
      <c r="I2691" s="577"/>
      <c r="J2691" s="566"/>
      <c r="K2691" s="567"/>
      <c r="L2691" s="570"/>
      <c r="M2691" s="571"/>
      <c r="N2691" s="582" t="s">
        <v>16</v>
      </c>
      <c r="O2691" s="583"/>
      <c r="P2691" s="566"/>
      <c r="Q2691" s="567"/>
      <c r="R2691" s="570"/>
      <c r="S2691" s="571"/>
      <c r="T2691" s="582" t="s">
        <v>16</v>
      </c>
      <c r="U2691" s="583"/>
      <c r="V2691" s="585"/>
      <c r="W2691" s="577"/>
      <c r="X2691" s="566"/>
      <c r="Y2691" s="577"/>
      <c r="Z2691" s="566"/>
      <c r="AA2691" s="577"/>
      <c r="AB2691" s="566"/>
      <c r="AC2691" s="567"/>
      <c r="AD2691" s="570"/>
      <c r="AE2691" s="571"/>
      <c r="AF2691" s="598"/>
      <c r="AG2691" s="599"/>
      <c r="AH2691" s="566"/>
      <c r="AI2691" s="567"/>
      <c r="AJ2691" s="570"/>
      <c r="AK2691" s="571"/>
      <c r="AL2691" s="598"/>
      <c r="AM2691" s="599"/>
      <c r="AN2691" s="566"/>
      <c r="AO2691" s="567"/>
      <c r="AP2691" s="570"/>
      <c r="AQ2691" s="571"/>
      <c r="AR2691" s="598"/>
      <c r="AS2691" s="599"/>
      <c r="AT2691" s="603"/>
      <c r="AU2691" s="604"/>
      <c r="AV2691" s="596"/>
      <c r="AW2691" s="597"/>
      <c r="AX2691" s="598"/>
      <c r="AY2691" s="599"/>
      <c r="AZ2691" s="566"/>
      <c r="BA2691" s="567"/>
      <c r="BB2691" s="570"/>
      <c r="BC2691" s="571"/>
      <c r="BD2691" s="598"/>
      <c r="BE2691" s="599"/>
      <c r="BF2691" s="603"/>
      <c r="BG2691" s="604"/>
      <c r="BH2691" s="596"/>
      <c r="BI2691" s="597"/>
      <c r="BJ2691" s="598"/>
      <c r="BK2691" s="599"/>
      <c r="BL2691" s="600"/>
      <c r="BM2691" s="601"/>
      <c r="BN2691" s="602"/>
      <c r="BO2691" s="561"/>
      <c r="BP2691" s="561"/>
      <c r="BQ2691" s="62"/>
      <c r="BR2691" s="62"/>
      <c r="BS2691" s="62"/>
    </row>
    <row r="2692" spans="1:73" ht="21.75" customHeight="1">
      <c r="A2692" s="62"/>
      <c r="B2692" s="586" t="str">
        <f>IF(ROSTER!B$34="","",ROSTER!B$34)</f>
        <v/>
      </c>
      <c r="C2692" s="588" t="str">
        <f>IF(ROSTER!C$34="","",ROSTER!C$34)</f>
        <v/>
      </c>
      <c r="D2692" s="589"/>
      <c r="E2692" s="590"/>
      <c r="F2692" s="592">
        <f>IF(E2692="y",1,IF(E2692="S",1,0))</f>
        <v>0</v>
      </c>
      <c r="G2692" s="594">
        <f>IF(E2692="S",1,0)</f>
        <v>0</v>
      </c>
      <c r="H2692" s="584"/>
      <c r="I2692" s="576"/>
      <c r="J2692" s="564"/>
      <c r="K2692" s="565"/>
      <c r="L2692" s="568"/>
      <c r="M2692" s="569"/>
      <c r="N2692" s="578">
        <f>L2692+J2692</f>
        <v>0</v>
      </c>
      <c r="O2692" s="579"/>
      <c r="P2692" s="564"/>
      <c r="Q2692" s="565"/>
      <c r="R2692" s="568"/>
      <c r="S2692" s="569"/>
      <c r="T2692" s="578">
        <f>R2692-P2692</f>
        <v>0</v>
      </c>
      <c r="U2692" s="579"/>
      <c r="V2692" s="584"/>
      <c r="W2692" s="576"/>
      <c r="X2692" s="564"/>
      <c r="Y2692" s="576"/>
      <c r="Z2692" s="564"/>
      <c r="AA2692" s="576"/>
      <c r="AB2692" s="564"/>
      <c r="AC2692" s="565"/>
      <c r="AD2692" s="568"/>
      <c r="AE2692" s="569"/>
      <c r="AF2692" s="548">
        <f>IF(AB2692=0,0,(AD2692/AB2692)*100)</f>
        <v>0</v>
      </c>
      <c r="AG2692" s="549"/>
      <c r="AH2692" s="564"/>
      <c r="AI2692" s="565"/>
      <c r="AJ2692" s="568"/>
      <c r="AK2692" s="569"/>
      <c r="AL2692" s="548">
        <f>IF(AH2692=0,0,(AJ2692/AH2692)*100)</f>
        <v>0</v>
      </c>
      <c r="AM2692" s="549"/>
      <c r="AN2692" s="564"/>
      <c r="AO2692" s="565"/>
      <c r="AP2692" s="568"/>
      <c r="AQ2692" s="569"/>
      <c r="AR2692" s="548">
        <f>IF(AN2692=0,0,(AP2692/AN2692)*100)</f>
        <v>0</v>
      </c>
      <c r="AS2692" s="549"/>
      <c r="AT2692" s="572">
        <f>AB2692+AH2692+AN2692</f>
        <v>0</v>
      </c>
      <c r="AU2692" s="573"/>
      <c r="AV2692" s="544">
        <f>AD2692+AJ2692+AP2692</f>
        <v>0</v>
      </c>
      <c r="AW2692" s="545"/>
      <c r="AX2692" s="548">
        <f>IF(AT2692=0,0,(AV2692/AT2692)*100)</f>
        <v>0</v>
      </c>
      <c r="AY2692" s="549"/>
      <c r="AZ2692" s="564"/>
      <c r="BA2692" s="565"/>
      <c r="BB2692" s="568"/>
      <c r="BC2692" s="569"/>
      <c r="BD2692" s="548">
        <f>IF(AZ2692=0,0,(BB2692/AZ2692)*100)</f>
        <v>0</v>
      </c>
      <c r="BE2692" s="549"/>
      <c r="BF2692" s="572">
        <f>AT2692+AZ2692</f>
        <v>0</v>
      </c>
      <c r="BG2692" s="573"/>
      <c r="BH2692" s="544">
        <f>AV2692+BB2692</f>
        <v>0</v>
      </c>
      <c r="BI2692" s="545"/>
      <c r="BJ2692" s="548">
        <f>IF(BF2692=0,0,(BH2692/BF2692)*100)</f>
        <v>0</v>
      </c>
      <c r="BK2692" s="549"/>
      <c r="BL2692" s="552">
        <f>(AD2692*2)+(AJ2692*2)+(AP2692*3)+BB2692</f>
        <v>0</v>
      </c>
      <c r="BM2692" s="553"/>
      <c r="BN2692" s="554"/>
      <c r="BO2692" s="560" t="e">
        <f>(BL2692*BR$2312)+(N2692*BR$2313)+(X2692*BR$2314)+(R2692*BR$2315)+(V2692*BR$2316)+(Z2692*BR$2317)</f>
        <v>#REF!</v>
      </c>
      <c r="BP2692" s="560" t="e">
        <f>((AZ2692-BB2692)*BR$2319)+((AT2692-AV2692)*BR$2318)+(H2692*BR$2320)+(P2692*BR$2321)</f>
        <v>#REF!</v>
      </c>
      <c r="BQ2692" s="62"/>
      <c r="BR2692" s="62"/>
      <c r="BS2692" s="62"/>
    </row>
    <row r="2693" spans="1:73" ht="21.75" customHeight="1">
      <c r="A2693" s="62"/>
      <c r="B2693" s="587"/>
      <c r="C2693" s="562" t="str">
        <f>IF(ROSTER!D$34="","",ROSTER!D$34)</f>
        <v/>
      </c>
      <c r="D2693" s="563"/>
      <c r="E2693" s="591"/>
      <c r="F2693" s="593"/>
      <c r="G2693" s="595"/>
      <c r="H2693" s="585"/>
      <c r="I2693" s="577"/>
      <c r="J2693" s="566"/>
      <c r="K2693" s="567"/>
      <c r="L2693" s="570"/>
      <c r="M2693" s="571"/>
      <c r="N2693" s="582" t="s">
        <v>16</v>
      </c>
      <c r="O2693" s="583"/>
      <c r="P2693" s="566"/>
      <c r="Q2693" s="567"/>
      <c r="R2693" s="570"/>
      <c r="S2693" s="571"/>
      <c r="T2693" s="582" t="s">
        <v>16</v>
      </c>
      <c r="U2693" s="583"/>
      <c r="V2693" s="585"/>
      <c r="W2693" s="577"/>
      <c r="X2693" s="566"/>
      <c r="Y2693" s="577"/>
      <c r="Z2693" s="566"/>
      <c r="AA2693" s="577"/>
      <c r="AB2693" s="566"/>
      <c r="AC2693" s="567"/>
      <c r="AD2693" s="570"/>
      <c r="AE2693" s="571"/>
      <c r="AF2693" s="598"/>
      <c r="AG2693" s="599"/>
      <c r="AH2693" s="566"/>
      <c r="AI2693" s="567"/>
      <c r="AJ2693" s="570"/>
      <c r="AK2693" s="571"/>
      <c r="AL2693" s="598"/>
      <c r="AM2693" s="599"/>
      <c r="AN2693" s="566"/>
      <c r="AO2693" s="567"/>
      <c r="AP2693" s="570"/>
      <c r="AQ2693" s="571"/>
      <c r="AR2693" s="598"/>
      <c r="AS2693" s="599"/>
      <c r="AT2693" s="603"/>
      <c r="AU2693" s="604"/>
      <c r="AV2693" s="596"/>
      <c r="AW2693" s="597"/>
      <c r="AX2693" s="598"/>
      <c r="AY2693" s="599"/>
      <c r="AZ2693" s="566"/>
      <c r="BA2693" s="567"/>
      <c r="BB2693" s="570"/>
      <c r="BC2693" s="571"/>
      <c r="BD2693" s="598"/>
      <c r="BE2693" s="599"/>
      <c r="BF2693" s="603"/>
      <c r="BG2693" s="604"/>
      <c r="BH2693" s="596"/>
      <c r="BI2693" s="597"/>
      <c r="BJ2693" s="598"/>
      <c r="BK2693" s="599"/>
      <c r="BL2693" s="600"/>
      <c r="BM2693" s="601"/>
      <c r="BN2693" s="602"/>
      <c r="BO2693" s="561"/>
      <c r="BP2693" s="561"/>
      <c r="BQ2693" s="62"/>
      <c r="BR2693" s="62"/>
      <c r="BS2693" s="62"/>
    </row>
    <row r="2694" spans="1:73" ht="21.75" customHeight="1">
      <c r="A2694" s="62"/>
      <c r="B2694" s="586" t="str">
        <f>IF(ROSTER!B$36="","",ROSTER!B$36)</f>
        <v/>
      </c>
      <c r="C2694" s="588" t="str">
        <f>IF(ROSTER!C$36="","",ROSTER!C$36)</f>
        <v/>
      </c>
      <c r="D2694" s="589"/>
      <c r="E2694" s="590"/>
      <c r="F2694" s="592">
        <f>IF(E2694="y",1,IF(E2694="S",1,0))</f>
        <v>0</v>
      </c>
      <c r="G2694" s="594">
        <f>IF(E2694="S",1,0)</f>
        <v>0</v>
      </c>
      <c r="H2694" s="584"/>
      <c r="I2694" s="576"/>
      <c r="J2694" s="564"/>
      <c r="K2694" s="565"/>
      <c r="L2694" s="568"/>
      <c r="M2694" s="569"/>
      <c r="N2694" s="578">
        <f>L2694+J2694</f>
        <v>0</v>
      </c>
      <c r="O2694" s="579"/>
      <c r="P2694" s="564"/>
      <c r="Q2694" s="565"/>
      <c r="R2694" s="568"/>
      <c r="S2694" s="569"/>
      <c r="T2694" s="578">
        <f>R2694-P2694</f>
        <v>0</v>
      </c>
      <c r="U2694" s="579"/>
      <c r="V2694" s="584"/>
      <c r="W2694" s="576"/>
      <c r="X2694" s="564"/>
      <c r="Y2694" s="576"/>
      <c r="Z2694" s="564"/>
      <c r="AA2694" s="576"/>
      <c r="AB2694" s="564"/>
      <c r="AC2694" s="565"/>
      <c r="AD2694" s="568"/>
      <c r="AE2694" s="569"/>
      <c r="AF2694" s="548">
        <f>IF(AB2694=0,0,(AD2694/AB2694)*100)</f>
        <v>0</v>
      </c>
      <c r="AG2694" s="549"/>
      <c r="AH2694" s="564"/>
      <c r="AI2694" s="565"/>
      <c r="AJ2694" s="568"/>
      <c r="AK2694" s="569"/>
      <c r="AL2694" s="548">
        <f>IF(AH2694=0,0,(AJ2694/AH2694)*100)</f>
        <v>0</v>
      </c>
      <c r="AM2694" s="549"/>
      <c r="AN2694" s="564"/>
      <c r="AO2694" s="565"/>
      <c r="AP2694" s="568"/>
      <c r="AQ2694" s="569"/>
      <c r="AR2694" s="548">
        <f>IF(AN2694=0,0,(AP2694/AN2694)*100)</f>
        <v>0</v>
      </c>
      <c r="AS2694" s="549"/>
      <c r="AT2694" s="572">
        <f>AB2694+AH2694+AN2694</f>
        <v>0</v>
      </c>
      <c r="AU2694" s="573"/>
      <c r="AV2694" s="544">
        <f>AD2694+AJ2694+AP2694</f>
        <v>0</v>
      </c>
      <c r="AW2694" s="545"/>
      <c r="AX2694" s="548">
        <f>IF(AT2694=0,0,(AV2694/AT2694)*100)</f>
        <v>0</v>
      </c>
      <c r="AY2694" s="549"/>
      <c r="AZ2694" s="564"/>
      <c r="BA2694" s="565"/>
      <c r="BB2694" s="568"/>
      <c r="BC2694" s="569"/>
      <c r="BD2694" s="548">
        <f>IF(AZ2694=0,0,(BB2694/AZ2694)*100)</f>
        <v>0</v>
      </c>
      <c r="BE2694" s="549"/>
      <c r="BF2694" s="572">
        <f>AT2694+AZ2694</f>
        <v>0</v>
      </c>
      <c r="BG2694" s="573"/>
      <c r="BH2694" s="544">
        <f>AV2694+BB2694</f>
        <v>0</v>
      </c>
      <c r="BI2694" s="545"/>
      <c r="BJ2694" s="548">
        <f>IF(BF2694=0,0,(BH2694/BF2694)*100)</f>
        <v>0</v>
      </c>
      <c r="BK2694" s="549"/>
      <c r="BL2694" s="552">
        <f>(AD2694*2)+(AJ2694*2)+(AP2694*3)+BB2694</f>
        <v>0</v>
      </c>
      <c r="BM2694" s="553"/>
      <c r="BN2694" s="554"/>
      <c r="BO2694" s="560" t="e">
        <f>(BL2694*BR$2312)+(N2694*BR$2313)+(X2694*BR$2314)+(R2694*BR$2315)+(V2694*BR$2316)+(Z2694*BR$2317)</f>
        <v>#REF!</v>
      </c>
      <c r="BP2694" s="560" t="e">
        <f>((AZ2694-BB2694)*BR$2319)+((AT2694-AV2694)*BR$2318)+(H2694*BR$2320)+(P2694*BR$2321)</f>
        <v>#REF!</v>
      </c>
      <c r="BQ2694" s="62"/>
      <c r="BR2694" s="62"/>
      <c r="BS2694" s="62"/>
    </row>
    <row r="2695" spans="1:73" ht="21.75" customHeight="1">
      <c r="A2695" s="62"/>
      <c r="B2695" s="587"/>
      <c r="C2695" s="562" t="str">
        <f>IF(ROSTER!D$36="","",ROSTER!D$36)</f>
        <v/>
      </c>
      <c r="D2695" s="563"/>
      <c r="E2695" s="591"/>
      <c r="F2695" s="593"/>
      <c r="G2695" s="595"/>
      <c r="H2695" s="585"/>
      <c r="I2695" s="577"/>
      <c r="J2695" s="566"/>
      <c r="K2695" s="567"/>
      <c r="L2695" s="570"/>
      <c r="M2695" s="571"/>
      <c r="N2695" s="582" t="s">
        <v>16</v>
      </c>
      <c r="O2695" s="583"/>
      <c r="P2695" s="566"/>
      <c r="Q2695" s="567"/>
      <c r="R2695" s="570"/>
      <c r="S2695" s="571"/>
      <c r="T2695" s="582" t="s">
        <v>16</v>
      </c>
      <c r="U2695" s="583"/>
      <c r="V2695" s="585"/>
      <c r="W2695" s="577"/>
      <c r="X2695" s="566"/>
      <c r="Y2695" s="577"/>
      <c r="Z2695" s="566"/>
      <c r="AA2695" s="577"/>
      <c r="AB2695" s="566"/>
      <c r="AC2695" s="567"/>
      <c r="AD2695" s="570"/>
      <c r="AE2695" s="571"/>
      <c r="AF2695" s="598"/>
      <c r="AG2695" s="599"/>
      <c r="AH2695" s="566"/>
      <c r="AI2695" s="567"/>
      <c r="AJ2695" s="570"/>
      <c r="AK2695" s="571"/>
      <c r="AL2695" s="598"/>
      <c r="AM2695" s="599"/>
      <c r="AN2695" s="566"/>
      <c r="AO2695" s="567"/>
      <c r="AP2695" s="570"/>
      <c r="AQ2695" s="571"/>
      <c r="AR2695" s="598"/>
      <c r="AS2695" s="599"/>
      <c r="AT2695" s="603"/>
      <c r="AU2695" s="604"/>
      <c r="AV2695" s="596"/>
      <c r="AW2695" s="597"/>
      <c r="AX2695" s="598"/>
      <c r="AY2695" s="599"/>
      <c r="AZ2695" s="566"/>
      <c r="BA2695" s="567"/>
      <c r="BB2695" s="570"/>
      <c r="BC2695" s="571"/>
      <c r="BD2695" s="598"/>
      <c r="BE2695" s="599"/>
      <c r="BF2695" s="603"/>
      <c r="BG2695" s="604"/>
      <c r="BH2695" s="596"/>
      <c r="BI2695" s="597"/>
      <c r="BJ2695" s="598"/>
      <c r="BK2695" s="599"/>
      <c r="BL2695" s="600"/>
      <c r="BM2695" s="601"/>
      <c r="BN2695" s="602"/>
      <c r="BO2695" s="561"/>
      <c r="BP2695" s="561"/>
      <c r="BQ2695" s="62"/>
      <c r="BR2695" s="62"/>
      <c r="BS2695" s="62"/>
    </row>
    <row r="2696" spans="1:73" ht="21.75" customHeight="1">
      <c r="A2696" s="62"/>
      <c r="B2696" s="586" t="str">
        <f>IF(ROSTER!B$38="","",ROSTER!B$38)</f>
        <v/>
      </c>
      <c r="C2696" s="588" t="str">
        <f>IF(ROSTER!C$38="","",ROSTER!C$38)</f>
        <v/>
      </c>
      <c r="D2696" s="589"/>
      <c r="E2696" s="590"/>
      <c r="F2696" s="592">
        <f>IF(E2696="y",1,IF(E2696="S",1,0))</f>
        <v>0</v>
      </c>
      <c r="G2696" s="594">
        <f>IF(E2696="S",1,0)</f>
        <v>0</v>
      </c>
      <c r="H2696" s="584"/>
      <c r="I2696" s="576"/>
      <c r="J2696" s="564"/>
      <c r="K2696" s="565"/>
      <c r="L2696" s="568"/>
      <c r="M2696" s="569"/>
      <c r="N2696" s="578">
        <f>L2696+J2696</f>
        <v>0</v>
      </c>
      <c r="O2696" s="579"/>
      <c r="P2696" s="564"/>
      <c r="Q2696" s="565"/>
      <c r="R2696" s="568"/>
      <c r="S2696" s="569"/>
      <c r="T2696" s="578">
        <f>R2696-P2696</f>
        <v>0</v>
      </c>
      <c r="U2696" s="579"/>
      <c r="V2696" s="584"/>
      <c r="W2696" s="576"/>
      <c r="X2696" s="564"/>
      <c r="Y2696" s="576"/>
      <c r="Z2696" s="564"/>
      <c r="AA2696" s="576"/>
      <c r="AB2696" s="564"/>
      <c r="AC2696" s="565"/>
      <c r="AD2696" s="568"/>
      <c r="AE2696" s="569"/>
      <c r="AF2696" s="548">
        <f>IF(AB2696=0,0,(AD2696/AB2696)*100)</f>
        <v>0</v>
      </c>
      <c r="AG2696" s="549"/>
      <c r="AH2696" s="564"/>
      <c r="AI2696" s="565"/>
      <c r="AJ2696" s="568"/>
      <c r="AK2696" s="569"/>
      <c r="AL2696" s="548">
        <f>IF(AH2696=0,0,(AJ2696/AH2696)*100)</f>
        <v>0</v>
      </c>
      <c r="AM2696" s="549"/>
      <c r="AN2696" s="564"/>
      <c r="AO2696" s="565"/>
      <c r="AP2696" s="568"/>
      <c r="AQ2696" s="569"/>
      <c r="AR2696" s="548">
        <f>IF(AN2696=0,0,(AP2696/AN2696)*100)</f>
        <v>0</v>
      </c>
      <c r="AS2696" s="549"/>
      <c r="AT2696" s="572">
        <f>AB2696+AH2696+AN2696</f>
        <v>0</v>
      </c>
      <c r="AU2696" s="573"/>
      <c r="AV2696" s="544">
        <f>AD2696+AJ2696+AP2696</f>
        <v>0</v>
      </c>
      <c r="AW2696" s="545"/>
      <c r="AX2696" s="548">
        <f>IF(AT2696=0,0,(AV2696/AT2696)*100)</f>
        <v>0</v>
      </c>
      <c r="AY2696" s="549"/>
      <c r="AZ2696" s="564"/>
      <c r="BA2696" s="565"/>
      <c r="BB2696" s="568"/>
      <c r="BC2696" s="569"/>
      <c r="BD2696" s="548">
        <f>IF(AZ2696=0,0,(BB2696/AZ2696)*100)</f>
        <v>0</v>
      </c>
      <c r="BE2696" s="549"/>
      <c r="BF2696" s="572">
        <f>AT2696+AZ2696</f>
        <v>0</v>
      </c>
      <c r="BG2696" s="573"/>
      <c r="BH2696" s="544">
        <f>AV2696+BB2696</f>
        <v>0</v>
      </c>
      <c r="BI2696" s="545"/>
      <c r="BJ2696" s="548">
        <f>IF(BF2696=0,0,(BH2696/BF2696)*100)</f>
        <v>0</v>
      </c>
      <c r="BK2696" s="549"/>
      <c r="BL2696" s="552">
        <f>(AD2696*2)+(AJ2696*2)+(AP2696*3)+BB2696</f>
        <v>0</v>
      </c>
      <c r="BM2696" s="553"/>
      <c r="BN2696" s="554"/>
      <c r="BO2696" s="560" t="e">
        <f>(BL2696*BR$2312)+(N2696*BR$2313)+(X2696*BR$2314)+(R2696*BR$2315)+(V2696*BR$2316)+(Z2696*BR$2317)</f>
        <v>#REF!</v>
      </c>
      <c r="BP2696" s="560" t="e">
        <f>((AZ2696-BB2696)*BR$2319)+((AT2696-AV2696)*BR$2318)+(H2696*BR$2320)+(P2696*BR$2321)</f>
        <v>#REF!</v>
      </c>
      <c r="BQ2696" s="62"/>
      <c r="BR2696" s="62"/>
      <c r="BS2696" s="62"/>
    </row>
    <row r="2697" spans="1:73" ht="21.75" customHeight="1">
      <c r="A2697" s="62"/>
      <c r="B2697" s="587"/>
      <c r="C2697" s="562" t="str">
        <f>IF(ROSTER!D$38="","",ROSTER!D$38)</f>
        <v/>
      </c>
      <c r="D2697" s="563"/>
      <c r="E2697" s="591"/>
      <c r="F2697" s="593"/>
      <c r="G2697" s="595"/>
      <c r="H2697" s="585"/>
      <c r="I2697" s="577"/>
      <c r="J2697" s="566"/>
      <c r="K2697" s="567"/>
      <c r="L2697" s="570"/>
      <c r="M2697" s="571"/>
      <c r="N2697" s="582" t="s">
        <v>16</v>
      </c>
      <c r="O2697" s="583"/>
      <c r="P2697" s="566"/>
      <c r="Q2697" s="567"/>
      <c r="R2697" s="570"/>
      <c r="S2697" s="571"/>
      <c r="T2697" s="582" t="s">
        <v>16</v>
      </c>
      <c r="U2697" s="583"/>
      <c r="V2697" s="585"/>
      <c r="W2697" s="577"/>
      <c r="X2697" s="566"/>
      <c r="Y2697" s="577"/>
      <c r="Z2697" s="566"/>
      <c r="AA2697" s="577"/>
      <c r="AB2697" s="566"/>
      <c r="AC2697" s="567"/>
      <c r="AD2697" s="570"/>
      <c r="AE2697" s="571"/>
      <c r="AF2697" s="598"/>
      <c r="AG2697" s="599"/>
      <c r="AH2697" s="566"/>
      <c r="AI2697" s="567"/>
      <c r="AJ2697" s="570"/>
      <c r="AK2697" s="571"/>
      <c r="AL2697" s="598"/>
      <c r="AM2697" s="599"/>
      <c r="AN2697" s="566"/>
      <c r="AO2697" s="567"/>
      <c r="AP2697" s="570"/>
      <c r="AQ2697" s="571"/>
      <c r="AR2697" s="598"/>
      <c r="AS2697" s="599"/>
      <c r="AT2697" s="603"/>
      <c r="AU2697" s="604"/>
      <c r="AV2697" s="596"/>
      <c r="AW2697" s="597"/>
      <c r="AX2697" s="598"/>
      <c r="AY2697" s="599"/>
      <c r="AZ2697" s="566"/>
      <c r="BA2697" s="567"/>
      <c r="BB2697" s="570"/>
      <c r="BC2697" s="571"/>
      <c r="BD2697" s="598"/>
      <c r="BE2697" s="599"/>
      <c r="BF2697" s="603"/>
      <c r="BG2697" s="604"/>
      <c r="BH2697" s="596"/>
      <c r="BI2697" s="597"/>
      <c r="BJ2697" s="598"/>
      <c r="BK2697" s="599"/>
      <c r="BL2697" s="600"/>
      <c r="BM2697" s="601"/>
      <c r="BN2697" s="602"/>
      <c r="BO2697" s="561"/>
      <c r="BP2697" s="561"/>
      <c r="BQ2697" s="62"/>
      <c r="BR2697" s="62"/>
      <c r="BS2697" s="62"/>
    </row>
    <row r="2698" spans="1:73" ht="21.75" customHeight="1">
      <c r="A2698" s="62"/>
      <c r="B2698" s="586" t="str">
        <f>IF(ROSTER!B$40="","",ROSTER!B$40)</f>
        <v/>
      </c>
      <c r="C2698" s="588" t="str">
        <f>IF(ROSTER!C$40="","",ROSTER!C$40)</f>
        <v/>
      </c>
      <c r="D2698" s="589"/>
      <c r="E2698" s="590"/>
      <c r="F2698" s="592">
        <f>IF(E2698="y",1,IF(E2698="S",1,0))</f>
        <v>0</v>
      </c>
      <c r="G2698" s="594">
        <f>IF(E2698="S",1,0)</f>
        <v>0</v>
      </c>
      <c r="H2698" s="584"/>
      <c r="I2698" s="576"/>
      <c r="J2698" s="564"/>
      <c r="K2698" s="565"/>
      <c r="L2698" s="568"/>
      <c r="M2698" s="569"/>
      <c r="N2698" s="578">
        <f>L2698+J2698</f>
        <v>0</v>
      </c>
      <c r="O2698" s="579"/>
      <c r="P2698" s="564"/>
      <c r="Q2698" s="565"/>
      <c r="R2698" s="568"/>
      <c r="S2698" s="569"/>
      <c r="T2698" s="578">
        <f>R2698-P2698</f>
        <v>0</v>
      </c>
      <c r="U2698" s="579"/>
      <c r="V2698" s="584"/>
      <c r="W2698" s="576"/>
      <c r="X2698" s="564"/>
      <c r="Y2698" s="576"/>
      <c r="Z2698" s="564"/>
      <c r="AA2698" s="576"/>
      <c r="AB2698" s="564"/>
      <c r="AC2698" s="565"/>
      <c r="AD2698" s="568"/>
      <c r="AE2698" s="569"/>
      <c r="AF2698" s="548">
        <f>IF(AB2698=0,0,(AD2698/AB2698)*100)</f>
        <v>0</v>
      </c>
      <c r="AG2698" s="549"/>
      <c r="AH2698" s="564"/>
      <c r="AI2698" s="565"/>
      <c r="AJ2698" s="568"/>
      <c r="AK2698" s="569"/>
      <c r="AL2698" s="548">
        <f>IF(AH2698=0,0,(AJ2698/AH2698)*100)</f>
        <v>0</v>
      </c>
      <c r="AM2698" s="549"/>
      <c r="AN2698" s="564"/>
      <c r="AO2698" s="565"/>
      <c r="AP2698" s="568"/>
      <c r="AQ2698" s="569"/>
      <c r="AR2698" s="548">
        <f>IF(AN2698=0,0,(AP2698/AN2698)*100)</f>
        <v>0</v>
      </c>
      <c r="AS2698" s="549"/>
      <c r="AT2698" s="572">
        <f>AB2698+AH2698+AN2698</f>
        <v>0</v>
      </c>
      <c r="AU2698" s="573"/>
      <c r="AV2698" s="544">
        <f>AD2698+AJ2698+AP2698</f>
        <v>0</v>
      </c>
      <c r="AW2698" s="545"/>
      <c r="AX2698" s="548">
        <f>IF(AT2698=0,0,(AV2698/AT2698)*100)</f>
        <v>0</v>
      </c>
      <c r="AY2698" s="549"/>
      <c r="AZ2698" s="564"/>
      <c r="BA2698" s="565"/>
      <c r="BB2698" s="568"/>
      <c r="BC2698" s="569"/>
      <c r="BD2698" s="548">
        <f>IF(AZ2698=0,0,(BB2698/AZ2698)*100)</f>
        <v>0</v>
      </c>
      <c r="BE2698" s="549"/>
      <c r="BF2698" s="572">
        <f>AT2698+AZ2698</f>
        <v>0</v>
      </c>
      <c r="BG2698" s="573"/>
      <c r="BH2698" s="544">
        <f>AV2698+BB2698</f>
        <v>0</v>
      </c>
      <c r="BI2698" s="545"/>
      <c r="BJ2698" s="548">
        <f>IF(BF2698=0,0,(BH2698/BF2698)*100)</f>
        <v>0</v>
      </c>
      <c r="BK2698" s="549"/>
      <c r="BL2698" s="552">
        <f>(AD2698*2)+(AJ2698*2)+(AP2698*3)+BB2698</f>
        <v>0</v>
      </c>
      <c r="BM2698" s="553"/>
      <c r="BN2698" s="554"/>
      <c r="BO2698" s="560" t="e">
        <f>(BL2698*BR$2312)+(N2698*BR$2313)+(X2698*BR$2314)+(R2698*BR$2315)+(V2698*BR$2316)+(Z2698*BR$2317)</f>
        <v>#REF!</v>
      </c>
      <c r="BP2698" s="560" t="e">
        <f>((AZ2698-BB2698)*BR$2319)+((AT2698-AV2698)*BR$2318)+(H2698*BR$2320)+(P2698*BR$2321)</f>
        <v>#REF!</v>
      </c>
      <c r="BQ2698" s="62"/>
      <c r="BR2698" s="62"/>
      <c r="BS2698" s="62"/>
    </row>
    <row r="2699" spans="1:73" ht="21.75" customHeight="1">
      <c r="A2699" s="62"/>
      <c r="B2699" s="587"/>
      <c r="C2699" s="562" t="str">
        <f>IF(ROSTER!D$40="","",ROSTER!D$40)</f>
        <v/>
      </c>
      <c r="D2699" s="563"/>
      <c r="E2699" s="591"/>
      <c r="F2699" s="593"/>
      <c r="G2699" s="595"/>
      <c r="H2699" s="585"/>
      <c r="I2699" s="577"/>
      <c r="J2699" s="566"/>
      <c r="K2699" s="567"/>
      <c r="L2699" s="570"/>
      <c r="M2699" s="571"/>
      <c r="N2699" s="582" t="s">
        <v>16</v>
      </c>
      <c r="O2699" s="583"/>
      <c r="P2699" s="566"/>
      <c r="Q2699" s="567"/>
      <c r="R2699" s="570"/>
      <c r="S2699" s="571"/>
      <c r="T2699" s="582" t="s">
        <v>16</v>
      </c>
      <c r="U2699" s="583"/>
      <c r="V2699" s="585"/>
      <c r="W2699" s="577"/>
      <c r="X2699" s="566"/>
      <c r="Y2699" s="577"/>
      <c r="Z2699" s="566"/>
      <c r="AA2699" s="577"/>
      <c r="AB2699" s="566"/>
      <c r="AC2699" s="567"/>
      <c r="AD2699" s="570"/>
      <c r="AE2699" s="571"/>
      <c r="AF2699" s="598"/>
      <c r="AG2699" s="599"/>
      <c r="AH2699" s="566"/>
      <c r="AI2699" s="567"/>
      <c r="AJ2699" s="570"/>
      <c r="AK2699" s="571"/>
      <c r="AL2699" s="598"/>
      <c r="AM2699" s="599"/>
      <c r="AN2699" s="566"/>
      <c r="AO2699" s="567"/>
      <c r="AP2699" s="570"/>
      <c r="AQ2699" s="571"/>
      <c r="AR2699" s="598"/>
      <c r="AS2699" s="599"/>
      <c r="AT2699" s="603"/>
      <c r="AU2699" s="604"/>
      <c r="AV2699" s="596"/>
      <c r="AW2699" s="597"/>
      <c r="AX2699" s="598"/>
      <c r="AY2699" s="599"/>
      <c r="AZ2699" s="566"/>
      <c r="BA2699" s="567"/>
      <c r="BB2699" s="570"/>
      <c r="BC2699" s="571"/>
      <c r="BD2699" s="598"/>
      <c r="BE2699" s="599"/>
      <c r="BF2699" s="603"/>
      <c r="BG2699" s="604"/>
      <c r="BH2699" s="596"/>
      <c r="BI2699" s="597"/>
      <c r="BJ2699" s="598"/>
      <c r="BK2699" s="599"/>
      <c r="BL2699" s="600"/>
      <c r="BM2699" s="601"/>
      <c r="BN2699" s="602"/>
      <c r="BO2699" s="561"/>
      <c r="BP2699" s="561"/>
      <c r="BQ2699" s="62"/>
      <c r="BR2699" s="62"/>
      <c r="BS2699" s="62"/>
    </row>
    <row r="2700" spans="1:73" ht="21.75" customHeight="1">
      <c r="A2700" s="62"/>
      <c r="B2700" s="586" t="str">
        <f>IF(ROSTER!B$42="","",ROSTER!B$42)</f>
        <v/>
      </c>
      <c r="C2700" s="588" t="str">
        <f>IF(ROSTER!C$42="","",ROSTER!C$42)</f>
        <v/>
      </c>
      <c r="D2700" s="589"/>
      <c r="E2700" s="590"/>
      <c r="F2700" s="592">
        <f>IF(E2700="y",1,IF(E2700="S",1,0))</f>
        <v>0</v>
      </c>
      <c r="G2700" s="594">
        <f>IF(E2700="S",1,0)</f>
        <v>0</v>
      </c>
      <c r="H2700" s="584"/>
      <c r="I2700" s="576"/>
      <c r="J2700" s="564"/>
      <c r="K2700" s="565"/>
      <c r="L2700" s="568"/>
      <c r="M2700" s="569"/>
      <c r="N2700" s="578">
        <f>L2700+J2700</f>
        <v>0</v>
      </c>
      <c r="O2700" s="579"/>
      <c r="P2700" s="564"/>
      <c r="Q2700" s="565"/>
      <c r="R2700" s="568"/>
      <c r="S2700" s="569"/>
      <c r="T2700" s="578">
        <f>R2700-P2700</f>
        <v>0</v>
      </c>
      <c r="U2700" s="579"/>
      <c r="V2700" s="584"/>
      <c r="W2700" s="576"/>
      <c r="X2700" s="564"/>
      <c r="Y2700" s="576"/>
      <c r="Z2700" s="564"/>
      <c r="AA2700" s="576"/>
      <c r="AB2700" s="564"/>
      <c r="AC2700" s="565"/>
      <c r="AD2700" s="568"/>
      <c r="AE2700" s="569"/>
      <c r="AF2700" s="548">
        <f>IF(AB2700=0,0,(AD2700/AB2700)*100)</f>
        <v>0</v>
      </c>
      <c r="AG2700" s="549"/>
      <c r="AH2700" s="564"/>
      <c r="AI2700" s="565"/>
      <c r="AJ2700" s="568"/>
      <c r="AK2700" s="569"/>
      <c r="AL2700" s="548">
        <f>IF(AH2700=0,0,(AJ2700/AH2700)*100)</f>
        <v>0</v>
      </c>
      <c r="AM2700" s="549"/>
      <c r="AN2700" s="564"/>
      <c r="AO2700" s="565"/>
      <c r="AP2700" s="568"/>
      <c r="AQ2700" s="569"/>
      <c r="AR2700" s="548">
        <f>IF(AN2700=0,0,(AP2700/AN2700)*100)</f>
        <v>0</v>
      </c>
      <c r="AS2700" s="549"/>
      <c r="AT2700" s="572">
        <f>AB2700+AH2700+AN2700</f>
        <v>0</v>
      </c>
      <c r="AU2700" s="573"/>
      <c r="AV2700" s="544">
        <f>AD2700+AJ2700+AP2700</f>
        <v>0</v>
      </c>
      <c r="AW2700" s="545"/>
      <c r="AX2700" s="548">
        <f>IF(AT2700=0,0,(AV2700/AT2700)*100)</f>
        <v>0</v>
      </c>
      <c r="AY2700" s="549"/>
      <c r="AZ2700" s="564"/>
      <c r="BA2700" s="565"/>
      <c r="BB2700" s="568"/>
      <c r="BC2700" s="569"/>
      <c r="BD2700" s="548">
        <f>IF(AZ2700=0,0,(BB2700/AZ2700)*100)</f>
        <v>0</v>
      </c>
      <c r="BE2700" s="549"/>
      <c r="BF2700" s="572">
        <f>AT2700+AZ2700</f>
        <v>0</v>
      </c>
      <c r="BG2700" s="573"/>
      <c r="BH2700" s="544">
        <f>AV2700+BB2700</f>
        <v>0</v>
      </c>
      <c r="BI2700" s="545"/>
      <c r="BJ2700" s="548">
        <f>IF(BF2700=0,0,(BH2700/BF2700)*100)</f>
        <v>0</v>
      </c>
      <c r="BK2700" s="549"/>
      <c r="BL2700" s="552">
        <f>(AD2700*2)+(AJ2700*2)+(AP2700*3)+BB2700</f>
        <v>0</v>
      </c>
      <c r="BM2700" s="553"/>
      <c r="BN2700" s="554"/>
      <c r="BO2700" s="560" t="e">
        <f>(BL2700*BR$2312)+(N2700*BR$2313)+(X2700*BR$2314)+(R2700*BR$2315)+(V2700*BR$2316)+(Z2700*BR$2317)</f>
        <v>#REF!</v>
      </c>
      <c r="BP2700" s="560" t="e">
        <f>((AZ2700-BB2700)*BR$2319)+((AT2700-AV2700)*BR$2318)+(H2700*BR$2320)+(P2700*BR$2321)</f>
        <v>#REF!</v>
      </c>
      <c r="BQ2700" s="62"/>
      <c r="BR2700" s="62"/>
      <c r="BS2700" s="62"/>
    </row>
    <row r="2701" spans="1:73" ht="21.75" customHeight="1">
      <c r="A2701" s="62"/>
      <c r="B2701" s="587"/>
      <c r="C2701" s="562" t="str">
        <f>IF(ROSTER!D$42="","",ROSTER!D$42)</f>
        <v/>
      </c>
      <c r="D2701" s="563"/>
      <c r="E2701" s="591"/>
      <c r="F2701" s="593"/>
      <c r="G2701" s="595"/>
      <c r="H2701" s="585"/>
      <c r="I2701" s="577"/>
      <c r="J2701" s="566"/>
      <c r="K2701" s="567"/>
      <c r="L2701" s="570"/>
      <c r="M2701" s="571"/>
      <c r="N2701" s="582" t="s">
        <v>16</v>
      </c>
      <c r="O2701" s="583"/>
      <c r="P2701" s="566"/>
      <c r="Q2701" s="567"/>
      <c r="R2701" s="570"/>
      <c r="S2701" s="571"/>
      <c r="T2701" s="582" t="s">
        <v>16</v>
      </c>
      <c r="U2701" s="583"/>
      <c r="V2701" s="585"/>
      <c r="W2701" s="577"/>
      <c r="X2701" s="566"/>
      <c r="Y2701" s="577"/>
      <c r="Z2701" s="566"/>
      <c r="AA2701" s="577"/>
      <c r="AB2701" s="566"/>
      <c r="AC2701" s="567"/>
      <c r="AD2701" s="570"/>
      <c r="AE2701" s="571"/>
      <c r="AF2701" s="598"/>
      <c r="AG2701" s="599"/>
      <c r="AH2701" s="566"/>
      <c r="AI2701" s="567"/>
      <c r="AJ2701" s="570"/>
      <c r="AK2701" s="571"/>
      <c r="AL2701" s="598"/>
      <c r="AM2701" s="599"/>
      <c r="AN2701" s="566"/>
      <c r="AO2701" s="567"/>
      <c r="AP2701" s="570"/>
      <c r="AQ2701" s="571"/>
      <c r="AR2701" s="598"/>
      <c r="AS2701" s="599"/>
      <c r="AT2701" s="603"/>
      <c r="AU2701" s="604"/>
      <c r="AV2701" s="596"/>
      <c r="AW2701" s="597"/>
      <c r="AX2701" s="598"/>
      <c r="AY2701" s="599"/>
      <c r="AZ2701" s="566"/>
      <c r="BA2701" s="567"/>
      <c r="BB2701" s="570"/>
      <c r="BC2701" s="571"/>
      <c r="BD2701" s="598"/>
      <c r="BE2701" s="599"/>
      <c r="BF2701" s="603"/>
      <c r="BG2701" s="604"/>
      <c r="BH2701" s="596"/>
      <c r="BI2701" s="597"/>
      <c r="BJ2701" s="598"/>
      <c r="BK2701" s="599"/>
      <c r="BL2701" s="600"/>
      <c r="BM2701" s="601"/>
      <c r="BN2701" s="602"/>
      <c r="BO2701" s="561"/>
      <c r="BP2701" s="561"/>
      <c r="BQ2701" s="62"/>
      <c r="BR2701" s="62"/>
      <c r="BS2701" s="62"/>
    </row>
    <row r="2702" spans="1:73" ht="21.75" customHeight="1">
      <c r="A2702" s="62"/>
      <c r="B2702" s="586" t="str">
        <f>IF(ROSTER!B$44="","",ROSTER!B$44)</f>
        <v/>
      </c>
      <c r="C2702" s="588" t="str">
        <f>IF(ROSTER!C$44="","",ROSTER!C$44)</f>
        <v/>
      </c>
      <c r="D2702" s="589"/>
      <c r="E2702" s="590"/>
      <c r="F2702" s="592">
        <f>IF(E2702="y",1,IF(E2702="S",1,0))</f>
        <v>0</v>
      </c>
      <c r="G2702" s="594">
        <f>IF(E2702="S",1,0)</f>
        <v>0</v>
      </c>
      <c r="H2702" s="584"/>
      <c r="I2702" s="576"/>
      <c r="J2702" s="564"/>
      <c r="K2702" s="565"/>
      <c r="L2702" s="568"/>
      <c r="M2702" s="569"/>
      <c r="N2702" s="578">
        <f>L2702+J2702</f>
        <v>0</v>
      </c>
      <c r="O2702" s="579"/>
      <c r="P2702" s="564"/>
      <c r="Q2702" s="565"/>
      <c r="R2702" s="568"/>
      <c r="S2702" s="569"/>
      <c r="T2702" s="578">
        <f>R2702-P2702</f>
        <v>0</v>
      </c>
      <c r="U2702" s="579"/>
      <c r="V2702" s="584"/>
      <c r="W2702" s="576"/>
      <c r="X2702" s="564"/>
      <c r="Y2702" s="576"/>
      <c r="Z2702" s="564"/>
      <c r="AA2702" s="576"/>
      <c r="AB2702" s="564"/>
      <c r="AC2702" s="565"/>
      <c r="AD2702" s="568"/>
      <c r="AE2702" s="569"/>
      <c r="AF2702" s="548">
        <f>IF(AB2702=0,0,(AD2702/AB2702)*100)</f>
        <v>0</v>
      </c>
      <c r="AG2702" s="549"/>
      <c r="AH2702" s="564"/>
      <c r="AI2702" s="565"/>
      <c r="AJ2702" s="568"/>
      <c r="AK2702" s="569"/>
      <c r="AL2702" s="548">
        <f>IF(AH2702=0,0,(AJ2702/AH2702)*100)</f>
        <v>0</v>
      </c>
      <c r="AM2702" s="549"/>
      <c r="AN2702" s="564"/>
      <c r="AO2702" s="565"/>
      <c r="AP2702" s="568"/>
      <c r="AQ2702" s="569"/>
      <c r="AR2702" s="548">
        <f>IF(AN2702=0,0,(AP2702/AN2702)*100)</f>
        <v>0</v>
      </c>
      <c r="AS2702" s="549"/>
      <c r="AT2702" s="572">
        <f>AB2702+AH2702+AN2702</f>
        <v>0</v>
      </c>
      <c r="AU2702" s="573"/>
      <c r="AV2702" s="544">
        <f>AD2702+AJ2702+AP2702</f>
        <v>0</v>
      </c>
      <c r="AW2702" s="545"/>
      <c r="AX2702" s="548">
        <f>IF(AT2702=0,0,(AV2702/AT2702)*100)</f>
        <v>0</v>
      </c>
      <c r="AY2702" s="549"/>
      <c r="AZ2702" s="564"/>
      <c r="BA2702" s="565"/>
      <c r="BB2702" s="568"/>
      <c r="BC2702" s="569"/>
      <c r="BD2702" s="548">
        <f>IF(AZ2702=0,0,(BB2702/AZ2702)*100)</f>
        <v>0</v>
      </c>
      <c r="BE2702" s="549"/>
      <c r="BF2702" s="572">
        <f>AT2702+AZ2702</f>
        <v>0</v>
      </c>
      <c r="BG2702" s="573"/>
      <c r="BH2702" s="544">
        <f>AV2702+BB2702</f>
        <v>0</v>
      </c>
      <c r="BI2702" s="545"/>
      <c r="BJ2702" s="548">
        <f>IF(BF2702=0,0,(BH2702/BF2702)*100)</f>
        <v>0</v>
      </c>
      <c r="BK2702" s="549"/>
      <c r="BL2702" s="552">
        <f>(AD2702*2)+(AJ2702*2)+(AP2702*3)+BB2702</f>
        <v>0</v>
      </c>
      <c r="BM2702" s="553"/>
      <c r="BN2702" s="554"/>
      <c r="BO2702" s="560" t="e">
        <f>(BL2702*BR$2312)+(N2702*BR$2313)+(X2702*BR$2314)+(R2702*BR$2315)+(V2702*BR$2316)+(Z2702*BR$2317)</f>
        <v>#REF!</v>
      </c>
      <c r="BP2702" s="560" t="e">
        <f>((AZ2702-BB2702)*BR$2319)+((AT2702-AV2702)*BR$2318)+(H2702*BR$2320)+(P2702*BR$2321)</f>
        <v>#REF!</v>
      </c>
      <c r="BQ2702" s="62"/>
      <c r="BR2702" s="62"/>
      <c r="BS2702" s="62"/>
    </row>
    <row r="2703" spans="1:73" ht="21.75" customHeight="1">
      <c r="A2703" s="62"/>
      <c r="B2703" s="587"/>
      <c r="C2703" s="562" t="str">
        <f>IF(ROSTER!D$44="","",ROSTER!D$44)</f>
        <v/>
      </c>
      <c r="D2703" s="563"/>
      <c r="E2703" s="591"/>
      <c r="F2703" s="593"/>
      <c r="G2703" s="595"/>
      <c r="H2703" s="585"/>
      <c r="I2703" s="577"/>
      <c r="J2703" s="566"/>
      <c r="K2703" s="567"/>
      <c r="L2703" s="570"/>
      <c r="M2703" s="571"/>
      <c r="N2703" s="582" t="s">
        <v>16</v>
      </c>
      <c r="O2703" s="583"/>
      <c r="P2703" s="566"/>
      <c r="Q2703" s="567"/>
      <c r="R2703" s="570"/>
      <c r="S2703" s="571"/>
      <c r="T2703" s="582" t="s">
        <v>16</v>
      </c>
      <c r="U2703" s="583"/>
      <c r="V2703" s="585"/>
      <c r="W2703" s="577"/>
      <c r="X2703" s="566"/>
      <c r="Y2703" s="577"/>
      <c r="Z2703" s="566"/>
      <c r="AA2703" s="577"/>
      <c r="AB2703" s="566"/>
      <c r="AC2703" s="567"/>
      <c r="AD2703" s="570"/>
      <c r="AE2703" s="571"/>
      <c r="AF2703" s="598"/>
      <c r="AG2703" s="599"/>
      <c r="AH2703" s="566"/>
      <c r="AI2703" s="567"/>
      <c r="AJ2703" s="570"/>
      <c r="AK2703" s="571"/>
      <c r="AL2703" s="598"/>
      <c r="AM2703" s="599"/>
      <c r="AN2703" s="566"/>
      <c r="AO2703" s="567"/>
      <c r="AP2703" s="570"/>
      <c r="AQ2703" s="571"/>
      <c r="AR2703" s="598"/>
      <c r="AS2703" s="599"/>
      <c r="AT2703" s="603"/>
      <c r="AU2703" s="604"/>
      <c r="AV2703" s="596"/>
      <c r="AW2703" s="597"/>
      <c r="AX2703" s="598"/>
      <c r="AY2703" s="599"/>
      <c r="AZ2703" s="566"/>
      <c r="BA2703" s="567"/>
      <c r="BB2703" s="570"/>
      <c r="BC2703" s="571"/>
      <c r="BD2703" s="598"/>
      <c r="BE2703" s="599"/>
      <c r="BF2703" s="603"/>
      <c r="BG2703" s="604"/>
      <c r="BH2703" s="596"/>
      <c r="BI2703" s="597"/>
      <c r="BJ2703" s="598"/>
      <c r="BK2703" s="599"/>
      <c r="BL2703" s="600"/>
      <c r="BM2703" s="601"/>
      <c r="BN2703" s="602"/>
      <c r="BO2703" s="561"/>
      <c r="BP2703" s="561"/>
      <c r="BQ2703" s="62"/>
      <c r="BR2703" s="62"/>
      <c r="BS2703" s="62"/>
    </row>
    <row r="2704" spans="1:73" ht="21.75" customHeight="1">
      <c r="A2704" s="62"/>
      <c r="B2704" s="586" t="str">
        <f>IF(ROSTER!B$46="","",ROSTER!B$46)</f>
        <v/>
      </c>
      <c r="C2704" s="588" t="str">
        <f>IF(ROSTER!C$46="","",ROSTER!C$46)</f>
        <v/>
      </c>
      <c r="D2704" s="589"/>
      <c r="E2704" s="590"/>
      <c r="F2704" s="592">
        <f>IF(E2704="y",1,IF(E2704="S",1,0))</f>
        <v>0</v>
      </c>
      <c r="G2704" s="594">
        <f>IF(E2704="S",1,0)</f>
        <v>0</v>
      </c>
      <c r="H2704" s="584"/>
      <c r="I2704" s="576"/>
      <c r="J2704" s="564"/>
      <c r="K2704" s="565"/>
      <c r="L2704" s="568"/>
      <c r="M2704" s="569"/>
      <c r="N2704" s="578">
        <f>L2704+J2704</f>
        <v>0</v>
      </c>
      <c r="O2704" s="579"/>
      <c r="P2704" s="564"/>
      <c r="Q2704" s="565"/>
      <c r="R2704" s="568"/>
      <c r="S2704" s="569"/>
      <c r="T2704" s="578">
        <f>R2704-P2704</f>
        <v>0</v>
      </c>
      <c r="U2704" s="579"/>
      <c r="V2704" s="584"/>
      <c r="W2704" s="576"/>
      <c r="X2704" s="564"/>
      <c r="Y2704" s="576"/>
      <c r="Z2704" s="564"/>
      <c r="AA2704" s="576"/>
      <c r="AB2704" s="564"/>
      <c r="AC2704" s="565"/>
      <c r="AD2704" s="568"/>
      <c r="AE2704" s="569"/>
      <c r="AF2704" s="548">
        <f>IF(AB2704=0,0,(AD2704/AB2704)*100)</f>
        <v>0</v>
      </c>
      <c r="AG2704" s="549"/>
      <c r="AH2704" s="564"/>
      <c r="AI2704" s="565"/>
      <c r="AJ2704" s="568"/>
      <c r="AK2704" s="569"/>
      <c r="AL2704" s="548">
        <f>IF(AH2704=0,0,(AJ2704/AH2704)*100)</f>
        <v>0</v>
      </c>
      <c r="AM2704" s="549"/>
      <c r="AN2704" s="564"/>
      <c r="AO2704" s="565"/>
      <c r="AP2704" s="568"/>
      <c r="AQ2704" s="569"/>
      <c r="AR2704" s="548">
        <f>IF(AN2704=0,0,(AP2704/AN2704)*100)</f>
        <v>0</v>
      </c>
      <c r="AS2704" s="549"/>
      <c r="AT2704" s="572">
        <f>AB2704+AH2704+AN2704</f>
        <v>0</v>
      </c>
      <c r="AU2704" s="573"/>
      <c r="AV2704" s="544">
        <f>AD2704+AJ2704+AP2704</f>
        <v>0</v>
      </c>
      <c r="AW2704" s="545"/>
      <c r="AX2704" s="548">
        <f>IF(AT2704=0,0,(AV2704/AT2704)*100)</f>
        <v>0</v>
      </c>
      <c r="AY2704" s="549"/>
      <c r="AZ2704" s="564"/>
      <c r="BA2704" s="565"/>
      <c r="BB2704" s="568"/>
      <c r="BC2704" s="569"/>
      <c r="BD2704" s="548">
        <f>IF(AZ2704=0,0,(BB2704/AZ2704)*100)</f>
        <v>0</v>
      </c>
      <c r="BE2704" s="549"/>
      <c r="BF2704" s="572">
        <f>AT2704+AZ2704</f>
        <v>0</v>
      </c>
      <c r="BG2704" s="573"/>
      <c r="BH2704" s="544">
        <f>AV2704+BB2704</f>
        <v>0</v>
      </c>
      <c r="BI2704" s="545"/>
      <c r="BJ2704" s="548">
        <f>IF(BF2704=0,0,(BH2704/BF2704)*100)</f>
        <v>0</v>
      </c>
      <c r="BK2704" s="549"/>
      <c r="BL2704" s="552">
        <f>(AD2704*2)+(AJ2704*2)+(AP2704*3)+BB2704</f>
        <v>0</v>
      </c>
      <c r="BM2704" s="553"/>
      <c r="BN2704" s="554"/>
      <c r="BO2704" s="558" t="e">
        <f>(BL2704*BR$2312)+(N2704*BR$2313)+(X2704*BR$2314)+(R2704*BR$2315)+(V2704*BR$2316)+(Z2704*BR$2317)</f>
        <v>#REF!</v>
      </c>
      <c r="BP2704" s="560" t="e">
        <f>((AZ2704-BB2704)*BR$2319)+((AT2704-AV2704)*BR$2318)+(H2704*BR$2320)+(P2704*BR$2321)</f>
        <v>#REF!</v>
      </c>
      <c r="BQ2704" s="62"/>
      <c r="BR2704" s="62"/>
      <c r="BS2704" s="62"/>
      <c r="BU2704" s="82"/>
    </row>
    <row r="2705" spans="1:71" ht="22.5" customHeight="1" thickBot="1">
      <c r="A2705" s="62"/>
      <c r="B2705" s="587"/>
      <c r="C2705" s="562" t="str">
        <f>IF(ROSTER!D$46="","",ROSTER!D$46)</f>
        <v/>
      </c>
      <c r="D2705" s="563"/>
      <c r="E2705" s="591"/>
      <c r="F2705" s="593"/>
      <c r="G2705" s="595"/>
      <c r="H2705" s="585"/>
      <c r="I2705" s="577"/>
      <c r="J2705" s="566"/>
      <c r="K2705" s="567"/>
      <c r="L2705" s="570"/>
      <c r="M2705" s="571"/>
      <c r="N2705" s="580" t="s">
        <v>16</v>
      </c>
      <c r="O2705" s="581"/>
      <c r="P2705" s="566"/>
      <c r="Q2705" s="567"/>
      <c r="R2705" s="570"/>
      <c r="S2705" s="571"/>
      <c r="T2705" s="582" t="s">
        <v>16</v>
      </c>
      <c r="U2705" s="583"/>
      <c r="V2705" s="585"/>
      <c r="W2705" s="577"/>
      <c r="X2705" s="566"/>
      <c r="Y2705" s="577"/>
      <c r="Z2705" s="566"/>
      <c r="AA2705" s="577"/>
      <c r="AB2705" s="566"/>
      <c r="AC2705" s="567"/>
      <c r="AD2705" s="570"/>
      <c r="AE2705" s="571"/>
      <c r="AF2705" s="550"/>
      <c r="AG2705" s="551"/>
      <c r="AH2705" s="566"/>
      <c r="AI2705" s="567"/>
      <c r="AJ2705" s="570"/>
      <c r="AK2705" s="571"/>
      <c r="AL2705" s="550"/>
      <c r="AM2705" s="551"/>
      <c r="AN2705" s="566"/>
      <c r="AO2705" s="567"/>
      <c r="AP2705" s="570"/>
      <c r="AQ2705" s="571"/>
      <c r="AR2705" s="550"/>
      <c r="AS2705" s="551"/>
      <c r="AT2705" s="574"/>
      <c r="AU2705" s="575"/>
      <c r="AV2705" s="546"/>
      <c r="AW2705" s="547"/>
      <c r="AX2705" s="550"/>
      <c r="AY2705" s="551"/>
      <c r="AZ2705" s="566"/>
      <c r="BA2705" s="567"/>
      <c r="BB2705" s="570"/>
      <c r="BC2705" s="571"/>
      <c r="BD2705" s="550"/>
      <c r="BE2705" s="551"/>
      <c r="BF2705" s="574"/>
      <c r="BG2705" s="575"/>
      <c r="BH2705" s="546"/>
      <c r="BI2705" s="547"/>
      <c r="BJ2705" s="550"/>
      <c r="BK2705" s="551"/>
      <c r="BL2705" s="555"/>
      <c r="BM2705" s="556"/>
      <c r="BN2705" s="557"/>
      <c r="BO2705" s="559"/>
      <c r="BP2705" s="561"/>
      <c r="BQ2705" s="62"/>
      <c r="BR2705" s="62"/>
      <c r="BS2705" s="62"/>
    </row>
    <row r="2706" spans="1:71" s="82" customFormat="1" ht="33.4" customHeight="1">
      <c r="A2706" s="80"/>
      <c r="B2706" s="538"/>
      <c r="C2706" s="539"/>
      <c r="D2706" s="539" t="s">
        <v>10</v>
      </c>
      <c r="E2706" s="542"/>
      <c r="F2706" s="81"/>
      <c r="G2706" s="81"/>
      <c r="H2706" s="532">
        <f>SUM(H2666:I2705)</f>
        <v>0</v>
      </c>
      <c r="I2706" s="525"/>
      <c r="J2706" s="532">
        <f>SUM(J2666:K2705)</f>
        <v>0</v>
      </c>
      <c r="K2706" s="525"/>
      <c r="L2706" s="524">
        <f>SUM(L2666:M2705)</f>
        <v>0</v>
      </c>
      <c r="M2706" s="528"/>
      <c r="N2706" s="495">
        <f>L2706+J2706</f>
        <v>0</v>
      </c>
      <c r="O2706" s="496"/>
      <c r="P2706" s="524">
        <f>SUM(P2666:Q2705)</f>
        <v>0</v>
      </c>
      <c r="Q2706" s="525"/>
      <c r="R2706" s="524">
        <f>SUM(R2666:S2705)</f>
        <v>0</v>
      </c>
      <c r="S2706" s="528"/>
      <c r="T2706" s="495">
        <f>R2706-P2706</f>
        <v>0</v>
      </c>
      <c r="U2706" s="496"/>
      <c r="V2706" s="524">
        <f>SUM(V2666:W2705)</f>
        <v>0</v>
      </c>
      <c r="W2706" s="528"/>
      <c r="X2706" s="532">
        <f>SUM(X2666:Y2705)</f>
        <v>0</v>
      </c>
      <c r="Y2706" s="496"/>
      <c r="Z2706" s="532">
        <f>SUM(Z2666:AA2705)</f>
        <v>0</v>
      </c>
      <c r="AA2706" s="496"/>
      <c r="AB2706" s="528">
        <f>SUM(AB2666:AC2705)</f>
        <v>0</v>
      </c>
      <c r="AC2706" s="525"/>
      <c r="AD2706" s="524">
        <f>SUM(AD2666:AE2705)</f>
        <v>0</v>
      </c>
      <c r="AE2706" s="528"/>
      <c r="AF2706" s="495">
        <f>IF(AB2706=0,0,(AD2706/AB2706)*100)</f>
        <v>0</v>
      </c>
      <c r="AG2706" s="496"/>
      <c r="AH2706" s="524">
        <f>SUM(AH2666:AI2705)</f>
        <v>0</v>
      </c>
      <c r="AI2706" s="525"/>
      <c r="AJ2706" s="524">
        <f>SUM(AJ2666:AK2705)</f>
        <v>0</v>
      </c>
      <c r="AK2706" s="528"/>
      <c r="AL2706" s="495">
        <f>IF(AH2706=0,0,(AJ2706/AH2706)*100)</f>
        <v>0</v>
      </c>
      <c r="AM2706" s="496"/>
      <c r="AN2706" s="524">
        <f>SUM(AN2666:AO2705)</f>
        <v>0</v>
      </c>
      <c r="AO2706" s="525"/>
      <c r="AP2706" s="524">
        <f>SUM(AP2666:AQ2705)</f>
        <v>0</v>
      </c>
      <c r="AQ2706" s="528"/>
      <c r="AR2706" s="495">
        <f>IF(AN2706=0,0,(AP2706/AN2706)*100)</f>
        <v>0</v>
      </c>
      <c r="AS2706" s="496"/>
      <c r="AT2706" s="532">
        <f>AB2706+AH2706+AN2706</f>
        <v>0</v>
      </c>
      <c r="AU2706" s="525"/>
      <c r="AV2706" s="524">
        <f>AD2706+AJ2706+AP2706</f>
        <v>0</v>
      </c>
      <c r="AW2706" s="534"/>
      <c r="AX2706" s="495">
        <f>IF(AT2706=0,0,(AV2706/AT2706)*100)</f>
        <v>0</v>
      </c>
      <c r="AY2706" s="496"/>
      <c r="AZ2706" s="524">
        <f>SUM(AZ2666:BA2705)</f>
        <v>0</v>
      </c>
      <c r="BA2706" s="525"/>
      <c r="BB2706" s="524">
        <f>SUM(BB2666:BC2705)</f>
        <v>0</v>
      </c>
      <c r="BC2706" s="528"/>
      <c r="BD2706" s="495">
        <f>IF(AZ2706=0,0,(BB2706/AZ2706)*100)</f>
        <v>0</v>
      </c>
      <c r="BE2706" s="496"/>
      <c r="BF2706" s="532">
        <f>AT2706+AZ2706</f>
        <v>0</v>
      </c>
      <c r="BG2706" s="525"/>
      <c r="BH2706" s="524">
        <f>AV2706+BB2706</f>
        <v>0</v>
      </c>
      <c r="BI2706" s="534"/>
      <c r="BJ2706" s="495">
        <f>IF(BF2706=0,0,(BH2706/BF2706)*100)</f>
        <v>0</v>
      </c>
      <c r="BK2706" s="536"/>
      <c r="BL2706" s="511">
        <f>SUM(BL2666:BN2705)</f>
        <v>0</v>
      </c>
      <c r="BM2706" s="512"/>
      <c r="BN2706" s="513"/>
      <c r="BO2706" s="517" t="e">
        <f>(BL2706*BR$2312)+(N2706*BR$2313)+(X2706*BR$2314)+(R2706*BR$2315)+(V2706*BR$2316)+(Z2706*BR$2317)</f>
        <v>#REF!</v>
      </c>
      <c r="BP2706" s="519" t="e">
        <f>((AZ2706-BB2706)*BR$2319)+((AT2706-AV2706)*BR$2318)+(H2706*BR$2320)+(P2706*BR$2321)</f>
        <v>#REF!</v>
      </c>
      <c r="BQ2706" s="80"/>
      <c r="BR2706" s="80"/>
      <c r="BS2706" s="80"/>
    </row>
    <row r="2707" spans="1:71" s="82" customFormat="1" ht="33.950000000000003" customHeight="1" thickBot="1">
      <c r="A2707" s="80"/>
      <c r="B2707" s="540"/>
      <c r="C2707" s="541"/>
      <c r="D2707" s="541"/>
      <c r="E2707" s="543"/>
      <c r="F2707" s="83"/>
      <c r="G2707" s="83"/>
      <c r="H2707" s="533"/>
      <c r="I2707" s="527"/>
      <c r="J2707" s="533"/>
      <c r="K2707" s="527"/>
      <c r="L2707" s="526"/>
      <c r="M2707" s="529"/>
      <c r="N2707" s="530" t="s">
        <v>16</v>
      </c>
      <c r="O2707" s="531"/>
      <c r="P2707" s="526"/>
      <c r="Q2707" s="527"/>
      <c r="R2707" s="526"/>
      <c r="S2707" s="529"/>
      <c r="T2707" s="530" t="s">
        <v>16</v>
      </c>
      <c r="U2707" s="531"/>
      <c r="V2707" s="526"/>
      <c r="W2707" s="529"/>
      <c r="X2707" s="533"/>
      <c r="Y2707" s="531"/>
      <c r="Z2707" s="533"/>
      <c r="AA2707" s="531"/>
      <c r="AB2707" s="529"/>
      <c r="AC2707" s="527"/>
      <c r="AD2707" s="526"/>
      <c r="AE2707" s="529"/>
      <c r="AF2707" s="530"/>
      <c r="AG2707" s="531"/>
      <c r="AH2707" s="526"/>
      <c r="AI2707" s="527"/>
      <c r="AJ2707" s="526"/>
      <c r="AK2707" s="529"/>
      <c r="AL2707" s="530"/>
      <c r="AM2707" s="531"/>
      <c r="AN2707" s="526"/>
      <c r="AO2707" s="527"/>
      <c r="AP2707" s="526"/>
      <c r="AQ2707" s="529"/>
      <c r="AR2707" s="530"/>
      <c r="AS2707" s="531"/>
      <c r="AT2707" s="533"/>
      <c r="AU2707" s="527"/>
      <c r="AV2707" s="526"/>
      <c r="AW2707" s="535"/>
      <c r="AX2707" s="530"/>
      <c r="AY2707" s="531"/>
      <c r="AZ2707" s="526"/>
      <c r="BA2707" s="527"/>
      <c r="BB2707" s="526"/>
      <c r="BC2707" s="529"/>
      <c r="BD2707" s="530"/>
      <c r="BE2707" s="531"/>
      <c r="BF2707" s="533"/>
      <c r="BG2707" s="527"/>
      <c r="BH2707" s="526"/>
      <c r="BI2707" s="535"/>
      <c r="BJ2707" s="530"/>
      <c r="BK2707" s="537"/>
      <c r="BL2707" s="514"/>
      <c r="BM2707" s="515"/>
      <c r="BN2707" s="516"/>
      <c r="BO2707" s="518"/>
      <c r="BP2707" s="520"/>
      <c r="BQ2707" s="80"/>
      <c r="BR2707" s="80"/>
      <c r="BS2707" s="80"/>
    </row>
    <row r="2708" spans="1:71" s="88" customFormat="1" ht="48.2" customHeight="1" thickBot="1">
      <c r="A2708" s="84"/>
      <c r="B2708" s="521"/>
      <c r="C2708" s="522"/>
      <c r="D2708" s="522" t="s">
        <v>13</v>
      </c>
      <c r="E2708" s="523"/>
      <c r="F2708" s="85"/>
      <c r="G2708" s="128"/>
      <c r="H2708" s="509"/>
      <c r="I2708" s="510"/>
      <c r="J2708" s="504"/>
      <c r="K2708" s="505"/>
      <c r="L2708" s="493"/>
      <c r="M2708" s="494"/>
      <c r="N2708" s="506">
        <f>J2708+L2708</f>
        <v>0</v>
      </c>
      <c r="O2708" s="507"/>
      <c r="P2708" s="497">
        <f>R2706</f>
        <v>0</v>
      </c>
      <c r="Q2708" s="498"/>
      <c r="R2708" s="499">
        <f>P2706</f>
        <v>0</v>
      </c>
      <c r="S2708" s="500"/>
      <c r="T2708" s="506">
        <f>R2708-P2708</f>
        <v>0</v>
      </c>
      <c r="U2708" s="507"/>
      <c r="V2708" s="504"/>
      <c r="W2708" s="508"/>
      <c r="X2708" s="509"/>
      <c r="Y2708" s="510"/>
      <c r="Z2708" s="504"/>
      <c r="AA2708" s="508"/>
      <c r="AB2708" s="504"/>
      <c r="AC2708" s="505"/>
      <c r="AD2708" s="493"/>
      <c r="AE2708" s="494"/>
      <c r="AF2708" s="495">
        <f>IF(AB2708=0,0,(AD2708/AB2708)*100)</f>
        <v>0</v>
      </c>
      <c r="AG2708" s="496"/>
      <c r="AH2708" s="504"/>
      <c r="AI2708" s="505"/>
      <c r="AJ2708" s="493"/>
      <c r="AK2708" s="494"/>
      <c r="AL2708" s="495">
        <f>IF(AH2708=0,0,(AJ2708/AH2708)*100)</f>
        <v>0</v>
      </c>
      <c r="AM2708" s="496"/>
      <c r="AN2708" s="504"/>
      <c r="AO2708" s="505"/>
      <c r="AP2708" s="493"/>
      <c r="AQ2708" s="494"/>
      <c r="AR2708" s="495">
        <f>IF(AN2708=0,0,(AP2708/AN2708)*100)</f>
        <v>0</v>
      </c>
      <c r="AS2708" s="496"/>
      <c r="AT2708" s="497">
        <f>AB2708+AH2708+AN2708</f>
        <v>0</v>
      </c>
      <c r="AU2708" s="498"/>
      <c r="AV2708" s="499">
        <f>AD2708+AJ2708+AP2708</f>
        <v>0</v>
      </c>
      <c r="AW2708" s="500"/>
      <c r="AX2708" s="495">
        <f>IF(AT2708=0,0,(AV2708/AT2708)*100)</f>
        <v>0</v>
      </c>
      <c r="AY2708" s="496"/>
      <c r="AZ2708" s="504"/>
      <c r="BA2708" s="505"/>
      <c r="BB2708" s="493"/>
      <c r="BC2708" s="494"/>
      <c r="BD2708" s="495">
        <f>IF(AZ2708=0,0,(BB2708/AZ2708)*100)</f>
        <v>0</v>
      </c>
      <c r="BE2708" s="496"/>
      <c r="BF2708" s="497">
        <f>AT2708+AZ2708</f>
        <v>0</v>
      </c>
      <c r="BG2708" s="498"/>
      <c r="BH2708" s="499">
        <f>AV2708+BB2708</f>
        <v>0</v>
      </c>
      <c r="BI2708" s="500"/>
      <c r="BJ2708" s="495">
        <f>IF(BF2708=0,0,(BH2708/BF2708)*100)</f>
        <v>0</v>
      </c>
      <c r="BK2708" s="496"/>
      <c r="BL2708" s="501"/>
      <c r="BM2708" s="502"/>
      <c r="BN2708" s="503"/>
      <c r="BO2708" s="86"/>
      <c r="BP2708" s="87"/>
      <c r="BQ2708" s="84"/>
      <c r="BR2708" s="84"/>
      <c r="BS2708" s="84"/>
    </row>
    <row r="2709" spans="1:71" s="88" customFormat="1" ht="48.95" customHeight="1" thickBot="1">
      <c r="A2709" s="84"/>
      <c r="B2709" s="247"/>
      <c r="C2709" s="249"/>
      <c r="D2709" s="488" t="s">
        <v>52</v>
      </c>
      <c r="E2709" s="489"/>
      <c r="F2709" s="89"/>
      <c r="G2709" s="89"/>
      <c r="H2709" s="249"/>
      <c r="I2709" s="249"/>
      <c r="J2709" s="490">
        <f>IF((J2706+L2708)=0,0,J2706/(J2706+L2708)*100)</f>
        <v>0</v>
      </c>
      <c r="K2709" s="491"/>
      <c r="L2709" s="490">
        <f>IF((L2706+J2708)=0,0,L2706/(L2706+J2708)*100)</f>
        <v>0</v>
      </c>
      <c r="M2709" s="491"/>
      <c r="N2709" s="490">
        <f>IF((N2706+N2708)=0,0,N2706/(N2706+N2708)*100)</f>
        <v>0</v>
      </c>
      <c r="O2709" s="492"/>
      <c r="P2709" s="654"/>
      <c r="Q2709" s="484"/>
      <c r="R2709" s="484"/>
      <c r="S2709" s="484"/>
      <c r="T2709" s="655"/>
      <c r="U2709" s="655"/>
      <c r="V2709" s="484"/>
      <c r="W2709" s="484"/>
      <c r="X2709" s="484"/>
      <c r="Y2709" s="484"/>
      <c r="Z2709" s="484"/>
      <c r="AA2709" s="484"/>
      <c r="AB2709" s="484"/>
      <c r="AC2709" s="484"/>
      <c r="AD2709" s="484"/>
      <c r="AE2709" s="484"/>
      <c r="AF2709" s="484"/>
      <c r="AG2709" s="484"/>
      <c r="AH2709" s="484"/>
      <c r="AI2709" s="484"/>
      <c r="AJ2709" s="484"/>
      <c r="AK2709" s="484"/>
      <c r="AL2709" s="484"/>
      <c r="AM2709" s="484"/>
      <c r="AN2709" s="484"/>
      <c r="AO2709" s="484"/>
      <c r="AP2709" s="484"/>
      <c r="AQ2709" s="484"/>
      <c r="AR2709" s="484"/>
      <c r="AS2709" s="484"/>
      <c r="AT2709" s="484"/>
      <c r="AU2709" s="484"/>
      <c r="AV2709" s="484"/>
      <c r="AW2709" s="484"/>
      <c r="AX2709" s="484"/>
      <c r="AY2709" s="484"/>
      <c r="AZ2709" s="484"/>
      <c r="BA2709" s="484"/>
      <c r="BB2709" s="484"/>
      <c r="BC2709" s="484"/>
      <c r="BD2709" s="484"/>
      <c r="BE2709" s="484"/>
      <c r="BF2709" s="484"/>
      <c r="BG2709" s="484"/>
      <c r="BH2709" s="484"/>
      <c r="BI2709" s="484"/>
      <c r="BJ2709" s="484"/>
      <c r="BK2709" s="484"/>
      <c r="BL2709" s="484"/>
      <c r="BM2709" s="484"/>
      <c r="BN2709" s="485"/>
      <c r="BO2709" s="90"/>
      <c r="BP2709" s="90"/>
      <c r="BQ2709" s="84"/>
      <c r="BR2709" s="84"/>
      <c r="BS2709" s="84"/>
    </row>
    <row r="2710" spans="1:71" ht="27.75" thickTop="1" thickBot="1">
      <c r="A2710" s="62"/>
      <c r="B2710" s="250"/>
      <c r="C2710" s="251"/>
      <c r="D2710" s="251"/>
      <c r="E2710" s="251"/>
      <c r="F2710" s="91"/>
      <c r="G2710" s="91"/>
      <c r="H2710" s="251"/>
      <c r="I2710" s="251"/>
      <c r="J2710" s="251"/>
      <c r="K2710" s="251"/>
      <c r="L2710" s="251"/>
      <c r="M2710" s="251"/>
      <c r="N2710" s="251"/>
      <c r="O2710" s="251"/>
      <c r="P2710" s="251"/>
      <c r="Q2710" s="251"/>
      <c r="R2710" s="251"/>
      <c r="S2710" s="251"/>
      <c r="T2710" s="251"/>
      <c r="U2710" s="251"/>
      <c r="V2710" s="251"/>
      <c r="W2710" s="251"/>
      <c r="X2710" s="251"/>
      <c r="Y2710" s="251"/>
      <c r="Z2710" s="251"/>
      <c r="AA2710" s="251"/>
      <c r="AB2710" s="251"/>
      <c r="AC2710" s="251"/>
      <c r="AD2710" s="251"/>
      <c r="AE2710" s="251"/>
      <c r="AF2710" s="256"/>
      <c r="AG2710" s="256"/>
      <c r="AH2710" s="251"/>
      <c r="AI2710" s="251"/>
      <c r="AJ2710" s="251"/>
      <c r="AK2710" s="251"/>
      <c r="AL2710" s="251"/>
      <c r="AM2710" s="251"/>
      <c r="AN2710" s="251"/>
      <c r="AO2710" s="251"/>
      <c r="AP2710" s="251"/>
      <c r="AQ2710" s="251"/>
      <c r="AR2710" s="251"/>
      <c r="AS2710" s="251"/>
      <c r="AT2710" s="251"/>
      <c r="AU2710" s="251"/>
      <c r="AV2710" s="251"/>
      <c r="AW2710" s="251"/>
      <c r="AX2710" s="251"/>
      <c r="AY2710" s="251"/>
      <c r="AZ2710" s="251"/>
      <c r="BA2710" s="251"/>
      <c r="BB2710" s="251"/>
      <c r="BC2710" s="251"/>
      <c r="BD2710" s="251"/>
      <c r="BE2710" s="251"/>
      <c r="BF2710" s="251"/>
      <c r="BG2710" s="251"/>
      <c r="BH2710" s="251"/>
      <c r="BI2710" s="251"/>
      <c r="BJ2710" s="251"/>
      <c r="BK2710" s="251"/>
      <c r="BL2710" s="251"/>
      <c r="BM2710" s="251"/>
      <c r="BN2710" s="257"/>
      <c r="BO2710" s="92"/>
      <c r="BP2710" s="92"/>
      <c r="BQ2710" s="62"/>
      <c r="BR2710" s="62"/>
      <c r="BS2710" s="62"/>
    </row>
    <row r="2711" spans="1:71" s="88" customFormat="1" ht="73.349999999999994" customHeight="1" thickTop="1" thickBot="1">
      <c r="A2711" s="84"/>
      <c r="B2711" s="486" t="s">
        <v>70</v>
      </c>
      <c r="C2711" s="487"/>
      <c r="D2711" s="483" t="s">
        <v>60</v>
      </c>
      <c r="E2711" s="483"/>
      <c r="F2711" s="93"/>
      <c r="G2711" s="93"/>
      <c r="H2711" s="479"/>
      <c r="I2711" s="480"/>
      <c r="J2711" s="481"/>
      <c r="K2711" s="259"/>
      <c r="L2711" s="479"/>
      <c r="M2711" s="480"/>
      <c r="N2711" s="481"/>
      <c r="O2711" s="476" t="s">
        <v>53</v>
      </c>
      <c r="P2711" s="477"/>
      <c r="Q2711" s="477"/>
      <c r="R2711" s="477"/>
      <c r="S2711" s="479"/>
      <c r="T2711" s="480"/>
      <c r="U2711" s="481"/>
      <c r="V2711" s="259"/>
      <c r="W2711" s="479"/>
      <c r="X2711" s="480"/>
      <c r="Y2711" s="481"/>
      <c r="Z2711" s="476" t="s">
        <v>55</v>
      </c>
      <c r="AA2711" s="477"/>
      <c r="AB2711" s="477"/>
      <c r="AC2711" s="478"/>
      <c r="AD2711" s="479"/>
      <c r="AE2711" s="480"/>
      <c r="AF2711" s="481"/>
      <c r="AG2711" s="259"/>
      <c r="AH2711" s="479"/>
      <c r="AI2711" s="480"/>
      <c r="AJ2711" s="481"/>
      <c r="AK2711" s="476" t="s">
        <v>59</v>
      </c>
      <c r="AL2711" s="477"/>
      <c r="AM2711" s="477"/>
      <c r="AN2711" s="478"/>
      <c r="AO2711" s="479"/>
      <c r="AP2711" s="480"/>
      <c r="AQ2711" s="481"/>
      <c r="AR2711" s="263"/>
      <c r="AS2711" s="479"/>
      <c r="AT2711" s="480"/>
      <c r="AU2711" s="481"/>
      <c r="AV2711" s="264"/>
      <c r="AW2711" s="264"/>
      <c r="AX2711" s="264"/>
      <c r="AY2711" s="264"/>
      <c r="AZ2711" s="472" t="s">
        <v>20</v>
      </c>
      <c r="BA2711" s="472"/>
      <c r="BB2711" s="472"/>
      <c r="BC2711" s="472"/>
      <c r="BD2711" s="473"/>
      <c r="BE2711" s="469">
        <f>BL2706</f>
        <v>0</v>
      </c>
      <c r="BF2711" s="470"/>
      <c r="BG2711" s="471"/>
      <c r="BH2711" s="265"/>
      <c r="BI2711" s="469">
        <f>BL2708</f>
        <v>0</v>
      </c>
      <c r="BJ2711" s="470"/>
      <c r="BK2711" s="471"/>
      <c r="BL2711" s="266"/>
      <c r="BM2711" s="266"/>
      <c r="BN2711" s="267"/>
      <c r="BO2711" s="94"/>
      <c r="BP2711" s="94"/>
      <c r="BQ2711" s="84"/>
      <c r="BR2711" s="84"/>
      <c r="BS2711" s="84"/>
    </row>
    <row r="2712" spans="1:71" ht="15.6" customHeight="1" thickTop="1" thickBot="1">
      <c r="A2712" s="62"/>
      <c r="B2712" s="252"/>
      <c r="C2712" s="241"/>
      <c r="D2712" s="253"/>
      <c r="E2712" s="253"/>
      <c r="F2712" s="95"/>
      <c r="G2712" s="95"/>
      <c r="H2712" s="261"/>
      <c r="I2712" s="261"/>
      <c r="J2712" s="261"/>
      <c r="K2712" s="261"/>
      <c r="L2712" s="261"/>
      <c r="M2712" s="261"/>
      <c r="N2712" s="261"/>
      <c r="O2712" s="258"/>
      <c r="P2712" s="258"/>
      <c r="Q2712" s="258"/>
      <c r="R2712" s="258"/>
      <c r="S2712" s="261"/>
      <c r="T2712" s="261"/>
      <c r="U2712" s="261"/>
      <c r="V2712" s="260"/>
      <c r="W2712" s="261"/>
      <c r="X2712" s="261"/>
      <c r="Y2712" s="261"/>
      <c r="Z2712" s="258"/>
      <c r="AA2712" s="258"/>
      <c r="AB2712" s="258"/>
      <c r="AC2712" s="258"/>
      <c r="AD2712" s="261"/>
      <c r="AE2712" s="261"/>
      <c r="AF2712" s="261"/>
      <c r="AG2712" s="261"/>
      <c r="AH2712" s="260"/>
      <c r="AI2712" s="260"/>
      <c r="AJ2712" s="261"/>
      <c r="AK2712" s="258"/>
      <c r="AL2712" s="258"/>
      <c r="AM2712" s="258"/>
      <c r="AN2712" s="258"/>
      <c r="AO2712" s="261"/>
      <c r="AP2712" s="261"/>
      <c r="AQ2712" s="261"/>
      <c r="AR2712" s="261"/>
      <c r="AS2712" s="261"/>
      <c r="AT2712" s="263"/>
      <c r="AU2712" s="263"/>
      <c r="AV2712" s="268"/>
      <c r="AW2712" s="268"/>
      <c r="AX2712" s="268"/>
      <c r="AY2712" s="268"/>
      <c r="AZ2712" s="258"/>
      <c r="BA2712" s="269"/>
      <c r="BB2712" s="269"/>
      <c r="BC2712" s="270"/>
      <c r="BD2712" s="271"/>
      <c r="BE2712" s="272"/>
      <c r="BF2712" s="272"/>
      <c r="BG2712" s="263"/>
      <c r="BH2712" s="273"/>
      <c r="BI2712" s="274"/>
      <c r="BJ2712" s="274"/>
      <c r="BK2712" s="263"/>
      <c r="BL2712" s="268"/>
      <c r="BM2712" s="268"/>
      <c r="BN2712" s="275"/>
      <c r="BO2712" s="96"/>
      <c r="BP2712" s="96"/>
      <c r="BQ2712" s="62"/>
      <c r="BR2712" s="62"/>
      <c r="BS2712" s="62"/>
    </row>
    <row r="2713" spans="1:71" s="88" customFormat="1" ht="74.849999999999994" customHeight="1" thickTop="1" thickBot="1">
      <c r="A2713" s="84"/>
      <c r="B2713" s="482" t="s">
        <v>51</v>
      </c>
      <c r="C2713" s="472"/>
      <c r="D2713" s="483" t="s">
        <v>61</v>
      </c>
      <c r="E2713" s="483"/>
      <c r="F2713" s="93"/>
      <c r="G2713" s="93"/>
      <c r="H2713" s="469">
        <f>H2711</f>
        <v>0</v>
      </c>
      <c r="I2713" s="470"/>
      <c r="J2713" s="471"/>
      <c r="K2713" s="259"/>
      <c r="L2713" s="469">
        <f>L2711</f>
        <v>0</v>
      </c>
      <c r="M2713" s="470"/>
      <c r="N2713" s="471"/>
      <c r="O2713" s="476" t="s">
        <v>57</v>
      </c>
      <c r="P2713" s="477"/>
      <c r="Q2713" s="477"/>
      <c r="R2713" s="477"/>
      <c r="S2713" s="469">
        <f>S2711-H2711</f>
        <v>0</v>
      </c>
      <c r="T2713" s="470"/>
      <c r="U2713" s="471"/>
      <c r="V2713" s="259"/>
      <c r="W2713" s="469">
        <f>W2711-L2711</f>
        <v>0</v>
      </c>
      <c r="X2713" s="470"/>
      <c r="Y2713" s="471"/>
      <c r="Z2713" s="476" t="s">
        <v>56</v>
      </c>
      <c r="AA2713" s="477"/>
      <c r="AB2713" s="477"/>
      <c r="AC2713" s="478"/>
      <c r="AD2713" s="469">
        <f>AD2711-S2711</f>
        <v>0</v>
      </c>
      <c r="AE2713" s="470"/>
      <c r="AF2713" s="471"/>
      <c r="AG2713" s="259"/>
      <c r="AH2713" s="469">
        <f>AH2711-W2711</f>
        <v>0</v>
      </c>
      <c r="AI2713" s="470"/>
      <c r="AJ2713" s="471"/>
      <c r="AK2713" s="476" t="s">
        <v>58</v>
      </c>
      <c r="AL2713" s="477"/>
      <c r="AM2713" s="477"/>
      <c r="AN2713" s="478"/>
      <c r="AO2713" s="469">
        <f>AO2711-AD2711</f>
        <v>0</v>
      </c>
      <c r="AP2713" s="470"/>
      <c r="AQ2713" s="471"/>
      <c r="AR2713" s="263"/>
      <c r="AS2713" s="469">
        <f>AS2711-AH2711</f>
        <v>0</v>
      </c>
      <c r="AT2713" s="470"/>
      <c r="AU2713" s="471"/>
      <c r="AV2713" s="264"/>
      <c r="AW2713" s="264"/>
      <c r="AX2713" s="264"/>
      <c r="AY2713" s="264"/>
      <c r="AZ2713" s="472" t="s">
        <v>50</v>
      </c>
      <c r="BA2713" s="472"/>
      <c r="BB2713" s="472"/>
      <c r="BC2713" s="472"/>
      <c r="BD2713" s="473"/>
      <c r="BE2713" s="469">
        <f>BE2711-AO2711</f>
        <v>0</v>
      </c>
      <c r="BF2713" s="470"/>
      <c r="BG2713" s="471"/>
      <c r="BH2713" s="276"/>
      <c r="BI2713" s="469">
        <f>BI2711-AS2711</f>
        <v>0</v>
      </c>
      <c r="BJ2713" s="470"/>
      <c r="BK2713" s="471"/>
      <c r="BL2713" s="266"/>
      <c r="BM2713" s="266"/>
      <c r="BN2713" s="267"/>
      <c r="BO2713" s="94"/>
      <c r="BP2713" s="94"/>
      <c r="BQ2713" s="84"/>
      <c r="BR2713" s="84"/>
      <c r="BS2713" s="84"/>
    </row>
    <row r="2714" spans="1:71" ht="27.75" thickTop="1" thickBot="1">
      <c r="A2714" s="62"/>
      <c r="B2714" s="254"/>
      <c r="C2714" s="255"/>
      <c r="D2714" s="255"/>
      <c r="E2714" s="255"/>
      <c r="F2714" s="97"/>
      <c r="G2714" s="97"/>
      <c r="H2714" s="255"/>
      <c r="I2714" s="255"/>
      <c r="J2714" s="255"/>
      <c r="K2714" s="255"/>
      <c r="L2714" s="255"/>
      <c r="M2714" s="255"/>
      <c r="N2714" s="255"/>
      <c r="O2714" s="255"/>
      <c r="P2714" s="255"/>
      <c r="Q2714" s="255"/>
      <c r="R2714" s="255"/>
      <c r="S2714" s="255"/>
      <c r="T2714" s="255"/>
      <c r="U2714" s="255"/>
      <c r="V2714" s="255"/>
      <c r="W2714" s="255"/>
      <c r="X2714" s="255"/>
      <c r="Y2714" s="255"/>
      <c r="Z2714" s="255"/>
      <c r="AA2714" s="255"/>
      <c r="AB2714" s="255"/>
      <c r="AC2714" s="255"/>
      <c r="AD2714" s="255"/>
      <c r="AE2714" s="255"/>
      <c r="AF2714" s="262"/>
      <c r="AG2714" s="262"/>
      <c r="AH2714" s="255"/>
      <c r="AI2714" s="255"/>
      <c r="AJ2714" s="255"/>
      <c r="AK2714" s="255"/>
      <c r="AL2714" s="255"/>
      <c r="AM2714" s="255"/>
      <c r="AN2714" s="255"/>
      <c r="AO2714" s="255"/>
      <c r="AP2714" s="255"/>
      <c r="AQ2714" s="255"/>
      <c r="AR2714" s="255"/>
      <c r="AS2714" s="255"/>
      <c r="AT2714" s="255"/>
      <c r="AU2714" s="255"/>
      <c r="AV2714" s="255"/>
      <c r="AW2714" s="255"/>
      <c r="AX2714" s="255"/>
      <c r="AY2714" s="255"/>
      <c r="AZ2714" s="255"/>
      <c r="BA2714" s="474" t="s">
        <v>104</v>
      </c>
      <c r="BB2714" s="474"/>
      <c r="BC2714" s="474"/>
      <c r="BD2714" s="474"/>
      <c r="BE2714" s="474"/>
      <c r="BF2714" s="474"/>
      <c r="BG2714" s="474"/>
      <c r="BH2714" s="474"/>
      <c r="BI2714" s="474"/>
      <c r="BJ2714" s="474"/>
      <c r="BK2714" s="474"/>
      <c r="BL2714" s="474"/>
      <c r="BM2714" s="474"/>
      <c r="BN2714" s="475"/>
      <c r="BO2714" s="98"/>
      <c r="BP2714" s="98"/>
      <c r="BQ2714" s="62"/>
      <c r="BR2714" s="62"/>
      <c r="BS2714" s="62"/>
    </row>
    <row r="2715" spans="1:71" ht="10.9" customHeight="1" thickTop="1">
      <c r="A2715" s="62"/>
      <c r="B2715" s="63"/>
      <c r="C2715" s="62"/>
      <c r="D2715" s="62"/>
      <c r="E2715" s="62"/>
      <c r="F2715" s="64"/>
      <c r="G2715" s="64"/>
      <c r="H2715" s="62"/>
      <c r="I2715" s="62"/>
      <c r="J2715" s="62"/>
      <c r="K2715" s="62"/>
      <c r="L2715" s="62"/>
      <c r="M2715" s="62"/>
      <c r="N2715" s="62"/>
      <c r="O2715" s="62"/>
      <c r="P2715" s="62"/>
      <c r="Q2715" s="62"/>
      <c r="R2715" s="62"/>
      <c r="S2715" s="62"/>
      <c r="T2715" s="62"/>
      <c r="U2715" s="62"/>
      <c r="V2715" s="62"/>
      <c r="W2715" s="62"/>
      <c r="X2715" s="62"/>
      <c r="Y2715" s="62"/>
      <c r="Z2715" s="62"/>
      <c r="AA2715" s="62"/>
      <c r="AB2715" s="62"/>
      <c r="AC2715" s="62"/>
      <c r="AD2715" s="62"/>
      <c r="AE2715" s="62"/>
      <c r="AF2715" s="65"/>
      <c r="AG2715" s="65"/>
      <c r="AH2715" s="62"/>
      <c r="AI2715" s="62"/>
      <c r="AJ2715" s="62"/>
      <c r="AK2715" s="62"/>
      <c r="AL2715" s="62"/>
      <c r="AM2715" s="62"/>
      <c r="AN2715" s="62"/>
      <c r="AO2715" s="62"/>
      <c r="AP2715" s="62"/>
      <c r="AQ2715" s="62"/>
      <c r="AR2715" s="62"/>
      <c r="AS2715" s="62"/>
      <c r="AT2715" s="62"/>
      <c r="AU2715" s="62"/>
      <c r="AV2715" s="62"/>
      <c r="AW2715" s="62"/>
      <c r="AX2715" s="62"/>
      <c r="AY2715" s="62"/>
      <c r="AZ2715" s="62"/>
      <c r="BA2715" s="62"/>
      <c r="BB2715" s="62"/>
      <c r="BC2715" s="62"/>
      <c r="BD2715" s="62"/>
      <c r="BE2715" s="62"/>
      <c r="BF2715" s="62"/>
      <c r="BG2715" s="62"/>
      <c r="BH2715" s="62"/>
      <c r="BI2715" s="62"/>
      <c r="BJ2715" s="62"/>
      <c r="BK2715" s="62"/>
      <c r="BL2715" s="62"/>
      <c r="BM2715" s="62"/>
      <c r="BN2715" s="62"/>
      <c r="BO2715" s="66"/>
      <c r="BP2715" s="66"/>
      <c r="BQ2715" s="62">
        <f>BQ360+BQ419+BQ478+BQ537+BQ596+BQ655+BQ714+BQ773+BQ832+BQ891+BQ950+BQ1009+BQ1068+BQ1127+BQ1186+BQ1245+BQ1304+BQ1363+BQ1422+BQ1481+BQ1540+BQ1599+BQ1658+BQ1717+BQ1776+BQ1835+BQ1894+BQ1953+BQ2012+BQ2071+BQ2130+BQ2189+BQ2248+BQ2307+BQ2366+BQ2425+BQ2484+BQ2543+BQ2602+BQ2661</f>
        <v>0</v>
      </c>
      <c r="BR2715" s="62">
        <f>BR360+BR419+BR478+BR537+BR596+BR655+BR714+BR773+BR832+BR891+BR950+BR1009+BR1068+BR1127+BR1186+BR1245+BR1304+BR1363+BR1422+BR1481+BR1540+BR1599+BR1658+BR1717+BR1776+BR1835+BR1894+BR1953+BR2012+BR2071+BR2130+BR2189+BR2248+BR2307+BR2366+BR2425+BR2484+BR2543+BR2602+BR2661</f>
        <v>0</v>
      </c>
      <c r="BS2715" s="62"/>
    </row>
    <row r="2716" spans="1:71" s="69" customFormat="1" ht="33.75">
      <c r="A2716" s="68"/>
      <c r="B2716" s="651" t="s">
        <v>9</v>
      </c>
      <c r="C2716" s="651"/>
      <c r="D2716" s="651"/>
      <c r="E2716" s="651"/>
      <c r="F2716" s="651"/>
      <c r="G2716" s="651"/>
      <c r="H2716" s="651"/>
      <c r="I2716" s="651"/>
      <c r="J2716" s="651"/>
      <c r="K2716" s="651"/>
      <c r="L2716" s="651"/>
      <c r="M2716" s="651"/>
      <c r="N2716" s="651"/>
      <c r="O2716" s="651"/>
      <c r="P2716" s="651"/>
      <c r="Q2716" s="651"/>
      <c r="R2716" s="651"/>
      <c r="S2716" s="651"/>
      <c r="T2716" s="651"/>
      <c r="U2716" s="651"/>
      <c r="V2716" s="651"/>
      <c r="W2716" s="651"/>
      <c r="X2716" s="651"/>
      <c r="Y2716" s="651"/>
      <c r="Z2716" s="651"/>
      <c r="AA2716" s="651"/>
      <c r="AB2716" s="651"/>
      <c r="AC2716" s="651"/>
      <c r="AD2716" s="651"/>
      <c r="AE2716" s="651"/>
      <c r="AF2716" s="651"/>
      <c r="AG2716" s="651"/>
      <c r="AH2716" s="651"/>
      <c r="AI2716" s="651"/>
      <c r="AJ2716" s="651"/>
      <c r="AK2716" s="651"/>
      <c r="AL2716" s="651"/>
      <c r="AM2716" s="651"/>
      <c r="AN2716" s="651"/>
      <c r="AO2716" s="651"/>
      <c r="AP2716" s="651"/>
      <c r="AQ2716" s="651"/>
      <c r="AR2716" s="651"/>
      <c r="AS2716" s="651"/>
      <c r="AT2716" s="651"/>
      <c r="AU2716" s="651"/>
      <c r="AV2716" s="651"/>
      <c r="AW2716" s="651"/>
      <c r="AX2716" s="651"/>
      <c r="AY2716" s="651"/>
      <c r="AZ2716" s="651"/>
      <c r="BA2716" s="651"/>
      <c r="BB2716" s="651"/>
      <c r="BC2716" s="651"/>
      <c r="BD2716" s="651"/>
      <c r="BE2716" s="651"/>
      <c r="BF2716" s="651"/>
      <c r="BG2716" s="651"/>
      <c r="BH2716" s="651"/>
      <c r="BI2716" s="651"/>
      <c r="BJ2716" s="651"/>
      <c r="BK2716" s="651"/>
      <c r="BL2716" s="651"/>
      <c r="BM2716" s="651"/>
      <c r="BN2716" s="651"/>
      <c r="BO2716" s="223"/>
      <c r="BP2716" s="223"/>
      <c r="BQ2716" s="68"/>
      <c r="BR2716" s="68"/>
      <c r="BS2716" s="68"/>
    </row>
    <row r="2717" spans="1:71" ht="10.9" customHeight="1">
      <c r="A2717" s="62"/>
      <c r="B2717" s="224"/>
      <c r="C2717" s="225"/>
      <c r="D2717" s="225"/>
      <c r="E2717" s="225"/>
      <c r="F2717" s="226"/>
      <c r="G2717" s="226"/>
      <c r="H2717" s="225"/>
      <c r="I2717" s="225"/>
      <c r="J2717" s="225"/>
      <c r="K2717" s="225"/>
      <c r="L2717" s="225"/>
      <c r="M2717" s="225"/>
      <c r="N2717" s="225"/>
      <c r="O2717" s="225"/>
      <c r="P2717" s="225"/>
      <c r="Q2717" s="225"/>
      <c r="R2717" s="225"/>
      <c r="S2717" s="225"/>
      <c r="T2717" s="225"/>
      <c r="U2717" s="225"/>
      <c r="V2717" s="225"/>
      <c r="W2717" s="225"/>
      <c r="X2717" s="225"/>
      <c r="Y2717" s="225"/>
      <c r="Z2717" s="225"/>
      <c r="AA2717" s="225"/>
      <c r="AB2717" s="225"/>
      <c r="AC2717" s="225"/>
      <c r="AD2717" s="225"/>
      <c r="AE2717" s="225"/>
      <c r="AF2717" s="227"/>
      <c r="AG2717" s="227"/>
      <c r="AH2717" s="225"/>
      <c r="AI2717" s="225"/>
      <c r="AJ2717" s="225"/>
      <c r="AK2717" s="225"/>
      <c r="AL2717" s="225"/>
      <c r="AM2717" s="225"/>
      <c r="AN2717" s="225"/>
      <c r="AO2717" s="225"/>
      <c r="AP2717" s="225"/>
      <c r="AQ2717" s="225"/>
      <c r="AR2717" s="225"/>
      <c r="AS2717" s="225"/>
      <c r="AT2717" s="225"/>
      <c r="AU2717" s="225"/>
      <c r="AV2717" s="225"/>
      <c r="AW2717" s="225"/>
      <c r="AX2717" s="225"/>
      <c r="AY2717" s="225"/>
      <c r="AZ2717" s="225"/>
      <c r="BA2717" s="225"/>
      <c r="BB2717" s="225"/>
      <c r="BC2717" s="225"/>
      <c r="BD2717" s="225"/>
      <c r="BE2717" s="225"/>
      <c r="BF2717" s="225"/>
      <c r="BG2717" s="225"/>
      <c r="BH2717" s="225"/>
      <c r="BI2717" s="225"/>
      <c r="BJ2717" s="225"/>
      <c r="BK2717" s="225"/>
      <c r="BL2717" s="225"/>
      <c r="BM2717" s="225"/>
      <c r="BN2717" s="652"/>
      <c r="BO2717" s="652"/>
      <c r="BP2717" s="652"/>
      <c r="BQ2717" s="62"/>
      <c r="BR2717" s="62"/>
      <c r="BS2717" s="62"/>
    </row>
    <row r="2718" spans="1:71" s="70" customFormat="1" ht="36.75" customHeight="1">
      <c r="A2718" s="63"/>
      <c r="B2718" s="224"/>
      <c r="C2718" s="224"/>
      <c r="D2718" s="228" t="s">
        <v>10</v>
      </c>
      <c r="E2718" s="653" t="str">
        <f>IF(ROSTER!D$3="","",ROSTER!D$3)</f>
        <v/>
      </c>
      <c r="F2718" s="653"/>
      <c r="G2718" s="653"/>
      <c r="H2718" s="653"/>
      <c r="I2718" s="653"/>
      <c r="J2718" s="653"/>
      <c r="K2718" s="653"/>
      <c r="L2718" s="653"/>
      <c r="M2718" s="653"/>
      <c r="N2718" s="653"/>
      <c r="O2718" s="653"/>
      <c r="P2718" s="653"/>
      <c r="Q2718" s="653"/>
      <c r="R2718" s="653"/>
      <c r="S2718" s="653"/>
      <c r="T2718" s="653"/>
      <c r="U2718" s="653"/>
      <c r="V2718" s="653"/>
      <c r="W2718" s="653"/>
      <c r="X2718" s="653"/>
      <c r="Y2718" s="653"/>
      <c r="Z2718" s="653"/>
      <c r="AA2718" s="653"/>
      <c r="AB2718" s="653"/>
      <c r="AC2718" s="653"/>
      <c r="AD2718" s="229"/>
      <c r="AE2718" s="649" t="s">
        <v>11</v>
      </c>
      <c r="AF2718" s="649"/>
      <c r="AG2718" s="649"/>
      <c r="AH2718" s="649"/>
      <c r="AI2718" s="649"/>
      <c r="AJ2718" s="649"/>
      <c r="AK2718" s="649"/>
      <c r="AL2718" s="647"/>
      <c r="AM2718" s="647"/>
      <c r="AN2718" s="647"/>
      <c r="AO2718" s="647"/>
      <c r="AP2718" s="647"/>
      <c r="AQ2718" s="647"/>
      <c r="AR2718" s="647"/>
      <c r="AS2718" s="647"/>
      <c r="AT2718" s="647"/>
      <c r="AU2718" s="647"/>
      <c r="AV2718" s="647"/>
      <c r="AW2718" s="647"/>
      <c r="AX2718" s="647"/>
      <c r="AY2718" s="647"/>
      <c r="AZ2718" s="647"/>
      <c r="BA2718" s="647"/>
      <c r="BB2718" s="647"/>
      <c r="BC2718" s="647"/>
      <c r="BD2718" s="647"/>
      <c r="BE2718" s="647"/>
      <c r="BF2718" s="647"/>
      <c r="BG2718" s="647"/>
      <c r="BH2718" s="647"/>
      <c r="BI2718" s="647"/>
      <c r="BJ2718" s="647"/>
      <c r="BK2718" s="647"/>
      <c r="BL2718" s="647"/>
      <c r="BM2718" s="647"/>
      <c r="BN2718" s="652"/>
      <c r="BO2718" s="652"/>
      <c r="BP2718" s="652"/>
      <c r="BQ2718" s="63"/>
      <c r="BR2718" s="63"/>
      <c r="BS2718" s="63"/>
    </row>
    <row r="2719" spans="1:71" ht="8.85" customHeight="1">
      <c r="A2719" s="71"/>
      <c r="B2719" s="224"/>
      <c r="C2719" s="227" t="s">
        <v>39</v>
      </c>
      <c r="D2719" s="227"/>
      <c r="E2719" s="227"/>
      <c r="F2719" s="230"/>
      <c r="G2719" s="230"/>
      <c r="H2719" s="227"/>
      <c r="I2719" s="227"/>
      <c r="J2719" s="231"/>
      <c r="K2719" s="231"/>
      <c r="L2719" s="231"/>
      <c r="M2719" s="231"/>
      <c r="N2719" s="231"/>
      <c r="O2719" s="231"/>
      <c r="P2719" s="231"/>
      <c r="Q2719" s="231"/>
      <c r="R2719" s="231"/>
      <c r="S2719" s="231"/>
      <c r="T2719" s="231"/>
      <c r="U2719" s="231"/>
      <c r="V2719" s="231"/>
      <c r="W2719" s="231"/>
      <c r="X2719" s="231"/>
      <c r="Y2719" s="231"/>
      <c r="Z2719" s="231"/>
      <c r="AA2719" s="231"/>
      <c r="AB2719" s="231"/>
      <c r="AC2719" s="231"/>
      <c r="AD2719" s="231"/>
      <c r="AE2719" s="231"/>
      <c r="AF2719" s="231"/>
      <c r="AG2719" s="227"/>
      <c r="AH2719" s="232"/>
      <c r="AI2719" s="233"/>
      <c r="AJ2719" s="233"/>
      <c r="AK2719" s="233"/>
      <c r="AL2719" s="233"/>
      <c r="AM2719" s="233"/>
      <c r="AN2719" s="233"/>
      <c r="AO2719" s="234"/>
      <c r="AP2719" s="235"/>
      <c r="AQ2719" s="235"/>
      <c r="AR2719" s="235"/>
      <c r="AS2719" s="235"/>
      <c r="AT2719" s="235"/>
      <c r="AU2719" s="235"/>
      <c r="AV2719" s="235"/>
      <c r="AW2719" s="235"/>
      <c r="AX2719" s="235"/>
      <c r="AY2719" s="235"/>
      <c r="AZ2719" s="235"/>
      <c r="BA2719" s="235"/>
      <c r="BB2719" s="235"/>
      <c r="BC2719" s="235"/>
      <c r="BD2719" s="235"/>
      <c r="BE2719" s="235"/>
      <c r="BF2719" s="235"/>
      <c r="BG2719" s="235"/>
      <c r="BH2719" s="235"/>
      <c r="BI2719" s="235"/>
      <c r="BJ2719" s="235"/>
      <c r="BK2719" s="235"/>
      <c r="BL2719" s="235"/>
      <c r="BM2719" s="235"/>
      <c r="BN2719" s="235"/>
      <c r="BO2719" s="236"/>
      <c r="BP2719" s="236"/>
      <c r="BQ2719" s="71"/>
      <c r="BR2719" s="71"/>
      <c r="BS2719" s="71"/>
    </row>
    <row r="2720" spans="1:71" s="70" customFormat="1" ht="37.5">
      <c r="A2720" s="63"/>
      <c r="B2720" s="224"/>
      <c r="C2720" s="646" t="s">
        <v>38</v>
      </c>
      <c r="D2720" s="646"/>
      <c r="E2720" s="647"/>
      <c r="F2720" s="647"/>
      <c r="G2720" s="647"/>
      <c r="H2720" s="647"/>
      <c r="I2720" s="647"/>
      <c r="J2720" s="647"/>
      <c r="K2720" s="647"/>
      <c r="L2720" s="647"/>
      <c r="M2720" s="647"/>
      <c r="N2720" s="647"/>
      <c r="O2720" s="647"/>
      <c r="P2720" s="647"/>
      <c r="Q2720" s="647"/>
      <c r="R2720" s="647"/>
      <c r="S2720" s="647"/>
      <c r="T2720" s="647"/>
      <c r="U2720" s="647"/>
      <c r="V2720" s="647"/>
      <c r="W2720" s="647"/>
      <c r="X2720" s="647"/>
      <c r="Y2720" s="647"/>
      <c r="Z2720" s="647"/>
      <c r="AA2720" s="647"/>
      <c r="AB2720" s="647"/>
      <c r="AC2720" s="647"/>
      <c r="AD2720" s="229"/>
      <c r="AE2720" s="648" t="s">
        <v>21</v>
      </c>
      <c r="AF2720" s="648"/>
      <c r="AG2720" s="648"/>
      <c r="AH2720" s="648"/>
      <c r="AI2720" s="647"/>
      <c r="AJ2720" s="647"/>
      <c r="AK2720" s="647"/>
      <c r="AL2720" s="647"/>
      <c r="AM2720" s="647"/>
      <c r="AN2720" s="647"/>
      <c r="AO2720" s="647"/>
      <c r="AP2720" s="647"/>
      <c r="AQ2720" s="647"/>
      <c r="AR2720" s="647"/>
      <c r="AS2720" s="647"/>
      <c r="AT2720" s="647"/>
      <c r="AU2720" s="647"/>
      <c r="AV2720" s="647"/>
      <c r="AW2720" s="647"/>
      <c r="AX2720" s="647"/>
      <c r="AY2720" s="647"/>
      <c r="AZ2720" s="647"/>
      <c r="BA2720" s="649" t="s">
        <v>12</v>
      </c>
      <c r="BB2720" s="649"/>
      <c r="BC2720" s="649"/>
      <c r="BD2720" s="650"/>
      <c r="BE2720" s="650"/>
      <c r="BF2720" s="650"/>
      <c r="BG2720" s="650"/>
      <c r="BH2720" s="650"/>
      <c r="BI2720" s="650"/>
      <c r="BJ2720" s="650"/>
      <c r="BK2720" s="650"/>
      <c r="BL2720" s="650"/>
      <c r="BM2720" s="650"/>
      <c r="BN2720" s="237"/>
      <c r="BO2720" s="238"/>
      <c r="BP2720" s="238"/>
      <c r="BQ2720" s="72">
        <f>IF(BD2720=0,0,1)</f>
        <v>0</v>
      </c>
      <c r="BR2720" s="73">
        <f>IF((BE2770+BI2770)&gt;(AO2770+AS2770),1,0)</f>
        <v>0</v>
      </c>
      <c r="BS2720" s="74"/>
    </row>
    <row r="2721" spans="1:71" ht="9.6" customHeight="1">
      <c r="A2721" s="62"/>
      <c r="B2721" s="224"/>
      <c r="C2721" s="225"/>
      <c r="D2721" s="225"/>
      <c r="E2721" s="225"/>
      <c r="F2721" s="226"/>
      <c r="G2721" s="226"/>
      <c r="H2721" s="225"/>
      <c r="I2721" s="225"/>
      <c r="J2721" s="225"/>
      <c r="K2721" s="225"/>
      <c r="L2721" s="225"/>
      <c r="M2721" s="225"/>
      <c r="N2721" s="225"/>
      <c r="O2721" s="225"/>
      <c r="P2721" s="225"/>
      <c r="Q2721" s="225"/>
      <c r="R2721" s="225"/>
      <c r="S2721" s="225"/>
      <c r="T2721" s="225"/>
      <c r="U2721" s="225"/>
      <c r="V2721" s="225"/>
      <c r="W2721" s="225"/>
      <c r="X2721" s="225"/>
      <c r="Y2721" s="225"/>
      <c r="Z2721" s="225"/>
      <c r="AA2721" s="225"/>
      <c r="AB2721" s="225"/>
      <c r="AC2721" s="225"/>
      <c r="AD2721" s="225"/>
      <c r="AE2721" s="225"/>
      <c r="AF2721" s="227"/>
      <c r="AG2721" s="227"/>
      <c r="AH2721" s="225"/>
      <c r="AI2721" s="225"/>
      <c r="AJ2721" s="225"/>
      <c r="AK2721" s="225"/>
      <c r="AL2721" s="225"/>
      <c r="AM2721" s="225"/>
      <c r="AN2721" s="225"/>
      <c r="AO2721" s="225"/>
      <c r="AP2721" s="225"/>
      <c r="AQ2721" s="225"/>
      <c r="AR2721" s="225"/>
      <c r="AS2721" s="225"/>
      <c r="AT2721" s="225"/>
      <c r="AU2721" s="225"/>
      <c r="AV2721" s="225"/>
      <c r="AW2721" s="225"/>
      <c r="AX2721" s="225"/>
      <c r="AY2721" s="225"/>
      <c r="AZ2721" s="225"/>
      <c r="BA2721" s="225"/>
      <c r="BB2721" s="225"/>
      <c r="BC2721" s="225"/>
      <c r="BD2721" s="225"/>
      <c r="BE2721" s="225"/>
      <c r="BF2721" s="225"/>
      <c r="BG2721" s="225"/>
      <c r="BH2721" s="225"/>
      <c r="BI2721" s="225"/>
      <c r="BJ2721" s="225"/>
      <c r="BK2721" s="225"/>
      <c r="BL2721" s="225"/>
      <c r="BM2721" s="225"/>
      <c r="BN2721" s="225"/>
      <c r="BO2721" s="239"/>
      <c r="BP2721" s="239"/>
      <c r="BQ2721" s="62"/>
      <c r="BR2721" s="62"/>
      <c r="BS2721" s="62"/>
    </row>
    <row r="2722" spans="1:71" ht="8.85" customHeight="1" thickBot="1">
      <c r="A2722" s="62"/>
      <c r="B2722" s="240"/>
      <c r="C2722" s="241"/>
      <c r="D2722" s="241"/>
      <c r="E2722" s="241"/>
      <c r="F2722" s="242"/>
      <c r="G2722" s="242"/>
      <c r="H2722" s="241"/>
      <c r="I2722" s="241"/>
      <c r="J2722" s="241"/>
      <c r="K2722" s="241"/>
      <c r="L2722" s="241"/>
      <c r="M2722" s="241"/>
      <c r="N2722" s="241"/>
      <c r="O2722" s="241"/>
      <c r="P2722" s="241"/>
      <c r="Q2722" s="241"/>
      <c r="R2722" s="241"/>
      <c r="S2722" s="241"/>
      <c r="T2722" s="241"/>
      <c r="U2722" s="241"/>
      <c r="V2722" s="241"/>
      <c r="W2722" s="241"/>
      <c r="X2722" s="241"/>
      <c r="Y2722" s="241"/>
      <c r="Z2722" s="241"/>
      <c r="AA2722" s="241"/>
      <c r="AB2722" s="241"/>
      <c r="AC2722" s="241"/>
      <c r="AD2722" s="241"/>
      <c r="AE2722" s="241"/>
      <c r="AF2722" s="243"/>
      <c r="AG2722" s="243"/>
      <c r="AH2722" s="241"/>
      <c r="AI2722" s="241"/>
      <c r="AJ2722" s="241"/>
      <c r="AK2722" s="241"/>
      <c r="AL2722" s="241"/>
      <c r="AM2722" s="241"/>
      <c r="AN2722" s="241"/>
      <c r="AO2722" s="241"/>
      <c r="AP2722" s="241"/>
      <c r="AQ2722" s="241"/>
      <c r="AR2722" s="241"/>
      <c r="AS2722" s="241"/>
      <c r="AT2722" s="241"/>
      <c r="AU2722" s="241"/>
      <c r="AV2722" s="241"/>
      <c r="AW2722" s="241"/>
      <c r="AX2722" s="241"/>
      <c r="AY2722" s="241"/>
      <c r="AZ2722" s="241"/>
      <c r="BA2722" s="241"/>
      <c r="BB2722" s="241"/>
      <c r="BC2722" s="241"/>
      <c r="BD2722" s="241"/>
      <c r="BE2722" s="241"/>
      <c r="BF2722" s="241"/>
      <c r="BG2722" s="241"/>
      <c r="BH2722" s="241"/>
      <c r="BI2722" s="241"/>
      <c r="BJ2722" s="241"/>
      <c r="BK2722" s="241"/>
      <c r="BL2722" s="241"/>
      <c r="BM2722" s="241"/>
      <c r="BN2722" s="241"/>
      <c r="BO2722" s="244"/>
      <c r="BP2722" s="244"/>
      <c r="BQ2722" s="62"/>
      <c r="BR2722" s="62"/>
      <c r="BS2722" s="62"/>
    </row>
    <row r="2723" spans="1:71" s="70" customFormat="1" ht="33.4" customHeight="1" thickTop="1">
      <c r="A2723" s="74"/>
      <c r="B2723" s="634" t="s">
        <v>0</v>
      </c>
      <c r="C2723" s="636" t="s">
        <v>1</v>
      </c>
      <c r="D2723" s="637"/>
      <c r="E2723" s="245" t="s">
        <v>28</v>
      </c>
      <c r="F2723" s="644" t="s">
        <v>115</v>
      </c>
      <c r="G2723" s="644" t="s">
        <v>116</v>
      </c>
      <c r="H2723" s="640" t="s">
        <v>41</v>
      </c>
      <c r="I2723" s="641"/>
      <c r="J2723" s="619" t="s">
        <v>7</v>
      </c>
      <c r="K2723" s="619"/>
      <c r="L2723" s="619"/>
      <c r="M2723" s="619"/>
      <c r="N2723" s="619"/>
      <c r="O2723" s="619"/>
      <c r="P2723" s="619" t="s">
        <v>2</v>
      </c>
      <c r="Q2723" s="619"/>
      <c r="R2723" s="619"/>
      <c r="S2723" s="619"/>
      <c r="T2723" s="619"/>
      <c r="U2723" s="619"/>
      <c r="V2723" s="630" t="s">
        <v>35</v>
      </c>
      <c r="W2723" s="631"/>
      <c r="X2723" s="630" t="s">
        <v>36</v>
      </c>
      <c r="Y2723" s="631"/>
      <c r="Z2723" s="630" t="s">
        <v>44</v>
      </c>
      <c r="AA2723" s="631"/>
      <c r="AB2723" s="619" t="s">
        <v>6</v>
      </c>
      <c r="AC2723" s="619"/>
      <c r="AD2723" s="619"/>
      <c r="AE2723" s="619"/>
      <c r="AF2723" s="619"/>
      <c r="AG2723" s="619"/>
      <c r="AH2723" s="619" t="s">
        <v>74</v>
      </c>
      <c r="AI2723" s="619"/>
      <c r="AJ2723" s="619"/>
      <c r="AK2723" s="619"/>
      <c r="AL2723" s="619"/>
      <c r="AM2723" s="619"/>
      <c r="AN2723" s="619" t="s">
        <v>75</v>
      </c>
      <c r="AO2723" s="619"/>
      <c r="AP2723" s="619"/>
      <c r="AQ2723" s="619"/>
      <c r="AR2723" s="619"/>
      <c r="AS2723" s="619"/>
      <c r="AT2723" s="619" t="s">
        <v>76</v>
      </c>
      <c r="AU2723" s="619"/>
      <c r="AV2723" s="619"/>
      <c r="AW2723" s="619"/>
      <c r="AX2723" s="619"/>
      <c r="AY2723" s="621"/>
      <c r="AZ2723" s="619" t="s">
        <v>4</v>
      </c>
      <c r="BA2723" s="619"/>
      <c r="BB2723" s="619"/>
      <c r="BC2723" s="619"/>
      <c r="BD2723" s="619"/>
      <c r="BE2723" s="620"/>
      <c r="BF2723" s="619" t="s">
        <v>77</v>
      </c>
      <c r="BG2723" s="619"/>
      <c r="BH2723" s="619"/>
      <c r="BI2723" s="619"/>
      <c r="BJ2723" s="619"/>
      <c r="BK2723" s="621"/>
      <c r="BL2723" s="622" t="s">
        <v>25</v>
      </c>
      <c r="BM2723" s="623"/>
      <c r="BN2723" s="624"/>
      <c r="BO2723" s="615" t="s">
        <v>92</v>
      </c>
      <c r="BP2723" s="615" t="s">
        <v>93</v>
      </c>
      <c r="BQ2723" s="74"/>
      <c r="BR2723" s="74"/>
      <c r="BS2723" s="74"/>
    </row>
    <row r="2724" spans="1:71" s="76" customFormat="1" ht="31.9" customHeight="1">
      <c r="A2724" s="75"/>
      <c r="B2724" s="635"/>
      <c r="C2724" s="638"/>
      <c r="D2724" s="639"/>
      <c r="E2724" s="246" t="s">
        <v>117</v>
      </c>
      <c r="F2724" s="645"/>
      <c r="G2724" s="645"/>
      <c r="H2724" s="642"/>
      <c r="I2724" s="643"/>
      <c r="J2724" s="607" t="s">
        <v>17</v>
      </c>
      <c r="K2724" s="608"/>
      <c r="L2724" s="609" t="s">
        <v>18</v>
      </c>
      <c r="M2724" s="610"/>
      <c r="N2724" s="617" t="s">
        <v>19</v>
      </c>
      <c r="O2724" s="618" t="s">
        <v>8</v>
      </c>
      <c r="P2724" s="607" t="s">
        <v>26</v>
      </c>
      <c r="Q2724" s="608"/>
      <c r="R2724" s="609" t="s">
        <v>24</v>
      </c>
      <c r="S2724" s="610"/>
      <c r="T2724" s="617" t="s">
        <v>19</v>
      </c>
      <c r="U2724" s="618"/>
      <c r="V2724" s="632"/>
      <c r="W2724" s="633"/>
      <c r="X2724" s="632"/>
      <c r="Y2724" s="633"/>
      <c r="Z2724" s="632"/>
      <c r="AA2724" s="633"/>
      <c r="AB2724" s="607" t="s">
        <v>54</v>
      </c>
      <c r="AC2724" s="608"/>
      <c r="AD2724" s="609" t="s">
        <v>23</v>
      </c>
      <c r="AE2724" s="610" t="s">
        <v>3</v>
      </c>
      <c r="AF2724" s="611" t="s">
        <v>5</v>
      </c>
      <c r="AG2724" s="612"/>
      <c r="AH2724" s="607" t="s">
        <v>54</v>
      </c>
      <c r="AI2724" s="608"/>
      <c r="AJ2724" s="609" t="s">
        <v>23</v>
      </c>
      <c r="AK2724" s="610" t="s">
        <v>3</v>
      </c>
      <c r="AL2724" s="611" t="s">
        <v>5</v>
      </c>
      <c r="AM2724" s="612"/>
      <c r="AN2724" s="607" t="s">
        <v>54</v>
      </c>
      <c r="AO2724" s="608"/>
      <c r="AP2724" s="609" t="s">
        <v>23</v>
      </c>
      <c r="AQ2724" s="610" t="s">
        <v>3</v>
      </c>
      <c r="AR2724" s="611" t="s">
        <v>5</v>
      </c>
      <c r="AS2724" s="612"/>
      <c r="AT2724" s="613" t="s">
        <v>54</v>
      </c>
      <c r="AU2724" s="614"/>
      <c r="AV2724" s="628" t="s">
        <v>23</v>
      </c>
      <c r="AW2724" s="629" t="s">
        <v>3</v>
      </c>
      <c r="AX2724" s="611" t="s">
        <v>5</v>
      </c>
      <c r="AY2724" s="612"/>
      <c r="AZ2724" s="607" t="s">
        <v>54</v>
      </c>
      <c r="BA2724" s="608"/>
      <c r="BB2724" s="609" t="s">
        <v>23</v>
      </c>
      <c r="BC2724" s="610" t="s">
        <v>3</v>
      </c>
      <c r="BD2724" s="611" t="s">
        <v>5</v>
      </c>
      <c r="BE2724" s="612"/>
      <c r="BF2724" s="613" t="s">
        <v>54</v>
      </c>
      <c r="BG2724" s="614"/>
      <c r="BH2724" s="628" t="s">
        <v>23</v>
      </c>
      <c r="BI2724" s="629" t="s">
        <v>3</v>
      </c>
      <c r="BJ2724" s="611" t="s">
        <v>5</v>
      </c>
      <c r="BK2724" s="612"/>
      <c r="BL2724" s="625"/>
      <c r="BM2724" s="626"/>
      <c r="BN2724" s="627"/>
      <c r="BO2724" s="616"/>
      <c r="BP2724" s="616"/>
      <c r="BQ2724" s="75"/>
      <c r="BR2724" s="75"/>
      <c r="BS2724" s="75"/>
    </row>
    <row r="2725" spans="1:71" ht="23.85" customHeight="1">
      <c r="A2725" s="77"/>
      <c r="B2725" s="605" t="str">
        <f>IF(ROSTER!B$8="","",ROSTER!B$8)</f>
        <v/>
      </c>
      <c r="C2725" s="588" t="str">
        <f>IF(ROSTER!C$8="","",ROSTER!C$8)</f>
        <v/>
      </c>
      <c r="D2725" s="589"/>
      <c r="E2725" s="590"/>
      <c r="F2725" s="592">
        <f>IF(E2725="y",1,IF(E2725="S",1,0))</f>
        <v>0</v>
      </c>
      <c r="G2725" s="594">
        <f>IF(E2725="S",1,0)</f>
        <v>0</v>
      </c>
      <c r="H2725" s="584"/>
      <c r="I2725" s="576"/>
      <c r="J2725" s="564"/>
      <c r="K2725" s="565"/>
      <c r="L2725" s="568"/>
      <c r="M2725" s="569"/>
      <c r="N2725" s="578">
        <f>L2725+J2725</f>
        <v>0</v>
      </c>
      <c r="O2725" s="579"/>
      <c r="P2725" s="564"/>
      <c r="Q2725" s="565"/>
      <c r="R2725" s="568"/>
      <c r="S2725" s="569"/>
      <c r="T2725" s="578">
        <f>R2725-P2725</f>
        <v>0</v>
      </c>
      <c r="U2725" s="579"/>
      <c r="V2725" s="584"/>
      <c r="W2725" s="576"/>
      <c r="X2725" s="564"/>
      <c r="Y2725" s="576"/>
      <c r="Z2725" s="564"/>
      <c r="AA2725" s="576"/>
      <c r="AB2725" s="564"/>
      <c r="AC2725" s="565"/>
      <c r="AD2725" s="568"/>
      <c r="AE2725" s="569"/>
      <c r="AF2725" s="548">
        <f>IF(AB2725=0,0,(AD2725/AB2725)*100)</f>
        <v>0</v>
      </c>
      <c r="AG2725" s="549"/>
      <c r="AH2725" s="564"/>
      <c r="AI2725" s="565"/>
      <c r="AJ2725" s="568"/>
      <c r="AK2725" s="569"/>
      <c r="AL2725" s="548">
        <f>IF(AH2725=0,0,(AJ2725/AH2725)*100)</f>
        <v>0</v>
      </c>
      <c r="AM2725" s="549"/>
      <c r="AN2725" s="564"/>
      <c r="AO2725" s="565"/>
      <c r="AP2725" s="568"/>
      <c r="AQ2725" s="569"/>
      <c r="AR2725" s="548">
        <f>IF(AN2725=0,0,(AP2725/AN2725)*100)</f>
        <v>0</v>
      </c>
      <c r="AS2725" s="549"/>
      <c r="AT2725" s="572">
        <f>AB2725+AH2725+AN2725</f>
        <v>0</v>
      </c>
      <c r="AU2725" s="573"/>
      <c r="AV2725" s="544">
        <f>AD2725+AJ2725+AP2725</f>
        <v>0</v>
      </c>
      <c r="AW2725" s="545"/>
      <c r="AX2725" s="548">
        <f>IF(AT2725=0,0,(AV2725/AT2725)*100)</f>
        <v>0</v>
      </c>
      <c r="AY2725" s="549"/>
      <c r="AZ2725" s="564"/>
      <c r="BA2725" s="565"/>
      <c r="BB2725" s="568"/>
      <c r="BC2725" s="569"/>
      <c r="BD2725" s="548">
        <f>IF(AZ2725=0,0,(BB2725/AZ2725)*100)</f>
        <v>0</v>
      </c>
      <c r="BE2725" s="549"/>
      <c r="BF2725" s="572">
        <f>AT2725+AZ2725</f>
        <v>0</v>
      </c>
      <c r="BG2725" s="573"/>
      <c r="BH2725" s="544">
        <f>AV2725+BB2725</f>
        <v>0</v>
      </c>
      <c r="BI2725" s="545"/>
      <c r="BJ2725" s="548">
        <f>IF(BF2725=0,0,(BH2725/BF2725)*100)</f>
        <v>0</v>
      </c>
      <c r="BK2725" s="549"/>
      <c r="BL2725" s="552">
        <f>(AD2725*2)+(AJ2725*2)+(AP2725*3)+BB2725</f>
        <v>0</v>
      </c>
      <c r="BM2725" s="553"/>
      <c r="BN2725" s="554"/>
      <c r="BO2725" s="560" t="e">
        <f>(BL2725*BR$2312)+(N2725*BR$2313)+(X2725*BR$2314)+(R2725*BR$2315)+(V2725*BR$2316)+(Z2725*BR$2317)</f>
        <v>#REF!</v>
      </c>
      <c r="BP2725" s="560" t="e">
        <f>((AZ2725-BB2725)*BR$2319)+((AT2725-AV2725)*BR$2318)+(H2725*BR$2320)+(P2725*BR$2321)</f>
        <v>#REF!</v>
      </c>
      <c r="BQ2725" s="78" t="s">
        <v>81</v>
      </c>
      <c r="BR2725" s="79" t="e">
        <f>IF(#REF!="B",#REF!,IF(#REF!="C",#REF!,#REF!))</f>
        <v>#REF!</v>
      </c>
      <c r="BS2725" s="75"/>
    </row>
    <row r="2726" spans="1:71" ht="23.85" customHeight="1">
      <c r="A2726" s="77"/>
      <c r="B2726" s="606"/>
      <c r="C2726" s="562" t="str">
        <f>IF(ROSTER!D$8="","",ROSTER!D$8)</f>
        <v/>
      </c>
      <c r="D2726" s="563"/>
      <c r="E2726" s="591"/>
      <c r="F2726" s="593"/>
      <c r="G2726" s="595"/>
      <c r="H2726" s="585"/>
      <c r="I2726" s="577"/>
      <c r="J2726" s="566"/>
      <c r="K2726" s="567"/>
      <c r="L2726" s="570"/>
      <c r="M2726" s="571"/>
      <c r="N2726" s="582" t="s">
        <v>16</v>
      </c>
      <c r="O2726" s="583"/>
      <c r="P2726" s="566"/>
      <c r="Q2726" s="567"/>
      <c r="R2726" s="570"/>
      <c r="S2726" s="571"/>
      <c r="T2726" s="582" t="s">
        <v>16</v>
      </c>
      <c r="U2726" s="583"/>
      <c r="V2726" s="585"/>
      <c r="W2726" s="577"/>
      <c r="X2726" s="566"/>
      <c r="Y2726" s="577"/>
      <c r="Z2726" s="566"/>
      <c r="AA2726" s="577"/>
      <c r="AB2726" s="566"/>
      <c r="AC2726" s="567"/>
      <c r="AD2726" s="570"/>
      <c r="AE2726" s="571"/>
      <c r="AF2726" s="598"/>
      <c r="AG2726" s="599"/>
      <c r="AH2726" s="566"/>
      <c r="AI2726" s="567"/>
      <c r="AJ2726" s="570"/>
      <c r="AK2726" s="571"/>
      <c r="AL2726" s="598"/>
      <c r="AM2726" s="599"/>
      <c r="AN2726" s="566"/>
      <c r="AO2726" s="567"/>
      <c r="AP2726" s="570"/>
      <c r="AQ2726" s="571"/>
      <c r="AR2726" s="598"/>
      <c r="AS2726" s="599"/>
      <c r="AT2726" s="603"/>
      <c r="AU2726" s="604"/>
      <c r="AV2726" s="596"/>
      <c r="AW2726" s="597"/>
      <c r="AX2726" s="598"/>
      <c r="AY2726" s="599"/>
      <c r="AZ2726" s="566"/>
      <c r="BA2726" s="567"/>
      <c r="BB2726" s="570"/>
      <c r="BC2726" s="571"/>
      <c r="BD2726" s="598"/>
      <c r="BE2726" s="599"/>
      <c r="BF2726" s="603"/>
      <c r="BG2726" s="604"/>
      <c r="BH2726" s="596"/>
      <c r="BI2726" s="597"/>
      <c r="BJ2726" s="598"/>
      <c r="BK2726" s="599"/>
      <c r="BL2726" s="600"/>
      <c r="BM2726" s="601"/>
      <c r="BN2726" s="602"/>
      <c r="BO2726" s="561"/>
      <c r="BP2726" s="561"/>
      <c r="BQ2726" s="78" t="s">
        <v>82</v>
      </c>
      <c r="BR2726" s="79" t="e">
        <f>IF(#REF!="B",#REF!,IF(#REF!="C",#REF!,#REF!))</f>
        <v>#REF!</v>
      </c>
      <c r="BS2726" s="75"/>
    </row>
    <row r="2727" spans="1:71" ht="21.75" customHeight="1">
      <c r="A2727" s="62"/>
      <c r="B2727" s="605" t="str">
        <f>IF(ROSTER!B$10="","",ROSTER!B$10)</f>
        <v/>
      </c>
      <c r="C2727" s="588" t="str">
        <f>IF(ROSTER!C$10="","",ROSTER!C$10)</f>
        <v/>
      </c>
      <c r="D2727" s="589"/>
      <c r="E2727" s="590"/>
      <c r="F2727" s="592">
        <f>IF(E2727="y",1,IF(E2727="S",1,0))</f>
        <v>0</v>
      </c>
      <c r="G2727" s="594">
        <f>IF(E2727="S",1,0)</f>
        <v>0</v>
      </c>
      <c r="H2727" s="584"/>
      <c r="I2727" s="576"/>
      <c r="J2727" s="564"/>
      <c r="K2727" s="565"/>
      <c r="L2727" s="568"/>
      <c r="M2727" s="569"/>
      <c r="N2727" s="578">
        <f>L2727+J2727</f>
        <v>0</v>
      </c>
      <c r="O2727" s="579"/>
      <c r="P2727" s="564"/>
      <c r="Q2727" s="565"/>
      <c r="R2727" s="568"/>
      <c r="S2727" s="569"/>
      <c r="T2727" s="578">
        <f>R2727-P2727</f>
        <v>0</v>
      </c>
      <c r="U2727" s="579"/>
      <c r="V2727" s="584"/>
      <c r="W2727" s="576"/>
      <c r="X2727" s="564"/>
      <c r="Y2727" s="576"/>
      <c r="Z2727" s="564"/>
      <c r="AA2727" s="576"/>
      <c r="AB2727" s="564"/>
      <c r="AC2727" s="565"/>
      <c r="AD2727" s="568"/>
      <c r="AE2727" s="569"/>
      <c r="AF2727" s="548">
        <f>IF(AB2727=0,0,(AD2727/AB2727)*100)</f>
        <v>0</v>
      </c>
      <c r="AG2727" s="549"/>
      <c r="AH2727" s="564"/>
      <c r="AI2727" s="565"/>
      <c r="AJ2727" s="568"/>
      <c r="AK2727" s="569"/>
      <c r="AL2727" s="548">
        <f>IF(AH2727=0,0,(AJ2727/AH2727)*100)</f>
        <v>0</v>
      </c>
      <c r="AM2727" s="549"/>
      <c r="AN2727" s="564"/>
      <c r="AO2727" s="565"/>
      <c r="AP2727" s="568"/>
      <c r="AQ2727" s="569"/>
      <c r="AR2727" s="548">
        <f>IF(AN2727=0,0,(AP2727/AN2727)*100)</f>
        <v>0</v>
      </c>
      <c r="AS2727" s="549"/>
      <c r="AT2727" s="572">
        <f>AB2727+AH2727+AN2727</f>
        <v>0</v>
      </c>
      <c r="AU2727" s="573"/>
      <c r="AV2727" s="544">
        <f>AD2727+AJ2727+AP2727</f>
        <v>0</v>
      </c>
      <c r="AW2727" s="545"/>
      <c r="AX2727" s="548">
        <f>IF(AT2727=0,0,(AV2727/AT2727)*100)</f>
        <v>0</v>
      </c>
      <c r="AY2727" s="549"/>
      <c r="AZ2727" s="564"/>
      <c r="BA2727" s="565"/>
      <c r="BB2727" s="568"/>
      <c r="BC2727" s="569"/>
      <c r="BD2727" s="548">
        <f>IF(AZ2727=0,0,(BB2727/AZ2727)*100)</f>
        <v>0</v>
      </c>
      <c r="BE2727" s="549"/>
      <c r="BF2727" s="572">
        <f>AT2727+AZ2727</f>
        <v>0</v>
      </c>
      <c r="BG2727" s="573"/>
      <c r="BH2727" s="544">
        <f>AV2727+BB2727</f>
        <v>0</v>
      </c>
      <c r="BI2727" s="545"/>
      <c r="BJ2727" s="548">
        <f>IF(BF2727=0,0,(BH2727/BF2727)*100)</f>
        <v>0</v>
      </c>
      <c r="BK2727" s="549"/>
      <c r="BL2727" s="552">
        <f>(AD2727*2)+(AJ2727*2)+(AP2727*3)+BB2727</f>
        <v>0</v>
      </c>
      <c r="BM2727" s="553"/>
      <c r="BN2727" s="554"/>
      <c r="BO2727" s="560" t="e">
        <f>(BL2727*BR$2312)+(N2727*BR$2313)+(X2727*BR$2314)+(R2727*BR$2315)+(V2727*BR$2316)+(Z2727*BR$2317)</f>
        <v>#REF!</v>
      </c>
      <c r="BP2727" s="560" t="e">
        <f>((AZ2727-BB2727)*BR$2319)+((AT2727-AV2727)*BR$2318)+(H2727*BR$2320)+(P2727*BR$2321)</f>
        <v>#REF!</v>
      </c>
      <c r="BQ2727" s="78" t="s">
        <v>83</v>
      </c>
      <c r="BR2727" s="79" t="e">
        <f>IF(#REF!="B",#REF!,IF(#REF!="C",#REF!,#REF!))</f>
        <v>#REF!</v>
      </c>
      <c r="BS2727" s="75"/>
    </row>
    <row r="2728" spans="1:71" ht="21.75" customHeight="1">
      <c r="A2728" s="62"/>
      <c r="B2728" s="606"/>
      <c r="C2728" s="562" t="str">
        <f>IF(ROSTER!D$10="","",ROSTER!D$10)</f>
        <v/>
      </c>
      <c r="D2728" s="563"/>
      <c r="E2728" s="591"/>
      <c r="F2728" s="593"/>
      <c r="G2728" s="595"/>
      <c r="H2728" s="585"/>
      <c r="I2728" s="577"/>
      <c r="J2728" s="566"/>
      <c r="K2728" s="567"/>
      <c r="L2728" s="570"/>
      <c r="M2728" s="571"/>
      <c r="N2728" s="582" t="s">
        <v>16</v>
      </c>
      <c r="O2728" s="583"/>
      <c r="P2728" s="566"/>
      <c r="Q2728" s="567"/>
      <c r="R2728" s="570"/>
      <c r="S2728" s="571"/>
      <c r="T2728" s="582" t="s">
        <v>16</v>
      </c>
      <c r="U2728" s="583"/>
      <c r="V2728" s="585"/>
      <c r="W2728" s="577"/>
      <c r="X2728" s="566"/>
      <c r="Y2728" s="577"/>
      <c r="Z2728" s="566"/>
      <c r="AA2728" s="577"/>
      <c r="AB2728" s="566"/>
      <c r="AC2728" s="567"/>
      <c r="AD2728" s="570"/>
      <c r="AE2728" s="571"/>
      <c r="AF2728" s="598"/>
      <c r="AG2728" s="599"/>
      <c r="AH2728" s="566"/>
      <c r="AI2728" s="567"/>
      <c r="AJ2728" s="570"/>
      <c r="AK2728" s="571"/>
      <c r="AL2728" s="598"/>
      <c r="AM2728" s="599"/>
      <c r="AN2728" s="566"/>
      <c r="AO2728" s="567"/>
      <c r="AP2728" s="570"/>
      <c r="AQ2728" s="571"/>
      <c r="AR2728" s="598"/>
      <c r="AS2728" s="599"/>
      <c r="AT2728" s="603"/>
      <c r="AU2728" s="604"/>
      <c r="AV2728" s="596"/>
      <c r="AW2728" s="597"/>
      <c r="AX2728" s="598"/>
      <c r="AY2728" s="599"/>
      <c r="AZ2728" s="566"/>
      <c r="BA2728" s="567"/>
      <c r="BB2728" s="570"/>
      <c r="BC2728" s="571"/>
      <c r="BD2728" s="598"/>
      <c r="BE2728" s="599"/>
      <c r="BF2728" s="603"/>
      <c r="BG2728" s="604"/>
      <c r="BH2728" s="596"/>
      <c r="BI2728" s="597"/>
      <c r="BJ2728" s="598"/>
      <c r="BK2728" s="599"/>
      <c r="BL2728" s="600"/>
      <c r="BM2728" s="601"/>
      <c r="BN2728" s="602"/>
      <c r="BO2728" s="561"/>
      <c r="BP2728" s="561"/>
      <c r="BQ2728" s="78" t="s">
        <v>84</v>
      </c>
      <c r="BR2728" s="79" t="e">
        <f>IF(#REF!="B",#REF!,IF(#REF!="C",#REF!,#REF!))</f>
        <v>#REF!</v>
      </c>
      <c r="BS2728" s="75"/>
    </row>
    <row r="2729" spans="1:71" ht="21.75" customHeight="1">
      <c r="A2729" s="62"/>
      <c r="B2729" s="586" t="str">
        <f>IF(ROSTER!B$12="","",ROSTER!B$12)</f>
        <v/>
      </c>
      <c r="C2729" s="588" t="str">
        <f>IF(ROSTER!C$12="","",ROSTER!C$12)</f>
        <v/>
      </c>
      <c r="D2729" s="589"/>
      <c r="E2729" s="590"/>
      <c r="F2729" s="592">
        <f>IF(E2729="y",1,IF(E2729="S",1,0))</f>
        <v>0</v>
      </c>
      <c r="G2729" s="594">
        <f>IF(E2729="S",1,0)</f>
        <v>0</v>
      </c>
      <c r="H2729" s="584"/>
      <c r="I2729" s="576"/>
      <c r="J2729" s="564"/>
      <c r="K2729" s="565"/>
      <c r="L2729" s="568"/>
      <c r="M2729" s="569"/>
      <c r="N2729" s="578">
        <f>L2729+J2729</f>
        <v>0</v>
      </c>
      <c r="O2729" s="579"/>
      <c r="P2729" s="564"/>
      <c r="Q2729" s="565"/>
      <c r="R2729" s="568"/>
      <c r="S2729" s="569"/>
      <c r="T2729" s="578">
        <f>R2729-P2729</f>
        <v>0</v>
      </c>
      <c r="U2729" s="579"/>
      <c r="V2729" s="584"/>
      <c r="W2729" s="576"/>
      <c r="X2729" s="564"/>
      <c r="Y2729" s="576"/>
      <c r="Z2729" s="564"/>
      <c r="AA2729" s="576"/>
      <c r="AB2729" s="564"/>
      <c r="AC2729" s="565"/>
      <c r="AD2729" s="568"/>
      <c r="AE2729" s="569"/>
      <c r="AF2729" s="548">
        <f>IF(AB2729=0,0,(AD2729/AB2729)*100)</f>
        <v>0</v>
      </c>
      <c r="AG2729" s="549"/>
      <c r="AH2729" s="564"/>
      <c r="AI2729" s="565"/>
      <c r="AJ2729" s="568"/>
      <c r="AK2729" s="569"/>
      <c r="AL2729" s="548">
        <f>IF(AH2729=0,0,(AJ2729/AH2729)*100)</f>
        <v>0</v>
      </c>
      <c r="AM2729" s="549"/>
      <c r="AN2729" s="564"/>
      <c r="AO2729" s="565"/>
      <c r="AP2729" s="568"/>
      <c r="AQ2729" s="569"/>
      <c r="AR2729" s="548">
        <f>IF(AN2729=0,0,(AP2729/AN2729)*100)</f>
        <v>0</v>
      </c>
      <c r="AS2729" s="549"/>
      <c r="AT2729" s="572">
        <f>AB2729+AH2729+AN2729</f>
        <v>0</v>
      </c>
      <c r="AU2729" s="573"/>
      <c r="AV2729" s="544">
        <f>AD2729+AJ2729+AP2729</f>
        <v>0</v>
      </c>
      <c r="AW2729" s="545"/>
      <c r="AX2729" s="548">
        <f>IF(AT2729=0,0,(AV2729/AT2729)*100)</f>
        <v>0</v>
      </c>
      <c r="AY2729" s="549"/>
      <c r="AZ2729" s="564"/>
      <c r="BA2729" s="565"/>
      <c r="BB2729" s="568"/>
      <c r="BC2729" s="569"/>
      <c r="BD2729" s="548">
        <f>IF(AZ2729=0,0,(BB2729/AZ2729)*100)</f>
        <v>0</v>
      </c>
      <c r="BE2729" s="549"/>
      <c r="BF2729" s="572">
        <f>AT2729+AZ2729</f>
        <v>0</v>
      </c>
      <c r="BG2729" s="573"/>
      <c r="BH2729" s="544">
        <f>AV2729+BB2729</f>
        <v>0</v>
      </c>
      <c r="BI2729" s="545"/>
      <c r="BJ2729" s="548">
        <f>IF(BF2729=0,0,(BH2729/BF2729)*100)</f>
        <v>0</v>
      </c>
      <c r="BK2729" s="549"/>
      <c r="BL2729" s="552">
        <f>(AD2729*2)+(AJ2729*2)+(AP2729*3)+BB2729</f>
        <v>0</v>
      </c>
      <c r="BM2729" s="553"/>
      <c r="BN2729" s="554"/>
      <c r="BO2729" s="560" t="e">
        <f>(BL2729*BR$2312)+(N2729*BR$2313)+(X2729*BR$2314)+(R2729*BR$2315)+(V2729*BR$2316)+(Z2729*BR$2317)</f>
        <v>#REF!</v>
      </c>
      <c r="BP2729" s="560" t="e">
        <f>((AZ2729-BB2729)*BR$2319)+((AT2729-AV2729)*BR$2318)+(H2729*BR$2320)+(P2729*BR$2321)</f>
        <v>#REF!</v>
      </c>
      <c r="BQ2729" s="78" t="s">
        <v>85</v>
      </c>
      <c r="BR2729" s="79" t="e">
        <f>IF(#REF!="B",#REF!,IF(#REF!="C",#REF!,#REF!))</f>
        <v>#REF!</v>
      </c>
      <c r="BS2729" s="75"/>
    </row>
    <row r="2730" spans="1:71" ht="21.75" customHeight="1">
      <c r="A2730" s="62"/>
      <c r="B2730" s="587"/>
      <c r="C2730" s="562" t="str">
        <f>IF(ROSTER!D$12="","",ROSTER!D$12)</f>
        <v/>
      </c>
      <c r="D2730" s="563"/>
      <c r="E2730" s="591"/>
      <c r="F2730" s="593"/>
      <c r="G2730" s="595"/>
      <c r="H2730" s="585"/>
      <c r="I2730" s="577"/>
      <c r="J2730" s="566"/>
      <c r="K2730" s="567"/>
      <c r="L2730" s="570"/>
      <c r="M2730" s="571"/>
      <c r="N2730" s="582" t="s">
        <v>16</v>
      </c>
      <c r="O2730" s="583"/>
      <c r="P2730" s="566"/>
      <c r="Q2730" s="567"/>
      <c r="R2730" s="570"/>
      <c r="S2730" s="571"/>
      <c r="T2730" s="582" t="s">
        <v>16</v>
      </c>
      <c r="U2730" s="583"/>
      <c r="V2730" s="585"/>
      <c r="W2730" s="577"/>
      <c r="X2730" s="566"/>
      <c r="Y2730" s="577"/>
      <c r="Z2730" s="566"/>
      <c r="AA2730" s="577"/>
      <c r="AB2730" s="566"/>
      <c r="AC2730" s="567"/>
      <c r="AD2730" s="570"/>
      <c r="AE2730" s="571"/>
      <c r="AF2730" s="598"/>
      <c r="AG2730" s="599"/>
      <c r="AH2730" s="566"/>
      <c r="AI2730" s="567"/>
      <c r="AJ2730" s="570"/>
      <c r="AK2730" s="571"/>
      <c r="AL2730" s="598"/>
      <c r="AM2730" s="599"/>
      <c r="AN2730" s="566"/>
      <c r="AO2730" s="567"/>
      <c r="AP2730" s="570"/>
      <c r="AQ2730" s="571"/>
      <c r="AR2730" s="598"/>
      <c r="AS2730" s="599"/>
      <c r="AT2730" s="603"/>
      <c r="AU2730" s="604"/>
      <c r="AV2730" s="596"/>
      <c r="AW2730" s="597"/>
      <c r="AX2730" s="598"/>
      <c r="AY2730" s="599"/>
      <c r="AZ2730" s="566"/>
      <c r="BA2730" s="567"/>
      <c r="BB2730" s="570"/>
      <c r="BC2730" s="571"/>
      <c r="BD2730" s="598"/>
      <c r="BE2730" s="599"/>
      <c r="BF2730" s="603"/>
      <c r="BG2730" s="604"/>
      <c r="BH2730" s="596"/>
      <c r="BI2730" s="597"/>
      <c r="BJ2730" s="598"/>
      <c r="BK2730" s="599"/>
      <c r="BL2730" s="600"/>
      <c r="BM2730" s="601"/>
      <c r="BN2730" s="602"/>
      <c r="BO2730" s="561"/>
      <c r="BP2730" s="561"/>
      <c r="BQ2730" s="78" t="s">
        <v>86</v>
      </c>
      <c r="BR2730" s="79" t="e">
        <f>IF(#REF!="B",#REF!,IF(#REF!="C",#REF!,#REF!))</f>
        <v>#REF!</v>
      </c>
      <c r="BS2730" s="75"/>
    </row>
    <row r="2731" spans="1:71" ht="21.75" customHeight="1">
      <c r="A2731" s="62"/>
      <c r="B2731" s="586" t="str">
        <f>IF(ROSTER!B$14="","",ROSTER!B$14)</f>
        <v/>
      </c>
      <c r="C2731" s="588" t="str">
        <f>IF(ROSTER!C$14="","",ROSTER!C$14)</f>
        <v/>
      </c>
      <c r="D2731" s="589"/>
      <c r="E2731" s="590"/>
      <c r="F2731" s="592">
        <f>IF(E2731="y",1,IF(E2731="S",1,0))</f>
        <v>0</v>
      </c>
      <c r="G2731" s="594">
        <f>IF(E2731="S",1,0)</f>
        <v>0</v>
      </c>
      <c r="H2731" s="584"/>
      <c r="I2731" s="576"/>
      <c r="J2731" s="564"/>
      <c r="K2731" s="565"/>
      <c r="L2731" s="568"/>
      <c r="M2731" s="569"/>
      <c r="N2731" s="578">
        <f>L2731+J2731</f>
        <v>0</v>
      </c>
      <c r="O2731" s="579"/>
      <c r="P2731" s="564"/>
      <c r="Q2731" s="565"/>
      <c r="R2731" s="568"/>
      <c r="S2731" s="569"/>
      <c r="T2731" s="578">
        <f>R2731-P2731</f>
        <v>0</v>
      </c>
      <c r="U2731" s="579"/>
      <c r="V2731" s="584"/>
      <c r="W2731" s="576"/>
      <c r="X2731" s="564"/>
      <c r="Y2731" s="576"/>
      <c r="Z2731" s="564"/>
      <c r="AA2731" s="576"/>
      <c r="AB2731" s="564"/>
      <c r="AC2731" s="565"/>
      <c r="AD2731" s="568"/>
      <c r="AE2731" s="569"/>
      <c r="AF2731" s="548">
        <f>IF(AB2731=0,0,(AD2731/AB2731)*100)</f>
        <v>0</v>
      </c>
      <c r="AG2731" s="549"/>
      <c r="AH2731" s="564"/>
      <c r="AI2731" s="565"/>
      <c r="AJ2731" s="568"/>
      <c r="AK2731" s="569"/>
      <c r="AL2731" s="548">
        <f>IF(AH2731=0,0,(AJ2731/AH2731)*100)</f>
        <v>0</v>
      </c>
      <c r="AM2731" s="549"/>
      <c r="AN2731" s="564"/>
      <c r="AO2731" s="565"/>
      <c r="AP2731" s="568"/>
      <c r="AQ2731" s="569"/>
      <c r="AR2731" s="548">
        <f>IF(AN2731=0,0,(AP2731/AN2731)*100)</f>
        <v>0</v>
      </c>
      <c r="AS2731" s="549"/>
      <c r="AT2731" s="572">
        <f>AB2731+AH2731+AN2731</f>
        <v>0</v>
      </c>
      <c r="AU2731" s="573"/>
      <c r="AV2731" s="544">
        <f>AD2731+AJ2731+AP2731</f>
        <v>0</v>
      </c>
      <c r="AW2731" s="545"/>
      <c r="AX2731" s="548">
        <f>IF(AT2731=0,0,(AV2731/AT2731)*100)</f>
        <v>0</v>
      </c>
      <c r="AY2731" s="549"/>
      <c r="AZ2731" s="564"/>
      <c r="BA2731" s="565"/>
      <c r="BB2731" s="568"/>
      <c r="BC2731" s="569"/>
      <c r="BD2731" s="548">
        <f>IF(AZ2731=0,0,(BB2731/AZ2731)*100)</f>
        <v>0</v>
      </c>
      <c r="BE2731" s="549"/>
      <c r="BF2731" s="572">
        <f>AT2731+AZ2731</f>
        <v>0</v>
      </c>
      <c r="BG2731" s="573"/>
      <c r="BH2731" s="544">
        <f>AV2731+BB2731</f>
        <v>0</v>
      </c>
      <c r="BI2731" s="545"/>
      <c r="BJ2731" s="548">
        <f>IF(BF2731=0,0,(BH2731/BF2731)*100)</f>
        <v>0</v>
      </c>
      <c r="BK2731" s="549"/>
      <c r="BL2731" s="552">
        <f>(AD2731*2)+(AJ2731*2)+(AP2731*3)+BB2731</f>
        <v>0</v>
      </c>
      <c r="BM2731" s="553"/>
      <c r="BN2731" s="554"/>
      <c r="BO2731" s="560" t="e">
        <f>(BL2731*BR$2312)+(N2731*BR$2313)+(X2731*BR$2314)+(R2731*BR$2315)+(V2731*BR$2316)+(Z2731*BR$2317)</f>
        <v>#REF!</v>
      </c>
      <c r="BP2731" s="560" t="e">
        <f>((AZ2731-BB2731)*BR$2319)+((AT2731-AV2731)*BR$2318)+(H2731*BR$2320)+(P2731*BR$2321)</f>
        <v>#REF!</v>
      </c>
      <c r="BQ2731" s="78" t="s">
        <v>87</v>
      </c>
      <c r="BR2731" s="79" t="e">
        <f>IF(#REF!="B",#REF!,IF(#REF!="C",#REF!,#REF!))</f>
        <v>#REF!</v>
      </c>
      <c r="BS2731" s="75"/>
    </row>
    <row r="2732" spans="1:71" ht="21.75" customHeight="1">
      <c r="A2732" s="62"/>
      <c r="B2732" s="587"/>
      <c r="C2732" s="562" t="str">
        <f>IF(ROSTER!D$14="","",ROSTER!D$14)</f>
        <v/>
      </c>
      <c r="D2732" s="563"/>
      <c r="E2732" s="591"/>
      <c r="F2732" s="593"/>
      <c r="G2732" s="595"/>
      <c r="H2732" s="585"/>
      <c r="I2732" s="577"/>
      <c r="J2732" s="566"/>
      <c r="K2732" s="567"/>
      <c r="L2732" s="570"/>
      <c r="M2732" s="571"/>
      <c r="N2732" s="582" t="s">
        <v>16</v>
      </c>
      <c r="O2732" s="583"/>
      <c r="P2732" s="566"/>
      <c r="Q2732" s="567"/>
      <c r="R2732" s="570"/>
      <c r="S2732" s="571"/>
      <c r="T2732" s="582" t="s">
        <v>16</v>
      </c>
      <c r="U2732" s="583"/>
      <c r="V2732" s="585"/>
      <c r="W2732" s="577"/>
      <c r="X2732" s="566"/>
      <c r="Y2732" s="577"/>
      <c r="Z2732" s="566"/>
      <c r="AA2732" s="577"/>
      <c r="AB2732" s="566"/>
      <c r="AC2732" s="567"/>
      <c r="AD2732" s="570"/>
      <c r="AE2732" s="571"/>
      <c r="AF2732" s="598"/>
      <c r="AG2732" s="599"/>
      <c r="AH2732" s="566"/>
      <c r="AI2732" s="567"/>
      <c r="AJ2732" s="570"/>
      <c r="AK2732" s="571"/>
      <c r="AL2732" s="598"/>
      <c r="AM2732" s="599"/>
      <c r="AN2732" s="566"/>
      <c r="AO2732" s="567"/>
      <c r="AP2732" s="570"/>
      <c r="AQ2732" s="571"/>
      <c r="AR2732" s="598"/>
      <c r="AS2732" s="599"/>
      <c r="AT2732" s="603"/>
      <c r="AU2732" s="604"/>
      <c r="AV2732" s="596"/>
      <c r="AW2732" s="597"/>
      <c r="AX2732" s="598"/>
      <c r="AY2732" s="599"/>
      <c r="AZ2732" s="566"/>
      <c r="BA2732" s="567"/>
      <c r="BB2732" s="570"/>
      <c r="BC2732" s="571"/>
      <c r="BD2732" s="598"/>
      <c r="BE2732" s="599"/>
      <c r="BF2732" s="603"/>
      <c r="BG2732" s="604"/>
      <c r="BH2732" s="596"/>
      <c r="BI2732" s="597"/>
      <c r="BJ2732" s="598"/>
      <c r="BK2732" s="599"/>
      <c r="BL2732" s="600"/>
      <c r="BM2732" s="601"/>
      <c r="BN2732" s="602"/>
      <c r="BO2732" s="561"/>
      <c r="BP2732" s="561"/>
      <c r="BQ2732" s="78" t="s">
        <v>88</v>
      </c>
      <c r="BR2732" s="79" t="e">
        <f>IF(#REF!="B",#REF!,IF(#REF!="C",#REF!,#REF!))</f>
        <v>#REF!</v>
      </c>
      <c r="BS2732" s="75"/>
    </row>
    <row r="2733" spans="1:71" ht="21.75" customHeight="1">
      <c r="A2733" s="62"/>
      <c r="B2733" s="586" t="str">
        <f>IF(ROSTER!B$16="","",ROSTER!B$16)</f>
        <v/>
      </c>
      <c r="C2733" s="588" t="str">
        <f>IF(ROSTER!C$16="","",ROSTER!C$16)</f>
        <v/>
      </c>
      <c r="D2733" s="589"/>
      <c r="E2733" s="590"/>
      <c r="F2733" s="592">
        <f>IF(E2733="y",1,IF(E2733="S",1,0))</f>
        <v>0</v>
      </c>
      <c r="G2733" s="594">
        <f>IF(E2733="S",1,0)</f>
        <v>0</v>
      </c>
      <c r="H2733" s="584"/>
      <c r="I2733" s="576"/>
      <c r="J2733" s="564"/>
      <c r="K2733" s="565"/>
      <c r="L2733" s="568"/>
      <c r="M2733" s="569"/>
      <c r="N2733" s="578">
        <f>L2733+J2733</f>
        <v>0</v>
      </c>
      <c r="O2733" s="579"/>
      <c r="P2733" s="564"/>
      <c r="Q2733" s="565"/>
      <c r="R2733" s="568"/>
      <c r="S2733" s="569"/>
      <c r="T2733" s="578">
        <f>R2733-P2733</f>
        <v>0</v>
      </c>
      <c r="U2733" s="579"/>
      <c r="V2733" s="584"/>
      <c r="W2733" s="576"/>
      <c r="X2733" s="564"/>
      <c r="Y2733" s="576"/>
      <c r="Z2733" s="564"/>
      <c r="AA2733" s="576"/>
      <c r="AB2733" s="564"/>
      <c r="AC2733" s="565"/>
      <c r="AD2733" s="568"/>
      <c r="AE2733" s="569"/>
      <c r="AF2733" s="548">
        <f>IF(AB2733=0,0,(AD2733/AB2733)*100)</f>
        <v>0</v>
      </c>
      <c r="AG2733" s="549"/>
      <c r="AH2733" s="564"/>
      <c r="AI2733" s="565"/>
      <c r="AJ2733" s="568"/>
      <c r="AK2733" s="569"/>
      <c r="AL2733" s="548">
        <f>IF(AH2733=0,0,(AJ2733/AH2733)*100)</f>
        <v>0</v>
      </c>
      <c r="AM2733" s="549"/>
      <c r="AN2733" s="564"/>
      <c r="AO2733" s="565"/>
      <c r="AP2733" s="568"/>
      <c r="AQ2733" s="569"/>
      <c r="AR2733" s="548">
        <f>IF(AN2733=0,0,(AP2733/AN2733)*100)</f>
        <v>0</v>
      </c>
      <c r="AS2733" s="549"/>
      <c r="AT2733" s="572">
        <f>AB2733+AH2733+AN2733</f>
        <v>0</v>
      </c>
      <c r="AU2733" s="573"/>
      <c r="AV2733" s="544">
        <f>AD2733+AJ2733+AP2733</f>
        <v>0</v>
      </c>
      <c r="AW2733" s="545"/>
      <c r="AX2733" s="548">
        <f>IF(AT2733=0,0,(AV2733/AT2733)*100)</f>
        <v>0</v>
      </c>
      <c r="AY2733" s="549"/>
      <c r="AZ2733" s="564"/>
      <c r="BA2733" s="565"/>
      <c r="BB2733" s="568"/>
      <c r="BC2733" s="569"/>
      <c r="BD2733" s="548">
        <f>IF(AZ2733=0,0,(BB2733/AZ2733)*100)</f>
        <v>0</v>
      </c>
      <c r="BE2733" s="549"/>
      <c r="BF2733" s="572">
        <f>AT2733+AZ2733</f>
        <v>0</v>
      </c>
      <c r="BG2733" s="573"/>
      <c r="BH2733" s="544">
        <f>AV2733+BB2733</f>
        <v>0</v>
      </c>
      <c r="BI2733" s="545"/>
      <c r="BJ2733" s="548">
        <f>IF(BF2733=0,0,(BH2733/BF2733)*100)</f>
        <v>0</v>
      </c>
      <c r="BK2733" s="549"/>
      <c r="BL2733" s="552">
        <f>(AD2733*2)+(AJ2733*2)+(AP2733*3)+BB2733</f>
        <v>0</v>
      </c>
      <c r="BM2733" s="553"/>
      <c r="BN2733" s="554"/>
      <c r="BO2733" s="560" t="e">
        <f>(BL2733*BR$2312)+(N2733*BR$2313)+(X2733*BR$2314)+(R2733*BR$2315)+(V2733*BR$2316)+(Z2733*BR$2317)</f>
        <v>#REF!</v>
      </c>
      <c r="BP2733" s="560" t="e">
        <f>((AZ2733-BB2733)*BR$2319)+((AT2733-AV2733)*BR$2318)+(H2733*BR$2320)+(P2733*BR$2321)</f>
        <v>#REF!</v>
      </c>
      <c r="BQ2733" s="78" t="s">
        <v>89</v>
      </c>
      <c r="BR2733" s="79" t="e">
        <f>IF(#REF!="B",#REF!,IF(#REF!="C",#REF!,#REF!))</f>
        <v>#REF!</v>
      </c>
      <c r="BS2733" s="75"/>
    </row>
    <row r="2734" spans="1:71" ht="21.75" customHeight="1">
      <c r="A2734" s="62"/>
      <c r="B2734" s="587"/>
      <c r="C2734" s="562" t="str">
        <f>IF(ROSTER!D$16="","",ROSTER!D$16)</f>
        <v/>
      </c>
      <c r="D2734" s="563"/>
      <c r="E2734" s="591"/>
      <c r="F2734" s="593"/>
      <c r="G2734" s="595"/>
      <c r="H2734" s="585"/>
      <c r="I2734" s="577"/>
      <c r="J2734" s="566"/>
      <c r="K2734" s="567"/>
      <c r="L2734" s="570"/>
      <c r="M2734" s="571"/>
      <c r="N2734" s="582" t="s">
        <v>16</v>
      </c>
      <c r="O2734" s="583"/>
      <c r="P2734" s="566"/>
      <c r="Q2734" s="567"/>
      <c r="R2734" s="570"/>
      <c r="S2734" s="571"/>
      <c r="T2734" s="582" t="s">
        <v>16</v>
      </c>
      <c r="U2734" s="583"/>
      <c r="V2734" s="585"/>
      <c r="W2734" s="577"/>
      <c r="X2734" s="566"/>
      <c r="Y2734" s="577"/>
      <c r="Z2734" s="566"/>
      <c r="AA2734" s="577"/>
      <c r="AB2734" s="566"/>
      <c r="AC2734" s="567"/>
      <c r="AD2734" s="570"/>
      <c r="AE2734" s="571"/>
      <c r="AF2734" s="598"/>
      <c r="AG2734" s="599"/>
      <c r="AH2734" s="566"/>
      <c r="AI2734" s="567"/>
      <c r="AJ2734" s="570"/>
      <c r="AK2734" s="571"/>
      <c r="AL2734" s="598"/>
      <c r="AM2734" s="599"/>
      <c r="AN2734" s="566"/>
      <c r="AO2734" s="567"/>
      <c r="AP2734" s="570"/>
      <c r="AQ2734" s="571"/>
      <c r="AR2734" s="598"/>
      <c r="AS2734" s="599"/>
      <c r="AT2734" s="603"/>
      <c r="AU2734" s="604"/>
      <c r="AV2734" s="596"/>
      <c r="AW2734" s="597"/>
      <c r="AX2734" s="598"/>
      <c r="AY2734" s="599"/>
      <c r="AZ2734" s="566"/>
      <c r="BA2734" s="567"/>
      <c r="BB2734" s="570"/>
      <c r="BC2734" s="571"/>
      <c r="BD2734" s="598"/>
      <c r="BE2734" s="599"/>
      <c r="BF2734" s="603"/>
      <c r="BG2734" s="604"/>
      <c r="BH2734" s="596"/>
      <c r="BI2734" s="597"/>
      <c r="BJ2734" s="598"/>
      <c r="BK2734" s="599"/>
      <c r="BL2734" s="600"/>
      <c r="BM2734" s="601"/>
      <c r="BN2734" s="602"/>
      <c r="BO2734" s="561"/>
      <c r="BP2734" s="561"/>
      <c r="BQ2734" s="78" t="s">
        <v>90</v>
      </c>
      <c r="BR2734" s="79" t="e">
        <f>IF(#REF!="B",#REF!,IF(#REF!="C",#REF!,#REF!))</f>
        <v>#REF!</v>
      </c>
      <c r="BS2734" s="75"/>
    </row>
    <row r="2735" spans="1:71" ht="21.75" customHeight="1">
      <c r="A2735" s="62"/>
      <c r="B2735" s="586" t="str">
        <f>IF(ROSTER!B$18="","",ROSTER!B$18)</f>
        <v/>
      </c>
      <c r="C2735" s="588" t="str">
        <f>IF(ROSTER!C$18="","",ROSTER!C$18)</f>
        <v/>
      </c>
      <c r="D2735" s="589"/>
      <c r="E2735" s="590"/>
      <c r="F2735" s="592">
        <f>IF(E2735="y",1,IF(E2735="S",1,0))</f>
        <v>0</v>
      </c>
      <c r="G2735" s="594">
        <f>IF(E2735="S",1,0)</f>
        <v>0</v>
      </c>
      <c r="H2735" s="584"/>
      <c r="I2735" s="576"/>
      <c r="J2735" s="564"/>
      <c r="K2735" s="565"/>
      <c r="L2735" s="568"/>
      <c r="M2735" s="569"/>
      <c r="N2735" s="578">
        <f>L2735+J2735</f>
        <v>0</v>
      </c>
      <c r="O2735" s="579"/>
      <c r="P2735" s="564"/>
      <c r="Q2735" s="565"/>
      <c r="R2735" s="568"/>
      <c r="S2735" s="569"/>
      <c r="T2735" s="578">
        <f>R2735-P2735</f>
        <v>0</v>
      </c>
      <c r="U2735" s="579"/>
      <c r="V2735" s="584"/>
      <c r="W2735" s="576"/>
      <c r="X2735" s="564"/>
      <c r="Y2735" s="576"/>
      <c r="Z2735" s="564"/>
      <c r="AA2735" s="576"/>
      <c r="AB2735" s="564"/>
      <c r="AC2735" s="565"/>
      <c r="AD2735" s="568"/>
      <c r="AE2735" s="569"/>
      <c r="AF2735" s="548">
        <f>IF(AB2735=0,0,(AD2735/AB2735)*100)</f>
        <v>0</v>
      </c>
      <c r="AG2735" s="549"/>
      <c r="AH2735" s="564"/>
      <c r="AI2735" s="565"/>
      <c r="AJ2735" s="568"/>
      <c r="AK2735" s="569"/>
      <c r="AL2735" s="548">
        <f>IF(AH2735=0,0,(AJ2735/AH2735)*100)</f>
        <v>0</v>
      </c>
      <c r="AM2735" s="549"/>
      <c r="AN2735" s="564"/>
      <c r="AO2735" s="565"/>
      <c r="AP2735" s="568"/>
      <c r="AQ2735" s="569"/>
      <c r="AR2735" s="548">
        <f>IF(AN2735=0,0,(AP2735/AN2735)*100)</f>
        <v>0</v>
      </c>
      <c r="AS2735" s="549"/>
      <c r="AT2735" s="572">
        <f>AB2735+AH2735+AN2735</f>
        <v>0</v>
      </c>
      <c r="AU2735" s="573"/>
      <c r="AV2735" s="544">
        <f>AD2735+AJ2735+AP2735</f>
        <v>0</v>
      </c>
      <c r="AW2735" s="545"/>
      <c r="AX2735" s="548">
        <f>IF(AT2735=0,0,(AV2735/AT2735)*100)</f>
        <v>0</v>
      </c>
      <c r="AY2735" s="549"/>
      <c r="AZ2735" s="564"/>
      <c r="BA2735" s="565"/>
      <c r="BB2735" s="568"/>
      <c r="BC2735" s="569"/>
      <c r="BD2735" s="548">
        <f>IF(AZ2735=0,0,(BB2735/AZ2735)*100)</f>
        <v>0</v>
      </c>
      <c r="BE2735" s="549"/>
      <c r="BF2735" s="572">
        <f>AT2735+AZ2735</f>
        <v>0</v>
      </c>
      <c r="BG2735" s="573"/>
      <c r="BH2735" s="544">
        <f>AV2735+BB2735</f>
        <v>0</v>
      </c>
      <c r="BI2735" s="545"/>
      <c r="BJ2735" s="548">
        <f>IF(BF2735=0,0,(BH2735/BF2735)*100)</f>
        <v>0</v>
      </c>
      <c r="BK2735" s="549"/>
      <c r="BL2735" s="552">
        <f>(AD2735*2)+(AJ2735*2)+(AP2735*3)+BB2735</f>
        <v>0</v>
      </c>
      <c r="BM2735" s="553"/>
      <c r="BN2735" s="554"/>
      <c r="BO2735" s="560" t="e">
        <f>(BL2735*BR$2312)+(N2735*BR$2313)+(X2735*BR$2314)+(R2735*BR$2315)+(V2735*BR$2316)+(Z2735*BR$2317)</f>
        <v>#REF!</v>
      </c>
      <c r="BP2735" s="560" t="e">
        <f>((AZ2735-BB2735)*BR$2319)+((AT2735-AV2735)*BR$2318)+(H2735*BR$2320)+(P2735*BR$2321)</f>
        <v>#REF!</v>
      </c>
      <c r="BQ2735" s="62"/>
      <c r="BR2735" s="62"/>
      <c r="BS2735" s="75"/>
    </row>
    <row r="2736" spans="1:71" ht="21.75" customHeight="1">
      <c r="A2736" s="62"/>
      <c r="B2736" s="587"/>
      <c r="C2736" s="562" t="str">
        <f>IF(ROSTER!D$18="","",ROSTER!D$18)</f>
        <v/>
      </c>
      <c r="D2736" s="563"/>
      <c r="E2736" s="591"/>
      <c r="F2736" s="593"/>
      <c r="G2736" s="595"/>
      <c r="H2736" s="585"/>
      <c r="I2736" s="577"/>
      <c r="J2736" s="566"/>
      <c r="K2736" s="567"/>
      <c r="L2736" s="570"/>
      <c r="M2736" s="571"/>
      <c r="N2736" s="582" t="s">
        <v>16</v>
      </c>
      <c r="O2736" s="583"/>
      <c r="P2736" s="566"/>
      <c r="Q2736" s="567"/>
      <c r="R2736" s="570"/>
      <c r="S2736" s="571"/>
      <c r="T2736" s="582" t="s">
        <v>16</v>
      </c>
      <c r="U2736" s="583"/>
      <c r="V2736" s="585"/>
      <c r="W2736" s="577"/>
      <c r="X2736" s="566"/>
      <c r="Y2736" s="577"/>
      <c r="Z2736" s="566"/>
      <c r="AA2736" s="577"/>
      <c r="AB2736" s="566"/>
      <c r="AC2736" s="567"/>
      <c r="AD2736" s="570"/>
      <c r="AE2736" s="571"/>
      <c r="AF2736" s="598"/>
      <c r="AG2736" s="599"/>
      <c r="AH2736" s="566"/>
      <c r="AI2736" s="567"/>
      <c r="AJ2736" s="570"/>
      <c r="AK2736" s="571"/>
      <c r="AL2736" s="598"/>
      <c r="AM2736" s="599"/>
      <c r="AN2736" s="566"/>
      <c r="AO2736" s="567"/>
      <c r="AP2736" s="570"/>
      <c r="AQ2736" s="571"/>
      <c r="AR2736" s="598"/>
      <c r="AS2736" s="599"/>
      <c r="AT2736" s="603"/>
      <c r="AU2736" s="604"/>
      <c r="AV2736" s="596"/>
      <c r="AW2736" s="597"/>
      <c r="AX2736" s="598"/>
      <c r="AY2736" s="599"/>
      <c r="AZ2736" s="566"/>
      <c r="BA2736" s="567"/>
      <c r="BB2736" s="570"/>
      <c r="BC2736" s="571"/>
      <c r="BD2736" s="598"/>
      <c r="BE2736" s="599"/>
      <c r="BF2736" s="603"/>
      <c r="BG2736" s="604"/>
      <c r="BH2736" s="596"/>
      <c r="BI2736" s="597"/>
      <c r="BJ2736" s="598"/>
      <c r="BK2736" s="599"/>
      <c r="BL2736" s="600"/>
      <c r="BM2736" s="601"/>
      <c r="BN2736" s="602"/>
      <c r="BO2736" s="561"/>
      <c r="BP2736" s="561"/>
      <c r="BQ2736" s="62"/>
      <c r="BR2736" s="62"/>
      <c r="BS2736" s="62"/>
    </row>
    <row r="2737" spans="1:76" ht="21.75" customHeight="1">
      <c r="A2737" s="62"/>
      <c r="B2737" s="586" t="str">
        <f>IF(ROSTER!B$20="","",ROSTER!B$20)</f>
        <v/>
      </c>
      <c r="C2737" s="588" t="str">
        <f>IF(ROSTER!C$20="","",ROSTER!C$20)</f>
        <v/>
      </c>
      <c r="D2737" s="589"/>
      <c r="E2737" s="590"/>
      <c r="F2737" s="592">
        <f>IF(E2737="y",1,IF(E2737="S",1,0))</f>
        <v>0</v>
      </c>
      <c r="G2737" s="594">
        <f>IF(E2737="S",1,0)</f>
        <v>0</v>
      </c>
      <c r="H2737" s="584"/>
      <c r="I2737" s="576"/>
      <c r="J2737" s="564"/>
      <c r="K2737" s="565"/>
      <c r="L2737" s="568"/>
      <c r="M2737" s="569"/>
      <c r="N2737" s="578">
        <f>L2737+J2737</f>
        <v>0</v>
      </c>
      <c r="O2737" s="579"/>
      <c r="P2737" s="564"/>
      <c r="Q2737" s="565"/>
      <c r="R2737" s="568"/>
      <c r="S2737" s="569"/>
      <c r="T2737" s="578">
        <f>R2737-P2737</f>
        <v>0</v>
      </c>
      <c r="U2737" s="579"/>
      <c r="V2737" s="584"/>
      <c r="W2737" s="576"/>
      <c r="X2737" s="564"/>
      <c r="Y2737" s="576"/>
      <c r="Z2737" s="564"/>
      <c r="AA2737" s="576"/>
      <c r="AB2737" s="564"/>
      <c r="AC2737" s="565"/>
      <c r="AD2737" s="568"/>
      <c r="AE2737" s="569"/>
      <c r="AF2737" s="548">
        <f>IF(AB2737=0,0,(AD2737/AB2737)*100)</f>
        <v>0</v>
      </c>
      <c r="AG2737" s="549"/>
      <c r="AH2737" s="564"/>
      <c r="AI2737" s="565"/>
      <c r="AJ2737" s="568"/>
      <c r="AK2737" s="569"/>
      <c r="AL2737" s="548">
        <f>IF(AH2737=0,0,(AJ2737/AH2737)*100)</f>
        <v>0</v>
      </c>
      <c r="AM2737" s="549"/>
      <c r="AN2737" s="564"/>
      <c r="AO2737" s="565"/>
      <c r="AP2737" s="568"/>
      <c r="AQ2737" s="569"/>
      <c r="AR2737" s="548">
        <f>IF(AN2737=0,0,(AP2737/AN2737)*100)</f>
        <v>0</v>
      </c>
      <c r="AS2737" s="549"/>
      <c r="AT2737" s="572">
        <f>AB2737+AH2737+AN2737</f>
        <v>0</v>
      </c>
      <c r="AU2737" s="573"/>
      <c r="AV2737" s="544">
        <f>AD2737+AJ2737+AP2737</f>
        <v>0</v>
      </c>
      <c r="AW2737" s="545"/>
      <c r="AX2737" s="548">
        <f>IF(AT2737=0,0,(AV2737/AT2737)*100)</f>
        <v>0</v>
      </c>
      <c r="AY2737" s="549"/>
      <c r="AZ2737" s="564"/>
      <c r="BA2737" s="565"/>
      <c r="BB2737" s="568"/>
      <c r="BC2737" s="569"/>
      <c r="BD2737" s="548">
        <f>IF(AZ2737=0,0,(BB2737/AZ2737)*100)</f>
        <v>0</v>
      </c>
      <c r="BE2737" s="549"/>
      <c r="BF2737" s="572">
        <f>AT2737+AZ2737</f>
        <v>0</v>
      </c>
      <c r="BG2737" s="573"/>
      <c r="BH2737" s="544">
        <f>AV2737+BB2737</f>
        <v>0</v>
      </c>
      <c r="BI2737" s="545"/>
      <c r="BJ2737" s="548">
        <f>IF(BF2737=0,0,(BH2737/BF2737)*100)</f>
        <v>0</v>
      </c>
      <c r="BK2737" s="549"/>
      <c r="BL2737" s="552">
        <f>(AD2737*2)+(AJ2737*2)+(AP2737*3)+BB2737</f>
        <v>0</v>
      </c>
      <c r="BM2737" s="553"/>
      <c r="BN2737" s="554"/>
      <c r="BO2737" s="560" t="e">
        <f>(BL2737*BR$2312)+(N2737*BR$2313)+(X2737*BR$2314)+(R2737*BR$2315)+(V2737*BR$2316)+(Z2737*BR$2317)</f>
        <v>#REF!</v>
      </c>
      <c r="BP2737" s="560" t="e">
        <f>((AZ2737-BB2737)*BR$2319)+((AT2737-AV2737)*BR$2318)+(H2737*BR$2320)+(P2737*BR$2321)</f>
        <v>#REF!</v>
      </c>
      <c r="BQ2737" s="62"/>
      <c r="BR2737" s="62"/>
      <c r="BS2737" s="62"/>
    </row>
    <row r="2738" spans="1:76" ht="21.75" customHeight="1">
      <c r="A2738" s="62"/>
      <c r="B2738" s="587"/>
      <c r="C2738" s="562" t="str">
        <f>IF(ROSTER!D$20="","",ROSTER!D$20)</f>
        <v/>
      </c>
      <c r="D2738" s="563"/>
      <c r="E2738" s="591"/>
      <c r="F2738" s="593"/>
      <c r="G2738" s="595"/>
      <c r="H2738" s="585"/>
      <c r="I2738" s="577"/>
      <c r="J2738" s="566"/>
      <c r="K2738" s="567"/>
      <c r="L2738" s="570"/>
      <c r="M2738" s="571"/>
      <c r="N2738" s="582" t="s">
        <v>16</v>
      </c>
      <c r="O2738" s="583"/>
      <c r="P2738" s="566"/>
      <c r="Q2738" s="567"/>
      <c r="R2738" s="570"/>
      <c r="S2738" s="571"/>
      <c r="T2738" s="582" t="s">
        <v>16</v>
      </c>
      <c r="U2738" s="583"/>
      <c r="V2738" s="585"/>
      <c r="W2738" s="577"/>
      <c r="X2738" s="566"/>
      <c r="Y2738" s="577"/>
      <c r="Z2738" s="566"/>
      <c r="AA2738" s="577"/>
      <c r="AB2738" s="566"/>
      <c r="AC2738" s="567"/>
      <c r="AD2738" s="570"/>
      <c r="AE2738" s="571"/>
      <c r="AF2738" s="598"/>
      <c r="AG2738" s="599"/>
      <c r="AH2738" s="566"/>
      <c r="AI2738" s="567"/>
      <c r="AJ2738" s="570"/>
      <c r="AK2738" s="571"/>
      <c r="AL2738" s="598"/>
      <c r="AM2738" s="599"/>
      <c r="AN2738" s="566"/>
      <c r="AO2738" s="567"/>
      <c r="AP2738" s="570"/>
      <c r="AQ2738" s="571"/>
      <c r="AR2738" s="598"/>
      <c r="AS2738" s="599"/>
      <c r="AT2738" s="603"/>
      <c r="AU2738" s="604"/>
      <c r="AV2738" s="596"/>
      <c r="AW2738" s="597"/>
      <c r="AX2738" s="598"/>
      <c r="AY2738" s="599"/>
      <c r="AZ2738" s="566"/>
      <c r="BA2738" s="567"/>
      <c r="BB2738" s="570"/>
      <c r="BC2738" s="571"/>
      <c r="BD2738" s="598"/>
      <c r="BE2738" s="599"/>
      <c r="BF2738" s="603"/>
      <c r="BG2738" s="604"/>
      <c r="BH2738" s="596"/>
      <c r="BI2738" s="597"/>
      <c r="BJ2738" s="598"/>
      <c r="BK2738" s="599"/>
      <c r="BL2738" s="600"/>
      <c r="BM2738" s="601"/>
      <c r="BN2738" s="602"/>
      <c r="BO2738" s="561"/>
      <c r="BP2738" s="561"/>
      <c r="BQ2738" s="62"/>
      <c r="BR2738" s="62"/>
      <c r="BS2738" s="62"/>
    </row>
    <row r="2739" spans="1:76" ht="21.75" customHeight="1">
      <c r="A2739" s="62"/>
      <c r="B2739" s="586" t="str">
        <f>IF(ROSTER!B$22="","",ROSTER!B$22)</f>
        <v/>
      </c>
      <c r="C2739" s="588" t="str">
        <f>IF(ROSTER!C$22="","",ROSTER!C$22)</f>
        <v/>
      </c>
      <c r="D2739" s="589"/>
      <c r="E2739" s="590"/>
      <c r="F2739" s="592">
        <f>IF(E2739="y",1,IF(E2739="S",1,0))</f>
        <v>0</v>
      </c>
      <c r="G2739" s="594">
        <f>IF(E2739="S",1,0)</f>
        <v>0</v>
      </c>
      <c r="H2739" s="584"/>
      <c r="I2739" s="576"/>
      <c r="J2739" s="564"/>
      <c r="K2739" s="565"/>
      <c r="L2739" s="568"/>
      <c r="M2739" s="569"/>
      <c r="N2739" s="578">
        <f>L2739+J2739</f>
        <v>0</v>
      </c>
      <c r="O2739" s="579"/>
      <c r="P2739" s="564"/>
      <c r="Q2739" s="565"/>
      <c r="R2739" s="568"/>
      <c r="S2739" s="569"/>
      <c r="T2739" s="578">
        <f>R2739-P2739</f>
        <v>0</v>
      </c>
      <c r="U2739" s="579"/>
      <c r="V2739" s="584"/>
      <c r="W2739" s="576"/>
      <c r="X2739" s="564"/>
      <c r="Y2739" s="576"/>
      <c r="Z2739" s="564"/>
      <c r="AA2739" s="576"/>
      <c r="AB2739" s="564"/>
      <c r="AC2739" s="565"/>
      <c r="AD2739" s="568"/>
      <c r="AE2739" s="569"/>
      <c r="AF2739" s="548">
        <f>IF(AB2739=0,0,(AD2739/AB2739)*100)</f>
        <v>0</v>
      </c>
      <c r="AG2739" s="549"/>
      <c r="AH2739" s="564"/>
      <c r="AI2739" s="565"/>
      <c r="AJ2739" s="568"/>
      <c r="AK2739" s="569"/>
      <c r="AL2739" s="548">
        <f>IF(AH2739=0,0,(AJ2739/AH2739)*100)</f>
        <v>0</v>
      </c>
      <c r="AM2739" s="549"/>
      <c r="AN2739" s="564"/>
      <c r="AO2739" s="565"/>
      <c r="AP2739" s="568"/>
      <c r="AQ2739" s="569"/>
      <c r="AR2739" s="548">
        <f>IF(AN2739=0,0,(AP2739/AN2739)*100)</f>
        <v>0</v>
      </c>
      <c r="AS2739" s="549"/>
      <c r="AT2739" s="572">
        <f>AB2739+AH2739+AN2739</f>
        <v>0</v>
      </c>
      <c r="AU2739" s="573"/>
      <c r="AV2739" s="544">
        <f>AD2739+AJ2739+AP2739</f>
        <v>0</v>
      </c>
      <c r="AW2739" s="545"/>
      <c r="AX2739" s="548">
        <f>IF(AT2739=0,0,(AV2739/AT2739)*100)</f>
        <v>0</v>
      </c>
      <c r="AY2739" s="549"/>
      <c r="AZ2739" s="564"/>
      <c r="BA2739" s="565"/>
      <c r="BB2739" s="568"/>
      <c r="BC2739" s="569"/>
      <c r="BD2739" s="548">
        <f>IF(AZ2739=0,0,(BB2739/AZ2739)*100)</f>
        <v>0</v>
      </c>
      <c r="BE2739" s="549"/>
      <c r="BF2739" s="572">
        <f>AT2739+AZ2739</f>
        <v>0</v>
      </c>
      <c r="BG2739" s="573"/>
      <c r="BH2739" s="544">
        <f>AV2739+BB2739</f>
        <v>0</v>
      </c>
      <c r="BI2739" s="545"/>
      <c r="BJ2739" s="548">
        <f>IF(BF2739=0,0,(BH2739/BF2739)*100)</f>
        <v>0</v>
      </c>
      <c r="BK2739" s="549"/>
      <c r="BL2739" s="552">
        <f>(AD2739*2)+(AJ2739*2)+(AP2739*3)+BB2739</f>
        <v>0</v>
      </c>
      <c r="BM2739" s="553"/>
      <c r="BN2739" s="554"/>
      <c r="BO2739" s="560" t="e">
        <f>(BL2739*BR$2312)+(N2739*BR$2313)+(X2739*BR$2314)+(R2739*BR$2315)+(V2739*BR$2316)+(Z2739*BR$2317)</f>
        <v>#REF!</v>
      </c>
      <c r="BP2739" s="560" t="e">
        <f>((AZ2739-BB2739)*BR$2319)+((AT2739-AV2739)*BR$2318)+(H2739*BR$2320)+(P2739*BR$2321)</f>
        <v>#REF!</v>
      </c>
      <c r="BQ2739" s="62"/>
      <c r="BR2739" s="62"/>
      <c r="BS2739" s="62"/>
    </row>
    <row r="2740" spans="1:76" ht="21.75" customHeight="1">
      <c r="A2740" s="62"/>
      <c r="B2740" s="587"/>
      <c r="C2740" s="562" t="str">
        <f>IF(ROSTER!D$22="","",ROSTER!D$22)</f>
        <v/>
      </c>
      <c r="D2740" s="563"/>
      <c r="E2740" s="591"/>
      <c r="F2740" s="593"/>
      <c r="G2740" s="595"/>
      <c r="H2740" s="585"/>
      <c r="I2740" s="577"/>
      <c r="J2740" s="566"/>
      <c r="K2740" s="567"/>
      <c r="L2740" s="570"/>
      <c r="M2740" s="571"/>
      <c r="N2740" s="582" t="s">
        <v>16</v>
      </c>
      <c r="O2740" s="583"/>
      <c r="P2740" s="566"/>
      <c r="Q2740" s="567"/>
      <c r="R2740" s="570"/>
      <c r="S2740" s="571"/>
      <c r="T2740" s="582" t="s">
        <v>16</v>
      </c>
      <c r="U2740" s="583"/>
      <c r="V2740" s="585"/>
      <c r="W2740" s="577"/>
      <c r="X2740" s="566"/>
      <c r="Y2740" s="577"/>
      <c r="Z2740" s="566"/>
      <c r="AA2740" s="577"/>
      <c r="AB2740" s="566"/>
      <c r="AC2740" s="567"/>
      <c r="AD2740" s="570"/>
      <c r="AE2740" s="571"/>
      <c r="AF2740" s="598"/>
      <c r="AG2740" s="599"/>
      <c r="AH2740" s="566"/>
      <c r="AI2740" s="567"/>
      <c r="AJ2740" s="570"/>
      <c r="AK2740" s="571"/>
      <c r="AL2740" s="598"/>
      <c r="AM2740" s="599"/>
      <c r="AN2740" s="566"/>
      <c r="AO2740" s="567"/>
      <c r="AP2740" s="570"/>
      <c r="AQ2740" s="571"/>
      <c r="AR2740" s="598"/>
      <c r="AS2740" s="599"/>
      <c r="AT2740" s="603"/>
      <c r="AU2740" s="604"/>
      <c r="AV2740" s="596"/>
      <c r="AW2740" s="597"/>
      <c r="AX2740" s="598"/>
      <c r="AY2740" s="599"/>
      <c r="AZ2740" s="566"/>
      <c r="BA2740" s="567"/>
      <c r="BB2740" s="570"/>
      <c r="BC2740" s="571"/>
      <c r="BD2740" s="598"/>
      <c r="BE2740" s="599"/>
      <c r="BF2740" s="603"/>
      <c r="BG2740" s="604"/>
      <c r="BH2740" s="596"/>
      <c r="BI2740" s="597"/>
      <c r="BJ2740" s="598"/>
      <c r="BK2740" s="599"/>
      <c r="BL2740" s="600"/>
      <c r="BM2740" s="601"/>
      <c r="BN2740" s="602"/>
      <c r="BO2740" s="561"/>
      <c r="BP2740" s="561"/>
      <c r="BQ2740" s="62"/>
      <c r="BR2740" s="62"/>
      <c r="BS2740" s="62"/>
    </row>
    <row r="2741" spans="1:76" ht="21.75" customHeight="1">
      <c r="A2741" s="62"/>
      <c r="B2741" s="586" t="str">
        <f>IF(ROSTER!B$24="","",ROSTER!B$24)</f>
        <v/>
      </c>
      <c r="C2741" s="588" t="str">
        <f>IF(ROSTER!C$24="","",ROSTER!C$24)</f>
        <v/>
      </c>
      <c r="D2741" s="589"/>
      <c r="E2741" s="590"/>
      <c r="F2741" s="592">
        <f>IF(E2741="y",1,IF(E2741="S",1,0))</f>
        <v>0</v>
      </c>
      <c r="G2741" s="594">
        <f>IF(E2741="S",1,0)</f>
        <v>0</v>
      </c>
      <c r="H2741" s="584"/>
      <c r="I2741" s="576"/>
      <c r="J2741" s="564"/>
      <c r="K2741" s="565"/>
      <c r="L2741" s="568"/>
      <c r="M2741" s="569"/>
      <c r="N2741" s="578">
        <f>L2741+J2741</f>
        <v>0</v>
      </c>
      <c r="O2741" s="579"/>
      <c r="P2741" s="564"/>
      <c r="Q2741" s="565"/>
      <c r="R2741" s="568"/>
      <c r="S2741" s="569"/>
      <c r="T2741" s="578">
        <f>R2741-P2741</f>
        <v>0</v>
      </c>
      <c r="U2741" s="579"/>
      <c r="V2741" s="584"/>
      <c r="W2741" s="576"/>
      <c r="X2741" s="564"/>
      <c r="Y2741" s="576"/>
      <c r="Z2741" s="564"/>
      <c r="AA2741" s="576"/>
      <c r="AB2741" s="564"/>
      <c r="AC2741" s="565"/>
      <c r="AD2741" s="568"/>
      <c r="AE2741" s="569"/>
      <c r="AF2741" s="548">
        <f>IF(AB2741=0,0,(AD2741/AB2741)*100)</f>
        <v>0</v>
      </c>
      <c r="AG2741" s="549"/>
      <c r="AH2741" s="564"/>
      <c r="AI2741" s="565"/>
      <c r="AJ2741" s="568"/>
      <c r="AK2741" s="569"/>
      <c r="AL2741" s="548">
        <f>IF(AH2741=0,0,(AJ2741/AH2741)*100)</f>
        <v>0</v>
      </c>
      <c r="AM2741" s="549"/>
      <c r="AN2741" s="564"/>
      <c r="AO2741" s="565"/>
      <c r="AP2741" s="568"/>
      <c r="AQ2741" s="569"/>
      <c r="AR2741" s="548">
        <f>IF(AN2741=0,0,(AP2741/AN2741)*100)</f>
        <v>0</v>
      </c>
      <c r="AS2741" s="549"/>
      <c r="AT2741" s="572">
        <f>AB2741+AH2741+AN2741</f>
        <v>0</v>
      </c>
      <c r="AU2741" s="573"/>
      <c r="AV2741" s="544">
        <f>AD2741+AJ2741+AP2741</f>
        <v>0</v>
      </c>
      <c r="AW2741" s="545"/>
      <c r="AX2741" s="548">
        <f>IF(AT2741=0,0,(AV2741/AT2741)*100)</f>
        <v>0</v>
      </c>
      <c r="AY2741" s="549"/>
      <c r="AZ2741" s="564"/>
      <c r="BA2741" s="565"/>
      <c r="BB2741" s="568"/>
      <c r="BC2741" s="569"/>
      <c r="BD2741" s="548">
        <f>IF(AZ2741=0,0,(BB2741/AZ2741)*100)</f>
        <v>0</v>
      </c>
      <c r="BE2741" s="549"/>
      <c r="BF2741" s="572">
        <f>AT2741+AZ2741</f>
        <v>0</v>
      </c>
      <c r="BG2741" s="573"/>
      <c r="BH2741" s="544">
        <f>AV2741+BB2741</f>
        <v>0</v>
      </c>
      <c r="BI2741" s="545"/>
      <c r="BJ2741" s="548">
        <f>IF(BF2741=0,0,(BH2741/BF2741)*100)</f>
        <v>0</v>
      </c>
      <c r="BK2741" s="549"/>
      <c r="BL2741" s="552">
        <f>(AD2741*2)+(AJ2741*2)+(AP2741*3)+BB2741</f>
        <v>0</v>
      </c>
      <c r="BM2741" s="553"/>
      <c r="BN2741" s="554"/>
      <c r="BO2741" s="560" t="e">
        <f>(BL2741*BR$2312)+(N2741*BR$2313)+(X2741*BR$2314)+(R2741*BR$2315)+(V2741*BR$2316)+(Z2741*BR$2317)</f>
        <v>#REF!</v>
      </c>
      <c r="BP2741" s="560" t="e">
        <f>((AZ2741-BB2741)*BR$2319)+((AT2741-AV2741)*BR$2318)+(H2741*BR$2320)+(P2741*BR$2321)</f>
        <v>#REF!</v>
      </c>
      <c r="BQ2741" s="62"/>
      <c r="BR2741" s="62"/>
      <c r="BS2741" s="62"/>
    </row>
    <row r="2742" spans="1:76" ht="21.75" customHeight="1">
      <c r="A2742" s="62"/>
      <c r="B2742" s="587"/>
      <c r="C2742" s="562" t="str">
        <f>IF(ROSTER!D$24="","",ROSTER!D$24)</f>
        <v/>
      </c>
      <c r="D2742" s="563"/>
      <c r="E2742" s="591"/>
      <c r="F2742" s="593"/>
      <c r="G2742" s="595"/>
      <c r="H2742" s="585"/>
      <c r="I2742" s="577"/>
      <c r="J2742" s="566"/>
      <c r="K2742" s="567"/>
      <c r="L2742" s="570"/>
      <c r="M2742" s="571"/>
      <c r="N2742" s="582" t="s">
        <v>16</v>
      </c>
      <c r="O2742" s="583"/>
      <c r="P2742" s="566"/>
      <c r="Q2742" s="567"/>
      <c r="R2742" s="570"/>
      <c r="S2742" s="571"/>
      <c r="T2742" s="582" t="s">
        <v>16</v>
      </c>
      <c r="U2742" s="583"/>
      <c r="V2742" s="585"/>
      <c r="W2742" s="577"/>
      <c r="X2742" s="566"/>
      <c r="Y2742" s="577"/>
      <c r="Z2742" s="566"/>
      <c r="AA2742" s="577"/>
      <c r="AB2742" s="566"/>
      <c r="AC2742" s="567"/>
      <c r="AD2742" s="570"/>
      <c r="AE2742" s="571"/>
      <c r="AF2742" s="598"/>
      <c r="AG2742" s="599"/>
      <c r="AH2742" s="566"/>
      <c r="AI2742" s="567"/>
      <c r="AJ2742" s="570"/>
      <c r="AK2742" s="571"/>
      <c r="AL2742" s="598"/>
      <c r="AM2742" s="599"/>
      <c r="AN2742" s="566"/>
      <c r="AO2742" s="567"/>
      <c r="AP2742" s="570"/>
      <c r="AQ2742" s="571"/>
      <c r="AR2742" s="598"/>
      <c r="AS2742" s="599"/>
      <c r="AT2742" s="603"/>
      <c r="AU2742" s="604"/>
      <c r="AV2742" s="596"/>
      <c r="AW2742" s="597"/>
      <c r="AX2742" s="598"/>
      <c r="AY2742" s="599"/>
      <c r="AZ2742" s="566"/>
      <c r="BA2742" s="567"/>
      <c r="BB2742" s="570"/>
      <c r="BC2742" s="571"/>
      <c r="BD2742" s="598"/>
      <c r="BE2742" s="599"/>
      <c r="BF2742" s="603"/>
      <c r="BG2742" s="604"/>
      <c r="BH2742" s="596"/>
      <c r="BI2742" s="597"/>
      <c r="BJ2742" s="598"/>
      <c r="BK2742" s="599"/>
      <c r="BL2742" s="600"/>
      <c r="BM2742" s="601"/>
      <c r="BN2742" s="602"/>
      <c r="BO2742" s="561"/>
      <c r="BP2742" s="561"/>
      <c r="BQ2742" s="62"/>
      <c r="BR2742" s="62"/>
      <c r="BS2742" s="62"/>
      <c r="BX2742" s="82"/>
    </row>
    <row r="2743" spans="1:76" ht="21.75" customHeight="1">
      <c r="A2743" s="62"/>
      <c r="B2743" s="586" t="str">
        <f>IF(ROSTER!B$26="","",ROSTER!B$26)</f>
        <v/>
      </c>
      <c r="C2743" s="588" t="str">
        <f>IF(ROSTER!C$26="","",ROSTER!C$26)</f>
        <v/>
      </c>
      <c r="D2743" s="589"/>
      <c r="E2743" s="590"/>
      <c r="F2743" s="592">
        <f>IF(E2743="y",1,IF(E2743="S",1,0))</f>
        <v>0</v>
      </c>
      <c r="G2743" s="594">
        <f>IF(E2743="S",1,0)</f>
        <v>0</v>
      </c>
      <c r="H2743" s="584"/>
      <c r="I2743" s="576"/>
      <c r="J2743" s="564"/>
      <c r="K2743" s="565"/>
      <c r="L2743" s="568"/>
      <c r="M2743" s="569"/>
      <c r="N2743" s="578">
        <f>L2743+J2743</f>
        <v>0</v>
      </c>
      <c r="O2743" s="579"/>
      <c r="P2743" s="564"/>
      <c r="Q2743" s="565"/>
      <c r="R2743" s="568"/>
      <c r="S2743" s="569"/>
      <c r="T2743" s="578">
        <f>R2743-P2743</f>
        <v>0</v>
      </c>
      <c r="U2743" s="579"/>
      <c r="V2743" s="584"/>
      <c r="W2743" s="576"/>
      <c r="X2743" s="564"/>
      <c r="Y2743" s="576"/>
      <c r="Z2743" s="564"/>
      <c r="AA2743" s="576"/>
      <c r="AB2743" s="564"/>
      <c r="AC2743" s="565"/>
      <c r="AD2743" s="568"/>
      <c r="AE2743" s="569"/>
      <c r="AF2743" s="548">
        <f>IF(AB2743=0,0,(AD2743/AB2743)*100)</f>
        <v>0</v>
      </c>
      <c r="AG2743" s="549"/>
      <c r="AH2743" s="564"/>
      <c r="AI2743" s="565"/>
      <c r="AJ2743" s="568"/>
      <c r="AK2743" s="569"/>
      <c r="AL2743" s="548">
        <f>IF(AH2743=0,0,(AJ2743/AH2743)*100)</f>
        <v>0</v>
      </c>
      <c r="AM2743" s="549"/>
      <c r="AN2743" s="564"/>
      <c r="AO2743" s="565"/>
      <c r="AP2743" s="568"/>
      <c r="AQ2743" s="569"/>
      <c r="AR2743" s="548">
        <f>IF(AN2743=0,0,(AP2743/AN2743)*100)</f>
        <v>0</v>
      </c>
      <c r="AS2743" s="549"/>
      <c r="AT2743" s="572">
        <f>AB2743+AH2743+AN2743</f>
        <v>0</v>
      </c>
      <c r="AU2743" s="573"/>
      <c r="AV2743" s="544">
        <f>AD2743+AJ2743+AP2743</f>
        <v>0</v>
      </c>
      <c r="AW2743" s="545"/>
      <c r="AX2743" s="548">
        <f>IF(AT2743=0,0,(AV2743/AT2743)*100)</f>
        <v>0</v>
      </c>
      <c r="AY2743" s="549"/>
      <c r="AZ2743" s="564"/>
      <c r="BA2743" s="565"/>
      <c r="BB2743" s="568"/>
      <c r="BC2743" s="569"/>
      <c r="BD2743" s="548">
        <f>IF(AZ2743=0,0,(BB2743/AZ2743)*100)</f>
        <v>0</v>
      </c>
      <c r="BE2743" s="549"/>
      <c r="BF2743" s="572">
        <f>AT2743+AZ2743</f>
        <v>0</v>
      </c>
      <c r="BG2743" s="573"/>
      <c r="BH2743" s="544">
        <f>AV2743+BB2743</f>
        <v>0</v>
      </c>
      <c r="BI2743" s="545"/>
      <c r="BJ2743" s="548">
        <f>IF(BF2743=0,0,(BH2743/BF2743)*100)</f>
        <v>0</v>
      </c>
      <c r="BK2743" s="549"/>
      <c r="BL2743" s="552">
        <f>(AD2743*2)+(AJ2743*2)+(AP2743*3)+BB2743</f>
        <v>0</v>
      </c>
      <c r="BM2743" s="553"/>
      <c r="BN2743" s="554"/>
      <c r="BO2743" s="560" t="e">
        <f>(BL2743*BR$2312)+(N2743*BR$2313)+(X2743*BR$2314)+(R2743*BR$2315)+(V2743*BR$2316)+(Z2743*BR$2317)</f>
        <v>#REF!</v>
      </c>
      <c r="BP2743" s="560" t="e">
        <f>((AZ2743-BB2743)*BR$2319)+((AT2743-AV2743)*BR$2318)+(H2743*BR$2320)+(P2743*BR$2321)</f>
        <v>#REF!</v>
      </c>
      <c r="BQ2743" s="62"/>
      <c r="BR2743" s="62"/>
      <c r="BS2743" s="62"/>
    </row>
    <row r="2744" spans="1:76" ht="21.75" customHeight="1">
      <c r="A2744" s="62"/>
      <c r="B2744" s="587"/>
      <c r="C2744" s="562" t="str">
        <f>IF(ROSTER!D$26="","",ROSTER!D$26)</f>
        <v/>
      </c>
      <c r="D2744" s="563"/>
      <c r="E2744" s="591"/>
      <c r="F2744" s="593"/>
      <c r="G2744" s="595"/>
      <c r="H2744" s="585"/>
      <c r="I2744" s="577"/>
      <c r="J2744" s="566"/>
      <c r="K2744" s="567"/>
      <c r="L2744" s="570"/>
      <c r="M2744" s="571"/>
      <c r="N2744" s="582" t="s">
        <v>16</v>
      </c>
      <c r="O2744" s="583"/>
      <c r="P2744" s="566"/>
      <c r="Q2744" s="567"/>
      <c r="R2744" s="570"/>
      <c r="S2744" s="571"/>
      <c r="T2744" s="582" t="s">
        <v>16</v>
      </c>
      <c r="U2744" s="583"/>
      <c r="V2744" s="585"/>
      <c r="W2744" s="577"/>
      <c r="X2744" s="566"/>
      <c r="Y2744" s="577"/>
      <c r="Z2744" s="566"/>
      <c r="AA2744" s="577"/>
      <c r="AB2744" s="566"/>
      <c r="AC2744" s="567"/>
      <c r="AD2744" s="570"/>
      <c r="AE2744" s="571"/>
      <c r="AF2744" s="598"/>
      <c r="AG2744" s="599"/>
      <c r="AH2744" s="566"/>
      <c r="AI2744" s="567"/>
      <c r="AJ2744" s="570"/>
      <c r="AK2744" s="571"/>
      <c r="AL2744" s="598"/>
      <c r="AM2744" s="599"/>
      <c r="AN2744" s="566"/>
      <c r="AO2744" s="567"/>
      <c r="AP2744" s="570"/>
      <c r="AQ2744" s="571"/>
      <c r="AR2744" s="598"/>
      <c r="AS2744" s="599"/>
      <c r="AT2744" s="603"/>
      <c r="AU2744" s="604"/>
      <c r="AV2744" s="596"/>
      <c r="AW2744" s="597"/>
      <c r="AX2744" s="598"/>
      <c r="AY2744" s="599"/>
      <c r="AZ2744" s="566"/>
      <c r="BA2744" s="567"/>
      <c r="BB2744" s="570"/>
      <c r="BC2744" s="571"/>
      <c r="BD2744" s="598"/>
      <c r="BE2744" s="599"/>
      <c r="BF2744" s="603"/>
      <c r="BG2744" s="604"/>
      <c r="BH2744" s="596"/>
      <c r="BI2744" s="597"/>
      <c r="BJ2744" s="598"/>
      <c r="BK2744" s="599"/>
      <c r="BL2744" s="600"/>
      <c r="BM2744" s="601"/>
      <c r="BN2744" s="602"/>
      <c r="BO2744" s="561"/>
      <c r="BP2744" s="561"/>
      <c r="BQ2744" s="62"/>
      <c r="BR2744" s="62"/>
      <c r="BS2744" s="62"/>
    </row>
    <row r="2745" spans="1:76" ht="21.75" customHeight="1">
      <c r="A2745" s="62"/>
      <c r="B2745" s="586" t="str">
        <f>IF(ROSTER!B$28="","",ROSTER!B$28)</f>
        <v/>
      </c>
      <c r="C2745" s="588" t="str">
        <f>IF(ROSTER!C$28="","",ROSTER!C$28)</f>
        <v/>
      </c>
      <c r="D2745" s="589"/>
      <c r="E2745" s="590"/>
      <c r="F2745" s="592">
        <f>IF(E2745="y",1,IF(E2745="S",1,0))</f>
        <v>0</v>
      </c>
      <c r="G2745" s="594">
        <f>IF(E2745="S",1,0)</f>
        <v>0</v>
      </c>
      <c r="H2745" s="584"/>
      <c r="I2745" s="576"/>
      <c r="J2745" s="564"/>
      <c r="K2745" s="565"/>
      <c r="L2745" s="568"/>
      <c r="M2745" s="569"/>
      <c r="N2745" s="578">
        <f>L2745+J2745</f>
        <v>0</v>
      </c>
      <c r="O2745" s="579"/>
      <c r="P2745" s="564"/>
      <c r="Q2745" s="565"/>
      <c r="R2745" s="568"/>
      <c r="S2745" s="569"/>
      <c r="T2745" s="578">
        <f>R2745-P2745</f>
        <v>0</v>
      </c>
      <c r="U2745" s="579"/>
      <c r="V2745" s="584"/>
      <c r="W2745" s="576"/>
      <c r="X2745" s="564"/>
      <c r="Y2745" s="576"/>
      <c r="Z2745" s="564"/>
      <c r="AA2745" s="576"/>
      <c r="AB2745" s="564"/>
      <c r="AC2745" s="565"/>
      <c r="AD2745" s="568"/>
      <c r="AE2745" s="569"/>
      <c r="AF2745" s="548">
        <f>IF(AB2745=0,0,(AD2745/AB2745)*100)</f>
        <v>0</v>
      </c>
      <c r="AG2745" s="549"/>
      <c r="AH2745" s="564"/>
      <c r="AI2745" s="565"/>
      <c r="AJ2745" s="568"/>
      <c r="AK2745" s="569"/>
      <c r="AL2745" s="548">
        <f>IF(AH2745=0,0,(AJ2745/AH2745)*100)</f>
        <v>0</v>
      </c>
      <c r="AM2745" s="549"/>
      <c r="AN2745" s="564"/>
      <c r="AO2745" s="565"/>
      <c r="AP2745" s="568"/>
      <c r="AQ2745" s="569"/>
      <c r="AR2745" s="548">
        <f>IF(AN2745=0,0,(AP2745/AN2745)*100)</f>
        <v>0</v>
      </c>
      <c r="AS2745" s="549"/>
      <c r="AT2745" s="572">
        <f>AB2745+AH2745+AN2745</f>
        <v>0</v>
      </c>
      <c r="AU2745" s="573"/>
      <c r="AV2745" s="544">
        <f>AD2745+AJ2745+AP2745</f>
        <v>0</v>
      </c>
      <c r="AW2745" s="545"/>
      <c r="AX2745" s="548">
        <f>IF(AT2745=0,0,(AV2745/AT2745)*100)</f>
        <v>0</v>
      </c>
      <c r="AY2745" s="549"/>
      <c r="AZ2745" s="564"/>
      <c r="BA2745" s="565"/>
      <c r="BB2745" s="568"/>
      <c r="BC2745" s="569"/>
      <c r="BD2745" s="548">
        <f>IF(AZ2745=0,0,(BB2745/AZ2745)*100)</f>
        <v>0</v>
      </c>
      <c r="BE2745" s="549"/>
      <c r="BF2745" s="572">
        <f>AT2745+AZ2745</f>
        <v>0</v>
      </c>
      <c r="BG2745" s="573"/>
      <c r="BH2745" s="544">
        <f>AV2745+BB2745</f>
        <v>0</v>
      </c>
      <c r="BI2745" s="545"/>
      <c r="BJ2745" s="548">
        <f>IF(BF2745=0,0,(BH2745/BF2745)*100)</f>
        <v>0</v>
      </c>
      <c r="BK2745" s="549"/>
      <c r="BL2745" s="552">
        <f>(AD2745*2)+(AJ2745*2)+(AP2745*3)+BB2745</f>
        <v>0</v>
      </c>
      <c r="BM2745" s="553"/>
      <c r="BN2745" s="554"/>
      <c r="BO2745" s="560" t="e">
        <f>(BL2745*BR$2312)+(N2745*BR$2313)+(X2745*BR$2314)+(R2745*BR$2315)+(V2745*BR$2316)+(Z2745*BR$2317)</f>
        <v>#REF!</v>
      </c>
      <c r="BP2745" s="560" t="e">
        <f>((AZ2745-BB2745)*BR$2319)+((AT2745-AV2745)*BR$2318)+(H2745*BR$2320)+(P2745*BR$2321)</f>
        <v>#REF!</v>
      </c>
      <c r="BQ2745" s="62"/>
      <c r="BR2745" s="62"/>
      <c r="BS2745" s="62"/>
    </row>
    <row r="2746" spans="1:76" ht="21.75" customHeight="1">
      <c r="A2746" s="62"/>
      <c r="B2746" s="587"/>
      <c r="C2746" s="562" t="str">
        <f>IF(ROSTER!D$28="","",ROSTER!D$28)</f>
        <v/>
      </c>
      <c r="D2746" s="563"/>
      <c r="E2746" s="591"/>
      <c r="F2746" s="593"/>
      <c r="G2746" s="595"/>
      <c r="H2746" s="585"/>
      <c r="I2746" s="577"/>
      <c r="J2746" s="566"/>
      <c r="K2746" s="567"/>
      <c r="L2746" s="570"/>
      <c r="M2746" s="571"/>
      <c r="N2746" s="582" t="s">
        <v>16</v>
      </c>
      <c r="O2746" s="583"/>
      <c r="P2746" s="566"/>
      <c r="Q2746" s="567"/>
      <c r="R2746" s="570"/>
      <c r="S2746" s="571"/>
      <c r="T2746" s="582" t="s">
        <v>16</v>
      </c>
      <c r="U2746" s="583"/>
      <c r="V2746" s="585"/>
      <c r="W2746" s="577"/>
      <c r="X2746" s="566"/>
      <c r="Y2746" s="577"/>
      <c r="Z2746" s="566"/>
      <c r="AA2746" s="577"/>
      <c r="AB2746" s="566"/>
      <c r="AC2746" s="567"/>
      <c r="AD2746" s="570"/>
      <c r="AE2746" s="571"/>
      <c r="AF2746" s="598"/>
      <c r="AG2746" s="599"/>
      <c r="AH2746" s="566"/>
      <c r="AI2746" s="567"/>
      <c r="AJ2746" s="570"/>
      <c r="AK2746" s="571"/>
      <c r="AL2746" s="598"/>
      <c r="AM2746" s="599"/>
      <c r="AN2746" s="566"/>
      <c r="AO2746" s="567"/>
      <c r="AP2746" s="570"/>
      <c r="AQ2746" s="571"/>
      <c r="AR2746" s="598"/>
      <c r="AS2746" s="599"/>
      <c r="AT2746" s="603"/>
      <c r="AU2746" s="604"/>
      <c r="AV2746" s="596"/>
      <c r="AW2746" s="597"/>
      <c r="AX2746" s="598"/>
      <c r="AY2746" s="599"/>
      <c r="AZ2746" s="566"/>
      <c r="BA2746" s="567"/>
      <c r="BB2746" s="570"/>
      <c r="BC2746" s="571"/>
      <c r="BD2746" s="598"/>
      <c r="BE2746" s="599"/>
      <c r="BF2746" s="603"/>
      <c r="BG2746" s="604"/>
      <c r="BH2746" s="596"/>
      <c r="BI2746" s="597"/>
      <c r="BJ2746" s="598"/>
      <c r="BK2746" s="599"/>
      <c r="BL2746" s="600"/>
      <c r="BM2746" s="601"/>
      <c r="BN2746" s="602"/>
      <c r="BO2746" s="561"/>
      <c r="BP2746" s="561"/>
      <c r="BQ2746" s="62"/>
      <c r="BR2746" s="62"/>
      <c r="BS2746" s="62"/>
    </row>
    <row r="2747" spans="1:76" ht="21.75" customHeight="1">
      <c r="A2747" s="62"/>
      <c r="B2747" s="586" t="str">
        <f>IF(ROSTER!B$30="","",ROSTER!B$30)</f>
        <v/>
      </c>
      <c r="C2747" s="588" t="str">
        <f>IF(ROSTER!C$30="","",ROSTER!C$30)</f>
        <v/>
      </c>
      <c r="D2747" s="589"/>
      <c r="E2747" s="590"/>
      <c r="F2747" s="592">
        <f>IF(E2747="y",1,IF(E2747="S",1,0))</f>
        <v>0</v>
      </c>
      <c r="G2747" s="594">
        <f>IF(E2747="S",1,0)</f>
        <v>0</v>
      </c>
      <c r="H2747" s="584"/>
      <c r="I2747" s="576"/>
      <c r="J2747" s="564"/>
      <c r="K2747" s="565"/>
      <c r="L2747" s="568"/>
      <c r="M2747" s="569"/>
      <c r="N2747" s="578">
        <f>L2747+J2747</f>
        <v>0</v>
      </c>
      <c r="O2747" s="579"/>
      <c r="P2747" s="564"/>
      <c r="Q2747" s="565"/>
      <c r="R2747" s="568"/>
      <c r="S2747" s="569"/>
      <c r="T2747" s="578">
        <f>R2747-P2747</f>
        <v>0</v>
      </c>
      <c r="U2747" s="579"/>
      <c r="V2747" s="584"/>
      <c r="W2747" s="576"/>
      <c r="X2747" s="564"/>
      <c r="Y2747" s="576"/>
      <c r="Z2747" s="564"/>
      <c r="AA2747" s="576"/>
      <c r="AB2747" s="564"/>
      <c r="AC2747" s="565"/>
      <c r="AD2747" s="568"/>
      <c r="AE2747" s="569"/>
      <c r="AF2747" s="548">
        <f>IF(AB2747=0,0,(AD2747/AB2747)*100)</f>
        <v>0</v>
      </c>
      <c r="AG2747" s="549"/>
      <c r="AH2747" s="564"/>
      <c r="AI2747" s="565"/>
      <c r="AJ2747" s="568"/>
      <c r="AK2747" s="569"/>
      <c r="AL2747" s="548">
        <f>IF(AH2747=0,0,(AJ2747/AH2747)*100)</f>
        <v>0</v>
      </c>
      <c r="AM2747" s="549"/>
      <c r="AN2747" s="564"/>
      <c r="AO2747" s="565"/>
      <c r="AP2747" s="568"/>
      <c r="AQ2747" s="569"/>
      <c r="AR2747" s="548">
        <f>IF(AN2747=0,0,(AP2747/AN2747)*100)</f>
        <v>0</v>
      </c>
      <c r="AS2747" s="549"/>
      <c r="AT2747" s="572">
        <f>AB2747+AH2747+AN2747</f>
        <v>0</v>
      </c>
      <c r="AU2747" s="573"/>
      <c r="AV2747" s="544">
        <f>AD2747+AJ2747+AP2747</f>
        <v>0</v>
      </c>
      <c r="AW2747" s="545"/>
      <c r="AX2747" s="548">
        <f>IF(AT2747=0,0,(AV2747/AT2747)*100)</f>
        <v>0</v>
      </c>
      <c r="AY2747" s="549"/>
      <c r="AZ2747" s="564"/>
      <c r="BA2747" s="565"/>
      <c r="BB2747" s="568"/>
      <c r="BC2747" s="569"/>
      <c r="BD2747" s="548">
        <f>IF(AZ2747=0,0,(BB2747/AZ2747)*100)</f>
        <v>0</v>
      </c>
      <c r="BE2747" s="549"/>
      <c r="BF2747" s="572">
        <f>AT2747+AZ2747</f>
        <v>0</v>
      </c>
      <c r="BG2747" s="573"/>
      <c r="BH2747" s="544">
        <f>AV2747+BB2747</f>
        <v>0</v>
      </c>
      <c r="BI2747" s="545"/>
      <c r="BJ2747" s="548">
        <f>IF(BF2747=0,0,(BH2747/BF2747)*100)</f>
        <v>0</v>
      </c>
      <c r="BK2747" s="549"/>
      <c r="BL2747" s="552">
        <f>(AD2747*2)+(AJ2747*2)+(AP2747*3)+BB2747</f>
        <v>0</v>
      </c>
      <c r="BM2747" s="553"/>
      <c r="BN2747" s="554"/>
      <c r="BO2747" s="560" t="e">
        <f>(BL2747*BR$2312)+(N2747*BR$2313)+(X2747*BR$2314)+(R2747*BR$2315)+(V2747*BR$2316)+(Z2747*BR$2317)</f>
        <v>#REF!</v>
      </c>
      <c r="BP2747" s="560" t="e">
        <f>((AZ2747-BB2747)*BR$2319)+((AT2747-AV2747)*BR$2318)+(H2747*BR$2320)+(P2747*BR$2321)</f>
        <v>#REF!</v>
      </c>
      <c r="BQ2747" s="62"/>
      <c r="BR2747" s="62"/>
      <c r="BS2747" s="62"/>
    </row>
    <row r="2748" spans="1:76" ht="21.75" customHeight="1">
      <c r="A2748" s="62"/>
      <c r="B2748" s="587"/>
      <c r="C2748" s="562" t="str">
        <f>IF(ROSTER!D$30="","",ROSTER!D$30)</f>
        <v/>
      </c>
      <c r="D2748" s="563"/>
      <c r="E2748" s="591"/>
      <c r="F2748" s="593"/>
      <c r="G2748" s="595"/>
      <c r="H2748" s="585"/>
      <c r="I2748" s="577"/>
      <c r="J2748" s="566"/>
      <c r="K2748" s="567"/>
      <c r="L2748" s="570"/>
      <c r="M2748" s="571"/>
      <c r="N2748" s="582" t="s">
        <v>16</v>
      </c>
      <c r="O2748" s="583"/>
      <c r="P2748" s="566"/>
      <c r="Q2748" s="567"/>
      <c r="R2748" s="570"/>
      <c r="S2748" s="571"/>
      <c r="T2748" s="582" t="s">
        <v>16</v>
      </c>
      <c r="U2748" s="583"/>
      <c r="V2748" s="585"/>
      <c r="W2748" s="577"/>
      <c r="X2748" s="566"/>
      <c r="Y2748" s="577"/>
      <c r="Z2748" s="566"/>
      <c r="AA2748" s="577"/>
      <c r="AB2748" s="566"/>
      <c r="AC2748" s="567"/>
      <c r="AD2748" s="570"/>
      <c r="AE2748" s="571"/>
      <c r="AF2748" s="598"/>
      <c r="AG2748" s="599"/>
      <c r="AH2748" s="566"/>
      <c r="AI2748" s="567"/>
      <c r="AJ2748" s="570"/>
      <c r="AK2748" s="571"/>
      <c r="AL2748" s="598"/>
      <c r="AM2748" s="599"/>
      <c r="AN2748" s="566"/>
      <c r="AO2748" s="567"/>
      <c r="AP2748" s="570"/>
      <c r="AQ2748" s="571"/>
      <c r="AR2748" s="598"/>
      <c r="AS2748" s="599"/>
      <c r="AT2748" s="603"/>
      <c r="AU2748" s="604"/>
      <c r="AV2748" s="596"/>
      <c r="AW2748" s="597"/>
      <c r="AX2748" s="598"/>
      <c r="AY2748" s="599"/>
      <c r="AZ2748" s="566"/>
      <c r="BA2748" s="567"/>
      <c r="BB2748" s="570"/>
      <c r="BC2748" s="571"/>
      <c r="BD2748" s="598"/>
      <c r="BE2748" s="599"/>
      <c r="BF2748" s="603"/>
      <c r="BG2748" s="604"/>
      <c r="BH2748" s="596"/>
      <c r="BI2748" s="597"/>
      <c r="BJ2748" s="598"/>
      <c r="BK2748" s="599"/>
      <c r="BL2748" s="600"/>
      <c r="BM2748" s="601"/>
      <c r="BN2748" s="602"/>
      <c r="BO2748" s="561"/>
      <c r="BP2748" s="561"/>
      <c r="BQ2748" s="62"/>
      <c r="BR2748" s="62"/>
      <c r="BS2748" s="62"/>
    </row>
    <row r="2749" spans="1:76" ht="21.75" customHeight="1">
      <c r="A2749" s="62"/>
      <c r="B2749" s="586" t="str">
        <f>IF(ROSTER!B$32="","",ROSTER!B$32)</f>
        <v/>
      </c>
      <c r="C2749" s="588" t="str">
        <f>IF(ROSTER!C$32="","",ROSTER!C$32)</f>
        <v/>
      </c>
      <c r="D2749" s="589"/>
      <c r="E2749" s="590"/>
      <c r="F2749" s="592">
        <f>IF(E2749="y",1,IF(E2749="S",1,0))</f>
        <v>0</v>
      </c>
      <c r="G2749" s="594">
        <f>IF(E2749="S",1,0)</f>
        <v>0</v>
      </c>
      <c r="H2749" s="584"/>
      <c r="I2749" s="576"/>
      <c r="J2749" s="564"/>
      <c r="K2749" s="565"/>
      <c r="L2749" s="568"/>
      <c r="M2749" s="569"/>
      <c r="N2749" s="578">
        <f>L2749+J2749</f>
        <v>0</v>
      </c>
      <c r="O2749" s="579"/>
      <c r="P2749" s="564"/>
      <c r="Q2749" s="565"/>
      <c r="R2749" s="568"/>
      <c r="S2749" s="569"/>
      <c r="T2749" s="578">
        <f>R2749-P2749</f>
        <v>0</v>
      </c>
      <c r="U2749" s="579"/>
      <c r="V2749" s="584"/>
      <c r="W2749" s="576"/>
      <c r="X2749" s="564"/>
      <c r="Y2749" s="576"/>
      <c r="Z2749" s="564"/>
      <c r="AA2749" s="576"/>
      <c r="AB2749" s="564"/>
      <c r="AC2749" s="565"/>
      <c r="AD2749" s="568"/>
      <c r="AE2749" s="569"/>
      <c r="AF2749" s="548">
        <f>IF(AB2749=0,0,(AD2749/AB2749)*100)</f>
        <v>0</v>
      </c>
      <c r="AG2749" s="549"/>
      <c r="AH2749" s="564"/>
      <c r="AI2749" s="565"/>
      <c r="AJ2749" s="568"/>
      <c r="AK2749" s="569"/>
      <c r="AL2749" s="548">
        <f>IF(AH2749=0,0,(AJ2749/AH2749)*100)</f>
        <v>0</v>
      </c>
      <c r="AM2749" s="549"/>
      <c r="AN2749" s="564"/>
      <c r="AO2749" s="565"/>
      <c r="AP2749" s="568"/>
      <c r="AQ2749" s="569"/>
      <c r="AR2749" s="548">
        <f>IF(AN2749=0,0,(AP2749/AN2749)*100)</f>
        <v>0</v>
      </c>
      <c r="AS2749" s="549"/>
      <c r="AT2749" s="572">
        <f>AB2749+AH2749+AN2749</f>
        <v>0</v>
      </c>
      <c r="AU2749" s="573"/>
      <c r="AV2749" s="544">
        <f>AD2749+AJ2749+AP2749</f>
        <v>0</v>
      </c>
      <c r="AW2749" s="545"/>
      <c r="AX2749" s="548">
        <f>IF(AT2749=0,0,(AV2749/AT2749)*100)</f>
        <v>0</v>
      </c>
      <c r="AY2749" s="549"/>
      <c r="AZ2749" s="564"/>
      <c r="BA2749" s="565"/>
      <c r="BB2749" s="568"/>
      <c r="BC2749" s="569"/>
      <c r="BD2749" s="548">
        <f>IF(AZ2749=0,0,(BB2749/AZ2749)*100)</f>
        <v>0</v>
      </c>
      <c r="BE2749" s="549"/>
      <c r="BF2749" s="572">
        <f>AT2749+AZ2749</f>
        <v>0</v>
      </c>
      <c r="BG2749" s="573"/>
      <c r="BH2749" s="544">
        <f>AV2749+BB2749</f>
        <v>0</v>
      </c>
      <c r="BI2749" s="545"/>
      <c r="BJ2749" s="548">
        <f>IF(BF2749=0,0,(BH2749/BF2749)*100)</f>
        <v>0</v>
      </c>
      <c r="BK2749" s="549"/>
      <c r="BL2749" s="552">
        <f>(AD2749*2)+(AJ2749*2)+(AP2749*3)+BB2749</f>
        <v>0</v>
      </c>
      <c r="BM2749" s="553"/>
      <c r="BN2749" s="554"/>
      <c r="BO2749" s="560" t="e">
        <f>(BL2749*BR$2312)+(N2749*BR$2313)+(X2749*BR$2314)+(R2749*BR$2315)+(V2749*BR$2316)+(Z2749*BR$2317)</f>
        <v>#REF!</v>
      </c>
      <c r="BP2749" s="560" t="e">
        <f>((AZ2749-BB2749)*BR$2319)+((AT2749-AV2749)*BR$2318)+(H2749*BR$2320)+(P2749*BR$2321)</f>
        <v>#REF!</v>
      </c>
      <c r="BQ2749" s="62"/>
      <c r="BR2749" s="62"/>
      <c r="BS2749" s="62"/>
    </row>
    <row r="2750" spans="1:76" ht="21.75" customHeight="1">
      <c r="A2750" s="62"/>
      <c r="B2750" s="587"/>
      <c r="C2750" s="562" t="str">
        <f>IF(ROSTER!D$32="","",ROSTER!D$32)</f>
        <v/>
      </c>
      <c r="D2750" s="563"/>
      <c r="E2750" s="591"/>
      <c r="F2750" s="593"/>
      <c r="G2750" s="595"/>
      <c r="H2750" s="585"/>
      <c r="I2750" s="577"/>
      <c r="J2750" s="566"/>
      <c r="K2750" s="567"/>
      <c r="L2750" s="570"/>
      <c r="M2750" s="571"/>
      <c r="N2750" s="582" t="s">
        <v>16</v>
      </c>
      <c r="O2750" s="583"/>
      <c r="P2750" s="566"/>
      <c r="Q2750" s="567"/>
      <c r="R2750" s="570"/>
      <c r="S2750" s="571"/>
      <c r="T2750" s="582" t="s">
        <v>16</v>
      </c>
      <c r="U2750" s="583"/>
      <c r="V2750" s="585"/>
      <c r="W2750" s="577"/>
      <c r="X2750" s="566"/>
      <c r="Y2750" s="577"/>
      <c r="Z2750" s="566"/>
      <c r="AA2750" s="577"/>
      <c r="AB2750" s="566"/>
      <c r="AC2750" s="567"/>
      <c r="AD2750" s="570"/>
      <c r="AE2750" s="571"/>
      <c r="AF2750" s="598"/>
      <c r="AG2750" s="599"/>
      <c r="AH2750" s="566"/>
      <c r="AI2750" s="567"/>
      <c r="AJ2750" s="570"/>
      <c r="AK2750" s="571"/>
      <c r="AL2750" s="598"/>
      <c r="AM2750" s="599"/>
      <c r="AN2750" s="566"/>
      <c r="AO2750" s="567"/>
      <c r="AP2750" s="570"/>
      <c r="AQ2750" s="571"/>
      <c r="AR2750" s="598"/>
      <c r="AS2750" s="599"/>
      <c r="AT2750" s="603"/>
      <c r="AU2750" s="604"/>
      <c r="AV2750" s="596"/>
      <c r="AW2750" s="597"/>
      <c r="AX2750" s="598"/>
      <c r="AY2750" s="599"/>
      <c r="AZ2750" s="566"/>
      <c r="BA2750" s="567"/>
      <c r="BB2750" s="570"/>
      <c r="BC2750" s="571"/>
      <c r="BD2750" s="598"/>
      <c r="BE2750" s="599"/>
      <c r="BF2750" s="603"/>
      <c r="BG2750" s="604"/>
      <c r="BH2750" s="596"/>
      <c r="BI2750" s="597"/>
      <c r="BJ2750" s="598"/>
      <c r="BK2750" s="599"/>
      <c r="BL2750" s="600"/>
      <c r="BM2750" s="601"/>
      <c r="BN2750" s="602"/>
      <c r="BO2750" s="561"/>
      <c r="BP2750" s="561"/>
      <c r="BQ2750" s="62"/>
      <c r="BR2750" s="62"/>
      <c r="BS2750" s="62"/>
    </row>
    <row r="2751" spans="1:76" ht="21.75" customHeight="1">
      <c r="A2751" s="62"/>
      <c r="B2751" s="586" t="str">
        <f>IF(ROSTER!B$34="","",ROSTER!B$34)</f>
        <v/>
      </c>
      <c r="C2751" s="588" t="str">
        <f>IF(ROSTER!C$34="","",ROSTER!C$34)</f>
        <v/>
      </c>
      <c r="D2751" s="589"/>
      <c r="E2751" s="590"/>
      <c r="F2751" s="592">
        <f>IF(E2751="y",1,IF(E2751="S",1,0))</f>
        <v>0</v>
      </c>
      <c r="G2751" s="594">
        <f>IF(E2751="S",1,0)</f>
        <v>0</v>
      </c>
      <c r="H2751" s="584"/>
      <c r="I2751" s="576"/>
      <c r="J2751" s="564"/>
      <c r="K2751" s="565"/>
      <c r="L2751" s="568"/>
      <c r="M2751" s="569"/>
      <c r="N2751" s="578">
        <f>L2751+J2751</f>
        <v>0</v>
      </c>
      <c r="O2751" s="579"/>
      <c r="P2751" s="564"/>
      <c r="Q2751" s="565"/>
      <c r="R2751" s="568"/>
      <c r="S2751" s="569"/>
      <c r="T2751" s="578">
        <f>R2751-P2751</f>
        <v>0</v>
      </c>
      <c r="U2751" s="579"/>
      <c r="V2751" s="584"/>
      <c r="W2751" s="576"/>
      <c r="X2751" s="564"/>
      <c r="Y2751" s="576"/>
      <c r="Z2751" s="564"/>
      <c r="AA2751" s="576"/>
      <c r="AB2751" s="564"/>
      <c r="AC2751" s="565"/>
      <c r="AD2751" s="568"/>
      <c r="AE2751" s="569"/>
      <c r="AF2751" s="548">
        <f>IF(AB2751=0,0,(AD2751/AB2751)*100)</f>
        <v>0</v>
      </c>
      <c r="AG2751" s="549"/>
      <c r="AH2751" s="564"/>
      <c r="AI2751" s="565"/>
      <c r="AJ2751" s="568"/>
      <c r="AK2751" s="569"/>
      <c r="AL2751" s="548">
        <f>IF(AH2751=0,0,(AJ2751/AH2751)*100)</f>
        <v>0</v>
      </c>
      <c r="AM2751" s="549"/>
      <c r="AN2751" s="564"/>
      <c r="AO2751" s="565"/>
      <c r="AP2751" s="568"/>
      <c r="AQ2751" s="569"/>
      <c r="AR2751" s="548">
        <f>IF(AN2751=0,0,(AP2751/AN2751)*100)</f>
        <v>0</v>
      </c>
      <c r="AS2751" s="549"/>
      <c r="AT2751" s="572">
        <f>AB2751+AH2751+AN2751</f>
        <v>0</v>
      </c>
      <c r="AU2751" s="573"/>
      <c r="AV2751" s="544">
        <f>AD2751+AJ2751+AP2751</f>
        <v>0</v>
      </c>
      <c r="AW2751" s="545"/>
      <c r="AX2751" s="548">
        <f>IF(AT2751=0,0,(AV2751/AT2751)*100)</f>
        <v>0</v>
      </c>
      <c r="AY2751" s="549"/>
      <c r="AZ2751" s="564"/>
      <c r="BA2751" s="565"/>
      <c r="BB2751" s="568"/>
      <c r="BC2751" s="569"/>
      <c r="BD2751" s="548">
        <f>IF(AZ2751=0,0,(BB2751/AZ2751)*100)</f>
        <v>0</v>
      </c>
      <c r="BE2751" s="549"/>
      <c r="BF2751" s="572">
        <f>AT2751+AZ2751</f>
        <v>0</v>
      </c>
      <c r="BG2751" s="573"/>
      <c r="BH2751" s="544">
        <f>AV2751+BB2751</f>
        <v>0</v>
      </c>
      <c r="BI2751" s="545"/>
      <c r="BJ2751" s="548">
        <f>IF(BF2751=0,0,(BH2751/BF2751)*100)</f>
        <v>0</v>
      </c>
      <c r="BK2751" s="549"/>
      <c r="BL2751" s="552">
        <f>(AD2751*2)+(AJ2751*2)+(AP2751*3)+BB2751</f>
        <v>0</v>
      </c>
      <c r="BM2751" s="553"/>
      <c r="BN2751" s="554"/>
      <c r="BO2751" s="560" t="e">
        <f>(BL2751*BR$2312)+(N2751*BR$2313)+(X2751*BR$2314)+(R2751*BR$2315)+(V2751*BR$2316)+(Z2751*BR$2317)</f>
        <v>#REF!</v>
      </c>
      <c r="BP2751" s="560" t="e">
        <f>((AZ2751-BB2751)*BR$2319)+((AT2751-AV2751)*BR$2318)+(H2751*BR$2320)+(P2751*BR$2321)</f>
        <v>#REF!</v>
      </c>
      <c r="BQ2751" s="62"/>
      <c r="BR2751" s="62"/>
      <c r="BS2751" s="62"/>
    </row>
    <row r="2752" spans="1:76" ht="21.75" customHeight="1">
      <c r="A2752" s="62"/>
      <c r="B2752" s="587"/>
      <c r="C2752" s="562" t="str">
        <f>IF(ROSTER!D$34="","",ROSTER!D$34)</f>
        <v/>
      </c>
      <c r="D2752" s="563"/>
      <c r="E2752" s="591"/>
      <c r="F2752" s="593"/>
      <c r="G2752" s="595"/>
      <c r="H2752" s="585"/>
      <c r="I2752" s="577"/>
      <c r="J2752" s="566"/>
      <c r="K2752" s="567"/>
      <c r="L2752" s="570"/>
      <c r="M2752" s="571"/>
      <c r="N2752" s="582" t="s">
        <v>16</v>
      </c>
      <c r="O2752" s="583"/>
      <c r="P2752" s="566"/>
      <c r="Q2752" s="567"/>
      <c r="R2752" s="570"/>
      <c r="S2752" s="571"/>
      <c r="T2752" s="582" t="s">
        <v>16</v>
      </c>
      <c r="U2752" s="583"/>
      <c r="V2752" s="585"/>
      <c r="W2752" s="577"/>
      <c r="X2752" s="566"/>
      <c r="Y2752" s="577"/>
      <c r="Z2752" s="566"/>
      <c r="AA2752" s="577"/>
      <c r="AB2752" s="566"/>
      <c r="AC2752" s="567"/>
      <c r="AD2752" s="570"/>
      <c r="AE2752" s="571"/>
      <c r="AF2752" s="598"/>
      <c r="AG2752" s="599"/>
      <c r="AH2752" s="566"/>
      <c r="AI2752" s="567"/>
      <c r="AJ2752" s="570"/>
      <c r="AK2752" s="571"/>
      <c r="AL2752" s="598"/>
      <c r="AM2752" s="599"/>
      <c r="AN2752" s="566"/>
      <c r="AO2752" s="567"/>
      <c r="AP2752" s="570"/>
      <c r="AQ2752" s="571"/>
      <c r="AR2752" s="598"/>
      <c r="AS2752" s="599"/>
      <c r="AT2752" s="603"/>
      <c r="AU2752" s="604"/>
      <c r="AV2752" s="596"/>
      <c r="AW2752" s="597"/>
      <c r="AX2752" s="598"/>
      <c r="AY2752" s="599"/>
      <c r="AZ2752" s="566"/>
      <c r="BA2752" s="567"/>
      <c r="BB2752" s="570"/>
      <c r="BC2752" s="571"/>
      <c r="BD2752" s="598"/>
      <c r="BE2752" s="599"/>
      <c r="BF2752" s="603"/>
      <c r="BG2752" s="604"/>
      <c r="BH2752" s="596"/>
      <c r="BI2752" s="597"/>
      <c r="BJ2752" s="598"/>
      <c r="BK2752" s="599"/>
      <c r="BL2752" s="600"/>
      <c r="BM2752" s="601"/>
      <c r="BN2752" s="602"/>
      <c r="BO2752" s="561"/>
      <c r="BP2752" s="561"/>
      <c r="BQ2752" s="62"/>
      <c r="BR2752" s="62"/>
      <c r="BS2752" s="62"/>
    </row>
    <row r="2753" spans="1:73" ht="21.75" customHeight="1">
      <c r="A2753" s="62"/>
      <c r="B2753" s="586" t="str">
        <f>IF(ROSTER!B$36="","",ROSTER!B$36)</f>
        <v/>
      </c>
      <c r="C2753" s="588" t="str">
        <f>IF(ROSTER!C$36="","",ROSTER!C$36)</f>
        <v/>
      </c>
      <c r="D2753" s="589"/>
      <c r="E2753" s="590"/>
      <c r="F2753" s="592">
        <f>IF(E2753="y",1,IF(E2753="S",1,0))</f>
        <v>0</v>
      </c>
      <c r="G2753" s="594">
        <f>IF(E2753="S",1,0)</f>
        <v>0</v>
      </c>
      <c r="H2753" s="584"/>
      <c r="I2753" s="576"/>
      <c r="J2753" s="564"/>
      <c r="K2753" s="565"/>
      <c r="L2753" s="568"/>
      <c r="M2753" s="569"/>
      <c r="N2753" s="578">
        <f>L2753+J2753</f>
        <v>0</v>
      </c>
      <c r="O2753" s="579"/>
      <c r="P2753" s="564"/>
      <c r="Q2753" s="565"/>
      <c r="R2753" s="568"/>
      <c r="S2753" s="569"/>
      <c r="T2753" s="578">
        <f>R2753-P2753</f>
        <v>0</v>
      </c>
      <c r="U2753" s="579"/>
      <c r="V2753" s="584"/>
      <c r="W2753" s="576"/>
      <c r="X2753" s="564"/>
      <c r="Y2753" s="576"/>
      <c r="Z2753" s="564"/>
      <c r="AA2753" s="576"/>
      <c r="AB2753" s="564"/>
      <c r="AC2753" s="565"/>
      <c r="AD2753" s="568"/>
      <c r="AE2753" s="569"/>
      <c r="AF2753" s="548">
        <f>IF(AB2753=0,0,(AD2753/AB2753)*100)</f>
        <v>0</v>
      </c>
      <c r="AG2753" s="549"/>
      <c r="AH2753" s="564"/>
      <c r="AI2753" s="565"/>
      <c r="AJ2753" s="568"/>
      <c r="AK2753" s="569"/>
      <c r="AL2753" s="548">
        <f>IF(AH2753=0,0,(AJ2753/AH2753)*100)</f>
        <v>0</v>
      </c>
      <c r="AM2753" s="549"/>
      <c r="AN2753" s="564"/>
      <c r="AO2753" s="565"/>
      <c r="AP2753" s="568"/>
      <c r="AQ2753" s="569"/>
      <c r="AR2753" s="548">
        <f>IF(AN2753=0,0,(AP2753/AN2753)*100)</f>
        <v>0</v>
      </c>
      <c r="AS2753" s="549"/>
      <c r="AT2753" s="572">
        <f>AB2753+AH2753+AN2753</f>
        <v>0</v>
      </c>
      <c r="AU2753" s="573"/>
      <c r="AV2753" s="544">
        <f>AD2753+AJ2753+AP2753</f>
        <v>0</v>
      </c>
      <c r="AW2753" s="545"/>
      <c r="AX2753" s="548">
        <f>IF(AT2753=0,0,(AV2753/AT2753)*100)</f>
        <v>0</v>
      </c>
      <c r="AY2753" s="549"/>
      <c r="AZ2753" s="564"/>
      <c r="BA2753" s="565"/>
      <c r="BB2753" s="568"/>
      <c r="BC2753" s="569"/>
      <c r="BD2753" s="548">
        <f>IF(AZ2753=0,0,(BB2753/AZ2753)*100)</f>
        <v>0</v>
      </c>
      <c r="BE2753" s="549"/>
      <c r="BF2753" s="572">
        <f>AT2753+AZ2753</f>
        <v>0</v>
      </c>
      <c r="BG2753" s="573"/>
      <c r="BH2753" s="544">
        <f>AV2753+BB2753</f>
        <v>0</v>
      </c>
      <c r="BI2753" s="545"/>
      <c r="BJ2753" s="548">
        <f>IF(BF2753=0,0,(BH2753/BF2753)*100)</f>
        <v>0</v>
      </c>
      <c r="BK2753" s="549"/>
      <c r="BL2753" s="552">
        <f>(AD2753*2)+(AJ2753*2)+(AP2753*3)+BB2753</f>
        <v>0</v>
      </c>
      <c r="BM2753" s="553"/>
      <c r="BN2753" s="554"/>
      <c r="BO2753" s="560" t="e">
        <f>(BL2753*BR$2312)+(N2753*BR$2313)+(X2753*BR$2314)+(R2753*BR$2315)+(V2753*BR$2316)+(Z2753*BR$2317)</f>
        <v>#REF!</v>
      </c>
      <c r="BP2753" s="560" t="e">
        <f>((AZ2753-BB2753)*BR$2319)+((AT2753-AV2753)*BR$2318)+(H2753*BR$2320)+(P2753*BR$2321)</f>
        <v>#REF!</v>
      </c>
      <c r="BQ2753" s="62"/>
      <c r="BR2753" s="62"/>
      <c r="BS2753" s="62"/>
    </row>
    <row r="2754" spans="1:73" ht="21.75" customHeight="1">
      <c r="A2754" s="62"/>
      <c r="B2754" s="587"/>
      <c r="C2754" s="562" t="str">
        <f>IF(ROSTER!D$36="","",ROSTER!D$36)</f>
        <v/>
      </c>
      <c r="D2754" s="563"/>
      <c r="E2754" s="591"/>
      <c r="F2754" s="593"/>
      <c r="G2754" s="595"/>
      <c r="H2754" s="585"/>
      <c r="I2754" s="577"/>
      <c r="J2754" s="566"/>
      <c r="K2754" s="567"/>
      <c r="L2754" s="570"/>
      <c r="M2754" s="571"/>
      <c r="N2754" s="582" t="s">
        <v>16</v>
      </c>
      <c r="O2754" s="583"/>
      <c r="P2754" s="566"/>
      <c r="Q2754" s="567"/>
      <c r="R2754" s="570"/>
      <c r="S2754" s="571"/>
      <c r="T2754" s="582" t="s">
        <v>16</v>
      </c>
      <c r="U2754" s="583"/>
      <c r="V2754" s="585"/>
      <c r="W2754" s="577"/>
      <c r="X2754" s="566"/>
      <c r="Y2754" s="577"/>
      <c r="Z2754" s="566"/>
      <c r="AA2754" s="577"/>
      <c r="AB2754" s="566"/>
      <c r="AC2754" s="567"/>
      <c r="AD2754" s="570"/>
      <c r="AE2754" s="571"/>
      <c r="AF2754" s="598"/>
      <c r="AG2754" s="599"/>
      <c r="AH2754" s="566"/>
      <c r="AI2754" s="567"/>
      <c r="AJ2754" s="570"/>
      <c r="AK2754" s="571"/>
      <c r="AL2754" s="598"/>
      <c r="AM2754" s="599"/>
      <c r="AN2754" s="566"/>
      <c r="AO2754" s="567"/>
      <c r="AP2754" s="570"/>
      <c r="AQ2754" s="571"/>
      <c r="AR2754" s="598"/>
      <c r="AS2754" s="599"/>
      <c r="AT2754" s="603"/>
      <c r="AU2754" s="604"/>
      <c r="AV2754" s="596"/>
      <c r="AW2754" s="597"/>
      <c r="AX2754" s="598"/>
      <c r="AY2754" s="599"/>
      <c r="AZ2754" s="566"/>
      <c r="BA2754" s="567"/>
      <c r="BB2754" s="570"/>
      <c r="BC2754" s="571"/>
      <c r="BD2754" s="598"/>
      <c r="BE2754" s="599"/>
      <c r="BF2754" s="603"/>
      <c r="BG2754" s="604"/>
      <c r="BH2754" s="596"/>
      <c r="BI2754" s="597"/>
      <c r="BJ2754" s="598"/>
      <c r="BK2754" s="599"/>
      <c r="BL2754" s="600"/>
      <c r="BM2754" s="601"/>
      <c r="BN2754" s="602"/>
      <c r="BO2754" s="561"/>
      <c r="BP2754" s="561"/>
      <c r="BQ2754" s="62"/>
      <c r="BR2754" s="62"/>
      <c r="BS2754" s="62"/>
    </row>
    <row r="2755" spans="1:73" ht="21.75" customHeight="1">
      <c r="A2755" s="62"/>
      <c r="B2755" s="586" t="str">
        <f>IF(ROSTER!B$38="","",ROSTER!B$38)</f>
        <v/>
      </c>
      <c r="C2755" s="588" t="str">
        <f>IF(ROSTER!C$38="","",ROSTER!C$38)</f>
        <v/>
      </c>
      <c r="D2755" s="589"/>
      <c r="E2755" s="590"/>
      <c r="F2755" s="592">
        <f>IF(E2755="y",1,IF(E2755="S",1,0))</f>
        <v>0</v>
      </c>
      <c r="G2755" s="594">
        <f>IF(E2755="S",1,0)</f>
        <v>0</v>
      </c>
      <c r="H2755" s="584"/>
      <c r="I2755" s="576"/>
      <c r="J2755" s="564"/>
      <c r="K2755" s="565"/>
      <c r="L2755" s="568"/>
      <c r="M2755" s="569"/>
      <c r="N2755" s="578">
        <f>L2755+J2755</f>
        <v>0</v>
      </c>
      <c r="O2755" s="579"/>
      <c r="P2755" s="564"/>
      <c r="Q2755" s="565"/>
      <c r="R2755" s="568"/>
      <c r="S2755" s="569"/>
      <c r="T2755" s="578">
        <f>R2755-P2755</f>
        <v>0</v>
      </c>
      <c r="U2755" s="579"/>
      <c r="V2755" s="584"/>
      <c r="W2755" s="576"/>
      <c r="X2755" s="564"/>
      <c r="Y2755" s="576"/>
      <c r="Z2755" s="564"/>
      <c r="AA2755" s="576"/>
      <c r="AB2755" s="564"/>
      <c r="AC2755" s="565"/>
      <c r="AD2755" s="568"/>
      <c r="AE2755" s="569"/>
      <c r="AF2755" s="548">
        <f>IF(AB2755=0,0,(AD2755/AB2755)*100)</f>
        <v>0</v>
      </c>
      <c r="AG2755" s="549"/>
      <c r="AH2755" s="564"/>
      <c r="AI2755" s="565"/>
      <c r="AJ2755" s="568"/>
      <c r="AK2755" s="569"/>
      <c r="AL2755" s="548">
        <f>IF(AH2755=0,0,(AJ2755/AH2755)*100)</f>
        <v>0</v>
      </c>
      <c r="AM2755" s="549"/>
      <c r="AN2755" s="564"/>
      <c r="AO2755" s="565"/>
      <c r="AP2755" s="568"/>
      <c r="AQ2755" s="569"/>
      <c r="AR2755" s="548">
        <f>IF(AN2755=0,0,(AP2755/AN2755)*100)</f>
        <v>0</v>
      </c>
      <c r="AS2755" s="549"/>
      <c r="AT2755" s="572">
        <f>AB2755+AH2755+AN2755</f>
        <v>0</v>
      </c>
      <c r="AU2755" s="573"/>
      <c r="AV2755" s="544">
        <f>AD2755+AJ2755+AP2755</f>
        <v>0</v>
      </c>
      <c r="AW2755" s="545"/>
      <c r="AX2755" s="548">
        <f>IF(AT2755=0,0,(AV2755/AT2755)*100)</f>
        <v>0</v>
      </c>
      <c r="AY2755" s="549"/>
      <c r="AZ2755" s="564"/>
      <c r="BA2755" s="565"/>
      <c r="BB2755" s="568"/>
      <c r="BC2755" s="569"/>
      <c r="BD2755" s="548">
        <f>IF(AZ2755=0,0,(BB2755/AZ2755)*100)</f>
        <v>0</v>
      </c>
      <c r="BE2755" s="549"/>
      <c r="BF2755" s="572">
        <f>AT2755+AZ2755</f>
        <v>0</v>
      </c>
      <c r="BG2755" s="573"/>
      <c r="BH2755" s="544">
        <f>AV2755+BB2755</f>
        <v>0</v>
      </c>
      <c r="BI2755" s="545"/>
      <c r="BJ2755" s="548">
        <f>IF(BF2755=0,0,(BH2755/BF2755)*100)</f>
        <v>0</v>
      </c>
      <c r="BK2755" s="549"/>
      <c r="BL2755" s="552">
        <f>(AD2755*2)+(AJ2755*2)+(AP2755*3)+BB2755</f>
        <v>0</v>
      </c>
      <c r="BM2755" s="553"/>
      <c r="BN2755" s="554"/>
      <c r="BO2755" s="560" t="e">
        <f>(BL2755*BR$2312)+(N2755*BR$2313)+(X2755*BR$2314)+(R2755*BR$2315)+(V2755*BR$2316)+(Z2755*BR$2317)</f>
        <v>#REF!</v>
      </c>
      <c r="BP2755" s="560" t="e">
        <f>((AZ2755-BB2755)*BR$2319)+((AT2755-AV2755)*BR$2318)+(H2755*BR$2320)+(P2755*BR$2321)</f>
        <v>#REF!</v>
      </c>
      <c r="BQ2755" s="62"/>
      <c r="BR2755" s="62"/>
      <c r="BS2755" s="62"/>
    </row>
    <row r="2756" spans="1:73" ht="21.75" customHeight="1">
      <c r="A2756" s="62"/>
      <c r="B2756" s="587"/>
      <c r="C2756" s="562" t="str">
        <f>IF(ROSTER!D$38="","",ROSTER!D$38)</f>
        <v/>
      </c>
      <c r="D2756" s="563"/>
      <c r="E2756" s="591"/>
      <c r="F2756" s="593"/>
      <c r="G2756" s="595"/>
      <c r="H2756" s="585"/>
      <c r="I2756" s="577"/>
      <c r="J2756" s="566"/>
      <c r="K2756" s="567"/>
      <c r="L2756" s="570"/>
      <c r="M2756" s="571"/>
      <c r="N2756" s="582" t="s">
        <v>16</v>
      </c>
      <c r="O2756" s="583"/>
      <c r="P2756" s="566"/>
      <c r="Q2756" s="567"/>
      <c r="R2756" s="570"/>
      <c r="S2756" s="571"/>
      <c r="T2756" s="582" t="s">
        <v>16</v>
      </c>
      <c r="U2756" s="583"/>
      <c r="V2756" s="585"/>
      <c r="W2756" s="577"/>
      <c r="X2756" s="566"/>
      <c r="Y2756" s="577"/>
      <c r="Z2756" s="566"/>
      <c r="AA2756" s="577"/>
      <c r="AB2756" s="566"/>
      <c r="AC2756" s="567"/>
      <c r="AD2756" s="570"/>
      <c r="AE2756" s="571"/>
      <c r="AF2756" s="598"/>
      <c r="AG2756" s="599"/>
      <c r="AH2756" s="566"/>
      <c r="AI2756" s="567"/>
      <c r="AJ2756" s="570"/>
      <c r="AK2756" s="571"/>
      <c r="AL2756" s="598"/>
      <c r="AM2756" s="599"/>
      <c r="AN2756" s="566"/>
      <c r="AO2756" s="567"/>
      <c r="AP2756" s="570"/>
      <c r="AQ2756" s="571"/>
      <c r="AR2756" s="598"/>
      <c r="AS2756" s="599"/>
      <c r="AT2756" s="603"/>
      <c r="AU2756" s="604"/>
      <c r="AV2756" s="596"/>
      <c r="AW2756" s="597"/>
      <c r="AX2756" s="598"/>
      <c r="AY2756" s="599"/>
      <c r="AZ2756" s="566"/>
      <c r="BA2756" s="567"/>
      <c r="BB2756" s="570"/>
      <c r="BC2756" s="571"/>
      <c r="BD2756" s="598"/>
      <c r="BE2756" s="599"/>
      <c r="BF2756" s="603"/>
      <c r="BG2756" s="604"/>
      <c r="BH2756" s="596"/>
      <c r="BI2756" s="597"/>
      <c r="BJ2756" s="598"/>
      <c r="BK2756" s="599"/>
      <c r="BL2756" s="600"/>
      <c r="BM2756" s="601"/>
      <c r="BN2756" s="602"/>
      <c r="BO2756" s="561"/>
      <c r="BP2756" s="561"/>
      <c r="BQ2756" s="62"/>
      <c r="BR2756" s="62"/>
      <c r="BS2756" s="62"/>
    </row>
    <row r="2757" spans="1:73" ht="21.75" customHeight="1">
      <c r="A2757" s="62"/>
      <c r="B2757" s="586" t="str">
        <f>IF(ROSTER!B$40="","",ROSTER!B$40)</f>
        <v/>
      </c>
      <c r="C2757" s="588" t="str">
        <f>IF(ROSTER!C$40="","",ROSTER!C$40)</f>
        <v/>
      </c>
      <c r="D2757" s="589"/>
      <c r="E2757" s="590"/>
      <c r="F2757" s="592">
        <f>IF(E2757="y",1,IF(E2757="S",1,0))</f>
        <v>0</v>
      </c>
      <c r="G2757" s="594">
        <f>IF(E2757="S",1,0)</f>
        <v>0</v>
      </c>
      <c r="H2757" s="584"/>
      <c r="I2757" s="576"/>
      <c r="J2757" s="564"/>
      <c r="K2757" s="565"/>
      <c r="L2757" s="568"/>
      <c r="M2757" s="569"/>
      <c r="N2757" s="578">
        <f>L2757+J2757</f>
        <v>0</v>
      </c>
      <c r="O2757" s="579"/>
      <c r="P2757" s="564"/>
      <c r="Q2757" s="565"/>
      <c r="R2757" s="568"/>
      <c r="S2757" s="569"/>
      <c r="T2757" s="578">
        <f>R2757-P2757</f>
        <v>0</v>
      </c>
      <c r="U2757" s="579"/>
      <c r="V2757" s="584"/>
      <c r="W2757" s="576"/>
      <c r="X2757" s="564"/>
      <c r="Y2757" s="576"/>
      <c r="Z2757" s="564"/>
      <c r="AA2757" s="576"/>
      <c r="AB2757" s="564"/>
      <c r="AC2757" s="565"/>
      <c r="AD2757" s="568"/>
      <c r="AE2757" s="569"/>
      <c r="AF2757" s="548">
        <f>IF(AB2757=0,0,(AD2757/AB2757)*100)</f>
        <v>0</v>
      </c>
      <c r="AG2757" s="549"/>
      <c r="AH2757" s="564"/>
      <c r="AI2757" s="565"/>
      <c r="AJ2757" s="568"/>
      <c r="AK2757" s="569"/>
      <c r="AL2757" s="548">
        <f>IF(AH2757=0,0,(AJ2757/AH2757)*100)</f>
        <v>0</v>
      </c>
      <c r="AM2757" s="549"/>
      <c r="AN2757" s="564"/>
      <c r="AO2757" s="565"/>
      <c r="AP2757" s="568"/>
      <c r="AQ2757" s="569"/>
      <c r="AR2757" s="548">
        <f>IF(AN2757=0,0,(AP2757/AN2757)*100)</f>
        <v>0</v>
      </c>
      <c r="AS2757" s="549"/>
      <c r="AT2757" s="572">
        <f>AB2757+AH2757+AN2757</f>
        <v>0</v>
      </c>
      <c r="AU2757" s="573"/>
      <c r="AV2757" s="544">
        <f>AD2757+AJ2757+AP2757</f>
        <v>0</v>
      </c>
      <c r="AW2757" s="545"/>
      <c r="AX2757" s="548">
        <f>IF(AT2757=0,0,(AV2757/AT2757)*100)</f>
        <v>0</v>
      </c>
      <c r="AY2757" s="549"/>
      <c r="AZ2757" s="564"/>
      <c r="BA2757" s="565"/>
      <c r="BB2757" s="568"/>
      <c r="BC2757" s="569"/>
      <c r="BD2757" s="548">
        <f>IF(AZ2757=0,0,(BB2757/AZ2757)*100)</f>
        <v>0</v>
      </c>
      <c r="BE2757" s="549"/>
      <c r="BF2757" s="572">
        <f>AT2757+AZ2757</f>
        <v>0</v>
      </c>
      <c r="BG2757" s="573"/>
      <c r="BH2757" s="544">
        <f>AV2757+BB2757</f>
        <v>0</v>
      </c>
      <c r="BI2757" s="545"/>
      <c r="BJ2757" s="548">
        <f>IF(BF2757=0,0,(BH2757/BF2757)*100)</f>
        <v>0</v>
      </c>
      <c r="BK2757" s="549"/>
      <c r="BL2757" s="552">
        <f>(AD2757*2)+(AJ2757*2)+(AP2757*3)+BB2757</f>
        <v>0</v>
      </c>
      <c r="BM2757" s="553"/>
      <c r="BN2757" s="554"/>
      <c r="BO2757" s="560" t="e">
        <f>(BL2757*BR$2312)+(N2757*BR$2313)+(X2757*BR$2314)+(R2757*BR$2315)+(V2757*BR$2316)+(Z2757*BR$2317)</f>
        <v>#REF!</v>
      </c>
      <c r="BP2757" s="560" t="e">
        <f>((AZ2757-BB2757)*BR$2319)+((AT2757-AV2757)*BR$2318)+(H2757*BR$2320)+(P2757*BR$2321)</f>
        <v>#REF!</v>
      </c>
      <c r="BQ2757" s="62"/>
      <c r="BR2757" s="62"/>
      <c r="BS2757" s="62"/>
    </row>
    <row r="2758" spans="1:73" ht="21.75" customHeight="1">
      <c r="A2758" s="62"/>
      <c r="B2758" s="587"/>
      <c r="C2758" s="562" t="str">
        <f>IF(ROSTER!D$40="","",ROSTER!D$40)</f>
        <v/>
      </c>
      <c r="D2758" s="563"/>
      <c r="E2758" s="591"/>
      <c r="F2758" s="593"/>
      <c r="G2758" s="595"/>
      <c r="H2758" s="585"/>
      <c r="I2758" s="577"/>
      <c r="J2758" s="566"/>
      <c r="K2758" s="567"/>
      <c r="L2758" s="570"/>
      <c r="M2758" s="571"/>
      <c r="N2758" s="582" t="s">
        <v>16</v>
      </c>
      <c r="O2758" s="583"/>
      <c r="P2758" s="566"/>
      <c r="Q2758" s="567"/>
      <c r="R2758" s="570"/>
      <c r="S2758" s="571"/>
      <c r="T2758" s="582" t="s">
        <v>16</v>
      </c>
      <c r="U2758" s="583"/>
      <c r="V2758" s="585"/>
      <c r="W2758" s="577"/>
      <c r="X2758" s="566"/>
      <c r="Y2758" s="577"/>
      <c r="Z2758" s="566"/>
      <c r="AA2758" s="577"/>
      <c r="AB2758" s="566"/>
      <c r="AC2758" s="567"/>
      <c r="AD2758" s="570"/>
      <c r="AE2758" s="571"/>
      <c r="AF2758" s="598"/>
      <c r="AG2758" s="599"/>
      <c r="AH2758" s="566"/>
      <c r="AI2758" s="567"/>
      <c r="AJ2758" s="570"/>
      <c r="AK2758" s="571"/>
      <c r="AL2758" s="598"/>
      <c r="AM2758" s="599"/>
      <c r="AN2758" s="566"/>
      <c r="AO2758" s="567"/>
      <c r="AP2758" s="570"/>
      <c r="AQ2758" s="571"/>
      <c r="AR2758" s="598"/>
      <c r="AS2758" s="599"/>
      <c r="AT2758" s="603"/>
      <c r="AU2758" s="604"/>
      <c r="AV2758" s="596"/>
      <c r="AW2758" s="597"/>
      <c r="AX2758" s="598"/>
      <c r="AY2758" s="599"/>
      <c r="AZ2758" s="566"/>
      <c r="BA2758" s="567"/>
      <c r="BB2758" s="570"/>
      <c r="BC2758" s="571"/>
      <c r="BD2758" s="598"/>
      <c r="BE2758" s="599"/>
      <c r="BF2758" s="603"/>
      <c r="BG2758" s="604"/>
      <c r="BH2758" s="596"/>
      <c r="BI2758" s="597"/>
      <c r="BJ2758" s="598"/>
      <c r="BK2758" s="599"/>
      <c r="BL2758" s="600"/>
      <c r="BM2758" s="601"/>
      <c r="BN2758" s="602"/>
      <c r="BO2758" s="561"/>
      <c r="BP2758" s="561"/>
      <c r="BQ2758" s="62"/>
      <c r="BR2758" s="62"/>
      <c r="BS2758" s="62"/>
    </row>
    <row r="2759" spans="1:73" ht="21.75" customHeight="1">
      <c r="A2759" s="62"/>
      <c r="B2759" s="586" t="str">
        <f>IF(ROSTER!B$42="","",ROSTER!B$42)</f>
        <v/>
      </c>
      <c r="C2759" s="588" t="str">
        <f>IF(ROSTER!C$42="","",ROSTER!C$42)</f>
        <v/>
      </c>
      <c r="D2759" s="589"/>
      <c r="E2759" s="590"/>
      <c r="F2759" s="592">
        <f>IF(E2759="y",1,IF(E2759="S",1,0))</f>
        <v>0</v>
      </c>
      <c r="G2759" s="594">
        <f>IF(E2759="S",1,0)</f>
        <v>0</v>
      </c>
      <c r="H2759" s="584"/>
      <c r="I2759" s="576"/>
      <c r="J2759" s="564"/>
      <c r="K2759" s="565"/>
      <c r="L2759" s="568"/>
      <c r="M2759" s="569"/>
      <c r="N2759" s="578">
        <f>L2759+J2759</f>
        <v>0</v>
      </c>
      <c r="O2759" s="579"/>
      <c r="P2759" s="564"/>
      <c r="Q2759" s="565"/>
      <c r="R2759" s="568"/>
      <c r="S2759" s="569"/>
      <c r="T2759" s="578">
        <f>R2759-P2759</f>
        <v>0</v>
      </c>
      <c r="U2759" s="579"/>
      <c r="V2759" s="584"/>
      <c r="W2759" s="576"/>
      <c r="X2759" s="564"/>
      <c r="Y2759" s="576"/>
      <c r="Z2759" s="564"/>
      <c r="AA2759" s="576"/>
      <c r="AB2759" s="564"/>
      <c r="AC2759" s="565"/>
      <c r="AD2759" s="568"/>
      <c r="AE2759" s="569"/>
      <c r="AF2759" s="548">
        <f>IF(AB2759=0,0,(AD2759/AB2759)*100)</f>
        <v>0</v>
      </c>
      <c r="AG2759" s="549"/>
      <c r="AH2759" s="564"/>
      <c r="AI2759" s="565"/>
      <c r="AJ2759" s="568"/>
      <c r="AK2759" s="569"/>
      <c r="AL2759" s="548">
        <f>IF(AH2759=0,0,(AJ2759/AH2759)*100)</f>
        <v>0</v>
      </c>
      <c r="AM2759" s="549"/>
      <c r="AN2759" s="564"/>
      <c r="AO2759" s="565"/>
      <c r="AP2759" s="568"/>
      <c r="AQ2759" s="569"/>
      <c r="AR2759" s="548">
        <f>IF(AN2759=0,0,(AP2759/AN2759)*100)</f>
        <v>0</v>
      </c>
      <c r="AS2759" s="549"/>
      <c r="AT2759" s="572">
        <f>AB2759+AH2759+AN2759</f>
        <v>0</v>
      </c>
      <c r="AU2759" s="573"/>
      <c r="AV2759" s="544">
        <f>AD2759+AJ2759+AP2759</f>
        <v>0</v>
      </c>
      <c r="AW2759" s="545"/>
      <c r="AX2759" s="548">
        <f>IF(AT2759=0,0,(AV2759/AT2759)*100)</f>
        <v>0</v>
      </c>
      <c r="AY2759" s="549"/>
      <c r="AZ2759" s="564"/>
      <c r="BA2759" s="565"/>
      <c r="BB2759" s="568"/>
      <c r="BC2759" s="569"/>
      <c r="BD2759" s="548">
        <f>IF(AZ2759=0,0,(BB2759/AZ2759)*100)</f>
        <v>0</v>
      </c>
      <c r="BE2759" s="549"/>
      <c r="BF2759" s="572">
        <f>AT2759+AZ2759</f>
        <v>0</v>
      </c>
      <c r="BG2759" s="573"/>
      <c r="BH2759" s="544">
        <f>AV2759+BB2759</f>
        <v>0</v>
      </c>
      <c r="BI2759" s="545"/>
      <c r="BJ2759" s="548">
        <f>IF(BF2759=0,0,(BH2759/BF2759)*100)</f>
        <v>0</v>
      </c>
      <c r="BK2759" s="549"/>
      <c r="BL2759" s="552">
        <f>(AD2759*2)+(AJ2759*2)+(AP2759*3)+BB2759</f>
        <v>0</v>
      </c>
      <c r="BM2759" s="553"/>
      <c r="BN2759" s="554"/>
      <c r="BO2759" s="560" t="e">
        <f>(BL2759*BR$2312)+(N2759*BR$2313)+(X2759*BR$2314)+(R2759*BR$2315)+(V2759*BR$2316)+(Z2759*BR$2317)</f>
        <v>#REF!</v>
      </c>
      <c r="BP2759" s="560" t="e">
        <f>((AZ2759-BB2759)*BR$2319)+((AT2759-AV2759)*BR$2318)+(H2759*BR$2320)+(P2759*BR$2321)</f>
        <v>#REF!</v>
      </c>
      <c r="BQ2759" s="62"/>
      <c r="BR2759" s="62"/>
      <c r="BS2759" s="62"/>
    </row>
    <row r="2760" spans="1:73" ht="21.75" customHeight="1">
      <c r="A2760" s="62"/>
      <c r="B2760" s="587"/>
      <c r="C2760" s="562" t="str">
        <f>IF(ROSTER!D$42="","",ROSTER!D$42)</f>
        <v/>
      </c>
      <c r="D2760" s="563"/>
      <c r="E2760" s="591"/>
      <c r="F2760" s="593"/>
      <c r="G2760" s="595"/>
      <c r="H2760" s="585"/>
      <c r="I2760" s="577"/>
      <c r="J2760" s="566"/>
      <c r="K2760" s="567"/>
      <c r="L2760" s="570"/>
      <c r="M2760" s="571"/>
      <c r="N2760" s="582" t="s">
        <v>16</v>
      </c>
      <c r="O2760" s="583"/>
      <c r="P2760" s="566"/>
      <c r="Q2760" s="567"/>
      <c r="R2760" s="570"/>
      <c r="S2760" s="571"/>
      <c r="T2760" s="582" t="s">
        <v>16</v>
      </c>
      <c r="U2760" s="583"/>
      <c r="V2760" s="585"/>
      <c r="W2760" s="577"/>
      <c r="X2760" s="566"/>
      <c r="Y2760" s="577"/>
      <c r="Z2760" s="566"/>
      <c r="AA2760" s="577"/>
      <c r="AB2760" s="566"/>
      <c r="AC2760" s="567"/>
      <c r="AD2760" s="570"/>
      <c r="AE2760" s="571"/>
      <c r="AF2760" s="598"/>
      <c r="AG2760" s="599"/>
      <c r="AH2760" s="566"/>
      <c r="AI2760" s="567"/>
      <c r="AJ2760" s="570"/>
      <c r="AK2760" s="571"/>
      <c r="AL2760" s="598"/>
      <c r="AM2760" s="599"/>
      <c r="AN2760" s="566"/>
      <c r="AO2760" s="567"/>
      <c r="AP2760" s="570"/>
      <c r="AQ2760" s="571"/>
      <c r="AR2760" s="598"/>
      <c r="AS2760" s="599"/>
      <c r="AT2760" s="603"/>
      <c r="AU2760" s="604"/>
      <c r="AV2760" s="596"/>
      <c r="AW2760" s="597"/>
      <c r="AX2760" s="598"/>
      <c r="AY2760" s="599"/>
      <c r="AZ2760" s="566"/>
      <c r="BA2760" s="567"/>
      <c r="BB2760" s="570"/>
      <c r="BC2760" s="571"/>
      <c r="BD2760" s="598"/>
      <c r="BE2760" s="599"/>
      <c r="BF2760" s="603"/>
      <c r="BG2760" s="604"/>
      <c r="BH2760" s="596"/>
      <c r="BI2760" s="597"/>
      <c r="BJ2760" s="598"/>
      <c r="BK2760" s="599"/>
      <c r="BL2760" s="600"/>
      <c r="BM2760" s="601"/>
      <c r="BN2760" s="602"/>
      <c r="BO2760" s="561"/>
      <c r="BP2760" s="561"/>
      <c r="BQ2760" s="62"/>
      <c r="BR2760" s="62"/>
      <c r="BS2760" s="62"/>
    </row>
    <row r="2761" spans="1:73" ht="21.75" customHeight="1">
      <c r="A2761" s="62"/>
      <c r="B2761" s="586" t="str">
        <f>IF(ROSTER!B$44="","",ROSTER!B$44)</f>
        <v/>
      </c>
      <c r="C2761" s="588" t="str">
        <f>IF(ROSTER!C$44="","",ROSTER!C$44)</f>
        <v/>
      </c>
      <c r="D2761" s="589"/>
      <c r="E2761" s="590"/>
      <c r="F2761" s="592">
        <f>IF(E2761="y",1,IF(E2761="S",1,0))</f>
        <v>0</v>
      </c>
      <c r="G2761" s="594">
        <f>IF(E2761="S",1,0)</f>
        <v>0</v>
      </c>
      <c r="H2761" s="584"/>
      <c r="I2761" s="576"/>
      <c r="J2761" s="564"/>
      <c r="K2761" s="565"/>
      <c r="L2761" s="568"/>
      <c r="M2761" s="569"/>
      <c r="N2761" s="578">
        <f>L2761+J2761</f>
        <v>0</v>
      </c>
      <c r="O2761" s="579"/>
      <c r="P2761" s="564"/>
      <c r="Q2761" s="565"/>
      <c r="R2761" s="568"/>
      <c r="S2761" s="569"/>
      <c r="T2761" s="578">
        <f>R2761-P2761</f>
        <v>0</v>
      </c>
      <c r="U2761" s="579"/>
      <c r="V2761" s="584"/>
      <c r="W2761" s="576"/>
      <c r="X2761" s="564"/>
      <c r="Y2761" s="576"/>
      <c r="Z2761" s="564"/>
      <c r="AA2761" s="576"/>
      <c r="AB2761" s="564"/>
      <c r="AC2761" s="565"/>
      <c r="AD2761" s="568"/>
      <c r="AE2761" s="569"/>
      <c r="AF2761" s="548">
        <f>IF(AB2761=0,0,(AD2761/AB2761)*100)</f>
        <v>0</v>
      </c>
      <c r="AG2761" s="549"/>
      <c r="AH2761" s="564"/>
      <c r="AI2761" s="565"/>
      <c r="AJ2761" s="568"/>
      <c r="AK2761" s="569"/>
      <c r="AL2761" s="548">
        <f>IF(AH2761=0,0,(AJ2761/AH2761)*100)</f>
        <v>0</v>
      </c>
      <c r="AM2761" s="549"/>
      <c r="AN2761" s="564"/>
      <c r="AO2761" s="565"/>
      <c r="AP2761" s="568"/>
      <c r="AQ2761" s="569"/>
      <c r="AR2761" s="548">
        <f>IF(AN2761=0,0,(AP2761/AN2761)*100)</f>
        <v>0</v>
      </c>
      <c r="AS2761" s="549"/>
      <c r="AT2761" s="572">
        <f>AB2761+AH2761+AN2761</f>
        <v>0</v>
      </c>
      <c r="AU2761" s="573"/>
      <c r="AV2761" s="544">
        <f>AD2761+AJ2761+AP2761</f>
        <v>0</v>
      </c>
      <c r="AW2761" s="545"/>
      <c r="AX2761" s="548">
        <f>IF(AT2761=0,0,(AV2761/AT2761)*100)</f>
        <v>0</v>
      </c>
      <c r="AY2761" s="549"/>
      <c r="AZ2761" s="564"/>
      <c r="BA2761" s="565"/>
      <c r="BB2761" s="568"/>
      <c r="BC2761" s="569"/>
      <c r="BD2761" s="548">
        <f>IF(AZ2761=0,0,(BB2761/AZ2761)*100)</f>
        <v>0</v>
      </c>
      <c r="BE2761" s="549"/>
      <c r="BF2761" s="572">
        <f>AT2761+AZ2761</f>
        <v>0</v>
      </c>
      <c r="BG2761" s="573"/>
      <c r="BH2761" s="544">
        <f>AV2761+BB2761</f>
        <v>0</v>
      </c>
      <c r="BI2761" s="545"/>
      <c r="BJ2761" s="548">
        <f>IF(BF2761=0,0,(BH2761/BF2761)*100)</f>
        <v>0</v>
      </c>
      <c r="BK2761" s="549"/>
      <c r="BL2761" s="552">
        <f>(AD2761*2)+(AJ2761*2)+(AP2761*3)+BB2761</f>
        <v>0</v>
      </c>
      <c r="BM2761" s="553"/>
      <c r="BN2761" s="554"/>
      <c r="BO2761" s="560" t="e">
        <f>(BL2761*BR$2312)+(N2761*BR$2313)+(X2761*BR$2314)+(R2761*BR$2315)+(V2761*BR$2316)+(Z2761*BR$2317)</f>
        <v>#REF!</v>
      </c>
      <c r="BP2761" s="560" t="e">
        <f>((AZ2761-BB2761)*BR$2319)+((AT2761-AV2761)*BR$2318)+(H2761*BR$2320)+(P2761*BR$2321)</f>
        <v>#REF!</v>
      </c>
      <c r="BQ2761" s="62"/>
      <c r="BR2761" s="62"/>
      <c r="BS2761" s="62"/>
    </row>
    <row r="2762" spans="1:73" ht="21.75" customHeight="1">
      <c r="A2762" s="62"/>
      <c r="B2762" s="587"/>
      <c r="C2762" s="562" t="str">
        <f>IF(ROSTER!D$44="","",ROSTER!D$44)</f>
        <v/>
      </c>
      <c r="D2762" s="563"/>
      <c r="E2762" s="591"/>
      <c r="F2762" s="593"/>
      <c r="G2762" s="595"/>
      <c r="H2762" s="585"/>
      <c r="I2762" s="577"/>
      <c r="J2762" s="566"/>
      <c r="K2762" s="567"/>
      <c r="L2762" s="570"/>
      <c r="M2762" s="571"/>
      <c r="N2762" s="582" t="s">
        <v>16</v>
      </c>
      <c r="O2762" s="583"/>
      <c r="P2762" s="566"/>
      <c r="Q2762" s="567"/>
      <c r="R2762" s="570"/>
      <c r="S2762" s="571"/>
      <c r="T2762" s="582" t="s">
        <v>16</v>
      </c>
      <c r="U2762" s="583"/>
      <c r="V2762" s="585"/>
      <c r="W2762" s="577"/>
      <c r="X2762" s="566"/>
      <c r="Y2762" s="577"/>
      <c r="Z2762" s="566"/>
      <c r="AA2762" s="577"/>
      <c r="AB2762" s="566"/>
      <c r="AC2762" s="567"/>
      <c r="AD2762" s="570"/>
      <c r="AE2762" s="571"/>
      <c r="AF2762" s="598"/>
      <c r="AG2762" s="599"/>
      <c r="AH2762" s="566"/>
      <c r="AI2762" s="567"/>
      <c r="AJ2762" s="570"/>
      <c r="AK2762" s="571"/>
      <c r="AL2762" s="598"/>
      <c r="AM2762" s="599"/>
      <c r="AN2762" s="566"/>
      <c r="AO2762" s="567"/>
      <c r="AP2762" s="570"/>
      <c r="AQ2762" s="571"/>
      <c r="AR2762" s="598"/>
      <c r="AS2762" s="599"/>
      <c r="AT2762" s="603"/>
      <c r="AU2762" s="604"/>
      <c r="AV2762" s="596"/>
      <c r="AW2762" s="597"/>
      <c r="AX2762" s="598"/>
      <c r="AY2762" s="599"/>
      <c r="AZ2762" s="566"/>
      <c r="BA2762" s="567"/>
      <c r="BB2762" s="570"/>
      <c r="BC2762" s="571"/>
      <c r="BD2762" s="598"/>
      <c r="BE2762" s="599"/>
      <c r="BF2762" s="603"/>
      <c r="BG2762" s="604"/>
      <c r="BH2762" s="596"/>
      <c r="BI2762" s="597"/>
      <c r="BJ2762" s="598"/>
      <c r="BK2762" s="599"/>
      <c r="BL2762" s="600"/>
      <c r="BM2762" s="601"/>
      <c r="BN2762" s="602"/>
      <c r="BO2762" s="561"/>
      <c r="BP2762" s="561"/>
      <c r="BQ2762" s="62"/>
      <c r="BR2762" s="62"/>
      <c r="BS2762" s="62"/>
    </row>
    <row r="2763" spans="1:73" ht="21.75" customHeight="1">
      <c r="A2763" s="62"/>
      <c r="B2763" s="586" t="str">
        <f>IF(ROSTER!B$46="","",ROSTER!B$46)</f>
        <v/>
      </c>
      <c r="C2763" s="588" t="str">
        <f>IF(ROSTER!C$46="","",ROSTER!C$46)</f>
        <v/>
      </c>
      <c r="D2763" s="589"/>
      <c r="E2763" s="590"/>
      <c r="F2763" s="592">
        <f>IF(E2763="y",1,IF(E2763="S",1,0))</f>
        <v>0</v>
      </c>
      <c r="G2763" s="594">
        <f>IF(E2763="S",1,0)</f>
        <v>0</v>
      </c>
      <c r="H2763" s="584"/>
      <c r="I2763" s="576"/>
      <c r="J2763" s="564"/>
      <c r="K2763" s="565"/>
      <c r="L2763" s="568"/>
      <c r="M2763" s="569"/>
      <c r="N2763" s="578">
        <f>L2763+J2763</f>
        <v>0</v>
      </c>
      <c r="O2763" s="579"/>
      <c r="P2763" s="564"/>
      <c r="Q2763" s="565"/>
      <c r="R2763" s="568"/>
      <c r="S2763" s="569"/>
      <c r="T2763" s="578">
        <f>R2763-P2763</f>
        <v>0</v>
      </c>
      <c r="U2763" s="579"/>
      <c r="V2763" s="584"/>
      <c r="W2763" s="576"/>
      <c r="X2763" s="564"/>
      <c r="Y2763" s="576"/>
      <c r="Z2763" s="564"/>
      <c r="AA2763" s="576"/>
      <c r="AB2763" s="564"/>
      <c r="AC2763" s="565"/>
      <c r="AD2763" s="568"/>
      <c r="AE2763" s="569"/>
      <c r="AF2763" s="548">
        <f>IF(AB2763=0,0,(AD2763/AB2763)*100)</f>
        <v>0</v>
      </c>
      <c r="AG2763" s="549"/>
      <c r="AH2763" s="564"/>
      <c r="AI2763" s="565"/>
      <c r="AJ2763" s="568"/>
      <c r="AK2763" s="569"/>
      <c r="AL2763" s="548">
        <f>IF(AH2763=0,0,(AJ2763/AH2763)*100)</f>
        <v>0</v>
      </c>
      <c r="AM2763" s="549"/>
      <c r="AN2763" s="564"/>
      <c r="AO2763" s="565"/>
      <c r="AP2763" s="568"/>
      <c r="AQ2763" s="569"/>
      <c r="AR2763" s="548">
        <f>IF(AN2763=0,0,(AP2763/AN2763)*100)</f>
        <v>0</v>
      </c>
      <c r="AS2763" s="549"/>
      <c r="AT2763" s="572">
        <f>AB2763+AH2763+AN2763</f>
        <v>0</v>
      </c>
      <c r="AU2763" s="573"/>
      <c r="AV2763" s="544">
        <f>AD2763+AJ2763+AP2763</f>
        <v>0</v>
      </c>
      <c r="AW2763" s="545"/>
      <c r="AX2763" s="548">
        <f>IF(AT2763=0,0,(AV2763/AT2763)*100)</f>
        <v>0</v>
      </c>
      <c r="AY2763" s="549"/>
      <c r="AZ2763" s="564"/>
      <c r="BA2763" s="565"/>
      <c r="BB2763" s="568"/>
      <c r="BC2763" s="569"/>
      <c r="BD2763" s="548">
        <f>IF(AZ2763=0,0,(BB2763/AZ2763)*100)</f>
        <v>0</v>
      </c>
      <c r="BE2763" s="549"/>
      <c r="BF2763" s="572">
        <f>AT2763+AZ2763</f>
        <v>0</v>
      </c>
      <c r="BG2763" s="573"/>
      <c r="BH2763" s="544">
        <f>AV2763+BB2763</f>
        <v>0</v>
      </c>
      <c r="BI2763" s="545"/>
      <c r="BJ2763" s="548">
        <f>IF(BF2763=0,0,(BH2763/BF2763)*100)</f>
        <v>0</v>
      </c>
      <c r="BK2763" s="549"/>
      <c r="BL2763" s="552">
        <f>(AD2763*2)+(AJ2763*2)+(AP2763*3)+BB2763</f>
        <v>0</v>
      </c>
      <c r="BM2763" s="553"/>
      <c r="BN2763" s="554"/>
      <c r="BO2763" s="558" t="e">
        <f>(BL2763*BR$2312)+(N2763*BR$2313)+(X2763*BR$2314)+(R2763*BR$2315)+(V2763*BR$2316)+(Z2763*BR$2317)</f>
        <v>#REF!</v>
      </c>
      <c r="BP2763" s="560" t="e">
        <f>((AZ2763-BB2763)*BR$2319)+((AT2763-AV2763)*BR$2318)+(H2763*BR$2320)+(P2763*BR$2321)</f>
        <v>#REF!</v>
      </c>
      <c r="BQ2763" s="62"/>
      <c r="BR2763" s="62"/>
      <c r="BS2763" s="62"/>
      <c r="BU2763" s="82"/>
    </row>
    <row r="2764" spans="1:73" ht="22.5" customHeight="1" thickBot="1">
      <c r="A2764" s="62"/>
      <c r="B2764" s="587"/>
      <c r="C2764" s="562" t="str">
        <f>IF(ROSTER!D$46="","",ROSTER!D$46)</f>
        <v/>
      </c>
      <c r="D2764" s="563"/>
      <c r="E2764" s="591"/>
      <c r="F2764" s="593"/>
      <c r="G2764" s="595"/>
      <c r="H2764" s="585"/>
      <c r="I2764" s="577"/>
      <c r="J2764" s="566"/>
      <c r="K2764" s="567"/>
      <c r="L2764" s="570"/>
      <c r="M2764" s="571"/>
      <c r="N2764" s="580" t="s">
        <v>16</v>
      </c>
      <c r="O2764" s="581"/>
      <c r="P2764" s="566"/>
      <c r="Q2764" s="567"/>
      <c r="R2764" s="570"/>
      <c r="S2764" s="571"/>
      <c r="T2764" s="582" t="s">
        <v>16</v>
      </c>
      <c r="U2764" s="583"/>
      <c r="V2764" s="585"/>
      <c r="W2764" s="577"/>
      <c r="X2764" s="566"/>
      <c r="Y2764" s="577"/>
      <c r="Z2764" s="566"/>
      <c r="AA2764" s="577"/>
      <c r="AB2764" s="566"/>
      <c r="AC2764" s="567"/>
      <c r="AD2764" s="570"/>
      <c r="AE2764" s="571"/>
      <c r="AF2764" s="550"/>
      <c r="AG2764" s="551"/>
      <c r="AH2764" s="566"/>
      <c r="AI2764" s="567"/>
      <c r="AJ2764" s="570"/>
      <c r="AK2764" s="571"/>
      <c r="AL2764" s="550"/>
      <c r="AM2764" s="551"/>
      <c r="AN2764" s="566"/>
      <c r="AO2764" s="567"/>
      <c r="AP2764" s="570"/>
      <c r="AQ2764" s="571"/>
      <c r="AR2764" s="550"/>
      <c r="AS2764" s="551"/>
      <c r="AT2764" s="574"/>
      <c r="AU2764" s="575"/>
      <c r="AV2764" s="546"/>
      <c r="AW2764" s="547"/>
      <c r="AX2764" s="550"/>
      <c r="AY2764" s="551"/>
      <c r="AZ2764" s="566"/>
      <c r="BA2764" s="567"/>
      <c r="BB2764" s="570"/>
      <c r="BC2764" s="571"/>
      <c r="BD2764" s="550"/>
      <c r="BE2764" s="551"/>
      <c r="BF2764" s="574"/>
      <c r="BG2764" s="575"/>
      <c r="BH2764" s="546"/>
      <c r="BI2764" s="547"/>
      <c r="BJ2764" s="550"/>
      <c r="BK2764" s="551"/>
      <c r="BL2764" s="555"/>
      <c r="BM2764" s="556"/>
      <c r="BN2764" s="557"/>
      <c r="BO2764" s="559"/>
      <c r="BP2764" s="561"/>
      <c r="BQ2764" s="62"/>
      <c r="BR2764" s="62"/>
      <c r="BS2764" s="62"/>
    </row>
    <row r="2765" spans="1:73" s="82" customFormat="1" ht="33.4" customHeight="1">
      <c r="A2765" s="80"/>
      <c r="B2765" s="538"/>
      <c r="C2765" s="539"/>
      <c r="D2765" s="539" t="s">
        <v>10</v>
      </c>
      <c r="E2765" s="542"/>
      <c r="F2765" s="81"/>
      <c r="G2765" s="81"/>
      <c r="H2765" s="532">
        <f>SUM(H2725:I2764)</f>
        <v>0</v>
      </c>
      <c r="I2765" s="525"/>
      <c r="J2765" s="532">
        <f>SUM(J2725:K2764)</f>
        <v>0</v>
      </c>
      <c r="K2765" s="525"/>
      <c r="L2765" s="524">
        <f>SUM(L2725:M2764)</f>
        <v>0</v>
      </c>
      <c r="M2765" s="528"/>
      <c r="N2765" s="495">
        <f>L2765+J2765</f>
        <v>0</v>
      </c>
      <c r="O2765" s="496"/>
      <c r="P2765" s="524">
        <f>SUM(P2725:Q2764)</f>
        <v>0</v>
      </c>
      <c r="Q2765" s="525"/>
      <c r="R2765" s="524">
        <f>SUM(R2725:S2764)</f>
        <v>0</v>
      </c>
      <c r="S2765" s="528"/>
      <c r="T2765" s="495">
        <f>R2765-P2765</f>
        <v>0</v>
      </c>
      <c r="U2765" s="496"/>
      <c r="V2765" s="524">
        <f>SUM(V2725:W2764)</f>
        <v>0</v>
      </c>
      <c r="W2765" s="528"/>
      <c r="X2765" s="532">
        <f>SUM(X2725:Y2764)</f>
        <v>0</v>
      </c>
      <c r="Y2765" s="496"/>
      <c r="Z2765" s="532">
        <f>SUM(Z2725:AA2764)</f>
        <v>0</v>
      </c>
      <c r="AA2765" s="496"/>
      <c r="AB2765" s="528">
        <f>SUM(AB2725:AC2764)</f>
        <v>0</v>
      </c>
      <c r="AC2765" s="525"/>
      <c r="AD2765" s="524">
        <f>SUM(AD2725:AE2764)</f>
        <v>0</v>
      </c>
      <c r="AE2765" s="528"/>
      <c r="AF2765" s="495">
        <f>IF(AB2765=0,0,(AD2765/AB2765)*100)</f>
        <v>0</v>
      </c>
      <c r="AG2765" s="496"/>
      <c r="AH2765" s="524">
        <f>SUM(AH2725:AI2764)</f>
        <v>0</v>
      </c>
      <c r="AI2765" s="525"/>
      <c r="AJ2765" s="524">
        <f>SUM(AJ2725:AK2764)</f>
        <v>0</v>
      </c>
      <c r="AK2765" s="528"/>
      <c r="AL2765" s="495">
        <f>IF(AH2765=0,0,(AJ2765/AH2765)*100)</f>
        <v>0</v>
      </c>
      <c r="AM2765" s="496"/>
      <c r="AN2765" s="524">
        <f>SUM(AN2725:AO2764)</f>
        <v>0</v>
      </c>
      <c r="AO2765" s="525"/>
      <c r="AP2765" s="524">
        <f>SUM(AP2725:AQ2764)</f>
        <v>0</v>
      </c>
      <c r="AQ2765" s="528"/>
      <c r="AR2765" s="495">
        <f>IF(AN2765=0,0,(AP2765/AN2765)*100)</f>
        <v>0</v>
      </c>
      <c r="AS2765" s="496"/>
      <c r="AT2765" s="532">
        <f>AB2765+AH2765+AN2765</f>
        <v>0</v>
      </c>
      <c r="AU2765" s="525"/>
      <c r="AV2765" s="524">
        <f>AD2765+AJ2765+AP2765</f>
        <v>0</v>
      </c>
      <c r="AW2765" s="534"/>
      <c r="AX2765" s="495">
        <f>IF(AT2765=0,0,(AV2765/AT2765)*100)</f>
        <v>0</v>
      </c>
      <c r="AY2765" s="496"/>
      <c r="AZ2765" s="524">
        <f>SUM(AZ2725:BA2764)</f>
        <v>0</v>
      </c>
      <c r="BA2765" s="525"/>
      <c r="BB2765" s="524">
        <f>SUM(BB2725:BC2764)</f>
        <v>0</v>
      </c>
      <c r="BC2765" s="528"/>
      <c r="BD2765" s="495">
        <f>IF(AZ2765=0,0,(BB2765/AZ2765)*100)</f>
        <v>0</v>
      </c>
      <c r="BE2765" s="496"/>
      <c r="BF2765" s="532">
        <f>AT2765+AZ2765</f>
        <v>0</v>
      </c>
      <c r="BG2765" s="525"/>
      <c r="BH2765" s="524">
        <f>AV2765+BB2765</f>
        <v>0</v>
      </c>
      <c r="BI2765" s="534"/>
      <c r="BJ2765" s="495">
        <f>IF(BF2765=0,0,(BH2765/BF2765)*100)</f>
        <v>0</v>
      </c>
      <c r="BK2765" s="536"/>
      <c r="BL2765" s="511">
        <f>SUM(BL2725:BN2764)</f>
        <v>0</v>
      </c>
      <c r="BM2765" s="512"/>
      <c r="BN2765" s="513"/>
      <c r="BO2765" s="517" t="e">
        <f>(BL2765*BR$2312)+(N2765*BR$2313)+(X2765*BR$2314)+(R2765*BR$2315)+(V2765*BR$2316)+(Z2765*BR$2317)</f>
        <v>#REF!</v>
      </c>
      <c r="BP2765" s="519" t="e">
        <f>((AZ2765-BB2765)*BR$2319)+((AT2765-AV2765)*BR$2318)+(H2765*BR$2320)+(P2765*BR$2321)</f>
        <v>#REF!</v>
      </c>
      <c r="BQ2765" s="80"/>
      <c r="BR2765" s="80"/>
      <c r="BS2765" s="80"/>
    </row>
    <row r="2766" spans="1:73" s="82" customFormat="1" ht="33.950000000000003" customHeight="1" thickBot="1">
      <c r="A2766" s="80"/>
      <c r="B2766" s="540"/>
      <c r="C2766" s="541"/>
      <c r="D2766" s="541"/>
      <c r="E2766" s="543"/>
      <c r="F2766" s="83"/>
      <c r="G2766" s="83"/>
      <c r="H2766" s="533"/>
      <c r="I2766" s="527"/>
      <c r="J2766" s="533"/>
      <c r="K2766" s="527"/>
      <c r="L2766" s="526"/>
      <c r="M2766" s="529"/>
      <c r="N2766" s="530" t="s">
        <v>16</v>
      </c>
      <c r="O2766" s="531"/>
      <c r="P2766" s="526"/>
      <c r="Q2766" s="527"/>
      <c r="R2766" s="526"/>
      <c r="S2766" s="529"/>
      <c r="T2766" s="530" t="s">
        <v>16</v>
      </c>
      <c r="U2766" s="531"/>
      <c r="V2766" s="526"/>
      <c r="W2766" s="529"/>
      <c r="X2766" s="533"/>
      <c r="Y2766" s="531"/>
      <c r="Z2766" s="533"/>
      <c r="AA2766" s="531"/>
      <c r="AB2766" s="529"/>
      <c r="AC2766" s="527"/>
      <c r="AD2766" s="526"/>
      <c r="AE2766" s="529"/>
      <c r="AF2766" s="530"/>
      <c r="AG2766" s="531"/>
      <c r="AH2766" s="526"/>
      <c r="AI2766" s="527"/>
      <c r="AJ2766" s="526"/>
      <c r="AK2766" s="529"/>
      <c r="AL2766" s="530"/>
      <c r="AM2766" s="531"/>
      <c r="AN2766" s="526"/>
      <c r="AO2766" s="527"/>
      <c r="AP2766" s="526"/>
      <c r="AQ2766" s="529"/>
      <c r="AR2766" s="530"/>
      <c r="AS2766" s="531"/>
      <c r="AT2766" s="533"/>
      <c r="AU2766" s="527"/>
      <c r="AV2766" s="526"/>
      <c r="AW2766" s="535"/>
      <c r="AX2766" s="530"/>
      <c r="AY2766" s="531"/>
      <c r="AZ2766" s="526"/>
      <c r="BA2766" s="527"/>
      <c r="BB2766" s="526"/>
      <c r="BC2766" s="529"/>
      <c r="BD2766" s="530"/>
      <c r="BE2766" s="531"/>
      <c r="BF2766" s="533"/>
      <c r="BG2766" s="527"/>
      <c r="BH2766" s="526"/>
      <c r="BI2766" s="535"/>
      <c r="BJ2766" s="530"/>
      <c r="BK2766" s="537"/>
      <c r="BL2766" s="514"/>
      <c r="BM2766" s="515"/>
      <c r="BN2766" s="516"/>
      <c r="BO2766" s="518"/>
      <c r="BP2766" s="520"/>
      <c r="BQ2766" s="80"/>
      <c r="BR2766" s="80"/>
      <c r="BS2766" s="80"/>
    </row>
    <row r="2767" spans="1:73" s="88" customFormat="1" ht="48.2" customHeight="1" thickBot="1">
      <c r="A2767" s="84"/>
      <c r="B2767" s="521"/>
      <c r="C2767" s="522"/>
      <c r="D2767" s="522" t="s">
        <v>13</v>
      </c>
      <c r="E2767" s="523"/>
      <c r="F2767" s="85"/>
      <c r="G2767" s="128"/>
      <c r="H2767" s="509"/>
      <c r="I2767" s="510"/>
      <c r="J2767" s="504"/>
      <c r="K2767" s="505"/>
      <c r="L2767" s="493"/>
      <c r="M2767" s="494"/>
      <c r="N2767" s="506">
        <f>J2767+L2767</f>
        <v>0</v>
      </c>
      <c r="O2767" s="507"/>
      <c r="P2767" s="497">
        <f>R2765</f>
        <v>0</v>
      </c>
      <c r="Q2767" s="498"/>
      <c r="R2767" s="499">
        <f>P2765</f>
        <v>0</v>
      </c>
      <c r="S2767" s="500"/>
      <c r="T2767" s="506">
        <f>R2767-P2767</f>
        <v>0</v>
      </c>
      <c r="U2767" s="507"/>
      <c r="V2767" s="504"/>
      <c r="W2767" s="508"/>
      <c r="X2767" s="509"/>
      <c r="Y2767" s="510"/>
      <c r="Z2767" s="504"/>
      <c r="AA2767" s="508"/>
      <c r="AB2767" s="504"/>
      <c r="AC2767" s="505"/>
      <c r="AD2767" s="493"/>
      <c r="AE2767" s="494"/>
      <c r="AF2767" s="495">
        <f>IF(AB2767=0,0,(AD2767/AB2767)*100)</f>
        <v>0</v>
      </c>
      <c r="AG2767" s="496"/>
      <c r="AH2767" s="504"/>
      <c r="AI2767" s="505"/>
      <c r="AJ2767" s="493"/>
      <c r="AK2767" s="494"/>
      <c r="AL2767" s="495">
        <f>IF(AH2767=0,0,(AJ2767/AH2767)*100)</f>
        <v>0</v>
      </c>
      <c r="AM2767" s="496"/>
      <c r="AN2767" s="504"/>
      <c r="AO2767" s="505"/>
      <c r="AP2767" s="493"/>
      <c r="AQ2767" s="494"/>
      <c r="AR2767" s="495">
        <f>IF(AN2767=0,0,(AP2767/AN2767)*100)</f>
        <v>0</v>
      </c>
      <c r="AS2767" s="496"/>
      <c r="AT2767" s="497">
        <f>AB2767+AH2767+AN2767</f>
        <v>0</v>
      </c>
      <c r="AU2767" s="498"/>
      <c r="AV2767" s="499">
        <f>AD2767+AJ2767+AP2767</f>
        <v>0</v>
      </c>
      <c r="AW2767" s="500"/>
      <c r="AX2767" s="495">
        <f>IF(AT2767=0,0,(AV2767/AT2767)*100)</f>
        <v>0</v>
      </c>
      <c r="AY2767" s="496"/>
      <c r="AZ2767" s="504"/>
      <c r="BA2767" s="505"/>
      <c r="BB2767" s="493"/>
      <c r="BC2767" s="494"/>
      <c r="BD2767" s="495">
        <f>IF(AZ2767=0,0,(BB2767/AZ2767)*100)</f>
        <v>0</v>
      </c>
      <c r="BE2767" s="496"/>
      <c r="BF2767" s="497">
        <f>AT2767+AZ2767</f>
        <v>0</v>
      </c>
      <c r="BG2767" s="498"/>
      <c r="BH2767" s="499">
        <f>AV2767+BB2767</f>
        <v>0</v>
      </c>
      <c r="BI2767" s="500"/>
      <c r="BJ2767" s="495">
        <f>IF(BF2767=0,0,(BH2767/BF2767)*100)</f>
        <v>0</v>
      </c>
      <c r="BK2767" s="496"/>
      <c r="BL2767" s="501"/>
      <c r="BM2767" s="502"/>
      <c r="BN2767" s="503"/>
      <c r="BO2767" s="86"/>
      <c r="BP2767" s="87"/>
      <c r="BQ2767" s="84"/>
      <c r="BR2767" s="84"/>
      <c r="BS2767" s="84"/>
    </row>
    <row r="2768" spans="1:73" s="88" customFormat="1" ht="48.95" customHeight="1" thickBot="1">
      <c r="A2768" s="84"/>
      <c r="B2768" s="247"/>
      <c r="C2768" s="249"/>
      <c r="D2768" s="488" t="s">
        <v>52</v>
      </c>
      <c r="E2768" s="489"/>
      <c r="F2768" s="89"/>
      <c r="G2768" s="89"/>
      <c r="H2768" s="249"/>
      <c r="I2768" s="249"/>
      <c r="J2768" s="490">
        <f>IF((J2765+L2767)=0,0,J2765/(J2765+L2767)*100)</f>
        <v>0</v>
      </c>
      <c r="K2768" s="491"/>
      <c r="L2768" s="490">
        <f>IF((L2765+J2767)=0,0,L2765/(L2765+J2767)*100)</f>
        <v>0</v>
      </c>
      <c r="M2768" s="491"/>
      <c r="N2768" s="490">
        <f>IF((N2765+N2767)=0,0,N2765/(N2765+N2767)*100)</f>
        <v>0</v>
      </c>
      <c r="O2768" s="492"/>
      <c r="P2768" s="654"/>
      <c r="Q2768" s="484"/>
      <c r="R2768" s="484"/>
      <c r="S2768" s="484"/>
      <c r="T2768" s="655"/>
      <c r="U2768" s="655"/>
      <c r="V2768" s="484"/>
      <c r="W2768" s="484"/>
      <c r="X2768" s="484"/>
      <c r="Y2768" s="484"/>
      <c r="Z2768" s="484"/>
      <c r="AA2768" s="484"/>
      <c r="AB2768" s="484"/>
      <c r="AC2768" s="484"/>
      <c r="AD2768" s="484"/>
      <c r="AE2768" s="484"/>
      <c r="AF2768" s="484"/>
      <c r="AG2768" s="484"/>
      <c r="AH2768" s="484"/>
      <c r="AI2768" s="484"/>
      <c r="AJ2768" s="484"/>
      <c r="AK2768" s="484"/>
      <c r="AL2768" s="484"/>
      <c r="AM2768" s="484"/>
      <c r="AN2768" s="484"/>
      <c r="AO2768" s="484"/>
      <c r="AP2768" s="484"/>
      <c r="AQ2768" s="484"/>
      <c r="AR2768" s="484"/>
      <c r="AS2768" s="484"/>
      <c r="AT2768" s="484"/>
      <c r="AU2768" s="484"/>
      <c r="AV2768" s="484"/>
      <c r="AW2768" s="484"/>
      <c r="AX2768" s="484"/>
      <c r="AY2768" s="484"/>
      <c r="AZ2768" s="484"/>
      <c r="BA2768" s="484"/>
      <c r="BB2768" s="484"/>
      <c r="BC2768" s="484"/>
      <c r="BD2768" s="484"/>
      <c r="BE2768" s="484"/>
      <c r="BF2768" s="484"/>
      <c r="BG2768" s="484"/>
      <c r="BH2768" s="484"/>
      <c r="BI2768" s="484"/>
      <c r="BJ2768" s="484"/>
      <c r="BK2768" s="484"/>
      <c r="BL2768" s="484"/>
      <c r="BM2768" s="484"/>
      <c r="BN2768" s="485"/>
      <c r="BO2768" s="90"/>
      <c r="BP2768" s="90"/>
      <c r="BQ2768" s="84"/>
      <c r="BR2768" s="84"/>
      <c r="BS2768" s="84"/>
    </row>
    <row r="2769" spans="1:71" ht="27.75" thickTop="1" thickBot="1">
      <c r="A2769" s="62"/>
      <c r="B2769" s="250"/>
      <c r="C2769" s="251"/>
      <c r="D2769" s="251"/>
      <c r="E2769" s="251"/>
      <c r="F2769" s="91"/>
      <c r="G2769" s="91"/>
      <c r="H2769" s="251"/>
      <c r="I2769" s="251"/>
      <c r="J2769" s="251"/>
      <c r="K2769" s="251"/>
      <c r="L2769" s="251"/>
      <c r="M2769" s="251"/>
      <c r="N2769" s="251"/>
      <c r="O2769" s="251"/>
      <c r="P2769" s="251"/>
      <c r="Q2769" s="251"/>
      <c r="R2769" s="251"/>
      <c r="S2769" s="251"/>
      <c r="T2769" s="251"/>
      <c r="U2769" s="251"/>
      <c r="V2769" s="251"/>
      <c r="W2769" s="251"/>
      <c r="X2769" s="251"/>
      <c r="Y2769" s="251"/>
      <c r="Z2769" s="251"/>
      <c r="AA2769" s="251"/>
      <c r="AB2769" s="251"/>
      <c r="AC2769" s="251"/>
      <c r="AD2769" s="251"/>
      <c r="AE2769" s="251"/>
      <c r="AF2769" s="256"/>
      <c r="AG2769" s="256"/>
      <c r="AH2769" s="251"/>
      <c r="AI2769" s="251"/>
      <c r="AJ2769" s="251"/>
      <c r="AK2769" s="251"/>
      <c r="AL2769" s="251"/>
      <c r="AM2769" s="251"/>
      <c r="AN2769" s="251"/>
      <c r="AO2769" s="251"/>
      <c r="AP2769" s="251"/>
      <c r="AQ2769" s="251"/>
      <c r="AR2769" s="251"/>
      <c r="AS2769" s="251"/>
      <c r="AT2769" s="251"/>
      <c r="AU2769" s="251"/>
      <c r="AV2769" s="251"/>
      <c r="AW2769" s="251"/>
      <c r="AX2769" s="251"/>
      <c r="AY2769" s="251"/>
      <c r="AZ2769" s="251"/>
      <c r="BA2769" s="251"/>
      <c r="BB2769" s="251"/>
      <c r="BC2769" s="251"/>
      <c r="BD2769" s="251"/>
      <c r="BE2769" s="251"/>
      <c r="BF2769" s="251"/>
      <c r="BG2769" s="251"/>
      <c r="BH2769" s="251"/>
      <c r="BI2769" s="251"/>
      <c r="BJ2769" s="251"/>
      <c r="BK2769" s="251"/>
      <c r="BL2769" s="251"/>
      <c r="BM2769" s="251"/>
      <c r="BN2769" s="257"/>
      <c r="BO2769" s="92"/>
      <c r="BP2769" s="92"/>
      <c r="BQ2769" s="62"/>
      <c r="BR2769" s="62"/>
      <c r="BS2769" s="62"/>
    </row>
    <row r="2770" spans="1:71" s="88" customFormat="1" ht="73.349999999999994" customHeight="1" thickTop="1" thickBot="1">
      <c r="A2770" s="84"/>
      <c r="B2770" s="486" t="s">
        <v>70</v>
      </c>
      <c r="C2770" s="487"/>
      <c r="D2770" s="483" t="s">
        <v>60</v>
      </c>
      <c r="E2770" s="483"/>
      <c r="F2770" s="93"/>
      <c r="G2770" s="93"/>
      <c r="H2770" s="479"/>
      <c r="I2770" s="480"/>
      <c r="J2770" s="481"/>
      <c r="K2770" s="259"/>
      <c r="L2770" s="479"/>
      <c r="M2770" s="480"/>
      <c r="N2770" s="481"/>
      <c r="O2770" s="476" t="s">
        <v>53</v>
      </c>
      <c r="P2770" s="477"/>
      <c r="Q2770" s="477"/>
      <c r="R2770" s="477"/>
      <c r="S2770" s="479"/>
      <c r="T2770" s="480"/>
      <c r="U2770" s="481"/>
      <c r="V2770" s="259"/>
      <c r="W2770" s="479"/>
      <c r="X2770" s="480"/>
      <c r="Y2770" s="481"/>
      <c r="Z2770" s="476" t="s">
        <v>55</v>
      </c>
      <c r="AA2770" s="477"/>
      <c r="AB2770" s="477"/>
      <c r="AC2770" s="478"/>
      <c r="AD2770" s="479"/>
      <c r="AE2770" s="480"/>
      <c r="AF2770" s="481"/>
      <c r="AG2770" s="259"/>
      <c r="AH2770" s="479"/>
      <c r="AI2770" s="480"/>
      <c r="AJ2770" s="481"/>
      <c r="AK2770" s="476" t="s">
        <v>59</v>
      </c>
      <c r="AL2770" s="477"/>
      <c r="AM2770" s="477"/>
      <c r="AN2770" s="478"/>
      <c r="AO2770" s="479"/>
      <c r="AP2770" s="480"/>
      <c r="AQ2770" s="481"/>
      <c r="AR2770" s="263"/>
      <c r="AS2770" s="479"/>
      <c r="AT2770" s="480"/>
      <c r="AU2770" s="481"/>
      <c r="AV2770" s="264"/>
      <c r="AW2770" s="264"/>
      <c r="AX2770" s="264"/>
      <c r="AY2770" s="264"/>
      <c r="AZ2770" s="472" t="s">
        <v>20</v>
      </c>
      <c r="BA2770" s="472"/>
      <c r="BB2770" s="472"/>
      <c r="BC2770" s="472"/>
      <c r="BD2770" s="473"/>
      <c r="BE2770" s="469">
        <f>BL2765</f>
        <v>0</v>
      </c>
      <c r="BF2770" s="470"/>
      <c r="BG2770" s="471"/>
      <c r="BH2770" s="265"/>
      <c r="BI2770" s="469">
        <f>BL2767</f>
        <v>0</v>
      </c>
      <c r="BJ2770" s="470"/>
      <c r="BK2770" s="471"/>
      <c r="BL2770" s="266"/>
      <c r="BM2770" s="266"/>
      <c r="BN2770" s="267"/>
      <c r="BO2770" s="94"/>
      <c r="BP2770" s="94"/>
      <c r="BQ2770" s="84"/>
      <c r="BR2770" s="84"/>
      <c r="BS2770" s="84"/>
    </row>
    <row r="2771" spans="1:71" ht="15.6" customHeight="1" thickTop="1" thickBot="1">
      <c r="A2771" s="62"/>
      <c r="B2771" s="252"/>
      <c r="C2771" s="241"/>
      <c r="D2771" s="253"/>
      <c r="E2771" s="253"/>
      <c r="F2771" s="95"/>
      <c r="G2771" s="95"/>
      <c r="H2771" s="261"/>
      <c r="I2771" s="261"/>
      <c r="J2771" s="261"/>
      <c r="K2771" s="261"/>
      <c r="L2771" s="261"/>
      <c r="M2771" s="261"/>
      <c r="N2771" s="261"/>
      <c r="O2771" s="258"/>
      <c r="P2771" s="258"/>
      <c r="Q2771" s="258"/>
      <c r="R2771" s="258"/>
      <c r="S2771" s="261"/>
      <c r="T2771" s="261"/>
      <c r="U2771" s="261"/>
      <c r="V2771" s="260"/>
      <c r="W2771" s="261"/>
      <c r="X2771" s="261"/>
      <c r="Y2771" s="261"/>
      <c r="Z2771" s="258"/>
      <c r="AA2771" s="258"/>
      <c r="AB2771" s="258"/>
      <c r="AC2771" s="258"/>
      <c r="AD2771" s="261"/>
      <c r="AE2771" s="261"/>
      <c r="AF2771" s="261"/>
      <c r="AG2771" s="261"/>
      <c r="AH2771" s="260"/>
      <c r="AI2771" s="260"/>
      <c r="AJ2771" s="261"/>
      <c r="AK2771" s="258"/>
      <c r="AL2771" s="258"/>
      <c r="AM2771" s="258"/>
      <c r="AN2771" s="258"/>
      <c r="AO2771" s="261"/>
      <c r="AP2771" s="261"/>
      <c r="AQ2771" s="261"/>
      <c r="AR2771" s="261"/>
      <c r="AS2771" s="261"/>
      <c r="AT2771" s="263"/>
      <c r="AU2771" s="263"/>
      <c r="AV2771" s="268"/>
      <c r="AW2771" s="268"/>
      <c r="AX2771" s="268"/>
      <c r="AY2771" s="268"/>
      <c r="AZ2771" s="258"/>
      <c r="BA2771" s="269"/>
      <c r="BB2771" s="269"/>
      <c r="BC2771" s="270"/>
      <c r="BD2771" s="271"/>
      <c r="BE2771" s="272"/>
      <c r="BF2771" s="272"/>
      <c r="BG2771" s="263"/>
      <c r="BH2771" s="273"/>
      <c r="BI2771" s="274"/>
      <c r="BJ2771" s="274"/>
      <c r="BK2771" s="263"/>
      <c r="BL2771" s="268"/>
      <c r="BM2771" s="268"/>
      <c r="BN2771" s="275"/>
      <c r="BO2771" s="96"/>
      <c r="BP2771" s="96"/>
      <c r="BQ2771" s="62"/>
      <c r="BR2771" s="62"/>
      <c r="BS2771" s="62"/>
    </row>
    <row r="2772" spans="1:71" s="88" customFormat="1" ht="74.849999999999994" customHeight="1" thickTop="1" thickBot="1">
      <c r="A2772" s="84"/>
      <c r="B2772" s="482" t="s">
        <v>51</v>
      </c>
      <c r="C2772" s="472"/>
      <c r="D2772" s="483" t="s">
        <v>61</v>
      </c>
      <c r="E2772" s="483"/>
      <c r="F2772" s="93"/>
      <c r="G2772" s="93"/>
      <c r="H2772" s="469">
        <f>H2770</f>
        <v>0</v>
      </c>
      <c r="I2772" s="470"/>
      <c r="J2772" s="471"/>
      <c r="K2772" s="259"/>
      <c r="L2772" s="469">
        <f>L2770</f>
        <v>0</v>
      </c>
      <c r="M2772" s="470"/>
      <c r="N2772" s="471"/>
      <c r="O2772" s="476" t="s">
        <v>57</v>
      </c>
      <c r="P2772" s="477"/>
      <c r="Q2772" s="477"/>
      <c r="R2772" s="477"/>
      <c r="S2772" s="469">
        <f>S2770-H2770</f>
        <v>0</v>
      </c>
      <c r="T2772" s="470"/>
      <c r="U2772" s="471"/>
      <c r="V2772" s="259"/>
      <c r="W2772" s="469">
        <f>W2770-L2770</f>
        <v>0</v>
      </c>
      <c r="X2772" s="470"/>
      <c r="Y2772" s="471"/>
      <c r="Z2772" s="476" t="s">
        <v>56</v>
      </c>
      <c r="AA2772" s="477"/>
      <c r="AB2772" s="477"/>
      <c r="AC2772" s="478"/>
      <c r="AD2772" s="469">
        <f>AD2770-S2770</f>
        <v>0</v>
      </c>
      <c r="AE2772" s="470"/>
      <c r="AF2772" s="471"/>
      <c r="AG2772" s="259"/>
      <c r="AH2772" s="469">
        <f>AH2770-W2770</f>
        <v>0</v>
      </c>
      <c r="AI2772" s="470"/>
      <c r="AJ2772" s="471"/>
      <c r="AK2772" s="476" t="s">
        <v>58</v>
      </c>
      <c r="AL2772" s="477"/>
      <c r="AM2772" s="477"/>
      <c r="AN2772" s="478"/>
      <c r="AO2772" s="469">
        <f>AO2770-AD2770</f>
        <v>0</v>
      </c>
      <c r="AP2772" s="470"/>
      <c r="AQ2772" s="471"/>
      <c r="AR2772" s="263"/>
      <c r="AS2772" s="469">
        <f>AS2770-AH2770</f>
        <v>0</v>
      </c>
      <c r="AT2772" s="470"/>
      <c r="AU2772" s="471"/>
      <c r="AV2772" s="264"/>
      <c r="AW2772" s="264"/>
      <c r="AX2772" s="264"/>
      <c r="AY2772" s="264"/>
      <c r="AZ2772" s="472" t="s">
        <v>50</v>
      </c>
      <c r="BA2772" s="472"/>
      <c r="BB2772" s="472"/>
      <c r="BC2772" s="472"/>
      <c r="BD2772" s="473"/>
      <c r="BE2772" s="469">
        <f>BE2770-AO2770</f>
        <v>0</v>
      </c>
      <c r="BF2772" s="470"/>
      <c r="BG2772" s="471"/>
      <c r="BH2772" s="276"/>
      <c r="BI2772" s="469">
        <f>BI2770-AS2770</f>
        <v>0</v>
      </c>
      <c r="BJ2772" s="470"/>
      <c r="BK2772" s="471"/>
      <c r="BL2772" s="266"/>
      <c r="BM2772" s="266"/>
      <c r="BN2772" s="267"/>
      <c r="BO2772" s="94"/>
      <c r="BP2772" s="94"/>
      <c r="BQ2772" s="84"/>
      <c r="BR2772" s="84"/>
      <c r="BS2772" s="84"/>
    </row>
    <row r="2773" spans="1:71" ht="27.75" thickTop="1" thickBot="1">
      <c r="A2773" s="62"/>
      <c r="B2773" s="254"/>
      <c r="C2773" s="255"/>
      <c r="D2773" s="255"/>
      <c r="E2773" s="255"/>
      <c r="F2773" s="97"/>
      <c r="G2773" s="97"/>
      <c r="H2773" s="255"/>
      <c r="I2773" s="255"/>
      <c r="J2773" s="255"/>
      <c r="K2773" s="255"/>
      <c r="L2773" s="255"/>
      <c r="M2773" s="255"/>
      <c r="N2773" s="255"/>
      <c r="O2773" s="255"/>
      <c r="P2773" s="255"/>
      <c r="Q2773" s="255"/>
      <c r="R2773" s="255"/>
      <c r="S2773" s="255"/>
      <c r="T2773" s="255"/>
      <c r="U2773" s="255"/>
      <c r="V2773" s="255"/>
      <c r="W2773" s="255"/>
      <c r="X2773" s="255"/>
      <c r="Y2773" s="255"/>
      <c r="Z2773" s="255"/>
      <c r="AA2773" s="255"/>
      <c r="AB2773" s="255"/>
      <c r="AC2773" s="255"/>
      <c r="AD2773" s="255"/>
      <c r="AE2773" s="255"/>
      <c r="AF2773" s="262"/>
      <c r="AG2773" s="262"/>
      <c r="AH2773" s="255"/>
      <c r="AI2773" s="255"/>
      <c r="AJ2773" s="255"/>
      <c r="AK2773" s="255"/>
      <c r="AL2773" s="255"/>
      <c r="AM2773" s="255"/>
      <c r="AN2773" s="255"/>
      <c r="AO2773" s="255"/>
      <c r="AP2773" s="255"/>
      <c r="AQ2773" s="255"/>
      <c r="AR2773" s="255"/>
      <c r="AS2773" s="255"/>
      <c r="AT2773" s="255"/>
      <c r="AU2773" s="255"/>
      <c r="AV2773" s="255"/>
      <c r="AW2773" s="255"/>
      <c r="AX2773" s="255"/>
      <c r="AY2773" s="255"/>
      <c r="AZ2773" s="255"/>
      <c r="BA2773" s="474" t="s">
        <v>104</v>
      </c>
      <c r="BB2773" s="474"/>
      <c r="BC2773" s="474"/>
      <c r="BD2773" s="474"/>
      <c r="BE2773" s="474"/>
      <c r="BF2773" s="474"/>
      <c r="BG2773" s="474"/>
      <c r="BH2773" s="474"/>
      <c r="BI2773" s="474"/>
      <c r="BJ2773" s="474"/>
      <c r="BK2773" s="474"/>
      <c r="BL2773" s="474"/>
      <c r="BM2773" s="474"/>
      <c r="BN2773" s="475"/>
      <c r="BO2773" s="98"/>
      <c r="BP2773" s="98"/>
      <c r="BQ2773" s="62"/>
      <c r="BR2773" s="62"/>
      <c r="BS2773" s="62"/>
    </row>
    <row r="2774" spans="1:71" ht="10.9" customHeight="1" thickTop="1">
      <c r="A2774" s="62"/>
      <c r="B2774" s="63"/>
      <c r="C2774" s="62"/>
      <c r="D2774" s="62"/>
      <c r="E2774" s="62"/>
      <c r="F2774" s="64"/>
      <c r="G2774" s="64"/>
      <c r="H2774" s="62"/>
      <c r="I2774" s="62"/>
      <c r="J2774" s="62"/>
      <c r="K2774" s="62"/>
      <c r="L2774" s="62"/>
      <c r="M2774" s="62"/>
      <c r="N2774" s="62"/>
      <c r="O2774" s="62"/>
      <c r="P2774" s="62"/>
      <c r="Q2774" s="62"/>
      <c r="R2774" s="62"/>
      <c r="S2774" s="62"/>
      <c r="T2774" s="62"/>
      <c r="U2774" s="62"/>
      <c r="V2774" s="62"/>
      <c r="W2774" s="62"/>
      <c r="X2774" s="62"/>
      <c r="Y2774" s="62"/>
      <c r="Z2774" s="62"/>
      <c r="AA2774" s="62"/>
      <c r="AB2774" s="62"/>
      <c r="AC2774" s="62"/>
      <c r="AD2774" s="62"/>
      <c r="AE2774" s="62"/>
      <c r="AF2774" s="65"/>
      <c r="AG2774" s="65"/>
      <c r="AH2774" s="62"/>
      <c r="AI2774" s="62"/>
      <c r="AJ2774" s="62"/>
      <c r="AK2774" s="62"/>
      <c r="AL2774" s="62"/>
      <c r="AM2774" s="62"/>
      <c r="AN2774" s="62"/>
      <c r="AO2774" s="62"/>
      <c r="AP2774" s="62"/>
      <c r="AQ2774" s="62"/>
      <c r="AR2774" s="62"/>
      <c r="AS2774" s="62"/>
      <c r="AT2774" s="62"/>
      <c r="AU2774" s="62"/>
      <c r="AV2774" s="62"/>
      <c r="AW2774" s="62"/>
      <c r="AX2774" s="62"/>
      <c r="AY2774" s="62"/>
      <c r="AZ2774" s="62"/>
      <c r="BA2774" s="62"/>
      <c r="BB2774" s="62"/>
      <c r="BC2774" s="62"/>
      <c r="BD2774" s="62"/>
      <c r="BE2774" s="62"/>
      <c r="BF2774" s="62"/>
      <c r="BG2774" s="62"/>
      <c r="BH2774" s="62"/>
      <c r="BI2774" s="62"/>
      <c r="BJ2774" s="62"/>
      <c r="BK2774" s="62"/>
      <c r="BL2774" s="62"/>
      <c r="BM2774" s="62"/>
      <c r="BN2774" s="62"/>
      <c r="BO2774" s="66"/>
      <c r="BP2774" s="66"/>
      <c r="BQ2774" s="62">
        <f>BQ419+BQ478+BQ537+BQ596+BQ655+BQ714+BQ773+BQ832+BQ891+BQ950+BQ1009+BQ1068+BQ1127+BQ1186+BQ1245+BQ1304+BQ1363+BQ1422+BQ1481+BQ1540+BQ1599+BQ1658+BQ1717+BQ1776+BQ1835+BQ1894+BQ1953+BQ2012+BQ2071+BQ2130+BQ2189+BQ2248+BQ2307+BQ2366+BQ2425+BQ2484+BQ2543+BQ2602+BQ2661+BQ2720</f>
        <v>0</v>
      </c>
      <c r="BR2774" s="62">
        <f>BR419+BR478+BR537+BR596+BR655+BR714+BR773+BR832+BR891+BR950+BR1009+BR1068+BR1127+BR1186+BR1245+BR1304+BR1363+BR1422+BR1481+BR1540+BR1599+BR1658+BR1717+BR1776+BR1835+BR1894+BR1953+BR2012+BR2071+BR2130+BR2189+BR2248+BR2307+BR2366+BR2425+BR2484+BR2543+BR2602+BR2661+BR2720</f>
        <v>0</v>
      </c>
      <c r="BS2774" s="62"/>
    </row>
    <row r="2775" spans="1:71" s="69" customFormat="1" ht="33.75">
      <c r="A2775" s="68"/>
      <c r="B2775" s="651" t="s">
        <v>9</v>
      </c>
      <c r="C2775" s="651"/>
      <c r="D2775" s="651"/>
      <c r="E2775" s="651"/>
      <c r="F2775" s="651"/>
      <c r="G2775" s="651"/>
      <c r="H2775" s="651"/>
      <c r="I2775" s="651"/>
      <c r="J2775" s="651"/>
      <c r="K2775" s="651"/>
      <c r="L2775" s="651"/>
      <c r="M2775" s="651"/>
      <c r="N2775" s="651"/>
      <c r="O2775" s="651"/>
      <c r="P2775" s="651"/>
      <c r="Q2775" s="651"/>
      <c r="R2775" s="651"/>
      <c r="S2775" s="651"/>
      <c r="T2775" s="651"/>
      <c r="U2775" s="651"/>
      <c r="V2775" s="651"/>
      <c r="W2775" s="651"/>
      <c r="X2775" s="651"/>
      <c r="Y2775" s="651"/>
      <c r="Z2775" s="651"/>
      <c r="AA2775" s="651"/>
      <c r="AB2775" s="651"/>
      <c r="AC2775" s="651"/>
      <c r="AD2775" s="651"/>
      <c r="AE2775" s="651"/>
      <c r="AF2775" s="651"/>
      <c r="AG2775" s="651"/>
      <c r="AH2775" s="651"/>
      <c r="AI2775" s="651"/>
      <c r="AJ2775" s="651"/>
      <c r="AK2775" s="651"/>
      <c r="AL2775" s="651"/>
      <c r="AM2775" s="651"/>
      <c r="AN2775" s="651"/>
      <c r="AO2775" s="651"/>
      <c r="AP2775" s="651"/>
      <c r="AQ2775" s="651"/>
      <c r="AR2775" s="651"/>
      <c r="AS2775" s="651"/>
      <c r="AT2775" s="651"/>
      <c r="AU2775" s="651"/>
      <c r="AV2775" s="651"/>
      <c r="AW2775" s="651"/>
      <c r="AX2775" s="651"/>
      <c r="AY2775" s="651"/>
      <c r="AZ2775" s="651"/>
      <c r="BA2775" s="651"/>
      <c r="BB2775" s="651"/>
      <c r="BC2775" s="651"/>
      <c r="BD2775" s="651"/>
      <c r="BE2775" s="651"/>
      <c r="BF2775" s="651"/>
      <c r="BG2775" s="651"/>
      <c r="BH2775" s="651"/>
      <c r="BI2775" s="651"/>
      <c r="BJ2775" s="651"/>
      <c r="BK2775" s="651"/>
      <c r="BL2775" s="651"/>
      <c r="BM2775" s="651"/>
      <c r="BN2775" s="651"/>
      <c r="BO2775" s="223"/>
      <c r="BP2775" s="223"/>
      <c r="BQ2775" s="68"/>
      <c r="BR2775" s="68"/>
      <c r="BS2775" s="68"/>
    </row>
    <row r="2776" spans="1:71" ht="10.9" customHeight="1">
      <c r="A2776" s="62"/>
      <c r="B2776" s="224"/>
      <c r="C2776" s="225"/>
      <c r="D2776" s="225"/>
      <c r="E2776" s="225"/>
      <c r="F2776" s="226"/>
      <c r="G2776" s="226"/>
      <c r="H2776" s="225"/>
      <c r="I2776" s="225"/>
      <c r="J2776" s="225"/>
      <c r="K2776" s="225"/>
      <c r="L2776" s="225"/>
      <c r="M2776" s="225"/>
      <c r="N2776" s="225"/>
      <c r="O2776" s="225"/>
      <c r="P2776" s="225"/>
      <c r="Q2776" s="225"/>
      <c r="R2776" s="225"/>
      <c r="S2776" s="225"/>
      <c r="T2776" s="225"/>
      <c r="U2776" s="225"/>
      <c r="V2776" s="225"/>
      <c r="W2776" s="225"/>
      <c r="X2776" s="225"/>
      <c r="Y2776" s="225"/>
      <c r="Z2776" s="225"/>
      <c r="AA2776" s="225"/>
      <c r="AB2776" s="225"/>
      <c r="AC2776" s="225"/>
      <c r="AD2776" s="225"/>
      <c r="AE2776" s="225"/>
      <c r="AF2776" s="227"/>
      <c r="AG2776" s="227"/>
      <c r="AH2776" s="225"/>
      <c r="AI2776" s="225"/>
      <c r="AJ2776" s="225"/>
      <c r="AK2776" s="225"/>
      <c r="AL2776" s="225"/>
      <c r="AM2776" s="225"/>
      <c r="AN2776" s="225"/>
      <c r="AO2776" s="225"/>
      <c r="AP2776" s="225"/>
      <c r="AQ2776" s="225"/>
      <c r="AR2776" s="225"/>
      <c r="AS2776" s="225"/>
      <c r="AT2776" s="225"/>
      <c r="AU2776" s="225"/>
      <c r="AV2776" s="225"/>
      <c r="AW2776" s="225"/>
      <c r="AX2776" s="225"/>
      <c r="AY2776" s="225"/>
      <c r="AZ2776" s="225"/>
      <c r="BA2776" s="225"/>
      <c r="BB2776" s="225"/>
      <c r="BC2776" s="225"/>
      <c r="BD2776" s="225"/>
      <c r="BE2776" s="225"/>
      <c r="BF2776" s="225"/>
      <c r="BG2776" s="225"/>
      <c r="BH2776" s="225"/>
      <c r="BI2776" s="225"/>
      <c r="BJ2776" s="225"/>
      <c r="BK2776" s="225"/>
      <c r="BL2776" s="225"/>
      <c r="BM2776" s="225"/>
      <c r="BN2776" s="652"/>
      <c r="BO2776" s="652"/>
      <c r="BP2776" s="652"/>
      <c r="BQ2776" s="62"/>
      <c r="BR2776" s="62"/>
      <c r="BS2776" s="62"/>
    </row>
    <row r="2777" spans="1:71" s="70" customFormat="1" ht="36.75" customHeight="1">
      <c r="A2777" s="63"/>
      <c r="B2777" s="224"/>
      <c r="C2777" s="224"/>
      <c r="D2777" s="228" t="s">
        <v>10</v>
      </c>
      <c r="E2777" s="653" t="str">
        <f>IF(ROSTER!D$3="","",ROSTER!D$3)</f>
        <v/>
      </c>
      <c r="F2777" s="653"/>
      <c r="G2777" s="653"/>
      <c r="H2777" s="653"/>
      <c r="I2777" s="653"/>
      <c r="J2777" s="653"/>
      <c r="K2777" s="653"/>
      <c r="L2777" s="653"/>
      <c r="M2777" s="653"/>
      <c r="N2777" s="653"/>
      <c r="O2777" s="653"/>
      <c r="P2777" s="653"/>
      <c r="Q2777" s="653"/>
      <c r="R2777" s="653"/>
      <c r="S2777" s="653"/>
      <c r="T2777" s="653"/>
      <c r="U2777" s="653"/>
      <c r="V2777" s="653"/>
      <c r="W2777" s="653"/>
      <c r="X2777" s="653"/>
      <c r="Y2777" s="653"/>
      <c r="Z2777" s="653"/>
      <c r="AA2777" s="653"/>
      <c r="AB2777" s="653"/>
      <c r="AC2777" s="653"/>
      <c r="AD2777" s="229"/>
      <c r="AE2777" s="649" t="s">
        <v>11</v>
      </c>
      <c r="AF2777" s="649"/>
      <c r="AG2777" s="649"/>
      <c r="AH2777" s="649"/>
      <c r="AI2777" s="649"/>
      <c r="AJ2777" s="649"/>
      <c r="AK2777" s="649"/>
      <c r="AL2777" s="647"/>
      <c r="AM2777" s="647"/>
      <c r="AN2777" s="647"/>
      <c r="AO2777" s="647"/>
      <c r="AP2777" s="647"/>
      <c r="AQ2777" s="647"/>
      <c r="AR2777" s="647"/>
      <c r="AS2777" s="647"/>
      <c r="AT2777" s="647"/>
      <c r="AU2777" s="647"/>
      <c r="AV2777" s="647"/>
      <c r="AW2777" s="647"/>
      <c r="AX2777" s="647"/>
      <c r="AY2777" s="647"/>
      <c r="AZ2777" s="647"/>
      <c r="BA2777" s="647"/>
      <c r="BB2777" s="647"/>
      <c r="BC2777" s="647"/>
      <c r="BD2777" s="647"/>
      <c r="BE2777" s="647"/>
      <c r="BF2777" s="647"/>
      <c r="BG2777" s="647"/>
      <c r="BH2777" s="647"/>
      <c r="BI2777" s="647"/>
      <c r="BJ2777" s="647"/>
      <c r="BK2777" s="647"/>
      <c r="BL2777" s="647"/>
      <c r="BM2777" s="647"/>
      <c r="BN2777" s="652"/>
      <c r="BO2777" s="652"/>
      <c r="BP2777" s="652"/>
      <c r="BQ2777" s="63"/>
      <c r="BR2777" s="63"/>
      <c r="BS2777" s="63"/>
    </row>
    <row r="2778" spans="1:71" ht="8.85" customHeight="1">
      <c r="A2778" s="71"/>
      <c r="B2778" s="224"/>
      <c r="C2778" s="227" t="s">
        <v>39</v>
      </c>
      <c r="D2778" s="227"/>
      <c r="E2778" s="227"/>
      <c r="F2778" s="230"/>
      <c r="G2778" s="230"/>
      <c r="H2778" s="227"/>
      <c r="I2778" s="227"/>
      <c r="J2778" s="231"/>
      <c r="K2778" s="231"/>
      <c r="L2778" s="231"/>
      <c r="M2778" s="231"/>
      <c r="N2778" s="231"/>
      <c r="O2778" s="231"/>
      <c r="P2778" s="231"/>
      <c r="Q2778" s="231"/>
      <c r="R2778" s="231"/>
      <c r="S2778" s="231"/>
      <c r="T2778" s="231"/>
      <c r="U2778" s="231"/>
      <c r="V2778" s="231"/>
      <c r="W2778" s="231"/>
      <c r="X2778" s="231"/>
      <c r="Y2778" s="231"/>
      <c r="Z2778" s="231"/>
      <c r="AA2778" s="231"/>
      <c r="AB2778" s="231"/>
      <c r="AC2778" s="231"/>
      <c r="AD2778" s="231"/>
      <c r="AE2778" s="231"/>
      <c r="AF2778" s="231"/>
      <c r="AG2778" s="227"/>
      <c r="AH2778" s="232"/>
      <c r="AI2778" s="233"/>
      <c r="AJ2778" s="233"/>
      <c r="AK2778" s="233"/>
      <c r="AL2778" s="233"/>
      <c r="AM2778" s="233"/>
      <c r="AN2778" s="233"/>
      <c r="AO2778" s="234"/>
      <c r="AP2778" s="235"/>
      <c r="AQ2778" s="235"/>
      <c r="AR2778" s="235"/>
      <c r="AS2778" s="235"/>
      <c r="AT2778" s="235"/>
      <c r="AU2778" s="235"/>
      <c r="AV2778" s="235"/>
      <c r="AW2778" s="235"/>
      <c r="AX2778" s="235"/>
      <c r="AY2778" s="235"/>
      <c r="AZ2778" s="235"/>
      <c r="BA2778" s="235"/>
      <c r="BB2778" s="235"/>
      <c r="BC2778" s="235"/>
      <c r="BD2778" s="235"/>
      <c r="BE2778" s="235"/>
      <c r="BF2778" s="235"/>
      <c r="BG2778" s="235"/>
      <c r="BH2778" s="235"/>
      <c r="BI2778" s="235"/>
      <c r="BJ2778" s="235"/>
      <c r="BK2778" s="235"/>
      <c r="BL2778" s="235"/>
      <c r="BM2778" s="235"/>
      <c r="BN2778" s="235"/>
      <c r="BO2778" s="236"/>
      <c r="BP2778" s="236"/>
      <c r="BQ2778" s="71"/>
      <c r="BR2778" s="71"/>
      <c r="BS2778" s="71"/>
    </row>
    <row r="2779" spans="1:71" s="70" customFormat="1" ht="37.5">
      <c r="A2779" s="63"/>
      <c r="B2779" s="224"/>
      <c r="C2779" s="646" t="s">
        <v>38</v>
      </c>
      <c r="D2779" s="646"/>
      <c r="E2779" s="647"/>
      <c r="F2779" s="647"/>
      <c r="G2779" s="647"/>
      <c r="H2779" s="647"/>
      <c r="I2779" s="647"/>
      <c r="J2779" s="647"/>
      <c r="K2779" s="647"/>
      <c r="L2779" s="647"/>
      <c r="M2779" s="647"/>
      <c r="N2779" s="647"/>
      <c r="O2779" s="647"/>
      <c r="P2779" s="647"/>
      <c r="Q2779" s="647"/>
      <c r="R2779" s="647"/>
      <c r="S2779" s="647"/>
      <c r="T2779" s="647"/>
      <c r="U2779" s="647"/>
      <c r="V2779" s="647"/>
      <c r="W2779" s="647"/>
      <c r="X2779" s="647"/>
      <c r="Y2779" s="647"/>
      <c r="Z2779" s="647"/>
      <c r="AA2779" s="647"/>
      <c r="AB2779" s="647"/>
      <c r="AC2779" s="647"/>
      <c r="AD2779" s="229"/>
      <c r="AE2779" s="648" t="s">
        <v>21</v>
      </c>
      <c r="AF2779" s="648"/>
      <c r="AG2779" s="648"/>
      <c r="AH2779" s="648"/>
      <c r="AI2779" s="647"/>
      <c r="AJ2779" s="647"/>
      <c r="AK2779" s="647"/>
      <c r="AL2779" s="647"/>
      <c r="AM2779" s="647"/>
      <c r="AN2779" s="647"/>
      <c r="AO2779" s="647"/>
      <c r="AP2779" s="647"/>
      <c r="AQ2779" s="647"/>
      <c r="AR2779" s="647"/>
      <c r="AS2779" s="647"/>
      <c r="AT2779" s="647"/>
      <c r="AU2779" s="647"/>
      <c r="AV2779" s="647"/>
      <c r="AW2779" s="647"/>
      <c r="AX2779" s="647"/>
      <c r="AY2779" s="647"/>
      <c r="AZ2779" s="647"/>
      <c r="BA2779" s="649" t="s">
        <v>12</v>
      </c>
      <c r="BB2779" s="649"/>
      <c r="BC2779" s="649"/>
      <c r="BD2779" s="650"/>
      <c r="BE2779" s="650"/>
      <c r="BF2779" s="650"/>
      <c r="BG2779" s="650"/>
      <c r="BH2779" s="650"/>
      <c r="BI2779" s="650"/>
      <c r="BJ2779" s="650"/>
      <c r="BK2779" s="650"/>
      <c r="BL2779" s="650"/>
      <c r="BM2779" s="650"/>
      <c r="BN2779" s="237"/>
      <c r="BO2779" s="238"/>
      <c r="BP2779" s="238"/>
      <c r="BQ2779" s="72">
        <f>IF(BD2779=0,0,1)</f>
        <v>0</v>
      </c>
      <c r="BR2779" s="73">
        <f>IF((BE2829+BI2829)&gt;(AO2829+AS2829),1,0)</f>
        <v>0</v>
      </c>
      <c r="BS2779" s="74"/>
    </row>
    <row r="2780" spans="1:71" ht="9.6" customHeight="1">
      <c r="A2780" s="62"/>
      <c r="B2780" s="224"/>
      <c r="C2780" s="225"/>
      <c r="D2780" s="225"/>
      <c r="E2780" s="225"/>
      <c r="F2780" s="226"/>
      <c r="G2780" s="226"/>
      <c r="H2780" s="225"/>
      <c r="I2780" s="225"/>
      <c r="J2780" s="225"/>
      <c r="K2780" s="225"/>
      <c r="L2780" s="225"/>
      <c r="M2780" s="225"/>
      <c r="N2780" s="225"/>
      <c r="O2780" s="225"/>
      <c r="P2780" s="225"/>
      <c r="Q2780" s="225"/>
      <c r="R2780" s="225"/>
      <c r="S2780" s="225"/>
      <c r="T2780" s="225"/>
      <c r="U2780" s="225"/>
      <c r="V2780" s="225"/>
      <c r="W2780" s="225"/>
      <c r="X2780" s="225"/>
      <c r="Y2780" s="225"/>
      <c r="Z2780" s="225"/>
      <c r="AA2780" s="225"/>
      <c r="AB2780" s="225"/>
      <c r="AC2780" s="225"/>
      <c r="AD2780" s="225"/>
      <c r="AE2780" s="225"/>
      <c r="AF2780" s="227"/>
      <c r="AG2780" s="227"/>
      <c r="AH2780" s="225"/>
      <c r="AI2780" s="225"/>
      <c r="AJ2780" s="225"/>
      <c r="AK2780" s="225"/>
      <c r="AL2780" s="225"/>
      <c r="AM2780" s="225"/>
      <c r="AN2780" s="225"/>
      <c r="AO2780" s="225"/>
      <c r="AP2780" s="225"/>
      <c r="AQ2780" s="225"/>
      <c r="AR2780" s="225"/>
      <c r="AS2780" s="225"/>
      <c r="AT2780" s="225"/>
      <c r="AU2780" s="225"/>
      <c r="AV2780" s="225"/>
      <c r="AW2780" s="225"/>
      <c r="AX2780" s="225"/>
      <c r="AY2780" s="225"/>
      <c r="AZ2780" s="225"/>
      <c r="BA2780" s="225"/>
      <c r="BB2780" s="225"/>
      <c r="BC2780" s="225"/>
      <c r="BD2780" s="225"/>
      <c r="BE2780" s="225"/>
      <c r="BF2780" s="225"/>
      <c r="BG2780" s="225"/>
      <c r="BH2780" s="225"/>
      <c r="BI2780" s="225"/>
      <c r="BJ2780" s="225"/>
      <c r="BK2780" s="225"/>
      <c r="BL2780" s="225"/>
      <c r="BM2780" s="225"/>
      <c r="BN2780" s="225"/>
      <c r="BO2780" s="239"/>
      <c r="BP2780" s="239"/>
      <c r="BQ2780" s="62"/>
      <c r="BR2780" s="62"/>
      <c r="BS2780" s="62"/>
    </row>
    <row r="2781" spans="1:71" ht="8.85" customHeight="1" thickBot="1">
      <c r="A2781" s="62"/>
      <c r="B2781" s="240"/>
      <c r="C2781" s="241"/>
      <c r="D2781" s="241"/>
      <c r="E2781" s="241"/>
      <c r="F2781" s="242"/>
      <c r="G2781" s="242"/>
      <c r="H2781" s="241"/>
      <c r="I2781" s="241"/>
      <c r="J2781" s="241"/>
      <c r="K2781" s="241"/>
      <c r="L2781" s="241"/>
      <c r="M2781" s="241"/>
      <c r="N2781" s="241"/>
      <c r="O2781" s="241"/>
      <c r="P2781" s="241"/>
      <c r="Q2781" s="241"/>
      <c r="R2781" s="241"/>
      <c r="S2781" s="241"/>
      <c r="T2781" s="241"/>
      <c r="U2781" s="241"/>
      <c r="V2781" s="241"/>
      <c r="W2781" s="241"/>
      <c r="X2781" s="241"/>
      <c r="Y2781" s="241"/>
      <c r="Z2781" s="241"/>
      <c r="AA2781" s="241"/>
      <c r="AB2781" s="241"/>
      <c r="AC2781" s="241"/>
      <c r="AD2781" s="241"/>
      <c r="AE2781" s="241"/>
      <c r="AF2781" s="243"/>
      <c r="AG2781" s="243"/>
      <c r="AH2781" s="241"/>
      <c r="AI2781" s="241"/>
      <c r="AJ2781" s="241"/>
      <c r="AK2781" s="241"/>
      <c r="AL2781" s="241"/>
      <c r="AM2781" s="241"/>
      <c r="AN2781" s="241"/>
      <c r="AO2781" s="241"/>
      <c r="AP2781" s="241"/>
      <c r="AQ2781" s="241"/>
      <c r="AR2781" s="241"/>
      <c r="AS2781" s="241"/>
      <c r="AT2781" s="241"/>
      <c r="AU2781" s="241"/>
      <c r="AV2781" s="241"/>
      <c r="AW2781" s="241"/>
      <c r="AX2781" s="241"/>
      <c r="AY2781" s="241"/>
      <c r="AZ2781" s="241"/>
      <c r="BA2781" s="241"/>
      <c r="BB2781" s="241"/>
      <c r="BC2781" s="241"/>
      <c r="BD2781" s="241"/>
      <c r="BE2781" s="241"/>
      <c r="BF2781" s="241"/>
      <c r="BG2781" s="241"/>
      <c r="BH2781" s="241"/>
      <c r="BI2781" s="241"/>
      <c r="BJ2781" s="241"/>
      <c r="BK2781" s="241"/>
      <c r="BL2781" s="241"/>
      <c r="BM2781" s="241"/>
      <c r="BN2781" s="241"/>
      <c r="BO2781" s="244"/>
      <c r="BP2781" s="244"/>
      <c r="BQ2781" s="62"/>
      <c r="BR2781" s="62"/>
      <c r="BS2781" s="62"/>
    </row>
    <row r="2782" spans="1:71" s="70" customFormat="1" ht="33.4" customHeight="1" thickTop="1">
      <c r="A2782" s="74"/>
      <c r="B2782" s="634" t="s">
        <v>0</v>
      </c>
      <c r="C2782" s="636" t="s">
        <v>1</v>
      </c>
      <c r="D2782" s="637"/>
      <c r="E2782" s="245" t="s">
        <v>28</v>
      </c>
      <c r="F2782" s="644" t="s">
        <v>115</v>
      </c>
      <c r="G2782" s="644" t="s">
        <v>116</v>
      </c>
      <c r="H2782" s="640" t="s">
        <v>41</v>
      </c>
      <c r="I2782" s="641"/>
      <c r="J2782" s="619" t="s">
        <v>7</v>
      </c>
      <c r="K2782" s="619"/>
      <c r="L2782" s="619"/>
      <c r="M2782" s="619"/>
      <c r="N2782" s="619"/>
      <c r="O2782" s="619"/>
      <c r="P2782" s="619" t="s">
        <v>2</v>
      </c>
      <c r="Q2782" s="619"/>
      <c r="R2782" s="619"/>
      <c r="S2782" s="619"/>
      <c r="T2782" s="619"/>
      <c r="U2782" s="619"/>
      <c r="V2782" s="630" t="s">
        <v>35</v>
      </c>
      <c r="W2782" s="631"/>
      <c r="X2782" s="630" t="s">
        <v>36</v>
      </c>
      <c r="Y2782" s="631"/>
      <c r="Z2782" s="630" t="s">
        <v>44</v>
      </c>
      <c r="AA2782" s="631"/>
      <c r="AB2782" s="619" t="s">
        <v>6</v>
      </c>
      <c r="AC2782" s="619"/>
      <c r="AD2782" s="619"/>
      <c r="AE2782" s="619"/>
      <c r="AF2782" s="619"/>
      <c r="AG2782" s="619"/>
      <c r="AH2782" s="619" t="s">
        <v>74</v>
      </c>
      <c r="AI2782" s="619"/>
      <c r="AJ2782" s="619"/>
      <c r="AK2782" s="619"/>
      <c r="AL2782" s="619"/>
      <c r="AM2782" s="619"/>
      <c r="AN2782" s="619" t="s">
        <v>75</v>
      </c>
      <c r="AO2782" s="619"/>
      <c r="AP2782" s="619"/>
      <c r="AQ2782" s="619"/>
      <c r="AR2782" s="619"/>
      <c r="AS2782" s="619"/>
      <c r="AT2782" s="619" t="s">
        <v>76</v>
      </c>
      <c r="AU2782" s="619"/>
      <c r="AV2782" s="619"/>
      <c r="AW2782" s="619"/>
      <c r="AX2782" s="619"/>
      <c r="AY2782" s="621"/>
      <c r="AZ2782" s="619" t="s">
        <v>4</v>
      </c>
      <c r="BA2782" s="619"/>
      <c r="BB2782" s="619"/>
      <c r="BC2782" s="619"/>
      <c r="BD2782" s="619"/>
      <c r="BE2782" s="620"/>
      <c r="BF2782" s="619" t="s">
        <v>77</v>
      </c>
      <c r="BG2782" s="619"/>
      <c r="BH2782" s="619"/>
      <c r="BI2782" s="619"/>
      <c r="BJ2782" s="619"/>
      <c r="BK2782" s="621"/>
      <c r="BL2782" s="622" t="s">
        <v>25</v>
      </c>
      <c r="BM2782" s="623"/>
      <c r="BN2782" s="624"/>
      <c r="BO2782" s="615" t="s">
        <v>92</v>
      </c>
      <c r="BP2782" s="615" t="s">
        <v>93</v>
      </c>
      <c r="BQ2782" s="74"/>
      <c r="BR2782" s="74"/>
      <c r="BS2782" s="74"/>
    </row>
    <row r="2783" spans="1:71" s="76" customFormat="1" ht="31.9" customHeight="1">
      <c r="A2783" s="75"/>
      <c r="B2783" s="635"/>
      <c r="C2783" s="638"/>
      <c r="D2783" s="639"/>
      <c r="E2783" s="246" t="s">
        <v>117</v>
      </c>
      <c r="F2783" s="645"/>
      <c r="G2783" s="645"/>
      <c r="H2783" s="642"/>
      <c r="I2783" s="643"/>
      <c r="J2783" s="607" t="s">
        <v>17</v>
      </c>
      <c r="K2783" s="608"/>
      <c r="L2783" s="609" t="s">
        <v>18</v>
      </c>
      <c r="M2783" s="610"/>
      <c r="N2783" s="617" t="s">
        <v>19</v>
      </c>
      <c r="O2783" s="618" t="s">
        <v>8</v>
      </c>
      <c r="P2783" s="607" t="s">
        <v>26</v>
      </c>
      <c r="Q2783" s="608"/>
      <c r="R2783" s="609" t="s">
        <v>24</v>
      </c>
      <c r="S2783" s="610"/>
      <c r="T2783" s="617" t="s">
        <v>19</v>
      </c>
      <c r="U2783" s="618"/>
      <c r="V2783" s="632"/>
      <c r="W2783" s="633"/>
      <c r="X2783" s="632"/>
      <c r="Y2783" s="633"/>
      <c r="Z2783" s="632"/>
      <c r="AA2783" s="633"/>
      <c r="AB2783" s="607" t="s">
        <v>54</v>
      </c>
      <c r="AC2783" s="608"/>
      <c r="AD2783" s="609" t="s">
        <v>23</v>
      </c>
      <c r="AE2783" s="610" t="s">
        <v>3</v>
      </c>
      <c r="AF2783" s="611" t="s">
        <v>5</v>
      </c>
      <c r="AG2783" s="612"/>
      <c r="AH2783" s="607" t="s">
        <v>54</v>
      </c>
      <c r="AI2783" s="608"/>
      <c r="AJ2783" s="609" t="s">
        <v>23</v>
      </c>
      <c r="AK2783" s="610" t="s">
        <v>3</v>
      </c>
      <c r="AL2783" s="611" t="s">
        <v>5</v>
      </c>
      <c r="AM2783" s="612"/>
      <c r="AN2783" s="607" t="s">
        <v>54</v>
      </c>
      <c r="AO2783" s="608"/>
      <c r="AP2783" s="609" t="s">
        <v>23</v>
      </c>
      <c r="AQ2783" s="610" t="s">
        <v>3</v>
      </c>
      <c r="AR2783" s="611" t="s">
        <v>5</v>
      </c>
      <c r="AS2783" s="612"/>
      <c r="AT2783" s="613" t="s">
        <v>54</v>
      </c>
      <c r="AU2783" s="614"/>
      <c r="AV2783" s="628" t="s">
        <v>23</v>
      </c>
      <c r="AW2783" s="629" t="s">
        <v>3</v>
      </c>
      <c r="AX2783" s="611" t="s">
        <v>5</v>
      </c>
      <c r="AY2783" s="612"/>
      <c r="AZ2783" s="607" t="s">
        <v>54</v>
      </c>
      <c r="BA2783" s="608"/>
      <c r="BB2783" s="609" t="s">
        <v>23</v>
      </c>
      <c r="BC2783" s="610" t="s">
        <v>3</v>
      </c>
      <c r="BD2783" s="611" t="s">
        <v>5</v>
      </c>
      <c r="BE2783" s="612"/>
      <c r="BF2783" s="613" t="s">
        <v>54</v>
      </c>
      <c r="BG2783" s="614"/>
      <c r="BH2783" s="628" t="s">
        <v>23</v>
      </c>
      <c r="BI2783" s="629" t="s">
        <v>3</v>
      </c>
      <c r="BJ2783" s="611" t="s">
        <v>5</v>
      </c>
      <c r="BK2783" s="612"/>
      <c r="BL2783" s="625"/>
      <c r="BM2783" s="626"/>
      <c r="BN2783" s="627"/>
      <c r="BO2783" s="616"/>
      <c r="BP2783" s="616"/>
      <c r="BQ2783" s="75"/>
      <c r="BR2783" s="75"/>
      <c r="BS2783" s="75"/>
    </row>
    <row r="2784" spans="1:71" ht="23.85" customHeight="1">
      <c r="A2784" s="77"/>
      <c r="B2784" s="605" t="str">
        <f>IF(ROSTER!B$8="","",ROSTER!B$8)</f>
        <v/>
      </c>
      <c r="C2784" s="588" t="str">
        <f>IF(ROSTER!C$8="","",ROSTER!C$8)</f>
        <v/>
      </c>
      <c r="D2784" s="589"/>
      <c r="E2784" s="590"/>
      <c r="F2784" s="592">
        <f>IF(E2784="y",1,IF(E2784="S",1,0))</f>
        <v>0</v>
      </c>
      <c r="G2784" s="594">
        <f>IF(E2784="S",1,0)</f>
        <v>0</v>
      </c>
      <c r="H2784" s="584"/>
      <c r="I2784" s="576"/>
      <c r="J2784" s="564"/>
      <c r="K2784" s="565"/>
      <c r="L2784" s="568"/>
      <c r="M2784" s="569"/>
      <c r="N2784" s="578">
        <f>L2784+J2784</f>
        <v>0</v>
      </c>
      <c r="O2784" s="579"/>
      <c r="P2784" s="564"/>
      <c r="Q2784" s="565"/>
      <c r="R2784" s="568"/>
      <c r="S2784" s="569"/>
      <c r="T2784" s="578">
        <f>R2784-P2784</f>
        <v>0</v>
      </c>
      <c r="U2784" s="579"/>
      <c r="V2784" s="584"/>
      <c r="W2784" s="576"/>
      <c r="X2784" s="564"/>
      <c r="Y2784" s="576"/>
      <c r="Z2784" s="564"/>
      <c r="AA2784" s="576"/>
      <c r="AB2784" s="564"/>
      <c r="AC2784" s="565"/>
      <c r="AD2784" s="568"/>
      <c r="AE2784" s="569"/>
      <c r="AF2784" s="548">
        <f>IF(AB2784=0,0,(AD2784/AB2784)*100)</f>
        <v>0</v>
      </c>
      <c r="AG2784" s="549"/>
      <c r="AH2784" s="564"/>
      <c r="AI2784" s="565"/>
      <c r="AJ2784" s="568"/>
      <c r="AK2784" s="569"/>
      <c r="AL2784" s="548">
        <f>IF(AH2784=0,0,(AJ2784/AH2784)*100)</f>
        <v>0</v>
      </c>
      <c r="AM2784" s="549"/>
      <c r="AN2784" s="564"/>
      <c r="AO2784" s="565"/>
      <c r="AP2784" s="568"/>
      <c r="AQ2784" s="569"/>
      <c r="AR2784" s="548">
        <f>IF(AN2784=0,0,(AP2784/AN2784)*100)</f>
        <v>0</v>
      </c>
      <c r="AS2784" s="549"/>
      <c r="AT2784" s="572">
        <f>AB2784+AH2784+AN2784</f>
        <v>0</v>
      </c>
      <c r="AU2784" s="573"/>
      <c r="AV2784" s="544">
        <f>AD2784+AJ2784+AP2784</f>
        <v>0</v>
      </c>
      <c r="AW2784" s="545"/>
      <c r="AX2784" s="548">
        <f>IF(AT2784=0,0,(AV2784/AT2784)*100)</f>
        <v>0</v>
      </c>
      <c r="AY2784" s="549"/>
      <c r="AZ2784" s="564"/>
      <c r="BA2784" s="565"/>
      <c r="BB2784" s="568"/>
      <c r="BC2784" s="569"/>
      <c r="BD2784" s="548">
        <f>IF(AZ2784=0,0,(BB2784/AZ2784)*100)</f>
        <v>0</v>
      </c>
      <c r="BE2784" s="549"/>
      <c r="BF2784" s="572">
        <f>AT2784+AZ2784</f>
        <v>0</v>
      </c>
      <c r="BG2784" s="573"/>
      <c r="BH2784" s="544">
        <f>AV2784+BB2784</f>
        <v>0</v>
      </c>
      <c r="BI2784" s="545"/>
      <c r="BJ2784" s="548">
        <f>IF(BF2784=0,0,(BH2784/BF2784)*100)</f>
        <v>0</v>
      </c>
      <c r="BK2784" s="549"/>
      <c r="BL2784" s="552">
        <f>(AD2784*2)+(AJ2784*2)+(AP2784*3)+BB2784</f>
        <v>0</v>
      </c>
      <c r="BM2784" s="553"/>
      <c r="BN2784" s="554"/>
      <c r="BO2784" s="560" t="e">
        <f>(BL2784*BR$2312)+(N2784*BR$2313)+(X2784*BR$2314)+(R2784*BR$2315)+(V2784*BR$2316)+(Z2784*BR$2317)</f>
        <v>#REF!</v>
      </c>
      <c r="BP2784" s="560" t="e">
        <f>((AZ2784-BB2784)*BR$2319)+((AT2784-AV2784)*BR$2318)+(H2784*BR$2320)+(P2784*BR$2321)</f>
        <v>#REF!</v>
      </c>
      <c r="BQ2784" s="78" t="s">
        <v>81</v>
      </c>
      <c r="BR2784" s="79" t="e">
        <f>IF(#REF!="B",#REF!,IF(#REF!="C",#REF!,#REF!))</f>
        <v>#REF!</v>
      </c>
      <c r="BS2784" s="75"/>
    </row>
    <row r="2785" spans="1:71" ht="23.85" customHeight="1">
      <c r="A2785" s="77"/>
      <c r="B2785" s="606"/>
      <c r="C2785" s="562" t="str">
        <f>IF(ROSTER!D$8="","",ROSTER!D$8)</f>
        <v/>
      </c>
      <c r="D2785" s="563"/>
      <c r="E2785" s="591"/>
      <c r="F2785" s="593"/>
      <c r="G2785" s="595"/>
      <c r="H2785" s="585"/>
      <c r="I2785" s="577"/>
      <c r="J2785" s="566"/>
      <c r="K2785" s="567"/>
      <c r="L2785" s="570"/>
      <c r="M2785" s="571"/>
      <c r="N2785" s="582" t="s">
        <v>16</v>
      </c>
      <c r="O2785" s="583"/>
      <c r="P2785" s="566"/>
      <c r="Q2785" s="567"/>
      <c r="R2785" s="570"/>
      <c r="S2785" s="571"/>
      <c r="T2785" s="582" t="s">
        <v>16</v>
      </c>
      <c r="U2785" s="583"/>
      <c r="V2785" s="585"/>
      <c r="W2785" s="577"/>
      <c r="X2785" s="566"/>
      <c r="Y2785" s="577"/>
      <c r="Z2785" s="566"/>
      <c r="AA2785" s="577"/>
      <c r="AB2785" s="566"/>
      <c r="AC2785" s="567"/>
      <c r="AD2785" s="570"/>
      <c r="AE2785" s="571"/>
      <c r="AF2785" s="598"/>
      <c r="AG2785" s="599"/>
      <c r="AH2785" s="566"/>
      <c r="AI2785" s="567"/>
      <c r="AJ2785" s="570"/>
      <c r="AK2785" s="571"/>
      <c r="AL2785" s="598"/>
      <c r="AM2785" s="599"/>
      <c r="AN2785" s="566"/>
      <c r="AO2785" s="567"/>
      <c r="AP2785" s="570"/>
      <c r="AQ2785" s="571"/>
      <c r="AR2785" s="598"/>
      <c r="AS2785" s="599"/>
      <c r="AT2785" s="603"/>
      <c r="AU2785" s="604"/>
      <c r="AV2785" s="596"/>
      <c r="AW2785" s="597"/>
      <c r="AX2785" s="598"/>
      <c r="AY2785" s="599"/>
      <c r="AZ2785" s="566"/>
      <c r="BA2785" s="567"/>
      <c r="BB2785" s="570"/>
      <c r="BC2785" s="571"/>
      <c r="BD2785" s="598"/>
      <c r="BE2785" s="599"/>
      <c r="BF2785" s="603"/>
      <c r="BG2785" s="604"/>
      <c r="BH2785" s="596"/>
      <c r="BI2785" s="597"/>
      <c r="BJ2785" s="598"/>
      <c r="BK2785" s="599"/>
      <c r="BL2785" s="600"/>
      <c r="BM2785" s="601"/>
      <c r="BN2785" s="602"/>
      <c r="BO2785" s="561"/>
      <c r="BP2785" s="561"/>
      <c r="BQ2785" s="78" t="s">
        <v>82</v>
      </c>
      <c r="BR2785" s="79" t="e">
        <f>IF(#REF!="B",#REF!,IF(#REF!="C",#REF!,#REF!))</f>
        <v>#REF!</v>
      </c>
      <c r="BS2785" s="75"/>
    </row>
    <row r="2786" spans="1:71" ht="21.75" customHeight="1">
      <c r="A2786" s="62"/>
      <c r="B2786" s="605" t="str">
        <f>IF(ROSTER!B$10="","",ROSTER!B$10)</f>
        <v/>
      </c>
      <c r="C2786" s="588" t="str">
        <f>IF(ROSTER!C$10="","",ROSTER!C$10)</f>
        <v/>
      </c>
      <c r="D2786" s="589"/>
      <c r="E2786" s="590"/>
      <c r="F2786" s="592">
        <f>IF(E2786="y",1,IF(E2786="S",1,0))</f>
        <v>0</v>
      </c>
      <c r="G2786" s="594">
        <f>IF(E2786="S",1,0)</f>
        <v>0</v>
      </c>
      <c r="H2786" s="584"/>
      <c r="I2786" s="576"/>
      <c r="J2786" s="564"/>
      <c r="K2786" s="565"/>
      <c r="L2786" s="568"/>
      <c r="M2786" s="569"/>
      <c r="N2786" s="578">
        <f>L2786+J2786</f>
        <v>0</v>
      </c>
      <c r="O2786" s="579"/>
      <c r="P2786" s="564"/>
      <c r="Q2786" s="565"/>
      <c r="R2786" s="568"/>
      <c r="S2786" s="569"/>
      <c r="T2786" s="578">
        <f>R2786-P2786</f>
        <v>0</v>
      </c>
      <c r="U2786" s="579"/>
      <c r="V2786" s="584"/>
      <c r="W2786" s="576"/>
      <c r="X2786" s="564"/>
      <c r="Y2786" s="576"/>
      <c r="Z2786" s="564"/>
      <c r="AA2786" s="576"/>
      <c r="AB2786" s="564"/>
      <c r="AC2786" s="565"/>
      <c r="AD2786" s="568"/>
      <c r="AE2786" s="569"/>
      <c r="AF2786" s="548">
        <f>IF(AB2786=0,0,(AD2786/AB2786)*100)</f>
        <v>0</v>
      </c>
      <c r="AG2786" s="549"/>
      <c r="AH2786" s="564"/>
      <c r="AI2786" s="565"/>
      <c r="AJ2786" s="568"/>
      <c r="AK2786" s="569"/>
      <c r="AL2786" s="548">
        <f>IF(AH2786=0,0,(AJ2786/AH2786)*100)</f>
        <v>0</v>
      </c>
      <c r="AM2786" s="549"/>
      <c r="AN2786" s="564"/>
      <c r="AO2786" s="565"/>
      <c r="AP2786" s="568"/>
      <c r="AQ2786" s="569"/>
      <c r="AR2786" s="548">
        <f>IF(AN2786=0,0,(AP2786/AN2786)*100)</f>
        <v>0</v>
      </c>
      <c r="AS2786" s="549"/>
      <c r="AT2786" s="572">
        <f>AB2786+AH2786+AN2786</f>
        <v>0</v>
      </c>
      <c r="AU2786" s="573"/>
      <c r="AV2786" s="544">
        <f>AD2786+AJ2786+AP2786</f>
        <v>0</v>
      </c>
      <c r="AW2786" s="545"/>
      <c r="AX2786" s="548">
        <f>IF(AT2786=0,0,(AV2786/AT2786)*100)</f>
        <v>0</v>
      </c>
      <c r="AY2786" s="549"/>
      <c r="AZ2786" s="564"/>
      <c r="BA2786" s="565"/>
      <c r="BB2786" s="568"/>
      <c r="BC2786" s="569"/>
      <c r="BD2786" s="548">
        <f>IF(AZ2786=0,0,(BB2786/AZ2786)*100)</f>
        <v>0</v>
      </c>
      <c r="BE2786" s="549"/>
      <c r="BF2786" s="572">
        <f>AT2786+AZ2786</f>
        <v>0</v>
      </c>
      <c r="BG2786" s="573"/>
      <c r="BH2786" s="544">
        <f>AV2786+BB2786</f>
        <v>0</v>
      </c>
      <c r="BI2786" s="545"/>
      <c r="BJ2786" s="548">
        <f>IF(BF2786=0,0,(BH2786/BF2786)*100)</f>
        <v>0</v>
      </c>
      <c r="BK2786" s="549"/>
      <c r="BL2786" s="552">
        <f>(AD2786*2)+(AJ2786*2)+(AP2786*3)+BB2786</f>
        <v>0</v>
      </c>
      <c r="BM2786" s="553"/>
      <c r="BN2786" s="554"/>
      <c r="BO2786" s="560" t="e">
        <f>(BL2786*BR$2312)+(N2786*BR$2313)+(X2786*BR$2314)+(R2786*BR$2315)+(V2786*BR$2316)+(Z2786*BR$2317)</f>
        <v>#REF!</v>
      </c>
      <c r="BP2786" s="560" t="e">
        <f>((AZ2786-BB2786)*BR$2319)+((AT2786-AV2786)*BR$2318)+(H2786*BR$2320)+(P2786*BR$2321)</f>
        <v>#REF!</v>
      </c>
      <c r="BQ2786" s="78" t="s">
        <v>83</v>
      </c>
      <c r="BR2786" s="79" t="e">
        <f>IF(#REF!="B",#REF!,IF(#REF!="C",#REF!,#REF!))</f>
        <v>#REF!</v>
      </c>
      <c r="BS2786" s="75"/>
    </row>
    <row r="2787" spans="1:71" ht="21.75" customHeight="1">
      <c r="A2787" s="62"/>
      <c r="B2787" s="606"/>
      <c r="C2787" s="562" t="str">
        <f>IF(ROSTER!D$10="","",ROSTER!D$10)</f>
        <v/>
      </c>
      <c r="D2787" s="563"/>
      <c r="E2787" s="591"/>
      <c r="F2787" s="593"/>
      <c r="G2787" s="595"/>
      <c r="H2787" s="585"/>
      <c r="I2787" s="577"/>
      <c r="J2787" s="566"/>
      <c r="K2787" s="567"/>
      <c r="L2787" s="570"/>
      <c r="M2787" s="571"/>
      <c r="N2787" s="582" t="s">
        <v>16</v>
      </c>
      <c r="O2787" s="583"/>
      <c r="P2787" s="566"/>
      <c r="Q2787" s="567"/>
      <c r="R2787" s="570"/>
      <c r="S2787" s="571"/>
      <c r="T2787" s="582" t="s">
        <v>16</v>
      </c>
      <c r="U2787" s="583"/>
      <c r="V2787" s="585"/>
      <c r="W2787" s="577"/>
      <c r="X2787" s="566"/>
      <c r="Y2787" s="577"/>
      <c r="Z2787" s="566"/>
      <c r="AA2787" s="577"/>
      <c r="AB2787" s="566"/>
      <c r="AC2787" s="567"/>
      <c r="AD2787" s="570"/>
      <c r="AE2787" s="571"/>
      <c r="AF2787" s="598"/>
      <c r="AG2787" s="599"/>
      <c r="AH2787" s="566"/>
      <c r="AI2787" s="567"/>
      <c r="AJ2787" s="570"/>
      <c r="AK2787" s="571"/>
      <c r="AL2787" s="598"/>
      <c r="AM2787" s="599"/>
      <c r="AN2787" s="566"/>
      <c r="AO2787" s="567"/>
      <c r="AP2787" s="570"/>
      <c r="AQ2787" s="571"/>
      <c r="AR2787" s="598"/>
      <c r="AS2787" s="599"/>
      <c r="AT2787" s="603"/>
      <c r="AU2787" s="604"/>
      <c r="AV2787" s="596"/>
      <c r="AW2787" s="597"/>
      <c r="AX2787" s="598"/>
      <c r="AY2787" s="599"/>
      <c r="AZ2787" s="566"/>
      <c r="BA2787" s="567"/>
      <c r="BB2787" s="570"/>
      <c r="BC2787" s="571"/>
      <c r="BD2787" s="598"/>
      <c r="BE2787" s="599"/>
      <c r="BF2787" s="603"/>
      <c r="BG2787" s="604"/>
      <c r="BH2787" s="596"/>
      <c r="BI2787" s="597"/>
      <c r="BJ2787" s="598"/>
      <c r="BK2787" s="599"/>
      <c r="BL2787" s="600"/>
      <c r="BM2787" s="601"/>
      <c r="BN2787" s="602"/>
      <c r="BO2787" s="561"/>
      <c r="BP2787" s="561"/>
      <c r="BQ2787" s="78" t="s">
        <v>84</v>
      </c>
      <c r="BR2787" s="79" t="e">
        <f>IF(#REF!="B",#REF!,IF(#REF!="C",#REF!,#REF!))</f>
        <v>#REF!</v>
      </c>
      <c r="BS2787" s="75"/>
    </row>
    <row r="2788" spans="1:71" ht="21.75" customHeight="1">
      <c r="A2788" s="62"/>
      <c r="B2788" s="586" t="str">
        <f>IF(ROSTER!B$12="","",ROSTER!B$12)</f>
        <v/>
      </c>
      <c r="C2788" s="588" t="str">
        <f>IF(ROSTER!C$12="","",ROSTER!C$12)</f>
        <v/>
      </c>
      <c r="D2788" s="589"/>
      <c r="E2788" s="590"/>
      <c r="F2788" s="592">
        <f>IF(E2788="y",1,IF(E2788="S",1,0))</f>
        <v>0</v>
      </c>
      <c r="G2788" s="594">
        <f>IF(E2788="S",1,0)</f>
        <v>0</v>
      </c>
      <c r="H2788" s="584"/>
      <c r="I2788" s="576"/>
      <c r="J2788" s="564"/>
      <c r="K2788" s="565"/>
      <c r="L2788" s="568"/>
      <c r="M2788" s="569"/>
      <c r="N2788" s="578">
        <f>L2788+J2788</f>
        <v>0</v>
      </c>
      <c r="O2788" s="579"/>
      <c r="P2788" s="564"/>
      <c r="Q2788" s="565"/>
      <c r="R2788" s="568"/>
      <c r="S2788" s="569"/>
      <c r="T2788" s="578">
        <f>R2788-P2788</f>
        <v>0</v>
      </c>
      <c r="U2788" s="579"/>
      <c r="V2788" s="584"/>
      <c r="W2788" s="576"/>
      <c r="X2788" s="564"/>
      <c r="Y2788" s="576"/>
      <c r="Z2788" s="564"/>
      <c r="AA2788" s="576"/>
      <c r="AB2788" s="564"/>
      <c r="AC2788" s="565"/>
      <c r="AD2788" s="568"/>
      <c r="AE2788" s="569"/>
      <c r="AF2788" s="548">
        <f>IF(AB2788=0,0,(AD2788/AB2788)*100)</f>
        <v>0</v>
      </c>
      <c r="AG2788" s="549"/>
      <c r="AH2788" s="564"/>
      <c r="AI2788" s="565"/>
      <c r="AJ2788" s="568"/>
      <c r="AK2788" s="569"/>
      <c r="AL2788" s="548">
        <f>IF(AH2788=0,0,(AJ2788/AH2788)*100)</f>
        <v>0</v>
      </c>
      <c r="AM2788" s="549"/>
      <c r="AN2788" s="564"/>
      <c r="AO2788" s="565"/>
      <c r="AP2788" s="568"/>
      <c r="AQ2788" s="569"/>
      <c r="AR2788" s="548">
        <f>IF(AN2788=0,0,(AP2788/AN2788)*100)</f>
        <v>0</v>
      </c>
      <c r="AS2788" s="549"/>
      <c r="AT2788" s="572">
        <f>AB2788+AH2788+AN2788</f>
        <v>0</v>
      </c>
      <c r="AU2788" s="573"/>
      <c r="AV2788" s="544">
        <f>AD2788+AJ2788+AP2788</f>
        <v>0</v>
      </c>
      <c r="AW2788" s="545"/>
      <c r="AX2788" s="548">
        <f>IF(AT2788=0,0,(AV2788/AT2788)*100)</f>
        <v>0</v>
      </c>
      <c r="AY2788" s="549"/>
      <c r="AZ2788" s="564"/>
      <c r="BA2788" s="565"/>
      <c r="BB2788" s="568"/>
      <c r="BC2788" s="569"/>
      <c r="BD2788" s="548">
        <f>IF(AZ2788=0,0,(BB2788/AZ2788)*100)</f>
        <v>0</v>
      </c>
      <c r="BE2788" s="549"/>
      <c r="BF2788" s="572">
        <f>AT2788+AZ2788</f>
        <v>0</v>
      </c>
      <c r="BG2788" s="573"/>
      <c r="BH2788" s="544">
        <f>AV2788+BB2788</f>
        <v>0</v>
      </c>
      <c r="BI2788" s="545"/>
      <c r="BJ2788" s="548">
        <f>IF(BF2788=0,0,(BH2788/BF2788)*100)</f>
        <v>0</v>
      </c>
      <c r="BK2788" s="549"/>
      <c r="BL2788" s="552">
        <f>(AD2788*2)+(AJ2788*2)+(AP2788*3)+BB2788</f>
        <v>0</v>
      </c>
      <c r="BM2788" s="553"/>
      <c r="BN2788" s="554"/>
      <c r="BO2788" s="560" t="e">
        <f>(BL2788*BR$2312)+(N2788*BR$2313)+(X2788*BR$2314)+(R2788*BR$2315)+(V2788*BR$2316)+(Z2788*BR$2317)</f>
        <v>#REF!</v>
      </c>
      <c r="BP2788" s="560" t="e">
        <f>((AZ2788-BB2788)*BR$2319)+((AT2788-AV2788)*BR$2318)+(H2788*BR$2320)+(P2788*BR$2321)</f>
        <v>#REF!</v>
      </c>
      <c r="BQ2788" s="78" t="s">
        <v>85</v>
      </c>
      <c r="BR2788" s="79" t="e">
        <f>IF(#REF!="B",#REF!,IF(#REF!="C",#REF!,#REF!))</f>
        <v>#REF!</v>
      </c>
      <c r="BS2788" s="75"/>
    </row>
    <row r="2789" spans="1:71" ht="21.75" customHeight="1">
      <c r="A2789" s="62"/>
      <c r="B2789" s="587"/>
      <c r="C2789" s="562" t="str">
        <f>IF(ROSTER!D$12="","",ROSTER!D$12)</f>
        <v/>
      </c>
      <c r="D2789" s="563"/>
      <c r="E2789" s="591"/>
      <c r="F2789" s="593"/>
      <c r="G2789" s="595"/>
      <c r="H2789" s="585"/>
      <c r="I2789" s="577"/>
      <c r="J2789" s="566"/>
      <c r="K2789" s="567"/>
      <c r="L2789" s="570"/>
      <c r="M2789" s="571"/>
      <c r="N2789" s="582" t="s">
        <v>16</v>
      </c>
      <c r="O2789" s="583"/>
      <c r="P2789" s="566"/>
      <c r="Q2789" s="567"/>
      <c r="R2789" s="570"/>
      <c r="S2789" s="571"/>
      <c r="T2789" s="582" t="s">
        <v>16</v>
      </c>
      <c r="U2789" s="583"/>
      <c r="V2789" s="585"/>
      <c r="W2789" s="577"/>
      <c r="X2789" s="566"/>
      <c r="Y2789" s="577"/>
      <c r="Z2789" s="566"/>
      <c r="AA2789" s="577"/>
      <c r="AB2789" s="566"/>
      <c r="AC2789" s="567"/>
      <c r="AD2789" s="570"/>
      <c r="AE2789" s="571"/>
      <c r="AF2789" s="598"/>
      <c r="AG2789" s="599"/>
      <c r="AH2789" s="566"/>
      <c r="AI2789" s="567"/>
      <c r="AJ2789" s="570"/>
      <c r="AK2789" s="571"/>
      <c r="AL2789" s="598"/>
      <c r="AM2789" s="599"/>
      <c r="AN2789" s="566"/>
      <c r="AO2789" s="567"/>
      <c r="AP2789" s="570"/>
      <c r="AQ2789" s="571"/>
      <c r="AR2789" s="598"/>
      <c r="AS2789" s="599"/>
      <c r="AT2789" s="603"/>
      <c r="AU2789" s="604"/>
      <c r="AV2789" s="596"/>
      <c r="AW2789" s="597"/>
      <c r="AX2789" s="598"/>
      <c r="AY2789" s="599"/>
      <c r="AZ2789" s="566"/>
      <c r="BA2789" s="567"/>
      <c r="BB2789" s="570"/>
      <c r="BC2789" s="571"/>
      <c r="BD2789" s="598"/>
      <c r="BE2789" s="599"/>
      <c r="BF2789" s="603"/>
      <c r="BG2789" s="604"/>
      <c r="BH2789" s="596"/>
      <c r="BI2789" s="597"/>
      <c r="BJ2789" s="598"/>
      <c r="BK2789" s="599"/>
      <c r="BL2789" s="600"/>
      <c r="BM2789" s="601"/>
      <c r="BN2789" s="602"/>
      <c r="BO2789" s="561"/>
      <c r="BP2789" s="561"/>
      <c r="BQ2789" s="78" t="s">
        <v>86</v>
      </c>
      <c r="BR2789" s="79" t="e">
        <f>IF(#REF!="B",#REF!,IF(#REF!="C",#REF!,#REF!))</f>
        <v>#REF!</v>
      </c>
      <c r="BS2789" s="75"/>
    </row>
    <row r="2790" spans="1:71" ht="21.75" customHeight="1">
      <c r="A2790" s="62"/>
      <c r="B2790" s="586" t="str">
        <f>IF(ROSTER!B$14="","",ROSTER!B$14)</f>
        <v/>
      </c>
      <c r="C2790" s="588" t="str">
        <f>IF(ROSTER!C$14="","",ROSTER!C$14)</f>
        <v/>
      </c>
      <c r="D2790" s="589"/>
      <c r="E2790" s="590"/>
      <c r="F2790" s="592">
        <f>IF(E2790="y",1,IF(E2790="S",1,0))</f>
        <v>0</v>
      </c>
      <c r="G2790" s="594">
        <f>IF(E2790="S",1,0)</f>
        <v>0</v>
      </c>
      <c r="H2790" s="584"/>
      <c r="I2790" s="576"/>
      <c r="J2790" s="564"/>
      <c r="K2790" s="565"/>
      <c r="L2790" s="568"/>
      <c r="M2790" s="569"/>
      <c r="N2790" s="578">
        <f>L2790+J2790</f>
        <v>0</v>
      </c>
      <c r="O2790" s="579"/>
      <c r="P2790" s="564"/>
      <c r="Q2790" s="565"/>
      <c r="R2790" s="568"/>
      <c r="S2790" s="569"/>
      <c r="T2790" s="578">
        <f>R2790-P2790</f>
        <v>0</v>
      </c>
      <c r="U2790" s="579"/>
      <c r="V2790" s="584"/>
      <c r="W2790" s="576"/>
      <c r="X2790" s="564"/>
      <c r="Y2790" s="576"/>
      <c r="Z2790" s="564"/>
      <c r="AA2790" s="576"/>
      <c r="AB2790" s="564"/>
      <c r="AC2790" s="565"/>
      <c r="AD2790" s="568"/>
      <c r="AE2790" s="569"/>
      <c r="AF2790" s="548">
        <f>IF(AB2790=0,0,(AD2790/AB2790)*100)</f>
        <v>0</v>
      </c>
      <c r="AG2790" s="549"/>
      <c r="AH2790" s="564"/>
      <c r="AI2790" s="565"/>
      <c r="AJ2790" s="568"/>
      <c r="AK2790" s="569"/>
      <c r="AL2790" s="548">
        <f>IF(AH2790=0,0,(AJ2790/AH2790)*100)</f>
        <v>0</v>
      </c>
      <c r="AM2790" s="549"/>
      <c r="AN2790" s="564"/>
      <c r="AO2790" s="565"/>
      <c r="AP2790" s="568"/>
      <c r="AQ2790" s="569"/>
      <c r="AR2790" s="548">
        <f>IF(AN2790=0,0,(AP2790/AN2790)*100)</f>
        <v>0</v>
      </c>
      <c r="AS2790" s="549"/>
      <c r="AT2790" s="572">
        <f>AB2790+AH2790+AN2790</f>
        <v>0</v>
      </c>
      <c r="AU2790" s="573"/>
      <c r="AV2790" s="544">
        <f>AD2790+AJ2790+AP2790</f>
        <v>0</v>
      </c>
      <c r="AW2790" s="545"/>
      <c r="AX2790" s="548">
        <f>IF(AT2790=0,0,(AV2790/AT2790)*100)</f>
        <v>0</v>
      </c>
      <c r="AY2790" s="549"/>
      <c r="AZ2790" s="564"/>
      <c r="BA2790" s="565"/>
      <c r="BB2790" s="568"/>
      <c r="BC2790" s="569"/>
      <c r="BD2790" s="548">
        <f>IF(AZ2790=0,0,(BB2790/AZ2790)*100)</f>
        <v>0</v>
      </c>
      <c r="BE2790" s="549"/>
      <c r="BF2790" s="572">
        <f>AT2790+AZ2790</f>
        <v>0</v>
      </c>
      <c r="BG2790" s="573"/>
      <c r="BH2790" s="544">
        <f>AV2790+BB2790</f>
        <v>0</v>
      </c>
      <c r="BI2790" s="545"/>
      <c r="BJ2790" s="548">
        <f>IF(BF2790=0,0,(BH2790/BF2790)*100)</f>
        <v>0</v>
      </c>
      <c r="BK2790" s="549"/>
      <c r="BL2790" s="552">
        <f>(AD2790*2)+(AJ2790*2)+(AP2790*3)+BB2790</f>
        <v>0</v>
      </c>
      <c r="BM2790" s="553"/>
      <c r="BN2790" s="554"/>
      <c r="BO2790" s="560" t="e">
        <f>(BL2790*BR$2312)+(N2790*BR$2313)+(X2790*BR$2314)+(R2790*BR$2315)+(V2790*BR$2316)+(Z2790*BR$2317)</f>
        <v>#REF!</v>
      </c>
      <c r="BP2790" s="560" t="e">
        <f>((AZ2790-BB2790)*BR$2319)+((AT2790-AV2790)*BR$2318)+(H2790*BR$2320)+(P2790*BR$2321)</f>
        <v>#REF!</v>
      </c>
      <c r="BQ2790" s="78" t="s">
        <v>87</v>
      </c>
      <c r="BR2790" s="79" t="e">
        <f>IF(#REF!="B",#REF!,IF(#REF!="C",#REF!,#REF!))</f>
        <v>#REF!</v>
      </c>
      <c r="BS2790" s="75"/>
    </row>
    <row r="2791" spans="1:71" ht="21.75" customHeight="1">
      <c r="A2791" s="62"/>
      <c r="B2791" s="587"/>
      <c r="C2791" s="562" t="str">
        <f>IF(ROSTER!D$14="","",ROSTER!D$14)</f>
        <v/>
      </c>
      <c r="D2791" s="563"/>
      <c r="E2791" s="591"/>
      <c r="F2791" s="593"/>
      <c r="G2791" s="595"/>
      <c r="H2791" s="585"/>
      <c r="I2791" s="577"/>
      <c r="J2791" s="566"/>
      <c r="K2791" s="567"/>
      <c r="L2791" s="570"/>
      <c r="M2791" s="571"/>
      <c r="N2791" s="582" t="s">
        <v>16</v>
      </c>
      <c r="O2791" s="583"/>
      <c r="P2791" s="566"/>
      <c r="Q2791" s="567"/>
      <c r="R2791" s="570"/>
      <c r="S2791" s="571"/>
      <c r="T2791" s="582" t="s">
        <v>16</v>
      </c>
      <c r="U2791" s="583"/>
      <c r="V2791" s="585"/>
      <c r="W2791" s="577"/>
      <c r="X2791" s="566"/>
      <c r="Y2791" s="577"/>
      <c r="Z2791" s="566"/>
      <c r="AA2791" s="577"/>
      <c r="AB2791" s="566"/>
      <c r="AC2791" s="567"/>
      <c r="AD2791" s="570"/>
      <c r="AE2791" s="571"/>
      <c r="AF2791" s="598"/>
      <c r="AG2791" s="599"/>
      <c r="AH2791" s="566"/>
      <c r="AI2791" s="567"/>
      <c r="AJ2791" s="570"/>
      <c r="AK2791" s="571"/>
      <c r="AL2791" s="598"/>
      <c r="AM2791" s="599"/>
      <c r="AN2791" s="566"/>
      <c r="AO2791" s="567"/>
      <c r="AP2791" s="570"/>
      <c r="AQ2791" s="571"/>
      <c r="AR2791" s="598"/>
      <c r="AS2791" s="599"/>
      <c r="AT2791" s="603"/>
      <c r="AU2791" s="604"/>
      <c r="AV2791" s="596"/>
      <c r="AW2791" s="597"/>
      <c r="AX2791" s="598"/>
      <c r="AY2791" s="599"/>
      <c r="AZ2791" s="566"/>
      <c r="BA2791" s="567"/>
      <c r="BB2791" s="570"/>
      <c r="BC2791" s="571"/>
      <c r="BD2791" s="598"/>
      <c r="BE2791" s="599"/>
      <c r="BF2791" s="603"/>
      <c r="BG2791" s="604"/>
      <c r="BH2791" s="596"/>
      <c r="BI2791" s="597"/>
      <c r="BJ2791" s="598"/>
      <c r="BK2791" s="599"/>
      <c r="BL2791" s="600"/>
      <c r="BM2791" s="601"/>
      <c r="BN2791" s="602"/>
      <c r="BO2791" s="561"/>
      <c r="BP2791" s="561"/>
      <c r="BQ2791" s="78" t="s">
        <v>88</v>
      </c>
      <c r="BR2791" s="79" t="e">
        <f>IF(#REF!="B",#REF!,IF(#REF!="C",#REF!,#REF!))</f>
        <v>#REF!</v>
      </c>
      <c r="BS2791" s="75"/>
    </row>
    <row r="2792" spans="1:71" ht="21.75" customHeight="1">
      <c r="A2792" s="62"/>
      <c r="B2792" s="586" t="str">
        <f>IF(ROSTER!B$16="","",ROSTER!B$16)</f>
        <v/>
      </c>
      <c r="C2792" s="588" t="str">
        <f>IF(ROSTER!C$16="","",ROSTER!C$16)</f>
        <v/>
      </c>
      <c r="D2792" s="589"/>
      <c r="E2792" s="590"/>
      <c r="F2792" s="592">
        <f>IF(E2792="y",1,IF(E2792="S",1,0))</f>
        <v>0</v>
      </c>
      <c r="G2792" s="594">
        <f>IF(E2792="S",1,0)</f>
        <v>0</v>
      </c>
      <c r="H2792" s="584"/>
      <c r="I2792" s="576"/>
      <c r="J2792" s="564"/>
      <c r="K2792" s="565"/>
      <c r="L2792" s="568"/>
      <c r="M2792" s="569"/>
      <c r="N2792" s="578">
        <f>L2792+J2792</f>
        <v>0</v>
      </c>
      <c r="O2792" s="579"/>
      <c r="P2792" s="564"/>
      <c r="Q2792" s="565"/>
      <c r="R2792" s="568"/>
      <c r="S2792" s="569"/>
      <c r="T2792" s="578">
        <f>R2792-P2792</f>
        <v>0</v>
      </c>
      <c r="U2792" s="579"/>
      <c r="V2792" s="584"/>
      <c r="W2792" s="576"/>
      <c r="X2792" s="564"/>
      <c r="Y2792" s="576"/>
      <c r="Z2792" s="564"/>
      <c r="AA2792" s="576"/>
      <c r="AB2792" s="564"/>
      <c r="AC2792" s="565"/>
      <c r="AD2792" s="568"/>
      <c r="AE2792" s="569"/>
      <c r="AF2792" s="548">
        <f>IF(AB2792=0,0,(AD2792/AB2792)*100)</f>
        <v>0</v>
      </c>
      <c r="AG2792" s="549"/>
      <c r="AH2792" s="564"/>
      <c r="AI2792" s="565"/>
      <c r="AJ2792" s="568"/>
      <c r="AK2792" s="569"/>
      <c r="AL2792" s="548">
        <f>IF(AH2792=0,0,(AJ2792/AH2792)*100)</f>
        <v>0</v>
      </c>
      <c r="AM2792" s="549"/>
      <c r="AN2792" s="564"/>
      <c r="AO2792" s="565"/>
      <c r="AP2792" s="568"/>
      <c r="AQ2792" s="569"/>
      <c r="AR2792" s="548">
        <f>IF(AN2792=0,0,(AP2792/AN2792)*100)</f>
        <v>0</v>
      </c>
      <c r="AS2792" s="549"/>
      <c r="AT2792" s="572">
        <f>AB2792+AH2792+AN2792</f>
        <v>0</v>
      </c>
      <c r="AU2792" s="573"/>
      <c r="AV2792" s="544">
        <f>AD2792+AJ2792+AP2792</f>
        <v>0</v>
      </c>
      <c r="AW2792" s="545"/>
      <c r="AX2792" s="548">
        <f>IF(AT2792=0,0,(AV2792/AT2792)*100)</f>
        <v>0</v>
      </c>
      <c r="AY2792" s="549"/>
      <c r="AZ2792" s="564"/>
      <c r="BA2792" s="565"/>
      <c r="BB2792" s="568"/>
      <c r="BC2792" s="569"/>
      <c r="BD2792" s="548">
        <f>IF(AZ2792=0,0,(BB2792/AZ2792)*100)</f>
        <v>0</v>
      </c>
      <c r="BE2792" s="549"/>
      <c r="BF2792" s="572">
        <f>AT2792+AZ2792</f>
        <v>0</v>
      </c>
      <c r="BG2792" s="573"/>
      <c r="BH2792" s="544">
        <f>AV2792+BB2792</f>
        <v>0</v>
      </c>
      <c r="BI2792" s="545"/>
      <c r="BJ2792" s="548">
        <f>IF(BF2792=0,0,(BH2792/BF2792)*100)</f>
        <v>0</v>
      </c>
      <c r="BK2792" s="549"/>
      <c r="BL2792" s="552">
        <f>(AD2792*2)+(AJ2792*2)+(AP2792*3)+BB2792</f>
        <v>0</v>
      </c>
      <c r="BM2792" s="553"/>
      <c r="BN2792" s="554"/>
      <c r="BO2792" s="560" t="e">
        <f>(BL2792*BR$2312)+(N2792*BR$2313)+(X2792*BR$2314)+(R2792*BR$2315)+(V2792*BR$2316)+(Z2792*BR$2317)</f>
        <v>#REF!</v>
      </c>
      <c r="BP2792" s="560" t="e">
        <f>((AZ2792-BB2792)*BR$2319)+((AT2792-AV2792)*BR$2318)+(H2792*BR$2320)+(P2792*BR$2321)</f>
        <v>#REF!</v>
      </c>
      <c r="BQ2792" s="78" t="s">
        <v>89</v>
      </c>
      <c r="BR2792" s="79" t="e">
        <f>IF(#REF!="B",#REF!,IF(#REF!="C",#REF!,#REF!))</f>
        <v>#REF!</v>
      </c>
      <c r="BS2792" s="75"/>
    </row>
    <row r="2793" spans="1:71" ht="21.75" customHeight="1">
      <c r="A2793" s="62"/>
      <c r="B2793" s="587"/>
      <c r="C2793" s="562" t="str">
        <f>IF(ROSTER!D$16="","",ROSTER!D$16)</f>
        <v/>
      </c>
      <c r="D2793" s="563"/>
      <c r="E2793" s="591"/>
      <c r="F2793" s="593"/>
      <c r="G2793" s="595"/>
      <c r="H2793" s="585"/>
      <c r="I2793" s="577"/>
      <c r="J2793" s="566"/>
      <c r="K2793" s="567"/>
      <c r="L2793" s="570"/>
      <c r="M2793" s="571"/>
      <c r="N2793" s="582" t="s">
        <v>16</v>
      </c>
      <c r="O2793" s="583"/>
      <c r="P2793" s="566"/>
      <c r="Q2793" s="567"/>
      <c r="R2793" s="570"/>
      <c r="S2793" s="571"/>
      <c r="T2793" s="582" t="s">
        <v>16</v>
      </c>
      <c r="U2793" s="583"/>
      <c r="V2793" s="585"/>
      <c r="W2793" s="577"/>
      <c r="X2793" s="566"/>
      <c r="Y2793" s="577"/>
      <c r="Z2793" s="566"/>
      <c r="AA2793" s="577"/>
      <c r="AB2793" s="566"/>
      <c r="AC2793" s="567"/>
      <c r="AD2793" s="570"/>
      <c r="AE2793" s="571"/>
      <c r="AF2793" s="598"/>
      <c r="AG2793" s="599"/>
      <c r="AH2793" s="566"/>
      <c r="AI2793" s="567"/>
      <c r="AJ2793" s="570"/>
      <c r="AK2793" s="571"/>
      <c r="AL2793" s="598"/>
      <c r="AM2793" s="599"/>
      <c r="AN2793" s="566"/>
      <c r="AO2793" s="567"/>
      <c r="AP2793" s="570"/>
      <c r="AQ2793" s="571"/>
      <c r="AR2793" s="598"/>
      <c r="AS2793" s="599"/>
      <c r="AT2793" s="603"/>
      <c r="AU2793" s="604"/>
      <c r="AV2793" s="596"/>
      <c r="AW2793" s="597"/>
      <c r="AX2793" s="598"/>
      <c r="AY2793" s="599"/>
      <c r="AZ2793" s="566"/>
      <c r="BA2793" s="567"/>
      <c r="BB2793" s="570"/>
      <c r="BC2793" s="571"/>
      <c r="BD2793" s="598"/>
      <c r="BE2793" s="599"/>
      <c r="BF2793" s="603"/>
      <c r="BG2793" s="604"/>
      <c r="BH2793" s="596"/>
      <c r="BI2793" s="597"/>
      <c r="BJ2793" s="598"/>
      <c r="BK2793" s="599"/>
      <c r="BL2793" s="600"/>
      <c r="BM2793" s="601"/>
      <c r="BN2793" s="602"/>
      <c r="BO2793" s="561"/>
      <c r="BP2793" s="561"/>
      <c r="BQ2793" s="78" t="s">
        <v>90</v>
      </c>
      <c r="BR2793" s="79" t="e">
        <f>IF(#REF!="B",#REF!,IF(#REF!="C",#REF!,#REF!))</f>
        <v>#REF!</v>
      </c>
      <c r="BS2793" s="75"/>
    </row>
    <row r="2794" spans="1:71" ht="21.75" customHeight="1">
      <c r="A2794" s="62"/>
      <c r="B2794" s="586" t="str">
        <f>IF(ROSTER!B$18="","",ROSTER!B$18)</f>
        <v/>
      </c>
      <c r="C2794" s="588" t="str">
        <f>IF(ROSTER!C$18="","",ROSTER!C$18)</f>
        <v/>
      </c>
      <c r="D2794" s="589"/>
      <c r="E2794" s="590"/>
      <c r="F2794" s="592">
        <f>IF(E2794="y",1,IF(E2794="S",1,0))</f>
        <v>0</v>
      </c>
      <c r="G2794" s="594">
        <f>IF(E2794="S",1,0)</f>
        <v>0</v>
      </c>
      <c r="H2794" s="584"/>
      <c r="I2794" s="576"/>
      <c r="J2794" s="564"/>
      <c r="K2794" s="565"/>
      <c r="L2794" s="568"/>
      <c r="M2794" s="569"/>
      <c r="N2794" s="578">
        <f>L2794+J2794</f>
        <v>0</v>
      </c>
      <c r="O2794" s="579"/>
      <c r="P2794" s="564"/>
      <c r="Q2794" s="565"/>
      <c r="R2794" s="568"/>
      <c r="S2794" s="569"/>
      <c r="T2794" s="578">
        <f>R2794-P2794</f>
        <v>0</v>
      </c>
      <c r="U2794" s="579"/>
      <c r="V2794" s="584"/>
      <c r="W2794" s="576"/>
      <c r="X2794" s="564"/>
      <c r="Y2794" s="576"/>
      <c r="Z2794" s="564"/>
      <c r="AA2794" s="576"/>
      <c r="AB2794" s="564"/>
      <c r="AC2794" s="565"/>
      <c r="AD2794" s="568"/>
      <c r="AE2794" s="569"/>
      <c r="AF2794" s="548">
        <f>IF(AB2794=0,0,(AD2794/AB2794)*100)</f>
        <v>0</v>
      </c>
      <c r="AG2794" s="549"/>
      <c r="AH2794" s="564"/>
      <c r="AI2794" s="565"/>
      <c r="AJ2794" s="568"/>
      <c r="AK2794" s="569"/>
      <c r="AL2794" s="548">
        <f>IF(AH2794=0,0,(AJ2794/AH2794)*100)</f>
        <v>0</v>
      </c>
      <c r="AM2794" s="549"/>
      <c r="AN2794" s="564"/>
      <c r="AO2794" s="565"/>
      <c r="AP2794" s="568"/>
      <c r="AQ2794" s="569"/>
      <c r="AR2794" s="548">
        <f>IF(AN2794=0,0,(AP2794/AN2794)*100)</f>
        <v>0</v>
      </c>
      <c r="AS2794" s="549"/>
      <c r="AT2794" s="572">
        <f>AB2794+AH2794+AN2794</f>
        <v>0</v>
      </c>
      <c r="AU2794" s="573"/>
      <c r="AV2794" s="544">
        <f>AD2794+AJ2794+AP2794</f>
        <v>0</v>
      </c>
      <c r="AW2794" s="545"/>
      <c r="AX2794" s="548">
        <f>IF(AT2794=0,0,(AV2794/AT2794)*100)</f>
        <v>0</v>
      </c>
      <c r="AY2794" s="549"/>
      <c r="AZ2794" s="564"/>
      <c r="BA2794" s="565"/>
      <c r="BB2794" s="568"/>
      <c r="BC2794" s="569"/>
      <c r="BD2794" s="548">
        <f>IF(AZ2794=0,0,(BB2794/AZ2794)*100)</f>
        <v>0</v>
      </c>
      <c r="BE2794" s="549"/>
      <c r="BF2794" s="572">
        <f>AT2794+AZ2794</f>
        <v>0</v>
      </c>
      <c r="BG2794" s="573"/>
      <c r="BH2794" s="544">
        <f>AV2794+BB2794</f>
        <v>0</v>
      </c>
      <c r="BI2794" s="545"/>
      <c r="BJ2794" s="548">
        <f>IF(BF2794=0,0,(BH2794/BF2794)*100)</f>
        <v>0</v>
      </c>
      <c r="BK2794" s="549"/>
      <c r="BL2794" s="552">
        <f>(AD2794*2)+(AJ2794*2)+(AP2794*3)+BB2794</f>
        <v>0</v>
      </c>
      <c r="BM2794" s="553"/>
      <c r="BN2794" s="554"/>
      <c r="BO2794" s="560" t="e">
        <f>(BL2794*BR$2312)+(N2794*BR$2313)+(X2794*BR$2314)+(R2794*BR$2315)+(V2794*BR$2316)+(Z2794*BR$2317)</f>
        <v>#REF!</v>
      </c>
      <c r="BP2794" s="560" t="e">
        <f>((AZ2794-BB2794)*BR$2319)+((AT2794-AV2794)*BR$2318)+(H2794*BR$2320)+(P2794*BR$2321)</f>
        <v>#REF!</v>
      </c>
      <c r="BQ2794" s="62"/>
      <c r="BR2794" s="62"/>
      <c r="BS2794" s="75"/>
    </row>
    <row r="2795" spans="1:71" ht="21.75" customHeight="1">
      <c r="A2795" s="62"/>
      <c r="B2795" s="587"/>
      <c r="C2795" s="562" t="str">
        <f>IF(ROSTER!D$18="","",ROSTER!D$18)</f>
        <v/>
      </c>
      <c r="D2795" s="563"/>
      <c r="E2795" s="591"/>
      <c r="F2795" s="593"/>
      <c r="G2795" s="595"/>
      <c r="H2795" s="585"/>
      <c r="I2795" s="577"/>
      <c r="J2795" s="566"/>
      <c r="K2795" s="567"/>
      <c r="L2795" s="570"/>
      <c r="M2795" s="571"/>
      <c r="N2795" s="582" t="s">
        <v>16</v>
      </c>
      <c r="O2795" s="583"/>
      <c r="P2795" s="566"/>
      <c r="Q2795" s="567"/>
      <c r="R2795" s="570"/>
      <c r="S2795" s="571"/>
      <c r="T2795" s="582" t="s">
        <v>16</v>
      </c>
      <c r="U2795" s="583"/>
      <c r="V2795" s="585"/>
      <c r="W2795" s="577"/>
      <c r="X2795" s="566"/>
      <c r="Y2795" s="577"/>
      <c r="Z2795" s="566"/>
      <c r="AA2795" s="577"/>
      <c r="AB2795" s="566"/>
      <c r="AC2795" s="567"/>
      <c r="AD2795" s="570"/>
      <c r="AE2795" s="571"/>
      <c r="AF2795" s="598"/>
      <c r="AG2795" s="599"/>
      <c r="AH2795" s="566"/>
      <c r="AI2795" s="567"/>
      <c r="AJ2795" s="570"/>
      <c r="AK2795" s="571"/>
      <c r="AL2795" s="598"/>
      <c r="AM2795" s="599"/>
      <c r="AN2795" s="566"/>
      <c r="AO2795" s="567"/>
      <c r="AP2795" s="570"/>
      <c r="AQ2795" s="571"/>
      <c r="AR2795" s="598"/>
      <c r="AS2795" s="599"/>
      <c r="AT2795" s="603"/>
      <c r="AU2795" s="604"/>
      <c r="AV2795" s="596"/>
      <c r="AW2795" s="597"/>
      <c r="AX2795" s="598"/>
      <c r="AY2795" s="599"/>
      <c r="AZ2795" s="566"/>
      <c r="BA2795" s="567"/>
      <c r="BB2795" s="570"/>
      <c r="BC2795" s="571"/>
      <c r="BD2795" s="598"/>
      <c r="BE2795" s="599"/>
      <c r="BF2795" s="603"/>
      <c r="BG2795" s="604"/>
      <c r="BH2795" s="596"/>
      <c r="BI2795" s="597"/>
      <c r="BJ2795" s="598"/>
      <c r="BK2795" s="599"/>
      <c r="BL2795" s="600"/>
      <c r="BM2795" s="601"/>
      <c r="BN2795" s="602"/>
      <c r="BO2795" s="561"/>
      <c r="BP2795" s="561"/>
      <c r="BQ2795" s="62"/>
      <c r="BR2795" s="62"/>
      <c r="BS2795" s="62"/>
    </row>
    <row r="2796" spans="1:71" ht="21.75" customHeight="1">
      <c r="A2796" s="62"/>
      <c r="B2796" s="586" t="str">
        <f>IF(ROSTER!B$20="","",ROSTER!B$20)</f>
        <v/>
      </c>
      <c r="C2796" s="588" t="str">
        <f>IF(ROSTER!C$20="","",ROSTER!C$20)</f>
        <v/>
      </c>
      <c r="D2796" s="589"/>
      <c r="E2796" s="590"/>
      <c r="F2796" s="592">
        <f>IF(E2796="y",1,IF(E2796="S",1,0))</f>
        <v>0</v>
      </c>
      <c r="G2796" s="594">
        <f>IF(E2796="S",1,0)</f>
        <v>0</v>
      </c>
      <c r="H2796" s="584"/>
      <c r="I2796" s="576"/>
      <c r="J2796" s="564"/>
      <c r="K2796" s="565"/>
      <c r="L2796" s="568"/>
      <c r="M2796" s="569"/>
      <c r="N2796" s="578">
        <f>L2796+J2796</f>
        <v>0</v>
      </c>
      <c r="O2796" s="579"/>
      <c r="P2796" s="564"/>
      <c r="Q2796" s="565"/>
      <c r="R2796" s="568"/>
      <c r="S2796" s="569"/>
      <c r="T2796" s="578">
        <f>R2796-P2796</f>
        <v>0</v>
      </c>
      <c r="U2796" s="579"/>
      <c r="V2796" s="584"/>
      <c r="W2796" s="576"/>
      <c r="X2796" s="564"/>
      <c r="Y2796" s="576"/>
      <c r="Z2796" s="564"/>
      <c r="AA2796" s="576"/>
      <c r="AB2796" s="564"/>
      <c r="AC2796" s="565"/>
      <c r="AD2796" s="568"/>
      <c r="AE2796" s="569"/>
      <c r="AF2796" s="548">
        <f>IF(AB2796=0,0,(AD2796/AB2796)*100)</f>
        <v>0</v>
      </c>
      <c r="AG2796" s="549"/>
      <c r="AH2796" s="564"/>
      <c r="AI2796" s="565"/>
      <c r="AJ2796" s="568"/>
      <c r="AK2796" s="569"/>
      <c r="AL2796" s="548">
        <f>IF(AH2796=0,0,(AJ2796/AH2796)*100)</f>
        <v>0</v>
      </c>
      <c r="AM2796" s="549"/>
      <c r="AN2796" s="564"/>
      <c r="AO2796" s="565"/>
      <c r="AP2796" s="568"/>
      <c r="AQ2796" s="569"/>
      <c r="AR2796" s="548">
        <f>IF(AN2796=0,0,(AP2796/AN2796)*100)</f>
        <v>0</v>
      </c>
      <c r="AS2796" s="549"/>
      <c r="AT2796" s="572">
        <f>AB2796+AH2796+AN2796</f>
        <v>0</v>
      </c>
      <c r="AU2796" s="573"/>
      <c r="AV2796" s="544">
        <f>AD2796+AJ2796+AP2796</f>
        <v>0</v>
      </c>
      <c r="AW2796" s="545"/>
      <c r="AX2796" s="548">
        <f>IF(AT2796=0,0,(AV2796/AT2796)*100)</f>
        <v>0</v>
      </c>
      <c r="AY2796" s="549"/>
      <c r="AZ2796" s="564"/>
      <c r="BA2796" s="565"/>
      <c r="BB2796" s="568"/>
      <c r="BC2796" s="569"/>
      <c r="BD2796" s="548">
        <f>IF(AZ2796=0,0,(BB2796/AZ2796)*100)</f>
        <v>0</v>
      </c>
      <c r="BE2796" s="549"/>
      <c r="BF2796" s="572">
        <f>AT2796+AZ2796</f>
        <v>0</v>
      </c>
      <c r="BG2796" s="573"/>
      <c r="BH2796" s="544">
        <f>AV2796+BB2796</f>
        <v>0</v>
      </c>
      <c r="BI2796" s="545"/>
      <c r="BJ2796" s="548">
        <f>IF(BF2796=0,0,(BH2796/BF2796)*100)</f>
        <v>0</v>
      </c>
      <c r="BK2796" s="549"/>
      <c r="BL2796" s="552">
        <f>(AD2796*2)+(AJ2796*2)+(AP2796*3)+BB2796</f>
        <v>0</v>
      </c>
      <c r="BM2796" s="553"/>
      <c r="BN2796" s="554"/>
      <c r="BO2796" s="560" t="e">
        <f>(BL2796*BR$2312)+(N2796*BR$2313)+(X2796*BR$2314)+(R2796*BR$2315)+(V2796*BR$2316)+(Z2796*BR$2317)</f>
        <v>#REF!</v>
      </c>
      <c r="BP2796" s="560" t="e">
        <f>((AZ2796-BB2796)*BR$2319)+((AT2796-AV2796)*BR$2318)+(H2796*BR$2320)+(P2796*BR$2321)</f>
        <v>#REF!</v>
      </c>
      <c r="BQ2796" s="62"/>
      <c r="BR2796" s="62"/>
      <c r="BS2796" s="62"/>
    </row>
    <row r="2797" spans="1:71" ht="21.75" customHeight="1">
      <c r="A2797" s="62"/>
      <c r="B2797" s="587"/>
      <c r="C2797" s="562" t="str">
        <f>IF(ROSTER!D$20="","",ROSTER!D$20)</f>
        <v/>
      </c>
      <c r="D2797" s="563"/>
      <c r="E2797" s="591"/>
      <c r="F2797" s="593"/>
      <c r="G2797" s="595"/>
      <c r="H2797" s="585"/>
      <c r="I2797" s="577"/>
      <c r="J2797" s="566"/>
      <c r="K2797" s="567"/>
      <c r="L2797" s="570"/>
      <c r="M2797" s="571"/>
      <c r="N2797" s="582" t="s">
        <v>16</v>
      </c>
      <c r="O2797" s="583"/>
      <c r="P2797" s="566"/>
      <c r="Q2797" s="567"/>
      <c r="R2797" s="570"/>
      <c r="S2797" s="571"/>
      <c r="T2797" s="582" t="s">
        <v>16</v>
      </c>
      <c r="U2797" s="583"/>
      <c r="V2797" s="585"/>
      <c r="W2797" s="577"/>
      <c r="X2797" s="566"/>
      <c r="Y2797" s="577"/>
      <c r="Z2797" s="566"/>
      <c r="AA2797" s="577"/>
      <c r="AB2797" s="566"/>
      <c r="AC2797" s="567"/>
      <c r="AD2797" s="570"/>
      <c r="AE2797" s="571"/>
      <c r="AF2797" s="598"/>
      <c r="AG2797" s="599"/>
      <c r="AH2797" s="566"/>
      <c r="AI2797" s="567"/>
      <c r="AJ2797" s="570"/>
      <c r="AK2797" s="571"/>
      <c r="AL2797" s="598"/>
      <c r="AM2797" s="599"/>
      <c r="AN2797" s="566"/>
      <c r="AO2797" s="567"/>
      <c r="AP2797" s="570"/>
      <c r="AQ2797" s="571"/>
      <c r="AR2797" s="598"/>
      <c r="AS2797" s="599"/>
      <c r="AT2797" s="603"/>
      <c r="AU2797" s="604"/>
      <c r="AV2797" s="596"/>
      <c r="AW2797" s="597"/>
      <c r="AX2797" s="598"/>
      <c r="AY2797" s="599"/>
      <c r="AZ2797" s="566"/>
      <c r="BA2797" s="567"/>
      <c r="BB2797" s="570"/>
      <c r="BC2797" s="571"/>
      <c r="BD2797" s="598"/>
      <c r="BE2797" s="599"/>
      <c r="BF2797" s="603"/>
      <c r="BG2797" s="604"/>
      <c r="BH2797" s="596"/>
      <c r="BI2797" s="597"/>
      <c r="BJ2797" s="598"/>
      <c r="BK2797" s="599"/>
      <c r="BL2797" s="600"/>
      <c r="BM2797" s="601"/>
      <c r="BN2797" s="602"/>
      <c r="BO2797" s="561"/>
      <c r="BP2797" s="561"/>
      <c r="BQ2797" s="62"/>
      <c r="BR2797" s="62"/>
      <c r="BS2797" s="62"/>
    </row>
    <row r="2798" spans="1:71" ht="21.75" customHeight="1">
      <c r="A2798" s="62"/>
      <c r="B2798" s="586" t="str">
        <f>IF(ROSTER!B$22="","",ROSTER!B$22)</f>
        <v/>
      </c>
      <c r="C2798" s="588" t="str">
        <f>IF(ROSTER!C$22="","",ROSTER!C$22)</f>
        <v/>
      </c>
      <c r="D2798" s="589"/>
      <c r="E2798" s="590"/>
      <c r="F2798" s="592">
        <f>IF(E2798="y",1,IF(E2798="S",1,0))</f>
        <v>0</v>
      </c>
      <c r="G2798" s="594">
        <f>IF(E2798="S",1,0)</f>
        <v>0</v>
      </c>
      <c r="H2798" s="584"/>
      <c r="I2798" s="576"/>
      <c r="J2798" s="564"/>
      <c r="K2798" s="565"/>
      <c r="L2798" s="568"/>
      <c r="M2798" s="569"/>
      <c r="N2798" s="578">
        <f>L2798+J2798</f>
        <v>0</v>
      </c>
      <c r="O2798" s="579"/>
      <c r="P2798" s="564"/>
      <c r="Q2798" s="565"/>
      <c r="R2798" s="568"/>
      <c r="S2798" s="569"/>
      <c r="T2798" s="578">
        <f>R2798-P2798</f>
        <v>0</v>
      </c>
      <c r="U2798" s="579"/>
      <c r="V2798" s="584"/>
      <c r="W2798" s="576"/>
      <c r="X2798" s="564"/>
      <c r="Y2798" s="576"/>
      <c r="Z2798" s="564"/>
      <c r="AA2798" s="576"/>
      <c r="AB2798" s="564"/>
      <c r="AC2798" s="565"/>
      <c r="AD2798" s="568"/>
      <c r="AE2798" s="569"/>
      <c r="AF2798" s="548">
        <f>IF(AB2798=0,0,(AD2798/AB2798)*100)</f>
        <v>0</v>
      </c>
      <c r="AG2798" s="549"/>
      <c r="AH2798" s="564"/>
      <c r="AI2798" s="565"/>
      <c r="AJ2798" s="568"/>
      <c r="AK2798" s="569"/>
      <c r="AL2798" s="548">
        <f>IF(AH2798=0,0,(AJ2798/AH2798)*100)</f>
        <v>0</v>
      </c>
      <c r="AM2798" s="549"/>
      <c r="AN2798" s="564"/>
      <c r="AO2798" s="565"/>
      <c r="AP2798" s="568"/>
      <c r="AQ2798" s="569"/>
      <c r="AR2798" s="548">
        <f>IF(AN2798=0,0,(AP2798/AN2798)*100)</f>
        <v>0</v>
      </c>
      <c r="AS2798" s="549"/>
      <c r="AT2798" s="572">
        <f>AB2798+AH2798+AN2798</f>
        <v>0</v>
      </c>
      <c r="AU2798" s="573"/>
      <c r="AV2798" s="544">
        <f>AD2798+AJ2798+AP2798</f>
        <v>0</v>
      </c>
      <c r="AW2798" s="545"/>
      <c r="AX2798" s="548">
        <f>IF(AT2798=0,0,(AV2798/AT2798)*100)</f>
        <v>0</v>
      </c>
      <c r="AY2798" s="549"/>
      <c r="AZ2798" s="564"/>
      <c r="BA2798" s="565"/>
      <c r="BB2798" s="568"/>
      <c r="BC2798" s="569"/>
      <c r="BD2798" s="548">
        <f>IF(AZ2798=0,0,(BB2798/AZ2798)*100)</f>
        <v>0</v>
      </c>
      <c r="BE2798" s="549"/>
      <c r="BF2798" s="572">
        <f>AT2798+AZ2798</f>
        <v>0</v>
      </c>
      <c r="BG2798" s="573"/>
      <c r="BH2798" s="544">
        <f>AV2798+BB2798</f>
        <v>0</v>
      </c>
      <c r="BI2798" s="545"/>
      <c r="BJ2798" s="548">
        <f>IF(BF2798=0,0,(BH2798/BF2798)*100)</f>
        <v>0</v>
      </c>
      <c r="BK2798" s="549"/>
      <c r="BL2798" s="552">
        <f>(AD2798*2)+(AJ2798*2)+(AP2798*3)+BB2798</f>
        <v>0</v>
      </c>
      <c r="BM2798" s="553"/>
      <c r="BN2798" s="554"/>
      <c r="BO2798" s="560" t="e">
        <f>(BL2798*BR$2312)+(N2798*BR$2313)+(X2798*BR$2314)+(R2798*BR$2315)+(V2798*BR$2316)+(Z2798*BR$2317)</f>
        <v>#REF!</v>
      </c>
      <c r="BP2798" s="560" t="e">
        <f>((AZ2798-BB2798)*BR$2319)+((AT2798-AV2798)*BR$2318)+(H2798*BR$2320)+(P2798*BR$2321)</f>
        <v>#REF!</v>
      </c>
      <c r="BQ2798" s="62"/>
      <c r="BR2798" s="62"/>
      <c r="BS2798" s="62"/>
    </row>
    <row r="2799" spans="1:71" ht="21.75" customHeight="1">
      <c r="A2799" s="62"/>
      <c r="B2799" s="587"/>
      <c r="C2799" s="562" t="str">
        <f>IF(ROSTER!D$22="","",ROSTER!D$22)</f>
        <v/>
      </c>
      <c r="D2799" s="563"/>
      <c r="E2799" s="591"/>
      <c r="F2799" s="593"/>
      <c r="G2799" s="595"/>
      <c r="H2799" s="585"/>
      <c r="I2799" s="577"/>
      <c r="J2799" s="566"/>
      <c r="K2799" s="567"/>
      <c r="L2799" s="570"/>
      <c r="M2799" s="571"/>
      <c r="N2799" s="582" t="s">
        <v>16</v>
      </c>
      <c r="O2799" s="583"/>
      <c r="P2799" s="566"/>
      <c r="Q2799" s="567"/>
      <c r="R2799" s="570"/>
      <c r="S2799" s="571"/>
      <c r="T2799" s="582" t="s">
        <v>16</v>
      </c>
      <c r="U2799" s="583"/>
      <c r="V2799" s="585"/>
      <c r="W2799" s="577"/>
      <c r="X2799" s="566"/>
      <c r="Y2799" s="577"/>
      <c r="Z2799" s="566"/>
      <c r="AA2799" s="577"/>
      <c r="AB2799" s="566"/>
      <c r="AC2799" s="567"/>
      <c r="AD2799" s="570"/>
      <c r="AE2799" s="571"/>
      <c r="AF2799" s="598"/>
      <c r="AG2799" s="599"/>
      <c r="AH2799" s="566"/>
      <c r="AI2799" s="567"/>
      <c r="AJ2799" s="570"/>
      <c r="AK2799" s="571"/>
      <c r="AL2799" s="598"/>
      <c r="AM2799" s="599"/>
      <c r="AN2799" s="566"/>
      <c r="AO2799" s="567"/>
      <c r="AP2799" s="570"/>
      <c r="AQ2799" s="571"/>
      <c r="AR2799" s="598"/>
      <c r="AS2799" s="599"/>
      <c r="AT2799" s="603"/>
      <c r="AU2799" s="604"/>
      <c r="AV2799" s="596"/>
      <c r="AW2799" s="597"/>
      <c r="AX2799" s="598"/>
      <c r="AY2799" s="599"/>
      <c r="AZ2799" s="566"/>
      <c r="BA2799" s="567"/>
      <c r="BB2799" s="570"/>
      <c r="BC2799" s="571"/>
      <c r="BD2799" s="598"/>
      <c r="BE2799" s="599"/>
      <c r="BF2799" s="603"/>
      <c r="BG2799" s="604"/>
      <c r="BH2799" s="596"/>
      <c r="BI2799" s="597"/>
      <c r="BJ2799" s="598"/>
      <c r="BK2799" s="599"/>
      <c r="BL2799" s="600"/>
      <c r="BM2799" s="601"/>
      <c r="BN2799" s="602"/>
      <c r="BO2799" s="561"/>
      <c r="BP2799" s="561"/>
      <c r="BQ2799" s="62"/>
      <c r="BR2799" s="62"/>
      <c r="BS2799" s="62"/>
    </row>
    <row r="2800" spans="1:71" ht="21.75" customHeight="1">
      <c r="A2800" s="62"/>
      <c r="B2800" s="586" t="str">
        <f>IF(ROSTER!B$24="","",ROSTER!B$24)</f>
        <v/>
      </c>
      <c r="C2800" s="588" t="str">
        <f>IF(ROSTER!C$24="","",ROSTER!C$24)</f>
        <v/>
      </c>
      <c r="D2800" s="589"/>
      <c r="E2800" s="590"/>
      <c r="F2800" s="592">
        <f>IF(E2800="y",1,IF(E2800="S",1,0))</f>
        <v>0</v>
      </c>
      <c r="G2800" s="594">
        <f>IF(E2800="S",1,0)</f>
        <v>0</v>
      </c>
      <c r="H2800" s="584"/>
      <c r="I2800" s="576"/>
      <c r="J2800" s="564"/>
      <c r="K2800" s="565"/>
      <c r="L2800" s="568"/>
      <c r="M2800" s="569"/>
      <c r="N2800" s="578">
        <f>L2800+J2800</f>
        <v>0</v>
      </c>
      <c r="O2800" s="579"/>
      <c r="P2800" s="564"/>
      <c r="Q2800" s="565"/>
      <c r="R2800" s="568"/>
      <c r="S2800" s="569"/>
      <c r="T2800" s="578">
        <f>R2800-P2800</f>
        <v>0</v>
      </c>
      <c r="U2800" s="579"/>
      <c r="V2800" s="584"/>
      <c r="W2800" s="576"/>
      <c r="X2800" s="564"/>
      <c r="Y2800" s="576"/>
      <c r="Z2800" s="564"/>
      <c r="AA2800" s="576"/>
      <c r="AB2800" s="564"/>
      <c r="AC2800" s="565"/>
      <c r="AD2800" s="568"/>
      <c r="AE2800" s="569"/>
      <c r="AF2800" s="548">
        <f>IF(AB2800=0,0,(AD2800/AB2800)*100)</f>
        <v>0</v>
      </c>
      <c r="AG2800" s="549"/>
      <c r="AH2800" s="564"/>
      <c r="AI2800" s="565"/>
      <c r="AJ2800" s="568"/>
      <c r="AK2800" s="569"/>
      <c r="AL2800" s="548">
        <f>IF(AH2800=0,0,(AJ2800/AH2800)*100)</f>
        <v>0</v>
      </c>
      <c r="AM2800" s="549"/>
      <c r="AN2800" s="564"/>
      <c r="AO2800" s="565"/>
      <c r="AP2800" s="568"/>
      <c r="AQ2800" s="569"/>
      <c r="AR2800" s="548">
        <f>IF(AN2800=0,0,(AP2800/AN2800)*100)</f>
        <v>0</v>
      </c>
      <c r="AS2800" s="549"/>
      <c r="AT2800" s="572">
        <f>AB2800+AH2800+AN2800</f>
        <v>0</v>
      </c>
      <c r="AU2800" s="573"/>
      <c r="AV2800" s="544">
        <f>AD2800+AJ2800+AP2800</f>
        <v>0</v>
      </c>
      <c r="AW2800" s="545"/>
      <c r="AX2800" s="548">
        <f>IF(AT2800=0,0,(AV2800/AT2800)*100)</f>
        <v>0</v>
      </c>
      <c r="AY2800" s="549"/>
      <c r="AZ2800" s="564"/>
      <c r="BA2800" s="565"/>
      <c r="BB2800" s="568"/>
      <c r="BC2800" s="569"/>
      <c r="BD2800" s="548">
        <f>IF(AZ2800=0,0,(BB2800/AZ2800)*100)</f>
        <v>0</v>
      </c>
      <c r="BE2800" s="549"/>
      <c r="BF2800" s="572">
        <f>AT2800+AZ2800</f>
        <v>0</v>
      </c>
      <c r="BG2800" s="573"/>
      <c r="BH2800" s="544">
        <f>AV2800+BB2800</f>
        <v>0</v>
      </c>
      <c r="BI2800" s="545"/>
      <c r="BJ2800" s="548">
        <f>IF(BF2800=0,0,(BH2800/BF2800)*100)</f>
        <v>0</v>
      </c>
      <c r="BK2800" s="549"/>
      <c r="BL2800" s="552">
        <f>(AD2800*2)+(AJ2800*2)+(AP2800*3)+BB2800</f>
        <v>0</v>
      </c>
      <c r="BM2800" s="553"/>
      <c r="BN2800" s="554"/>
      <c r="BO2800" s="560" t="e">
        <f>(BL2800*BR$2312)+(N2800*BR$2313)+(X2800*BR$2314)+(R2800*BR$2315)+(V2800*BR$2316)+(Z2800*BR$2317)</f>
        <v>#REF!</v>
      </c>
      <c r="BP2800" s="560" t="e">
        <f>((AZ2800-BB2800)*BR$2319)+((AT2800-AV2800)*BR$2318)+(H2800*BR$2320)+(P2800*BR$2321)</f>
        <v>#REF!</v>
      </c>
      <c r="BQ2800" s="62"/>
      <c r="BR2800" s="62"/>
      <c r="BS2800" s="62"/>
    </row>
    <row r="2801" spans="1:76" ht="21.75" customHeight="1">
      <c r="A2801" s="62"/>
      <c r="B2801" s="587"/>
      <c r="C2801" s="562" t="str">
        <f>IF(ROSTER!D$24="","",ROSTER!D$24)</f>
        <v/>
      </c>
      <c r="D2801" s="563"/>
      <c r="E2801" s="591"/>
      <c r="F2801" s="593"/>
      <c r="G2801" s="595"/>
      <c r="H2801" s="585"/>
      <c r="I2801" s="577"/>
      <c r="J2801" s="566"/>
      <c r="K2801" s="567"/>
      <c r="L2801" s="570"/>
      <c r="M2801" s="571"/>
      <c r="N2801" s="582" t="s">
        <v>16</v>
      </c>
      <c r="O2801" s="583"/>
      <c r="P2801" s="566"/>
      <c r="Q2801" s="567"/>
      <c r="R2801" s="570"/>
      <c r="S2801" s="571"/>
      <c r="T2801" s="582" t="s">
        <v>16</v>
      </c>
      <c r="U2801" s="583"/>
      <c r="V2801" s="585"/>
      <c r="W2801" s="577"/>
      <c r="X2801" s="566"/>
      <c r="Y2801" s="577"/>
      <c r="Z2801" s="566"/>
      <c r="AA2801" s="577"/>
      <c r="AB2801" s="566"/>
      <c r="AC2801" s="567"/>
      <c r="AD2801" s="570"/>
      <c r="AE2801" s="571"/>
      <c r="AF2801" s="598"/>
      <c r="AG2801" s="599"/>
      <c r="AH2801" s="566"/>
      <c r="AI2801" s="567"/>
      <c r="AJ2801" s="570"/>
      <c r="AK2801" s="571"/>
      <c r="AL2801" s="598"/>
      <c r="AM2801" s="599"/>
      <c r="AN2801" s="566"/>
      <c r="AO2801" s="567"/>
      <c r="AP2801" s="570"/>
      <c r="AQ2801" s="571"/>
      <c r="AR2801" s="598"/>
      <c r="AS2801" s="599"/>
      <c r="AT2801" s="603"/>
      <c r="AU2801" s="604"/>
      <c r="AV2801" s="596"/>
      <c r="AW2801" s="597"/>
      <c r="AX2801" s="598"/>
      <c r="AY2801" s="599"/>
      <c r="AZ2801" s="566"/>
      <c r="BA2801" s="567"/>
      <c r="BB2801" s="570"/>
      <c r="BC2801" s="571"/>
      <c r="BD2801" s="598"/>
      <c r="BE2801" s="599"/>
      <c r="BF2801" s="603"/>
      <c r="BG2801" s="604"/>
      <c r="BH2801" s="596"/>
      <c r="BI2801" s="597"/>
      <c r="BJ2801" s="598"/>
      <c r="BK2801" s="599"/>
      <c r="BL2801" s="600"/>
      <c r="BM2801" s="601"/>
      <c r="BN2801" s="602"/>
      <c r="BO2801" s="561"/>
      <c r="BP2801" s="561"/>
      <c r="BQ2801" s="62"/>
      <c r="BR2801" s="62"/>
      <c r="BS2801" s="62"/>
      <c r="BX2801" s="82"/>
    </row>
    <row r="2802" spans="1:76" ht="21.75" customHeight="1">
      <c r="A2802" s="62"/>
      <c r="B2802" s="586" t="str">
        <f>IF(ROSTER!B$26="","",ROSTER!B$26)</f>
        <v/>
      </c>
      <c r="C2802" s="588" t="str">
        <f>IF(ROSTER!C$26="","",ROSTER!C$26)</f>
        <v/>
      </c>
      <c r="D2802" s="589"/>
      <c r="E2802" s="590"/>
      <c r="F2802" s="592">
        <f>IF(E2802="y",1,IF(E2802="S",1,0))</f>
        <v>0</v>
      </c>
      <c r="G2802" s="594">
        <f>IF(E2802="S",1,0)</f>
        <v>0</v>
      </c>
      <c r="H2802" s="584"/>
      <c r="I2802" s="576"/>
      <c r="J2802" s="564"/>
      <c r="K2802" s="565"/>
      <c r="L2802" s="568"/>
      <c r="M2802" s="569"/>
      <c r="N2802" s="578">
        <f>L2802+J2802</f>
        <v>0</v>
      </c>
      <c r="O2802" s="579"/>
      <c r="P2802" s="564"/>
      <c r="Q2802" s="565"/>
      <c r="R2802" s="568"/>
      <c r="S2802" s="569"/>
      <c r="T2802" s="578">
        <f>R2802-P2802</f>
        <v>0</v>
      </c>
      <c r="U2802" s="579"/>
      <c r="V2802" s="584"/>
      <c r="W2802" s="576"/>
      <c r="X2802" s="564"/>
      <c r="Y2802" s="576"/>
      <c r="Z2802" s="564"/>
      <c r="AA2802" s="576"/>
      <c r="AB2802" s="564"/>
      <c r="AC2802" s="565"/>
      <c r="AD2802" s="568"/>
      <c r="AE2802" s="569"/>
      <c r="AF2802" s="548">
        <f>IF(AB2802=0,0,(AD2802/AB2802)*100)</f>
        <v>0</v>
      </c>
      <c r="AG2802" s="549"/>
      <c r="AH2802" s="564"/>
      <c r="AI2802" s="565"/>
      <c r="AJ2802" s="568"/>
      <c r="AK2802" s="569"/>
      <c r="AL2802" s="548">
        <f>IF(AH2802=0,0,(AJ2802/AH2802)*100)</f>
        <v>0</v>
      </c>
      <c r="AM2802" s="549"/>
      <c r="AN2802" s="564"/>
      <c r="AO2802" s="565"/>
      <c r="AP2802" s="568"/>
      <c r="AQ2802" s="569"/>
      <c r="AR2802" s="548">
        <f>IF(AN2802=0,0,(AP2802/AN2802)*100)</f>
        <v>0</v>
      </c>
      <c r="AS2802" s="549"/>
      <c r="AT2802" s="572">
        <f>AB2802+AH2802+AN2802</f>
        <v>0</v>
      </c>
      <c r="AU2802" s="573"/>
      <c r="AV2802" s="544">
        <f>AD2802+AJ2802+AP2802</f>
        <v>0</v>
      </c>
      <c r="AW2802" s="545"/>
      <c r="AX2802" s="548">
        <f>IF(AT2802=0,0,(AV2802/AT2802)*100)</f>
        <v>0</v>
      </c>
      <c r="AY2802" s="549"/>
      <c r="AZ2802" s="564"/>
      <c r="BA2802" s="565"/>
      <c r="BB2802" s="568"/>
      <c r="BC2802" s="569"/>
      <c r="BD2802" s="548">
        <f>IF(AZ2802=0,0,(BB2802/AZ2802)*100)</f>
        <v>0</v>
      </c>
      <c r="BE2802" s="549"/>
      <c r="BF2802" s="572">
        <f>AT2802+AZ2802</f>
        <v>0</v>
      </c>
      <c r="BG2802" s="573"/>
      <c r="BH2802" s="544">
        <f>AV2802+BB2802</f>
        <v>0</v>
      </c>
      <c r="BI2802" s="545"/>
      <c r="BJ2802" s="548">
        <f>IF(BF2802=0,0,(BH2802/BF2802)*100)</f>
        <v>0</v>
      </c>
      <c r="BK2802" s="549"/>
      <c r="BL2802" s="552">
        <f>(AD2802*2)+(AJ2802*2)+(AP2802*3)+BB2802</f>
        <v>0</v>
      </c>
      <c r="BM2802" s="553"/>
      <c r="BN2802" s="554"/>
      <c r="BO2802" s="560" t="e">
        <f>(BL2802*BR$2312)+(N2802*BR$2313)+(X2802*BR$2314)+(R2802*BR$2315)+(V2802*BR$2316)+(Z2802*BR$2317)</f>
        <v>#REF!</v>
      </c>
      <c r="BP2802" s="560" t="e">
        <f>((AZ2802-BB2802)*BR$2319)+((AT2802-AV2802)*BR$2318)+(H2802*BR$2320)+(P2802*BR$2321)</f>
        <v>#REF!</v>
      </c>
      <c r="BQ2802" s="62"/>
      <c r="BR2802" s="62"/>
      <c r="BS2802" s="62"/>
    </row>
    <row r="2803" spans="1:76" ht="21.75" customHeight="1">
      <c r="A2803" s="62"/>
      <c r="B2803" s="587"/>
      <c r="C2803" s="562" t="str">
        <f>IF(ROSTER!D$26="","",ROSTER!D$26)</f>
        <v/>
      </c>
      <c r="D2803" s="563"/>
      <c r="E2803" s="591"/>
      <c r="F2803" s="593"/>
      <c r="G2803" s="595"/>
      <c r="H2803" s="585"/>
      <c r="I2803" s="577"/>
      <c r="J2803" s="566"/>
      <c r="K2803" s="567"/>
      <c r="L2803" s="570"/>
      <c r="M2803" s="571"/>
      <c r="N2803" s="582" t="s">
        <v>16</v>
      </c>
      <c r="O2803" s="583"/>
      <c r="P2803" s="566"/>
      <c r="Q2803" s="567"/>
      <c r="R2803" s="570"/>
      <c r="S2803" s="571"/>
      <c r="T2803" s="582" t="s">
        <v>16</v>
      </c>
      <c r="U2803" s="583"/>
      <c r="V2803" s="585"/>
      <c r="W2803" s="577"/>
      <c r="X2803" s="566"/>
      <c r="Y2803" s="577"/>
      <c r="Z2803" s="566"/>
      <c r="AA2803" s="577"/>
      <c r="AB2803" s="566"/>
      <c r="AC2803" s="567"/>
      <c r="AD2803" s="570"/>
      <c r="AE2803" s="571"/>
      <c r="AF2803" s="598"/>
      <c r="AG2803" s="599"/>
      <c r="AH2803" s="566"/>
      <c r="AI2803" s="567"/>
      <c r="AJ2803" s="570"/>
      <c r="AK2803" s="571"/>
      <c r="AL2803" s="598"/>
      <c r="AM2803" s="599"/>
      <c r="AN2803" s="566"/>
      <c r="AO2803" s="567"/>
      <c r="AP2803" s="570"/>
      <c r="AQ2803" s="571"/>
      <c r="AR2803" s="598"/>
      <c r="AS2803" s="599"/>
      <c r="AT2803" s="603"/>
      <c r="AU2803" s="604"/>
      <c r="AV2803" s="596"/>
      <c r="AW2803" s="597"/>
      <c r="AX2803" s="598"/>
      <c r="AY2803" s="599"/>
      <c r="AZ2803" s="566"/>
      <c r="BA2803" s="567"/>
      <c r="BB2803" s="570"/>
      <c r="BC2803" s="571"/>
      <c r="BD2803" s="598"/>
      <c r="BE2803" s="599"/>
      <c r="BF2803" s="603"/>
      <c r="BG2803" s="604"/>
      <c r="BH2803" s="596"/>
      <c r="BI2803" s="597"/>
      <c r="BJ2803" s="598"/>
      <c r="BK2803" s="599"/>
      <c r="BL2803" s="600"/>
      <c r="BM2803" s="601"/>
      <c r="BN2803" s="602"/>
      <c r="BO2803" s="561"/>
      <c r="BP2803" s="561"/>
      <c r="BQ2803" s="62"/>
      <c r="BR2803" s="62"/>
      <c r="BS2803" s="62"/>
    </row>
    <row r="2804" spans="1:76" ht="21.75" customHeight="1">
      <c r="A2804" s="62"/>
      <c r="B2804" s="586" t="str">
        <f>IF(ROSTER!B$28="","",ROSTER!B$28)</f>
        <v/>
      </c>
      <c r="C2804" s="588" t="str">
        <f>IF(ROSTER!C$28="","",ROSTER!C$28)</f>
        <v/>
      </c>
      <c r="D2804" s="589"/>
      <c r="E2804" s="590"/>
      <c r="F2804" s="592">
        <f>IF(E2804="y",1,IF(E2804="S",1,0))</f>
        <v>0</v>
      </c>
      <c r="G2804" s="594">
        <f>IF(E2804="S",1,0)</f>
        <v>0</v>
      </c>
      <c r="H2804" s="584"/>
      <c r="I2804" s="576"/>
      <c r="J2804" s="564"/>
      <c r="K2804" s="565"/>
      <c r="L2804" s="568"/>
      <c r="M2804" s="569"/>
      <c r="N2804" s="578">
        <f>L2804+J2804</f>
        <v>0</v>
      </c>
      <c r="O2804" s="579"/>
      <c r="P2804" s="564"/>
      <c r="Q2804" s="565"/>
      <c r="R2804" s="568"/>
      <c r="S2804" s="569"/>
      <c r="T2804" s="578">
        <f>R2804-P2804</f>
        <v>0</v>
      </c>
      <c r="U2804" s="579"/>
      <c r="V2804" s="584"/>
      <c r="W2804" s="576"/>
      <c r="X2804" s="564"/>
      <c r="Y2804" s="576"/>
      <c r="Z2804" s="564"/>
      <c r="AA2804" s="576"/>
      <c r="AB2804" s="564"/>
      <c r="AC2804" s="565"/>
      <c r="AD2804" s="568"/>
      <c r="AE2804" s="569"/>
      <c r="AF2804" s="548">
        <f>IF(AB2804=0,0,(AD2804/AB2804)*100)</f>
        <v>0</v>
      </c>
      <c r="AG2804" s="549"/>
      <c r="AH2804" s="564"/>
      <c r="AI2804" s="565"/>
      <c r="AJ2804" s="568"/>
      <c r="AK2804" s="569"/>
      <c r="AL2804" s="548">
        <f>IF(AH2804=0,0,(AJ2804/AH2804)*100)</f>
        <v>0</v>
      </c>
      <c r="AM2804" s="549"/>
      <c r="AN2804" s="564"/>
      <c r="AO2804" s="565"/>
      <c r="AP2804" s="568"/>
      <c r="AQ2804" s="569"/>
      <c r="AR2804" s="548">
        <f>IF(AN2804=0,0,(AP2804/AN2804)*100)</f>
        <v>0</v>
      </c>
      <c r="AS2804" s="549"/>
      <c r="AT2804" s="572">
        <f>AB2804+AH2804+AN2804</f>
        <v>0</v>
      </c>
      <c r="AU2804" s="573"/>
      <c r="AV2804" s="544">
        <f>AD2804+AJ2804+AP2804</f>
        <v>0</v>
      </c>
      <c r="AW2804" s="545"/>
      <c r="AX2804" s="548">
        <f>IF(AT2804=0,0,(AV2804/AT2804)*100)</f>
        <v>0</v>
      </c>
      <c r="AY2804" s="549"/>
      <c r="AZ2804" s="564"/>
      <c r="BA2804" s="565"/>
      <c r="BB2804" s="568"/>
      <c r="BC2804" s="569"/>
      <c r="BD2804" s="548">
        <f>IF(AZ2804=0,0,(BB2804/AZ2804)*100)</f>
        <v>0</v>
      </c>
      <c r="BE2804" s="549"/>
      <c r="BF2804" s="572">
        <f>AT2804+AZ2804</f>
        <v>0</v>
      </c>
      <c r="BG2804" s="573"/>
      <c r="BH2804" s="544">
        <f>AV2804+BB2804</f>
        <v>0</v>
      </c>
      <c r="BI2804" s="545"/>
      <c r="BJ2804" s="548">
        <f>IF(BF2804=0,0,(BH2804/BF2804)*100)</f>
        <v>0</v>
      </c>
      <c r="BK2804" s="549"/>
      <c r="BL2804" s="552">
        <f>(AD2804*2)+(AJ2804*2)+(AP2804*3)+BB2804</f>
        <v>0</v>
      </c>
      <c r="BM2804" s="553"/>
      <c r="BN2804" s="554"/>
      <c r="BO2804" s="560" t="e">
        <f>(BL2804*BR$2312)+(N2804*BR$2313)+(X2804*BR$2314)+(R2804*BR$2315)+(V2804*BR$2316)+(Z2804*BR$2317)</f>
        <v>#REF!</v>
      </c>
      <c r="BP2804" s="560" t="e">
        <f>((AZ2804-BB2804)*BR$2319)+((AT2804-AV2804)*BR$2318)+(H2804*BR$2320)+(P2804*BR$2321)</f>
        <v>#REF!</v>
      </c>
      <c r="BQ2804" s="62"/>
      <c r="BR2804" s="62"/>
      <c r="BS2804" s="62"/>
    </row>
    <row r="2805" spans="1:76" ht="21.75" customHeight="1">
      <c r="A2805" s="62"/>
      <c r="B2805" s="587"/>
      <c r="C2805" s="562" t="str">
        <f>IF(ROSTER!D$28="","",ROSTER!D$28)</f>
        <v/>
      </c>
      <c r="D2805" s="563"/>
      <c r="E2805" s="591"/>
      <c r="F2805" s="593"/>
      <c r="G2805" s="595"/>
      <c r="H2805" s="585"/>
      <c r="I2805" s="577"/>
      <c r="J2805" s="566"/>
      <c r="K2805" s="567"/>
      <c r="L2805" s="570"/>
      <c r="M2805" s="571"/>
      <c r="N2805" s="582" t="s">
        <v>16</v>
      </c>
      <c r="O2805" s="583"/>
      <c r="P2805" s="566"/>
      <c r="Q2805" s="567"/>
      <c r="R2805" s="570"/>
      <c r="S2805" s="571"/>
      <c r="T2805" s="582" t="s">
        <v>16</v>
      </c>
      <c r="U2805" s="583"/>
      <c r="V2805" s="585"/>
      <c r="W2805" s="577"/>
      <c r="X2805" s="566"/>
      <c r="Y2805" s="577"/>
      <c r="Z2805" s="566"/>
      <c r="AA2805" s="577"/>
      <c r="AB2805" s="566"/>
      <c r="AC2805" s="567"/>
      <c r="AD2805" s="570"/>
      <c r="AE2805" s="571"/>
      <c r="AF2805" s="598"/>
      <c r="AG2805" s="599"/>
      <c r="AH2805" s="566"/>
      <c r="AI2805" s="567"/>
      <c r="AJ2805" s="570"/>
      <c r="AK2805" s="571"/>
      <c r="AL2805" s="598"/>
      <c r="AM2805" s="599"/>
      <c r="AN2805" s="566"/>
      <c r="AO2805" s="567"/>
      <c r="AP2805" s="570"/>
      <c r="AQ2805" s="571"/>
      <c r="AR2805" s="598"/>
      <c r="AS2805" s="599"/>
      <c r="AT2805" s="603"/>
      <c r="AU2805" s="604"/>
      <c r="AV2805" s="596"/>
      <c r="AW2805" s="597"/>
      <c r="AX2805" s="598"/>
      <c r="AY2805" s="599"/>
      <c r="AZ2805" s="566"/>
      <c r="BA2805" s="567"/>
      <c r="BB2805" s="570"/>
      <c r="BC2805" s="571"/>
      <c r="BD2805" s="598"/>
      <c r="BE2805" s="599"/>
      <c r="BF2805" s="603"/>
      <c r="BG2805" s="604"/>
      <c r="BH2805" s="596"/>
      <c r="BI2805" s="597"/>
      <c r="BJ2805" s="598"/>
      <c r="BK2805" s="599"/>
      <c r="BL2805" s="600"/>
      <c r="BM2805" s="601"/>
      <c r="BN2805" s="602"/>
      <c r="BO2805" s="561"/>
      <c r="BP2805" s="561"/>
      <c r="BQ2805" s="62"/>
      <c r="BR2805" s="62"/>
      <c r="BS2805" s="62"/>
    </row>
    <row r="2806" spans="1:76" ht="21.75" customHeight="1">
      <c r="A2806" s="62"/>
      <c r="B2806" s="586" t="str">
        <f>IF(ROSTER!B$30="","",ROSTER!B$30)</f>
        <v/>
      </c>
      <c r="C2806" s="588" t="str">
        <f>IF(ROSTER!C$30="","",ROSTER!C$30)</f>
        <v/>
      </c>
      <c r="D2806" s="589"/>
      <c r="E2806" s="590"/>
      <c r="F2806" s="592">
        <f>IF(E2806="y",1,IF(E2806="S",1,0))</f>
        <v>0</v>
      </c>
      <c r="G2806" s="594">
        <f>IF(E2806="S",1,0)</f>
        <v>0</v>
      </c>
      <c r="H2806" s="584"/>
      <c r="I2806" s="576"/>
      <c r="J2806" s="564"/>
      <c r="K2806" s="565"/>
      <c r="L2806" s="568"/>
      <c r="M2806" s="569"/>
      <c r="N2806" s="578">
        <f>L2806+J2806</f>
        <v>0</v>
      </c>
      <c r="O2806" s="579"/>
      <c r="P2806" s="564"/>
      <c r="Q2806" s="565"/>
      <c r="R2806" s="568"/>
      <c r="S2806" s="569"/>
      <c r="T2806" s="578">
        <f>R2806-P2806</f>
        <v>0</v>
      </c>
      <c r="U2806" s="579"/>
      <c r="V2806" s="584"/>
      <c r="W2806" s="576"/>
      <c r="X2806" s="564"/>
      <c r="Y2806" s="576"/>
      <c r="Z2806" s="564"/>
      <c r="AA2806" s="576"/>
      <c r="AB2806" s="564"/>
      <c r="AC2806" s="565"/>
      <c r="AD2806" s="568"/>
      <c r="AE2806" s="569"/>
      <c r="AF2806" s="548">
        <f>IF(AB2806=0,0,(AD2806/AB2806)*100)</f>
        <v>0</v>
      </c>
      <c r="AG2806" s="549"/>
      <c r="AH2806" s="564"/>
      <c r="AI2806" s="565"/>
      <c r="AJ2806" s="568"/>
      <c r="AK2806" s="569"/>
      <c r="AL2806" s="548">
        <f>IF(AH2806=0,0,(AJ2806/AH2806)*100)</f>
        <v>0</v>
      </c>
      <c r="AM2806" s="549"/>
      <c r="AN2806" s="564"/>
      <c r="AO2806" s="565"/>
      <c r="AP2806" s="568"/>
      <c r="AQ2806" s="569"/>
      <c r="AR2806" s="548">
        <f>IF(AN2806=0,0,(AP2806/AN2806)*100)</f>
        <v>0</v>
      </c>
      <c r="AS2806" s="549"/>
      <c r="AT2806" s="572">
        <f>AB2806+AH2806+AN2806</f>
        <v>0</v>
      </c>
      <c r="AU2806" s="573"/>
      <c r="AV2806" s="544">
        <f>AD2806+AJ2806+AP2806</f>
        <v>0</v>
      </c>
      <c r="AW2806" s="545"/>
      <c r="AX2806" s="548">
        <f>IF(AT2806=0,0,(AV2806/AT2806)*100)</f>
        <v>0</v>
      </c>
      <c r="AY2806" s="549"/>
      <c r="AZ2806" s="564"/>
      <c r="BA2806" s="565"/>
      <c r="BB2806" s="568"/>
      <c r="BC2806" s="569"/>
      <c r="BD2806" s="548">
        <f>IF(AZ2806=0,0,(BB2806/AZ2806)*100)</f>
        <v>0</v>
      </c>
      <c r="BE2806" s="549"/>
      <c r="BF2806" s="572">
        <f>AT2806+AZ2806</f>
        <v>0</v>
      </c>
      <c r="BG2806" s="573"/>
      <c r="BH2806" s="544">
        <f>AV2806+BB2806</f>
        <v>0</v>
      </c>
      <c r="BI2806" s="545"/>
      <c r="BJ2806" s="548">
        <f>IF(BF2806=0,0,(BH2806/BF2806)*100)</f>
        <v>0</v>
      </c>
      <c r="BK2806" s="549"/>
      <c r="BL2806" s="552">
        <f>(AD2806*2)+(AJ2806*2)+(AP2806*3)+BB2806</f>
        <v>0</v>
      </c>
      <c r="BM2806" s="553"/>
      <c r="BN2806" s="554"/>
      <c r="BO2806" s="560" t="e">
        <f>(BL2806*BR$2312)+(N2806*BR$2313)+(X2806*BR$2314)+(R2806*BR$2315)+(V2806*BR$2316)+(Z2806*BR$2317)</f>
        <v>#REF!</v>
      </c>
      <c r="BP2806" s="560" t="e">
        <f>((AZ2806-BB2806)*BR$2319)+((AT2806-AV2806)*BR$2318)+(H2806*BR$2320)+(P2806*BR$2321)</f>
        <v>#REF!</v>
      </c>
      <c r="BQ2806" s="62"/>
      <c r="BR2806" s="62"/>
      <c r="BS2806" s="62"/>
    </row>
    <row r="2807" spans="1:76" ht="21.75" customHeight="1">
      <c r="A2807" s="62"/>
      <c r="B2807" s="587"/>
      <c r="C2807" s="562" t="str">
        <f>IF(ROSTER!D$30="","",ROSTER!D$30)</f>
        <v/>
      </c>
      <c r="D2807" s="563"/>
      <c r="E2807" s="591"/>
      <c r="F2807" s="593"/>
      <c r="G2807" s="595"/>
      <c r="H2807" s="585"/>
      <c r="I2807" s="577"/>
      <c r="J2807" s="566"/>
      <c r="K2807" s="567"/>
      <c r="L2807" s="570"/>
      <c r="M2807" s="571"/>
      <c r="N2807" s="582" t="s">
        <v>16</v>
      </c>
      <c r="O2807" s="583"/>
      <c r="P2807" s="566"/>
      <c r="Q2807" s="567"/>
      <c r="R2807" s="570"/>
      <c r="S2807" s="571"/>
      <c r="T2807" s="582" t="s">
        <v>16</v>
      </c>
      <c r="U2807" s="583"/>
      <c r="V2807" s="585"/>
      <c r="W2807" s="577"/>
      <c r="X2807" s="566"/>
      <c r="Y2807" s="577"/>
      <c r="Z2807" s="566"/>
      <c r="AA2807" s="577"/>
      <c r="AB2807" s="566"/>
      <c r="AC2807" s="567"/>
      <c r="AD2807" s="570"/>
      <c r="AE2807" s="571"/>
      <c r="AF2807" s="598"/>
      <c r="AG2807" s="599"/>
      <c r="AH2807" s="566"/>
      <c r="AI2807" s="567"/>
      <c r="AJ2807" s="570"/>
      <c r="AK2807" s="571"/>
      <c r="AL2807" s="598"/>
      <c r="AM2807" s="599"/>
      <c r="AN2807" s="566"/>
      <c r="AO2807" s="567"/>
      <c r="AP2807" s="570"/>
      <c r="AQ2807" s="571"/>
      <c r="AR2807" s="598"/>
      <c r="AS2807" s="599"/>
      <c r="AT2807" s="603"/>
      <c r="AU2807" s="604"/>
      <c r="AV2807" s="596"/>
      <c r="AW2807" s="597"/>
      <c r="AX2807" s="598"/>
      <c r="AY2807" s="599"/>
      <c r="AZ2807" s="566"/>
      <c r="BA2807" s="567"/>
      <c r="BB2807" s="570"/>
      <c r="BC2807" s="571"/>
      <c r="BD2807" s="598"/>
      <c r="BE2807" s="599"/>
      <c r="BF2807" s="603"/>
      <c r="BG2807" s="604"/>
      <c r="BH2807" s="596"/>
      <c r="BI2807" s="597"/>
      <c r="BJ2807" s="598"/>
      <c r="BK2807" s="599"/>
      <c r="BL2807" s="600"/>
      <c r="BM2807" s="601"/>
      <c r="BN2807" s="602"/>
      <c r="BO2807" s="561"/>
      <c r="BP2807" s="561"/>
      <c r="BQ2807" s="62"/>
      <c r="BR2807" s="62"/>
      <c r="BS2807" s="62"/>
    </row>
    <row r="2808" spans="1:76" ht="21.75" customHeight="1">
      <c r="A2808" s="62"/>
      <c r="B2808" s="586" t="str">
        <f>IF(ROSTER!B$32="","",ROSTER!B$32)</f>
        <v/>
      </c>
      <c r="C2808" s="588" t="str">
        <f>IF(ROSTER!C$32="","",ROSTER!C$32)</f>
        <v/>
      </c>
      <c r="D2808" s="589"/>
      <c r="E2808" s="590"/>
      <c r="F2808" s="592">
        <f>IF(E2808="y",1,IF(E2808="S",1,0))</f>
        <v>0</v>
      </c>
      <c r="G2808" s="594">
        <f>IF(E2808="S",1,0)</f>
        <v>0</v>
      </c>
      <c r="H2808" s="584"/>
      <c r="I2808" s="576"/>
      <c r="J2808" s="564"/>
      <c r="K2808" s="565"/>
      <c r="L2808" s="568"/>
      <c r="M2808" s="569"/>
      <c r="N2808" s="578">
        <f>L2808+J2808</f>
        <v>0</v>
      </c>
      <c r="O2808" s="579"/>
      <c r="P2808" s="564"/>
      <c r="Q2808" s="565"/>
      <c r="R2808" s="568"/>
      <c r="S2808" s="569"/>
      <c r="T2808" s="578">
        <f>R2808-P2808</f>
        <v>0</v>
      </c>
      <c r="U2808" s="579"/>
      <c r="V2808" s="584"/>
      <c r="W2808" s="576"/>
      <c r="X2808" s="564"/>
      <c r="Y2808" s="576"/>
      <c r="Z2808" s="564"/>
      <c r="AA2808" s="576"/>
      <c r="AB2808" s="564"/>
      <c r="AC2808" s="565"/>
      <c r="AD2808" s="568"/>
      <c r="AE2808" s="569"/>
      <c r="AF2808" s="548">
        <f>IF(AB2808=0,0,(AD2808/AB2808)*100)</f>
        <v>0</v>
      </c>
      <c r="AG2808" s="549"/>
      <c r="AH2808" s="564"/>
      <c r="AI2808" s="565"/>
      <c r="AJ2808" s="568"/>
      <c r="AK2808" s="569"/>
      <c r="AL2808" s="548">
        <f>IF(AH2808=0,0,(AJ2808/AH2808)*100)</f>
        <v>0</v>
      </c>
      <c r="AM2808" s="549"/>
      <c r="AN2808" s="564"/>
      <c r="AO2808" s="565"/>
      <c r="AP2808" s="568"/>
      <c r="AQ2808" s="569"/>
      <c r="AR2808" s="548">
        <f>IF(AN2808=0,0,(AP2808/AN2808)*100)</f>
        <v>0</v>
      </c>
      <c r="AS2808" s="549"/>
      <c r="AT2808" s="572">
        <f>AB2808+AH2808+AN2808</f>
        <v>0</v>
      </c>
      <c r="AU2808" s="573"/>
      <c r="AV2808" s="544">
        <f>AD2808+AJ2808+AP2808</f>
        <v>0</v>
      </c>
      <c r="AW2808" s="545"/>
      <c r="AX2808" s="548">
        <f>IF(AT2808=0,0,(AV2808/AT2808)*100)</f>
        <v>0</v>
      </c>
      <c r="AY2808" s="549"/>
      <c r="AZ2808" s="564"/>
      <c r="BA2808" s="565"/>
      <c r="BB2808" s="568"/>
      <c r="BC2808" s="569"/>
      <c r="BD2808" s="548">
        <f>IF(AZ2808=0,0,(BB2808/AZ2808)*100)</f>
        <v>0</v>
      </c>
      <c r="BE2808" s="549"/>
      <c r="BF2808" s="572">
        <f>AT2808+AZ2808</f>
        <v>0</v>
      </c>
      <c r="BG2808" s="573"/>
      <c r="BH2808" s="544">
        <f>AV2808+BB2808</f>
        <v>0</v>
      </c>
      <c r="BI2808" s="545"/>
      <c r="BJ2808" s="548">
        <f>IF(BF2808=0,0,(BH2808/BF2808)*100)</f>
        <v>0</v>
      </c>
      <c r="BK2808" s="549"/>
      <c r="BL2808" s="552">
        <f>(AD2808*2)+(AJ2808*2)+(AP2808*3)+BB2808</f>
        <v>0</v>
      </c>
      <c r="BM2808" s="553"/>
      <c r="BN2808" s="554"/>
      <c r="BO2808" s="560" t="e">
        <f>(BL2808*BR$2312)+(N2808*BR$2313)+(X2808*BR$2314)+(R2808*BR$2315)+(V2808*BR$2316)+(Z2808*BR$2317)</f>
        <v>#REF!</v>
      </c>
      <c r="BP2808" s="560" t="e">
        <f>((AZ2808-BB2808)*BR$2319)+((AT2808-AV2808)*BR$2318)+(H2808*BR$2320)+(P2808*BR$2321)</f>
        <v>#REF!</v>
      </c>
      <c r="BQ2808" s="62"/>
      <c r="BR2808" s="62"/>
      <c r="BS2808" s="62"/>
    </row>
    <row r="2809" spans="1:76" ht="21.75" customHeight="1">
      <c r="A2809" s="62"/>
      <c r="B2809" s="587"/>
      <c r="C2809" s="562" t="str">
        <f>IF(ROSTER!D$32="","",ROSTER!D$32)</f>
        <v/>
      </c>
      <c r="D2809" s="563"/>
      <c r="E2809" s="591"/>
      <c r="F2809" s="593"/>
      <c r="G2809" s="595"/>
      <c r="H2809" s="585"/>
      <c r="I2809" s="577"/>
      <c r="J2809" s="566"/>
      <c r="K2809" s="567"/>
      <c r="L2809" s="570"/>
      <c r="M2809" s="571"/>
      <c r="N2809" s="582" t="s">
        <v>16</v>
      </c>
      <c r="O2809" s="583"/>
      <c r="P2809" s="566"/>
      <c r="Q2809" s="567"/>
      <c r="R2809" s="570"/>
      <c r="S2809" s="571"/>
      <c r="T2809" s="582" t="s">
        <v>16</v>
      </c>
      <c r="U2809" s="583"/>
      <c r="V2809" s="585"/>
      <c r="W2809" s="577"/>
      <c r="X2809" s="566"/>
      <c r="Y2809" s="577"/>
      <c r="Z2809" s="566"/>
      <c r="AA2809" s="577"/>
      <c r="AB2809" s="566"/>
      <c r="AC2809" s="567"/>
      <c r="AD2809" s="570"/>
      <c r="AE2809" s="571"/>
      <c r="AF2809" s="598"/>
      <c r="AG2809" s="599"/>
      <c r="AH2809" s="566"/>
      <c r="AI2809" s="567"/>
      <c r="AJ2809" s="570"/>
      <c r="AK2809" s="571"/>
      <c r="AL2809" s="598"/>
      <c r="AM2809" s="599"/>
      <c r="AN2809" s="566"/>
      <c r="AO2809" s="567"/>
      <c r="AP2809" s="570"/>
      <c r="AQ2809" s="571"/>
      <c r="AR2809" s="598"/>
      <c r="AS2809" s="599"/>
      <c r="AT2809" s="603"/>
      <c r="AU2809" s="604"/>
      <c r="AV2809" s="596"/>
      <c r="AW2809" s="597"/>
      <c r="AX2809" s="598"/>
      <c r="AY2809" s="599"/>
      <c r="AZ2809" s="566"/>
      <c r="BA2809" s="567"/>
      <c r="BB2809" s="570"/>
      <c r="BC2809" s="571"/>
      <c r="BD2809" s="598"/>
      <c r="BE2809" s="599"/>
      <c r="BF2809" s="603"/>
      <c r="BG2809" s="604"/>
      <c r="BH2809" s="596"/>
      <c r="BI2809" s="597"/>
      <c r="BJ2809" s="598"/>
      <c r="BK2809" s="599"/>
      <c r="BL2809" s="600"/>
      <c r="BM2809" s="601"/>
      <c r="BN2809" s="602"/>
      <c r="BO2809" s="561"/>
      <c r="BP2809" s="561"/>
      <c r="BQ2809" s="62"/>
      <c r="BR2809" s="62"/>
      <c r="BS2809" s="62"/>
    </row>
    <row r="2810" spans="1:76" ht="21.75" customHeight="1">
      <c r="A2810" s="62"/>
      <c r="B2810" s="586" t="str">
        <f>IF(ROSTER!B$34="","",ROSTER!B$34)</f>
        <v/>
      </c>
      <c r="C2810" s="588" t="str">
        <f>IF(ROSTER!C$34="","",ROSTER!C$34)</f>
        <v/>
      </c>
      <c r="D2810" s="589"/>
      <c r="E2810" s="590"/>
      <c r="F2810" s="592">
        <f>IF(E2810="y",1,IF(E2810="S",1,0))</f>
        <v>0</v>
      </c>
      <c r="G2810" s="594">
        <f>IF(E2810="S",1,0)</f>
        <v>0</v>
      </c>
      <c r="H2810" s="584"/>
      <c r="I2810" s="576"/>
      <c r="J2810" s="564"/>
      <c r="K2810" s="565"/>
      <c r="L2810" s="568"/>
      <c r="M2810" s="569"/>
      <c r="N2810" s="578">
        <f>L2810+J2810</f>
        <v>0</v>
      </c>
      <c r="O2810" s="579"/>
      <c r="P2810" s="564"/>
      <c r="Q2810" s="565"/>
      <c r="R2810" s="568"/>
      <c r="S2810" s="569"/>
      <c r="T2810" s="578">
        <f>R2810-P2810</f>
        <v>0</v>
      </c>
      <c r="U2810" s="579"/>
      <c r="V2810" s="584"/>
      <c r="W2810" s="576"/>
      <c r="X2810" s="564"/>
      <c r="Y2810" s="576"/>
      <c r="Z2810" s="564"/>
      <c r="AA2810" s="576"/>
      <c r="AB2810" s="564"/>
      <c r="AC2810" s="565"/>
      <c r="AD2810" s="568"/>
      <c r="AE2810" s="569"/>
      <c r="AF2810" s="548">
        <f>IF(AB2810=0,0,(AD2810/AB2810)*100)</f>
        <v>0</v>
      </c>
      <c r="AG2810" s="549"/>
      <c r="AH2810" s="564"/>
      <c r="AI2810" s="565"/>
      <c r="AJ2810" s="568"/>
      <c r="AK2810" s="569"/>
      <c r="AL2810" s="548">
        <f>IF(AH2810=0,0,(AJ2810/AH2810)*100)</f>
        <v>0</v>
      </c>
      <c r="AM2810" s="549"/>
      <c r="AN2810" s="564"/>
      <c r="AO2810" s="565"/>
      <c r="AP2810" s="568"/>
      <c r="AQ2810" s="569"/>
      <c r="AR2810" s="548">
        <f>IF(AN2810=0,0,(AP2810/AN2810)*100)</f>
        <v>0</v>
      </c>
      <c r="AS2810" s="549"/>
      <c r="AT2810" s="572">
        <f>AB2810+AH2810+AN2810</f>
        <v>0</v>
      </c>
      <c r="AU2810" s="573"/>
      <c r="AV2810" s="544">
        <f>AD2810+AJ2810+AP2810</f>
        <v>0</v>
      </c>
      <c r="AW2810" s="545"/>
      <c r="AX2810" s="548">
        <f>IF(AT2810=0,0,(AV2810/AT2810)*100)</f>
        <v>0</v>
      </c>
      <c r="AY2810" s="549"/>
      <c r="AZ2810" s="564"/>
      <c r="BA2810" s="565"/>
      <c r="BB2810" s="568"/>
      <c r="BC2810" s="569"/>
      <c r="BD2810" s="548">
        <f>IF(AZ2810=0,0,(BB2810/AZ2810)*100)</f>
        <v>0</v>
      </c>
      <c r="BE2810" s="549"/>
      <c r="BF2810" s="572">
        <f>AT2810+AZ2810</f>
        <v>0</v>
      </c>
      <c r="BG2810" s="573"/>
      <c r="BH2810" s="544">
        <f>AV2810+BB2810</f>
        <v>0</v>
      </c>
      <c r="BI2810" s="545"/>
      <c r="BJ2810" s="548">
        <f>IF(BF2810=0,0,(BH2810/BF2810)*100)</f>
        <v>0</v>
      </c>
      <c r="BK2810" s="549"/>
      <c r="BL2810" s="552">
        <f>(AD2810*2)+(AJ2810*2)+(AP2810*3)+BB2810</f>
        <v>0</v>
      </c>
      <c r="BM2810" s="553"/>
      <c r="BN2810" s="554"/>
      <c r="BO2810" s="560" t="e">
        <f>(BL2810*BR$2312)+(N2810*BR$2313)+(X2810*BR$2314)+(R2810*BR$2315)+(V2810*BR$2316)+(Z2810*BR$2317)</f>
        <v>#REF!</v>
      </c>
      <c r="BP2810" s="560" t="e">
        <f>((AZ2810-BB2810)*BR$2319)+((AT2810-AV2810)*BR$2318)+(H2810*BR$2320)+(P2810*BR$2321)</f>
        <v>#REF!</v>
      </c>
      <c r="BQ2810" s="62"/>
      <c r="BR2810" s="62"/>
      <c r="BS2810" s="62"/>
    </row>
    <row r="2811" spans="1:76" ht="21.75" customHeight="1">
      <c r="A2811" s="62"/>
      <c r="B2811" s="587"/>
      <c r="C2811" s="562" t="str">
        <f>IF(ROSTER!D$34="","",ROSTER!D$34)</f>
        <v/>
      </c>
      <c r="D2811" s="563"/>
      <c r="E2811" s="591"/>
      <c r="F2811" s="593"/>
      <c r="G2811" s="595"/>
      <c r="H2811" s="585"/>
      <c r="I2811" s="577"/>
      <c r="J2811" s="566"/>
      <c r="K2811" s="567"/>
      <c r="L2811" s="570"/>
      <c r="M2811" s="571"/>
      <c r="N2811" s="582" t="s">
        <v>16</v>
      </c>
      <c r="O2811" s="583"/>
      <c r="P2811" s="566"/>
      <c r="Q2811" s="567"/>
      <c r="R2811" s="570"/>
      <c r="S2811" s="571"/>
      <c r="T2811" s="582" t="s">
        <v>16</v>
      </c>
      <c r="U2811" s="583"/>
      <c r="V2811" s="585"/>
      <c r="W2811" s="577"/>
      <c r="X2811" s="566"/>
      <c r="Y2811" s="577"/>
      <c r="Z2811" s="566"/>
      <c r="AA2811" s="577"/>
      <c r="AB2811" s="566"/>
      <c r="AC2811" s="567"/>
      <c r="AD2811" s="570"/>
      <c r="AE2811" s="571"/>
      <c r="AF2811" s="598"/>
      <c r="AG2811" s="599"/>
      <c r="AH2811" s="566"/>
      <c r="AI2811" s="567"/>
      <c r="AJ2811" s="570"/>
      <c r="AK2811" s="571"/>
      <c r="AL2811" s="598"/>
      <c r="AM2811" s="599"/>
      <c r="AN2811" s="566"/>
      <c r="AO2811" s="567"/>
      <c r="AP2811" s="570"/>
      <c r="AQ2811" s="571"/>
      <c r="AR2811" s="598"/>
      <c r="AS2811" s="599"/>
      <c r="AT2811" s="603"/>
      <c r="AU2811" s="604"/>
      <c r="AV2811" s="596"/>
      <c r="AW2811" s="597"/>
      <c r="AX2811" s="598"/>
      <c r="AY2811" s="599"/>
      <c r="AZ2811" s="566"/>
      <c r="BA2811" s="567"/>
      <c r="BB2811" s="570"/>
      <c r="BC2811" s="571"/>
      <c r="BD2811" s="598"/>
      <c r="BE2811" s="599"/>
      <c r="BF2811" s="603"/>
      <c r="BG2811" s="604"/>
      <c r="BH2811" s="596"/>
      <c r="BI2811" s="597"/>
      <c r="BJ2811" s="598"/>
      <c r="BK2811" s="599"/>
      <c r="BL2811" s="600"/>
      <c r="BM2811" s="601"/>
      <c r="BN2811" s="602"/>
      <c r="BO2811" s="561"/>
      <c r="BP2811" s="561"/>
      <c r="BQ2811" s="62"/>
      <c r="BR2811" s="62"/>
      <c r="BS2811" s="62"/>
    </row>
    <row r="2812" spans="1:76" ht="21.75" customHeight="1">
      <c r="A2812" s="62"/>
      <c r="B2812" s="586" t="str">
        <f>IF(ROSTER!B$36="","",ROSTER!B$36)</f>
        <v/>
      </c>
      <c r="C2812" s="588" t="str">
        <f>IF(ROSTER!C$36="","",ROSTER!C$36)</f>
        <v/>
      </c>
      <c r="D2812" s="589"/>
      <c r="E2812" s="590"/>
      <c r="F2812" s="592">
        <f>IF(E2812="y",1,IF(E2812="S",1,0))</f>
        <v>0</v>
      </c>
      <c r="G2812" s="594">
        <f>IF(E2812="S",1,0)</f>
        <v>0</v>
      </c>
      <c r="H2812" s="584"/>
      <c r="I2812" s="576"/>
      <c r="J2812" s="564"/>
      <c r="K2812" s="565"/>
      <c r="L2812" s="568"/>
      <c r="M2812" s="569"/>
      <c r="N2812" s="578">
        <f>L2812+J2812</f>
        <v>0</v>
      </c>
      <c r="O2812" s="579"/>
      <c r="P2812" s="564"/>
      <c r="Q2812" s="565"/>
      <c r="R2812" s="568"/>
      <c r="S2812" s="569"/>
      <c r="T2812" s="578">
        <f>R2812-P2812</f>
        <v>0</v>
      </c>
      <c r="U2812" s="579"/>
      <c r="V2812" s="584"/>
      <c r="W2812" s="576"/>
      <c r="X2812" s="564"/>
      <c r="Y2812" s="576"/>
      <c r="Z2812" s="564"/>
      <c r="AA2812" s="576"/>
      <c r="AB2812" s="564"/>
      <c r="AC2812" s="565"/>
      <c r="AD2812" s="568"/>
      <c r="AE2812" s="569"/>
      <c r="AF2812" s="548">
        <f>IF(AB2812=0,0,(AD2812/AB2812)*100)</f>
        <v>0</v>
      </c>
      <c r="AG2812" s="549"/>
      <c r="AH2812" s="564"/>
      <c r="AI2812" s="565"/>
      <c r="AJ2812" s="568"/>
      <c r="AK2812" s="569"/>
      <c r="AL2812" s="548">
        <f>IF(AH2812=0,0,(AJ2812/AH2812)*100)</f>
        <v>0</v>
      </c>
      <c r="AM2812" s="549"/>
      <c r="AN2812" s="564"/>
      <c r="AO2812" s="565"/>
      <c r="AP2812" s="568"/>
      <c r="AQ2812" s="569"/>
      <c r="AR2812" s="548">
        <f>IF(AN2812=0,0,(AP2812/AN2812)*100)</f>
        <v>0</v>
      </c>
      <c r="AS2812" s="549"/>
      <c r="AT2812" s="572">
        <f>AB2812+AH2812+AN2812</f>
        <v>0</v>
      </c>
      <c r="AU2812" s="573"/>
      <c r="AV2812" s="544">
        <f>AD2812+AJ2812+AP2812</f>
        <v>0</v>
      </c>
      <c r="AW2812" s="545"/>
      <c r="AX2812" s="548">
        <f>IF(AT2812=0,0,(AV2812/AT2812)*100)</f>
        <v>0</v>
      </c>
      <c r="AY2812" s="549"/>
      <c r="AZ2812" s="564"/>
      <c r="BA2812" s="565"/>
      <c r="BB2812" s="568"/>
      <c r="BC2812" s="569"/>
      <c r="BD2812" s="548">
        <f>IF(AZ2812=0,0,(BB2812/AZ2812)*100)</f>
        <v>0</v>
      </c>
      <c r="BE2812" s="549"/>
      <c r="BF2812" s="572">
        <f>AT2812+AZ2812</f>
        <v>0</v>
      </c>
      <c r="BG2812" s="573"/>
      <c r="BH2812" s="544">
        <f>AV2812+BB2812</f>
        <v>0</v>
      </c>
      <c r="BI2812" s="545"/>
      <c r="BJ2812" s="548">
        <f>IF(BF2812=0,0,(BH2812/BF2812)*100)</f>
        <v>0</v>
      </c>
      <c r="BK2812" s="549"/>
      <c r="BL2812" s="552">
        <f>(AD2812*2)+(AJ2812*2)+(AP2812*3)+BB2812</f>
        <v>0</v>
      </c>
      <c r="BM2812" s="553"/>
      <c r="BN2812" s="554"/>
      <c r="BO2812" s="560" t="e">
        <f>(BL2812*BR$2312)+(N2812*BR$2313)+(X2812*BR$2314)+(R2812*BR$2315)+(V2812*BR$2316)+(Z2812*BR$2317)</f>
        <v>#REF!</v>
      </c>
      <c r="BP2812" s="560" t="e">
        <f>((AZ2812-BB2812)*BR$2319)+((AT2812-AV2812)*BR$2318)+(H2812*BR$2320)+(P2812*BR$2321)</f>
        <v>#REF!</v>
      </c>
      <c r="BQ2812" s="62"/>
      <c r="BR2812" s="62"/>
      <c r="BS2812" s="62"/>
    </row>
    <row r="2813" spans="1:76" ht="21.75" customHeight="1">
      <c r="A2813" s="62"/>
      <c r="B2813" s="587"/>
      <c r="C2813" s="562" t="str">
        <f>IF(ROSTER!D$36="","",ROSTER!D$36)</f>
        <v/>
      </c>
      <c r="D2813" s="563"/>
      <c r="E2813" s="591"/>
      <c r="F2813" s="593"/>
      <c r="G2813" s="595"/>
      <c r="H2813" s="585"/>
      <c r="I2813" s="577"/>
      <c r="J2813" s="566"/>
      <c r="K2813" s="567"/>
      <c r="L2813" s="570"/>
      <c r="M2813" s="571"/>
      <c r="N2813" s="582" t="s">
        <v>16</v>
      </c>
      <c r="O2813" s="583"/>
      <c r="P2813" s="566"/>
      <c r="Q2813" s="567"/>
      <c r="R2813" s="570"/>
      <c r="S2813" s="571"/>
      <c r="T2813" s="582" t="s">
        <v>16</v>
      </c>
      <c r="U2813" s="583"/>
      <c r="V2813" s="585"/>
      <c r="W2813" s="577"/>
      <c r="X2813" s="566"/>
      <c r="Y2813" s="577"/>
      <c r="Z2813" s="566"/>
      <c r="AA2813" s="577"/>
      <c r="AB2813" s="566"/>
      <c r="AC2813" s="567"/>
      <c r="AD2813" s="570"/>
      <c r="AE2813" s="571"/>
      <c r="AF2813" s="598"/>
      <c r="AG2813" s="599"/>
      <c r="AH2813" s="566"/>
      <c r="AI2813" s="567"/>
      <c r="AJ2813" s="570"/>
      <c r="AK2813" s="571"/>
      <c r="AL2813" s="598"/>
      <c r="AM2813" s="599"/>
      <c r="AN2813" s="566"/>
      <c r="AO2813" s="567"/>
      <c r="AP2813" s="570"/>
      <c r="AQ2813" s="571"/>
      <c r="AR2813" s="598"/>
      <c r="AS2813" s="599"/>
      <c r="AT2813" s="603"/>
      <c r="AU2813" s="604"/>
      <c r="AV2813" s="596"/>
      <c r="AW2813" s="597"/>
      <c r="AX2813" s="598"/>
      <c r="AY2813" s="599"/>
      <c r="AZ2813" s="566"/>
      <c r="BA2813" s="567"/>
      <c r="BB2813" s="570"/>
      <c r="BC2813" s="571"/>
      <c r="BD2813" s="598"/>
      <c r="BE2813" s="599"/>
      <c r="BF2813" s="603"/>
      <c r="BG2813" s="604"/>
      <c r="BH2813" s="596"/>
      <c r="BI2813" s="597"/>
      <c r="BJ2813" s="598"/>
      <c r="BK2813" s="599"/>
      <c r="BL2813" s="600"/>
      <c r="BM2813" s="601"/>
      <c r="BN2813" s="602"/>
      <c r="BO2813" s="561"/>
      <c r="BP2813" s="561"/>
      <c r="BQ2813" s="62"/>
      <c r="BR2813" s="62"/>
      <c r="BS2813" s="62"/>
    </row>
    <row r="2814" spans="1:76" ht="21.75" customHeight="1">
      <c r="A2814" s="62"/>
      <c r="B2814" s="586" t="str">
        <f>IF(ROSTER!B$38="","",ROSTER!B$38)</f>
        <v/>
      </c>
      <c r="C2814" s="588" t="str">
        <f>IF(ROSTER!C$38="","",ROSTER!C$38)</f>
        <v/>
      </c>
      <c r="D2814" s="589"/>
      <c r="E2814" s="590"/>
      <c r="F2814" s="592">
        <f>IF(E2814="y",1,IF(E2814="S",1,0))</f>
        <v>0</v>
      </c>
      <c r="G2814" s="594">
        <f>IF(E2814="S",1,0)</f>
        <v>0</v>
      </c>
      <c r="H2814" s="584"/>
      <c r="I2814" s="576"/>
      <c r="J2814" s="564"/>
      <c r="K2814" s="565"/>
      <c r="L2814" s="568"/>
      <c r="M2814" s="569"/>
      <c r="N2814" s="578">
        <f>L2814+J2814</f>
        <v>0</v>
      </c>
      <c r="O2814" s="579"/>
      <c r="P2814" s="564"/>
      <c r="Q2814" s="565"/>
      <c r="R2814" s="568"/>
      <c r="S2814" s="569"/>
      <c r="T2814" s="578">
        <f>R2814-P2814</f>
        <v>0</v>
      </c>
      <c r="U2814" s="579"/>
      <c r="V2814" s="584"/>
      <c r="W2814" s="576"/>
      <c r="X2814" s="564"/>
      <c r="Y2814" s="576"/>
      <c r="Z2814" s="564"/>
      <c r="AA2814" s="576"/>
      <c r="AB2814" s="564"/>
      <c r="AC2814" s="565"/>
      <c r="AD2814" s="568"/>
      <c r="AE2814" s="569"/>
      <c r="AF2814" s="548">
        <f>IF(AB2814=0,0,(AD2814/AB2814)*100)</f>
        <v>0</v>
      </c>
      <c r="AG2814" s="549"/>
      <c r="AH2814" s="564"/>
      <c r="AI2814" s="565"/>
      <c r="AJ2814" s="568"/>
      <c r="AK2814" s="569"/>
      <c r="AL2814" s="548">
        <f>IF(AH2814=0,0,(AJ2814/AH2814)*100)</f>
        <v>0</v>
      </c>
      <c r="AM2814" s="549"/>
      <c r="AN2814" s="564"/>
      <c r="AO2814" s="565"/>
      <c r="AP2814" s="568"/>
      <c r="AQ2814" s="569"/>
      <c r="AR2814" s="548">
        <f>IF(AN2814=0,0,(AP2814/AN2814)*100)</f>
        <v>0</v>
      </c>
      <c r="AS2814" s="549"/>
      <c r="AT2814" s="572">
        <f>AB2814+AH2814+AN2814</f>
        <v>0</v>
      </c>
      <c r="AU2814" s="573"/>
      <c r="AV2814" s="544">
        <f>AD2814+AJ2814+AP2814</f>
        <v>0</v>
      </c>
      <c r="AW2814" s="545"/>
      <c r="AX2814" s="548">
        <f>IF(AT2814=0,0,(AV2814/AT2814)*100)</f>
        <v>0</v>
      </c>
      <c r="AY2814" s="549"/>
      <c r="AZ2814" s="564"/>
      <c r="BA2814" s="565"/>
      <c r="BB2814" s="568"/>
      <c r="BC2814" s="569"/>
      <c r="BD2814" s="548">
        <f>IF(AZ2814=0,0,(BB2814/AZ2814)*100)</f>
        <v>0</v>
      </c>
      <c r="BE2814" s="549"/>
      <c r="BF2814" s="572">
        <f>AT2814+AZ2814</f>
        <v>0</v>
      </c>
      <c r="BG2814" s="573"/>
      <c r="BH2814" s="544">
        <f>AV2814+BB2814</f>
        <v>0</v>
      </c>
      <c r="BI2814" s="545"/>
      <c r="BJ2814" s="548">
        <f>IF(BF2814=0,0,(BH2814/BF2814)*100)</f>
        <v>0</v>
      </c>
      <c r="BK2814" s="549"/>
      <c r="BL2814" s="552">
        <f>(AD2814*2)+(AJ2814*2)+(AP2814*3)+BB2814</f>
        <v>0</v>
      </c>
      <c r="BM2814" s="553"/>
      <c r="BN2814" s="554"/>
      <c r="BO2814" s="560" t="e">
        <f>(BL2814*BR$2312)+(N2814*BR$2313)+(X2814*BR$2314)+(R2814*BR$2315)+(V2814*BR$2316)+(Z2814*BR$2317)</f>
        <v>#REF!</v>
      </c>
      <c r="BP2814" s="560" t="e">
        <f>((AZ2814-BB2814)*BR$2319)+((AT2814-AV2814)*BR$2318)+(H2814*BR$2320)+(P2814*BR$2321)</f>
        <v>#REF!</v>
      </c>
      <c r="BQ2814" s="62"/>
      <c r="BR2814" s="62"/>
      <c r="BS2814" s="62"/>
    </row>
    <row r="2815" spans="1:76" ht="21.75" customHeight="1">
      <c r="A2815" s="62"/>
      <c r="B2815" s="587"/>
      <c r="C2815" s="562" t="str">
        <f>IF(ROSTER!D$38="","",ROSTER!D$38)</f>
        <v/>
      </c>
      <c r="D2815" s="563"/>
      <c r="E2815" s="591"/>
      <c r="F2815" s="593"/>
      <c r="G2815" s="595"/>
      <c r="H2815" s="585"/>
      <c r="I2815" s="577"/>
      <c r="J2815" s="566"/>
      <c r="K2815" s="567"/>
      <c r="L2815" s="570"/>
      <c r="M2815" s="571"/>
      <c r="N2815" s="582" t="s">
        <v>16</v>
      </c>
      <c r="O2815" s="583"/>
      <c r="P2815" s="566"/>
      <c r="Q2815" s="567"/>
      <c r="R2815" s="570"/>
      <c r="S2815" s="571"/>
      <c r="T2815" s="582" t="s">
        <v>16</v>
      </c>
      <c r="U2815" s="583"/>
      <c r="V2815" s="585"/>
      <c r="W2815" s="577"/>
      <c r="X2815" s="566"/>
      <c r="Y2815" s="577"/>
      <c r="Z2815" s="566"/>
      <c r="AA2815" s="577"/>
      <c r="AB2815" s="566"/>
      <c r="AC2815" s="567"/>
      <c r="AD2815" s="570"/>
      <c r="AE2815" s="571"/>
      <c r="AF2815" s="598"/>
      <c r="AG2815" s="599"/>
      <c r="AH2815" s="566"/>
      <c r="AI2815" s="567"/>
      <c r="AJ2815" s="570"/>
      <c r="AK2815" s="571"/>
      <c r="AL2815" s="598"/>
      <c r="AM2815" s="599"/>
      <c r="AN2815" s="566"/>
      <c r="AO2815" s="567"/>
      <c r="AP2815" s="570"/>
      <c r="AQ2815" s="571"/>
      <c r="AR2815" s="598"/>
      <c r="AS2815" s="599"/>
      <c r="AT2815" s="603"/>
      <c r="AU2815" s="604"/>
      <c r="AV2815" s="596"/>
      <c r="AW2815" s="597"/>
      <c r="AX2815" s="598"/>
      <c r="AY2815" s="599"/>
      <c r="AZ2815" s="566"/>
      <c r="BA2815" s="567"/>
      <c r="BB2815" s="570"/>
      <c r="BC2815" s="571"/>
      <c r="BD2815" s="598"/>
      <c r="BE2815" s="599"/>
      <c r="BF2815" s="603"/>
      <c r="BG2815" s="604"/>
      <c r="BH2815" s="596"/>
      <c r="BI2815" s="597"/>
      <c r="BJ2815" s="598"/>
      <c r="BK2815" s="599"/>
      <c r="BL2815" s="600"/>
      <c r="BM2815" s="601"/>
      <c r="BN2815" s="602"/>
      <c r="BO2815" s="561"/>
      <c r="BP2815" s="561"/>
      <c r="BQ2815" s="62"/>
      <c r="BR2815" s="62"/>
      <c r="BS2815" s="62"/>
    </row>
    <row r="2816" spans="1:76" ht="21.75" customHeight="1">
      <c r="A2816" s="62"/>
      <c r="B2816" s="586" t="str">
        <f>IF(ROSTER!B$40="","",ROSTER!B$40)</f>
        <v/>
      </c>
      <c r="C2816" s="588" t="str">
        <f>IF(ROSTER!C$40="","",ROSTER!C$40)</f>
        <v/>
      </c>
      <c r="D2816" s="589"/>
      <c r="E2816" s="590"/>
      <c r="F2816" s="592">
        <f>IF(E2816="y",1,IF(E2816="S",1,0))</f>
        <v>0</v>
      </c>
      <c r="G2816" s="594">
        <f>IF(E2816="S",1,0)</f>
        <v>0</v>
      </c>
      <c r="H2816" s="584"/>
      <c r="I2816" s="576"/>
      <c r="J2816" s="564"/>
      <c r="K2816" s="565"/>
      <c r="L2816" s="568"/>
      <c r="M2816" s="569"/>
      <c r="N2816" s="578">
        <f>L2816+J2816</f>
        <v>0</v>
      </c>
      <c r="O2816" s="579"/>
      <c r="P2816" s="564"/>
      <c r="Q2816" s="565"/>
      <c r="R2816" s="568"/>
      <c r="S2816" s="569"/>
      <c r="T2816" s="578">
        <f>R2816-P2816</f>
        <v>0</v>
      </c>
      <c r="U2816" s="579"/>
      <c r="V2816" s="584"/>
      <c r="W2816" s="576"/>
      <c r="X2816" s="564"/>
      <c r="Y2816" s="576"/>
      <c r="Z2816" s="564"/>
      <c r="AA2816" s="576"/>
      <c r="AB2816" s="564"/>
      <c r="AC2816" s="565"/>
      <c r="AD2816" s="568"/>
      <c r="AE2816" s="569"/>
      <c r="AF2816" s="548">
        <f>IF(AB2816=0,0,(AD2816/AB2816)*100)</f>
        <v>0</v>
      </c>
      <c r="AG2816" s="549"/>
      <c r="AH2816" s="564"/>
      <c r="AI2816" s="565"/>
      <c r="AJ2816" s="568"/>
      <c r="AK2816" s="569"/>
      <c r="AL2816" s="548">
        <f>IF(AH2816=0,0,(AJ2816/AH2816)*100)</f>
        <v>0</v>
      </c>
      <c r="AM2816" s="549"/>
      <c r="AN2816" s="564"/>
      <c r="AO2816" s="565"/>
      <c r="AP2816" s="568"/>
      <c r="AQ2816" s="569"/>
      <c r="AR2816" s="548">
        <f>IF(AN2816=0,0,(AP2816/AN2816)*100)</f>
        <v>0</v>
      </c>
      <c r="AS2816" s="549"/>
      <c r="AT2816" s="572">
        <f>AB2816+AH2816+AN2816</f>
        <v>0</v>
      </c>
      <c r="AU2816" s="573"/>
      <c r="AV2816" s="544">
        <f>AD2816+AJ2816+AP2816</f>
        <v>0</v>
      </c>
      <c r="AW2816" s="545"/>
      <c r="AX2816" s="548">
        <f>IF(AT2816=0,0,(AV2816/AT2816)*100)</f>
        <v>0</v>
      </c>
      <c r="AY2816" s="549"/>
      <c r="AZ2816" s="564"/>
      <c r="BA2816" s="565"/>
      <c r="BB2816" s="568"/>
      <c r="BC2816" s="569"/>
      <c r="BD2816" s="548">
        <f>IF(AZ2816=0,0,(BB2816/AZ2816)*100)</f>
        <v>0</v>
      </c>
      <c r="BE2816" s="549"/>
      <c r="BF2816" s="572">
        <f>AT2816+AZ2816</f>
        <v>0</v>
      </c>
      <c r="BG2816" s="573"/>
      <c r="BH2816" s="544">
        <f>AV2816+BB2816</f>
        <v>0</v>
      </c>
      <c r="BI2816" s="545"/>
      <c r="BJ2816" s="548">
        <f>IF(BF2816=0,0,(BH2816/BF2816)*100)</f>
        <v>0</v>
      </c>
      <c r="BK2816" s="549"/>
      <c r="BL2816" s="552">
        <f>(AD2816*2)+(AJ2816*2)+(AP2816*3)+BB2816</f>
        <v>0</v>
      </c>
      <c r="BM2816" s="553"/>
      <c r="BN2816" s="554"/>
      <c r="BO2816" s="560" t="e">
        <f>(BL2816*BR$2312)+(N2816*BR$2313)+(X2816*BR$2314)+(R2816*BR$2315)+(V2816*BR$2316)+(Z2816*BR$2317)</f>
        <v>#REF!</v>
      </c>
      <c r="BP2816" s="560" t="e">
        <f>((AZ2816-BB2816)*BR$2319)+((AT2816-AV2816)*BR$2318)+(H2816*BR$2320)+(P2816*BR$2321)</f>
        <v>#REF!</v>
      </c>
      <c r="BQ2816" s="62"/>
      <c r="BR2816" s="62"/>
      <c r="BS2816" s="62"/>
    </row>
    <row r="2817" spans="1:73" ht="21.75" customHeight="1">
      <c r="A2817" s="62"/>
      <c r="B2817" s="587"/>
      <c r="C2817" s="562" t="str">
        <f>IF(ROSTER!D$40="","",ROSTER!D$40)</f>
        <v/>
      </c>
      <c r="D2817" s="563"/>
      <c r="E2817" s="591"/>
      <c r="F2817" s="593"/>
      <c r="G2817" s="595"/>
      <c r="H2817" s="585"/>
      <c r="I2817" s="577"/>
      <c r="J2817" s="566"/>
      <c r="K2817" s="567"/>
      <c r="L2817" s="570"/>
      <c r="M2817" s="571"/>
      <c r="N2817" s="582" t="s">
        <v>16</v>
      </c>
      <c r="O2817" s="583"/>
      <c r="P2817" s="566"/>
      <c r="Q2817" s="567"/>
      <c r="R2817" s="570"/>
      <c r="S2817" s="571"/>
      <c r="T2817" s="582" t="s">
        <v>16</v>
      </c>
      <c r="U2817" s="583"/>
      <c r="V2817" s="585"/>
      <c r="W2817" s="577"/>
      <c r="X2817" s="566"/>
      <c r="Y2817" s="577"/>
      <c r="Z2817" s="566"/>
      <c r="AA2817" s="577"/>
      <c r="AB2817" s="566"/>
      <c r="AC2817" s="567"/>
      <c r="AD2817" s="570"/>
      <c r="AE2817" s="571"/>
      <c r="AF2817" s="598"/>
      <c r="AG2817" s="599"/>
      <c r="AH2817" s="566"/>
      <c r="AI2817" s="567"/>
      <c r="AJ2817" s="570"/>
      <c r="AK2817" s="571"/>
      <c r="AL2817" s="598"/>
      <c r="AM2817" s="599"/>
      <c r="AN2817" s="566"/>
      <c r="AO2817" s="567"/>
      <c r="AP2817" s="570"/>
      <c r="AQ2817" s="571"/>
      <c r="AR2817" s="598"/>
      <c r="AS2817" s="599"/>
      <c r="AT2817" s="603"/>
      <c r="AU2817" s="604"/>
      <c r="AV2817" s="596"/>
      <c r="AW2817" s="597"/>
      <c r="AX2817" s="598"/>
      <c r="AY2817" s="599"/>
      <c r="AZ2817" s="566"/>
      <c r="BA2817" s="567"/>
      <c r="BB2817" s="570"/>
      <c r="BC2817" s="571"/>
      <c r="BD2817" s="598"/>
      <c r="BE2817" s="599"/>
      <c r="BF2817" s="603"/>
      <c r="BG2817" s="604"/>
      <c r="BH2817" s="596"/>
      <c r="BI2817" s="597"/>
      <c r="BJ2817" s="598"/>
      <c r="BK2817" s="599"/>
      <c r="BL2817" s="600"/>
      <c r="BM2817" s="601"/>
      <c r="BN2817" s="602"/>
      <c r="BO2817" s="561"/>
      <c r="BP2817" s="561"/>
      <c r="BQ2817" s="62"/>
      <c r="BR2817" s="62"/>
      <c r="BS2817" s="62"/>
    </row>
    <row r="2818" spans="1:73" ht="21.75" customHeight="1">
      <c r="A2818" s="62"/>
      <c r="B2818" s="586" t="str">
        <f>IF(ROSTER!B$42="","",ROSTER!B$42)</f>
        <v/>
      </c>
      <c r="C2818" s="588" t="str">
        <f>IF(ROSTER!C$42="","",ROSTER!C$42)</f>
        <v/>
      </c>
      <c r="D2818" s="589"/>
      <c r="E2818" s="590"/>
      <c r="F2818" s="592">
        <f>IF(E2818="y",1,IF(E2818="S",1,0))</f>
        <v>0</v>
      </c>
      <c r="G2818" s="594">
        <f>IF(E2818="S",1,0)</f>
        <v>0</v>
      </c>
      <c r="H2818" s="584"/>
      <c r="I2818" s="576"/>
      <c r="J2818" s="564"/>
      <c r="K2818" s="565"/>
      <c r="L2818" s="568"/>
      <c r="M2818" s="569"/>
      <c r="N2818" s="578">
        <f>L2818+J2818</f>
        <v>0</v>
      </c>
      <c r="O2818" s="579"/>
      <c r="P2818" s="564"/>
      <c r="Q2818" s="565"/>
      <c r="R2818" s="568"/>
      <c r="S2818" s="569"/>
      <c r="T2818" s="578">
        <f>R2818-P2818</f>
        <v>0</v>
      </c>
      <c r="U2818" s="579"/>
      <c r="V2818" s="584"/>
      <c r="W2818" s="576"/>
      <c r="X2818" s="564"/>
      <c r="Y2818" s="576"/>
      <c r="Z2818" s="564"/>
      <c r="AA2818" s="576"/>
      <c r="AB2818" s="564"/>
      <c r="AC2818" s="565"/>
      <c r="AD2818" s="568"/>
      <c r="AE2818" s="569"/>
      <c r="AF2818" s="548">
        <f>IF(AB2818=0,0,(AD2818/AB2818)*100)</f>
        <v>0</v>
      </c>
      <c r="AG2818" s="549"/>
      <c r="AH2818" s="564"/>
      <c r="AI2818" s="565"/>
      <c r="AJ2818" s="568"/>
      <c r="AK2818" s="569"/>
      <c r="AL2818" s="548">
        <f>IF(AH2818=0,0,(AJ2818/AH2818)*100)</f>
        <v>0</v>
      </c>
      <c r="AM2818" s="549"/>
      <c r="AN2818" s="564"/>
      <c r="AO2818" s="565"/>
      <c r="AP2818" s="568"/>
      <c r="AQ2818" s="569"/>
      <c r="AR2818" s="548">
        <f>IF(AN2818=0,0,(AP2818/AN2818)*100)</f>
        <v>0</v>
      </c>
      <c r="AS2818" s="549"/>
      <c r="AT2818" s="572">
        <f>AB2818+AH2818+AN2818</f>
        <v>0</v>
      </c>
      <c r="AU2818" s="573"/>
      <c r="AV2818" s="544">
        <f>AD2818+AJ2818+AP2818</f>
        <v>0</v>
      </c>
      <c r="AW2818" s="545"/>
      <c r="AX2818" s="548">
        <f>IF(AT2818=0,0,(AV2818/AT2818)*100)</f>
        <v>0</v>
      </c>
      <c r="AY2818" s="549"/>
      <c r="AZ2818" s="564"/>
      <c r="BA2818" s="565"/>
      <c r="BB2818" s="568"/>
      <c r="BC2818" s="569"/>
      <c r="BD2818" s="548">
        <f>IF(AZ2818=0,0,(BB2818/AZ2818)*100)</f>
        <v>0</v>
      </c>
      <c r="BE2818" s="549"/>
      <c r="BF2818" s="572">
        <f>AT2818+AZ2818</f>
        <v>0</v>
      </c>
      <c r="BG2818" s="573"/>
      <c r="BH2818" s="544">
        <f>AV2818+BB2818</f>
        <v>0</v>
      </c>
      <c r="BI2818" s="545"/>
      <c r="BJ2818" s="548">
        <f>IF(BF2818=0,0,(BH2818/BF2818)*100)</f>
        <v>0</v>
      </c>
      <c r="BK2818" s="549"/>
      <c r="BL2818" s="552">
        <f>(AD2818*2)+(AJ2818*2)+(AP2818*3)+BB2818</f>
        <v>0</v>
      </c>
      <c r="BM2818" s="553"/>
      <c r="BN2818" s="554"/>
      <c r="BO2818" s="560" t="e">
        <f>(BL2818*BR$2312)+(N2818*BR$2313)+(X2818*BR$2314)+(R2818*BR$2315)+(V2818*BR$2316)+(Z2818*BR$2317)</f>
        <v>#REF!</v>
      </c>
      <c r="BP2818" s="560" t="e">
        <f>((AZ2818-BB2818)*BR$2319)+((AT2818-AV2818)*BR$2318)+(H2818*BR$2320)+(P2818*BR$2321)</f>
        <v>#REF!</v>
      </c>
      <c r="BQ2818" s="62"/>
      <c r="BR2818" s="62"/>
      <c r="BS2818" s="62"/>
    </row>
    <row r="2819" spans="1:73" ht="21.75" customHeight="1">
      <c r="A2819" s="62"/>
      <c r="B2819" s="587"/>
      <c r="C2819" s="562" t="str">
        <f>IF(ROSTER!D$42="","",ROSTER!D$42)</f>
        <v/>
      </c>
      <c r="D2819" s="563"/>
      <c r="E2819" s="591"/>
      <c r="F2819" s="593"/>
      <c r="G2819" s="595"/>
      <c r="H2819" s="585"/>
      <c r="I2819" s="577"/>
      <c r="J2819" s="566"/>
      <c r="K2819" s="567"/>
      <c r="L2819" s="570"/>
      <c r="M2819" s="571"/>
      <c r="N2819" s="582" t="s">
        <v>16</v>
      </c>
      <c r="O2819" s="583"/>
      <c r="P2819" s="566"/>
      <c r="Q2819" s="567"/>
      <c r="R2819" s="570"/>
      <c r="S2819" s="571"/>
      <c r="T2819" s="582" t="s">
        <v>16</v>
      </c>
      <c r="U2819" s="583"/>
      <c r="V2819" s="585"/>
      <c r="W2819" s="577"/>
      <c r="X2819" s="566"/>
      <c r="Y2819" s="577"/>
      <c r="Z2819" s="566"/>
      <c r="AA2819" s="577"/>
      <c r="AB2819" s="566"/>
      <c r="AC2819" s="567"/>
      <c r="AD2819" s="570"/>
      <c r="AE2819" s="571"/>
      <c r="AF2819" s="598"/>
      <c r="AG2819" s="599"/>
      <c r="AH2819" s="566"/>
      <c r="AI2819" s="567"/>
      <c r="AJ2819" s="570"/>
      <c r="AK2819" s="571"/>
      <c r="AL2819" s="598"/>
      <c r="AM2819" s="599"/>
      <c r="AN2819" s="566"/>
      <c r="AO2819" s="567"/>
      <c r="AP2819" s="570"/>
      <c r="AQ2819" s="571"/>
      <c r="AR2819" s="598"/>
      <c r="AS2819" s="599"/>
      <c r="AT2819" s="603"/>
      <c r="AU2819" s="604"/>
      <c r="AV2819" s="596"/>
      <c r="AW2819" s="597"/>
      <c r="AX2819" s="598"/>
      <c r="AY2819" s="599"/>
      <c r="AZ2819" s="566"/>
      <c r="BA2819" s="567"/>
      <c r="BB2819" s="570"/>
      <c r="BC2819" s="571"/>
      <c r="BD2819" s="598"/>
      <c r="BE2819" s="599"/>
      <c r="BF2819" s="603"/>
      <c r="BG2819" s="604"/>
      <c r="BH2819" s="596"/>
      <c r="BI2819" s="597"/>
      <c r="BJ2819" s="598"/>
      <c r="BK2819" s="599"/>
      <c r="BL2819" s="600"/>
      <c r="BM2819" s="601"/>
      <c r="BN2819" s="602"/>
      <c r="BO2819" s="561"/>
      <c r="BP2819" s="561"/>
      <c r="BQ2819" s="62"/>
      <c r="BR2819" s="62"/>
      <c r="BS2819" s="62"/>
    </row>
    <row r="2820" spans="1:73" ht="21.75" customHeight="1">
      <c r="A2820" s="62"/>
      <c r="B2820" s="586" t="str">
        <f>IF(ROSTER!B$44="","",ROSTER!B$44)</f>
        <v/>
      </c>
      <c r="C2820" s="588" t="str">
        <f>IF(ROSTER!C$44="","",ROSTER!C$44)</f>
        <v/>
      </c>
      <c r="D2820" s="589"/>
      <c r="E2820" s="590"/>
      <c r="F2820" s="592">
        <f>IF(E2820="y",1,IF(E2820="S",1,0))</f>
        <v>0</v>
      </c>
      <c r="G2820" s="594">
        <f>IF(E2820="S",1,0)</f>
        <v>0</v>
      </c>
      <c r="H2820" s="584"/>
      <c r="I2820" s="576"/>
      <c r="J2820" s="564"/>
      <c r="K2820" s="565"/>
      <c r="L2820" s="568"/>
      <c r="M2820" s="569"/>
      <c r="N2820" s="578">
        <f>L2820+J2820</f>
        <v>0</v>
      </c>
      <c r="O2820" s="579"/>
      <c r="P2820" s="564"/>
      <c r="Q2820" s="565"/>
      <c r="R2820" s="568"/>
      <c r="S2820" s="569"/>
      <c r="T2820" s="578">
        <f>R2820-P2820</f>
        <v>0</v>
      </c>
      <c r="U2820" s="579"/>
      <c r="V2820" s="584"/>
      <c r="W2820" s="576"/>
      <c r="X2820" s="564"/>
      <c r="Y2820" s="576"/>
      <c r="Z2820" s="564"/>
      <c r="AA2820" s="576"/>
      <c r="AB2820" s="564"/>
      <c r="AC2820" s="565"/>
      <c r="AD2820" s="568"/>
      <c r="AE2820" s="569"/>
      <c r="AF2820" s="548">
        <f>IF(AB2820=0,0,(AD2820/AB2820)*100)</f>
        <v>0</v>
      </c>
      <c r="AG2820" s="549"/>
      <c r="AH2820" s="564"/>
      <c r="AI2820" s="565"/>
      <c r="AJ2820" s="568"/>
      <c r="AK2820" s="569"/>
      <c r="AL2820" s="548">
        <f>IF(AH2820=0,0,(AJ2820/AH2820)*100)</f>
        <v>0</v>
      </c>
      <c r="AM2820" s="549"/>
      <c r="AN2820" s="564"/>
      <c r="AO2820" s="565"/>
      <c r="AP2820" s="568"/>
      <c r="AQ2820" s="569"/>
      <c r="AR2820" s="548">
        <f>IF(AN2820=0,0,(AP2820/AN2820)*100)</f>
        <v>0</v>
      </c>
      <c r="AS2820" s="549"/>
      <c r="AT2820" s="572">
        <f>AB2820+AH2820+AN2820</f>
        <v>0</v>
      </c>
      <c r="AU2820" s="573"/>
      <c r="AV2820" s="544">
        <f>AD2820+AJ2820+AP2820</f>
        <v>0</v>
      </c>
      <c r="AW2820" s="545"/>
      <c r="AX2820" s="548">
        <f>IF(AT2820=0,0,(AV2820/AT2820)*100)</f>
        <v>0</v>
      </c>
      <c r="AY2820" s="549"/>
      <c r="AZ2820" s="564"/>
      <c r="BA2820" s="565"/>
      <c r="BB2820" s="568"/>
      <c r="BC2820" s="569"/>
      <c r="BD2820" s="548">
        <f>IF(AZ2820=0,0,(BB2820/AZ2820)*100)</f>
        <v>0</v>
      </c>
      <c r="BE2820" s="549"/>
      <c r="BF2820" s="572">
        <f>AT2820+AZ2820</f>
        <v>0</v>
      </c>
      <c r="BG2820" s="573"/>
      <c r="BH2820" s="544">
        <f>AV2820+BB2820</f>
        <v>0</v>
      </c>
      <c r="BI2820" s="545"/>
      <c r="BJ2820" s="548">
        <f>IF(BF2820=0,0,(BH2820/BF2820)*100)</f>
        <v>0</v>
      </c>
      <c r="BK2820" s="549"/>
      <c r="BL2820" s="552">
        <f>(AD2820*2)+(AJ2820*2)+(AP2820*3)+BB2820</f>
        <v>0</v>
      </c>
      <c r="BM2820" s="553"/>
      <c r="BN2820" s="554"/>
      <c r="BO2820" s="560" t="e">
        <f>(BL2820*BR$2312)+(N2820*BR$2313)+(X2820*BR$2314)+(R2820*BR$2315)+(V2820*BR$2316)+(Z2820*BR$2317)</f>
        <v>#REF!</v>
      </c>
      <c r="BP2820" s="560" t="e">
        <f>((AZ2820-BB2820)*BR$2319)+((AT2820-AV2820)*BR$2318)+(H2820*BR$2320)+(P2820*BR$2321)</f>
        <v>#REF!</v>
      </c>
      <c r="BQ2820" s="62"/>
      <c r="BR2820" s="62"/>
      <c r="BS2820" s="62"/>
    </row>
    <row r="2821" spans="1:73" ht="21.75" customHeight="1">
      <c r="A2821" s="62"/>
      <c r="B2821" s="587"/>
      <c r="C2821" s="562" t="str">
        <f>IF(ROSTER!D$44="","",ROSTER!D$44)</f>
        <v/>
      </c>
      <c r="D2821" s="563"/>
      <c r="E2821" s="591"/>
      <c r="F2821" s="593"/>
      <c r="G2821" s="595"/>
      <c r="H2821" s="585"/>
      <c r="I2821" s="577"/>
      <c r="J2821" s="566"/>
      <c r="K2821" s="567"/>
      <c r="L2821" s="570"/>
      <c r="M2821" s="571"/>
      <c r="N2821" s="582" t="s">
        <v>16</v>
      </c>
      <c r="O2821" s="583"/>
      <c r="P2821" s="566"/>
      <c r="Q2821" s="567"/>
      <c r="R2821" s="570"/>
      <c r="S2821" s="571"/>
      <c r="T2821" s="582" t="s">
        <v>16</v>
      </c>
      <c r="U2821" s="583"/>
      <c r="V2821" s="585"/>
      <c r="W2821" s="577"/>
      <c r="X2821" s="566"/>
      <c r="Y2821" s="577"/>
      <c r="Z2821" s="566"/>
      <c r="AA2821" s="577"/>
      <c r="AB2821" s="566"/>
      <c r="AC2821" s="567"/>
      <c r="AD2821" s="570"/>
      <c r="AE2821" s="571"/>
      <c r="AF2821" s="598"/>
      <c r="AG2821" s="599"/>
      <c r="AH2821" s="566"/>
      <c r="AI2821" s="567"/>
      <c r="AJ2821" s="570"/>
      <c r="AK2821" s="571"/>
      <c r="AL2821" s="598"/>
      <c r="AM2821" s="599"/>
      <c r="AN2821" s="566"/>
      <c r="AO2821" s="567"/>
      <c r="AP2821" s="570"/>
      <c r="AQ2821" s="571"/>
      <c r="AR2821" s="598"/>
      <c r="AS2821" s="599"/>
      <c r="AT2821" s="603"/>
      <c r="AU2821" s="604"/>
      <c r="AV2821" s="596"/>
      <c r="AW2821" s="597"/>
      <c r="AX2821" s="598"/>
      <c r="AY2821" s="599"/>
      <c r="AZ2821" s="566"/>
      <c r="BA2821" s="567"/>
      <c r="BB2821" s="570"/>
      <c r="BC2821" s="571"/>
      <c r="BD2821" s="598"/>
      <c r="BE2821" s="599"/>
      <c r="BF2821" s="603"/>
      <c r="BG2821" s="604"/>
      <c r="BH2821" s="596"/>
      <c r="BI2821" s="597"/>
      <c r="BJ2821" s="598"/>
      <c r="BK2821" s="599"/>
      <c r="BL2821" s="600"/>
      <c r="BM2821" s="601"/>
      <c r="BN2821" s="602"/>
      <c r="BO2821" s="561"/>
      <c r="BP2821" s="561"/>
      <c r="BQ2821" s="62"/>
      <c r="BR2821" s="62"/>
      <c r="BS2821" s="62"/>
    </row>
    <row r="2822" spans="1:73" ht="21.75" customHeight="1">
      <c r="A2822" s="62"/>
      <c r="B2822" s="586" t="str">
        <f>IF(ROSTER!B$46="","",ROSTER!B$46)</f>
        <v/>
      </c>
      <c r="C2822" s="588" t="str">
        <f>IF(ROSTER!C$46="","",ROSTER!C$46)</f>
        <v/>
      </c>
      <c r="D2822" s="589"/>
      <c r="E2822" s="590"/>
      <c r="F2822" s="592">
        <f>IF(E2822="y",1,IF(E2822="S",1,0))</f>
        <v>0</v>
      </c>
      <c r="G2822" s="594">
        <f>IF(E2822="S",1,0)</f>
        <v>0</v>
      </c>
      <c r="H2822" s="584"/>
      <c r="I2822" s="576"/>
      <c r="J2822" s="564"/>
      <c r="K2822" s="565"/>
      <c r="L2822" s="568"/>
      <c r="M2822" s="569"/>
      <c r="N2822" s="578">
        <f>L2822+J2822</f>
        <v>0</v>
      </c>
      <c r="O2822" s="579"/>
      <c r="P2822" s="564"/>
      <c r="Q2822" s="565"/>
      <c r="R2822" s="568"/>
      <c r="S2822" s="569"/>
      <c r="T2822" s="578">
        <f>R2822-P2822</f>
        <v>0</v>
      </c>
      <c r="U2822" s="579"/>
      <c r="V2822" s="584"/>
      <c r="W2822" s="576"/>
      <c r="X2822" s="564"/>
      <c r="Y2822" s="576"/>
      <c r="Z2822" s="564"/>
      <c r="AA2822" s="576"/>
      <c r="AB2822" s="564"/>
      <c r="AC2822" s="565"/>
      <c r="AD2822" s="568"/>
      <c r="AE2822" s="569"/>
      <c r="AF2822" s="548">
        <f>IF(AB2822=0,0,(AD2822/AB2822)*100)</f>
        <v>0</v>
      </c>
      <c r="AG2822" s="549"/>
      <c r="AH2822" s="564"/>
      <c r="AI2822" s="565"/>
      <c r="AJ2822" s="568"/>
      <c r="AK2822" s="569"/>
      <c r="AL2822" s="548">
        <f>IF(AH2822=0,0,(AJ2822/AH2822)*100)</f>
        <v>0</v>
      </c>
      <c r="AM2822" s="549"/>
      <c r="AN2822" s="564"/>
      <c r="AO2822" s="565"/>
      <c r="AP2822" s="568"/>
      <c r="AQ2822" s="569"/>
      <c r="AR2822" s="548">
        <f>IF(AN2822=0,0,(AP2822/AN2822)*100)</f>
        <v>0</v>
      </c>
      <c r="AS2822" s="549"/>
      <c r="AT2822" s="572">
        <f>AB2822+AH2822+AN2822</f>
        <v>0</v>
      </c>
      <c r="AU2822" s="573"/>
      <c r="AV2822" s="544">
        <f>AD2822+AJ2822+AP2822</f>
        <v>0</v>
      </c>
      <c r="AW2822" s="545"/>
      <c r="AX2822" s="548">
        <f>IF(AT2822=0,0,(AV2822/AT2822)*100)</f>
        <v>0</v>
      </c>
      <c r="AY2822" s="549"/>
      <c r="AZ2822" s="564"/>
      <c r="BA2822" s="565"/>
      <c r="BB2822" s="568"/>
      <c r="BC2822" s="569"/>
      <c r="BD2822" s="548">
        <f>IF(AZ2822=0,0,(BB2822/AZ2822)*100)</f>
        <v>0</v>
      </c>
      <c r="BE2822" s="549"/>
      <c r="BF2822" s="572">
        <f>AT2822+AZ2822</f>
        <v>0</v>
      </c>
      <c r="BG2822" s="573"/>
      <c r="BH2822" s="544">
        <f>AV2822+BB2822</f>
        <v>0</v>
      </c>
      <c r="BI2822" s="545"/>
      <c r="BJ2822" s="548">
        <f>IF(BF2822=0,0,(BH2822/BF2822)*100)</f>
        <v>0</v>
      </c>
      <c r="BK2822" s="549"/>
      <c r="BL2822" s="552">
        <f>(AD2822*2)+(AJ2822*2)+(AP2822*3)+BB2822</f>
        <v>0</v>
      </c>
      <c r="BM2822" s="553"/>
      <c r="BN2822" s="554"/>
      <c r="BO2822" s="558" t="e">
        <f>(BL2822*BR$2312)+(N2822*BR$2313)+(X2822*BR$2314)+(R2822*BR$2315)+(V2822*BR$2316)+(Z2822*BR$2317)</f>
        <v>#REF!</v>
      </c>
      <c r="BP2822" s="560" t="e">
        <f>((AZ2822-BB2822)*BR$2319)+((AT2822-AV2822)*BR$2318)+(H2822*BR$2320)+(P2822*BR$2321)</f>
        <v>#REF!</v>
      </c>
      <c r="BQ2822" s="62"/>
      <c r="BR2822" s="62"/>
      <c r="BS2822" s="62"/>
      <c r="BU2822" s="82"/>
    </row>
    <row r="2823" spans="1:73" ht="22.5" customHeight="1" thickBot="1">
      <c r="A2823" s="62"/>
      <c r="B2823" s="587"/>
      <c r="C2823" s="562" t="str">
        <f>IF(ROSTER!D$46="","",ROSTER!D$46)</f>
        <v/>
      </c>
      <c r="D2823" s="563"/>
      <c r="E2823" s="591"/>
      <c r="F2823" s="593"/>
      <c r="G2823" s="595"/>
      <c r="H2823" s="585"/>
      <c r="I2823" s="577"/>
      <c r="J2823" s="566"/>
      <c r="K2823" s="567"/>
      <c r="L2823" s="570"/>
      <c r="M2823" s="571"/>
      <c r="N2823" s="580" t="s">
        <v>16</v>
      </c>
      <c r="O2823" s="581"/>
      <c r="P2823" s="566"/>
      <c r="Q2823" s="567"/>
      <c r="R2823" s="570"/>
      <c r="S2823" s="571"/>
      <c r="T2823" s="582" t="s">
        <v>16</v>
      </c>
      <c r="U2823" s="583"/>
      <c r="V2823" s="585"/>
      <c r="W2823" s="577"/>
      <c r="X2823" s="566"/>
      <c r="Y2823" s="577"/>
      <c r="Z2823" s="566"/>
      <c r="AA2823" s="577"/>
      <c r="AB2823" s="566"/>
      <c r="AC2823" s="567"/>
      <c r="AD2823" s="570"/>
      <c r="AE2823" s="571"/>
      <c r="AF2823" s="550"/>
      <c r="AG2823" s="551"/>
      <c r="AH2823" s="566"/>
      <c r="AI2823" s="567"/>
      <c r="AJ2823" s="570"/>
      <c r="AK2823" s="571"/>
      <c r="AL2823" s="550"/>
      <c r="AM2823" s="551"/>
      <c r="AN2823" s="566"/>
      <c r="AO2823" s="567"/>
      <c r="AP2823" s="570"/>
      <c r="AQ2823" s="571"/>
      <c r="AR2823" s="550"/>
      <c r="AS2823" s="551"/>
      <c r="AT2823" s="574"/>
      <c r="AU2823" s="575"/>
      <c r="AV2823" s="546"/>
      <c r="AW2823" s="547"/>
      <c r="AX2823" s="550"/>
      <c r="AY2823" s="551"/>
      <c r="AZ2823" s="566"/>
      <c r="BA2823" s="567"/>
      <c r="BB2823" s="570"/>
      <c r="BC2823" s="571"/>
      <c r="BD2823" s="550"/>
      <c r="BE2823" s="551"/>
      <c r="BF2823" s="574"/>
      <c r="BG2823" s="575"/>
      <c r="BH2823" s="546"/>
      <c r="BI2823" s="547"/>
      <c r="BJ2823" s="550"/>
      <c r="BK2823" s="551"/>
      <c r="BL2823" s="555"/>
      <c r="BM2823" s="556"/>
      <c r="BN2823" s="557"/>
      <c r="BO2823" s="559"/>
      <c r="BP2823" s="561"/>
      <c r="BQ2823" s="62"/>
      <c r="BR2823" s="62"/>
      <c r="BS2823" s="62"/>
    </row>
    <row r="2824" spans="1:73" s="82" customFormat="1" ht="33.4" customHeight="1">
      <c r="A2824" s="80"/>
      <c r="B2824" s="538"/>
      <c r="C2824" s="539"/>
      <c r="D2824" s="539" t="s">
        <v>10</v>
      </c>
      <c r="E2824" s="542"/>
      <c r="F2824" s="81"/>
      <c r="G2824" s="81"/>
      <c r="H2824" s="532">
        <f>SUM(H2784:I2823)</f>
        <v>0</v>
      </c>
      <c r="I2824" s="525"/>
      <c r="J2824" s="532">
        <f>SUM(J2784:K2823)</f>
        <v>0</v>
      </c>
      <c r="K2824" s="525"/>
      <c r="L2824" s="524">
        <f>SUM(L2784:M2823)</f>
        <v>0</v>
      </c>
      <c r="M2824" s="528"/>
      <c r="N2824" s="495">
        <f>L2824+J2824</f>
        <v>0</v>
      </c>
      <c r="O2824" s="496"/>
      <c r="P2824" s="524">
        <f>SUM(P2784:Q2823)</f>
        <v>0</v>
      </c>
      <c r="Q2824" s="525"/>
      <c r="R2824" s="524">
        <f>SUM(R2784:S2823)</f>
        <v>0</v>
      </c>
      <c r="S2824" s="528"/>
      <c r="T2824" s="495">
        <f>R2824-P2824</f>
        <v>0</v>
      </c>
      <c r="U2824" s="496"/>
      <c r="V2824" s="524">
        <f>SUM(V2784:W2823)</f>
        <v>0</v>
      </c>
      <c r="W2824" s="528"/>
      <c r="X2824" s="532">
        <f>SUM(X2784:Y2823)</f>
        <v>0</v>
      </c>
      <c r="Y2824" s="496"/>
      <c r="Z2824" s="532">
        <f>SUM(Z2784:AA2823)</f>
        <v>0</v>
      </c>
      <c r="AA2824" s="496"/>
      <c r="AB2824" s="528">
        <f>SUM(AB2784:AC2823)</f>
        <v>0</v>
      </c>
      <c r="AC2824" s="525"/>
      <c r="AD2824" s="524">
        <f>SUM(AD2784:AE2823)</f>
        <v>0</v>
      </c>
      <c r="AE2824" s="528"/>
      <c r="AF2824" s="495">
        <f>IF(AB2824=0,0,(AD2824/AB2824)*100)</f>
        <v>0</v>
      </c>
      <c r="AG2824" s="496"/>
      <c r="AH2824" s="524">
        <f>SUM(AH2784:AI2823)</f>
        <v>0</v>
      </c>
      <c r="AI2824" s="525"/>
      <c r="AJ2824" s="524">
        <f>SUM(AJ2784:AK2823)</f>
        <v>0</v>
      </c>
      <c r="AK2824" s="528"/>
      <c r="AL2824" s="495">
        <f>IF(AH2824=0,0,(AJ2824/AH2824)*100)</f>
        <v>0</v>
      </c>
      <c r="AM2824" s="496"/>
      <c r="AN2824" s="524">
        <f>SUM(AN2784:AO2823)</f>
        <v>0</v>
      </c>
      <c r="AO2824" s="525"/>
      <c r="AP2824" s="524">
        <f>SUM(AP2784:AQ2823)</f>
        <v>0</v>
      </c>
      <c r="AQ2824" s="528"/>
      <c r="AR2824" s="495">
        <f>IF(AN2824=0,0,(AP2824/AN2824)*100)</f>
        <v>0</v>
      </c>
      <c r="AS2824" s="496"/>
      <c r="AT2824" s="532">
        <f>AB2824+AH2824+AN2824</f>
        <v>0</v>
      </c>
      <c r="AU2824" s="525"/>
      <c r="AV2824" s="524">
        <f>AD2824+AJ2824+AP2824</f>
        <v>0</v>
      </c>
      <c r="AW2824" s="534"/>
      <c r="AX2824" s="495">
        <f>IF(AT2824=0,0,(AV2824/AT2824)*100)</f>
        <v>0</v>
      </c>
      <c r="AY2824" s="496"/>
      <c r="AZ2824" s="524">
        <f>SUM(AZ2784:BA2823)</f>
        <v>0</v>
      </c>
      <c r="BA2824" s="525"/>
      <c r="BB2824" s="524">
        <f>SUM(BB2784:BC2823)</f>
        <v>0</v>
      </c>
      <c r="BC2824" s="528"/>
      <c r="BD2824" s="495">
        <f>IF(AZ2824=0,0,(BB2824/AZ2824)*100)</f>
        <v>0</v>
      </c>
      <c r="BE2824" s="496"/>
      <c r="BF2824" s="532">
        <f>AT2824+AZ2824</f>
        <v>0</v>
      </c>
      <c r="BG2824" s="525"/>
      <c r="BH2824" s="524">
        <f>AV2824+BB2824</f>
        <v>0</v>
      </c>
      <c r="BI2824" s="534"/>
      <c r="BJ2824" s="495">
        <f>IF(BF2824=0,0,(BH2824/BF2824)*100)</f>
        <v>0</v>
      </c>
      <c r="BK2824" s="536"/>
      <c r="BL2824" s="511">
        <f>SUM(BL2784:BN2823)</f>
        <v>0</v>
      </c>
      <c r="BM2824" s="512"/>
      <c r="BN2824" s="513"/>
      <c r="BO2824" s="517" t="e">
        <f>(BL2824*BR$2312)+(N2824*BR$2313)+(X2824*BR$2314)+(R2824*BR$2315)+(V2824*BR$2316)+(Z2824*BR$2317)</f>
        <v>#REF!</v>
      </c>
      <c r="BP2824" s="519" t="e">
        <f>((AZ2824-BB2824)*BR$2319)+((AT2824-AV2824)*BR$2318)+(H2824*BR$2320)+(P2824*BR$2321)</f>
        <v>#REF!</v>
      </c>
      <c r="BQ2824" s="80"/>
      <c r="BR2824" s="80"/>
      <c r="BS2824" s="80"/>
    </row>
    <row r="2825" spans="1:73" s="82" customFormat="1" ht="33.950000000000003" customHeight="1" thickBot="1">
      <c r="A2825" s="80"/>
      <c r="B2825" s="540"/>
      <c r="C2825" s="541"/>
      <c r="D2825" s="541"/>
      <c r="E2825" s="543"/>
      <c r="F2825" s="83"/>
      <c r="G2825" s="83"/>
      <c r="H2825" s="533"/>
      <c r="I2825" s="527"/>
      <c r="J2825" s="533"/>
      <c r="K2825" s="527"/>
      <c r="L2825" s="526"/>
      <c r="M2825" s="529"/>
      <c r="N2825" s="530" t="s">
        <v>16</v>
      </c>
      <c r="O2825" s="531"/>
      <c r="P2825" s="526"/>
      <c r="Q2825" s="527"/>
      <c r="R2825" s="526"/>
      <c r="S2825" s="529"/>
      <c r="T2825" s="530" t="s">
        <v>16</v>
      </c>
      <c r="U2825" s="531"/>
      <c r="V2825" s="526"/>
      <c r="W2825" s="529"/>
      <c r="X2825" s="533"/>
      <c r="Y2825" s="531"/>
      <c r="Z2825" s="533"/>
      <c r="AA2825" s="531"/>
      <c r="AB2825" s="529"/>
      <c r="AC2825" s="527"/>
      <c r="AD2825" s="526"/>
      <c r="AE2825" s="529"/>
      <c r="AF2825" s="530"/>
      <c r="AG2825" s="531"/>
      <c r="AH2825" s="526"/>
      <c r="AI2825" s="527"/>
      <c r="AJ2825" s="526"/>
      <c r="AK2825" s="529"/>
      <c r="AL2825" s="530"/>
      <c r="AM2825" s="531"/>
      <c r="AN2825" s="526"/>
      <c r="AO2825" s="527"/>
      <c r="AP2825" s="526"/>
      <c r="AQ2825" s="529"/>
      <c r="AR2825" s="530"/>
      <c r="AS2825" s="531"/>
      <c r="AT2825" s="533"/>
      <c r="AU2825" s="527"/>
      <c r="AV2825" s="526"/>
      <c r="AW2825" s="535"/>
      <c r="AX2825" s="530"/>
      <c r="AY2825" s="531"/>
      <c r="AZ2825" s="526"/>
      <c r="BA2825" s="527"/>
      <c r="BB2825" s="526"/>
      <c r="BC2825" s="529"/>
      <c r="BD2825" s="530"/>
      <c r="BE2825" s="531"/>
      <c r="BF2825" s="533"/>
      <c r="BG2825" s="527"/>
      <c r="BH2825" s="526"/>
      <c r="BI2825" s="535"/>
      <c r="BJ2825" s="530"/>
      <c r="BK2825" s="537"/>
      <c r="BL2825" s="514"/>
      <c r="BM2825" s="515"/>
      <c r="BN2825" s="516"/>
      <c r="BO2825" s="518"/>
      <c r="BP2825" s="520"/>
      <c r="BQ2825" s="80"/>
      <c r="BR2825" s="80"/>
      <c r="BS2825" s="80"/>
    </row>
    <row r="2826" spans="1:73" s="88" customFormat="1" ht="48.2" customHeight="1" thickBot="1">
      <c r="A2826" s="84"/>
      <c r="B2826" s="521"/>
      <c r="C2826" s="522"/>
      <c r="D2826" s="522" t="s">
        <v>13</v>
      </c>
      <c r="E2826" s="523"/>
      <c r="F2826" s="85"/>
      <c r="G2826" s="128"/>
      <c r="H2826" s="509"/>
      <c r="I2826" s="510"/>
      <c r="J2826" s="504"/>
      <c r="K2826" s="505"/>
      <c r="L2826" s="493"/>
      <c r="M2826" s="494"/>
      <c r="N2826" s="506">
        <f>J2826+L2826</f>
        <v>0</v>
      </c>
      <c r="O2826" s="507"/>
      <c r="P2826" s="497">
        <f>R2824</f>
        <v>0</v>
      </c>
      <c r="Q2826" s="498"/>
      <c r="R2826" s="499">
        <f>P2824</f>
        <v>0</v>
      </c>
      <c r="S2826" s="500"/>
      <c r="T2826" s="506">
        <f>R2826-P2826</f>
        <v>0</v>
      </c>
      <c r="U2826" s="507"/>
      <c r="V2826" s="504"/>
      <c r="W2826" s="508"/>
      <c r="X2826" s="509"/>
      <c r="Y2826" s="510"/>
      <c r="Z2826" s="504"/>
      <c r="AA2826" s="508"/>
      <c r="AB2826" s="504"/>
      <c r="AC2826" s="505"/>
      <c r="AD2826" s="493"/>
      <c r="AE2826" s="494"/>
      <c r="AF2826" s="495">
        <f>IF(AB2826=0,0,(AD2826/AB2826)*100)</f>
        <v>0</v>
      </c>
      <c r="AG2826" s="496"/>
      <c r="AH2826" s="504"/>
      <c r="AI2826" s="505"/>
      <c r="AJ2826" s="493"/>
      <c r="AK2826" s="494"/>
      <c r="AL2826" s="495">
        <f>IF(AH2826=0,0,(AJ2826/AH2826)*100)</f>
        <v>0</v>
      </c>
      <c r="AM2826" s="496"/>
      <c r="AN2826" s="504"/>
      <c r="AO2826" s="505"/>
      <c r="AP2826" s="493"/>
      <c r="AQ2826" s="494"/>
      <c r="AR2826" s="495">
        <f>IF(AN2826=0,0,(AP2826/AN2826)*100)</f>
        <v>0</v>
      </c>
      <c r="AS2826" s="496"/>
      <c r="AT2826" s="497">
        <f>AB2826+AH2826+AN2826</f>
        <v>0</v>
      </c>
      <c r="AU2826" s="498"/>
      <c r="AV2826" s="499">
        <f>AD2826+AJ2826+AP2826</f>
        <v>0</v>
      </c>
      <c r="AW2826" s="500"/>
      <c r="AX2826" s="495">
        <f>IF(AT2826=0,0,(AV2826/AT2826)*100)</f>
        <v>0</v>
      </c>
      <c r="AY2826" s="496"/>
      <c r="AZ2826" s="504"/>
      <c r="BA2826" s="505"/>
      <c r="BB2826" s="493"/>
      <c r="BC2826" s="494"/>
      <c r="BD2826" s="495">
        <f>IF(AZ2826=0,0,(BB2826/AZ2826)*100)</f>
        <v>0</v>
      </c>
      <c r="BE2826" s="496"/>
      <c r="BF2826" s="497">
        <f>AT2826+AZ2826</f>
        <v>0</v>
      </c>
      <c r="BG2826" s="498"/>
      <c r="BH2826" s="499">
        <f>AV2826+BB2826</f>
        <v>0</v>
      </c>
      <c r="BI2826" s="500"/>
      <c r="BJ2826" s="495">
        <f>IF(BF2826=0,0,(BH2826/BF2826)*100)</f>
        <v>0</v>
      </c>
      <c r="BK2826" s="496"/>
      <c r="BL2826" s="501"/>
      <c r="BM2826" s="502"/>
      <c r="BN2826" s="503"/>
      <c r="BO2826" s="86"/>
      <c r="BP2826" s="87"/>
      <c r="BQ2826" s="84"/>
      <c r="BR2826" s="84"/>
      <c r="BS2826" s="84"/>
    </row>
    <row r="2827" spans="1:73" s="88" customFormat="1" ht="48.95" customHeight="1" thickBot="1">
      <c r="A2827" s="84"/>
      <c r="B2827" s="247"/>
      <c r="C2827" s="249"/>
      <c r="D2827" s="488" t="s">
        <v>52</v>
      </c>
      <c r="E2827" s="489"/>
      <c r="F2827" s="89"/>
      <c r="G2827" s="89"/>
      <c r="H2827" s="249"/>
      <c r="I2827" s="249"/>
      <c r="J2827" s="490">
        <f>IF((J2824+L2826)=0,0,J2824/(J2824+L2826)*100)</f>
        <v>0</v>
      </c>
      <c r="K2827" s="491"/>
      <c r="L2827" s="490">
        <f>IF((L2824+J2826)=0,0,L2824/(L2824+J2826)*100)</f>
        <v>0</v>
      </c>
      <c r="M2827" s="491"/>
      <c r="N2827" s="490">
        <f>IF((N2824+N2826)=0,0,N2824/(N2824+N2826)*100)</f>
        <v>0</v>
      </c>
      <c r="O2827" s="492"/>
      <c r="P2827" s="654"/>
      <c r="Q2827" s="484"/>
      <c r="R2827" s="484"/>
      <c r="S2827" s="484"/>
      <c r="T2827" s="655"/>
      <c r="U2827" s="655"/>
      <c r="V2827" s="484"/>
      <c r="W2827" s="484"/>
      <c r="X2827" s="484"/>
      <c r="Y2827" s="484"/>
      <c r="Z2827" s="484"/>
      <c r="AA2827" s="484"/>
      <c r="AB2827" s="484"/>
      <c r="AC2827" s="484"/>
      <c r="AD2827" s="484"/>
      <c r="AE2827" s="484"/>
      <c r="AF2827" s="484"/>
      <c r="AG2827" s="484"/>
      <c r="AH2827" s="484"/>
      <c r="AI2827" s="484"/>
      <c r="AJ2827" s="484"/>
      <c r="AK2827" s="484"/>
      <c r="AL2827" s="484"/>
      <c r="AM2827" s="484"/>
      <c r="AN2827" s="484"/>
      <c r="AO2827" s="484"/>
      <c r="AP2827" s="484"/>
      <c r="AQ2827" s="484"/>
      <c r="AR2827" s="484"/>
      <c r="AS2827" s="484"/>
      <c r="AT2827" s="484"/>
      <c r="AU2827" s="484"/>
      <c r="AV2827" s="484"/>
      <c r="AW2827" s="484"/>
      <c r="AX2827" s="484"/>
      <c r="AY2827" s="484"/>
      <c r="AZ2827" s="484"/>
      <c r="BA2827" s="484"/>
      <c r="BB2827" s="484"/>
      <c r="BC2827" s="484"/>
      <c r="BD2827" s="484"/>
      <c r="BE2827" s="484"/>
      <c r="BF2827" s="484"/>
      <c r="BG2827" s="484"/>
      <c r="BH2827" s="484"/>
      <c r="BI2827" s="484"/>
      <c r="BJ2827" s="484"/>
      <c r="BK2827" s="484"/>
      <c r="BL2827" s="484"/>
      <c r="BM2827" s="484"/>
      <c r="BN2827" s="485"/>
      <c r="BO2827" s="90"/>
      <c r="BP2827" s="90"/>
      <c r="BQ2827" s="84"/>
      <c r="BR2827" s="84"/>
      <c r="BS2827" s="84"/>
    </row>
    <row r="2828" spans="1:73" ht="27.75" thickTop="1" thickBot="1">
      <c r="A2828" s="62"/>
      <c r="B2828" s="250"/>
      <c r="C2828" s="251"/>
      <c r="D2828" s="251"/>
      <c r="E2828" s="251"/>
      <c r="F2828" s="91"/>
      <c r="G2828" s="91"/>
      <c r="H2828" s="251"/>
      <c r="I2828" s="251"/>
      <c r="J2828" s="251"/>
      <c r="K2828" s="251"/>
      <c r="L2828" s="251"/>
      <c r="M2828" s="251"/>
      <c r="N2828" s="251"/>
      <c r="O2828" s="251"/>
      <c r="P2828" s="251"/>
      <c r="Q2828" s="251"/>
      <c r="R2828" s="251"/>
      <c r="S2828" s="251"/>
      <c r="T2828" s="251"/>
      <c r="U2828" s="251"/>
      <c r="V2828" s="251"/>
      <c r="W2828" s="251"/>
      <c r="X2828" s="251"/>
      <c r="Y2828" s="251"/>
      <c r="Z2828" s="251"/>
      <c r="AA2828" s="251"/>
      <c r="AB2828" s="251"/>
      <c r="AC2828" s="251"/>
      <c r="AD2828" s="251"/>
      <c r="AE2828" s="251"/>
      <c r="AF2828" s="256"/>
      <c r="AG2828" s="256"/>
      <c r="AH2828" s="251"/>
      <c r="AI2828" s="251"/>
      <c r="AJ2828" s="251"/>
      <c r="AK2828" s="251"/>
      <c r="AL2828" s="251"/>
      <c r="AM2828" s="251"/>
      <c r="AN2828" s="251"/>
      <c r="AO2828" s="251"/>
      <c r="AP2828" s="251"/>
      <c r="AQ2828" s="251"/>
      <c r="AR2828" s="251"/>
      <c r="AS2828" s="251"/>
      <c r="AT2828" s="251"/>
      <c r="AU2828" s="251"/>
      <c r="AV2828" s="251"/>
      <c r="AW2828" s="251"/>
      <c r="AX2828" s="251"/>
      <c r="AY2828" s="251"/>
      <c r="AZ2828" s="251"/>
      <c r="BA2828" s="251"/>
      <c r="BB2828" s="251"/>
      <c r="BC2828" s="251"/>
      <c r="BD2828" s="251"/>
      <c r="BE2828" s="251"/>
      <c r="BF2828" s="251"/>
      <c r="BG2828" s="251"/>
      <c r="BH2828" s="251"/>
      <c r="BI2828" s="251"/>
      <c r="BJ2828" s="251"/>
      <c r="BK2828" s="251"/>
      <c r="BL2828" s="251"/>
      <c r="BM2828" s="251"/>
      <c r="BN2828" s="257"/>
      <c r="BO2828" s="92"/>
      <c r="BP2828" s="92"/>
      <c r="BQ2828" s="62"/>
      <c r="BR2828" s="62"/>
      <c r="BS2828" s="62"/>
    </row>
    <row r="2829" spans="1:73" s="88" customFormat="1" ht="73.349999999999994" customHeight="1" thickTop="1" thickBot="1">
      <c r="A2829" s="84"/>
      <c r="B2829" s="486" t="s">
        <v>70</v>
      </c>
      <c r="C2829" s="487"/>
      <c r="D2829" s="483" t="s">
        <v>60</v>
      </c>
      <c r="E2829" s="483"/>
      <c r="F2829" s="93"/>
      <c r="G2829" s="93"/>
      <c r="H2829" s="479"/>
      <c r="I2829" s="480"/>
      <c r="J2829" s="481"/>
      <c r="K2829" s="259"/>
      <c r="L2829" s="479"/>
      <c r="M2829" s="480"/>
      <c r="N2829" s="481"/>
      <c r="O2829" s="476" t="s">
        <v>53</v>
      </c>
      <c r="P2829" s="477"/>
      <c r="Q2829" s="477"/>
      <c r="R2829" s="477"/>
      <c r="S2829" s="479"/>
      <c r="T2829" s="480"/>
      <c r="U2829" s="481"/>
      <c r="V2829" s="259"/>
      <c r="W2829" s="479"/>
      <c r="X2829" s="480"/>
      <c r="Y2829" s="481"/>
      <c r="Z2829" s="476" t="s">
        <v>55</v>
      </c>
      <c r="AA2829" s="477"/>
      <c r="AB2829" s="477"/>
      <c r="AC2829" s="478"/>
      <c r="AD2829" s="479"/>
      <c r="AE2829" s="480"/>
      <c r="AF2829" s="481"/>
      <c r="AG2829" s="259"/>
      <c r="AH2829" s="479"/>
      <c r="AI2829" s="480"/>
      <c r="AJ2829" s="481"/>
      <c r="AK2829" s="476" t="s">
        <v>59</v>
      </c>
      <c r="AL2829" s="477"/>
      <c r="AM2829" s="477"/>
      <c r="AN2829" s="478"/>
      <c r="AO2829" s="479"/>
      <c r="AP2829" s="480"/>
      <c r="AQ2829" s="481"/>
      <c r="AR2829" s="263"/>
      <c r="AS2829" s="479"/>
      <c r="AT2829" s="480"/>
      <c r="AU2829" s="481"/>
      <c r="AV2829" s="264"/>
      <c r="AW2829" s="264"/>
      <c r="AX2829" s="264"/>
      <c r="AY2829" s="264"/>
      <c r="AZ2829" s="472" t="s">
        <v>20</v>
      </c>
      <c r="BA2829" s="472"/>
      <c r="BB2829" s="472"/>
      <c r="BC2829" s="472"/>
      <c r="BD2829" s="473"/>
      <c r="BE2829" s="469">
        <f>BL2824</f>
        <v>0</v>
      </c>
      <c r="BF2829" s="470"/>
      <c r="BG2829" s="471"/>
      <c r="BH2829" s="265"/>
      <c r="BI2829" s="469">
        <f>BL2826</f>
        <v>0</v>
      </c>
      <c r="BJ2829" s="470"/>
      <c r="BK2829" s="471"/>
      <c r="BL2829" s="266"/>
      <c r="BM2829" s="266"/>
      <c r="BN2829" s="267"/>
      <c r="BO2829" s="94"/>
      <c r="BP2829" s="94"/>
      <c r="BQ2829" s="84"/>
      <c r="BR2829" s="84"/>
      <c r="BS2829" s="84"/>
    </row>
    <row r="2830" spans="1:73" ht="15.6" customHeight="1" thickTop="1" thickBot="1">
      <c r="A2830" s="62"/>
      <c r="B2830" s="252"/>
      <c r="C2830" s="241"/>
      <c r="D2830" s="253"/>
      <c r="E2830" s="253"/>
      <c r="F2830" s="95"/>
      <c r="G2830" s="95"/>
      <c r="H2830" s="261"/>
      <c r="I2830" s="261"/>
      <c r="J2830" s="261"/>
      <c r="K2830" s="261"/>
      <c r="L2830" s="261"/>
      <c r="M2830" s="261"/>
      <c r="N2830" s="261"/>
      <c r="O2830" s="258"/>
      <c r="P2830" s="258"/>
      <c r="Q2830" s="258"/>
      <c r="R2830" s="258"/>
      <c r="S2830" s="261"/>
      <c r="T2830" s="261"/>
      <c r="U2830" s="261"/>
      <c r="V2830" s="260"/>
      <c r="W2830" s="261"/>
      <c r="X2830" s="261"/>
      <c r="Y2830" s="261"/>
      <c r="Z2830" s="258"/>
      <c r="AA2830" s="258"/>
      <c r="AB2830" s="258"/>
      <c r="AC2830" s="258"/>
      <c r="AD2830" s="261"/>
      <c r="AE2830" s="261"/>
      <c r="AF2830" s="261"/>
      <c r="AG2830" s="261"/>
      <c r="AH2830" s="260"/>
      <c r="AI2830" s="260"/>
      <c r="AJ2830" s="261"/>
      <c r="AK2830" s="258"/>
      <c r="AL2830" s="258"/>
      <c r="AM2830" s="258"/>
      <c r="AN2830" s="258"/>
      <c r="AO2830" s="261"/>
      <c r="AP2830" s="261"/>
      <c r="AQ2830" s="261"/>
      <c r="AR2830" s="261"/>
      <c r="AS2830" s="261"/>
      <c r="AT2830" s="263"/>
      <c r="AU2830" s="263"/>
      <c r="AV2830" s="268"/>
      <c r="AW2830" s="268"/>
      <c r="AX2830" s="268"/>
      <c r="AY2830" s="268"/>
      <c r="AZ2830" s="258"/>
      <c r="BA2830" s="269"/>
      <c r="BB2830" s="269"/>
      <c r="BC2830" s="270"/>
      <c r="BD2830" s="271"/>
      <c r="BE2830" s="272"/>
      <c r="BF2830" s="272"/>
      <c r="BG2830" s="263"/>
      <c r="BH2830" s="273"/>
      <c r="BI2830" s="274"/>
      <c r="BJ2830" s="274"/>
      <c r="BK2830" s="263"/>
      <c r="BL2830" s="268"/>
      <c r="BM2830" s="268"/>
      <c r="BN2830" s="275"/>
      <c r="BO2830" s="96"/>
      <c r="BP2830" s="96"/>
      <c r="BQ2830" s="62"/>
      <c r="BR2830" s="62"/>
      <c r="BS2830" s="62"/>
    </row>
    <row r="2831" spans="1:73" s="88" customFormat="1" ht="74.849999999999994" customHeight="1" thickTop="1" thickBot="1">
      <c r="A2831" s="84"/>
      <c r="B2831" s="482" t="s">
        <v>51</v>
      </c>
      <c r="C2831" s="472"/>
      <c r="D2831" s="483" t="s">
        <v>61</v>
      </c>
      <c r="E2831" s="483"/>
      <c r="F2831" s="93"/>
      <c r="G2831" s="93"/>
      <c r="H2831" s="469">
        <f>H2829</f>
        <v>0</v>
      </c>
      <c r="I2831" s="470"/>
      <c r="J2831" s="471"/>
      <c r="K2831" s="259"/>
      <c r="L2831" s="469">
        <f>L2829</f>
        <v>0</v>
      </c>
      <c r="M2831" s="470"/>
      <c r="N2831" s="471"/>
      <c r="O2831" s="476" t="s">
        <v>57</v>
      </c>
      <c r="P2831" s="477"/>
      <c r="Q2831" s="477"/>
      <c r="R2831" s="477"/>
      <c r="S2831" s="469">
        <f>S2829-H2829</f>
        <v>0</v>
      </c>
      <c r="T2831" s="470"/>
      <c r="U2831" s="471"/>
      <c r="V2831" s="259"/>
      <c r="W2831" s="469">
        <f>W2829-L2829</f>
        <v>0</v>
      </c>
      <c r="X2831" s="470"/>
      <c r="Y2831" s="471"/>
      <c r="Z2831" s="476" t="s">
        <v>56</v>
      </c>
      <c r="AA2831" s="477"/>
      <c r="AB2831" s="477"/>
      <c r="AC2831" s="478"/>
      <c r="AD2831" s="469">
        <f>AD2829-S2829</f>
        <v>0</v>
      </c>
      <c r="AE2831" s="470"/>
      <c r="AF2831" s="471"/>
      <c r="AG2831" s="259"/>
      <c r="AH2831" s="469">
        <f>AH2829-W2829</f>
        <v>0</v>
      </c>
      <c r="AI2831" s="470"/>
      <c r="AJ2831" s="471"/>
      <c r="AK2831" s="476" t="s">
        <v>58</v>
      </c>
      <c r="AL2831" s="477"/>
      <c r="AM2831" s="477"/>
      <c r="AN2831" s="478"/>
      <c r="AO2831" s="469">
        <f>AO2829-AD2829</f>
        <v>0</v>
      </c>
      <c r="AP2831" s="470"/>
      <c r="AQ2831" s="471"/>
      <c r="AR2831" s="263"/>
      <c r="AS2831" s="469">
        <f>AS2829-AH2829</f>
        <v>0</v>
      </c>
      <c r="AT2831" s="470"/>
      <c r="AU2831" s="471"/>
      <c r="AV2831" s="264"/>
      <c r="AW2831" s="264"/>
      <c r="AX2831" s="264"/>
      <c r="AY2831" s="264"/>
      <c r="AZ2831" s="472" t="s">
        <v>50</v>
      </c>
      <c r="BA2831" s="472"/>
      <c r="BB2831" s="472"/>
      <c r="BC2831" s="472"/>
      <c r="BD2831" s="473"/>
      <c r="BE2831" s="469">
        <f>BE2829-AO2829</f>
        <v>0</v>
      </c>
      <c r="BF2831" s="470"/>
      <c r="BG2831" s="471"/>
      <c r="BH2831" s="276"/>
      <c r="BI2831" s="469">
        <f>BI2829-AS2829</f>
        <v>0</v>
      </c>
      <c r="BJ2831" s="470"/>
      <c r="BK2831" s="471"/>
      <c r="BL2831" s="266"/>
      <c r="BM2831" s="266"/>
      <c r="BN2831" s="267"/>
      <c r="BO2831" s="94"/>
      <c r="BP2831" s="94"/>
      <c r="BQ2831" s="84"/>
      <c r="BR2831" s="84"/>
      <c r="BS2831" s="84"/>
    </row>
    <row r="2832" spans="1:73" ht="27.75" thickTop="1" thickBot="1">
      <c r="A2832" s="62"/>
      <c r="B2832" s="254"/>
      <c r="C2832" s="255"/>
      <c r="D2832" s="255"/>
      <c r="E2832" s="255"/>
      <c r="F2832" s="97"/>
      <c r="G2832" s="97"/>
      <c r="H2832" s="255"/>
      <c r="I2832" s="255"/>
      <c r="J2832" s="255"/>
      <c r="K2832" s="255"/>
      <c r="L2832" s="255"/>
      <c r="M2832" s="255"/>
      <c r="N2832" s="255"/>
      <c r="O2832" s="255"/>
      <c r="P2832" s="255"/>
      <c r="Q2832" s="255"/>
      <c r="R2832" s="255"/>
      <c r="S2832" s="255"/>
      <c r="T2832" s="255"/>
      <c r="U2832" s="255"/>
      <c r="V2832" s="255"/>
      <c r="W2832" s="255"/>
      <c r="X2832" s="255"/>
      <c r="Y2832" s="255"/>
      <c r="Z2832" s="255"/>
      <c r="AA2832" s="255"/>
      <c r="AB2832" s="255"/>
      <c r="AC2832" s="255"/>
      <c r="AD2832" s="255"/>
      <c r="AE2832" s="255"/>
      <c r="AF2832" s="262"/>
      <c r="AG2832" s="262"/>
      <c r="AH2832" s="255"/>
      <c r="AI2832" s="255"/>
      <c r="AJ2832" s="255"/>
      <c r="AK2832" s="255"/>
      <c r="AL2832" s="255"/>
      <c r="AM2832" s="255"/>
      <c r="AN2832" s="255"/>
      <c r="AO2832" s="255"/>
      <c r="AP2832" s="255"/>
      <c r="AQ2832" s="255"/>
      <c r="AR2832" s="255"/>
      <c r="AS2832" s="255"/>
      <c r="AT2832" s="255"/>
      <c r="AU2832" s="255"/>
      <c r="AV2832" s="255"/>
      <c r="AW2832" s="255"/>
      <c r="AX2832" s="255"/>
      <c r="AY2832" s="255"/>
      <c r="AZ2832" s="255"/>
      <c r="BA2832" s="474" t="s">
        <v>104</v>
      </c>
      <c r="BB2832" s="474"/>
      <c r="BC2832" s="474"/>
      <c r="BD2832" s="474"/>
      <c r="BE2832" s="474"/>
      <c r="BF2832" s="474"/>
      <c r="BG2832" s="474"/>
      <c r="BH2832" s="474"/>
      <c r="BI2832" s="474"/>
      <c r="BJ2832" s="474"/>
      <c r="BK2832" s="474"/>
      <c r="BL2832" s="474"/>
      <c r="BM2832" s="474"/>
      <c r="BN2832" s="475"/>
      <c r="BO2832" s="98"/>
      <c r="BP2832" s="98"/>
      <c r="BQ2832" s="62"/>
      <c r="BR2832" s="62"/>
      <c r="BS2832" s="62"/>
    </row>
    <row r="2833" spans="1:71" ht="10.9" customHeight="1" thickTop="1">
      <c r="A2833" s="62"/>
      <c r="B2833" s="63"/>
      <c r="C2833" s="62"/>
      <c r="D2833" s="62"/>
      <c r="E2833" s="62"/>
      <c r="F2833" s="64"/>
      <c r="G2833" s="64"/>
      <c r="H2833" s="62"/>
      <c r="I2833" s="62"/>
      <c r="J2833" s="62"/>
      <c r="K2833" s="62"/>
      <c r="L2833" s="62"/>
      <c r="M2833" s="62"/>
      <c r="N2833" s="62"/>
      <c r="O2833" s="62"/>
      <c r="P2833" s="62"/>
      <c r="Q2833" s="62"/>
      <c r="R2833" s="62"/>
      <c r="S2833" s="62"/>
      <c r="T2833" s="62"/>
      <c r="U2833" s="62"/>
      <c r="V2833" s="62"/>
      <c r="W2833" s="62"/>
      <c r="X2833" s="62"/>
      <c r="Y2833" s="62"/>
      <c r="Z2833" s="62"/>
      <c r="AA2833" s="62"/>
      <c r="AB2833" s="62"/>
      <c r="AC2833" s="62"/>
      <c r="AD2833" s="62"/>
      <c r="AE2833" s="62"/>
      <c r="AF2833" s="65"/>
      <c r="AG2833" s="65"/>
      <c r="AH2833" s="62"/>
      <c r="AI2833" s="62"/>
      <c r="AJ2833" s="62"/>
      <c r="AK2833" s="62"/>
      <c r="AL2833" s="62"/>
      <c r="AM2833" s="62"/>
      <c r="AN2833" s="62"/>
      <c r="AO2833" s="62"/>
      <c r="AP2833" s="62"/>
      <c r="AQ2833" s="62"/>
      <c r="AR2833" s="62"/>
      <c r="AS2833" s="62"/>
      <c r="AT2833" s="62"/>
      <c r="AU2833" s="62"/>
      <c r="AV2833" s="62"/>
      <c r="AW2833" s="62"/>
      <c r="AX2833" s="62"/>
      <c r="AY2833" s="62"/>
      <c r="AZ2833" s="62"/>
      <c r="BA2833" s="62"/>
      <c r="BB2833" s="62"/>
      <c r="BC2833" s="62"/>
      <c r="BD2833" s="62"/>
      <c r="BE2833" s="62"/>
      <c r="BF2833" s="62"/>
      <c r="BG2833" s="62"/>
      <c r="BH2833" s="62"/>
      <c r="BI2833" s="62"/>
      <c r="BJ2833" s="62"/>
      <c r="BK2833" s="62"/>
      <c r="BL2833" s="62"/>
      <c r="BM2833" s="62"/>
      <c r="BN2833" s="62"/>
      <c r="BO2833" s="66"/>
      <c r="BP2833" s="66"/>
      <c r="BQ2833" s="62">
        <f>BQ478+BQ537+BQ596+BQ655+BQ714+BQ773+BQ832+BQ891+BQ950+BQ1009+BQ1068+BQ1127+BQ1186+BQ1245+BQ1304+BQ1363+BQ1422+BQ1481+BQ1540+BQ1599+BQ1658+BQ1717+BQ1776+BQ1835+BQ1894+BQ1953+BQ2012+BQ2071+BQ2130+BQ2189+BQ2248+BQ2307+BQ2366+BQ2425+BQ2484+BQ2543+BQ2602+BQ2661+BQ2720+BQ2779</f>
        <v>0</v>
      </c>
      <c r="BR2833" s="62">
        <f>BR478+BR537+BR596+BR655+BR714+BR773+BR832+BR891+BR950+BR1009+BR1068+BR1127+BR1186+BR1245+BR1304+BR1363+BR1422+BR1481+BR1540+BR1599+BR1658+BR1717+BR1776+BR1835+BR1894+BR1953+BR2012+BR2071+BR2130+BR2189+BR2248+BR2307+BR2366+BR2425+BR2484+BR2543+BR2602+BR2661+BR2720+BR2779</f>
        <v>0</v>
      </c>
      <c r="BS2833" s="62"/>
    </row>
    <row r="2834" spans="1:71" s="69" customFormat="1" ht="33.75">
      <c r="A2834" s="68"/>
      <c r="B2834" s="651" t="s">
        <v>9</v>
      </c>
      <c r="C2834" s="651"/>
      <c r="D2834" s="651"/>
      <c r="E2834" s="651"/>
      <c r="F2834" s="651"/>
      <c r="G2834" s="651"/>
      <c r="H2834" s="651"/>
      <c r="I2834" s="651"/>
      <c r="J2834" s="651"/>
      <c r="K2834" s="651"/>
      <c r="L2834" s="651"/>
      <c r="M2834" s="651"/>
      <c r="N2834" s="651"/>
      <c r="O2834" s="651"/>
      <c r="P2834" s="651"/>
      <c r="Q2834" s="651"/>
      <c r="R2834" s="651"/>
      <c r="S2834" s="651"/>
      <c r="T2834" s="651"/>
      <c r="U2834" s="651"/>
      <c r="V2834" s="651"/>
      <c r="W2834" s="651"/>
      <c r="X2834" s="651"/>
      <c r="Y2834" s="651"/>
      <c r="Z2834" s="651"/>
      <c r="AA2834" s="651"/>
      <c r="AB2834" s="651"/>
      <c r="AC2834" s="651"/>
      <c r="AD2834" s="651"/>
      <c r="AE2834" s="651"/>
      <c r="AF2834" s="651"/>
      <c r="AG2834" s="651"/>
      <c r="AH2834" s="651"/>
      <c r="AI2834" s="651"/>
      <c r="AJ2834" s="651"/>
      <c r="AK2834" s="651"/>
      <c r="AL2834" s="651"/>
      <c r="AM2834" s="651"/>
      <c r="AN2834" s="651"/>
      <c r="AO2834" s="651"/>
      <c r="AP2834" s="651"/>
      <c r="AQ2834" s="651"/>
      <c r="AR2834" s="651"/>
      <c r="AS2834" s="651"/>
      <c r="AT2834" s="651"/>
      <c r="AU2834" s="651"/>
      <c r="AV2834" s="651"/>
      <c r="AW2834" s="651"/>
      <c r="AX2834" s="651"/>
      <c r="AY2834" s="651"/>
      <c r="AZ2834" s="651"/>
      <c r="BA2834" s="651"/>
      <c r="BB2834" s="651"/>
      <c r="BC2834" s="651"/>
      <c r="BD2834" s="651"/>
      <c r="BE2834" s="651"/>
      <c r="BF2834" s="651"/>
      <c r="BG2834" s="651"/>
      <c r="BH2834" s="651"/>
      <c r="BI2834" s="651"/>
      <c r="BJ2834" s="651"/>
      <c r="BK2834" s="651"/>
      <c r="BL2834" s="651"/>
      <c r="BM2834" s="651"/>
      <c r="BN2834" s="651"/>
      <c r="BO2834" s="223"/>
      <c r="BP2834" s="223"/>
      <c r="BQ2834" s="68"/>
      <c r="BR2834" s="68"/>
      <c r="BS2834" s="68"/>
    </row>
    <row r="2835" spans="1:71" ht="10.9" customHeight="1">
      <c r="A2835" s="62"/>
      <c r="B2835" s="224"/>
      <c r="C2835" s="225"/>
      <c r="D2835" s="225"/>
      <c r="E2835" s="225"/>
      <c r="F2835" s="226"/>
      <c r="G2835" s="226"/>
      <c r="H2835" s="225"/>
      <c r="I2835" s="225"/>
      <c r="J2835" s="225"/>
      <c r="K2835" s="225"/>
      <c r="L2835" s="225"/>
      <c r="M2835" s="225"/>
      <c r="N2835" s="225"/>
      <c r="O2835" s="225"/>
      <c r="P2835" s="225"/>
      <c r="Q2835" s="225"/>
      <c r="R2835" s="225"/>
      <c r="S2835" s="225"/>
      <c r="T2835" s="225"/>
      <c r="U2835" s="225"/>
      <c r="V2835" s="225"/>
      <c r="W2835" s="225"/>
      <c r="X2835" s="225"/>
      <c r="Y2835" s="225"/>
      <c r="Z2835" s="225"/>
      <c r="AA2835" s="225"/>
      <c r="AB2835" s="225"/>
      <c r="AC2835" s="225"/>
      <c r="AD2835" s="225"/>
      <c r="AE2835" s="225"/>
      <c r="AF2835" s="227"/>
      <c r="AG2835" s="227"/>
      <c r="AH2835" s="225"/>
      <c r="AI2835" s="225"/>
      <c r="AJ2835" s="225"/>
      <c r="AK2835" s="225"/>
      <c r="AL2835" s="225"/>
      <c r="AM2835" s="225"/>
      <c r="AN2835" s="225"/>
      <c r="AO2835" s="225"/>
      <c r="AP2835" s="225"/>
      <c r="AQ2835" s="225"/>
      <c r="AR2835" s="225"/>
      <c r="AS2835" s="225"/>
      <c r="AT2835" s="225"/>
      <c r="AU2835" s="225"/>
      <c r="AV2835" s="225"/>
      <c r="AW2835" s="225"/>
      <c r="AX2835" s="225"/>
      <c r="AY2835" s="225"/>
      <c r="AZ2835" s="225"/>
      <c r="BA2835" s="225"/>
      <c r="BB2835" s="225"/>
      <c r="BC2835" s="225"/>
      <c r="BD2835" s="225"/>
      <c r="BE2835" s="225"/>
      <c r="BF2835" s="225"/>
      <c r="BG2835" s="225"/>
      <c r="BH2835" s="225"/>
      <c r="BI2835" s="225"/>
      <c r="BJ2835" s="225"/>
      <c r="BK2835" s="225"/>
      <c r="BL2835" s="225"/>
      <c r="BM2835" s="225"/>
      <c r="BN2835" s="652"/>
      <c r="BO2835" s="652"/>
      <c r="BP2835" s="652"/>
      <c r="BQ2835" s="62"/>
      <c r="BR2835" s="62"/>
      <c r="BS2835" s="62"/>
    </row>
    <row r="2836" spans="1:71" s="70" customFormat="1" ht="36.75" customHeight="1">
      <c r="A2836" s="63"/>
      <c r="B2836" s="224"/>
      <c r="C2836" s="224"/>
      <c r="D2836" s="228" t="s">
        <v>10</v>
      </c>
      <c r="E2836" s="653" t="str">
        <f>IF(ROSTER!D$3="","",ROSTER!D$3)</f>
        <v/>
      </c>
      <c r="F2836" s="653"/>
      <c r="G2836" s="653"/>
      <c r="H2836" s="653"/>
      <c r="I2836" s="653"/>
      <c r="J2836" s="653"/>
      <c r="K2836" s="653"/>
      <c r="L2836" s="653"/>
      <c r="M2836" s="653"/>
      <c r="N2836" s="653"/>
      <c r="O2836" s="653"/>
      <c r="P2836" s="653"/>
      <c r="Q2836" s="653"/>
      <c r="R2836" s="653"/>
      <c r="S2836" s="653"/>
      <c r="T2836" s="653"/>
      <c r="U2836" s="653"/>
      <c r="V2836" s="653"/>
      <c r="W2836" s="653"/>
      <c r="X2836" s="653"/>
      <c r="Y2836" s="653"/>
      <c r="Z2836" s="653"/>
      <c r="AA2836" s="653"/>
      <c r="AB2836" s="653"/>
      <c r="AC2836" s="653"/>
      <c r="AD2836" s="229"/>
      <c r="AE2836" s="649" t="s">
        <v>11</v>
      </c>
      <c r="AF2836" s="649"/>
      <c r="AG2836" s="649"/>
      <c r="AH2836" s="649"/>
      <c r="AI2836" s="649"/>
      <c r="AJ2836" s="649"/>
      <c r="AK2836" s="649"/>
      <c r="AL2836" s="647"/>
      <c r="AM2836" s="647"/>
      <c r="AN2836" s="647"/>
      <c r="AO2836" s="647"/>
      <c r="AP2836" s="647"/>
      <c r="AQ2836" s="647"/>
      <c r="AR2836" s="647"/>
      <c r="AS2836" s="647"/>
      <c r="AT2836" s="647"/>
      <c r="AU2836" s="647"/>
      <c r="AV2836" s="647"/>
      <c r="AW2836" s="647"/>
      <c r="AX2836" s="647"/>
      <c r="AY2836" s="647"/>
      <c r="AZ2836" s="647"/>
      <c r="BA2836" s="647"/>
      <c r="BB2836" s="647"/>
      <c r="BC2836" s="647"/>
      <c r="BD2836" s="647"/>
      <c r="BE2836" s="647"/>
      <c r="BF2836" s="647"/>
      <c r="BG2836" s="647"/>
      <c r="BH2836" s="647"/>
      <c r="BI2836" s="647"/>
      <c r="BJ2836" s="647"/>
      <c r="BK2836" s="647"/>
      <c r="BL2836" s="647"/>
      <c r="BM2836" s="647"/>
      <c r="BN2836" s="652"/>
      <c r="BO2836" s="652"/>
      <c r="BP2836" s="652"/>
      <c r="BQ2836" s="63"/>
      <c r="BR2836" s="63"/>
      <c r="BS2836" s="63"/>
    </row>
    <row r="2837" spans="1:71" ht="8.85" customHeight="1">
      <c r="A2837" s="71"/>
      <c r="B2837" s="224"/>
      <c r="C2837" s="227" t="s">
        <v>39</v>
      </c>
      <c r="D2837" s="227"/>
      <c r="E2837" s="227"/>
      <c r="F2837" s="230"/>
      <c r="G2837" s="230"/>
      <c r="H2837" s="227"/>
      <c r="I2837" s="227"/>
      <c r="J2837" s="231"/>
      <c r="K2837" s="231"/>
      <c r="L2837" s="231"/>
      <c r="M2837" s="231"/>
      <c r="N2837" s="231"/>
      <c r="O2837" s="231"/>
      <c r="P2837" s="231"/>
      <c r="Q2837" s="231"/>
      <c r="R2837" s="231"/>
      <c r="S2837" s="231"/>
      <c r="T2837" s="231"/>
      <c r="U2837" s="231"/>
      <c r="V2837" s="231"/>
      <c r="W2837" s="231"/>
      <c r="X2837" s="231"/>
      <c r="Y2837" s="231"/>
      <c r="Z2837" s="231"/>
      <c r="AA2837" s="231"/>
      <c r="AB2837" s="231"/>
      <c r="AC2837" s="231"/>
      <c r="AD2837" s="231"/>
      <c r="AE2837" s="231"/>
      <c r="AF2837" s="231"/>
      <c r="AG2837" s="227"/>
      <c r="AH2837" s="232"/>
      <c r="AI2837" s="233"/>
      <c r="AJ2837" s="233"/>
      <c r="AK2837" s="233"/>
      <c r="AL2837" s="233"/>
      <c r="AM2837" s="233"/>
      <c r="AN2837" s="233"/>
      <c r="AO2837" s="234"/>
      <c r="AP2837" s="235"/>
      <c r="AQ2837" s="235"/>
      <c r="AR2837" s="235"/>
      <c r="AS2837" s="235"/>
      <c r="AT2837" s="235"/>
      <c r="AU2837" s="235"/>
      <c r="AV2837" s="235"/>
      <c r="AW2837" s="235"/>
      <c r="AX2837" s="235"/>
      <c r="AY2837" s="235"/>
      <c r="AZ2837" s="235"/>
      <c r="BA2837" s="235"/>
      <c r="BB2837" s="235"/>
      <c r="BC2837" s="235"/>
      <c r="BD2837" s="235"/>
      <c r="BE2837" s="235"/>
      <c r="BF2837" s="235"/>
      <c r="BG2837" s="235"/>
      <c r="BH2837" s="235"/>
      <c r="BI2837" s="235"/>
      <c r="BJ2837" s="235"/>
      <c r="BK2837" s="235"/>
      <c r="BL2837" s="235"/>
      <c r="BM2837" s="235"/>
      <c r="BN2837" s="235"/>
      <c r="BO2837" s="236"/>
      <c r="BP2837" s="236"/>
      <c r="BQ2837" s="71"/>
      <c r="BR2837" s="71"/>
      <c r="BS2837" s="71"/>
    </row>
    <row r="2838" spans="1:71" s="70" customFormat="1" ht="37.5">
      <c r="A2838" s="63"/>
      <c r="B2838" s="224"/>
      <c r="C2838" s="646" t="s">
        <v>38</v>
      </c>
      <c r="D2838" s="646"/>
      <c r="E2838" s="647"/>
      <c r="F2838" s="647"/>
      <c r="G2838" s="647"/>
      <c r="H2838" s="647"/>
      <c r="I2838" s="647"/>
      <c r="J2838" s="647"/>
      <c r="K2838" s="647"/>
      <c r="L2838" s="647"/>
      <c r="M2838" s="647"/>
      <c r="N2838" s="647"/>
      <c r="O2838" s="647"/>
      <c r="P2838" s="647"/>
      <c r="Q2838" s="647"/>
      <c r="R2838" s="647"/>
      <c r="S2838" s="647"/>
      <c r="T2838" s="647"/>
      <c r="U2838" s="647"/>
      <c r="V2838" s="647"/>
      <c r="W2838" s="647"/>
      <c r="X2838" s="647"/>
      <c r="Y2838" s="647"/>
      <c r="Z2838" s="647"/>
      <c r="AA2838" s="647"/>
      <c r="AB2838" s="647"/>
      <c r="AC2838" s="647"/>
      <c r="AD2838" s="229"/>
      <c r="AE2838" s="648" t="s">
        <v>21</v>
      </c>
      <c r="AF2838" s="648"/>
      <c r="AG2838" s="648"/>
      <c r="AH2838" s="648"/>
      <c r="AI2838" s="647"/>
      <c r="AJ2838" s="647"/>
      <c r="AK2838" s="647"/>
      <c r="AL2838" s="647"/>
      <c r="AM2838" s="647"/>
      <c r="AN2838" s="647"/>
      <c r="AO2838" s="647"/>
      <c r="AP2838" s="647"/>
      <c r="AQ2838" s="647"/>
      <c r="AR2838" s="647"/>
      <c r="AS2838" s="647"/>
      <c r="AT2838" s="647"/>
      <c r="AU2838" s="647"/>
      <c r="AV2838" s="647"/>
      <c r="AW2838" s="647"/>
      <c r="AX2838" s="647"/>
      <c r="AY2838" s="647"/>
      <c r="AZ2838" s="647"/>
      <c r="BA2838" s="649" t="s">
        <v>12</v>
      </c>
      <c r="BB2838" s="649"/>
      <c r="BC2838" s="649"/>
      <c r="BD2838" s="650"/>
      <c r="BE2838" s="650"/>
      <c r="BF2838" s="650"/>
      <c r="BG2838" s="650"/>
      <c r="BH2838" s="650"/>
      <c r="BI2838" s="650"/>
      <c r="BJ2838" s="650"/>
      <c r="BK2838" s="650"/>
      <c r="BL2838" s="650"/>
      <c r="BM2838" s="650"/>
      <c r="BN2838" s="237"/>
      <c r="BO2838" s="238"/>
      <c r="BP2838" s="238"/>
      <c r="BQ2838" s="72">
        <f>IF(BD2838=0,0,1)</f>
        <v>0</v>
      </c>
      <c r="BR2838" s="73">
        <f>IF((BE2888+BI2888)&gt;(AO2888+AS2888),1,0)</f>
        <v>0</v>
      </c>
      <c r="BS2838" s="74"/>
    </row>
    <row r="2839" spans="1:71" ht="9.6" customHeight="1">
      <c r="A2839" s="62"/>
      <c r="B2839" s="224"/>
      <c r="C2839" s="225"/>
      <c r="D2839" s="225"/>
      <c r="E2839" s="225"/>
      <c r="F2839" s="226"/>
      <c r="G2839" s="226"/>
      <c r="H2839" s="225"/>
      <c r="I2839" s="225"/>
      <c r="J2839" s="225"/>
      <c r="K2839" s="225"/>
      <c r="L2839" s="225"/>
      <c r="M2839" s="225"/>
      <c r="N2839" s="225"/>
      <c r="O2839" s="225"/>
      <c r="P2839" s="225"/>
      <c r="Q2839" s="225"/>
      <c r="R2839" s="225"/>
      <c r="S2839" s="225"/>
      <c r="T2839" s="225"/>
      <c r="U2839" s="225"/>
      <c r="V2839" s="225"/>
      <c r="W2839" s="225"/>
      <c r="X2839" s="225"/>
      <c r="Y2839" s="225"/>
      <c r="Z2839" s="225"/>
      <c r="AA2839" s="225"/>
      <c r="AB2839" s="225"/>
      <c r="AC2839" s="225"/>
      <c r="AD2839" s="225"/>
      <c r="AE2839" s="225"/>
      <c r="AF2839" s="227"/>
      <c r="AG2839" s="227"/>
      <c r="AH2839" s="225"/>
      <c r="AI2839" s="225"/>
      <c r="AJ2839" s="225"/>
      <c r="AK2839" s="225"/>
      <c r="AL2839" s="225"/>
      <c r="AM2839" s="225"/>
      <c r="AN2839" s="225"/>
      <c r="AO2839" s="225"/>
      <c r="AP2839" s="225"/>
      <c r="AQ2839" s="225"/>
      <c r="AR2839" s="225"/>
      <c r="AS2839" s="225"/>
      <c r="AT2839" s="225"/>
      <c r="AU2839" s="225"/>
      <c r="AV2839" s="225"/>
      <c r="AW2839" s="225"/>
      <c r="AX2839" s="225"/>
      <c r="AY2839" s="225"/>
      <c r="AZ2839" s="225"/>
      <c r="BA2839" s="225"/>
      <c r="BB2839" s="225"/>
      <c r="BC2839" s="225"/>
      <c r="BD2839" s="225"/>
      <c r="BE2839" s="225"/>
      <c r="BF2839" s="225"/>
      <c r="BG2839" s="225"/>
      <c r="BH2839" s="225"/>
      <c r="BI2839" s="225"/>
      <c r="BJ2839" s="225"/>
      <c r="BK2839" s="225"/>
      <c r="BL2839" s="225"/>
      <c r="BM2839" s="225"/>
      <c r="BN2839" s="225"/>
      <c r="BO2839" s="239"/>
      <c r="BP2839" s="239"/>
      <c r="BQ2839" s="62"/>
      <c r="BR2839" s="62"/>
      <c r="BS2839" s="62"/>
    </row>
    <row r="2840" spans="1:71" ht="8.85" customHeight="1" thickBot="1">
      <c r="A2840" s="62"/>
      <c r="B2840" s="240"/>
      <c r="C2840" s="241"/>
      <c r="D2840" s="241"/>
      <c r="E2840" s="241"/>
      <c r="F2840" s="242"/>
      <c r="G2840" s="242"/>
      <c r="H2840" s="241"/>
      <c r="I2840" s="241"/>
      <c r="J2840" s="241"/>
      <c r="K2840" s="241"/>
      <c r="L2840" s="241"/>
      <c r="M2840" s="241"/>
      <c r="N2840" s="241"/>
      <c r="O2840" s="241"/>
      <c r="P2840" s="241"/>
      <c r="Q2840" s="241"/>
      <c r="R2840" s="241"/>
      <c r="S2840" s="241"/>
      <c r="T2840" s="241"/>
      <c r="U2840" s="241"/>
      <c r="V2840" s="241"/>
      <c r="W2840" s="241"/>
      <c r="X2840" s="241"/>
      <c r="Y2840" s="241"/>
      <c r="Z2840" s="241"/>
      <c r="AA2840" s="241"/>
      <c r="AB2840" s="241"/>
      <c r="AC2840" s="241"/>
      <c r="AD2840" s="241"/>
      <c r="AE2840" s="241"/>
      <c r="AF2840" s="243"/>
      <c r="AG2840" s="243"/>
      <c r="AH2840" s="241"/>
      <c r="AI2840" s="241"/>
      <c r="AJ2840" s="241"/>
      <c r="AK2840" s="241"/>
      <c r="AL2840" s="241"/>
      <c r="AM2840" s="241"/>
      <c r="AN2840" s="241"/>
      <c r="AO2840" s="241"/>
      <c r="AP2840" s="241"/>
      <c r="AQ2840" s="241"/>
      <c r="AR2840" s="241"/>
      <c r="AS2840" s="241"/>
      <c r="AT2840" s="241"/>
      <c r="AU2840" s="241"/>
      <c r="AV2840" s="241"/>
      <c r="AW2840" s="241"/>
      <c r="AX2840" s="241"/>
      <c r="AY2840" s="241"/>
      <c r="AZ2840" s="241"/>
      <c r="BA2840" s="241"/>
      <c r="BB2840" s="241"/>
      <c r="BC2840" s="241"/>
      <c r="BD2840" s="241"/>
      <c r="BE2840" s="241"/>
      <c r="BF2840" s="241"/>
      <c r="BG2840" s="241"/>
      <c r="BH2840" s="241"/>
      <c r="BI2840" s="241"/>
      <c r="BJ2840" s="241"/>
      <c r="BK2840" s="241"/>
      <c r="BL2840" s="241"/>
      <c r="BM2840" s="241"/>
      <c r="BN2840" s="241"/>
      <c r="BO2840" s="244"/>
      <c r="BP2840" s="244"/>
      <c r="BQ2840" s="62"/>
      <c r="BR2840" s="62"/>
      <c r="BS2840" s="62"/>
    </row>
    <row r="2841" spans="1:71" s="70" customFormat="1" ht="33.4" customHeight="1" thickTop="1">
      <c r="A2841" s="74"/>
      <c r="B2841" s="634" t="s">
        <v>0</v>
      </c>
      <c r="C2841" s="636" t="s">
        <v>1</v>
      </c>
      <c r="D2841" s="637"/>
      <c r="E2841" s="245" t="s">
        <v>28</v>
      </c>
      <c r="F2841" s="644" t="s">
        <v>115</v>
      </c>
      <c r="G2841" s="644" t="s">
        <v>116</v>
      </c>
      <c r="H2841" s="640" t="s">
        <v>41</v>
      </c>
      <c r="I2841" s="641"/>
      <c r="J2841" s="619" t="s">
        <v>7</v>
      </c>
      <c r="K2841" s="619"/>
      <c r="L2841" s="619"/>
      <c r="M2841" s="619"/>
      <c r="N2841" s="619"/>
      <c r="O2841" s="619"/>
      <c r="P2841" s="619" t="s">
        <v>2</v>
      </c>
      <c r="Q2841" s="619"/>
      <c r="R2841" s="619"/>
      <c r="S2841" s="619"/>
      <c r="T2841" s="619"/>
      <c r="U2841" s="619"/>
      <c r="V2841" s="630" t="s">
        <v>35</v>
      </c>
      <c r="W2841" s="631"/>
      <c r="X2841" s="630" t="s">
        <v>36</v>
      </c>
      <c r="Y2841" s="631"/>
      <c r="Z2841" s="630" t="s">
        <v>44</v>
      </c>
      <c r="AA2841" s="631"/>
      <c r="AB2841" s="619" t="s">
        <v>6</v>
      </c>
      <c r="AC2841" s="619"/>
      <c r="AD2841" s="619"/>
      <c r="AE2841" s="619"/>
      <c r="AF2841" s="619"/>
      <c r="AG2841" s="619"/>
      <c r="AH2841" s="619" t="s">
        <v>74</v>
      </c>
      <c r="AI2841" s="619"/>
      <c r="AJ2841" s="619"/>
      <c r="AK2841" s="619"/>
      <c r="AL2841" s="619"/>
      <c r="AM2841" s="619"/>
      <c r="AN2841" s="619" t="s">
        <v>75</v>
      </c>
      <c r="AO2841" s="619"/>
      <c r="AP2841" s="619"/>
      <c r="AQ2841" s="619"/>
      <c r="AR2841" s="619"/>
      <c r="AS2841" s="619"/>
      <c r="AT2841" s="619" t="s">
        <v>76</v>
      </c>
      <c r="AU2841" s="619"/>
      <c r="AV2841" s="619"/>
      <c r="AW2841" s="619"/>
      <c r="AX2841" s="619"/>
      <c r="AY2841" s="621"/>
      <c r="AZ2841" s="619" t="s">
        <v>4</v>
      </c>
      <c r="BA2841" s="619"/>
      <c r="BB2841" s="619"/>
      <c r="BC2841" s="619"/>
      <c r="BD2841" s="619"/>
      <c r="BE2841" s="620"/>
      <c r="BF2841" s="619" t="s">
        <v>77</v>
      </c>
      <c r="BG2841" s="619"/>
      <c r="BH2841" s="619"/>
      <c r="BI2841" s="619"/>
      <c r="BJ2841" s="619"/>
      <c r="BK2841" s="621"/>
      <c r="BL2841" s="622" t="s">
        <v>25</v>
      </c>
      <c r="BM2841" s="623"/>
      <c r="BN2841" s="624"/>
      <c r="BO2841" s="615" t="s">
        <v>92</v>
      </c>
      <c r="BP2841" s="615" t="s">
        <v>93</v>
      </c>
      <c r="BQ2841" s="74"/>
      <c r="BR2841" s="74"/>
      <c r="BS2841" s="74"/>
    </row>
    <row r="2842" spans="1:71" s="76" customFormat="1" ht="31.9" customHeight="1">
      <c r="A2842" s="75"/>
      <c r="B2842" s="635"/>
      <c r="C2842" s="638"/>
      <c r="D2842" s="639"/>
      <c r="E2842" s="246" t="s">
        <v>117</v>
      </c>
      <c r="F2842" s="645"/>
      <c r="G2842" s="645"/>
      <c r="H2842" s="642"/>
      <c r="I2842" s="643"/>
      <c r="J2842" s="607" t="s">
        <v>17</v>
      </c>
      <c r="K2842" s="608"/>
      <c r="L2842" s="609" t="s">
        <v>18</v>
      </c>
      <c r="M2842" s="610"/>
      <c r="N2842" s="617" t="s">
        <v>19</v>
      </c>
      <c r="O2842" s="618" t="s">
        <v>8</v>
      </c>
      <c r="P2842" s="607" t="s">
        <v>26</v>
      </c>
      <c r="Q2842" s="608"/>
      <c r="R2842" s="609" t="s">
        <v>24</v>
      </c>
      <c r="S2842" s="610"/>
      <c r="T2842" s="617" t="s">
        <v>19</v>
      </c>
      <c r="U2842" s="618"/>
      <c r="V2842" s="632"/>
      <c r="W2842" s="633"/>
      <c r="X2842" s="632"/>
      <c r="Y2842" s="633"/>
      <c r="Z2842" s="632"/>
      <c r="AA2842" s="633"/>
      <c r="AB2842" s="607" t="s">
        <v>54</v>
      </c>
      <c r="AC2842" s="608"/>
      <c r="AD2842" s="609" t="s">
        <v>23</v>
      </c>
      <c r="AE2842" s="610" t="s">
        <v>3</v>
      </c>
      <c r="AF2842" s="611" t="s">
        <v>5</v>
      </c>
      <c r="AG2842" s="612"/>
      <c r="AH2842" s="607" t="s">
        <v>54</v>
      </c>
      <c r="AI2842" s="608"/>
      <c r="AJ2842" s="609" t="s">
        <v>23</v>
      </c>
      <c r="AK2842" s="610" t="s">
        <v>3</v>
      </c>
      <c r="AL2842" s="611" t="s">
        <v>5</v>
      </c>
      <c r="AM2842" s="612"/>
      <c r="AN2842" s="607" t="s">
        <v>54</v>
      </c>
      <c r="AO2842" s="608"/>
      <c r="AP2842" s="609" t="s">
        <v>23</v>
      </c>
      <c r="AQ2842" s="610" t="s">
        <v>3</v>
      </c>
      <c r="AR2842" s="611" t="s">
        <v>5</v>
      </c>
      <c r="AS2842" s="612"/>
      <c r="AT2842" s="613" t="s">
        <v>54</v>
      </c>
      <c r="AU2842" s="614"/>
      <c r="AV2842" s="628" t="s">
        <v>23</v>
      </c>
      <c r="AW2842" s="629" t="s">
        <v>3</v>
      </c>
      <c r="AX2842" s="611" t="s">
        <v>5</v>
      </c>
      <c r="AY2842" s="612"/>
      <c r="AZ2842" s="607" t="s">
        <v>54</v>
      </c>
      <c r="BA2842" s="608"/>
      <c r="BB2842" s="609" t="s">
        <v>23</v>
      </c>
      <c r="BC2842" s="610" t="s">
        <v>3</v>
      </c>
      <c r="BD2842" s="611" t="s">
        <v>5</v>
      </c>
      <c r="BE2842" s="612"/>
      <c r="BF2842" s="613" t="s">
        <v>54</v>
      </c>
      <c r="BG2842" s="614"/>
      <c r="BH2842" s="628" t="s">
        <v>23</v>
      </c>
      <c r="BI2842" s="629" t="s">
        <v>3</v>
      </c>
      <c r="BJ2842" s="611" t="s">
        <v>5</v>
      </c>
      <c r="BK2842" s="612"/>
      <c r="BL2842" s="625"/>
      <c r="BM2842" s="626"/>
      <c r="BN2842" s="627"/>
      <c r="BO2842" s="616"/>
      <c r="BP2842" s="616"/>
      <c r="BQ2842" s="75"/>
      <c r="BR2842" s="75"/>
      <c r="BS2842" s="75"/>
    </row>
    <row r="2843" spans="1:71" ht="23.85" customHeight="1">
      <c r="A2843" s="77"/>
      <c r="B2843" s="605" t="str">
        <f>IF(ROSTER!B$8="","",ROSTER!B$8)</f>
        <v/>
      </c>
      <c r="C2843" s="588" t="str">
        <f>IF(ROSTER!C$8="","",ROSTER!C$8)</f>
        <v/>
      </c>
      <c r="D2843" s="589"/>
      <c r="E2843" s="590"/>
      <c r="F2843" s="592">
        <f>IF(E2843="y",1,IF(E2843="S",1,0))</f>
        <v>0</v>
      </c>
      <c r="G2843" s="594">
        <f>IF(E2843="S",1,0)</f>
        <v>0</v>
      </c>
      <c r="H2843" s="584"/>
      <c r="I2843" s="576"/>
      <c r="J2843" s="564"/>
      <c r="K2843" s="565"/>
      <c r="L2843" s="568"/>
      <c r="M2843" s="569"/>
      <c r="N2843" s="578">
        <f>L2843+J2843</f>
        <v>0</v>
      </c>
      <c r="O2843" s="579"/>
      <c r="P2843" s="564"/>
      <c r="Q2843" s="565"/>
      <c r="R2843" s="568"/>
      <c r="S2843" s="569"/>
      <c r="T2843" s="578">
        <f>R2843-P2843</f>
        <v>0</v>
      </c>
      <c r="U2843" s="579"/>
      <c r="V2843" s="584"/>
      <c r="W2843" s="576"/>
      <c r="X2843" s="564"/>
      <c r="Y2843" s="576"/>
      <c r="Z2843" s="564"/>
      <c r="AA2843" s="576"/>
      <c r="AB2843" s="564"/>
      <c r="AC2843" s="565"/>
      <c r="AD2843" s="568"/>
      <c r="AE2843" s="569"/>
      <c r="AF2843" s="548">
        <f>IF(AB2843=0,0,(AD2843/AB2843)*100)</f>
        <v>0</v>
      </c>
      <c r="AG2843" s="549"/>
      <c r="AH2843" s="564"/>
      <c r="AI2843" s="565"/>
      <c r="AJ2843" s="568"/>
      <c r="AK2843" s="569"/>
      <c r="AL2843" s="548">
        <f>IF(AH2843=0,0,(AJ2843/AH2843)*100)</f>
        <v>0</v>
      </c>
      <c r="AM2843" s="549"/>
      <c r="AN2843" s="564"/>
      <c r="AO2843" s="565"/>
      <c r="AP2843" s="568"/>
      <c r="AQ2843" s="569"/>
      <c r="AR2843" s="548">
        <f>IF(AN2843=0,0,(AP2843/AN2843)*100)</f>
        <v>0</v>
      </c>
      <c r="AS2843" s="549"/>
      <c r="AT2843" s="572">
        <f>AB2843+AH2843+AN2843</f>
        <v>0</v>
      </c>
      <c r="AU2843" s="573"/>
      <c r="AV2843" s="544">
        <f>AD2843+AJ2843+AP2843</f>
        <v>0</v>
      </c>
      <c r="AW2843" s="545"/>
      <c r="AX2843" s="548">
        <f>IF(AT2843=0,0,(AV2843/AT2843)*100)</f>
        <v>0</v>
      </c>
      <c r="AY2843" s="549"/>
      <c r="AZ2843" s="564"/>
      <c r="BA2843" s="565"/>
      <c r="BB2843" s="568"/>
      <c r="BC2843" s="569"/>
      <c r="BD2843" s="548">
        <f>IF(AZ2843=0,0,(BB2843/AZ2843)*100)</f>
        <v>0</v>
      </c>
      <c r="BE2843" s="549"/>
      <c r="BF2843" s="572">
        <f>AT2843+AZ2843</f>
        <v>0</v>
      </c>
      <c r="BG2843" s="573"/>
      <c r="BH2843" s="544">
        <f>AV2843+BB2843</f>
        <v>0</v>
      </c>
      <c r="BI2843" s="545"/>
      <c r="BJ2843" s="548">
        <f>IF(BF2843=0,0,(BH2843/BF2843)*100)</f>
        <v>0</v>
      </c>
      <c r="BK2843" s="549"/>
      <c r="BL2843" s="552">
        <f>(AD2843*2)+(AJ2843*2)+(AP2843*3)+BB2843</f>
        <v>0</v>
      </c>
      <c r="BM2843" s="553"/>
      <c r="BN2843" s="554"/>
      <c r="BO2843" s="560" t="e">
        <f>(BL2843*BR$2312)+(N2843*BR$2313)+(X2843*BR$2314)+(R2843*BR$2315)+(V2843*BR$2316)+(Z2843*BR$2317)</f>
        <v>#REF!</v>
      </c>
      <c r="BP2843" s="560" t="e">
        <f>((AZ2843-BB2843)*BR$2319)+((AT2843-AV2843)*BR$2318)+(H2843*BR$2320)+(P2843*BR$2321)</f>
        <v>#REF!</v>
      </c>
      <c r="BQ2843" s="78" t="s">
        <v>81</v>
      </c>
      <c r="BR2843" s="79" t="e">
        <f>IF(#REF!="B",#REF!,IF(#REF!="C",#REF!,#REF!))</f>
        <v>#REF!</v>
      </c>
      <c r="BS2843" s="75"/>
    </row>
    <row r="2844" spans="1:71" ht="23.85" customHeight="1">
      <c r="A2844" s="77"/>
      <c r="B2844" s="606"/>
      <c r="C2844" s="562" t="str">
        <f>IF(ROSTER!D$8="","",ROSTER!D$8)</f>
        <v/>
      </c>
      <c r="D2844" s="563"/>
      <c r="E2844" s="591"/>
      <c r="F2844" s="593"/>
      <c r="G2844" s="595"/>
      <c r="H2844" s="585"/>
      <c r="I2844" s="577"/>
      <c r="J2844" s="566"/>
      <c r="K2844" s="567"/>
      <c r="L2844" s="570"/>
      <c r="M2844" s="571"/>
      <c r="N2844" s="582" t="s">
        <v>16</v>
      </c>
      <c r="O2844" s="583"/>
      <c r="P2844" s="566"/>
      <c r="Q2844" s="567"/>
      <c r="R2844" s="570"/>
      <c r="S2844" s="571"/>
      <c r="T2844" s="582" t="s">
        <v>16</v>
      </c>
      <c r="U2844" s="583"/>
      <c r="V2844" s="585"/>
      <c r="W2844" s="577"/>
      <c r="X2844" s="566"/>
      <c r="Y2844" s="577"/>
      <c r="Z2844" s="566"/>
      <c r="AA2844" s="577"/>
      <c r="AB2844" s="566"/>
      <c r="AC2844" s="567"/>
      <c r="AD2844" s="570"/>
      <c r="AE2844" s="571"/>
      <c r="AF2844" s="598"/>
      <c r="AG2844" s="599"/>
      <c r="AH2844" s="566"/>
      <c r="AI2844" s="567"/>
      <c r="AJ2844" s="570"/>
      <c r="AK2844" s="571"/>
      <c r="AL2844" s="598"/>
      <c r="AM2844" s="599"/>
      <c r="AN2844" s="566"/>
      <c r="AO2844" s="567"/>
      <c r="AP2844" s="570"/>
      <c r="AQ2844" s="571"/>
      <c r="AR2844" s="598"/>
      <c r="AS2844" s="599"/>
      <c r="AT2844" s="603"/>
      <c r="AU2844" s="604"/>
      <c r="AV2844" s="596"/>
      <c r="AW2844" s="597"/>
      <c r="AX2844" s="598"/>
      <c r="AY2844" s="599"/>
      <c r="AZ2844" s="566"/>
      <c r="BA2844" s="567"/>
      <c r="BB2844" s="570"/>
      <c r="BC2844" s="571"/>
      <c r="BD2844" s="598"/>
      <c r="BE2844" s="599"/>
      <c r="BF2844" s="603"/>
      <c r="BG2844" s="604"/>
      <c r="BH2844" s="596"/>
      <c r="BI2844" s="597"/>
      <c r="BJ2844" s="598"/>
      <c r="BK2844" s="599"/>
      <c r="BL2844" s="600"/>
      <c r="BM2844" s="601"/>
      <c r="BN2844" s="602"/>
      <c r="BO2844" s="561"/>
      <c r="BP2844" s="561"/>
      <c r="BQ2844" s="78" t="s">
        <v>82</v>
      </c>
      <c r="BR2844" s="79" t="e">
        <f>IF(#REF!="B",#REF!,IF(#REF!="C",#REF!,#REF!))</f>
        <v>#REF!</v>
      </c>
      <c r="BS2844" s="75"/>
    </row>
    <row r="2845" spans="1:71" ht="21.75" customHeight="1">
      <c r="A2845" s="62"/>
      <c r="B2845" s="605" t="str">
        <f>IF(ROSTER!B$10="","",ROSTER!B$10)</f>
        <v/>
      </c>
      <c r="C2845" s="588" t="str">
        <f>IF(ROSTER!C$10="","",ROSTER!C$10)</f>
        <v/>
      </c>
      <c r="D2845" s="589"/>
      <c r="E2845" s="590"/>
      <c r="F2845" s="592">
        <f>IF(E2845="y",1,IF(E2845="S",1,0))</f>
        <v>0</v>
      </c>
      <c r="G2845" s="594">
        <f>IF(E2845="S",1,0)</f>
        <v>0</v>
      </c>
      <c r="H2845" s="584"/>
      <c r="I2845" s="576"/>
      <c r="J2845" s="564"/>
      <c r="K2845" s="565"/>
      <c r="L2845" s="568"/>
      <c r="M2845" s="569"/>
      <c r="N2845" s="578">
        <f>L2845+J2845</f>
        <v>0</v>
      </c>
      <c r="O2845" s="579"/>
      <c r="P2845" s="564"/>
      <c r="Q2845" s="565"/>
      <c r="R2845" s="568"/>
      <c r="S2845" s="569"/>
      <c r="T2845" s="578">
        <f>R2845-P2845</f>
        <v>0</v>
      </c>
      <c r="U2845" s="579"/>
      <c r="V2845" s="584"/>
      <c r="W2845" s="576"/>
      <c r="X2845" s="564"/>
      <c r="Y2845" s="576"/>
      <c r="Z2845" s="564"/>
      <c r="AA2845" s="576"/>
      <c r="AB2845" s="564"/>
      <c r="AC2845" s="565"/>
      <c r="AD2845" s="568"/>
      <c r="AE2845" s="569"/>
      <c r="AF2845" s="548">
        <f>IF(AB2845=0,0,(AD2845/AB2845)*100)</f>
        <v>0</v>
      </c>
      <c r="AG2845" s="549"/>
      <c r="AH2845" s="564"/>
      <c r="AI2845" s="565"/>
      <c r="AJ2845" s="568"/>
      <c r="AK2845" s="569"/>
      <c r="AL2845" s="548">
        <f>IF(AH2845=0,0,(AJ2845/AH2845)*100)</f>
        <v>0</v>
      </c>
      <c r="AM2845" s="549"/>
      <c r="AN2845" s="564"/>
      <c r="AO2845" s="565"/>
      <c r="AP2845" s="568"/>
      <c r="AQ2845" s="569"/>
      <c r="AR2845" s="548">
        <f>IF(AN2845=0,0,(AP2845/AN2845)*100)</f>
        <v>0</v>
      </c>
      <c r="AS2845" s="549"/>
      <c r="AT2845" s="572">
        <f>AB2845+AH2845+AN2845</f>
        <v>0</v>
      </c>
      <c r="AU2845" s="573"/>
      <c r="AV2845" s="544">
        <f>AD2845+AJ2845+AP2845</f>
        <v>0</v>
      </c>
      <c r="AW2845" s="545"/>
      <c r="AX2845" s="548">
        <f>IF(AT2845=0,0,(AV2845/AT2845)*100)</f>
        <v>0</v>
      </c>
      <c r="AY2845" s="549"/>
      <c r="AZ2845" s="564"/>
      <c r="BA2845" s="565"/>
      <c r="BB2845" s="568"/>
      <c r="BC2845" s="569"/>
      <c r="BD2845" s="548">
        <f>IF(AZ2845=0,0,(BB2845/AZ2845)*100)</f>
        <v>0</v>
      </c>
      <c r="BE2845" s="549"/>
      <c r="BF2845" s="572">
        <f>AT2845+AZ2845</f>
        <v>0</v>
      </c>
      <c r="BG2845" s="573"/>
      <c r="BH2845" s="544">
        <f>AV2845+BB2845</f>
        <v>0</v>
      </c>
      <c r="BI2845" s="545"/>
      <c r="BJ2845" s="548">
        <f>IF(BF2845=0,0,(BH2845/BF2845)*100)</f>
        <v>0</v>
      </c>
      <c r="BK2845" s="549"/>
      <c r="BL2845" s="552">
        <f>(AD2845*2)+(AJ2845*2)+(AP2845*3)+BB2845</f>
        <v>0</v>
      </c>
      <c r="BM2845" s="553"/>
      <c r="BN2845" s="554"/>
      <c r="BO2845" s="560" t="e">
        <f>(BL2845*BR$2312)+(N2845*BR$2313)+(X2845*BR$2314)+(R2845*BR$2315)+(V2845*BR$2316)+(Z2845*BR$2317)</f>
        <v>#REF!</v>
      </c>
      <c r="BP2845" s="560" t="e">
        <f>((AZ2845-BB2845)*BR$2319)+((AT2845-AV2845)*BR$2318)+(H2845*BR$2320)+(P2845*BR$2321)</f>
        <v>#REF!</v>
      </c>
      <c r="BQ2845" s="78" t="s">
        <v>83</v>
      </c>
      <c r="BR2845" s="79" t="e">
        <f>IF(#REF!="B",#REF!,IF(#REF!="C",#REF!,#REF!))</f>
        <v>#REF!</v>
      </c>
      <c r="BS2845" s="75"/>
    </row>
    <row r="2846" spans="1:71" ht="21.75" customHeight="1">
      <c r="A2846" s="62"/>
      <c r="B2846" s="606"/>
      <c r="C2846" s="562" t="str">
        <f>IF(ROSTER!D$10="","",ROSTER!D$10)</f>
        <v/>
      </c>
      <c r="D2846" s="563"/>
      <c r="E2846" s="591"/>
      <c r="F2846" s="593"/>
      <c r="G2846" s="595"/>
      <c r="H2846" s="585"/>
      <c r="I2846" s="577"/>
      <c r="J2846" s="566"/>
      <c r="K2846" s="567"/>
      <c r="L2846" s="570"/>
      <c r="M2846" s="571"/>
      <c r="N2846" s="582" t="s">
        <v>16</v>
      </c>
      <c r="O2846" s="583"/>
      <c r="P2846" s="566"/>
      <c r="Q2846" s="567"/>
      <c r="R2846" s="570"/>
      <c r="S2846" s="571"/>
      <c r="T2846" s="582" t="s">
        <v>16</v>
      </c>
      <c r="U2846" s="583"/>
      <c r="V2846" s="585"/>
      <c r="W2846" s="577"/>
      <c r="X2846" s="566"/>
      <c r="Y2846" s="577"/>
      <c r="Z2846" s="566"/>
      <c r="AA2846" s="577"/>
      <c r="AB2846" s="566"/>
      <c r="AC2846" s="567"/>
      <c r="AD2846" s="570"/>
      <c r="AE2846" s="571"/>
      <c r="AF2846" s="598"/>
      <c r="AG2846" s="599"/>
      <c r="AH2846" s="566"/>
      <c r="AI2846" s="567"/>
      <c r="AJ2846" s="570"/>
      <c r="AK2846" s="571"/>
      <c r="AL2846" s="598"/>
      <c r="AM2846" s="599"/>
      <c r="AN2846" s="566"/>
      <c r="AO2846" s="567"/>
      <c r="AP2846" s="570"/>
      <c r="AQ2846" s="571"/>
      <c r="AR2846" s="598"/>
      <c r="AS2846" s="599"/>
      <c r="AT2846" s="603"/>
      <c r="AU2846" s="604"/>
      <c r="AV2846" s="596"/>
      <c r="AW2846" s="597"/>
      <c r="AX2846" s="598"/>
      <c r="AY2846" s="599"/>
      <c r="AZ2846" s="566"/>
      <c r="BA2846" s="567"/>
      <c r="BB2846" s="570"/>
      <c r="BC2846" s="571"/>
      <c r="BD2846" s="598"/>
      <c r="BE2846" s="599"/>
      <c r="BF2846" s="603"/>
      <c r="BG2846" s="604"/>
      <c r="BH2846" s="596"/>
      <c r="BI2846" s="597"/>
      <c r="BJ2846" s="598"/>
      <c r="BK2846" s="599"/>
      <c r="BL2846" s="600"/>
      <c r="BM2846" s="601"/>
      <c r="BN2846" s="602"/>
      <c r="BO2846" s="561"/>
      <c r="BP2846" s="561"/>
      <c r="BQ2846" s="78" t="s">
        <v>84</v>
      </c>
      <c r="BR2846" s="79" t="e">
        <f>IF(#REF!="B",#REF!,IF(#REF!="C",#REF!,#REF!))</f>
        <v>#REF!</v>
      </c>
      <c r="BS2846" s="75"/>
    </row>
    <row r="2847" spans="1:71" ht="21.75" customHeight="1">
      <c r="A2847" s="62"/>
      <c r="B2847" s="586" t="str">
        <f>IF(ROSTER!B$12="","",ROSTER!B$12)</f>
        <v/>
      </c>
      <c r="C2847" s="588" t="str">
        <f>IF(ROSTER!C$12="","",ROSTER!C$12)</f>
        <v/>
      </c>
      <c r="D2847" s="589"/>
      <c r="E2847" s="590"/>
      <c r="F2847" s="592">
        <f>IF(E2847="y",1,IF(E2847="S",1,0))</f>
        <v>0</v>
      </c>
      <c r="G2847" s="594">
        <f>IF(E2847="S",1,0)</f>
        <v>0</v>
      </c>
      <c r="H2847" s="584"/>
      <c r="I2847" s="576"/>
      <c r="J2847" s="564"/>
      <c r="K2847" s="565"/>
      <c r="L2847" s="568"/>
      <c r="M2847" s="569"/>
      <c r="N2847" s="578">
        <f>L2847+J2847</f>
        <v>0</v>
      </c>
      <c r="O2847" s="579"/>
      <c r="P2847" s="564"/>
      <c r="Q2847" s="565"/>
      <c r="R2847" s="568"/>
      <c r="S2847" s="569"/>
      <c r="T2847" s="578">
        <f>R2847-P2847</f>
        <v>0</v>
      </c>
      <c r="U2847" s="579"/>
      <c r="V2847" s="584"/>
      <c r="W2847" s="576"/>
      <c r="X2847" s="564"/>
      <c r="Y2847" s="576"/>
      <c r="Z2847" s="564"/>
      <c r="AA2847" s="576"/>
      <c r="AB2847" s="564"/>
      <c r="AC2847" s="565"/>
      <c r="AD2847" s="568"/>
      <c r="AE2847" s="569"/>
      <c r="AF2847" s="548">
        <f>IF(AB2847=0,0,(AD2847/AB2847)*100)</f>
        <v>0</v>
      </c>
      <c r="AG2847" s="549"/>
      <c r="AH2847" s="564"/>
      <c r="AI2847" s="565"/>
      <c r="AJ2847" s="568"/>
      <c r="AK2847" s="569"/>
      <c r="AL2847" s="548">
        <f>IF(AH2847=0,0,(AJ2847/AH2847)*100)</f>
        <v>0</v>
      </c>
      <c r="AM2847" s="549"/>
      <c r="AN2847" s="564"/>
      <c r="AO2847" s="565"/>
      <c r="AP2847" s="568"/>
      <c r="AQ2847" s="569"/>
      <c r="AR2847" s="548">
        <f>IF(AN2847=0,0,(AP2847/AN2847)*100)</f>
        <v>0</v>
      </c>
      <c r="AS2847" s="549"/>
      <c r="AT2847" s="572">
        <f>AB2847+AH2847+AN2847</f>
        <v>0</v>
      </c>
      <c r="AU2847" s="573"/>
      <c r="AV2847" s="544">
        <f>AD2847+AJ2847+AP2847</f>
        <v>0</v>
      </c>
      <c r="AW2847" s="545"/>
      <c r="AX2847" s="548">
        <f>IF(AT2847=0,0,(AV2847/AT2847)*100)</f>
        <v>0</v>
      </c>
      <c r="AY2847" s="549"/>
      <c r="AZ2847" s="564"/>
      <c r="BA2847" s="565"/>
      <c r="BB2847" s="568"/>
      <c r="BC2847" s="569"/>
      <c r="BD2847" s="548">
        <f>IF(AZ2847=0,0,(BB2847/AZ2847)*100)</f>
        <v>0</v>
      </c>
      <c r="BE2847" s="549"/>
      <c r="BF2847" s="572">
        <f>AT2847+AZ2847</f>
        <v>0</v>
      </c>
      <c r="BG2847" s="573"/>
      <c r="BH2847" s="544">
        <f>AV2847+BB2847</f>
        <v>0</v>
      </c>
      <c r="BI2847" s="545"/>
      <c r="BJ2847" s="548">
        <f>IF(BF2847=0,0,(BH2847/BF2847)*100)</f>
        <v>0</v>
      </c>
      <c r="BK2847" s="549"/>
      <c r="BL2847" s="552">
        <f>(AD2847*2)+(AJ2847*2)+(AP2847*3)+BB2847</f>
        <v>0</v>
      </c>
      <c r="BM2847" s="553"/>
      <c r="BN2847" s="554"/>
      <c r="BO2847" s="560" t="e">
        <f>(BL2847*BR$2312)+(N2847*BR$2313)+(X2847*BR$2314)+(R2847*BR$2315)+(V2847*BR$2316)+(Z2847*BR$2317)</f>
        <v>#REF!</v>
      </c>
      <c r="BP2847" s="560" t="e">
        <f>((AZ2847-BB2847)*BR$2319)+((AT2847-AV2847)*BR$2318)+(H2847*BR$2320)+(P2847*BR$2321)</f>
        <v>#REF!</v>
      </c>
      <c r="BQ2847" s="78" t="s">
        <v>85</v>
      </c>
      <c r="BR2847" s="79" t="e">
        <f>IF(#REF!="B",#REF!,IF(#REF!="C",#REF!,#REF!))</f>
        <v>#REF!</v>
      </c>
      <c r="BS2847" s="75"/>
    </row>
    <row r="2848" spans="1:71" ht="21.75" customHeight="1">
      <c r="A2848" s="62"/>
      <c r="B2848" s="587"/>
      <c r="C2848" s="562" t="str">
        <f>IF(ROSTER!D$12="","",ROSTER!D$12)</f>
        <v/>
      </c>
      <c r="D2848" s="563"/>
      <c r="E2848" s="591"/>
      <c r="F2848" s="593"/>
      <c r="G2848" s="595"/>
      <c r="H2848" s="585"/>
      <c r="I2848" s="577"/>
      <c r="J2848" s="566"/>
      <c r="K2848" s="567"/>
      <c r="L2848" s="570"/>
      <c r="M2848" s="571"/>
      <c r="N2848" s="582" t="s">
        <v>16</v>
      </c>
      <c r="O2848" s="583"/>
      <c r="P2848" s="566"/>
      <c r="Q2848" s="567"/>
      <c r="R2848" s="570"/>
      <c r="S2848" s="571"/>
      <c r="T2848" s="582" t="s">
        <v>16</v>
      </c>
      <c r="U2848" s="583"/>
      <c r="V2848" s="585"/>
      <c r="W2848" s="577"/>
      <c r="X2848" s="566"/>
      <c r="Y2848" s="577"/>
      <c r="Z2848" s="566"/>
      <c r="AA2848" s="577"/>
      <c r="AB2848" s="566"/>
      <c r="AC2848" s="567"/>
      <c r="AD2848" s="570"/>
      <c r="AE2848" s="571"/>
      <c r="AF2848" s="598"/>
      <c r="AG2848" s="599"/>
      <c r="AH2848" s="566"/>
      <c r="AI2848" s="567"/>
      <c r="AJ2848" s="570"/>
      <c r="AK2848" s="571"/>
      <c r="AL2848" s="598"/>
      <c r="AM2848" s="599"/>
      <c r="AN2848" s="566"/>
      <c r="AO2848" s="567"/>
      <c r="AP2848" s="570"/>
      <c r="AQ2848" s="571"/>
      <c r="AR2848" s="598"/>
      <c r="AS2848" s="599"/>
      <c r="AT2848" s="603"/>
      <c r="AU2848" s="604"/>
      <c r="AV2848" s="596"/>
      <c r="AW2848" s="597"/>
      <c r="AX2848" s="598"/>
      <c r="AY2848" s="599"/>
      <c r="AZ2848" s="566"/>
      <c r="BA2848" s="567"/>
      <c r="BB2848" s="570"/>
      <c r="BC2848" s="571"/>
      <c r="BD2848" s="598"/>
      <c r="BE2848" s="599"/>
      <c r="BF2848" s="603"/>
      <c r="BG2848" s="604"/>
      <c r="BH2848" s="596"/>
      <c r="BI2848" s="597"/>
      <c r="BJ2848" s="598"/>
      <c r="BK2848" s="599"/>
      <c r="BL2848" s="600"/>
      <c r="BM2848" s="601"/>
      <c r="BN2848" s="602"/>
      <c r="BO2848" s="561"/>
      <c r="BP2848" s="561"/>
      <c r="BQ2848" s="78" t="s">
        <v>86</v>
      </c>
      <c r="BR2848" s="79" t="e">
        <f>IF(#REF!="B",#REF!,IF(#REF!="C",#REF!,#REF!))</f>
        <v>#REF!</v>
      </c>
      <c r="BS2848" s="75"/>
    </row>
    <row r="2849" spans="1:76" ht="21.75" customHeight="1">
      <c r="A2849" s="62"/>
      <c r="B2849" s="586" t="str">
        <f>IF(ROSTER!B$14="","",ROSTER!B$14)</f>
        <v/>
      </c>
      <c r="C2849" s="588" t="str">
        <f>IF(ROSTER!C$14="","",ROSTER!C$14)</f>
        <v/>
      </c>
      <c r="D2849" s="589"/>
      <c r="E2849" s="590"/>
      <c r="F2849" s="592">
        <f>IF(E2849="y",1,IF(E2849="S",1,0))</f>
        <v>0</v>
      </c>
      <c r="G2849" s="594">
        <f>IF(E2849="S",1,0)</f>
        <v>0</v>
      </c>
      <c r="H2849" s="584"/>
      <c r="I2849" s="576"/>
      <c r="J2849" s="564"/>
      <c r="K2849" s="565"/>
      <c r="L2849" s="568"/>
      <c r="M2849" s="569"/>
      <c r="N2849" s="578">
        <f>L2849+J2849</f>
        <v>0</v>
      </c>
      <c r="O2849" s="579"/>
      <c r="P2849" s="564"/>
      <c r="Q2849" s="565"/>
      <c r="R2849" s="568"/>
      <c r="S2849" s="569"/>
      <c r="T2849" s="578">
        <f>R2849-P2849</f>
        <v>0</v>
      </c>
      <c r="U2849" s="579"/>
      <c r="V2849" s="584"/>
      <c r="W2849" s="576"/>
      <c r="X2849" s="564"/>
      <c r="Y2849" s="576"/>
      <c r="Z2849" s="564"/>
      <c r="AA2849" s="576"/>
      <c r="AB2849" s="564"/>
      <c r="AC2849" s="565"/>
      <c r="AD2849" s="568"/>
      <c r="AE2849" s="569"/>
      <c r="AF2849" s="548">
        <f>IF(AB2849=0,0,(AD2849/AB2849)*100)</f>
        <v>0</v>
      </c>
      <c r="AG2849" s="549"/>
      <c r="AH2849" s="564"/>
      <c r="AI2849" s="565"/>
      <c r="AJ2849" s="568"/>
      <c r="AK2849" s="569"/>
      <c r="AL2849" s="548">
        <f>IF(AH2849=0,0,(AJ2849/AH2849)*100)</f>
        <v>0</v>
      </c>
      <c r="AM2849" s="549"/>
      <c r="AN2849" s="564"/>
      <c r="AO2849" s="565"/>
      <c r="AP2849" s="568"/>
      <c r="AQ2849" s="569"/>
      <c r="AR2849" s="548">
        <f>IF(AN2849=0,0,(AP2849/AN2849)*100)</f>
        <v>0</v>
      </c>
      <c r="AS2849" s="549"/>
      <c r="AT2849" s="572">
        <f>AB2849+AH2849+AN2849</f>
        <v>0</v>
      </c>
      <c r="AU2849" s="573"/>
      <c r="AV2849" s="544">
        <f>AD2849+AJ2849+AP2849</f>
        <v>0</v>
      </c>
      <c r="AW2849" s="545"/>
      <c r="AX2849" s="548">
        <f>IF(AT2849=0,0,(AV2849/AT2849)*100)</f>
        <v>0</v>
      </c>
      <c r="AY2849" s="549"/>
      <c r="AZ2849" s="564"/>
      <c r="BA2849" s="565"/>
      <c r="BB2849" s="568"/>
      <c r="BC2849" s="569"/>
      <c r="BD2849" s="548">
        <f>IF(AZ2849=0,0,(BB2849/AZ2849)*100)</f>
        <v>0</v>
      </c>
      <c r="BE2849" s="549"/>
      <c r="BF2849" s="572">
        <f>AT2849+AZ2849</f>
        <v>0</v>
      </c>
      <c r="BG2849" s="573"/>
      <c r="BH2849" s="544">
        <f>AV2849+BB2849</f>
        <v>0</v>
      </c>
      <c r="BI2849" s="545"/>
      <c r="BJ2849" s="548">
        <f>IF(BF2849=0,0,(BH2849/BF2849)*100)</f>
        <v>0</v>
      </c>
      <c r="BK2849" s="549"/>
      <c r="BL2849" s="552">
        <f>(AD2849*2)+(AJ2849*2)+(AP2849*3)+BB2849</f>
        <v>0</v>
      </c>
      <c r="BM2849" s="553"/>
      <c r="BN2849" s="554"/>
      <c r="BO2849" s="560" t="e">
        <f>(BL2849*BR$2312)+(N2849*BR$2313)+(X2849*BR$2314)+(R2849*BR$2315)+(V2849*BR$2316)+(Z2849*BR$2317)</f>
        <v>#REF!</v>
      </c>
      <c r="BP2849" s="560" t="e">
        <f>((AZ2849-BB2849)*BR$2319)+((AT2849-AV2849)*BR$2318)+(H2849*BR$2320)+(P2849*BR$2321)</f>
        <v>#REF!</v>
      </c>
      <c r="BQ2849" s="78" t="s">
        <v>87</v>
      </c>
      <c r="BR2849" s="79" t="e">
        <f>IF(#REF!="B",#REF!,IF(#REF!="C",#REF!,#REF!))</f>
        <v>#REF!</v>
      </c>
      <c r="BS2849" s="75"/>
    </row>
    <row r="2850" spans="1:76" ht="21.75" customHeight="1">
      <c r="A2850" s="62"/>
      <c r="B2850" s="587"/>
      <c r="C2850" s="562" t="str">
        <f>IF(ROSTER!D$14="","",ROSTER!D$14)</f>
        <v/>
      </c>
      <c r="D2850" s="563"/>
      <c r="E2850" s="591"/>
      <c r="F2850" s="593"/>
      <c r="G2850" s="595"/>
      <c r="H2850" s="585"/>
      <c r="I2850" s="577"/>
      <c r="J2850" s="566"/>
      <c r="K2850" s="567"/>
      <c r="L2850" s="570"/>
      <c r="M2850" s="571"/>
      <c r="N2850" s="582" t="s">
        <v>16</v>
      </c>
      <c r="O2850" s="583"/>
      <c r="P2850" s="566"/>
      <c r="Q2850" s="567"/>
      <c r="R2850" s="570"/>
      <c r="S2850" s="571"/>
      <c r="T2850" s="582" t="s">
        <v>16</v>
      </c>
      <c r="U2850" s="583"/>
      <c r="V2850" s="585"/>
      <c r="W2850" s="577"/>
      <c r="X2850" s="566"/>
      <c r="Y2850" s="577"/>
      <c r="Z2850" s="566"/>
      <c r="AA2850" s="577"/>
      <c r="AB2850" s="566"/>
      <c r="AC2850" s="567"/>
      <c r="AD2850" s="570"/>
      <c r="AE2850" s="571"/>
      <c r="AF2850" s="598"/>
      <c r="AG2850" s="599"/>
      <c r="AH2850" s="566"/>
      <c r="AI2850" s="567"/>
      <c r="AJ2850" s="570"/>
      <c r="AK2850" s="571"/>
      <c r="AL2850" s="598"/>
      <c r="AM2850" s="599"/>
      <c r="AN2850" s="566"/>
      <c r="AO2850" s="567"/>
      <c r="AP2850" s="570"/>
      <c r="AQ2850" s="571"/>
      <c r="AR2850" s="598"/>
      <c r="AS2850" s="599"/>
      <c r="AT2850" s="603"/>
      <c r="AU2850" s="604"/>
      <c r="AV2850" s="596"/>
      <c r="AW2850" s="597"/>
      <c r="AX2850" s="598"/>
      <c r="AY2850" s="599"/>
      <c r="AZ2850" s="566"/>
      <c r="BA2850" s="567"/>
      <c r="BB2850" s="570"/>
      <c r="BC2850" s="571"/>
      <c r="BD2850" s="598"/>
      <c r="BE2850" s="599"/>
      <c r="BF2850" s="603"/>
      <c r="BG2850" s="604"/>
      <c r="BH2850" s="596"/>
      <c r="BI2850" s="597"/>
      <c r="BJ2850" s="598"/>
      <c r="BK2850" s="599"/>
      <c r="BL2850" s="600"/>
      <c r="BM2850" s="601"/>
      <c r="BN2850" s="602"/>
      <c r="BO2850" s="561"/>
      <c r="BP2850" s="561"/>
      <c r="BQ2850" s="78" t="s">
        <v>88</v>
      </c>
      <c r="BR2850" s="79" t="e">
        <f>IF(#REF!="B",#REF!,IF(#REF!="C",#REF!,#REF!))</f>
        <v>#REF!</v>
      </c>
      <c r="BS2850" s="75"/>
    </row>
    <row r="2851" spans="1:76" ht="21.75" customHeight="1">
      <c r="A2851" s="62"/>
      <c r="B2851" s="586" t="str">
        <f>IF(ROSTER!B$16="","",ROSTER!B$16)</f>
        <v/>
      </c>
      <c r="C2851" s="588" t="str">
        <f>IF(ROSTER!C$16="","",ROSTER!C$16)</f>
        <v/>
      </c>
      <c r="D2851" s="589"/>
      <c r="E2851" s="590"/>
      <c r="F2851" s="592">
        <f>IF(E2851="y",1,IF(E2851="S",1,0))</f>
        <v>0</v>
      </c>
      <c r="G2851" s="594">
        <f>IF(E2851="S",1,0)</f>
        <v>0</v>
      </c>
      <c r="H2851" s="584"/>
      <c r="I2851" s="576"/>
      <c r="J2851" s="564"/>
      <c r="K2851" s="565"/>
      <c r="L2851" s="568"/>
      <c r="M2851" s="569"/>
      <c r="N2851" s="578">
        <f>L2851+J2851</f>
        <v>0</v>
      </c>
      <c r="O2851" s="579"/>
      <c r="P2851" s="564"/>
      <c r="Q2851" s="565"/>
      <c r="R2851" s="568"/>
      <c r="S2851" s="569"/>
      <c r="T2851" s="578">
        <f>R2851-P2851</f>
        <v>0</v>
      </c>
      <c r="U2851" s="579"/>
      <c r="V2851" s="584"/>
      <c r="W2851" s="576"/>
      <c r="X2851" s="564"/>
      <c r="Y2851" s="576"/>
      <c r="Z2851" s="564"/>
      <c r="AA2851" s="576"/>
      <c r="AB2851" s="564"/>
      <c r="AC2851" s="565"/>
      <c r="AD2851" s="568"/>
      <c r="AE2851" s="569"/>
      <c r="AF2851" s="548">
        <f>IF(AB2851=0,0,(AD2851/AB2851)*100)</f>
        <v>0</v>
      </c>
      <c r="AG2851" s="549"/>
      <c r="AH2851" s="564"/>
      <c r="AI2851" s="565"/>
      <c r="AJ2851" s="568"/>
      <c r="AK2851" s="569"/>
      <c r="AL2851" s="548">
        <f>IF(AH2851=0,0,(AJ2851/AH2851)*100)</f>
        <v>0</v>
      </c>
      <c r="AM2851" s="549"/>
      <c r="AN2851" s="564"/>
      <c r="AO2851" s="565"/>
      <c r="AP2851" s="568"/>
      <c r="AQ2851" s="569"/>
      <c r="AR2851" s="548">
        <f>IF(AN2851=0,0,(AP2851/AN2851)*100)</f>
        <v>0</v>
      </c>
      <c r="AS2851" s="549"/>
      <c r="AT2851" s="572">
        <f>AB2851+AH2851+AN2851</f>
        <v>0</v>
      </c>
      <c r="AU2851" s="573"/>
      <c r="AV2851" s="544">
        <f>AD2851+AJ2851+AP2851</f>
        <v>0</v>
      </c>
      <c r="AW2851" s="545"/>
      <c r="AX2851" s="548">
        <f>IF(AT2851=0,0,(AV2851/AT2851)*100)</f>
        <v>0</v>
      </c>
      <c r="AY2851" s="549"/>
      <c r="AZ2851" s="564"/>
      <c r="BA2851" s="565"/>
      <c r="BB2851" s="568"/>
      <c r="BC2851" s="569"/>
      <c r="BD2851" s="548">
        <f>IF(AZ2851=0,0,(BB2851/AZ2851)*100)</f>
        <v>0</v>
      </c>
      <c r="BE2851" s="549"/>
      <c r="BF2851" s="572">
        <f>AT2851+AZ2851</f>
        <v>0</v>
      </c>
      <c r="BG2851" s="573"/>
      <c r="BH2851" s="544">
        <f>AV2851+BB2851</f>
        <v>0</v>
      </c>
      <c r="BI2851" s="545"/>
      <c r="BJ2851" s="548">
        <f>IF(BF2851=0,0,(BH2851/BF2851)*100)</f>
        <v>0</v>
      </c>
      <c r="BK2851" s="549"/>
      <c r="BL2851" s="552">
        <f>(AD2851*2)+(AJ2851*2)+(AP2851*3)+BB2851</f>
        <v>0</v>
      </c>
      <c r="BM2851" s="553"/>
      <c r="BN2851" s="554"/>
      <c r="BO2851" s="560" t="e">
        <f>(BL2851*BR$2312)+(N2851*BR$2313)+(X2851*BR$2314)+(R2851*BR$2315)+(V2851*BR$2316)+(Z2851*BR$2317)</f>
        <v>#REF!</v>
      </c>
      <c r="BP2851" s="560" t="e">
        <f>((AZ2851-BB2851)*BR$2319)+((AT2851-AV2851)*BR$2318)+(H2851*BR$2320)+(P2851*BR$2321)</f>
        <v>#REF!</v>
      </c>
      <c r="BQ2851" s="78" t="s">
        <v>89</v>
      </c>
      <c r="BR2851" s="79" t="e">
        <f>IF(#REF!="B",#REF!,IF(#REF!="C",#REF!,#REF!))</f>
        <v>#REF!</v>
      </c>
      <c r="BS2851" s="75"/>
    </row>
    <row r="2852" spans="1:76" ht="21.75" customHeight="1">
      <c r="A2852" s="62"/>
      <c r="B2852" s="587"/>
      <c r="C2852" s="562" t="str">
        <f>IF(ROSTER!D$16="","",ROSTER!D$16)</f>
        <v/>
      </c>
      <c r="D2852" s="563"/>
      <c r="E2852" s="591"/>
      <c r="F2852" s="593"/>
      <c r="G2852" s="595"/>
      <c r="H2852" s="585"/>
      <c r="I2852" s="577"/>
      <c r="J2852" s="566"/>
      <c r="K2852" s="567"/>
      <c r="L2852" s="570"/>
      <c r="M2852" s="571"/>
      <c r="N2852" s="582" t="s">
        <v>16</v>
      </c>
      <c r="O2852" s="583"/>
      <c r="P2852" s="566"/>
      <c r="Q2852" s="567"/>
      <c r="R2852" s="570"/>
      <c r="S2852" s="571"/>
      <c r="T2852" s="582" t="s">
        <v>16</v>
      </c>
      <c r="U2852" s="583"/>
      <c r="V2852" s="585"/>
      <c r="W2852" s="577"/>
      <c r="X2852" s="566"/>
      <c r="Y2852" s="577"/>
      <c r="Z2852" s="566"/>
      <c r="AA2852" s="577"/>
      <c r="AB2852" s="566"/>
      <c r="AC2852" s="567"/>
      <c r="AD2852" s="570"/>
      <c r="AE2852" s="571"/>
      <c r="AF2852" s="598"/>
      <c r="AG2852" s="599"/>
      <c r="AH2852" s="566"/>
      <c r="AI2852" s="567"/>
      <c r="AJ2852" s="570"/>
      <c r="AK2852" s="571"/>
      <c r="AL2852" s="598"/>
      <c r="AM2852" s="599"/>
      <c r="AN2852" s="566"/>
      <c r="AO2852" s="567"/>
      <c r="AP2852" s="570"/>
      <c r="AQ2852" s="571"/>
      <c r="AR2852" s="598"/>
      <c r="AS2852" s="599"/>
      <c r="AT2852" s="603"/>
      <c r="AU2852" s="604"/>
      <c r="AV2852" s="596"/>
      <c r="AW2852" s="597"/>
      <c r="AX2852" s="598"/>
      <c r="AY2852" s="599"/>
      <c r="AZ2852" s="566"/>
      <c r="BA2852" s="567"/>
      <c r="BB2852" s="570"/>
      <c r="BC2852" s="571"/>
      <c r="BD2852" s="598"/>
      <c r="BE2852" s="599"/>
      <c r="BF2852" s="603"/>
      <c r="BG2852" s="604"/>
      <c r="BH2852" s="596"/>
      <c r="BI2852" s="597"/>
      <c r="BJ2852" s="598"/>
      <c r="BK2852" s="599"/>
      <c r="BL2852" s="600"/>
      <c r="BM2852" s="601"/>
      <c r="BN2852" s="602"/>
      <c r="BO2852" s="561"/>
      <c r="BP2852" s="561"/>
      <c r="BQ2852" s="78" t="s">
        <v>90</v>
      </c>
      <c r="BR2852" s="79" t="e">
        <f>IF(#REF!="B",#REF!,IF(#REF!="C",#REF!,#REF!))</f>
        <v>#REF!</v>
      </c>
      <c r="BS2852" s="75"/>
    </row>
    <row r="2853" spans="1:76" ht="21.75" customHeight="1">
      <c r="A2853" s="62"/>
      <c r="B2853" s="586" t="str">
        <f>IF(ROSTER!B$18="","",ROSTER!B$18)</f>
        <v/>
      </c>
      <c r="C2853" s="588" t="str">
        <f>IF(ROSTER!C$18="","",ROSTER!C$18)</f>
        <v/>
      </c>
      <c r="D2853" s="589"/>
      <c r="E2853" s="590"/>
      <c r="F2853" s="592">
        <f>IF(E2853="y",1,IF(E2853="S",1,0))</f>
        <v>0</v>
      </c>
      <c r="G2853" s="594">
        <f>IF(E2853="S",1,0)</f>
        <v>0</v>
      </c>
      <c r="H2853" s="584"/>
      <c r="I2853" s="576"/>
      <c r="J2853" s="564"/>
      <c r="K2853" s="565"/>
      <c r="L2853" s="568"/>
      <c r="M2853" s="569"/>
      <c r="N2853" s="578">
        <f>L2853+J2853</f>
        <v>0</v>
      </c>
      <c r="O2853" s="579"/>
      <c r="P2853" s="564"/>
      <c r="Q2853" s="565"/>
      <c r="R2853" s="568"/>
      <c r="S2853" s="569"/>
      <c r="T2853" s="578">
        <f>R2853-P2853</f>
        <v>0</v>
      </c>
      <c r="U2853" s="579"/>
      <c r="V2853" s="584"/>
      <c r="W2853" s="576"/>
      <c r="X2853" s="564"/>
      <c r="Y2853" s="576"/>
      <c r="Z2853" s="564"/>
      <c r="AA2853" s="576"/>
      <c r="AB2853" s="564"/>
      <c r="AC2853" s="565"/>
      <c r="AD2853" s="568"/>
      <c r="AE2853" s="569"/>
      <c r="AF2853" s="548">
        <f>IF(AB2853=0,0,(AD2853/AB2853)*100)</f>
        <v>0</v>
      </c>
      <c r="AG2853" s="549"/>
      <c r="AH2853" s="564"/>
      <c r="AI2853" s="565"/>
      <c r="AJ2853" s="568"/>
      <c r="AK2853" s="569"/>
      <c r="AL2853" s="548">
        <f>IF(AH2853=0,0,(AJ2853/AH2853)*100)</f>
        <v>0</v>
      </c>
      <c r="AM2853" s="549"/>
      <c r="AN2853" s="564"/>
      <c r="AO2853" s="565"/>
      <c r="AP2853" s="568"/>
      <c r="AQ2853" s="569"/>
      <c r="AR2853" s="548">
        <f>IF(AN2853=0,0,(AP2853/AN2853)*100)</f>
        <v>0</v>
      </c>
      <c r="AS2853" s="549"/>
      <c r="AT2853" s="572">
        <f>AB2853+AH2853+AN2853</f>
        <v>0</v>
      </c>
      <c r="AU2853" s="573"/>
      <c r="AV2853" s="544">
        <f>AD2853+AJ2853+AP2853</f>
        <v>0</v>
      </c>
      <c r="AW2853" s="545"/>
      <c r="AX2853" s="548">
        <f>IF(AT2853=0,0,(AV2853/AT2853)*100)</f>
        <v>0</v>
      </c>
      <c r="AY2853" s="549"/>
      <c r="AZ2853" s="564"/>
      <c r="BA2853" s="565"/>
      <c r="BB2853" s="568"/>
      <c r="BC2853" s="569"/>
      <c r="BD2853" s="548">
        <f>IF(AZ2853=0,0,(BB2853/AZ2853)*100)</f>
        <v>0</v>
      </c>
      <c r="BE2853" s="549"/>
      <c r="BF2853" s="572">
        <f>AT2853+AZ2853</f>
        <v>0</v>
      </c>
      <c r="BG2853" s="573"/>
      <c r="BH2853" s="544">
        <f>AV2853+BB2853</f>
        <v>0</v>
      </c>
      <c r="BI2853" s="545"/>
      <c r="BJ2853" s="548">
        <f>IF(BF2853=0,0,(BH2853/BF2853)*100)</f>
        <v>0</v>
      </c>
      <c r="BK2853" s="549"/>
      <c r="BL2853" s="552">
        <f>(AD2853*2)+(AJ2853*2)+(AP2853*3)+BB2853</f>
        <v>0</v>
      </c>
      <c r="BM2853" s="553"/>
      <c r="BN2853" s="554"/>
      <c r="BO2853" s="560" t="e">
        <f>(BL2853*BR$2312)+(N2853*BR$2313)+(X2853*BR$2314)+(R2853*BR$2315)+(V2853*BR$2316)+(Z2853*BR$2317)</f>
        <v>#REF!</v>
      </c>
      <c r="BP2853" s="560" t="e">
        <f>((AZ2853-BB2853)*BR$2319)+((AT2853-AV2853)*BR$2318)+(H2853*BR$2320)+(P2853*BR$2321)</f>
        <v>#REF!</v>
      </c>
      <c r="BQ2853" s="62"/>
      <c r="BR2853" s="62"/>
      <c r="BS2853" s="75"/>
    </row>
    <row r="2854" spans="1:76" ht="21.75" customHeight="1">
      <c r="A2854" s="62"/>
      <c r="B2854" s="587"/>
      <c r="C2854" s="562" t="str">
        <f>IF(ROSTER!D$18="","",ROSTER!D$18)</f>
        <v/>
      </c>
      <c r="D2854" s="563"/>
      <c r="E2854" s="591"/>
      <c r="F2854" s="593"/>
      <c r="G2854" s="595"/>
      <c r="H2854" s="585"/>
      <c r="I2854" s="577"/>
      <c r="J2854" s="566"/>
      <c r="K2854" s="567"/>
      <c r="L2854" s="570"/>
      <c r="M2854" s="571"/>
      <c r="N2854" s="582" t="s">
        <v>16</v>
      </c>
      <c r="O2854" s="583"/>
      <c r="P2854" s="566"/>
      <c r="Q2854" s="567"/>
      <c r="R2854" s="570"/>
      <c r="S2854" s="571"/>
      <c r="T2854" s="582" t="s">
        <v>16</v>
      </c>
      <c r="U2854" s="583"/>
      <c r="V2854" s="585"/>
      <c r="W2854" s="577"/>
      <c r="X2854" s="566"/>
      <c r="Y2854" s="577"/>
      <c r="Z2854" s="566"/>
      <c r="AA2854" s="577"/>
      <c r="AB2854" s="566"/>
      <c r="AC2854" s="567"/>
      <c r="AD2854" s="570"/>
      <c r="AE2854" s="571"/>
      <c r="AF2854" s="598"/>
      <c r="AG2854" s="599"/>
      <c r="AH2854" s="566"/>
      <c r="AI2854" s="567"/>
      <c r="AJ2854" s="570"/>
      <c r="AK2854" s="571"/>
      <c r="AL2854" s="598"/>
      <c r="AM2854" s="599"/>
      <c r="AN2854" s="566"/>
      <c r="AO2854" s="567"/>
      <c r="AP2854" s="570"/>
      <c r="AQ2854" s="571"/>
      <c r="AR2854" s="598"/>
      <c r="AS2854" s="599"/>
      <c r="AT2854" s="603"/>
      <c r="AU2854" s="604"/>
      <c r="AV2854" s="596"/>
      <c r="AW2854" s="597"/>
      <c r="AX2854" s="598"/>
      <c r="AY2854" s="599"/>
      <c r="AZ2854" s="566"/>
      <c r="BA2854" s="567"/>
      <c r="BB2854" s="570"/>
      <c r="BC2854" s="571"/>
      <c r="BD2854" s="598"/>
      <c r="BE2854" s="599"/>
      <c r="BF2854" s="603"/>
      <c r="BG2854" s="604"/>
      <c r="BH2854" s="596"/>
      <c r="BI2854" s="597"/>
      <c r="BJ2854" s="598"/>
      <c r="BK2854" s="599"/>
      <c r="BL2854" s="600"/>
      <c r="BM2854" s="601"/>
      <c r="BN2854" s="602"/>
      <c r="BO2854" s="561"/>
      <c r="BP2854" s="561"/>
      <c r="BQ2854" s="62"/>
      <c r="BR2854" s="62"/>
      <c r="BS2854" s="62"/>
    </row>
    <row r="2855" spans="1:76" ht="21.75" customHeight="1">
      <c r="A2855" s="62"/>
      <c r="B2855" s="586" t="str">
        <f>IF(ROSTER!B$20="","",ROSTER!B$20)</f>
        <v/>
      </c>
      <c r="C2855" s="588" t="str">
        <f>IF(ROSTER!C$20="","",ROSTER!C$20)</f>
        <v/>
      </c>
      <c r="D2855" s="589"/>
      <c r="E2855" s="590"/>
      <c r="F2855" s="592">
        <f>IF(E2855="y",1,IF(E2855="S",1,0))</f>
        <v>0</v>
      </c>
      <c r="G2855" s="594">
        <f>IF(E2855="S",1,0)</f>
        <v>0</v>
      </c>
      <c r="H2855" s="584"/>
      <c r="I2855" s="576"/>
      <c r="J2855" s="564"/>
      <c r="K2855" s="565"/>
      <c r="L2855" s="568"/>
      <c r="M2855" s="569"/>
      <c r="N2855" s="578">
        <f>L2855+J2855</f>
        <v>0</v>
      </c>
      <c r="O2855" s="579"/>
      <c r="P2855" s="564"/>
      <c r="Q2855" s="565"/>
      <c r="R2855" s="568"/>
      <c r="S2855" s="569"/>
      <c r="T2855" s="578">
        <f>R2855-P2855</f>
        <v>0</v>
      </c>
      <c r="U2855" s="579"/>
      <c r="V2855" s="584"/>
      <c r="W2855" s="576"/>
      <c r="X2855" s="564"/>
      <c r="Y2855" s="576"/>
      <c r="Z2855" s="564"/>
      <c r="AA2855" s="576"/>
      <c r="AB2855" s="564"/>
      <c r="AC2855" s="565"/>
      <c r="AD2855" s="568"/>
      <c r="AE2855" s="569"/>
      <c r="AF2855" s="548">
        <f>IF(AB2855=0,0,(AD2855/AB2855)*100)</f>
        <v>0</v>
      </c>
      <c r="AG2855" s="549"/>
      <c r="AH2855" s="564"/>
      <c r="AI2855" s="565"/>
      <c r="AJ2855" s="568"/>
      <c r="AK2855" s="569"/>
      <c r="AL2855" s="548">
        <f>IF(AH2855=0,0,(AJ2855/AH2855)*100)</f>
        <v>0</v>
      </c>
      <c r="AM2855" s="549"/>
      <c r="AN2855" s="564"/>
      <c r="AO2855" s="565"/>
      <c r="AP2855" s="568"/>
      <c r="AQ2855" s="569"/>
      <c r="AR2855" s="548">
        <f>IF(AN2855=0,0,(AP2855/AN2855)*100)</f>
        <v>0</v>
      </c>
      <c r="AS2855" s="549"/>
      <c r="AT2855" s="572">
        <f>AB2855+AH2855+AN2855</f>
        <v>0</v>
      </c>
      <c r="AU2855" s="573"/>
      <c r="AV2855" s="544">
        <f>AD2855+AJ2855+AP2855</f>
        <v>0</v>
      </c>
      <c r="AW2855" s="545"/>
      <c r="AX2855" s="548">
        <f>IF(AT2855=0,0,(AV2855/AT2855)*100)</f>
        <v>0</v>
      </c>
      <c r="AY2855" s="549"/>
      <c r="AZ2855" s="564"/>
      <c r="BA2855" s="565"/>
      <c r="BB2855" s="568"/>
      <c r="BC2855" s="569"/>
      <c r="BD2855" s="548">
        <f>IF(AZ2855=0,0,(BB2855/AZ2855)*100)</f>
        <v>0</v>
      </c>
      <c r="BE2855" s="549"/>
      <c r="BF2855" s="572">
        <f>AT2855+AZ2855</f>
        <v>0</v>
      </c>
      <c r="BG2855" s="573"/>
      <c r="BH2855" s="544">
        <f>AV2855+BB2855</f>
        <v>0</v>
      </c>
      <c r="BI2855" s="545"/>
      <c r="BJ2855" s="548">
        <f>IF(BF2855=0,0,(BH2855/BF2855)*100)</f>
        <v>0</v>
      </c>
      <c r="BK2855" s="549"/>
      <c r="BL2855" s="552">
        <f>(AD2855*2)+(AJ2855*2)+(AP2855*3)+BB2855</f>
        <v>0</v>
      </c>
      <c r="BM2855" s="553"/>
      <c r="BN2855" s="554"/>
      <c r="BO2855" s="560" t="e">
        <f>(BL2855*BR$2312)+(N2855*BR$2313)+(X2855*BR$2314)+(R2855*BR$2315)+(V2855*BR$2316)+(Z2855*BR$2317)</f>
        <v>#REF!</v>
      </c>
      <c r="BP2855" s="560" t="e">
        <f>((AZ2855-BB2855)*BR$2319)+((AT2855-AV2855)*BR$2318)+(H2855*BR$2320)+(P2855*BR$2321)</f>
        <v>#REF!</v>
      </c>
      <c r="BQ2855" s="62"/>
      <c r="BR2855" s="62"/>
      <c r="BS2855" s="62"/>
    </row>
    <row r="2856" spans="1:76" ht="21.75" customHeight="1">
      <c r="A2856" s="62"/>
      <c r="B2856" s="587"/>
      <c r="C2856" s="562" t="str">
        <f>IF(ROSTER!D$20="","",ROSTER!D$20)</f>
        <v/>
      </c>
      <c r="D2856" s="563"/>
      <c r="E2856" s="591"/>
      <c r="F2856" s="593"/>
      <c r="G2856" s="595"/>
      <c r="H2856" s="585"/>
      <c r="I2856" s="577"/>
      <c r="J2856" s="566"/>
      <c r="K2856" s="567"/>
      <c r="L2856" s="570"/>
      <c r="M2856" s="571"/>
      <c r="N2856" s="582" t="s">
        <v>16</v>
      </c>
      <c r="O2856" s="583"/>
      <c r="P2856" s="566"/>
      <c r="Q2856" s="567"/>
      <c r="R2856" s="570"/>
      <c r="S2856" s="571"/>
      <c r="T2856" s="582" t="s">
        <v>16</v>
      </c>
      <c r="U2856" s="583"/>
      <c r="V2856" s="585"/>
      <c r="W2856" s="577"/>
      <c r="X2856" s="566"/>
      <c r="Y2856" s="577"/>
      <c r="Z2856" s="566"/>
      <c r="AA2856" s="577"/>
      <c r="AB2856" s="566"/>
      <c r="AC2856" s="567"/>
      <c r="AD2856" s="570"/>
      <c r="AE2856" s="571"/>
      <c r="AF2856" s="598"/>
      <c r="AG2856" s="599"/>
      <c r="AH2856" s="566"/>
      <c r="AI2856" s="567"/>
      <c r="AJ2856" s="570"/>
      <c r="AK2856" s="571"/>
      <c r="AL2856" s="598"/>
      <c r="AM2856" s="599"/>
      <c r="AN2856" s="566"/>
      <c r="AO2856" s="567"/>
      <c r="AP2856" s="570"/>
      <c r="AQ2856" s="571"/>
      <c r="AR2856" s="598"/>
      <c r="AS2856" s="599"/>
      <c r="AT2856" s="603"/>
      <c r="AU2856" s="604"/>
      <c r="AV2856" s="596"/>
      <c r="AW2856" s="597"/>
      <c r="AX2856" s="598"/>
      <c r="AY2856" s="599"/>
      <c r="AZ2856" s="566"/>
      <c r="BA2856" s="567"/>
      <c r="BB2856" s="570"/>
      <c r="BC2856" s="571"/>
      <c r="BD2856" s="598"/>
      <c r="BE2856" s="599"/>
      <c r="BF2856" s="603"/>
      <c r="BG2856" s="604"/>
      <c r="BH2856" s="596"/>
      <c r="BI2856" s="597"/>
      <c r="BJ2856" s="598"/>
      <c r="BK2856" s="599"/>
      <c r="BL2856" s="600"/>
      <c r="BM2856" s="601"/>
      <c r="BN2856" s="602"/>
      <c r="BO2856" s="561"/>
      <c r="BP2856" s="561"/>
      <c r="BQ2856" s="62"/>
      <c r="BR2856" s="62"/>
      <c r="BS2856" s="62"/>
    </row>
    <row r="2857" spans="1:76" ht="21.75" customHeight="1">
      <c r="A2857" s="62"/>
      <c r="B2857" s="586" t="str">
        <f>IF(ROSTER!B$22="","",ROSTER!B$22)</f>
        <v/>
      </c>
      <c r="C2857" s="588" t="str">
        <f>IF(ROSTER!C$22="","",ROSTER!C$22)</f>
        <v/>
      </c>
      <c r="D2857" s="589"/>
      <c r="E2857" s="590"/>
      <c r="F2857" s="592">
        <f>IF(E2857="y",1,IF(E2857="S",1,0))</f>
        <v>0</v>
      </c>
      <c r="G2857" s="594">
        <f>IF(E2857="S",1,0)</f>
        <v>0</v>
      </c>
      <c r="H2857" s="584"/>
      <c r="I2857" s="576"/>
      <c r="J2857" s="564"/>
      <c r="K2857" s="565"/>
      <c r="L2857" s="568"/>
      <c r="M2857" s="569"/>
      <c r="N2857" s="578">
        <f>L2857+J2857</f>
        <v>0</v>
      </c>
      <c r="O2857" s="579"/>
      <c r="P2857" s="564"/>
      <c r="Q2857" s="565"/>
      <c r="R2857" s="568"/>
      <c r="S2857" s="569"/>
      <c r="T2857" s="578">
        <f>R2857-P2857</f>
        <v>0</v>
      </c>
      <c r="U2857" s="579"/>
      <c r="V2857" s="584"/>
      <c r="W2857" s="576"/>
      <c r="X2857" s="564"/>
      <c r="Y2857" s="576"/>
      <c r="Z2857" s="564"/>
      <c r="AA2857" s="576"/>
      <c r="AB2857" s="564"/>
      <c r="AC2857" s="565"/>
      <c r="AD2857" s="568"/>
      <c r="AE2857" s="569"/>
      <c r="AF2857" s="548">
        <f>IF(AB2857=0,0,(AD2857/AB2857)*100)</f>
        <v>0</v>
      </c>
      <c r="AG2857" s="549"/>
      <c r="AH2857" s="564"/>
      <c r="AI2857" s="565"/>
      <c r="AJ2857" s="568"/>
      <c r="AK2857" s="569"/>
      <c r="AL2857" s="548">
        <f>IF(AH2857=0,0,(AJ2857/AH2857)*100)</f>
        <v>0</v>
      </c>
      <c r="AM2857" s="549"/>
      <c r="AN2857" s="564"/>
      <c r="AO2857" s="565"/>
      <c r="AP2857" s="568"/>
      <c r="AQ2857" s="569"/>
      <c r="AR2857" s="548">
        <f>IF(AN2857=0,0,(AP2857/AN2857)*100)</f>
        <v>0</v>
      </c>
      <c r="AS2857" s="549"/>
      <c r="AT2857" s="572">
        <f>AB2857+AH2857+AN2857</f>
        <v>0</v>
      </c>
      <c r="AU2857" s="573"/>
      <c r="AV2857" s="544">
        <f>AD2857+AJ2857+AP2857</f>
        <v>0</v>
      </c>
      <c r="AW2857" s="545"/>
      <c r="AX2857" s="548">
        <f>IF(AT2857=0,0,(AV2857/AT2857)*100)</f>
        <v>0</v>
      </c>
      <c r="AY2857" s="549"/>
      <c r="AZ2857" s="564"/>
      <c r="BA2857" s="565"/>
      <c r="BB2857" s="568"/>
      <c r="BC2857" s="569"/>
      <c r="BD2857" s="548">
        <f>IF(AZ2857=0,0,(BB2857/AZ2857)*100)</f>
        <v>0</v>
      </c>
      <c r="BE2857" s="549"/>
      <c r="BF2857" s="572">
        <f>AT2857+AZ2857</f>
        <v>0</v>
      </c>
      <c r="BG2857" s="573"/>
      <c r="BH2857" s="544">
        <f>AV2857+BB2857</f>
        <v>0</v>
      </c>
      <c r="BI2857" s="545"/>
      <c r="BJ2857" s="548">
        <f>IF(BF2857=0,0,(BH2857/BF2857)*100)</f>
        <v>0</v>
      </c>
      <c r="BK2857" s="549"/>
      <c r="BL2857" s="552">
        <f>(AD2857*2)+(AJ2857*2)+(AP2857*3)+BB2857</f>
        <v>0</v>
      </c>
      <c r="BM2857" s="553"/>
      <c r="BN2857" s="554"/>
      <c r="BO2857" s="560" t="e">
        <f>(BL2857*BR$2312)+(N2857*BR$2313)+(X2857*BR$2314)+(R2857*BR$2315)+(V2857*BR$2316)+(Z2857*BR$2317)</f>
        <v>#REF!</v>
      </c>
      <c r="BP2857" s="560" t="e">
        <f>((AZ2857-BB2857)*BR$2319)+((AT2857-AV2857)*BR$2318)+(H2857*BR$2320)+(P2857*BR$2321)</f>
        <v>#REF!</v>
      </c>
      <c r="BQ2857" s="62"/>
      <c r="BR2857" s="62"/>
      <c r="BS2857" s="62"/>
    </row>
    <row r="2858" spans="1:76" ht="21.75" customHeight="1">
      <c r="A2858" s="62"/>
      <c r="B2858" s="587"/>
      <c r="C2858" s="562" t="str">
        <f>IF(ROSTER!D$22="","",ROSTER!D$22)</f>
        <v/>
      </c>
      <c r="D2858" s="563"/>
      <c r="E2858" s="591"/>
      <c r="F2858" s="593"/>
      <c r="G2858" s="595"/>
      <c r="H2858" s="585"/>
      <c r="I2858" s="577"/>
      <c r="J2858" s="566"/>
      <c r="K2858" s="567"/>
      <c r="L2858" s="570"/>
      <c r="M2858" s="571"/>
      <c r="N2858" s="582" t="s">
        <v>16</v>
      </c>
      <c r="O2858" s="583"/>
      <c r="P2858" s="566"/>
      <c r="Q2858" s="567"/>
      <c r="R2858" s="570"/>
      <c r="S2858" s="571"/>
      <c r="T2858" s="582" t="s">
        <v>16</v>
      </c>
      <c r="U2858" s="583"/>
      <c r="V2858" s="585"/>
      <c r="W2858" s="577"/>
      <c r="X2858" s="566"/>
      <c r="Y2858" s="577"/>
      <c r="Z2858" s="566"/>
      <c r="AA2858" s="577"/>
      <c r="AB2858" s="566"/>
      <c r="AC2858" s="567"/>
      <c r="AD2858" s="570"/>
      <c r="AE2858" s="571"/>
      <c r="AF2858" s="598"/>
      <c r="AG2858" s="599"/>
      <c r="AH2858" s="566"/>
      <c r="AI2858" s="567"/>
      <c r="AJ2858" s="570"/>
      <c r="AK2858" s="571"/>
      <c r="AL2858" s="598"/>
      <c r="AM2858" s="599"/>
      <c r="AN2858" s="566"/>
      <c r="AO2858" s="567"/>
      <c r="AP2858" s="570"/>
      <c r="AQ2858" s="571"/>
      <c r="AR2858" s="598"/>
      <c r="AS2858" s="599"/>
      <c r="AT2858" s="603"/>
      <c r="AU2858" s="604"/>
      <c r="AV2858" s="596"/>
      <c r="AW2858" s="597"/>
      <c r="AX2858" s="598"/>
      <c r="AY2858" s="599"/>
      <c r="AZ2858" s="566"/>
      <c r="BA2858" s="567"/>
      <c r="BB2858" s="570"/>
      <c r="BC2858" s="571"/>
      <c r="BD2858" s="598"/>
      <c r="BE2858" s="599"/>
      <c r="BF2858" s="603"/>
      <c r="BG2858" s="604"/>
      <c r="BH2858" s="596"/>
      <c r="BI2858" s="597"/>
      <c r="BJ2858" s="598"/>
      <c r="BK2858" s="599"/>
      <c r="BL2858" s="600"/>
      <c r="BM2858" s="601"/>
      <c r="BN2858" s="602"/>
      <c r="BO2858" s="561"/>
      <c r="BP2858" s="561"/>
      <c r="BQ2858" s="62"/>
      <c r="BR2858" s="62"/>
      <c r="BS2858" s="62"/>
    </row>
    <row r="2859" spans="1:76" ht="21.75" customHeight="1">
      <c r="A2859" s="62"/>
      <c r="B2859" s="586" t="str">
        <f>IF(ROSTER!B$24="","",ROSTER!B$24)</f>
        <v/>
      </c>
      <c r="C2859" s="588" t="str">
        <f>IF(ROSTER!C$24="","",ROSTER!C$24)</f>
        <v/>
      </c>
      <c r="D2859" s="589"/>
      <c r="E2859" s="590"/>
      <c r="F2859" s="592">
        <f>IF(E2859="y",1,IF(E2859="S",1,0))</f>
        <v>0</v>
      </c>
      <c r="G2859" s="594">
        <f>IF(E2859="S",1,0)</f>
        <v>0</v>
      </c>
      <c r="H2859" s="584"/>
      <c r="I2859" s="576"/>
      <c r="J2859" s="564"/>
      <c r="K2859" s="565"/>
      <c r="L2859" s="568"/>
      <c r="M2859" s="569"/>
      <c r="N2859" s="578">
        <f>L2859+J2859</f>
        <v>0</v>
      </c>
      <c r="O2859" s="579"/>
      <c r="P2859" s="564"/>
      <c r="Q2859" s="565"/>
      <c r="R2859" s="568"/>
      <c r="S2859" s="569"/>
      <c r="T2859" s="578">
        <f>R2859-P2859</f>
        <v>0</v>
      </c>
      <c r="U2859" s="579"/>
      <c r="V2859" s="584"/>
      <c r="W2859" s="576"/>
      <c r="X2859" s="564"/>
      <c r="Y2859" s="576"/>
      <c r="Z2859" s="564"/>
      <c r="AA2859" s="576"/>
      <c r="AB2859" s="564"/>
      <c r="AC2859" s="565"/>
      <c r="AD2859" s="568"/>
      <c r="AE2859" s="569"/>
      <c r="AF2859" s="548">
        <f>IF(AB2859=0,0,(AD2859/AB2859)*100)</f>
        <v>0</v>
      </c>
      <c r="AG2859" s="549"/>
      <c r="AH2859" s="564"/>
      <c r="AI2859" s="565"/>
      <c r="AJ2859" s="568"/>
      <c r="AK2859" s="569"/>
      <c r="AL2859" s="548">
        <f>IF(AH2859=0,0,(AJ2859/AH2859)*100)</f>
        <v>0</v>
      </c>
      <c r="AM2859" s="549"/>
      <c r="AN2859" s="564"/>
      <c r="AO2859" s="565"/>
      <c r="AP2859" s="568"/>
      <c r="AQ2859" s="569"/>
      <c r="AR2859" s="548">
        <f>IF(AN2859=0,0,(AP2859/AN2859)*100)</f>
        <v>0</v>
      </c>
      <c r="AS2859" s="549"/>
      <c r="AT2859" s="572">
        <f>AB2859+AH2859+AN2859</f>
        <v>0</v>
      </c>
      <c r="AU2859" s="573"/>
      <c r="AV2859" s="544">
        <f>AD2859+AJ2859+AP2859</f>
        <v>0</v>
      </c>
      <c r="AW2859" s="545"/>
      <c r="AX2859" s="548">
        <f>IF(AT2859=0,0,(AV2859/AT2859)*100)</f>
        <v>0</v>
      </c>
      <c r="AY2859" s="549"/>
      <c r="AZ2859" s="564"/>
      <c r="BA2859" s="565"/>
      <c r="BB2859" s="568"/>
      <c r="BC2859" s="569"/>
      <c r="BD2859" s="548">
        <f>IF(AZ2859=0,0,(BB2859/AZ2859)*100)</f>
        <v>0</v>
      </c>
      <c r="BE2859" s="549"/>
      <c r="BF2859" s="572">
        <f>AT2859+AZ2859</f>
        <v>0</v>
      </c>
      <c r="BG2859" s="573"/>
      <c r="BH2859" s="544">
        <f>AV2859+BB2859</f>
        <v>0</v>
      </c>
      <c r="BI2859" s="545"/>
      <c r="BJ2859" s="548">
        <f>IF(BF2859=0,0,(BH2859/BF2859)*100)</f>
        <v>0</v>
      </c>
      <c r="BK2859" s="549"/>
      <c r="BL2859" s="552">
        <f>(AD2859*2)+(AJ2859*2)+(AP2859*3)+BB2859</f>
        <v>0</v>
      </c>
      <c r="BM2859" s="553"/>
      <c r="BN2859" s="554"/>
      <c r="BO2859" s="560" t="e">
        <f>(BL2859*BR$2312)+(N2859*BR$2313)+(X2859*BR$2314)+(R2859*BR$2315)+(V2859*BR$2316)+(Z2859*BR$2317)</f>
        <v>#REF!</v>
      </c>
      <c r="BP2859" s="560" t="e">
        <f>((AZ2859-BB2859)*BR$2319)+((AT2859-AV2859)*BR$2318)+(H2859*BR$2320)+(P2859*BR$2321)</f>
        <v>#REF!</v>
      </c>
      <c r="BQ2859" s="62"/>
      <c r="BR2859" s="62"/>
      <c r="BS2859" s="62"/>
    </row>
    <row r="2860" spans="1:76" ht="21.75" customHeight="1">
      <c r="A2860" s="62"/>
      <c r="B2860" s="587"/>
      <c r="C2860" s="562" t="str">
        <f>IF(ROSTER!D$24="","",ROSTER!D$24)</f>
        <v/>
      </c>
      <c r="D2860" s="563"/>
      <c r="E2860" s="591"/>
      <c r="F2860" s="593"/>
      <c r="G2860" s="595"/>
      <c r="H2860" s="585"/>
      <c r="I2860" s="577"/>
      <c r="J2860" s="566"/>
      <c r="K2860" s="567"/>
      <c r="L2860" s="570"/>
      <c r="M2860" s="571"/>
      <c r="N2860" s="582" t="s">
        <v>16</v>
      </c>
      <c r="O2860" s="583"/>
      <c r="P2860" s="566"/>
      <c r="Q2860" s="567"/>
      <c r="R2860" s="570"/>
      <c r="S2860" s="571"/>
      <c r="T2860" s="582" t="s">
        <v>16</v>
      </c>
      <c r="U2860" s="583"/>
      <c r="V2860" s="585"/>
      <c r="W2860" s="577"/>
      <c r="X2860" s="566"/>
      <c r="Y2860" s="577"/>
      <c r="Z2860" s="566"/>
      <c r="AA2860" s="577"/>
      <c r="AB2860" s="566"/>
      <c r="AC2860" s="567"/>
      <c r="AD2860" s="570"/>
      <c r="AE2860" s="571"/>
      <c r="AF2860" s="598"/>
      <c r="AG2860" s="599"/>
      <c r="AH2860" s="566"/>
      <c r="AI2860" s="567"/>
      <c r="AJ2860" s="570"/>
      <c r="AK2860" s="571"/>
      <c r="AL2860" s="598"/>
      <c r="AM2860" s="599"/>
      <c r="AN2860" s="566"/>
      <c r="AO2860" s="567"/>
      <c r="AP2860" s="570"/>
      <c r="AQ2860" s="571"/>
      <c r="AR2860" s="598"/>
      <c r="AS2860" s="599"/>
      <c r="AT2860" s="603"/>
      <c r="AU2860" s="604"/>
      <c r="AV2860" s="596"/>
      <c r="AW2860" s="597"/>
      <c r="AX2860" s="598"/>
      <c r="AY2860" s="599"/>
      <c r="AZ2860" s="566"/>
      <c r="BA2860" s="567"/>
      <c r="BB2860" s="570"/>
      <c r="BC2860" s="571"/>
      <c r="BD2860" s="598"/>
      <c r="BE2860" s="599"/>
      <c r="BF2860" s="603"/>
      <c r="BG2860" s="604"/>
      <c r="BH2860" s="596"/>
      <c r="BI2860" s="597"/>
      <c r="BJ2860" s="598"/>
      <c r="BK2860" s="599"/>
      <c r="BL2860" s="600"/>
      <c r="BM2860" s="601"/>
      <c r="BN2860" s="602"/>
      <c r="BO2860" s="561"/>
      <c r="BP2860" s="561"/>
      <c r="BQ2860" s="62"/>
      <c r="BR2860" s="62"/>
      <c r="BS2860" s="62"/>
      <c r="BX2860" s="82"/>
    </row>
    <row r="2861" spans="1:76" ht="21.75" customHeight="1">
      <c r="A2861" s="62"/>
      <c r="B2861" s="586" t="str">
        <f>IF(ROSTER!B$26="","",ROSTER!B$26)</f>
        <v/>
      </c>
      <c r="C2861" s="588" t="str">
        <f>IF(ROSTER!C$26="","",ROSTER!C$26)</f>
        <v/>
      </c>
      <c r="D2861" s="589"/>
      <c r="E2861" s="590"/>
      <c r="F2861" s="592">
        <f>IF(E2861="y",1,IF(E2861="S",1,0))</f>
        <v>0</v>
      </c>
      <c r="G2861" s="594">
        <f>IF(E2861="S",1,0)</f>
        <v>0</v>
      </c>
      <c r="H2861" s="584"/>
      <c r="I2861" s="576"/>
      <c r="J2861" s="564"/>
      <c r="K2861" s="565"/>
      <c r="L2861" s="568"/>
      <c r="M2861" s="569"/>
      <c r="N2861" s="578">
        <f>L2861+J2861</f>
        <v>0</v>
      </c>
      <c r="O2861" s="579"/>
      <c r="P2861" s="564"/>
      <c r="Q2861" s="565"/>
      <c r="R2861" s="568"/>
      <c r="S2861" s="569"/>
      <c r="T2861" s="578">
        <f>R2861-P2861</f>
        <v>0</v>
      </c>
      <c r="U2861" s="579"/>
      <c r="V2861" s="584"/>
      <c r="W2861" s="576"/>
      <c r="X2861" s="564"/>
      <c r="Y2861" s="576"/>
      <c r="Z2861" s="564"/>
      <c r="AA2861" s="576"/>
      <c r="AB2861" s="564"/>
      <c r="AC2861" s="565"/>
      <c r="AD2861" s="568"/>
      <c r="AE2861" s="569"/>
      <c r="AF2861" s="548">
        <f>IF(AB2861=0,0,(AD2861/AB2861)*100)</f>
        <v>0</v>
      </c>
      <c r="AG2861" s="549"/>
      <c r="AH2861" s="564"/>
      <c r="AI2861" s="565"/>
      <c r="AJ2861" s="568"/>
      <c r="AK2861" s="569"/>
      <c r="AL2861" s="548">
        <f>IF(AH2861=0,0,(AJ2861/AH2861)*100)</f>
        <v>0</v>
      </c>
      <c r="AM2861" s="549"/>
      <c r="AN2861" s="564"/>
      <c r="AO2861" s="565"/>
      <c r="AP2861" s="568"/>
      <c r="AQ2861" s="569"/>
      <c r="AR2861" s="548">
        <f>IF(AN2861=0,0,(AP2861/AN2861)*100)</f>
        <v>0</v>
      </c>
      <c r="AS2861" s="549"/>
      <c r="AT2861" s="572">
        <f>AB2861+AH2861+AN2861</f>
        <v>0</v>
      </c>
      <c r="AU2861" s="573"/>
      <c r="AV2861" s="544">
        <f>AD2861+AJ2861+AP2861</f>
        <v>0</v>
      </c>
      <c r="AW2861" s="545"/>
      <c r="AX2861" s="548">
        <f>IF(AT2861=0,0,(AV2861/AT2861)*100)</f>
        <v>0</v>
      </c>
      <c r="AY2861" s="549"/>
      <c r="AZ2861" s="564"/>
      <c r="BA2861" s="565"/>
      <c r="BB2861" s="568"/>
      <c r="BC2861" s="569"/>
      <c r="BD2861" s="548">
        <f>IF(AZ2861=0,0,(BB2861/AZ2861)*100)</f>
        <v>0</v>
      </c>
      <c r="BE2861" s="549"/>
      <c r="BF2861" s="572">
        <f>AT2861+AZ2861</f>
        <v>0</v>
      </c>
      <c r="BG2861" s="573"/>
      <c r="BH2861" s="544">
        <f>AV2861+BB2861</f>
        <v>0</v>
      </c>
      <c r="BI2861" s="545"/>
      <c r="BJ2861" s="548">
        <f>IF(BF2861=0,0,(BH2861/BF2861)*100)</f>
        <v>0</v>
      </c>
      <c r="BK2861" s="549"/>
      <c r="BL2861" s="552">
        <f>(AD2861*2)+(AJ2861*2)+(AP2861*3)+BB2861</f>
        <v>0</v>
      </c>
      <c r="BM2861" s="553"/>
      <c r="BN2861" s="554"/>
      <c r="BO2861" s="560" t="e">
        <f>(BL2861*BR$2312)+(N2861*BR$2313)+(X2861*BR$2314)+(R2861*BR$2315)+(V2861*BR$2316)+(Z2861*BR$2317)</f>
        <v>#REF!</v>
      </c>
      <c r="BP2861" s="560" t="e">
        <f>((AZ2861-BB2861)*BR$2319)+((AT2861-AV2861)*BR$2318)+(H2861*BR$2320)+(P2861*BR$2321)</f>
        <v>#REF!</v>
      </c>
      <c r="BQ2861" s="62"/>
      <c r="BR2861" s="62"/>
      <c r="BS2861" s="62"/>
    </row>
    <row r="2862" spans="1:76" ht="21.75" customHeight="1">
      <c r="A2862" s="62"/>
      <c r="B2862" s="587"/>
      <c r="C2862" s="562" t="str">
        <f>IF(ROSTER!D$26="","",ROSTER!D$26)</f>
        <v/>
      </c>
      <c r="D2862" s="563"/>
      <c r="E2862" s="591"/>
      <c r="F2862" s="593"/>
      <c r="G2862" s="595"/>
      <c r="H2862" s="585"/>
      <c r="I2862" s="577"/>
      <c r="J2862" s="566"/>
      <c r="K2862" s="567"/>
      <c r="L2862" s="570"/>
      <c r="M2862" s="571"/>
      <c r="N2862" s="582" t="s">
        <v>16</v>
      </c>
      <c r="O2862" s="583"/>
      <c r="P2862" s="566"/>
      <c r="Q2862" s="567"/>
      <c r="R2862" s="570"/>
      <c r="S2862" s="571"/>
      <c r="T2862" s="582" t="s">
        <v>16</v>
      </c>
      <c r="U2862" s="583"/>
      <c r="V2862" s="585"/>
      <c r="W2862" s="577"/>
      <c r="X2862" s="566"/>
      <c r="Y2862" s="577"/>
      <c r="Z2862" s="566"/>
      <c r="AA2862" s="577"/>
      <c r="AB2862" s="566"/>
      <c r="AC2862" s="567"/>
      <c r="AD2862" s="570"/>
      <c r="AE2862" s="571"/>
      <c r="AF2862" s="598"/>
      <c r="AG2862" s="599"/>
      <c r="AH2862" s="566"/>
      <c r="AI2862" s="567"/>
      <c r="AJ2862" s="570"/>
      <c r="AK2862" s="571"/>
      <c r="AL2862" s="598"/>
      <c r="AM2862" s="599"/>
      <c r="AN2862" s="566"/>
      <c r="AO2862" s="567"/>
      <c r="AP2862" s="570"/>
      <c r="AQ2862" s="571"/>
      <c r="AR2862" s="598"/>
      <c r="AS2862" s="599"/>
      <c r="AT2862" s="603"/>
      <c r="AU2862" s="604"/>
      <c r="AV2862" s="596"/>
      <c r="AW2862" s="597"/>
      <c r="AX2862" s="598"/>
      <c r="AY2862" s="599"/>
      <c r="AZ2862" s="566"/>
      <c r="BA2862" s="567"/>
      <c r="BB2862" s="570"/>
      <c r="BC2862" s="571"/>
      <c r="BD2862" s="598"/>
      <c r="BE2862" s="599"/>
      <c r="BF2862" s="603"/>
      <c r="BG2862" s="604"/>
      <c r="BH2862" s="596"/>
      <c r="BI2862" s="597"/>
      <c r="BJ2862" s="598"/>
      <c r="BK2862" s="599"/>
      <c r="BL2862" s="600"/>
      <c r="BM2862" s="601"/>
      <c r="BN2862" s="602"/>
      <c r="BO2862" s="561"/>
      <c r="BP2862" s="561"/>
      <c r="BQ2862" s="62"/>
      <c r="BR2862" s="62"/>
      <c r="BS2862" s="62"/>
    </row>
    <row r="2863" spans="1:76" ht="21.75" customHeight="1">
      <c r="A2863" s="62"/>
      <c r="B2863" s="586" t="str">
        <f>IF(ROSTER!B$28="","",ROSTER!B$28)</f>
        <v/>
      </c>
      <c r="C2863" s="588" t="str">
        <f>IF(ROSTER!C$28="","",ROSTER!C$28)</f>
        <v/>
      </c>
      <c r="D2863" s="589"/>
      <c r="E2863" s="590"/>
      <c r="F2863" s="592">
        <f>IF(E2863="y",1,IF(E2863="S",1,0))</f>
        <v>0</v>
      </c>
      <c r="G2863" s="594">
        <f>IF(E2863="S",1,0)</f>
        <v>0</v>
      </c>
      <c r="H2863" s="584"/>
      <c r="I2863" s="576"/>
      <c r="J2863" s="564"/>
      <c r="K2863" s="565"/>
      <c r="L2863" s="568"/>
      <c r="M2863" s="569"/>
      <c r="N2863" s="578">
        <f>L2863+J2863</f>
        <v>0</v>
      </c>
      <c r="O2863" s="579"/>
      <c r="P2863" s="564"/>
      <c r="Q2863" s="565"/>
      <c r="R2863" s="568"/>
      <c r="S2863" s="569"/>
      <c r="T2863" s="578">
        <f>R2863-P2863</f>
        <v>0</v>
      </c>
      <c r="U2863" s="579"/>
      <c r="V2863" s="584"/>
      <c r="W2863" s="576"/>
      <c r="X2863" s="564"/>
      <c r="Y2863" s="576"/>
      <c r="Z2863" s="564"/>
      <c r="AA2863" s="576"/>
      <c r="AB2863" s="564"/>
      <c r="AC2863" s="565"/>
      <c r="AD2863" s="568"/>
      <c r="AE2863" s="569"/>
      <c r="AF2863" s="548">
        <f>IF(AB2863=0,0,(AD2863/AB2863)*100)</f>
        <v>0</v>
      </c>
      <c r="AG2863" s="549"/>
      <c r="AH2863" s="564"/>
      <c r="AI2863" s="565"/>
      <c r="AJ2863" s="568"/>
      <c r="AK2863" s="569"/>
      <c r="AL2863" s="548">
        <f>IF(AH2863=0,0,(AJ2863/AH2863)*100)</f>
        <v>0</v>
      </c>
      <c r="AM2863" s="549"/>
      <c r="AN2863" s="564"/>
      <c r="AO2863" s="565"/>
      <c r="AP2863" s="568"/>
      <c r="AQ2863" s="569"/>
      <c r="AR2863" s="548">
        <f>IF(AN2863=0,0,(AP2863/AN2863)*100)</f>
        <v>0</v>
      </c>
      <c r="AS2863" s="549"/>
      <c r="AT2863" s="572">
        <f>AB2863+AH2863+AN2863</f>
        <v>0</v>
      </c>
      <c r="AU2863" s="573"/>
      <c r="AV2863" s="544">
        <f>AD2863+AJ2863+AP2863</f>
        <v>0</v>
      </c>
      <c r="AW2863" s="545"/>
      <c r="AX2863" s="548">
        <f>IF(AT2863=0,0,(AV2863/AT2863)*100)</f>
        <v>0</v>
      </c>
      <c r="AY2863" s="549"/>
      <c r="AZ2863" s="564"/>
      <c r="BA2863" s="565"/>
      <c r="BB2863" s="568"/>
      <c r="BC2863" s="569"/>
      <c r="BD2863" s="548">
        <f>IF(AZ2863=0,0,(BB2863/AZ2863)*100)</f>
        <v>0</v>
      </c>
      <c r="BE2863" s="549"/>
      <c r="BF2863" s="572">
        <f>AT2863+AZ2863</f>
        <v>0</v>
      </c>
      <c r="BG2863" s="573"/>
      <c r="BH2863" s="544">
        <f>AV2863+BB2863</f>
        <v>0</v>
      </c>
      <c r="BI2863" s="545"/>
      <c r="BJ2863" s="548">
        <f>IF(BF2863=0,0,(BH2863/BF2863)*100)</f>
        <v>0</v>
      </c>
      <c r="BK2863" s="549"/>
      <c r="BL2863" s="552">
        <f>(AD2863*2)+(AJ2863*2)+(AP2863*3)+BB2863</f>
        <v>0</v>
      </c>
      <c r="BM2863" s="553"/>
      <c r="BN2863" s="554"/>
      <c r="BO2863" s="560" t="e">
        <f>(BL2863*BR$2312)+(N2863*BR$2313)+(X2863*BR$2314)+(R2863*BR$2315)+(V2863*BR$2316)+(Z2863*BR$2317)</f>
        <v>#REF!</v>
      </c>
      <c r="BP2863" s="560" t="e">
        <f>((AZ2863-BB2863)*BR$2319)+((AT2863-AV2863)*BR$2318)+(H2863*BR$2320)+(P2863*BR$2321)</f>
        <v>#REF!</v>
      </c>
      <c r="BQ2863" s="62"/>
      <c r="BR2863" s="62"/>
      <c r="BS2863" s="62"/>
    </row>
    <row r="2864" spans="1:76" ht="21.75" customHeight="1">
      <c r="A2864" s="62"/>
      <c r="B2864" s="587"/>
      <c r="C2864" s="562" t="str">
        <f>IF(ROSTER!D$28="","",ROSTER!D$28)</f>
        <v/>
      </c>
      <c r="D2864" s="563"/>
      <c r="E2864" s="591"/>
      <c r="F2864" s="593"/>
      <c r="G2864" s="595"/>
      <c r="H2864" s="585"/>
      <c r="I2864" s="577"/>
      <c r="J2864" s="566"/>
      <c r="K2864" s="567"/>
      <c r="L2864" s="570"/>
      <c r="M2864" s="571"/>
      <c r="N2864" s="582" t="s">
        <v>16</v>
      </c>
      <c r="O2864" s="583"/>
      <c r="P2864" s="566"/>
      <c r="Q2864" s="567"/>
      <c r="R2864" s="570"/>
      <c r="S2864" s="571"/>
      <c r="T2864" s="582" t="s">
        <v>16</v>
      </c>
      <c r="U2864" s="583"/>
      <c r="V2864" s="585"/>
      <c r="W2864" s="577"/>
      <c r="X2864" s="566"/>
      <c r="Y2864" s="577"/>
      <c r="Z2864" s="566"/>
      <c r="AA2864" s="577"/>
      <c r="AB2864" s="566"/>
      <c r="AC2864" s="567"/>
      <c r="AD2864" s="570"/>
      <c r="AE2864" s="571"/>
      <c r="AF2864" s="598"/>
      <c r="AG2864" s="599"/>
      <c r="AH2864" s="566"/>
      <c r="AI2864" s="567"/>
      <c r="AJ2864" s="570"/>
      <c r="AK2864" s="571"/>
      <c r="AL2864" s="598"/>
      <c r="AM2864" s="599"/>
      <c r="AN2864" s="566"/>
      <c r="AO2864" s="567"/>
      <c r="AP2864" s="570"/>
      <c r="AQ2864" s="571"/>
      <c r="AR2864" s="598"/>
      <c r="AS2864" s="599"/>
      <c r="AT2864" s="603"/>
      <c r="AU2864" s="604"/>
      <c r="AV2864" s="596"/>
      <c r="AW2864" s="597"/>
      <c r="AX2864" s="598"/>
      <c r="AY2864" s="599"/>
      <c r="AZ2864" s="566"/>
      <c r="BA2864" s="567"/>
      <c r="BB2864" s="570"/>
      <c r="BC2864" s="571"/>
      <c r="BD2864" s="598"/>
      <c r="BE2864" s="599"/>
      <c r="BF2864" s="603"/>
      <c r="BG2864" s="604"/>
      <c r="BH2864" s="596"/>
      <c r="BI2864" s="597"/>
      <c r="BJ2864" s="598"/>
      <c r="BK2864" s="599"/>
      <c r="BL2864" s="600"/>
      <c r="BM2864" s="601"/>
      <c r="BN2864" s="602"/>
      <c r="BO2864" s="561"/>
      <c r="BP2864" s="561"/>
      <c r="BQ2864" s="62"/>
      <c r="BR2864" s="62"/>
      <c r="BS2864" s="62"/>
    </row>
    <row r="2865" spans="1:71" ht="21.75" customHeight="1">
      <c r="A2865" s="62"/>
      <c r="B2865" s="586" t="str">
        <f>IF(ROSTER!B$30="","",ROSTER!B$30)</f>
        <v/>
      </c>
      <c r="C2865" s="588" t="str">
        <f>IF(ROSTER!C$30="","",ROSTER!C$30)</f>
        <v/>
      </c>
      <c r="D2865" s="589"/>
      <c r="E2865" s="590"/>
      <c r="F2865" s="592">
        <f>IF(E2865="y",1,IF(E2865="S",1,0))</f>
        <v>0</v>
      </c>
      <c r="G2865" s="594">
        <f>IF(E2865="S",1,0)</f>
        <v>0</v>
      </c>
      <c r="H2865" s="584"/>
      <c r="I2865" s="576"/>
      <c r="J2865" s="564"/>
      <c r="K2865" s="565"/>
      <c r="L2865" s="568"/>
      <c r="M2865" s="569"/>
      <c r="N2865" s="578">
        <f>L2865+J2865</f>
        <v>0</v>
      </c>
      <c r="O2865" s="579"/>
      <c r="P2865" s="564"/>
      <c r="Q2865" s="565"/>
      <c r="R2865" s="568"/>
      <c r="S2865" s="569"/>
      <c r="T2865" s="578">
        <f>R2865-P2865</f>
        <v>0</v>
      </c>
      <c r="U2865" s="579"/>
      <c r="V2865" s="584"/>
      <c r="W2865" s="576"/>
      <c r="X2865" s="564"/>
      <c r="Y2865" s="576"/>
      <c r="Z2865" s="564"/>
      <c r="AA2865" s="576"/>
      <c r="AB2865" s="564"/>
      <c r="AC2865" s="565"/>
      <c r="AD2865" s="568"/>
      <c r="AE2865" s="569"/>
      <c r="AF2865" s="548">
        <f>IF(AB2865=0,0,(AD2865/AB2865)*100)</f>
        <v>0</v>
      </c>
      <c r="AG2865" s="549"/>
      <c r="AH2865" s="564"/>
      <c r="AI2865" s="565"/>
      <c r="AJ2865" s="568"/>
      <c r="AK2865" s="569"/>
      <c r="AL2865" s="548">
        <f>IF(AH2865=0,0,(AJ2865/AH2865)*100)</f>
        <v>0</v>
      </c>
      <c r="AM2865" s="549"/>
      <c r="AN2865" s="564"/>
      <c r="AO2865" s="565"/>
      <c r="AP2865" s="568"/>
      <c r="AQ2865" s="569"/>
      <c r="AR2865" s="548">
        <f>IF(AN2865=0,0,(AP2865/AN2865)*100)</f>
        <v>0</v>
      </c>
      <c r="AS2865" s="549"/>
      <c r="AT2865" s="572">
        <f>AB2865+AH2865+AN2865</f>
        <v>0</v>
      </c>
      <c r="AU2865" s="573"/>
      <c r="AV2865" s="544">
        <f>AD2865+AJ2865+AP2865</f>
        <v>0</v>
      </c>
      <c r="AW2865" s="545"/>
      <c r="AX2865" s="548">
        <f>IF(AT2865=0,0,(AV2865/AT2865)*100)</f>
        <v>0</v>
      </c>
      <c r="AY2865" s="549"/>
      <c r="AZ2865" s="564"/>
      <c r="BA2865" s="565"/>
      <c r="BB2865" s="568"/>
      <c r="BC2865" s="569"/>
      <c r="BD2865" s="548">
        <f>IF(AZ2865=0,0,(BB2865/AZ2865)*100)</f>
        <v>0</v>
      </c>
      <c r="BE2865" s="549"/>
      <c r="BF2865" s="572">
        <f>AT2865+AZ2865</f>
        <v>0</v>
      </c>
      <c r="BG2865" s="573"/>
      <c r="BH2865" s="544">
        <f>AV2865+BB2865</f>
        <v>0</v>
      </c>
      <c r="BI2865" s="545"/>
      <c r="BJ2865" s="548">
        <f>IF(BF2865=0,0,(BH2865/BF2865)*100)</f>
        <v>0</v>
      </c>
      <c r="BK2865" s="549"/>
      <c r="BL2865" s="552">
        <f>(AD2865*2)+(AJ2865*2)+(AP2865*3)+BB2865</f>
        <v>0</v>
      </c>
      <c r="BM2865" s="553"/>
      <c r="BN2865" s="554"/>
      <c r="BO2865" s="560" t="e">
        <f>(BL2865*BR$2312)+(N2865*BR$2313)+(X2865*BR$2314)+(R2865*BR$2315)+(V2865*BR$2316)+(Z2865*BR$2317)</f>
        <v>#REF!</v>
      </c>
      <c r="BP2865" s="560" t="e">
        <f>((AZ2865-BB2865)*BR$2319)+((AT2865-AV2865)*BR$2318)+(H2865*BR$2320)+(P2865*BR$2321)</f>
        <v>#REF!</v>
      </c>
      <c r="BQ2865" s="62"/>
      <c r="BR2865" s="62"/>
      <c r="BS2865" s="62"/>
    </row>
    <row r="2866" spans="1:71" ht="21.75" customHeight="1">
      <c r="A2866" s="62"/>
      <c r="B2866" s="587"/>
      <c r="C2866" s="562" t="str">
        <f>IF(ROSTER!D$30="","",ROSTER!D$30)</f>
        <v/>
      </c>
      <c r="D2866" s="563"/>
      <c r="E2866" s="591"/>
      <c r="F2866" s="593"/>
      <c r="G2866" s="595"/>
      <c r="H2866" s="585"/>
      <c r="I2866" s="577"/>
      <c r="J2866" s="566"/>
      <c r="K2866" s="567"/>
      <c r="L2866" s="570"/>
      <c r="M2866" s="571"/>
      <c r="N2866" s="582" t="s">
        <v>16</v>
      </c>
      <c r="O2866" s="583"/>
      <c r="P2866" s="566"/>
      <c r="Q2866" s="567"/>
      <c r="R2866" s="570"/>
      <c r="S2866" s="571"/>
      <c r="T2866" s="582" t="s">
        <v>16</v>
      </c>
      <c r="U2866" s="583"/>
      <c r="V2866" s="585"/>
      <c r="W2866" s="577"/>
      <c r="X2866" s="566"/>
      <c r="Y2866" s="577"/>
      <c r="Z2866" s="566"/>
      <c r="AA2866" s="577"/>
      <c r="AB2866" s="566"/>
      <c r="AC2866" s="567"/>
      <c r="AD2866" s="570"/>
      <c r="AE2866" s="571"/>
      <c r="AF2866" s="598"/>
      <c r="AG2866" s="599"/>
      <c r="AH2866" s="566"/>
      <c r="AI2866" s="567"/>
      <c r="AJ2866" s="570"/>
      <c r="AK2866" s="571"/>
      <c r="AL2866" s="598"/>
      <c r="AM2866" s="599"/>
      <c r="AN2866" s="566"/>
      <c r="AO2866" s="567"/>
      <c r="AP2866" s="570"/>
      <c r="AQ2866" s="571"/>
      <c r="AR2866" s="598"/>
      <c r="AS2866" s="599"/>
      <c r="AT2866" s="603"/>
      <c r="AU2866" s="604"/>
      <c r="AV2866" s="596"/>
      <c r="AW2866" s="597"/>
      <c r="AX2866" s="598"/>
      <c r="AY2866" s="599"/>
      <c r="AZ2866" s="566"/>
      <c r="BA2866" s="567"/>
      <c r="BB2866" s="570"/>
      <c r="BC2866" s="571"/>
      <c r="BD2866" s="598"/>
      <c r="BE2866" s="599"/>
      <c r="BF2866" s="603"/>
      <c r="BG2866" s="604"/>
      <c r="BH2866" s="596"/>
      <c r="BI2866" s="597"/>
      <c r="BJ2866" s="598"/>
      <c r="BK2866" s="599"/>
      <c r="BL2866" s="600"/>
      <c r="BM2866" s="601"/>
      <c r="BN2866" s="602"/>
      <c r="BO2866" s="561"/>
      <c r="BP2866" s="561"/>
      <c r="BQ2866" s="62"/>
      <c r="BR2866" s="62"/>
      <c r="BS2866" s="62"/>
    </row>
    <row r="2867" spans="1:71" ht="21.75" customHeight="1">
      <c r="A2867" s="62"/>
      <c r="B2867" s="586" t="str">
        <f>IF(ROSTER!B$32="","",ROSTER!B$32)</f>
        <v/>
      </c>
      <c r="C2867" s="588" t="str">
        <f>IF(ROSTER!C$32="","",ROSTER!C$32)</f>
        <v/>
      </c>
      <c r="D2867" s="589"/>
      <c r="E2867" s="590"/>
      <c r="F2867" s="592">
        <f>IF(E2867="y",1,IF(E2867="S",1,0))</f>
        <v>0</v>
      </c>
      <c r="G2867" s="594">
        <f>IF(E2867="S",1,0)</f>
        <v>0</v>
      </c>
      <c r="H2867" s="584"/>
      <c r="I2867" s="576"/>
      <c r="J2867" s="564"/>
      <c r="K2867" s="565"/>
      <c r="L2867" s="568"/>
      <c r="M2867" s="569"/>
      <c r="N2867" s="578">
        <f>L2867+J2867</f>
        <v>0</v>
      </c>
      <c r="O2867" s="579"/>
      <c r="P2867" s="564"/>
      <c r="Q2867" s="565"/>
      <c r="R2867" s="568"/>
      <c r="S2867" s="569"/>
      <c r="T2867" s="578">
        <f>R2867-P2867</f>
        <v>0</v>
      </c>
      <c r="U2867" s="579"/>
      <c r="V2867" s="584"/>
      <c r="W2867" s="576"/>
      <c r="X2867" s="564"/>
      <c r="Y2867" s="576"/>
      <c r="Z2867" s="564"/>
      <c r="AA2867" s="576"/>
      <c r="AB2867" s="564"/>
      <c r="AC2867" s="565"/>
      <c r="AD2867" s="568"/>
      <c r="AE2867" s="569"/>
      <c r="AF2867" s="548">
        <f>IF(AB2867=0,0,(AD2867/AB2867)*100)</f>
        <v>0</v>
      </c>
      <c r="AG2867" s="549"/>
      <c r="AH2867" s="564"/>
      <c r="AI2867" s="565"/>
      <c r="AJ2867" s="568"/>
      <c r="AK2867" s="569"/>
      <c r="AL2867" s="548">
        <f>IF(AH2867=0,0,(AJ2867/AH2867)*100)</f>
        <v>0</v>
      </c>
      <c r="AM2867" s="549"/>
      <c r="AN2867" s="564"/>
      <c r="AO2867" s="565"/>
      <c r="AP2867" s="568"/>
      <c r="AQ2867" s="569"/>
      <c r="AR2867" s="548">
        <f>IF(AN2867=0,0,(AP2867/AN2867)*100)</f>
        <v>0</v>
      </c>
      <c r="AS2867" s="549"/>
      <c r="AT2867" s="572">
        <f>AB2867+AH2867+AN2867</f>
        <v>0</v>
      </c>
      <c r="AU2867" s="573"/>
      <c r="AV2867" s="544">
        <f>AD2867+AJ2867+AP2867</f>
        <v>0</v>
      </c>
      <c r="AW2867" s="545"/>
      <c r="AX2867" s="548">
        <f>IF(AT2867=0,0,(AV2867/AT2867)*100)</f>
        <v>0</v>
      </c>
      <c r="AY2867" s="549"/>
      <c r="AZ2867" s="564"/>
      <c r="BA2867" s="565"/>
      <c r="BB2867" s="568"/>
      <c r="BC2867" s="569"/>
      <c r="BD2867" s="548">
        <f>IF(AZ2867=0,0,(BB2867/AZ2867)*100)</f>
        <v>0</v>
      </c>
      <c r="BE2867" s="549"/>
      <c r="BF2867" s="572">
        <f>AT2867+AZ2867</f>
        <v>0</v>
      </c>
      <c r="BG2867" s="573"/>
      <c r="BH2867" s="544">
        <f>AV2867+BB2867</f>
        <v>0</v>
      </c>
      <c r="BI2867" s="545"/>
      <c r="BJ2867" s="548">
        <f>IF(BF2867=0,0,(BH2867/BF2867)*100)</f>
        <v>0</v>
      </c>
      <c r="BK2867" s="549"/>
      <c r="BL2867" s="552">
        <f>(AD2867*2)+(AJ2867*2)+(AP2867*3)+BB2867</f>
        <v>0</v>
      </c>
      <c r="BM2867" s="553"/>
      <c r="BN2867" s="554"/>
      <c r="BO2867" s="560" t="e">
        <f>(BL2867*BR$2312)+(N2867*BR$2313)+(X2867*BR$2314)+(R2867*BR$2315)+(V2867*BR$2316)+(Z2867*BR$2317)</f>
        <v>#REF!</v>
      </c>
      <c r="BP2867" s="560" t="e">
        <f>((AZ2867-BB2867)*BR$2319)+((AT2867-AV2867)*BR$2318)+(H2867*BR$2320)+(P2867*BR$2321)</f>
        <v>#REF!</v>
      </c>
      <c r="BQ2867" s="62"/>
      <c r="BR2867" s="62"/>
      <c r="BS2867" s="62"/>
    </row>
    <row r="2868" spans="1:71" ht="21.75" customHeight="1">
      <c r="A2868" s="62"/>
      <c r="B2868" s="587"/>
      <c r="C2868" s="562" t="str">
        <f>IF(ROSTER!D$32="","",ROSTER!D$32)</f>
        <v/>
      </c>
      <c r="D2868" s="563"/>
      <c r="E2868" s="591"/>
      <c r="F2868" s="593"/>
      <c r="G2868" s="595"/>
      <c r="H2868" s="585"/>
      <c r="I2868" s="577"/>
      <c r="J2868" s="566"/>
      <c r="K2868" s="567"/>
      <c r="L2868" s="570"/>
      <c r="M2868" s="571"/>
      <c r="N2868" s="582" t="s">
        <v>16</v>
      </c>
      <c r="O2868" s="583"/>
      <c r="P2868" s="566"/>
      <c r="Q2868" s="567"/>
      <c r="R2868" s="570"/>
      <c r="S2868" s="571"/>
      <c r="T2868" s="582" t="s">
        <v>16</v>
      </c>
      <c r="U2868" s="583"/>
      <c r="V2868" s="585"/>
      <c r="W2868" s="577"/>
      <c r="X2868" s="566"/>
      <c r="Y2868" s="577"/>
      <c r="Z2868" s="566"/>
      <c r="AA2868" s="577"/>
      <c r="AB2868" s="566"/>
      <c r="AC2868" s="567"/>
      <c r="AD2868" s="570"/>
      <c r="AE2868" s="571"/>
      <c r="AF2868" s="598"/>
      <c r="AG2868" s="599"/>
      <c r="AH2868" s="566"/>
      <c r="AI2868" s="567"/>
      <c r="AJ2868" s="570"/>
      <c r="AK2868" s="571"/>
      <c r="AL2868" s="598"/>
      <c r="AM2868" s="599"/>
      <c r="AN2868" s="566"/>
      <c r="AO2868" s="567"/>
      <c r="AP2868" s="570"/>
      <c r="AQ2868" s="571"/>
      <c r="AR2868" s="598"/>
      <c r="AS2868" s="599"/>
      <c r="AT2868" s="603"/>
      <c r="AU2868" s="604"/>
      <c r="AV2868" s="596"/>
      <c r="AW2868" s="597"/>
      <c r="AX2868" s="598"/>
      <c r="AY2868" s="599"/>
      <c r="AZ2868" s="566"/>
      <c r="BA2868" s="567"/>
      <c r="BB2868" s="570"/>
      <c r="BC2868" s="571"/>
      <c r="BD2868" s="598"/>
      <c r="BE2868" s="599"/>
      <c r="BF2868" s="603"/>
      <c r="BG2868" s="604"/>
      <c r="BH2868" s="596"/>
      <c r="BI2868" s="597"/>
      <c r="BJ2868" s="598"/>
      <c r="BK2868" s="599"/>
      <c r="BL2868" s="600"/>
      <c r="BM2868" s="601"/>
      <c r="BN2868" s="602"/>
      <c r="BO2868" s="561"/>
      <c r="BP2868" s="561"/>
      <c r="BQ2868" s="62"/>
      <c r="BR2868" s="62"/>
      <c r="BS2868" s="62"/>
    </row>
    <row r="2869" spans="1:71" ht="21.75" customHeight="1">
      <c r="A2869" s="62"/>
      <c r="B2869" s="586" t="str">
        <f>IF(ROSTER!B$34="","",ROSTER!B$34)</f>
        <v/>
      </c>
      <c r="C2869" s="588" t="str">
        <f>IF(ROSTER!C$34="","",ROSTER!C$34)</f>
        <v/>
      </c>
      <c r="D2869" s="589"/>
      <c r="E2869" s="590"/>
      <c r="F2869" s="592">
        <f>IF(E2869="y",1,IF(E2869="S",1,0))</f>
        <v>0</v>
      </c>
      <c r="G2869" s="594">
        <f>IF(E2869="S",1,0)</f>
        <v>0</v>
      </c>
      <c r="H2869" s="584"/>
      <c r="I2869" s="576"/>
      <c r="J2869" s="564"/>
      <c r="K2869" s="565"/>
      <c r="L2869" s="568"/>
      <c r="M2869" s="569"/>
      <c r="N2869" s="578">
        <f>L2869+J2869</f>
        <v>0</v>
      </c>
      <c r="O2869" s="579"/>
      <c r="P2869" s="564"/>
      <c r="Q2869" s="565"/>
      <c r="R2869" s="568"/>
      <c r="S2869" s="569"/>
      <c r="T2869" s="578">
        <f>R2869-P2869</f>
        <v>0</v>
      </c>
      <c r="U2869" s="579"/>
      <c r="V2869" s="584"/>
      <c r="W2869" s="576"/>
      <c r="X2869" s="564"/>
      <c r="Y2869" s="576"/>
      <c r="Z2869" s="564"/>
      <c r="AA2869" s="576"/>
      <c r="AB2869" s="564"/>
      <c r="AC2869" s="565"/>
      <c r="AD2869" s="568"/>
      <c r="AE2869" s="569"/>
      <c r="AF2869" s="548">
        <f>IF(AB2869=0,0,(AD2869/AB2869)*100)</f>
        <v>0</v>
      </c>
      <c r="AG2869" s="549"/>
      <c r="AH2869" s="564"/>
      <c r="AI2869" s="565"/>
      <c r="AJ2869" s="568"/>
      <c r="AK2869" s="569"/>
      <c r="AL2869" s="548">
        <f>IF(AH2869=0,0,(AJ2869/AH2869)*100)</f>
        <v>0</v>
      </c>
      <c r="AM2869" s="549"/>
      <c r="AN2869" s="564"/>
      <c r="AO2869" s="565"/>
      <c r="AP2869" s="568"/>
      <c r="AQ2869" s="569"/>
      <c r="AR2869" s="548">
        <f>IF(AN2869=0,0,(AP2869/AN2869)*100)</f>
        <v>0</v>
      </c>
      <c r="AS2869" s="549"/>
      <c r="AT2869" s="572">
        <f>AB2869+AH2869+AN2869</f>
        <v>0</v>
      </c>
      <c r="AU2869" s="573"/>
      <c r="AV2869" s="544">
        <f>AD2869+AJ2869+AP2869</f>
        <v>0</v>
      </c>
      <c r="AW2869" s="545"/>
      <c r="AX2869" s="548">
        <f>IF(AT2869=0,0,(AV2869/AT2869)*100)</f>
        <v>0</v>
      </c>
      <c r="AY2869" s="549"/>
      <c r="AZ2869" s="564"/>
      <c r="BA2869" s="565"/>
      <c r="BB2869" s="568"/>
      <c r="BC2869" s="569"/>
      <c r="BD2869" s="548">
        <f>IF(AZ2869=0,0,(BB2869/AZ2869)*100)</f>
        <v>0</v>
      </c>
      <c r="BE2869" s="549"/>
      <c r="BF2869" s="572">
        <f>AT2869+AZ2869</f>
        <v>0</v>
      </c>
      <c r="BG2869" s="573"/>
      <c r="BH2869" s="544">
        <f>AV2869+BB2869</f>
        <v>0</v>
      </c>
      <c r="BI2869" s="545"/>
      <c r="BJ2869" s="548">
        <f>IF(BF2869=0,0,(BH2869/BF2869)*100)</f>
        <v>0</v>
      </c>
      <c r="BK2869" s="549"/>
      <c r="BL2869" s="552">
        <f>(AD2869*2)+(AJ2869*2)+(AP2869*3)+BB2869</f>
        <v>0</v>
      </c>
      <c r="BM2869" s="553"/>
      <c r="BN2869" s="554"/>
      <c r="BO2869" s="560" t="e">
        <f>(BL2869*BR$2312)+(N2869*BR$2313)+(X2869*BR$2314)+(R2869*BR$2315)+(V2869*BR$2316)+(Z2869*BR$2317)</f>
        <v>#REF!</v>
      </c>
      <c r="BP2869" s="560" t="e">
        <f>((AZ2869-BB2869)*BR$2319)+((AT2869-AV2869)*BR$2318)+(H2869*BR$2320)+(P2869*BR$2321)</f>
        <v>#REF!</v>
      </c>
      <c r="BQ2869" s="62"/>
      <c r="BR2869" s="62"/>
      <c r="BS2869" s="62"/>
    </row>
    <row r="2870" spans="1:71" ht="21.75" customHeight="1">
      <c r="A2870" s="62"/>
      <c r="B2870" s="587"/>
      <c r="C2870" s="562" t="str">
        <f>IF(ROSTER!D$34="","",ROSTER!D$34)</f>
        <v/>
      </c>
      <c r="D2870" s="563"/>
      <c r="E2870" s="591"/>
      <c r="F2870" s="593"/>
      <c r="G2870" s="595"/>
      <c r="H2870" s="585"/>
      <c r="I2870" s="577"/>
      <c r="J2870" s="566"/>
      <c r="K2870" s="567"/>
      <c r="L2870" s="570"/>
      <c r="M2870" s="571"/>
      <c r="N2870" s="582" t="s">
        <v>16</v>
      </c>
      <c r="O2870" s="583"/>
      <c r="P2870" s="566"/>
      <c r="Q2870" s="567"/>
      <c r="R2870" s="570"/>
      <c r="S2870" s="571"/>
      <c r="T2870" s="582" t="s">
        <v>16</v>
      </c>
      <c r="U2870" s="583"/>
      <c r="V2870" s="585"/>
      <c r="W2870" s="577"/>
      <c r="X2870" s="566"/>
      <c r="Y2870" s="577"/>
      <c r="Z2870" s="566"/>
      <c r="AA2870" s="577"/>
      <c r="AB2870" s="566"/>
      <c r="AC2870" s="567"/>
      <c r="AD2870" s="570"/>
      <c r="AE2870" s="571"/>
      <c r="AF2870" s="598"/>
      <c r="AG2870" s="599"/>
      <c r="AH2870" s="566"/>
      <c r="AI2870" s="567"/>
      <c r="AJ2870" s="570"/>
      <c r="AK2870" s="571"/>
      <c r="AL2870" s="598"/>
      <c r="AM2870" s="599"/>
      <c r="AN2870" s="566"/>
      <c r="AO2870" s="567"/>
      <c r="AP2870" s="570"/>
      <c r="AQ2870" s="571"/>
      <c r="AR2870" s="598"/>
      <c r="AS2870" s="599"/>
      <c r="AT2870" s="603"/>
      <c r="AU2870" s="604"/>
      <c r="AV2870" s="596"/>
      <c r="AW2870" s="597"/>
      <c r="AX2870" s="598"/>
      <c r="AY2870" s="599"/>
      <c r="AZ2870" s="566"/>
      <c r="BA2870" s="567"/>
      <c r="BB2870" s="570"/>
      <c r="BC2870" s="571"/>
      <c r="BD2870" s="598"/>
      <c r="BE2870" s="599"/>
      <c r="BF2870" s="603"/>
      <c r="BG2870" s="604"/>
      <c r="BH2870" s="596"/>
      <c r="BI2870" s="597"/>
      <c r="BJ2870" s="598"/>
      <c r="BK2870" s="599"/>
      <c r="BL2870" s="600"/>
      <c r="BM2870" s="601"/>
      <c r="BN2870" s="602"/>
      <c r="BO2870" s="561"/>
      <c r="BP2870" s="561"/>
      <c r="BQ2870" s="62"/>
      <c r="BR2870" s="62"/>
      <c r="BS2870" s="62"/>
    </row>
    <row r="2871" spans="1:71" ht="21.75" customHeight="1">
      <c r="A2871" s="62"/>
      <c r="B2871" s="586" t="str">
        <f>IF(ROSTER!B$36="","",ROSTER!B$36)</f>
        <v/>
      </c>
      <c r="C2871" s="588" t="str">
        <f>IF(ROSTER!C$36="","",ROSTER!C$36)</f>
        <v/>
      </c>
      <c r="D2871" s="589"/>
      <c r="E2871" s="590"/>
      <c r="F2871" s="592">
        <f>IF(E2871="y",1,IF(E2871="S",1,0))</f>
        <v>0</v>
      </c>
      <c r="G2871" s="594">
        <f>IF(E2871="S",1,0)</f>
        <v>0</v>
      </c>
      <c r="H2871" s="584"/>
      <c r="I2871" s="576"/>
      <c r="J2871" s="564"/>
      <c r="K2871" s="565"/>
      <c r="L2871" s="568"/>
      <c r="M2871" s="569"/>
      <c r="N2871" s="578">
        <f>L2871+J2871</f>
        <v>0</v>
      </c>
      <c r="O2871" s="579"/>
      <c r="P2871" s="564"/>
      <c r="Q2871" s="565"/>
      <c r="R2871" s="568"/>
      <c r="S2871" s="569"/>
      <c r="T2871" s="578">
        <f>R2871-P2871</f>
        <v>0</v>
      </c>
      <c r="U2871" s="579"/>
      <c r="V2871" s="584"/>
      <c r="W2871" s="576"/>
      <c r="X2871" s="564"/>
      <c r="Y2871" s="576"/>
      <c r="Z2871" s="564"/>
      <c r="AA2871" s="576"/>
      <c r="AB2871" s="564"/>
      <c r="AC2871" s="565"/>
      <c r="AD2871" s="568"/>
      <c r="AE2871" s="569"/>
      <c r="AF2871" s="548">
        <f>IF(AB2871=0,0,(AD2871/AB2871)*100)</f>
        <v>0</v>
      </c>
      <c r="AG2871" s="549"/>
      <c r="AH2871" s="564"/>
      <c r="AI2871" s="565"/>
      <c r="AJ2871" s="568"/>
      <c r="AK2871" s="569"/>
      <c r="AL2871" s="548">
        <f>IF(AH2871=0,0,(AJ2871/AH2871)*100)</f>
        <v>0</v>
      </c>
      <c r="AM2871" s="549"/>
      <c r="AN2871" s="564"/>
      <c r="AO2871" s="565"/>
      <c r="AP2871" s="568"/>
      <c r="AQ2871" s="569"/>
      <c r="AR2871" s="548">
        <f>IF(AN2871=0,0,(AP2871/AN2871)*100)</f>
        <v>0</v>
      </c>
      <c r="AS2871" s="549"/>
      <c r="AT2871" s="572">
        <f>AB2871+AH2871+AN2871</f>
        <v>0</v>
      </c>
      <c r="AU2871" s="573"/>
      <c r="AV2871" s="544">
        <f>AD2871+AJ2871+AP2871</f>
        <v>0</v>
      </c>
      <c r="AW2871" s="545"/>
      <c r="AX2871" s="548">
        <f>IF(AT2871=0,0,(AV2871/AT2871)*100)</f>
        <v>0</v>
      </c>
      <c r="AY2871" s="549"/>
      <c r="AZ2871" s="564"/>
      <c r="BA2871" s="565"/>
      <c r="BB2871" s="568"/>
      <c r="BC2871" s="569"/>
      <c r="BD2871" s="548">
        <f>IF(AZ2871=0,0,(BB2871/AZ2871)*100)</f>
        <v>0</v>
      </c>
      <c r="BE2871" s="549"/>
      <c r="BF2871" s="572">
        <f>AT2871+AZ2871</f>
        <v>0</v>
      </c>
      <c r="BG2871" s="573"/>
      <c r="BH2871" s="544">
        <f>AV2871+BB2871</f>
        <v>0</v>
      </c>
      <c r="BI2871" s="545"/>
      <c r="BJ2871" s="548">
        <f>IF(BF2871=0,0,(BH2871/BF2871)*100)</f>
        <v>0</v>
      </c>
      <c r="BK2871" s="549"/>
      <c r="BL2871" s="552">
        <f>(AD2871*2)+(AJ2871*2)+(AP2871*3)+BB2871</f>
        <v>0</v>
      </c>
      <c r="BM2871" s="553"/>
      <c r="BN2871" s="554"/>
      <c r="BO2871" s="560" t="e">
        <f>(BL2871*BR$2312)+(N2871*BR$2313)+(X2871*BR$2314)+(R2871*BR$2315)+(V2871*BR$2316)+(Z2871*BR$2317)</f>
        <v>#REF!</v>
      </c>
      <c r="BP2871" s="560" t="e">
        <f>((AZ2871-BB2871)*BR$2319)+((AT2871-AV2871)*BR$2318)+(H2871*BR$2320)+(P2871*BR$2321)</f>
        <v>#REF!</v>
      </c>
      <c r="BQ2871" s="62"/>
      <c r="BR2871" s="62"/>
      <c r="BS2871" s="62"/>
    </row>
    <row r="2872" spans="1:71" ht="21.75" customHeight="1">
      <c r="A2872" s="62"/>
      <c r="B2872" s="587"/>
      <c r="C2872" s="562" t="str">
        <f>IF(ROSTER!D$36="","",ROSTER!D$36)</f>
        <v/>
      </c>
      <c r="D2872" s="563"/>
      <c r="E2872" s="591"/>
      <c r="F2872" s="593"/>
      <c r="G2872" s="595"/>
      <c r="H2872" s="585"/>
      <c r="I2872" s="577"/>
      <c r="J2872" s="566"/>
      <c r="K2872" s="567"/>
      <c r="L2872" s="570"/>
      <c r="M2872" s="571"/>
      <c r="N2872" s="582" t="s">
        <v>16</v>
      </c>
      <c r="O2872" s="583"/>
      <c r="P2872" s="566"/>
      <c r="Q2872" s="567"/>
      <c r="R2872" s="570"/>
      <c r="S2872" s="571"/>
      <c r="T2872" s="582" t="s">
        <v>16</v>
      </c>
      <c r="U2872" s="583"/>
      <c r="V2872" s="585"/>
      <c r="W2872" s="577"/>
      <c r="X2872" s="566"/>
      <c r="Y2872" s="577"/>
      <c r="Z2872" s="566"/>
      <c r="AA2872" s="577"/>
      <c r="AB2872" s="566"/>
      <c r="AC2872" s="567"/>
      <c r="AD2872" s="570"/>
      <c r="AE2872" s="571"/>
      <c r="AF2872" s="598"/>
      <c r="AG2872" s="599"/>
      <c r="AH2872" s="566"/>
      <c r="AI2872" s="567"/>
      <c r="AJ2872" s="570"/>
      <c r="AK2872" s="571"/>
      <c r="AL2872" s="598"/>
      <c r="AM2872" s="599"/>
      <c r="AN2872" s="566"/>
      <c r="AO2872" s="567"/>
      <c r="AP2872" s="570"/>
      <c r="AQ2872" s="571"/>
      <c r="AR2872" s="598"/>
      <c r="AS2872" s="599"/>
      <c r="AT2872" s="603"/>
      <c r="AU2872" s="604"/>
      <c r="AV2872" s="596"/>
      <c r="AW2872" s="597"/>
      <c r="AX2872" s="598"/>
      <c r="AY2872" s="599"/>
      <c r="AZ2872" s="566"/>
      <c r="BA2872" s="567"/>
      <c r="BB2872" s="570"/>
      <c r="BC2872" s="571"/>
      <c r="BD2872" s="598"/>
      <c r="BE2872" s="599"/>
      <c r="BF2872" s="603"/>
      <c r="BG2872" s="604"/>
      <c r="BH2872" s="596"/>
      <c r="BI2872" s="597"/>
      <c r="BJ2872" s="598"/>
      <c r="BK2872" s="599"/>
      <c r="BL2872" s="600"/>
      <c r="BM2872" s="601"/>
      <c r="BN2872" s="602"/>
      <c r="BO2872" s="561"/>
      <c r="BP2872" s="561"/>
      <c r="BQ2872" s="62"/>
      <c r="BR2872" s="62"/>
      <c r="BS2872" s="62"/>
    </row>
    <row r="2873" spans="1:71" ht="21.75" customHeight="1">
      <c r="A2873" s="62"/>
      <c r="B2873" s="586" t="str">
        <f>IF(ROSTER!B$38="","",ROSTER!B$38)</f>
        <v/>
      </c>
      <c r="C2873" s="588" t="str">
        <f>IF(ROSTER!C$38="","",ROSTER!C$38)</f>
        <v/>
      </c>
      <c r="D2873" s="589"/>
      <c r="E2873" s="590"/>
      <c r="F2873" s="592">
        <f>IF(E2873="y",1,IF(E2873="S",1,0))</f>
        <v>0</v>
      </c>
      <c r="G2873" s="594">
        <f>IF(E2873="S",1,0)</f>
        <v>0</v>
      </c>
      <c r="H2873" s="584"/>
      <c r="I2873" s="576"/>
      <c r="J2873" s="564"/>
      <c r="K2873" s="565"/>
      <c r="L2873" s="568"/>
      <c r="M2873" s="569"/>
      <c r="N2873" s="578">
        <f>L2873+J2873</f>
        <v>0</v>
      </c>
      <c r="O2873" s="579"/>
      <c r="P2873" s="564"/>
      <c r="Q2873" s="565"/>
      <c r="R2873" s="568"/>
      <c r="S2873" s="569"/>
      <c r="T2873" s="578">
        <f>R2873-P2873</f>
        <v>0</v>
      </c>
      <c r="U2873" s="579"/>
      <c r="V2873" s="584"/>
      <c r="W2873" s="576"/>
      <c r="X2873" s="564"/>
      <c r="Y2873" s="576"/>
      <c r="Z2873" s="564"/>
      <c r="AA2873" s="576"/>
      <c r="AB2873" s="564"/>
      <c r="AC2873" s="565"/>
      <c r="AD2873" s="568"/>
      <c r="AE2873" s="569"/>
      <c r="AF2873" s="548">
        <f>IF(AB2873=0,0,(AD2873/AB2873)*100)</f>
        <v>0</v>
      </c>
      <c r="AG2873" s="549"/>
      <c r="AH2873" s="564"/>
      <c r="AI2873" s="565"/>
      <c r="AJ2873" s="568"/>
      <c r="AK2873" s="569"/>
      <c r="AL2873" s="548">
        <f>IF(AH2873=0,0,(AJ2873/AH2873)*100)</f>
        <v>0</v>
      </c>
      <c r="AM2873" s="549"/>
      <c r="AN2873" s="564"/>
      <c r="AO2873" s="565"/>
      <c r="AP2873" s="568"/>
      <c r="AQ2873" s="569"/>
      <c r="AR2873" s="548">
        <f>IF(AN2873=0,0,(AP2873/AN2873)*100)</f>
        <v>0</v>
      </c>
      <c r="AS2873" s="549"/>
      <c r="AT2873" s="572">
        <f>AB2873+AH2873+AN2873</f>
        <v>0</v>
      </c>
      <c r="AU2873" s="573"/>
      <c r="AV2873" s="544">
        <f>AD2873+AJ2873+AP2873</f>
        <v>0</v>
      </c>
      <c r="AW2873" s="545"/>
      <c r="AX2873" s="548">
        <f>IF(AT2873=0,0,(AV2873/AT2873)*100)</f>
        <v>0</v>
      </c>
      <c r="AY2873" s="549"/>
      <c r="AZ2873" s="564"/>
      <c r="BA2873" s="565"/>
      <c r="BB2873" s="568"/>
      <c r="BC2873" s="569"/>
      <c r="BD2873" s="548">
        <f>IF(AZ2873=0,0,(BB2873/AZ2873)*100)</f>
        <v>0</v>
      </c>
      <c r="BE2873" s="549"/>
      <c r="BF2873" s="572">
        <f>AT2873+AZ2873</f>
        <v>0</v>
      </c>
      <c r="BG2873" s="573"/>
      <c r="BH2873" s="544">
        <f>AV2873+BB2873</f>
        <v>0</v>
      </c>
      <c r="BI2873" s="545"/>
      <c r="BJ2873" s="548">
        <f>IF(BF2873=0,0,(BH2873/BF2873)*100)</f>
        <v>0</v>
      </c>
      <c r="BK2873" s="549"/>
      <c r="BL2873" s="552">
        <f>(AD2873*2)+(AJ2873*2)+(AP2873*3)+BB2873</f>
        <v>0</v>
      </c>
      <c r="BM2873" s="553"/>
      <c r="BN2873" s="554"/>
      <c r="BO2873" s="560" t="e">
        <f>(BL2873*BR$2312)+(N2873*BR$2313)+(X2873*BR$2314)+(R2873*BR$2315)+(V2873*BR$2316)+(Z2873*BR$2317)</f>
        <v>#REF!</v>
      </c>
      <c r="BP2873" s="560" t="e">
        <f>((AZ2873-BB2873)*BR$2319)+((AT2873-AV2873)*BR$2318)+(H2873*BR$2320)+(P2873*BR$2321)</f>
        <v>#REF!</v>
      </c>
      <c r="BQ2873" s="62"/>
      <c r="BR2873" s="62"/>
      <c r="BS2873" s="62"/>
    </row>
    <row r="2874" spans="1:71" ht="21.75" customHeight="1">
      <c r="A2874" s="62"/>
      <c r="B2874" s="587"/>
      <c r="C2874" s="562" t="str">
        <f>IF(ROSTER!D$38="","",ROSTER!D$38)</f>
        <v/>
      </c>
      <c r="D2874" s="563"/>
      <c r="E2874" s="591"/>
      <c r="F2874" s="593"/>
      <c r="G2874" s="595"/>
      <c r="H2874" s="585"/>
      <c r="I2874" s="577"/>
      <c r="J2874" s="566"/>
      <c r="K2874" s="567"/>
      <c r="L2874" s="570"/>
      <c r="M2874" s="571"/>
      <c r="N2874" s="582" t="s">
        <v>16</v>
      </c>
      <c r="O2874" s="583"/>
      <c r="P2874" s="566"/>
      <c r="Q2874" s="567"/>
      <c r="R2874" s="570"/>
      <c r="S2874" s="571"/>
      <c r="T2874" s="582" t="s">
        <v>16</v>
      </c>
      <c r="U2874" s="583"/>
      <c r="V2874" s="585"/>
      <c r="W2874" s="577"/>
      <c r="X2874" s="566"/>
      <c r="Y2874" s="577"/>
      <c r="Z2874" s="566"/>
      <c r="AA2874" s="577"/>
      <c r="AB2874" s="566"/>
      <c r="AC2874" s="567"/>
      <c r="AD2874" s="570"/>
      <c r="AE2874" s="571"/>
      <c r="AF2874" s="598"/>
      <c r="AG2874" s="599"/>
      <c r="AH2874" s="566"/>
      <c r="AI2874" s="567"/>
      <c r="AJ2874" s="570"/>
      <c r="AK2874" s="571"/>
      <c r="AL2874" s="598"/>
      <c r="AM2874" s="599"/>
      <c r="AN2874" s="566"/>
      <c r="AO2874" s="567"/>
      <c r="AP2874" s="570"/>
      <c r="AQ2874" s="571"/>
      <c r="AR2874" s="598"/>
      <c r="AS2874" s="599"/>
      <c r="AT2874" s="603"/>
      <c r="AU2874" s="604"/>
      <c r="AV2874" s="596"/>
      <c r="AW2874" s="597"/>
      <c r="AX2874" s="598"/>
      <c r="AY2874" s="599"/>
      <c r="AZ2874" s="566"/>
      <c r="BA2874" s="567"/>
      <c r="BB2874" s="570"/>
      <c r="BC2874" s="571"/>
      <c r="BD2874" s="598"/>
      <c r="BE2874" s="599"/>
      <c r="BF2874" s="603"/>
      <c r="BG2874" s="604"/>
      <c r="BH2874" s="596"/>
      <c r="BI2874" s="597"/>
      <c r="BJ2874" s="598"/>
      <c r="BK2874" s="599"/>
      <c r="BL2874" s="600"/>
      <c r="BM2874" s="601"/>
      <c r="BN2874" s="602"/>
      <c r="BO2874" s="561"/>
      <c r="BP2874" s="561"/>
      <c r="BQ2874" s="62"/>
      <c r="BR2874" s="62"/>
      <c r="BS2874" s="62"/>
    </row>
    <row r="2875" spans="1:71" ht="21.75" customHeight="1">
      <c r="A2875" s="62"/>
      <c r="B2875" s="586" t="str">
        <f>IF(ROSTER!B$40="","",ROSTER!B$40)</f>
        <v/>
      </c>
      <c r="C2875" s="588" t="str">
        <f>IF(ROSTER!C$40="","",ROSTER!C$40)</f>
        <v/>
      </c>
      <c r="D2875" s="589"/>
      <c r="E2875" s="590"/>
      <c r="F2875" s="592">
        <f>IF(E2875="y",1,IF(E2875="S",1,0))</f>
        <v>0</v>
      </c>
      <c r="G2875" s="594">
        <f>IF(E2875="S",1,0)</f>
        <v>0</v>
      </c>
      <c r="H2875" s="584"/>
      <c r="I2875" s="576"/>
      <c r="J2875" s="564"/>
      <c r="K2875" s="565"/>
      <c r="L2875" s="568"/>
      <c r="M2875" s="569"/>
      <c r="N2875" s="578">
        <f>L2875+J2875</f>
        <v>0</v>
      </c>
      <c r="O2875" s="579"/>
      <c r="P2875" s="564"/>
      <c r="Q2875" s="565"/>
      <c r="R2875" s="568"/>
      <c r="S2875" s="569"/>
      <c r="T2875" s="578">
        <f>R2875-P2875</f>
        <v>0</v>
      </c>
      <c r="U2875" s="579"/>
      <c r="V2875" s="584"/>
      <c r="W2875" s="576"/>
      <c r="X2875" s="564"/>
      <c r="Y2875" s="576"/>
      <c r="Z2875" s="564"/>
      <c r="AA2875" s="576"/>
      <c r="AB2875" s="564"/>
      <c r="AC2875" s="565"/>
      <c r="AD2875" s="568"/>
      <c r="AE2875" s="569"/>
      <c r="AF2875" s="548">
        <f>IF(AB2875=0,0,(AD2875/AB2875)*100)</f>
        <v>0</v>
      </c>
      <c r="AG2875" s="549"/>
      <c r="AH2875" s="564"/>
      <c r="AI2875" s="565"/>
      <c r="AJ2875" s="568"/>
      <c r="AK2875" s="569"/>
      <c r="AL2875" s="548">
        <f>IF(AH2875=0,0,(AJ2875/AH2875)*100)</f>
        <v>0</v>
      </c>
      <c r="AM2875" s="549"/>
      <c r="AN2875" s="564"/>
      <c r="AO2875" s="565"/>
      <c r="AP2875" s="568"/>
      <c r="AQ2875" s="569"/>
      <c r="AR2875" s="548">
        <f>IF(AN2875=0,0,(AP2875/AN2875)*100)</f>
        <v>0</v>
      </c>
      <c r="AS2875" s="549"/>
      <c r="AT2875" s="572">
        <f>AB2875+AH2875+AN2875</f>
        <v>0</v>
      </c>
      <c r="AU2875" s="573"/>
      <c r="AV2875" s="544">
        <f>AD2875+AJ2875+AP2875</f>
        <v>0</v>
      </c>
      <c r="AW2875" s="545"/>
      <c r="AX2875" s="548">
        <f>IF(AT2875=0,0,(AV2875/AT2875)*100)</f>
        <v>0</v>
      </c>
      <c r="AY2875" s="549"/>
      <c r="AZ2875" s="564"/>
      <c r="BA2875" s="565"/>
      <c r="BB2875" s="568"/>
      <c r="BC2875" s="569"/>
      <c r="BD2875" s="548">
        <f>IF(AZ2875=0,0,(BB2875/AZ2875)*100)</f>
        <v>0</v>
      </c>
      <c r="BE2875" s="549"/>
      <c r="BF2875" s="572">
        <f>AT2875+AZ2875</f>
        <v>0</v>
      </c>
      <c r="BG2875" s="573"/>
      <c r="BH2875" s="544">
        <f>AV2875+BB2875</f>
        <v>0</v>
      </c>
      <c r="BI2875" s="545"/>
      <c r="BJ2875" s="548">
        <f>IF(BF2875=0,0,(BH2875/BF2875)*100)</f>
        <v>0</v>
      </c>
      <c r="BK2875" s="549"/>
      <c r="BL2875" s="552">
        <f>(AD2875*2)+(AJ2875*2)+(AP2875*3)+BB2875</f>
        <v>0</v>
      </c>
      <c r="BM2875" s="553"/>
      <c r="BN2875" s="554"/>
      <c r="BO2875" s="560" t="e">
        <f>(BL2875*BR$2312)+(N2875*BR$2313)+(X2875*BR$2314)+(R2875*BR$2315)+(V2875*BR$2316)+(Z2875*BR$2317)</f>
        <v>#REF!</v>
      </c>
      <c r="BP2875" s="560" t="e">
        <f>((AZ2875-BB2875)*BR$2319)+((AT2875-AV2875)*BR$2318)+(H2875*BR$2320)+(P2875*BR$2321)</f>
        <v>#REF!</v>
      </c>
      <c r="BQ2875" s="62"/>
      <c r="BR2875" s="62"/>
      <c r="BS2875" s="62"/>
    </row>
    <row r="2876" spans="1:71" ht="21.75" customHeight="1">
      <c r="A2876" s="62"/>
      <c r="B2876" s="587"/>
      <c r="C2876" s="562" t="str">
        <f>IF(ROSTER!D$40="","",ROSTER!D$40)</f>
        <v/>
      </c>
      <c r="D2876" s="563"/>
      <c r="E2876" s="591"/>
      <c r="F2876" s="593"/>
      <c r="G2876" s="595"/>
      <c r="H2876" s="585"/>
      <c r="I2876" s="577"/>
      <c r="J2876" s="566"/>
      <c r="K2876" s="567"/>
      <c r="L2876" s="570"/>
      <c r="M2876" s="571"/>
      <c r="N2876" s="582" t="s">
        <v>16</v>
      </c>
      <c r="O2876" s="583"/>
      <c r="P2876" s="566"/>
      <c r="Q2876" s="567"/>
      <c r="R2876" s="570"/>
      <c r="S2876" s="571"/>
      <c r="T2876" s="582" t="s">
        <v>16</v>
      </c>
      <c r="U2876" s="583"/>
      <c r="V2876" s="585"/>
      <c r="W2876" s="577"/>
      <c r="X2876" s="566"/>
      <c r="Y2876" s="577"/>
      <c r="Z2876" s="566"/>
      <c r="AA2876" s="577"/>
      <c r="AB2876" s="566"/>
      <c r="AC2876" s="567"/>
      <c r="AD2876" s="570"/>
      <c r="AE2876" s="571"/>
      <c r="AF2876" s="598"/>
      <c r="AG2876" s="599"/>
      <c r="AH2876" s="566"/>
      <c r="AI2876" s="567"/>
      <c r="AJ2876" s="570"/>
      <c r="AK2876" s="571"/>
      <c r="AL2876" s="598"/>
      <c r="AM2876" s="599"/>
      <c r="AN2876" s="566"/>
      <c r="AO2876" s="567"/>
      <c r="AP2876" s="570"/>
      <c r="AQ2876" s="571"/>
      <c r="AR2876" s="598"/>
      <c r="AS2876" s="599"/>
      <c r="AT2876" s="603"/>
      <c r="AU2876" s="604"/>
      <c r="AV2876" s="596"/>
      <c r="AW2876" s="597"/>
      <c r="AX2876" s="598"/>
      <c r="AY2876" s="599"/>
      <c r="AZ2876" s="566"/>
      <c r="BA2876" s="567"/>
      <c r="BB2876" s="570"/>
      <c r="BC2876" s="571"/>
      <c r="BD2876" s="598"/>
      <c r="BE2876" s="599"/>
      <c r="BF2876" s="603"/>
      <c r="BG2876" s="604"/>
      <c r="BH2876" s="596"/>
      <c r="BI2876" s="597"/>
      <c r="BJ2876" s="598"/>
      <c r="BK2876" s="599"/>
      <c r="BL2876" s="600"/>
      <c r="BM2876" s="601"/>
      <c r="BN2876" s="602"/>
      <c r="BO2876" s="561"/>
      <c r="BP2876" s="561"/>
      <c r="BQ2876" s="62"/>
      <c r="BR2876" s="62"/>
      <c r="BS2876" s="62"/>
    </row>
    <row r="2877" spans="1:71" ht="21.75" customHeight="1">
      <c r="A2877" s="62"/>
      <c r="B2877" s="586" t="str">
        <f>IF(ROSTER!B$42="","",ROSTER!B$42)</f>
        <v/>
      </c>
      <c r="C2877" s="588" t="str">
        <f>IF(ROSTER!C$42="","",ROSTER!C$42)</f>
        <v/>
      </c>
      <c r="D2877" s="589"/>
      <c r="E2877" s="590"/>
      <c r="F2877" s="592">
        <f>IF(E2877="y",1,IF(E2877="S",1,0))</f>
        <v>0</v>
      </c>
      <c r="G2877" s="594">
        <f>IF(E2877="S",1,0)</f>
        <v>0</v>
      </c>
      <c r="H2877" s="584"/>
      <c r="I2877" s="576"/>
      <c r="J2877" s="564"/>
      <c r="K2877" s="565"/>
      <c r="L2877" s="568"/>
      <c r="M2877" s="569"/>
      <c r="N2877" s="578">
        <f>L2877+J2877</f>
        <v>0</v>
      </c>
      <c r="O2877" s="579"/>
      <c r="P2877" s="564"/>
      <c r="Q2877" s="565"/>
      <c r="R2877" s="568"/>
      <c r="S2877" s="569"/>
      <c r="T2877" s="578">
        <f>R2877-P2877</f>
        <v>0</v>
      </c>
      <c r="U2877" s="579"/>
      <c r="V2877" s="584"/>
      <c r="W2877" s="576"/>
      <c r="X2877" s="564"/>
      <c r="Y2877" s="576"/>
      <c r="Z2877" s="564"/>
      <c r="AA2877" s="576"/>
      <c r="AB2877" s="564"/>
      <c r="AC2877" s="565"/>
      <c r="AD2877" s="568"/>
      <c r="AE2877" s="569"/>
      <c r="AF2877" s="548">
        <f>IF(AB2877=0,0,(AD2877/AB2877)*100)</f>
        <v>0</v>
      </c>
      <c r="AG2877" s="549"/>
      <c r="AH2877" s="564"/>
      <c r="AI2877" s="565"/>
      <c r="AJ2877" s="568"/>
      <c r="AK2877" s="569"/>
      <c r="AL2877" s="548">
        <f>IF(AH2877=0,0,(AJ2877/AH2877)*100)</f>
        <v>0</v>
      </c>
      <c r="AM2877" s="549"/>
      <c r="AN2877" s="564"/>
      <c r="AO2877" s="565"/>
      <c r="AP2877" s="568"/>
      <c r="AQ2877" s="569"/>
      <c r="AR2877" s="548">
        <f>IF(AN2877=0,0,(AP2877/AN2877)*100)</f>
        <v>0</v>
      </c>
      <c r="AS2877" s="549"/>
      <c r="AT2877" s="572">
        <f>AB2877+AH2877+AN2877</f>
        <v>0</v>
      </c>
      <c r="AU2877" s="573"/>
      <c r="AV2877" s="544">
        <f>AD2877+AJ2877+AP2877</f>
        <v>0</v>
      </c>
      <c r="AW2877" s="545"/>
      <c r="AX2877" s="548">
        <f>IF(AT2877=0,0,(AV2877/AT2877)*100)</f>
        <v>0</v>
      </c>
      <c r="AY2877" s="549"/>
      <c r="AZ2877" s="564"/>
      <c r="BA2877" s="565"/>
      <c r="BB2877" s="568"/>
      <c r="BC2877" s="569"/>
      <c r="BD2877" s="548">
        <f>IF(AZ2877=0,0,(BB2877/AZ2877)*100)</f>
        <v>0</v>
      </c>
      <c r="BE2877" s="549"/>
      <c r="BF2877" s="572">
        <f>AT2877+AZ2877</f>
        <v>0</v>
      </c>
      <c r="BG2877" s="573"/>
      <c r="BH2877" s="544">
        <f>AV2877+BB2877</f>
        <v>0</v>
      </c>
      <c r="BI2877" s="545"/>
      <c r="BJ2877" s="548">
        <f>IF(BF2877=0,0,(BH2877/BF2877)*100)</f>
        <v>0</v>
      </c>
      <c r="BK2877" s="549"/>
      <c r="BL2877" s="552">
        <f>(AD2877*2)+(AJ2877*2)+(AP2877*3)+BB2877</f>
        <v>0</v>
      </c>
      <c r="BM2877" s="553"/>
      <c r="BN2877" s="554"/>
      <c r="BO2877" s="560" t="e">
        <f>(BL2877*BR$2312)+(N2877*BR$2313)+(X2877*BR$2314)+(R2877*BR$2315)+(V2877*BR$2316)+(Z2877*BR$2317)</f>
        <v>#REF!</v>
      </c>
      <c r="BP2877" s="560" t="e">
        <f>((AZ2877-BB2877)*BR$2319)+((AT2877-AV2877)*BR$2318)+(H2877*BR$2320)+(P2877*BR$2321)</f>
        <v>#REF!</v>
      </c>
      <c r="BQ2877" s="62"/>
      <c r="BR2877" s="62"/>
      <c r="BS2877" s="62"/>
    </row>
    <row r="2878" spans="1:71" ht="21.75" customHeight="1">
      <c r="A2878" s="62"/>
      <c r="B2878" s="587"/>
      <c r="C2878" s="562" t="str">
        <f>IF(ROSTER!D$42="","",ROSTER!D$42)</f>
        <v/>
      </c>
      <c r="D2878" s="563"/>
      <c r="E2878" s="591"/>
      <c r="F2878" s="593"/>
      <c r="G2878" s="595"/>
      <c r="H2878" s="585"/>
      <c r="I2878" s="577"/>
      <c r="J2878" s="566"/>
      <c r="K2878" s="567"/>
      <c r="L2878" s="570"/>
      <c r="M2878" s="571"/>
      <c r="N2878" s="582" t="s">
        <v>16</v>
      </c>
      <c r="O2878" s="583"/>
      <c r="P2878" s="566"/>
      <c r="Q2878" s="567"/>
      <c r="R2878" s="570"/>
      <c r="S2878" s="571"/>
      <c r="T2878" s="582" t="s">
        <v>16</v>
      </c>
      <c r="U2878" s="583"/>
      <c r="V2878" s="585"/>
      <c r="W2878" s="577"/>
      <c r="X2878" s="566"/>
      <c r="Y2878" s="577"/>
      <c r="Z2878" s="566"/>
      <c r="AA2878" s="577"/>
      <c r="AB2878" s="566"/>
      <c r="AC2878" s="567"/>
      <c r="AD2878" s="570"/>
      <c r="AE2878" s="571"/>
      <c r="AF2878" s="598"/>
      <c r="AG2878" s="599"/>
      <c r="AH2878" s="566"/>
      <c r="AI2878" s="567"/>
      <c r="AJ2878" s="570"/>
      <c r="AK2878" s="571"/>
      <c r="AL2878" s="598"/>
      <c r="AM2878" s="599"/>
      <c r="AN2878" s="566"/>
      <c r="AO2878" s="567"/>
      <c r="AP2878" s="570"/>
      <c r="AQ2878" s="571"/>
      <c r="AR2878" s="598"/>
      <c r="AS2878" s="599"/>
      <c r="AT2878" s="603"/>
      <c r="AU2878" s="604"/>
      <c r="AV2878" s="596"/>
      <c r="AW2878" s="597"/>
      <c r="AX2878" s="598"/>
      <c r="AY2878" s="599"/>
      <c r="AZ2878" s="566"/>
      <c r="BA2878" s="567"/>
      <c r="BB2878" s="570"/>
      <c r="BC2878" s="571"/>
      <c r="BD2878" s="598"/>
      <c r="BE2878" s="599"/>
      <c r="BF2878" s="603"/>
      <c r="BG2878" s="604"/>
      <c r="BH2878" s="596"/>
      <c r="BI2878" s="597"/>
      <c r="BJ2878" s="598"/>
      <c r="BK2878" s="599"/>
      <c r="BL2878" s="600"/>
      <c r="BM2878" s="601"/>
      <c r="BN2878" s="602"/>
      <c r="BO2878" s="561"/>
      <c r="BP2878" s="561"/>
      <c r="BQ2878" s="62"/>
      <c r="BR2878" s="62"/>
      <c r="BS2878" s="62"/>
    </row>
    <row r="2879" spans="1:71" ht="21.75" customHeight="1">
      <c r="A2879" s="62"/>
      <c r="B2879" s="586" t="str">
        <f>IF(ROSTER!B$44="","",ROSTER!B$44)</f>
        <v/>
      </c>
      <c r="C2879" s="588" t="str">
        <f>IF(ROSTER!C$44="","",ROSTER!C$44)</f>
        <v/>
      </c>
      <c r="D2879" s="589"/>
      <c r="E2879" s="590"/>
      <c r="F2879" s="592">
        <f>IF(E2879="y",1,IF(E2879="S",1,0))</f>
        <v>0</v>
      </c>
      <c r="G2879" s="594">
        <f>IF(E2879="S",1,0)</f>
        <v>0</v>
      </c>
      <c r="H2879" s="584"/>
      <c r="I2879" s="576"/>
      <c r="J2879" s="564"/>
      <c r="K2879" s="565"/>
      <c r="L2879" s="568"/>
      <c r="M2879" s="569"/>
      <c r="N2879" s="578">
        <f>L2879+J2879</f>
        <v>0</v>
      </c>
      <c r="O2879" s="579"/>
      <c r="P2879" s="564"/>
      <c r="Q2879" s="565"/>
      <c r="R2879" s="568"/>
      <c r="S2879" s="569"/>
      <c r="T2879" s="578">
        <f>R2879-P2879</f>
        <v>0</v>
      </c>
      <c r="U2879" s="579"/>
      <c r="V2879" s="584"/>
      <c r="W2879" s="576"/>
      <c r="X2879" s="564"/>
      <c r="Y2879" s="576"/>
      <c r="Z2879" s="564"/>
      <c r="AA2879" s="576"/>
      <c r="AB2879" s="564"/>
      <c r="AC2879" s="565"/>
      <c r="AD2879" s="568"/>
      <c r="AE2879" s="569"/>
      <c r="AF2879" s="548">
        <f>IF(AB2879=0,0,(AD2879/AB2879)*100)</f>
        <v>0</v>
      </c>
      <c r="AG2879" s="549"/>
      <c r="AH2879" s="564"/>
      <c r="AI2879" s="565"/>
      <c r="AJ2879" s="568"/>
      <c r="AK2879" s="569"/>
      <c r="AL2879" s="548">
        <f>IF(AH2879=0,0,(AJ2879/AH2879)*100)</f>
        <v>0</v>
      </c>
      <c r="AM2879" s="549"/>
      <c r="AN2879" s="564"/>
      <c r="AO2879" s="565"/>
      <c r="AP2879" s="568"/>
      <c r="AQ2879" s="569"/>
      <c r="AR2879" s="548">
        <f>IF(AN2879=0,0,(AP2879/AN2879)*100)</f>
        <v>0</v>
      </c>
      <c r="AS2879" s="549"/>
      <c r="AT2879" s="572">
        <f>AB2879+AH2879+AN2879</f>
        <v>0</v>
      </c>
      <c r="AU2879" s="573"/>
      <c r="AV2879" s="544">
        <f>AD2879+AJ2879+AP2879</f>
        <v>0</v>
      </c>
      <c r="AW2879" s="545"/>
      <c r="AX2879" s="548">
        <f>IF(AT2879=0,0,(AV2879/AT2879)*100)</f>
        <v>0</v>
      </c>
      <c r="AY2879" s="549"/>
      <c r="AZ2879" s="564"/>
      <c r="BA2879" s="565"/>
      <c r="BB2879" s="568"/>
      <c r="BC2879" s="569"/>
      <c r="BD2879" s="548">
        <f>IF(AZ2879=0,0,(BB2879/AZ2879)*100)</f>
        <v>0</v>
      </c>
      <c r="BE2879" s="549"/>
      <c r="BF2879" s="572">
        <f>AT2879+AZ2879</f>
        <v>0</v>
      </c>
      <c r="BG2879" s="573"/>
      <c r="BH2879" s="544">
        <f>AV2879+BB2879</f>
        <v>0</v>
      </c>
      <c r="BI2879" s="545"/>
      <c r="BJ2879" s="548">
        <f>IF(BF2879=0,0,(BH2879/BF2879)*100)</f>
        <v>0</v>
      </c>
      <c r="BK2879" s="549"/>
      <c r="BL2879" s="552">
        <f>(AD2879*2)+(AJ2879*2)+(AP2879*3)+BB2879</f>
        <v>0</v>
      </c>
      <c r="BM2879" s="553"/>
      <c r="BN2879" s="554"/>
      <c r="BO2879" s="560" t="e">
        <f>(BL2879*BR$2312)+(N2879*BR$2313)+(X2879*BR$2314)+(R2879*BR$2315)+(V2879*BR$2316)+(Z2879*BR$2317)</f>
        <v>#REF!</v>
      </c>
      <c r="BP2879" s="560" t="e">
        <f>((AZ2879-BB2879)*BR$2319)+((AT2879-AV2879)*BR$2318)+(H2879*BR$2320)+(P2879*BR$2321)</f>
        <v>#REF!</v>
      </c>
      <c r="BQ2879" s="62"/>
      <c r="BR2879" s="62"/>
      <c r="BS2879" s="62"/>
    </row>
    <row r="2880" spans="1:71" ht="21.75" customHeight="1">
      <c r="A2880" s="62"/>
      <c r="B2880" s="587"/>
      <c r="C2880" s="562" t="str">
        <f>IF(ROSTER!D$44="","",ROSTER!D$44)</f>
        <v/>
      </c>
      <c r="D2880" s="563"/>
      <c r="E2880" s="591"/>
      <c r="F2880" s="593"/>
      <c r="G2880" s="595"/>
      <c r="H2880" s="585"/>
      <c r="I2880" s="577"/>
      <c r="J2880" s="566"/>
      <c r="K2880" s="567"/>
      <c r="L2880" s="570"/>
      <c r="M2880" s="571"/>
      <c r="N2880" s="582" t="s">
        <v>16</v>
      </c>
      <c r="O2880" s="583"/>
      <c r="P2880" s="566"/>
      <c r="Q2880" s="567"/>
      <c r="R2880" s="570"/>
      <c r="S2880" s="571"/>
      <c r="T2880" s="582" t="s">
        <v>16</v>
      </c>
      <c r="U2880" s="583"/>
      <c r="V2880" s="585"/>
      <c r="W2880" s="577"/>
      <c r="X2880" s="566"/>
      <c r="Y2880" s="577"/>
      <c r="Z2880" s="566"/>
      <c r="AA2880" s="577"/>
      <c r="AB2880" s="566"/>
      <c r="AC2880" s="567"/>
      <c r="AD2880" s="570"/>
      <c r="AE2880" s="571"/>
      <c r="AF2880" s="598"/>
      <c r="AG2880" s="599"/>
      <c r="AH2880" s="566"/>
      <c r="AI2880" s="567"/>
      <c r="AJ2880" s="570"/>
      <c r="AK2880" s="571"/>
      <c r="AL2880" s="598"/>
      <c r="AM2880" s="599"/>
      <c r="AN2880" s="566"/>
      <c r="AO2880" s="567"/>
      <c r="AP2880" s="570"/>
      <c r="AQ2880" s="571"/>
      <c r="AR2880" s="598"/>
      <c r="AS2880" s="599"/>
      <c r="AT2880" s="603"/>
      <c r="AU2880" s="604"/>
      <c r="AV2880" s="596"/>
      <c r="AW2880" s="597"/>
      <c r="AX2880" s="598"/>
      <c r="AY2880" s="599"/>
      <c r="AZ2880" s="566"/>
      <c r="BA2880" s="567"/>
      <c r="BB2880" s="570"/>
      <c r="BC2880" s="571"/>
      <c r="BD2880" s="598"/>
      <c r="BE2880" s="599"/>
      <c r="BF2880" s="603"/>
      <c r="BG2880" s="604"/>
      <c r="BH2880" s="596"/>
      <c r="BI2880" s="597"/>
      <c r="BJ2880" s="598"/>
      <c r="BK2880" s="599"/>
      <c r="BL2880" s="600"/>
      <c r="BM2880" s="601"/>
      <c r="BN2880" s="602"/>
      <c r="BO2880" s="561"/>
      <c r="BP2880" s="561"/>
      <c r="BQ2880" s="62"/>
      <c r="BR2880" s="62"/>
      <c r="BS2880" s="62"/>
    </row>
    <row r="2881" spans="1:73" ht="21.75" customHeight="1">
      <c r="A2881" s="62"/>
      <c r="B2881" s="586" t="str">
        <f>IF(ROSTER!B$46="","",ROSTER!B$46)</f>
        <v/>
      </c>
      <c r="C2881" s="588" t="str">
        <f>IF(ROSTER!C$46="","",ROSTER!C$46)</f>
        <v/>
      </c>
      <c r="D2881" s="589"/>
      <c r="E2881" s="590"/>
      <c r="F2881" s="592">
        <f>IF(E2881="y",1,IF(E2881="S",1,0))</f>
        <v>0</v>
      </c>
      <c r="G2881" s="594">
        <f>IF(E2881="S",1,0)</f>
        <v>0</v>
      </c>
      <c r="H2881" s="584"/>
      <c r="I2881" s="576"/>
      <c r="J2881" s="564"/>
      <c r="K2881" s="565"/>
      <c r="L2881" s="568"/>
      <c r="M2881" s="569"/>
      <c r="N2881" s="578">
        <f>L2881+J2881</f>
        <v>0</v>
      </c>
      <c r="O2881" s="579"/>
      <c r="P2881" s="564"/>
      <c r="Q2881" s="565"/>
      <c r="R2881" s="568"/>
      <c r="S2881" s="569"/>
      <c r="T2881" s="578">
        <f>R2881-P2881</f>
        <v>0</v>
      </c>
      <c r="U2881" s="579"/>
      <c r="V2881" s="584"/>
      <c r="W2881" s="576"/>
      <c r="X2881" s="564"/>
      <c r="Y2881" s="576"/>
      <c r="Z2881" s="564"/>
      <c r="AA2881" s="576"/>
      <c r="AB2881" s="564"/>
      <c r="AC2881" s="565"/>
      <c r="AD2881" s="568"/>
      <c r="AE2881" s="569"/>
      <c r="AF2881" s="548">
        <f>IF(AB2881=0,0,(AD2881/AB2881)*100)</f>
        <v>0</v>
      </c>
      <c r="AG2881" s="549"/>
      <c r="AH2881" s="564"/>
      <c r="AI2881" s="565"/>
      <c r="AJ2881" s="568"/>
      <c r="AK2881" s="569"/>
      <c r="AL2881" s="548">
        <f>IF(AH2881=0,0,(AJ2881/AH2881)*100)</f>
        <v>0</v>
      </c>
      <c r="AM2881" s="549"/>
      <c r="AN2881" s="564"/>
      <c r="AO2881" s="565"/>
      <c r="AP2881" s="568"/>
      <c r="AQ2881" s="569"/>
      <c r="AR2881" s="548">
        <f>IF(AN2881=0,0,(AP2881/AN2881)*100)</f>
        <v>0</v>
      </c>
      <c r="AS2881" s="549"/>
      <c r="AT2881" s="572">
        <f>AB2881+AH2881+AN2881</f>
        <v>0</v>
      </c>
      <c r="AU2881" s="573"/>
      <c r="AV2881" s="544">
        <f>AD2881+AJ2881+AP2881</f>
        <v>0</v>
      </c>
      <c r="AW2881" s="545"/>
      <c r="AX2881" s="548">
        <f>IF(AT2881=0,0,(AV2881/AT2881)*100)</f>
        <v>0</v>
      </c>
      <c r="AY2881" s="549"/>
      <c r="AZ2881" s="564"/>
      <c r="BA2881" s="565"/>
      <c r="BB2881" s="568"/>
      <c r="BC2881" s="569"/>
      <c r="BD2881" s="548">
        <f>IF(AZ2881=0,0,(BB2881/AZ2881)*100)</f>
        <v>0</v>
      </c>
      <c r="BE2881" s="549"/>
      <c r="BF2881" s="572">
        <f>AT2881+AZ2881</f>
        <v>0</v>
      </c>
      <c r="BG2881" s="573"/>
      <c r="BH2881" s="544">
        <f>AV2881+BB2881</f>
        <v>0</v>
      </c>
      <c r="BI2881" s="545"/>
      <c r="BJ2881" s="548">
        <f>IF(BF2881=0,0,(BH2881/BF2881)*100)</f>
        <v>0</v>
      </c>
      <c r="BK2881" s="549"/>
      <c r="BL2881" s="552">
        <f>(AD2881*2)+(AJ2881*2)+(AP2881*3)+BB2881</f>
        <v>0</v>
      </c>
      <c r="BM2881" s="553"/>
      <c r="BN2881" s="554"/>
      <c r="BO2881" s="558" t="e">
        <f>(BL2881*BR$2312)+(N2881*BR$2313)+(X2881*BR$2314)+(R2881*BR$2315)+(V2881*BR$2316)+(Z2881*BR$2317)</f>
        <v>#REF!</v>
      </c>
      <c r="BP2881" s="560" t="e">
        <f>((AZ2881-BB2881)*BR$2319)+((AT2881-AV2881)*BR$2318)+(H2881*BR$2320)+(P2881*BR$2321)</f>
        <v>#REF!</v>
      </c>
      <c r="BQ2881" s="62"/>
      <c r="BR2881" s="62"/>
      <c r="BS2881" s="62"/>
      <c r="BU2881" s="82"/>
    </row>
    <row r="2882" spans="1:73" ht="22.5" customHeight="1" thickBot="1">
      <c r="A2882" s="62"/>
      <c r="B2882" s="587"/>
      <c r="C2882" s="562" t="str">
        <f>IF(ROSTER!D$46="","",ROSTER!D$46)</f>
        <v/>
      </c>
      <c r="D2882" s="563"/>
      <c r="E2882" s="591"/>
      <c r="F2882" s="593"/>
      <c r="G2882" s="595"/>
      <c r="H2882" s="585"/>
      <c r="I2882" s="577"/>
      <c r="J2882" s="566"/>
      <c r="K2882" s="567"/>
      <c r="L2882" s="570"/>
      <c r="M2882" s="571"/>
      <c r="N2882" s="580" t="s">
        <v>16</v>
      </c>
      <c r="O2882" s="581"/>
      <c r="P2882" s="566"/>
      <c r="Q2882" s="567"/>
      <c r="R2882" s="570"/>
      <c r="S2882" s="571"/>
      <c r="T2882" s="582" t="s">
        <v>16</v>
      </c>
      <c r="U2882" s="583"/>
      <c r="V2882" s="585"/>
      <c r="W2882" s="577"/>
      <c r="X2882" s="566"/>
      <c r="Y2882" s="577"/>
      <c r="Z2882" s="566"/>
      <c r="AA2882" s="577"/>
      <c r="AB2882" s="566"/>
      <c r="AC2882" s="567"/>
      <c r="AD2882" s="570"/>
      <c r="AE2882" s="571"/>
      <c r="AF2882" s="550"/>
      <c r="AG2882" s="551"/>
      <c r="AH2882" s="566"/>
      <c r="AI2882" s="567"/>
      <c r="AJ2882" s="570"/>
      <c r="AK2882" s="571"/>
      <c r="AL2882" s="550"/>
      <c r="AM2882" s="551"/>
      <c r="AN2882" s="566"/>
      <c r="AO2882" s="567"/>
      <c r="AP2882" s="570"/>
      <c r="AQ2882" s="571"/>
      <c r="AR2882" s="550"/>
      <c r="AS2882" s="551"/>
      <c r="AT2882" s="574"/>
      <c r="AU2882" s="575"/>
      <c r="AV2882" s="546"/>
      <c r="AW2882" s="547"/>
      <c r="AX2882" s="550"/>
      <c r="AY2882" s="551"/>
      <c r="AZ2882" s="566"/>
      <c r="BA2882" s="567"/>
      <c r="BB2882" s="570"/>
      <c r="BC2882" s="571"/>
      <c r="BD2882" s="550"/>
      <c r="BE2882" s="551"/>
      <c r="BF2882" s="574"/>
      <c r="BG2882" s="575"/>
      <c r="BH2882" s="546"/>
      <c r="BI2882" s="547"/>
      <c r="BJ2882" s="550"/>
      <c r="BK2882" s="551"/>
      <c r="BL2882" s="555"/>
      <c r="BM2882" s="556"/>
      <c r="BN2882" s="557"/>
      <c r="BO2882" s="559"/>
      <c r="BP2882" s="561"/>
      <c r="BQ2882" s="62"/>
      <c r="BR2882" s="62"/>
      <c r="BS2882" s="62"/>
    </row>
    <row r="2883" spans="1:73" s="82" customFormat="1" ht="33.4" customHeight="1">
      <c r="A2883" s="80"/>
      <c r="B2883" s="538"/>
      <c r="C2883" s="539"/>
      <c r="D2883" s="539" t="s">
        <v>10</v>
      </c>
      <c r="E2883" s="542"/>
      <c r="F2883" s="81"/>
      <c r="G2883" s="81"/>
      <c r="H2883" s="532">
        <f>SUM(H2843:I2882)</f>
        <v>0</v>
      </c>
      <c r="I2883" s="525"/>
      <c r="J2883" s="532">
        <f>SUM(J2843:K2882)</f>
        <v>0</v>
      </c>
      <c r="K2883" s="525"/>
      <c r="L2883" s="524">
        <f>SUM(L2843:M2882)</f>
        <v>0</v>
      </c>
      <c r="M2883" s="528"/>
      <c r="N2883" s="495">
        <f>L2883+J2883</f>
        <v>0</v>
      </c>
      <c r="O2883" s="496"/>
      <c r="P2883" s="524">
        <f>SUM(P2843:Q2882)</f>
        <v>0</v>
      </c>
      <c r="Q2883" s="525"/>
      <c r="R2883" s="524">
        <f>SUM(R2843:S2882)</f>
        <v>0</v>
      </c>
      <c r="S2883" s="528"/>
      <c r="T2883" s="495">
        <f>R2883-P2883</f>
        <v>0</v>
      </c>
      <c r="U2883" s="496"/>
      <c r="V2883" s="524">
        <f>SUM(V2843:W2882)</f>
        <v>0</v>
      </c>
      <c r="W2883" s="528"/>
      <c r="X2883" s="532">
        <f>SUM(X2843:Y2882)</f>
        <v>0</v>
      </c>
      <c r="Y2883" s="496"/>
      <c r="Z2883" s="532">
        <f>SUM(Z2843:AA2882)</f>
        <v>0</v>
      </c>
      <c r="AA2883" s="496"/>
      <c r="AB2883" s="528">
        <f>SUM(AB2843:AC2882)</f>
        <v>0</v>
      </c>
      <c r="AC2883" s="525"/>
      <c r="AD2883" s="524">
        <f>SUM(AD2843:AE2882)</f>
        <v>0</v>
      </c>
      <c r="AE2883" s="528"/>
      <c r="AF2883" s="495">
        <f>IF(AB2883=0,0,(AD2883/AB2883)*100)</f>
        <v>0</v>
      </c>
      <c r="AG2883" s="496"/>
      <c r="AH2883" s="524">
        <f>SUM(AH2843:AI2882)</f>
        <v>0</v>
      </c>
      <c r="AI2883" s="525"/>
      <c r="AJ2883" s="524">
        <f>SUM(AJ2843:AK2882)</f>
        <v>0</v>
      </c>
      <c r="AK2883" s="528"/>
      <c r="AL2883" s="495">
        <f>IF(AH2883=0,0,(AJ2883/AH2883)*100)</f>
        <v>0</v>
      </c>
      <c r="AM2883" s="496"/>
      <c r="AN2883" s="524">
        <f>SUM(AN2843:AO2882)</f>
        <v>0</v>
      </c>
      <c r="AO2883" s="525"/>
      <c r="AP2883" s="524">
        <f>SUM(AP2843:AQ2882)</f>
        <v>0</v>
      </c>
      <c r="AQ2883" s="528"/>
      <c r="AR2883" s="495">
        <f>IF(AN2883=0,0,(AP2883/AN2883)*100)</f>
        <v>0</v>
      </c>
      <c r="AS2883" s="496"/>
      <c r="AT2883" s="532">
        <f>AB2883+AH2883+AN2883</f>
        <v>0</v>
      </c>
      <c r="AU2883" s="525"/>
      <c r="AV2883" s="524">
        <f>AD2883+AJ2883+AP2883</f>
        <v>0</v>
      </c>
      <c r="AW2883" s="534"/>
      <c r="AX2883" s="495">
        <f>IF(AT2883=0,0,(AV2883/AT2883)*100)</f>
        <v>0</v>
      </c>
      <c r="AY2883" s="496"/>
      <c r="AZ2883" s="524">
        <f>SUM(AZ2843:BA2882)</f>
        <v>0</v>
      </c>
      <c r="BA2883" s="525"/>
      <c r="BB2883" s="524">
        <f>SUM(BB2843:BC2882)</f>
        <v>0</v>
      </c>
      <c r="BC2883" s="528"/>
      <c r="BD2883" s="495">
        <f>IF(AZ2883=0,0,(BB2883/AZ2883)*100)</f>
        <v>0</v>
      </c>
      <c r="BE2883" s="496"/>
      <c r="BF2883" s="532">
        <f>AT2883+AZ2883</f>
        <v>0</v>
      </c>
      <c r="BG2883" s="525"/>
      <c r="BH2883" s="524">
        <f>AV2883+BB2883</f>
        <v>0</v>
      </c>
      <c r="BI2883" s="534"/>
      <c r="BJ2883" s="495">
        <f>IF(BF2883=0,0,(BH2883/BF2883)*100)</f>
        <v>0</v>
      </c>
      <c r="BK2883" s="536"/>
      <c r="BL2883" s="511">
        <f>SUM(BL2843:BN2882)</f>
        <v>0</v>
      </c>
      <c r="BM2883" s="512"/>
      <c r="BN2883" s="513"/>
      <c r="BO2883" s="517" t="e">
        <f>(BL2883*BR$2312)+(N2883*BR$2313)+(X2883*BR$2314)+(R2883*BR$2315)+(V2883*BR$2316)+(Z2883*BR$2317)</f>
        <v>#REF!</v>
      </c>
      <c r="BP2883" s="519" t="e">
        <f>((AZ2883-BB2883)*BR$2319)+((AT2883-AV2883)*BR$2318)+(H2883*BR$2320)+(P2883*BR$2321)</f>
        <v>#REF!</v>
      </c>
      <c r="BQ2883" s="80"/>
      <c r="BR2883" s="80"/>
      <c r="BS2883" s="80"/>
    </row>
    <row r="2884" spans="1:73" s="82" customFormat="1" ht="33.950000000000003" customHeight="1" thickBot="1">
      <c r="A2884" s="80"/>
      <c r="B2884" s="540"/>
      <c r="C2884" s="541"/>
      <c r="D2884" s="541"/>
      <c r="E2884" s="543"/>
      <c r="F2884" s="83"/>
      <c r="G2884" s="83"/>
      <c r="H2884" s="533"/>
      <c r="I2884" s="527"/>
      <c r="J2884" s="533"/>
      <c r="K2884" s="527"/>
      <c r="L2884" s="526"/>
      <c r="M2884" s="529"/>
      <c r="N2884" s="530" t="s">
        <v>16</v>
      </c>
      <c r="O2884" s="531"/>
      <c r="P2884" s="526"/>
      <c r="Q2884" s="527"/>
      <c r="R2884" s="526"/>
      <c r="S2884" s="529"/>
      <c r="T2884" s="530" t="s">
        <v>16</v>
      </c>
      <c r="U2884" s="531"/>
      <c r="V2884" s="526"/>
      <c r="W2884" s="529"/>
      <c r="X2884" s="533"/>
      <c r="Y2884" s="531"/>
      <c r="Z2884" s="533"/>
      <c r="AA2884" s="531"/>
      <c r="AB2884" s="529"/>
      <c r="AC2884" s="527"/>
      <c r="AD2884" s="526"/>
      <c r="AE2884" s="529"/>
      <c r="AF2884" s="530"/>
      <c r="AG2884" s="531"/>
      <c r="AH2884" s="526"/>
      <c r="AI2884" s="527"/>
      <c r="AJ2884" s="526"/>
      <c r="AK2884" s="529"/>
      <c r="AL2884" s="530"/>
      <c r="AM2884" s="531"/>
      <c r="AN2884" s="526"/>
      <c r="AO2884" s="527"/>
      <c r="AP2884" s="526"/>
      <c r="AQ2884" s="529"/>
      <c r="AR2884" s="530"/>
      <c r="AS2884" s="531"/>
      <c r="AT2884" s="533"/>
      <c r="AU2884" s="527"/>
      <c r="AV2884" s="526"/>
      <c r="AW2884" s="535"/>
      <c r="AX2884" s="530"/>
      <c r="AY2884" s="531"/>
      <c r="AZ2884" s="526"/>
      <c r="BA2884" s="527"/>
      <c r="BB2884" s="526"/>
      <c r="BC2884" s="529"/>
      <c r="BD2884" s="530"/>
      <c r="BE2884" s="531"/>
      <c r="BF2884" s="533"/>
      <c r="BG2884" s="527"/>
      <c r="BH2884" s="526"/>
      <c r="BI2884" s="535"/>
      <c r="BJ2884" s="530"/>
      <c r="BK2884" s="537"/>
      <c r="BL2884" s="514"/>
      <c r="BM2884" s="515"/>
      <c r="BN2884" s="516"/>
      <c r="BO2884" s="518"/>
      <c r="BP2884" s="520"/>
      <c r="BQ2884" s="80"/>
      <c r="BR2884" s="80"/>
      <c r="BS2884" s="80"/>
    </row>
    <row r="2885" spans="1:73" s="88" customFormat="1" ht="48.2" customHeight="1" thickBot="1">
      <c r="A2885" s="84"/>
      <c r="B2885" s="521"/>
      <c r="C2885" s="522"/>
      <c r="D2885" s="522" t="s">
        <v>13</v>
      </c>
      <c r="E2885" s="523"/>
      <c r="F2885" s="85"/>
      <c r="G2885" s="128"/>
      <c r="H2885" s="509"/>
      <c r="I2885" s="510"/>
      <c r="J2885" s="504"/>
      <c r="K2885" s="505"/>
      <c r="L2885" s="493"/>
      <c r="M2885" s="494"/>
      <c r="N2885" s="506">
        <f>J2885+L2885</f>
        <v>0</v>
      </c>
      <c r="O2885" s="507"/>
      <c r="P2885" s="497">
        <f>R2883</f>
        <v>0</v>
      </c>
      <c r="Q2885" s="498"/>
      <c r="R2885" s="499">
        <f>P2883</f>
        <v>0</v>
      </c>
      <c r="S2885" s="500"/>
      <c r="T2885" s="506">
        <f>R2885-P2885</f>
        <v>0</v>
      </c>
      <c r="U2885" s="507"/>
      <c r="V2885" s="504"/>
      <c r="W2885" s="508"/>
      <c r="X2885" s="509"/>
      <c r="Y2885" s="510"/>
      <c r="Z2885" s="504"/>
      <c r="AA2885" s="508"/>
      <c r="AB2885" s="504"/>
      <c r="AC2885" s="505"/>
      <c r="AD2885" s="493"/>
      <c r="AE2885" s="494"/>
      <c r="AF2885" s="495">
        <f>IF(AB2885=0,0,(AD2885/AB2885)*100)</f>
        <v>0</v>
      </c>
      <c r="AG2885" s="496"/>
      <c r="AH2885" s="504"/>
      <c r="AI2885" s="505"/>
      <c r="AJ2885" s="493"/>
      <c r="AK2885" s="494"/>
      <c r="AL2885" s="495">
        <f>IF(AH2885=0,0,(AJ2885/AH2885)*100)</f>
        <v>0</v>
      </c>
      <c r="AM2885" s="496"/>
      <c r="AN2885" s="504"/>
      <c r="AO2885" s="505"/>
      <c r="AP2885" s="493"/>
      <c r="AQ2885" s="494"/>
      <c r="AR2885" s="495">
        <f>IF(AN2885=0,0,(AP2885/AN2885)*100)</f>
        <v>0</v>
      </c>
      <c r="AS2885" s="496"/>
      <c r="AT2885" s="497">
        <f>AB2885+AH2885+AN2885</f>
        <v>0</v>
      </c>
      <c r="AU2885" s="498"/>
      <c r="AV2885" s="499">
        <f>AD2885+AJ2885+AP2885</f>
        <v>0</v>
      </c>
      <c r="AW2885" s="500"/>
      <c r="AX2885" s="495">
        <f>IF(AT2885=0,0,(AV2885/AT2885)*100)</f>
        <v>0</v>
      </c>
      <c r="AY2885" s="496"/>
      <c r="AZ2885" s="504"/>
      <c r="BA2885" s="505"/>
      <c r="BB2885" s="493"/>
      <c r="BC2885" s="494"/>
      <c r="BD2885" s="495">
        <f>IF(AZ2885=0,0,(BB2885/AZ2885)*100)</f>
        <v>0</v>
      </c>
      <c r="BE2885" s="496"/>
      <c r="BF2885" s="497">
        <f>AT2885+AZ2885</f>
        <v>0</v>
      </c>
      <c r="BG2885" s="498"/>
      <c r="BH2885" s="499">
        <f>AV2885+BB2885</f>
        <v>0</v>
      </c>
      <c r="BI2885" s="500"/>
      <c r="BJ2885" s="495">
        <f>IF(BF2885=0,0,(BH2885/BF2885)*100)</f>
        <v>0</v>
      </c>
      <c r="BK2885" s="496"/>
      <c r="BL2885" s="501"/>
      <c r="BM2885" s="502"/>
      <c r="BN2885" s="503"/>
      <c r="BO2885" s="86"/>
      <c r="BP2885" s="87"/>
      <c r="BQ2885" s="84"/>
      <c r="BR2885" s="84"/>
      <c r="BS2885" s="84"/>
    </row>
    <row r="2886" spans="1:73" s="88" customFormat="1" ht="48.95" customHeight="1" thickBot="1">
      <c r="A2886" s="84"/>
      <c r="B2886" s="247"/>
      <c r="C2886" s="249"/>
      <c r="D2886" s="488" t="s">
        <v>52</v>
      </c>
      <c r="E2886" s="489"/>
      <c r="F2886" s="89"/>
      <c r="G2886" s="89"/>
      <c r="H2886" s="249"/>
      <c r="I2886" s="249"/>
      <c r="J2886" s="490">
        <f>IF((J2883+L2885)=0,0,J2883/(J2883+L2885)*100)</f>
        <v>0</v>
      </c>
      <c r="K2886" s="491"/>
      <c r="L2886" s="490">
        <f>IF((L2883+J2885)=0,0,L2883/(L2883+J2885)*100)</f>
        <v>0</v>
      </c>
      <c r="M2886" s="491"/>
      <c r="N2886" s="490">
        <f>IF((N2883+N2885)=0,0,N2883/(N2883+N2885)*100)</f>
        <v>0</v>
      </c>
      <c r="O2886" s="492"/>
      <c r="P2886" s="654"/>
      <c r="Q2886" s="484"/>
      <c r="R2886" s="484"/>
      <c r="S2886" s="484"/>
      <c r="T2886" s="655"/>
      <c r="U2886" s="655"/>
      <c r="V2886" s="484"/>
      <c r="W2886" s="484"/>
      <c r="X2886" s="484"/>
      <c r="Y2886" s="484"/>
      <c r="Z2886" s="484"/>
      <c r="AA2886" s="484"/>
      <c r="AB2886" s="484"/>
      <c r="AC2886" s="484"/>
      <c r="AD2886" s="484"/>
      <c r="AE2886" s="484"/>
      <c r="AF2886" s="484"/>
      <c r="AG2886" s="484"/>
      <c r="AH2886" s="484"/>
      <c r="AI2886" s="484"/>
      <c r="AJ2886" s="484"/>
      <c r="AK2886" s="484"/>
      <c r="AL2886" s="484"/>
      <c r="AM2886" s="484"/>
      <c r="AN2886" s="484"/>
      <c r="AO2886" s="484"/>
      <c r="AP2886" s="484"/>
      <c r="AQ2886" s="484"/>
      <c r="AR2886" s="484"/>
      <c r="AS2886" s="484"/>
      <c r="AT2886" s="484"/>
      <c r="AU2886" s="484"/>
      <c r="AV2886" s="484"/>
      <c r="AW2886" s="484"/>
      <c r="AX2886" s="484"/>
      <c r="AY2886" s="484"/>
      <c r="AZ2886" s="484"/>
      <c r="BA2886" s="484"/>
      <c r="BB2886" s="484"/>
      <c r="BC2886" s="484"/>
      <c r="BD2886" s="484"/>
      <c r="BE2886" s="484"/>
      <c r="BF2886" s="484"/>
      <c r="BG2886" s="484"/>
      <c r="BH2886" s="484"/>
      <c r="BI2886" s="484"/>
      <c r="BJ2886" s="484"/>
      <c r="BK2886" s="484"/>
      <c r="BL2886" s="484"/>
      <c r="BM2886" s="484"/>
      <c r="BN2886" s="485"/>
      <c r="BO2886" s="90"/>
      <c r="BP2886" s="90"/>
      <c r="BQ2886" s="84"/>
      <c r="BR2886" s="84"/>
      <c r="BS2886" s="84"/>
    </row>
    <row r="2887" spans="1:73" ht="27.75" thickTop="1" thickBot="1">
      <c r="A2887" s="62"/>
      <c r="B2887" s="250"/>
      <c r="C2887" s="251"/>
      <c r="D2887" s="251"/>
      <c r="E2887" s="251"/>
      <c r="F2887" s="91"/>
      <c r="G2887" s="91"/>
      <c r="H2887" s="251"/>
      <c r="I2887" s="251"/>
      <c r="J2887" s="251"/>
      <c r="K2887" s="251"/>
      <c r="L2887" s="251"/>
      <c r="M2887" s="251"/>
      <c r="N2887" s="251"/>
      <c r="O2887" s="251"/>
      <c r="P2887" s="251"/>
      <c r="Q2887" s="251"/>
      <c r="R2887" s="251"/>
      <c r="S2887" s="251"/>
      <c r="T2887" s="251"/>
      <c r="U2887" s="251"/>
      <c r="V2887" s="251"/>
      <c r="W2887" s="251"/>
      <c r="X2887" s="251"/>
      <c r="Y2887" s="251"/>
      <c r="Z2887" s="251"/>
      <c r="AA2887" s="251"/>
      <c r="AB2887" s="251"/>
      <c r="AC2887" s="251"/>
      <c r="AD2887" s="251"/>
      <c r="AE2887" s="251"/>
      <c r="AF2887" s="256"/>
      <c r="AG2887" s="256"/>
      <c r="AH2887" s="251"/>
      <c r="AI2887" s="251"/>
      <c r="AJ2887" s="251"/>
      <c r="AK2887" s="251"/>
      <c r="AL2887" s="251"/>
      <c r="AM2887" s="251"/>
      <c r="AN2887" s="251"/>
      <c r="AO2887" s="251"/>
      <c r="AP2887" s="251"/>
      <c r="AQ2887" s="251"/>
      <c r="AR2887" s="251"/>
      <c r="AS2887" s="251"/>
      <c r="AT2887" s="251"/>
      <c r="AU2887" s="251"/>
      <c r="AV2887" s="251"/>
      <c r="AW2887" s="251"/>
      <c r="AX2887" s="251"/>
      <c r="AY2887" s="251"/>
      <c r="AZ2887" s="251"/>
      <c r="BA2887" s="251"/>
      <c r="BB2887" s="251"/>
      <c r="BC2887" s="251"/>
      <c r="BD2887" s="251"/>
      <c r="BE2887" s="251"/>
      <c r="BF2887" s="251"/>
      <c r="BG2887" s="251"/>
      <c r="BH2887" s="251"/>
      <c r="BI2887" s="251"/>
      <c r="BJ2887" s="251"/>
      <c r="BK2887" s="251"/>
      <c r="BL2887" s="251"/>
      <c r="BM2887" s="251"/>
      <c r="BN2887" s="257"/>
      <c r="BO2887" s="92"/>
      <c r="BP2887" s="92"/>
      <c r="BQ2887" s="62"/>
      <c r="BR2887" s="62"/>
      <c r="BS2887" s="62"/>
    </row>
    <row r="2888" spans="1:73" s="88" customFormat="1" ht="73.349999999999994" customHeight="1" thickTop="1" thickBot="1">
      <c r="A2888" s="84"/>
      <c r="B2888" s="486" t="s">
        <v>70</v>
      </c>
      <c r="C2888" s="487"/>
      <c r="D2888" s="483" t="s">
        <v>60</v>
      </c>
      <c r="E2888" s="483"/>
      <c r="F2888" s="93"/>
      <c r="G2888" s="93"/>
      <c r="H2888" s="479"/>
      <c r="I2888" s="480"/>
      <c r="J2888" s="481"/>
      <c r="K2888" s="259"/>
      <c r="L2888" s="479"/>
      <c r="M2888" s="480"/>
      <c r="N2888" s="481"/>
      <c r="O2888" s="476" t="s">
        <v>53</v>
      </c>
      <c r="P2888" s="477"/>
      <c r="Q2888" s="477"/>
      <c r="R2888" s="477"/>
      <c r="S2888" s="479"/>
      <c r="T2888" s="480"/>
      <c r="U2888" s="481"/>
      <c r="V2888" s="259"/>
      <c r="W2888" s="479"/>
      <c r="X2888" s="480"/>
      <c r="Y2888" s="481"/>
      <c r="Z2888" s="476" t="s">
        <v>55</v>
      </c>
      <c r="AA2888" s="477"/>
      <c r="AB2888" s="477"/>
      <c r="AC2888" s="478"/>
      <c r="AD2888" s="479"/>
      <c r="AE2888" s="480"/>
      <c r="AF2888" s="481"/>
      <c r="AG2888" s="259"/>
      <c r="AH2888" s="479"/>
      <c r="AI2888" s="480"/>
      <c r="AJ2888" s="481"/>
      <c r="AK2888" s="476" t="s">
        <v>59</v>
      </c>
      <c r="AL2888" s="477"/>
      <c r="AM2888" s="477"/>
      <c r="AN2888" s="478"/>
      <c r="AO2888" s="479"/>
      <c r="AP2888" s="480"/>
      <c r="AQ2888" s="481"/>
      <c r="AR2888" s="263"/>
      <c r="AS2888" s="479"/>
      <c r="AT2888" s="480"/>
      <c r="AU2888" s="481"/>
      <c r="AV2888" s="264"/>
      <c r="AW2888" s="264"/>
      <c r="AX2888" s="264"/>
      <c r="AY2888" s="264"/>
      <c r="AZ2888" s="472" t="s">
        <v>20</v>
      </c>
      <c r="BA2888" s="472"/>
      <c r="BB2888" s="472"/>
      <c r="BC2888" s="472"/>
      <c r="BD2888" s="473"/>
      <c r="BE2888" s="469">
        <f>BL2883</f>
        <v>0</v>
      </c>
      <c r="BF2888" s="470"/>
      <c r="BG2888" s="471"/>
      <c r="BH2888" s="265"/>
      <c r="BI2888" s="469">
        <f>BL2885</f>
        <v>0</v>
      </c>
      <c r="BJ2888" s="470"/>
      <c r="BK2888" s="471"/>
      <c r="BL2888" s="266"/>
      <c r="BM2888" s="266"/>
      <c r="BN2888" s="267"/>
      <c r="BO2888" s="94"/>
      <c r="BP2888" s="94"/>
      <c r="BQ2888" s="84"/>
      <c r="BR2888" s="84"/>
      <c r="BS2888" s="84"/>
    </row>
    <row r="2889" spans="1:73" ht="15.6" customHeight="1" thickTop="1" thickBot="1">
      <c r="A2889" s="62"/>
      <c r="B2889" s="252"/>
      <c r="C2889" s="241"/>
      <c r="D2889" s="253"/>
      <c r="E2889" s="253"/>
      <c r="F2889" s="95"/>
      <c r="G2889" s="95"/>
      <c r="H2889" s="261"/>
      <c r="I2889" s="261"/>
      <c r="J2889" s="261"/>
      <c r="K2889" s="261"/>
      <c r="L2889" s="261"/>
      <c r="M2889" s="261"/>
      <c r="N2889" s="261"/>
      <c r="O2889" s="258"/>
      <c r="P2889" s="258"/>
      <c r="Q2889" s="258"/>
      <c r="R2889" s="258"/>
      <c r="S2889" s="261"/>
      <c r="T2889" s="261"/>
      <c r="U2889" s="261"/>
      <c r="V2889" s="260"/>
      <c r="W2889" s="261"/>
      <c r="X2889" s="261"/>
      <c r="Y2889" s="261"/>
      <c r="Z2889" s="258"/>
      <c r="AA2889" s="258"/>
      <c r="AB2889" s="258"/>
      <c r="AC2889" s="258"/>
      <c r="AD2889" s="261"/>
      <c r="AE2889" s="261"/>
      <c r="AF2889" s="261"/>
      <c r="AG2889" s="261"/>
      <c r="AH2889" s="260"/>
      <c r="AI2889" s="260"/>
      <c r="AJ2889" s="261"/>
      <c r="AK2889" s="258"/>
      <c r="AL2889" s="258"/>
      <c r="AM2889" s="258"/>
      <c r="AN2889" s="258"/>
      <c r="AO2889" s="261"/>
      <c r="AP2889" s="261"/>
      <c r="AQ2889" s="261"/>
      <c r="AR2889" s="261"/>
      <c r="AS2889" s="261"/>
      <c r="AT2889" s="263"/>
      <c r="AU2889" s="263"/>
      <c r="AV2889" s="268"/>
      <c r="AW2889" s="268"/>
      <c r="AX2889" s="268"/>
      <c r="AY2889" s="268"/>
      <c r="AZ2889" s="258"/>
      <c r="BA2889" s="269"/>
      <c r="BB2889" s="269"/>
      <c r="BC2889" s="270"/>
      <c r="BD2889" s="271"/>
      <c r="BE2889" s="272"/>
      <c r="BF2889" s="272"/>
      <c r="BG2889" s="263"/>
      <c r="BH2889" s="273"/>
      <c r="BI2889" s="274"/>
      <c r="BJ2889" s="274"/>
      <c r="BK2889" s="263"/>
      <c r="BL2889" s="268"/>
      <c r="BM2889" s="268"/>
      <c r="BN2889" s="275"/>
      <c r="BO2889" s="96"/>
      <c r="BP2889" s="96"/>
      <c r="BQ2889" s="62"/>
      <c r="BR2889" s="62"/>
      <c r="BS2889" s="62"/>
    </row>
    <row r="2890" spans="1:73" s="88" customFormat="1" ht="74.849999999999994" customHeight="1" thickTop="1" thickBot="1">
      <c r="A2890" s="84"/>
      <c r="B2890" s="482" t="s">
        <v>51</v>
      </c>
      <c r="C2890" s="472"/>
      <c r="D2890" s="483" t="s">
        <v>61</v>
      </c>
      <c r="E2890" s="483"/>
      <c r="F2890" s="93"/>
      <c r="G2890" s="93"/>
      <c r="H2890" s="469">
        <f>H2888</f>
        <v>0</v>
      </c>
      <c r="I2890" s="470"/>
      <c r="J2890" s="471"/>
      <c r="K2890" s="259"/>
      <c r="L2890" s="469">
        <f>L2888</f>
        <v>0</v>
      </c>
      <c r="M2890" s="470"/>
      <c r="N2890" s="471"/>
      <c r="O2890" s="476" t="s">
        <v>57</v>
      </c>
      <c r="P2890" s="477"/>
      <c r="Q2890" s="477"/>
      <c r="R2890" s="477"/>
      <c r="S2890" s="469">
        <f>S2888-H2888</f>
        <v>0</v>
      </c>
      <c r="T2890" s="470"/>
      <c r="U2890" s="471"/>
      <c r="V2890" s="259"/>
      <c r="W2890" s="469">
        <f>W2888-L2888</f>
        <v>0</v>
      </c>
      <c r="X2890" s="470"/>
      <c r="Y2890" s="471"/>
      <c r="Z2890" s="476" t="s">
        <v>56</v>
      </c>
      <c r="AA2890" s="477"/>
      <c r="AB2890" s="477"/>
      <c r="AC2890" s="478"/>
      <c r="AD2890" s="469">
        <f>AD2888-S2888</f>
        <v>0</v>
      </c>
      <c r="AE2890" s="470"/>
      <c r="AF2890" s="471"/>
      <c r="AG2890" s="259"/>
      <c r="AH2890" s="469">
        <f>AH2888-W2888</f>
        <v>0</v>
      </c>
      <c r="AI2890" s="470"/>
      <c r="AJ2890" s="471"/>
      <c r="AK2890" s="476" t="s">
        <v>58</v>
      </c>
      <c r="AL2890" s="477"/>
      <c r="AM2890" s="477"/>
      <c r="AN2890" s="478"/>
      <c r="AO2890" s="469">
        <f>AO2888-AD2888</f>
        <v>0</v>
      </c>
      <c r="AP2890" s="470"/>
      <c r="AQ2890" s="471"/>
      <c r="AR2890" s="263"/>
      <c r="AS2890" s="469">
        <f>AS2888-AH2888</f>
        <v>0</v>
      </c>
      <c r="AT2890" s="470"/>
      <c r="AU2890" s="471"/>
      <c r="AV2890" s="264"/>
      <c r="AW2890" s="264"/>
      <c r="AX2890" s="264"/>
      <c r="AY2890" s="264"/>
      <c r="AZ2890" s="472" t="s">
        <v>50</v>
      </c>
      <c r="BA2890" s="472"/>
      <c r="BB2890" s="472"/>
      <c r="BC2890" s="472"/>
      <c r="BD2890" s="473"/>
      <c r="BE2890" s="469">
        <f>BE2888-AO2888</f>
        <v>0</v>
      </c>
      <c r="BF2890" s="470"/>
      <c r="BG2890" s="471"/>
      <c r="BH2890" s="276"/>
      <c r="BI2890" s="469">
        <f>BI2888-AS2888</f>
        <v>0</v>
      </c>
      <c r="BJ2890" s="470"/>
      <c r="BK2890" s="471"/>
      <c r="BL2890" s="266"/>
      <c r="BM2890" s="266"/>
      <c r="BN2890" s="267"/>
      <c r="BO2890" s="94"/>
      <c r="BP2890" s="94"/>
      <c r="BQ2890" s="84"/>
      <c r="BR2890" s="84"/>
      <c r="BS2890" s="84"/>
    </row>
    <row r="2891" spans="1:73" ht="27.75" thickTop="1" thickBot="1">
      <c r="A2891" s="62"/>
      <c r="B2891" s="254"/>
      <c r="C2891" s="255"/>
      <c r="D2891" s="255"/>
      <c r="E2891" s="255"/>
      <c r="F2891" s="97"/>
      <c r="G2891" s="97"/>
      <c r="H2891" s="255"/>
      <c r="I2891" s="255"/>
      <c r="J2891" s="255"/>
      <c r="K2891" s="255"/>
      <c r="L2891" s="255"/>
      <c r="M2891" s="255"/>
      <c r="N2891" s="255"/>
      <c r="O2891" s="255"/>
      <c r="P2891" s="255"/>
      <c r="Q2891" s="255"/>
      <c r="R2891" s="255"/>
      <c r="S2891" s="255"/>
      <c r="T2891" s="255"/>
      <c r="U2891" s="255"/>
      <c r="V2891" s="255"/>
      <c r="W2891" s="255"/>
      <c r="X2891" s="255"/>
      <c r="Y2891" s="255"/>
      <c r="Z2891" s="255"/>
      <c r="AA2891" s="255"/>
      <c r="AB2891" s="255"/>
      <c r="AC2891" s="255"/>
      <c r="AD2891" s="255"/>
      <c r="AE2891" s="255"/>
      <c r="AF2891" s="262"/>
      <c r="AG2891" s="262"/>
      <c r="AH2891" s="255"/>
      <c r="AI2891" s="255"/>
      <c r="AJ2891" s="255"/>
      <c r="AK2891" s="255"/>
      <c r="AL2891" s="255"/>
      <c r="AM2891" s="255"/>
      <c r="AN2891" s="255"/>
      <c r="AO2891" s="255"/>
      <c r="AP2891" s="255"/>
      <c r="AQ2891" s="255"/>
      <c r="AR2891" s="255"/>
      <c r="AS2891" s="255"/>
      <c r="AT2891" s="255"/>
      <c r="AU2891" s="255"/>
      <c r="AV2891" s="255"/>
      <c r="AW2891" s="255"/>
      <c r="AX2891" s="255"/>
      <c r="AY2891" s="255"/>
      <c r="AZ2891" s="255"/>
      <c r="BA2891" s="474" t="s">
        <v>104</v>
      </c>
      <c r="BB2891" s="474"/>
      <c r="BC2891" s="474"/>
      <c r="BD2891" s="474"/>
      <c r="BE2891" s="474"/>
      <c r="BF2891" s="474"/>
      <c r="BG2891" s="474"/>
      <c r="BH2891" s="474"/>
      <c r="BI2891" s="474"/>
      <c r="BJ2891" s="474"/>
      <c r="BK2891" s="474"/>
      <c r="BL2891" s="474"/>
      <c r="BM2891" s="474"/>
      <c r="BN2891" s="475"/>
      <c r="BO2891" s="98"/>
      <c r="BP2891" s="98"/>
      <c r="BQ2891" s="62"/>
      <c r="BR2891" s="62"/>
      <c r="BS2891" s="62"/>
    </row>
    <row r="2892" spans="1:73" ht="10.9" customHeight="1" thickTop="1">
      <c r="A2892" s="62"/>
      <c r="B2892" s="63"/>
      <c r="C2892" s="62"/>
      <c r="D2892" s="62"/>
      <c r="E2892" s="62"/>
      <c r="F2892" s="64"/>
      <c r="G2892" s="64"/>
      <c r="H2892" s="62"/>
      <c r="I2892" s="62"/>
      <c r="J2892" s="62"/>
      <c r="K2892" s="62"/>
      <c r="L2892" s="62"/>
      <c r="M2892" s="62"/>
      <c r="N2892" s="62"/>
      <c r="O2892" s="62"/>
      <c r="P2892" s="62"/>
      <c r="Q2892" s="62"/>
      <c r="R2892" s="62"/>
      <c r="S2892" s="62"/>
      <c r="T2892" s="62"/>
      <c r="U2892" s="62"/>
      <c r="V2892" s="62"/>
      <c r="W2892" s="62"/>
      <c r="X2892" s="62"/>
      <c r="Y2892" s="62"/>
      <c r="Z2892" s="62"/>
      <c r="AA2892" s="62"/>
      <c r="AB2892" s="62"/>
      <c r="AC2892" s="62"/>
      <c r="AD2892" s="62"/>
      <c r="AE2892" s="62"/>
      <c r="AF2892" s="65"/>
      <c r="AG2892" s="65"/>
      <c r="AH2892" s="62"/>
      <c r="AI2892" s="62"/>
      <c r="AJ2892" s="62"/>
      <c r="AK2892" s="62"/>
      <c r="AL2892" s="62"/>
      <c r="AM2892" s="62"/>
      <c r="AN2892" s="62"/>
      <c r="AO2892" s="62"/>
      <c r="AP2892" s="62"/>
      <c r="AQ2892" s="62"/>
      <c r="AR2892" s="62"/>
      <c r="AS2892" s="62"/>
      <c r="AT2892" s="62"/>
      <c r="AU2892" s="62"/>
      <c r="AV2892" s="62"/>
      <c r="AW2892" s="62"/>
      <c r="AX2892" s="62"/>
      <c r="AY2892" s="62"/>
      <c r="AZ2892" s="62"/>
      <c r="BA2892" s="62"/>
      <c r="BB2892" s="62"/>
      <c r="BC2892" s="62"/>
      <c r="BD2892" s="62"/>
      <c r="BE2892" s="62"/>
      <c r="BF2892" s="62"/>
      <c r="BG2892" s="62"/>
      <c r="BH2892" s="62"/>
      <c r="BI2892" s="62"/>
      <c r="BJ2892" s="62"/>
      <c r="BK2892" s="62"/>
      <c r="BL2892" s="62"/>
      <c r="BM2892" s="62"/>
      <c r="BN2892" s="62"/>
      <c r="BO2892" s="66"/>
      <c r="BP2892" s="66"/>
      <c r="BQ2892" s="62">
        <f>BQ537+BQ596+BQ655+BQ714+BQ773+BQ832+BQ891+BQ950+BQ1009+BQ1068+BQ1127+BQ1186+BQ1245+BQ1304+BQ1363+BQ1422+BQ1481+BQ1540+BQ1599+BQ1658+BQ1717+BQ1776+BQ1835+BQ1894+BQ1953+BQ2012+BQ2071+BQ2130+BQ2189+BQ2248+BQ2307+BQ2366+BQ2425+BQ2484+BQ2543+BQ2602+BQ2661+BQ2720+BQ2779+BQ2838</f>
        <v>0</v>
      </c>
      <c r="BR2892" s="62">
        <f>BR537+BR596+BR655+BR714+BR773+BR832+BR891+BR950+BR1009+BR1068+BR1127+BR1186+BR1245+BR1304+BR1363+BR1422+BR1481+BR1540+BR1599+BR1658+BR1717+BR1776+BR1835+BR1894+BR1953+BR2012+BR2071+BR2130+BR2189+BR2248+BR2307+BR2366+BR2425+BR2484+BR2543+BR2602+BR2661+BR2720+BR2779+BR2838</f>
        <v>0</v>
      </c>
      <c r="BS2892" s="62"/>
    </row>
    <row r="2893" spans="1:73" s="69" customFormat="1" ht="33.75">
      <c r="A2893" s="68"/>
      <c r="B2893" s="651" t="s">
        <v>9</v>
      </c>
      <c r="C2893" s="651"/>
      <c r="D2893" s="651"/>
      <c r="E2893" s="651"/>
      <c r="F2893" s="651"/>
      <c r="G2893" s="651"/>
      <c r="H2893" s="651"/>
      <c r="I2893" s="651"/>
      <c r="J2893" s="651"/>
      <c r="K2893" s="651"/>
      <c r="L2893" s="651"/>
      <c r="M2893" s="651"/>
      <c r="N2893" s="651"/>
      <c r="O2893" s="651"/>
      <c r="P2893" s="651"/>
      <c r="Q2893" s="651"/>
      <c r="R2893" s="651"/>
      <c r="S2893" s="651"/>
      <c r="T2893" s="651"/>
      <c r="U2893" s="651"/>
      <c r="V2893" s="651"/>
      <c r="W2893" s="651"/>
      <c r="X2893" s="651"/>
      <c r="Y2893" s="651"/>
      <c r="Z2893" s="651"/>
      <c r="AA2893" s="651"/>
      <c r="AB2893" s="651"/>
      <c r="AC2893" s="651"/>
      <c r="AD2893" s="651"/>
      <c r="AE2893" s="651"/>
      <c r="AF2893" s="651"/>
      <c r="AG2893" s="651"/>
      <c r="AH2893" s="651"/>
      <c r="AI2893" s="651"/>
      <c r="AJ2893" s="651"/>
      <c r="AK2893" s="651"/>
      <c r="AL2893" s="651"/>
      <c r="AM2893" s="651"/>
      <c r="AN2893" s="651"/>
      <c r="AO2893" s="651"/>
      <c r="AP2893" s="651"/>
      <c r="AQ2893" s="651"/>
      <c r="AR2893" s="651"/>
      <c r="AS2893" s="651"/>
      <c r="AT2893" s="651"/>
      <c r="AU2893" s="651"/>
      <c r="AV2893" s="651"/>
      <c r="AW2893" s="651"/>
      <c r="AX2893" s="651"/>
      <c r="AY2893" s="651"/>
      <c r="AZ2893" s="651"/>
      <c r="BA2893" s="651"/>
      <c r="BB2893" s="651"/>
      <c r="BC2893" s="651"/>
      <c r="BD2893" s="651"/>
      <c r="BE2893" s="651"/>
      <c r="BF2893" s="651"/>
      <c r="BG2893" s="651"/>
      <c r="BH2893" s="651"/>
      <c r="BI2893" s="651"/>
      <c r="BJ2893" s="651"/>
      <c r="BK2893" s="651"/>
      <c r="BL2893" s="651"/>
      <c r="BM2893" s="651"/>
      <c r="BN2893" s="651"/>
      <c r="BO2893" s="223"/>
      <c r="BP2893" s="223"/>
      <c r="BQ2893" s="68"/>
      <c r="BR2893" s="68"/>
      <c r="BS2893" s="68"/>
    </row>
    <row r="2894" spans="1:73" ht="10.9" customHeight="1">
      <c r="A2894" s="62"/>
      <c r="B2894" s="224"/>
      <c r="C2894" s="225"/>
      <c r="D2894" s="225"/>
      <c r="E2894" s="225"/>
      <c r="F2894" s="226"/>
      <c r="G2894" s="226"/>
      <c r="H2894" s="225"/>
      <c r="I2894" s="225"/>
      <c r="J2894" s="225"/>
      <c r="K2894" s="225"/>
      <c r="L2894" s="225"/>
      <c r="M2894" s="225"/>
      <c r="N2894" s="225"/>
      <c r="O2894" s="225"/>
      <c r="P2894" s="225"/>
      <c r="Q2894" s="225"/>
      <c r="R2894" s="225"/>
      <c r="S2894" s="225"/>
      <c r="T2894" s="225"/>
      <c r="U2894" s="225"/>
      <c r="V2894" s="225"/>
      <c r="W2894" s="225"/>
      <c r="X2894" s="225"/>
      <c r="Y2894" s="225"/>
      <c r="Z2894" s="225"/>
      <c r="AA2894" s="225"/>
      <c r="AB2894" s="225"/>
      <c r="AC2894" s="225"/>
      <c r="AD2894" s="225"/>
      <c r="AE2894" s="225"/>
      <c r="AF2894" s="227"/>
      <c r="AG2894" s="227"/>
      <c r="AH2894" s="225"/>
      <c r="AI2894" s="225"/>
      <c r="AJ2894" s="225"/>
      <c r="AK2894" s="225"/>
      <c r="AL2894" s="225"/>
      <c r="AM2894" s="225"/>
      <c r="AN2894" s="225"/>
      <c r="AO2894" s="225"/>
      <c r="AP2894" s="225"/>
      <c r="AQ2894" s="225"/>
      <c r="AR2894" s="225"/>
      <c r="AS2894" s="225"/>
      <c r="AT2894" s="225"/>
      <c r="AU2894" s="225"/>
      <c r="AV2894" s="225"/>
      <c r="AW2894" s="225"/>
      <c r="AX2894" s="225"/>
      <c r="AY2894" s="225"/>
      <c r="AZ2894" s="225"/>
      <c r="BA2894" s="225"/>
      <c r="BB2894" s="225"/>
      <c r="BC2894" s="225"/>
      <c r="BD2894" s="225"/>
      <c r="BE2894" s="225"/>
      <c r="BF2894" s="225"/>
      <c r="BG2894" s="225"/>
      <c r="BH2894" s="225"/>
      <c r="BI2894" s="225"/>
      <c r="BJ2894" s="225"/>
      <c r="BK2894" s="225"/>
      <c r="BL2894" s="225"/>
      <c r="BM2894" s="225"/>
      <c r="BN2894" s="652"/>
      <c r="BO2894" s="652"/>
      <c r="BP2894" s="652"/>
      <c r="BQ2894" s="62"/>
      <c r="BR2894" s="62"/>
      <c r="BS2894" s="62"/>
    </row>
    <row r="2895" spans="1:73" s="70" customFormat="1" ht="36.75" customHeight="1">
      <c r="A2895" s="63"/>
      <c r="B2895" s="224"/>
      <c r="C2895" s="224"/>
      <c r="D2895" s="228" t="s">
        <v>10</v>
      </c>
      <c r="E2895" s="653" t="str">
        <f>IF(ROSTER!D$3="","",ROSTER!D$3)</f>
        <v/>
      </c>
      <c r="F2895" s="653"/>
      <c r="G2895" s="653"/>
      <c r="H2895" s="653"/>
      <c r="I2895" s="653"/>
      <c r="J2895" s="653"/>
      <c r="K2895" s="653"/>
      <c r="L2895" s="653"/>
      <c r="M2895" s="653"/>
      <c r="N2895" s="653"/>
      <c r="O2895" s="653"/>
      <c r="P2895" s="653"/>
      <c r="Q2895" s="653"/>
      <c r="R2895" s="653"/>
      <c r="S2895" s="653"/>
      <c r="T2895" s="653"/>
      <c r="U2895" s="653"/>
      <c r="V2895" s="653"/>
      <c r="W2895" s="653"/>
      <c r="X2895" s="653"/>
      <c r="Y2895" s="653"/>
      <c r="Z2895" s="653"/>
      <c r="AA2895" s="653"/>
      <c r="AB2895" s="653"/>
      <c r="AC2895" s="653"/>
      <c r="AD2895" s="229"/>
      <c r="AE2895" s="649" t="s">
        <v>11</v>
      </c>
      <c r="AF2895" s="649"/>
      <c r="AG2895" s="649"/>
      <c r="AH2895" s="649"/>
      <c r="AI2895" s="649"/>
      <c r="AJ2895" s="649"/>
      <c r="AK2895" s="649"/>
      <c r="AL2895" s="647"/>
      <c r="AM2895" s="647"/>
      <c r="AN2895" s="647"/>
      <c r="AO2895" s="647"/>
      <c r="AP2895" s="647"/>
      <c r="AQ2895" s="647"/>
      <c r="AR2895" s="647"/>
      <c r="AS2895" s="647"/>
      <c r="AT2895" s="647"/>
      <c r="AU2895" s="647"/>
      <c r="AV2895" s="647"/>
      <c r="AW2895" s="647"/>
      <c r="AX2895" s="647"/>
      <c r="AY2895" s="647"/>
      <c r="AZ2895" s="647"/>
      <c r="BA2895" s="647"/>
      <c r="BB2895" s="647"/>
      <c r="BC2895" s="647"/>
      <c r="BD2895" s="647"/>
      <c r="BE2895" s="647"/>
      <c r="BF2895" s="647"/>
      <c r="BG2895" s="647"/>
      <c r="BH2895" s="647"/>
      <c r="BI2895" s="647"/>
      <c r="BJ2895" s="647"/>
      <c r="BK2895" s="647"/>
      <c r="BL2895" s="647"/>
      <c r="BM2895" s="647"/>
      <c r="BN2895" s="652"/>
      <c r="BO2895" s="652"/>
      <c r="BP2895" s="652"/>
      <c r="BQ2895" s="63"/>
      <c r="BR2895" s="63"/>
      <c r="BS2895" s="63"/>
    </row>
    <row r="2896" spans="1:73" ht="8.85" customHeight="1">
      <c r="A2896" s="71"/>
      <c r="B2896" s="224"/>
      <c r="C2896" s="227" t="s">
        <v>39</v>
      </c>
      <c r="D2896" s="227"/>
      <c r="E2896" s="227"/>
      <c r="F2896" s="230"/>
      <c r="G2896" s="230"/>
      <c r="H2896" s="227"/>
      <c r="I2896" s="227"/>
      <c r="J2896" s="231"/>
      <c r="K2896" s="231"/>
      <c r="L2896" s="231"/>
      <c r="M2896" s="231"/>
      <c r="N2896" s="231"/>
      <c r="O2896" s="231"/>
      <c r="P2896" s="231"/>
      <c r="Q2896" s="231"/>
      <c r="R2896" s="231"/>
      <c r="S2896" s="231"/>
      <c r="T2896" s="231"/>
      <c r="U2896" s="231"/>
      <c r="V2896" s="231"/>
      <c r="W2896" s="231"/>
      <c r="X2896" s="231"/>
      <c r="Y2896" s="231"/>
      <c r="Z2896" s="231"/>
      <c r="AA2896" s="231"/>
      <c r="AB2896" s="231"/>
      <c r="AC2896" s="231"/>
      <c r="AD2896" s="231"/>
      <c r="AE2896" s="231"/>
      <c r="AF2896" s="231"/>
      <c r="AG2896" s="227"/>
      <c r="AH2896" s="232"/>
      <c r="AI2896" s="233"/>
      <c r="AJ2896" s="233"/>
      <c r="AK2896" s="233"/>
      <c r="AL2896" s="233"/>
      <c r="AM2896" s="233"/>
      <c r="AN2896" s="233"/>
      <c r="AO2896" s="234"/>
      <c r="AP2896" s="235"/>
      <c r="AQ2896" s="235"/>
      <c r="AR2896" s="235"/>
      <c r="AS2896" s="235"/>
      <c r="AT2896" s="235"/>
      <c r="AU2896" s="235"/>
      <c r="AV2896" s="235"/>
      <c r="AW2896" s="235"/>
      <c r="AX2896" s="235"/>
      <c r="AY2896" s="235"/>
      <c r="AZ2896" s="235"/>
      <c r="BA2896" s="235"/>
      <c r="BB2896" s="235"/>
      <c r="BC2896" s="235"/>
      <c r="BD2896" s="235"/>
      <c r="BE2896" s="235"/>
      <c r="BF2896" s="235"/>
      <c r="BG2896" s="235"/>
      <c r="BH2896" s="235"/>
      <c r="BI2896" s="235"/>
      <c r="BJ2896" s="235"/>
      <c r="BK2896" s="235"/>
      <c r="BL2896" s="235"/>
      <c r="BM2896" s="235"/>
      <c r="BN2896" s="235"/>
      <c r="BO2896" s="236"/>
      <c r="BP2896" s="236"/>
      <c r="BQ2896" s="71"/>
      <c r="BR2896" s="71"/>
      <c r="BS2896" s="71"/>
    </row>
    <row r="2897" spans="1:71" s="70" customFormat="1" ht="37.5">
      <c r="A2897" s="63"/>
      <c r="B2897" s="224"/>
      <c r="C2897" s="646" t="s">
        <v>38</v>
      </c>
      <c r="D2897" s="646"/>
      <c r="E2897" s="647"/>
      <c r="F2897" s="647"/>
      <c r="G2897" s="647"/>
      <c r="H2897" s="647"/>
      <c r="I2897" s="647"/>
      <c r="J2897" s="647"/>
      <c r="K2897" s="647"/>
      <c r="L2897" s="647"/>
      <c r="M2897" s="647"/>
      <c r="N2897" s="647"/>
      <c r="O2897" s="647"/>
      <c r="P2897" s="647"/>
      <c r="Q2897" s="647"/>
      <c r="R2897" s="647"/>
      <c r="S2897" s="647"/>
      <c r="T2897" s="647"/>
      <c r="U2897" s="647"/>
      <c r="V2897" s="647"/>
      <c r="W2897" s="647"/>
      <c r="X2897" s="647"/>
      <c r="Y2897" s="647"/>
      <c r="Z2897" s="647"/>
      <c r="AA2897" s="647"/>
      <c r="AB2897" s="647"/>
      <c r="AC2897" s="647"/>
      <c r="AD2897" s="229"/>
      <c r="AE2897" s="648" t="s">
        <v>21</v>
      </c>
      <c r="AF2897" s="648"/>
      <c r="AG2897" s="648"/>
      <c r="AH2897" s="648"/>
      <c r="AI2897" s="647"/>
      <c r="AJ2897" s="647"/>
      <c r="AK2897" s="647"/>
      <c r="AL2897" s="647"/>
      <c r="AM2897" s="647"/>
      <c r="AN2897" s="647"/>
      <c r="AO2897" s="647"/>
      <c r="AP2897" s="647"/>
      <c r="AQ2897" s="647"/>
      <c r="AR2897" s="647"/>
      <c r="AS2897" s="647"/>
      <c r="AT2897" s="647"/>
      <c r="AU2897" s="647"/>
      <c r="AV2897" s="647"/>
      <c r="AW2897" s="647"/>
      <c r="AX2897" s="647"/>
      <c r="AY2897" s="647"/>
      <c r="AZ2897" s="647"/>
      <c r="BA2897" s="649" t="s">
        <v>12</v>
      </c>
      <c r="BB2897" s="649"/>
      <c r="BC2897" s="649"/>
      <c r="BD2897" s="650"/>
      <c r="BE2897" s="650"/>
      <c r="BF2897" s="650"/>
      <c r="BG2897" s="650"/>
      <c r="BH2897" s="650"/>
      <c r="BI2897" s="650"/>
      <c r="BJ2897" s="650"/>
      <c r="BK2897" s="650"/>
      <c r="BL2897" s="650"/>
      <c r="BM2897" s="650"/>
      <c r="BN2897" s="237"/>
      <c r="BO2897" s="238"/>
      <c r="BP2897" s="238"/>
      <c r="BQ2897" s="72">
        <f>IF(BD2897=0,0,1)</f>
        <v>0</v>
      </c>
      <c r="BR2897" s="73">
        <f>IF((BE2947+BI2947)&gt;(AO2947+AS2947),1,0)</f>
        <v>0</v>
      </c>
      <c r="BS2897" s="74"/>
    </row>
    <row r="2898" spans="1:71" ht="9.6" customHeight="1">
      <c r="A2898" s="62"/>
      <c r="B2898" s="224"/>
      <c r="C2898" s="225"/>
      <c r="D2898" s="225"/>
      <c r="E2898" s="225"/>
      <c r="F2898" s="226"/>
      <c r="G2898" s="226"/>
      <c r="H2898" s="225"/>
      <c r="I2898" s="225"/>
      <c r="J2898" s="225"/>
      <c r="K2898" s="225"/>
      <c r="L2898" s="225"/>
      <c r="M2898" s="225"/>
      <c r="N2898" s="225"/>
      <c r="O2898" s="225"/>
      <c r="P2898" s="225"/>
      <c r="Q2898" s="225"/>
      <c r="R2898" s="225"/>
      <c r="S2898" s="225"/>
      <c r="T2898" s="225"/>
      <c r="U2898" s="225"/>
      <c r="V2898" s="225"/>
      <c r="W2898" s="225"/>
      <c r="X2898" s="225"/>
      <c r="Y2898" s="225"/>
      <c r="Z2898" s="225"/>
      <c r="AA2898" s="225"/>
      <c r="AB2898" s="225"/>
      <c r="AC2898" s="225"/>
      <c r="AD2898" s="225"/>
      <c r="AE2898" s="225"/>
      <c r="AF2898" s="227"/>
      <c r="AG2898" s="227"/>
      <c r="AH2898" s="225"/>
      <c r="AI2898" s="225"/>
      <c r="AJ2898" s="225"/>
      <c r="AK2898" s="225"/>
      <c r="AL2898" s="225"/>
      <c r="AM2898" s="225"/>
      <c r="AN2898" s="225"/>
      <c r="AO2898" s="225"/>
      <c r="AP2898" s="225"/>
      <c r="AQ2898" s="225"/>
      <c r="AR2898" s="225"/>
      <c r="AS2898" s="225"/>
      <c r="AT2898" s="225"/>
      <c r="AU2898" s="225"/>
      <c r="AV2898" s="225"/>
      <c r="AW2898" s="225"/>
      <c r="AX2898" s="225"/>
      <c r="AY2898" s="225"/>
      <c r="AZ2898" s="225"/>
      <c r="BA2898" s="225"/>
      <c r="BB2898" s="225"/>
      <c r="BC2898" s="225"/>
      <c r="BD2898" s="225"/>
      <c r="BE2898" s="225"/>
      <c r="BF2898" s="225"/>
      <c r="BG2898" s="225"/>
      <c r="BH2898" s="225"/>
      <c r="BI2898" s="225"/>
      <c r="BJ2898" s="225"/>
      <c r="BK2898" s="225"/>
      <c r="BL2898" s="225"/>
      <c r="BM2898" s="225"/>
      <c r="BN2898" s="225"/>
      <c r="BO2898" s="239"/>
      <c r="BP2898" s="239"/>
      <c r="BQ2898" s="62"/>
      <c r="BR2898" s="62"/>
      <c r="BS2898" s="62"/>
    </row>
    <row r="2899" spans="1:71" ht="8.85" customHeight="1" thickBot="1">
      <c r="A2899" s="62"/>
      <c r="B2899" s="240"/>
      <c r="C2899" s="241"/>
      <c r="D2899" s="241"/>
      <c r="E2899" s="241"/>
      <c r="F2899" s="242"/>
      <c r="G2899" s="242"/>
      <c r="H2899" s="241"/>
      <c r="I2899" s="241"/>
      <c r="J2899" s="241"/>
      <c r="K2899" s="241"/>
      <c r="L2899" s="241"/>
      <c r="M2899" s="241"/>
      <c r="N2899" s="241"/>
      <c r="O2899" s="241"/>
      <c r="P2899" s="241"/>
      <c r="Q2899" s="241"/>
      <c r="R2899" s="241"/>
      <c r="S2899" s="241"/>
      <c r="T2899" s="241"/>
      <c r="U2899" s="241"/>
      <c r="V2899" s="241"/>
      <c r="W2899" s="241"/>
      <c r="X2899" s="241"/>
      <c r="Y2899" s="241"/>
      <c r="Z2899" s="241"/>
      <c r="AA2899" s="241"/>
      <c r="AB2899" s="241"/>
      <c r="AC2899" s="241"/>
      <c r="AD2899" s="241"/>
      <c r="AE2899" s="241"/>
      <c r="AF2899" s="243"/>
      <c r="AG2899" s="243"/>
      <c r="AH2899" s="241"/>
      <c r="AI2899" s="241"/>
      <c r="AJ2899" s="241"/>
      <c r="AK2899" s="241"/>
      <c r="AL2899" s="241"/>
      <c r="AM2899" s="241"/>
      <c r="AN2899" s="241"/>
      <c r="AO2899" s="241"/>
      <c r="AP2899" s="241"/>
      <c r="AQ2899" s="241"/>
      <c r="AR2899" s="241"/>
      <c r="AS2899" s="241"/>
      <c r="AT2899" s="241"/>
      <c r="AU2899" s="241"/>
      <c r="AV2899" s="241"/>
      <c r="AW2899" s="241"/>
      <c r="AX2899" s="241"/>
      <c r="AY2899" s="241"/>
      <c r="AZ2899" s="241"/>
      <c r="BA2899" s="241"/>
      <c r="BB2899" s="241"/>
      <c r="BC2899" s="241"/>
      <c r="BD2899" s="241"/>
      <c r="BE2899" s="241"/>
      <c r="BF2899" s="241"/>
      <c r="BG2899" s="241"/>
      <c r="BH2899" s="241"/>
      <c r="BI2899" s="241"/>
      <c r="BJ2899" s="241"/>
      <c r="BK2899" s="241"/>
      <c r="BL2899" s="241"/>
      <c r="BM2899" s="241"/>
      <c r="BN2899" s="241"/>
      <c r="BO2899" s="244"/>
      <c r="BP2899" s="244"/>
      <c r="BQ2899" s="62"/>
      <c r="BR2899" s="62"/>
      <c r="BS2899" s="62"/>
    </row>
    <row r="2900" spans="1:71" s="70" customFormat="1" ht="33.4" customHeight="1" thickTop="1">
      <c r="A2900" s="74"/>
      <c r="B2900" s="634" t="s">
        <v>0</v>
      </c>
      <c r="C2900" s="636" t="s">
        <v>1</v>
      </c>
      <c r="D2900" s="637"/>
      <c r="E2900" s="245" t="s">
        <v>28</v>
      </c>
      <c r="F2900" s="644" t="s">
        <v>115</v>
      </c>
      <c r="G2900" s="644" t="s">
        <v>116</v>
      </c>
      <c r="H2900" s="640" t="s">
        <v>41</v>
      </c>
      <c r="I2900" s="641"/>
      <c r="J2900" s="619" t="s">
        <v>7</v>
      </c>
      <c r="K2900" s="619"/>
      <c r="L2900" s="619"/>
      <c r="M2900" s="619"/>
      <c r="N2900" s="619"/>
      <c r="O2900" s="619"/>
      <c r="P2900" s="619" t="s">
        <v>2</v>
      </c>
      <c r="Q2900" s="619"/>
      <c r="R2900" s="619"/>
      <c r="S2900" s="619"/>
      <c r="T2900" s="619"/>
      <c r="U2900" s="619"/>
      <c r="V2900" s="630" t="s">
        <v>35</v>
      </c>
      <c r="W2900" s="631"/>
      <c r="X2900" s="630" t="s">
        <v>36</v>
      </c>
      <c r="Y2900" s="631"/>
      <c r="Z2900" s="630" t="s">
        <v>44</v>
      </c>
      <c r="AA2900" s="631"/>
      <c r="AB2900" s="619" t="s">
        <v>6</v>
      </c>
      <c r="AC2900" s="619"/>
      <c r="AD2900" s="619"/>
      <c r="AE2900" s="619"/>
      <c r="AF2900" s="619"/>
      <c r="AG2900" s="619"/>
      <c r="AH2900" s="619" t="s">
        <v>74</v>
      </c>
      <c r="AI2900" s="619"/>
      <c r="AJ2900" s="619"/>
      <c r="AK2900" s="619"/>
      <c r="AL2900" s="619"/>
      <c r="AM2900" s="619"/>
      <c r="AN2900" s="619" t="s">
        <v>75</v>
      </c>
      <c r="AO2900" s="619"/>
      <c r="AP2900" s="619"/>
      <c r="AQ2900" s="619"/>
      <c r="AR2900" s="619"/>
      <c r="AS2900" s="619"/>
      <c r="AT2900" s="619" t="s">
        <v>76</v>
      </c>
      <c r="AU2900" s="619"/>
      <c r="AV2900" s="619"/>
      <c r="AW2900" s="619"/>
      <c r="AX2900" s="619"/>
      <c r="AY2900" s="621"/>
      <c r="AZ2900" s="619" t="s">
        <v>4</v>
      </c>
      <c r="BA2900" s="619"/>
      <c r="BB2900" s="619"/>
      <c r="BC2900" s="619"/>
      <c r="BD2900" s="619"/>
      <c r="BE2900" s="620"/>
      <c r="BF2900" s="619" t="s">
        <v>77</v>
      </c>
      <c r="BG2900" s="619"/>
      <c r="BH2900" s="619"/>
      <c r="BI2900" s="619"/>
      <c r="BJ2900" s="619"/>
      <c r="BK2900" s="621"/>
      <c r="BL2900" s="622" t="s">
        <v>25</v>
      </c>
      <c r="BM2900" s="623"/>
      <c r="BN2900" s="624"/>
      <c r="BO2900" s="615" t="s">
        <v>92</v>
      </c>
      <c r="BP2900" s="615" t="s">
        <v>93</v>
      </c>
      <c r="BQ2900" s="74"/>
      <c r="BR2900" s="74"/>
      <c r="BS2900" s="74"/>
    </row>
    <row r="2901" spans="1:71" s="76" customFormat="1" ht="31.9" customHeight="1">
      <c r="A2901" s="75"/>
      <c r="B2901" s="635"/>
      <c r="C2901" s="638"/>
      <c r="D2901" s="639"/>
      <c r="E2901" s="246" t="s">
        <v>117</v>
      </c>
      <c r="F2901" s="645"/>
      <c r="G2901" s="645"/>
      <c r="H2901" s="642"/>
      <c r="I2901" s="643"/>
      <c r="J2901" s="607" t="s">
        <v>17</v>
      </c>
      <c r="K2901" s="608"/>
      <c r="L2901" s="609" t="s">
        <v>18</v>
      </c>
      <c r="M2901" s="610"/>
      <c r="N2901" s="617" t="s">
        <v>19</v>
      </c>
      <c r="O2901" s="618" t="s">
        <v>8</v>
      </c>
      <c r="P2901" s="607" t="s">
        <v>26</v>
      </c>
      <c r="Q2901" s="608"/>
      <c r="R2901" s="609" t="s">
        <v>24</v>
      </c>
      <c r="S2901" s="610"/>
      <c r="T2901" s="617" t="s">
        <v>19</v>
      </c>
      <c r="U2901" s="618"/>
      <c r="V2901" s="632"/>
      <c r="W2901" s="633"/>
      <c r="X2901" s="632"/>
      <c r="Y2901" s="633"/>
      <c r="Z2901" s="632"/>
      <c r="AA2901" s="633"/>
      <c r="AB2901" s="607" t="s">
        <v>54</v>
      </c>
      <c r="AC2901" s="608"/>
      <c r="AD2901" s="609" t="s">
        <v>23</v>
      </c>
      <c r="AE2901" s="610" t="s">
        <v>3</v>
      </c>
      <c r="AF2901" s="611" t="s">
        <v>5</v>
      </c>
      <c r="AG2901" s="612"/>
      <c r="AH2901" s="607" t="s">
        <v>54</v>
      </c>
      <c r="AI2901" s="608"/>
      <c r="AJ2901" s="609" t="s">
        <v>23</v>
      </c>
      <c r="AK2901" s="610" t="s">
        <v>3</v>
      </c>
      <c r="AL2901" s="611" t="s">
        <v>5</v>
      </c>
      <c r="AM2901" s="612"/>
      <c r="AN2901" s="607" t="s">
        <v>54</v>
      </c>
      <c r="AO2901" s="608"/>
      <c r="AP2901" s="609" t="s">
        <v>23</v>
      </c>
      <c r="AQ2901" s="610" t="s">
        <v>3</v>
      </c>
      <c r="AR2901" s="611" t="s">
        <v>5</v>
      </c>
      <c r="AS2901" s="612"/>
      <c r="AT2901" s="613" t="s">
        <v>54</v>
      </c>
      <c r="AU2901" s="614"/>
      <c r="AV2901" s="628" t="s">
        <v>23</v>
      </c>
      <c r="AW2901" s="629" t="s">
        <v>3</v>
      </c>
      <c r="AX2901" s="611" t="s">
        <v>5</v>
      </c>
      <c r="AY2901" s="612"/>
      <c r="AZ2901" s="607" t="s">
        <v>54</v>
      </c>
      <c r="BA2901" s="608"/>
      <c r="BB2901" s="609" t="s">
        <v>23</v>
      </c>
      <c r="BC2901" s="610" t="s">
        <v>3</v>
      </c>
      <c r="BD2901" s="611" t="s">
        <v>5</v>
      </c>
      <c r="BE2901" s="612"/>
      <c r="BF2901" s="613" t="s">
        <v>54</v>
      </c>
      <c r="BG2901" s="614"/>
      <c r="BH2901" s="628" t="s">
        <v>23</v>
      </c>
      <c r="BI2901" s="629" t="s">
        <v>3</v>
      </c>
      <c r="BJ2901" s="611" t="s">
        <v>5</v>
      </c>
      <c r="BK2901" s="612"/>
      <c r="BL2901" s="625"/>
      <c r="BM2901" s="626"/>
      <c r="BN2901" s="627"/>
      <c r="BO2901" s="616"/>
      <c r="BP2901" s="616"/>
      <c r="BQ2901" s="75"/>
      <c r="BR2901" s="75"/>
      <c r="BS2901" s="75"/>
    </row>
    <row r="2902" spans="1:71" ht="23.85" customHeight="1">
      <c r="A2902" s="77"/>
      <c r="B2902" s="605" t="str">
        <f>IF(ROSTER!B$8="","",ROSTER!B$8)</f>
        <v/>
      </c>
      <c r="C2902" s="588" t="str">
        <f>IF(ROSTER!C$8="","",ROSTER!C$8)</f>
        <v/>
      </c>
      <c r="D2902" s="589"/>
      <c r="E2902" s="590"/>
      <c r="F2902" s="592">
        <f>IF(E2902="y",1,IF(E2902="S",1,0))</f>
        <v>0</v>
      </c>
      <c r="G2902" s="594">
        <f>IF(E2902="S",1,0)</f>
        <v>0</v>
      </c>
      <c r="H2902" s="584"/>
      <c r="I2902" s="576"/>
      <c r="J2902" s="564"/>
      <c r="K2902" s="565"/>
      <c r="L2902" s="568"/>
      <c r="M2902" s="569"/>
      <c r="N2902" s="578">
        <f>L2902+J2902</f>
        <v>0</v>
      </c>
      <c r="O2902" s="579"/>
      <c r="P2902" s="564"/>
      <c r="Q2902" s="565"/>
      <c r="R2902" s="568"/>
      <c r="S2902" s="569"/>
      <c r="T2902" s="578">
        <f>R2902-P2902</f>
        <v>0</v>
      </c>
      <c r="U2902" s="579"/>
      <c r="V2902" s="584"/>
      <c r="W2902" s="576"/>
      <c r="X2902" s="564"/>
      <c r="Y2902" s="576"/>
      <c r="Z2902" s="564"/>
      <c r="AA2902" s="576"/>
      <c r="AB2902" s="564"/>
      <c r="AC2902" s="565"/>
      <c r="AD2902" s="568"/>
      <c r="AE2902" s="569"/>
      <c r="AF2902" s="548">
        <f>IF(AB2902=0,0,(AD2902/AB2902)*100)</f>
        <v>0</v>
      </c>
      <c r="AG2902" s="549"/>
      <c r="AH2902" s="564"/>
      <c r="AI2902" s="565"/>
      <c r="AJ2902" s="568"/>
      <c r="AK2902" s="569"/>
      <c r="AL2902" s="548">
        <f>IF(AH2902=0,0,(AJ2902/AH2902)*100)</f>
        <v>0</v>
      </c>
      <c r="AM2902" s="549"/>
      <c r="AN2902" s="564"/>
      <c r="AO2902" s="565"/>
      <c r="AP2902" s="568"/>
      <c r="AQ2902" s="569"/>
      <c r="AR2902" s="548">
        <f>IF(AN2902=0,0,(AP2902/AN2902)*100)</f>
        <v>0</v>
      </c>
      <c r="AS2902" s="549"/>
      <c r="AT2902" s="572">
        <f>AB2902+AH2902+AN2902</f>
        <v>0</v>
      </c>
      <c r="AU2902" s="573"/>
      <c r="AV2902" s="544">
        <f>AD2902+AJ2902+AP2902</f>
        <v>0</v>
      </c>
      <c r="AW2902" s="545"/>
      <c r="AX2902" s="548">
        <f>IF(AT2902=0,0,(AV2902/AT2902)*100)</f>
        <v>0</v>
      </c>
      <c r="AY2902" s="549"/>
      <c r="AZ2902" s="564"/>
      <c r="BA2902" s="565"/>
      <c r="BB2902" s="568"/>
      <c r="BC2902" s="569"/>
      <c r="BD2902" s="548">
        <f>IF(AZ2902=0,0,(BB2902/AZ2902)*100)</f>
        <v>0</v>
      </c>
      <c r="BE2902" s="549"/>
      <c r="BF2902" s="572">
        <f>AT2902+AZ2902</f>
        <v>0</v>
      </c>
      <c r="BG2902" s="573"/>
      <c r="BH2902" s="544">
        <f>AV2902+BB2902</f>
        <v>0</v>
      </c>
      <c r="BI2902" s="545"/>
      <c r="BJ2902" s="548">
        <f>IF(BF2902=0,0,(BH2902/BF2902)*100)</f>
        <v>0</v>
      </c>
      <c r="BK2902" s="549"/>
      <c r="BL2902" s="552">
        <f>(AD2902*2)+(AJ2902*2)+(AP2902*3)+BB2902</f>
        <v>0</v>
      </c>
      <c r="BM2902" s="553"/>
      <c r="BN2902" s="554"/>
      <c r="BO2902" s="560" t="e">
        <f>(BL2902*BR$2312)+(N2902*BR$2313)+(X2902*BR$2314)+(R2902*BR$2315)+(V2902*BR$2316)+(Z2902*BR$2317)</f>
        <v>#REF!</v>
      </c>
      <c r="BP2902" s="560" t="e">
        <f>((AZ2902-BB2902)*BR$2319)+((AT2902-AV2902)*BR$2318)+(H2902*BR$2320)+(P2902*BR$2321)</f>
        <v>#REF!</v>
      </c>
      <c r="BQ2902" s="78" t="s">
        <v>81</v>
      </c>
      <c r="BR2902" s="79" t="e">
        <f>IF(#REF!="B",#REF!,IF(#REF!="C",#REF!,#REF!))</f>
        <v>#REF!</v>
      </c>
      <c r="BS2902" s="75"/>
    </row>
    <row r="2903" spans="1:71" ht="23.85" customHeight="1">
      <c r="A2903" s="77"/>
      <c r="B2903" s="606"/>
      <c r="C2903" s="562" t="str">
        <f>IF(ROSTER!D$8="","",ROSTER!D$8)</f>
        <v/>
      </c>
      <c r="D2903" s="563"/>
      <c r="E2903" s="591"/>
      <c r="F2903" s="593"/>
      <c r="G2903" s="595"/>
      <c r="H2903" s="585"/>
      <c r="I2903" s="577"/>
      <c r="J2903" s="566"/>
      <c r="K2903" s="567"/>
      <c r="L2903" s="570"/>
      <c r="M2903" s="571"/>
      <c r="N2903" s="582" t="s">
        <v>16</v>
      </c>
      <c r="O2903" s="583"/>
      <c r="P2903" s="566"/>
      <c r="Q2903" s="567"/>
      <c r="R2903" s="570"/>
      <c r="S2903" s="571"/>
      <c r="T2903" s="582" t="s">
        <v>16</v>
      </c>
      <c r="U2903" s="583"/>
      <c r="V2903" s="585"/>
      <c r="W2903" s="577"/>
      <c r="X2903" s="566"/>
      <c r="Y2903" s="577"/>
      <c r="Z2903" s="566"/>
      <c r="AA2903" s="577"/>
      <c r="AB2903" s="566"/>
      <c r="AC2903" s="567"/>
      <c r="AD2903" s="570"/>
      <c r="AE2903" s="571"/>
      <c r="AF2903" s="598"/>
      <c r="AG2903" s="599"/>
      <c r="AH2903" s="566"/>
      <c r="AI2903" s="567"/>
      <c r="AJ2903" s="570"/>
      <c r="AK2903" s="571"/>
      <c r="AL2903" s="598"/>
      <c r="AM2903" s="599"/>
      <c r="AN2903" s="566"/>
      <c r="AO2903" s="567"/>
      <c r="AP2903" s="570"/>
      <c r="AQ2903" s="571"/>
      <c r="AR2903" s="598"/>
      <c r="AS2903" s="599"/>
      <c r="AT2903" s="603"/>
      <c r="AU2903" s="604"/>
      <c r="AV2903" s="596"/>
      <c r="AW2903" s="597"/>
      <c r="AX2903" s="598"/>
      <c r="AY2903" s="599"/>
      <c r="AZ2903" s="566"/>
      <c r="BA2903" s="567"/>
      <c r="BB2903" s="570"/>
      <c r="BC2903" s="571"/>
      <c r="BD2903" s="598"/>
      <c r="BE2903" s="599"/>
      <c r="BF2903" s="603"/>
      <c r="BG2903" s="604"/>
      <c r="BH2903" s="596"/>
      <c r="BI2903" s="597"/>
      <c r="BJ2903" s="598"/>
      <c r="BK2903" s="599"/>
      <c r="BL2903" s="600"/>
      <c r="BM2903" s="601"/>
      <c r="BN2903" s="602"/>
      <c r="BO2903" s="561"/>
      <c r="BP2903" s="561"/>
      <c r="BQ2903" s="78" t="s">
        <v>82</v>
      </c>
      <c r="BR2903" s="79" t="e">
        <f>IF(#REF!="B",#REF!,IF(#REF!="C",#REF!,#REF!))</f>
        <v>#REF!</v>
      </c>
      <c r="BS2903" s="75"/>
    </row>
    <row r="2904" spans="1:71" ht="21.75" customHeight="1">
      <c r="A2904" s="62"/>
      <c r="B2904" s="605" t="str">
        <f>IF(ROSTER!B$10="","",ROSTER!B$10)</f>
        <v/>
      </c>
      <c r="C2904" s="588" t="str">
        <f>IF(ROSTER!C$10="","",ROSTER!C$10)</f>
        <v/>
      </c>
      <c r="D2904" s="589"/>
      <c r="E2904" s="590"/>
      <c r="F2904" s="592">
        <f>IF(E2904="y",1,IF(E2904="S",1,0))</f>
        <v>0</v>
      </c>
      <c r="G2904" s="594">
        <f>IF(E2904="S",1,0)</f>
        <v>0</v>
      </c>
      <c r="H2904" s="584"/>
      <c r="I2904" s="576"/>
      <c r="J2904" s="564"/>
      <c r="K2904" s="565"/>
      <c r="L2904" s="568"/>
      <c r="M2904" s="569"/>
      <c r="N2904" s="578">
        <f>L2904+J2904</f>
        <v>0</v>
      </c>
      <c r="O2904" s="579"/>
      <c r="P2904" s="564"/>
      <c r="Q2904" s="565"/>
      <c r="R2904" s="568"/>
      <c r="S2904" s="569"/>
      <c r="T2904" s="578">
        <f>R2904-P2904</f>
        <v>0</v>
      </c>
      <c r="U2904" s="579"/>
      <c r="V2904" s="584"/>
      <c r="W2904" s="576"/>
      <c r="X2904" s="564"/>
      <c r="Y2904" s="576"/>
      <c r="Z2904" s="564"/>
      <c r="AA2904" s="576"/>
      <c r="AB2904" s="564"/>
      <c r="AC2904" s="565"/>
      <c r="AD2904" s="568"/>
      <c r="AE2904" s="569"/>
      <c r="AF2904" s="548">
        <f>IF(AB2904=0,0,(AD2904/AB2904)*100)</f>
        <v>0</v>
      </c>
      <c r="AG2904" s="549"/>
      <c r="AH2904" s="564"/>
      <c r="AI2904" s="565"/>
      <c r="AJ2904" s="568"/>
      <c r="AK2904" s="569"/>
      <c r="AL2904" s="548">
        <f>IF(AH2904=0,0,(AJ2904/AH2904)*100)</f>
        <v>0</v>
      </c>
      <c r="AM2904" s="549"/>
      <c r="AN2904" s="564"/>
      <c r="AO2904" s="565"/>
      <c r="AP2904" s="568"/>
      <c r="AQ2904" s="569"/>
      <c r="AR2904" s="548">
        <f>IF(AN2904=0,0,(AP2904/AN2904)*100)</f>
        <v>0</v>
      </c>
      <c r="AS2904" s="549"/>
      <c r="AT2904" s="572">
        <f>AB2904+AH2904+AN2904</f>
        <v>0</v>
      </c>
      <c r="AU2904" s="573"/>
      <c r="AV2904" s="544">
        <f>AD2904+AJ2904+AP2904</f>
        <v>0</v>
      </c>
      <c r="AW2904" s="545"/>
      <c r="AX2904" s="548">
        <f>IF(AT2904=0,0,(AV2904/AT2904)*100)</f>
        <v>0</v>
      </c>
      <c r="AY2904" s="549"/>
      <c r="AZ2904" s="564"/>
      <c r="BA2904" s="565"/>
      <c r="BB2904" s="568"/>
      <c r="BC2904" s="569"/>
      <c r="BD2904" s="548">
        <f>IF(AZ2904=0,0,(BB2904/AZ2904)*100)</f>
        <v>0</v>
      </c>
      <c r="BE2904" s="549"/>
      <c r="BF2904" s="572">
        <f>AT2904+AZ2904</f>
        <v>0</v>
      </c>
      <c r="BG2904" s="573"/>
      <c r="BH2904" s="544">
        <f>AV2904+BB2904</f>
        <v>0</v>
      </c>
      <c r="BI2904" s="545"/>
      <c r="BJ2904" s="548">
        <f>IF(BF2904=0,0,(BH2904/BF2904)*100)</f>
        <v>0</v>
      </c>
      <c r="BK2904" s="549"/>
      <c r="BL2904" s="552">
        <f>(AD2904*2)+(AJ2904*2)+(AP2904*3)+BB2904</f>
        <v>0</v>
      </c>
      <c r="BM2904" s="553"/>
      <c r="BN2904" s="554"/>
      <c r="BO2904" s="560" t="e">
        <f>(BL2904*BR$2312)+(N2904*BR$2313)+(X2904*BR$2314)+(R2904*BR$2315)+(V2904*BR$2316)+(Z2904*BR$2317)</f>
        <v>#REF!</v>
      </c>
      <c r="BP2904" s="560" t="e">
        <f>((AZ2904-BB2904)*BR$2319)+((AT2904-AV2904)*BR$2318)+(H2904*BR$2320)+(P2904*BR$2321)</f>
        <v>#REF!</v>
      </c>
      <c r="BQ2904" s="78" t="s">
        <v>83</v>
      </c>
      <c r="BR2904" s="79" t="e">
        <f>IF(#REF!="B",#REF!,IF(#REF!="C",#REF!,#REF!))</f>
        <v>#REF!</v>
      </c>
      <c r="BS2904" s="75"/>
    </row>
    <row r="2905" spans="1:71" ht="21.75" customHeight="1">
      <c r="A2905" s="62"/>
      <c r="B2905" s="606"/>
      <c r="C2905" s="562" t="str">
        <f>IF(ROSTER!D$10="","",ROSTER!D$10)</f>
        <v/>
      </c>
      <c r="D2905" s="563"/>
      <c r="E2905" s="591"/>
      <c r="F2905" s="593"/>
      <c r="G2905" s="595"/>
      <c r="H2905" s="585"/>
      <c r="I2905" s="577"/>
      <c r="J2905" s="566"/>
      <c r="K2905" s="567"/>
      <c r="L2905" s="570"/>
      <c r="M2905" s="571"/>
      <c r="N2905" s="582" t="s">
        <v>16</v>
      </c>
      <c r="O2905" s="583"/>
      <c r="P2905" s="566"/>
      <c r="Q2905" s="567"/>
      <c r="R2905" s="570"/>
      <c r="S2905" s="571"/>
      <c r="T2905" s="582" t="s">
        <v>16</v>
      </c>
      <c r="U2905" s="583"/>
      <c r="V2905" s="585"/>
      <c r="W2905" s="577"/>
      <c r="X2905" s="566"/>
      <c r="Y2905" s="577"/>
      <c r="Z2905" s="566"/>
      <c r="AA2905" s="577"/>
      <c r="AB2905" s="566"/>
      <c r="AC2905" s="567"/>
      <c r="AD2905" s="570"/>
      <c r="AE2905" s="571"/>
      <c r="AF2905" s="598"/>
      <c r="AG2905" s="599"/>
      <c r="AH2905" s="566"/>
      <c r="AI2905" s="567"/>
      <c r="AJ2905" s="570"/>
      <c r="AK2905" s="571"/>
      <c r="AL2905" s="598"/>
      <c r="AM2905" s="599"/>
      <c r="AN2905" s="566"/>
      <c r="AO2905" s="567"/>
      <c r="AP2905" s="570"/>
      <c r="AQ2905" s="571"/>
      <c r="AR2905" s="598"/>
      <c r="AS2905" s="599"/>
      <c r="AT2905" s="603"/>
      <c r="AU2905" s="604"/>
      <c r="AV2905" s="596"/>
      <c r="AW2905" s="597"/>
      <c r="AX2905" s="598"/>
      <c r="AY2905" s="599"/>
      <c r="AZ2905" s="566"/>
      <c r="BA2905" s="567"/>
      <c r="BB2905" s="570"/>
      <c r="BC2905" s="571"/>
      <c r="BD2905" s="598"/>
      <c r="BE2905" s="599"/>
      <c r="BF2905" s="603"/>
      <c r="BG2905" s="604"/>
      <c r="BH2905" s="596"/>
      <c r="BI2905" s="597"/>
      <c r="BJ2905" s="598"/>
      <c r="BK2905" s="599"/>
      <c r="BL2905" s="600"/>
      <c r="BM2905" s="601"/>
      <c r="BN2905" s="602"/>
      <c r="BO2905" s="561"/>
      <c r="BP2905" s="561"/>
      <c r="BQ2905" s="78" t="s">
        <v>84</v>
      </c>
      <c r="BR2905" s="79" t="e">
        <f>IF(#REF!="B",#REF!,IF(#REF!="C",#REF!,#REF!))</f>
        <v>#REF!</v>
      </c>
      <c r="BS2905" s="75"/>
    </row>
    <row r="2906" spans="1:71" ht="21.75" customHeight="1">
      <c r="A2906" s="62"/>
      <c r="B2906" s="586" t="str">
        <f>IF(ROSTER!B$12="","",ROSTER!B$12)</f>
        <v/>
      </c>
      <c r="C2906" s="588" t="str">
        <f>IF(ROSTER!C$12="","",ROSTER!C$12)</f>
        <v/>
      </c>
      <c r="D2906" s="589"/>
      <c r="E2906" s="590"/>
      <c r="F2906" s="592">
        <f>IF(E2906="y",1,IF(E2906="S",1,0))</f>
        <v>0</v>
      </c>
      <c r="G2906" s="594">
        <f>IF(E2906="S",1,0)</f>
        <v>0</v>
      </c>
      <c r="H2906" s="584"/>
      <c r="I2906" s="576"/>
      <c r="J2906" s="564"/>
      <c r="K2906" s="565"/>
      <c r="L2906" s="568"/>
      <c r="M2906" s="569"/>
      <c r="N2906" s="578">
        <f>L2906+J2906</f>
        <v>0</v>
      </c>
      <c r="O2906" s="579"/>
      <c r="P2906" s="564"/>
      <c r="Q2906" s="565"/>
      <c r="R2906" s="568"/>
      <c r="S2906" s="569"/>
      <c r="T2906" s="578">
        <f>R2906-P2906</f>
        <v>0</v>
      </c>
      <c r="U2906" s="579"/>
      <c r="V2906" s="584"/>
      <c r="W2906" s="576"/>
      <c r="X2906" s="564"/>
      <c r="Y2906" s="576"/>
      <c r="Z2906" s="564"/>
      <c r="AA2906" s="576"/>
      <c r="AB2906" s="564"/>
      <c r="AC2906" s="565"/>
      <c r="AD2906" s="568"/>
      <c r="AE2906" s="569"/>
      <c r="AF2906" s="548">
        <f>IF(AB2906=0,0,(AD2906/AB2906)*100)</f>
        <v>0</v>
      </c>
      <c r="AG2906" s="549"/>
      <c r="AH2906" s="564"/>
      <c r="AI2906" s="565"/>
      <c r="AJ2906" s="568"/>
      <c r="AK2906" s="569"/>
      <c r="AL2906" s="548">
        <f>IF(AH2906=0,0,(AJ2906/AH2906)*100)</f>
        <v>0</v>
      </c>
      <c r="AM2906" s="549"/>
      <c r="AN2906" s="564"/>
      <c r="AO2906" s="565"/>
      <c r="AP2906" s="568"/>
      <c r="AQ2906" s="569"/>
      <c r="AR2906" s="548">
        <f>IF(AN2906=0,0,(AP2906/AN2906)*100)</f>
        <v>0</v>
      </c>
      <c r="AS2906" s="549"/>
      <c r="AT2906" s="572">
        <f>AB2906+AH2906+AN2906</f>
        <v>0</v>
      </c>
      <c r="AU2906" s="573"/>
      <c r="AV2906" s="544">
        <f>AD2906+AJ2906+AP2906</f>
        <v>0</v>
      </c>
      <c r="AW2906" s="545"/>
      <c r="AX2906" s="548">
        <f>IF(AT2906=0,0,(AV2906/AT2906)*100)</f>
        <v>0</v>
      </c>
      <c r="AY2906" s="549"/>
      <c r="AZ2906" s="564"/>
      <c r="BA2906" s="565"/>
      <c r="BB2906" s="568"/>
      <c r="BC2906" s="569"/>
      <c r="BD2906" s="548">
        <f>IF(AZ2906=0,0,(BB2906/AZ2906)*100)</f>
        <v>0</v>
      </c>
      <c r="BE2906" s="549"/>
      <c r="BF2906" s="572">
        <f>AT2906+AZ2906</f>
        <v>0</v>
      </c>
      <c r="BG2906" s="573"/>
      <c r="BH2906" s="544">
        <f>AV2906+BB2906</f>
        <v>0</v>
      </c>
      <c r="BI2906" s="545"/>
      <c r="BJ2906" s="548">
        <f>IF(BF2906=0,0,(BH2906/BF2906)*100)</f>
        <v>0</v>
      </c>
      <c r="BK2906" s="549"/>
      <c r="BL2906" s="552">
        <f>(AD2906*2)+(AJ2906*2)+(AP2906*3)+BB2906</f>
        <v>0</v>
      </c>
      <c r="BM2906" s="553"/>
      <c r="BN2906" s="554"/>
      <c r="BO2906" s="560" t="e">
        <f>(BL2906*BR$2312)+(N2906*BR$2313)+(X2906*BR$2314)+(R2906*BR$2315)+(V2906*BR$2316)+(Z2906*BR$2317)</f>
        <v>#REF!</v>
      </c>
      <c r="BP2906" s="560" t="e">
        <f>((AZ2906-BB2906)*BR$2319)+((AT2906-AV2906)*BR$2318)+(H2906*BR$2320)+(P2906*BR$2321)</f>
        <v>#REF!</v>
      </c>
      <c r="BQ2906" s="78" t="s">
        <v>85</v>
      </c>
      <c r="BR2906" s="79" t="e">
        <f>IF(#REF!="B",#REF!,IF(#REF!="C",#REF!,#REF!))</f>
        <v>#REF!</v>
      </c>
      <c r="BS2906" s="75"/>
    </row>
    <row r="2907" spans="1:71" ht="21.75" customHeight="1">
      <c r="A2907" s="62"/>
      <c r="B2907" s="587"/>
      <c r="C2907" s="562" t="str">
        <f>IF(ROSTER!D$12="","",ROSTER!D$12)</f>
        <v/>
      </c>
      <c r="D2907" s="563"/>
      <c r="E2907" s="591"/>
      <c r="F2907" s="593"/>
      <c r="G2907" s="595"/>
      <c r="H2907" s="585"/>
      <c r="I2907" s="577"/>
      <c r="J2907" s="566"/>
      <c r="K2907" s="567"/>
      <c r="L2907" s="570"/>
      <c r="M2907" s="571"/>
      <c r="N2907" s="582" t="s">
        <v>16</v>
      </c>
      <c r="O2907" s="583"/>
      <c r="P2907" s="566"/>
      <c r="Q2907" s="567"/>
      <c r="R2907" s="570"/>
      <c r="S2907" s="571"/>
      <c r="T2907" s="582" t="s">
        <v>16</v>
      </c>
      <c r="U2907" s="583"/>
      <c r="V2907" s="585"/>
      <c r="W2907" s="577"/>
      <c r="X2907" s="566"/>
      <c r="Y2907" s="577"/>
      <c r="Z2907" s="566"/>
      <c r="AA2907" s="577"/>
      <c r="AB2907" s="566"/>
      <c r="AC2907" s="567"/>
      <c r="AD2907" s="570"/>
      <c r="AE2907" s="571"/>
      <c r="AF2907" s="598"/>
      <c r="AG2907" s="599"/>
      <c r="AH2907" s="566"/>
      <c r="AI2907" s="567"/>
      <c r="AJ2907" s="570"/>
      <c r="AK2907" s="571"/>
      <c r="AL2907" s="598"/>
      <c r="AM2907" s="599"/>
      <c r="AN2907" s="566"/>
      <c r="AO2907" s="567"/>
      <c r="AP2907" s="570"/>
      <c r="AQ2907" s="571"/>
      <c r="AR2907" s="598"/>
      <c r="AS2907" s="599"/>
      <c r="AT2907" s="603"/>
      <c r="AU2907" s="604"/>
      <c r="AV2907" s="596"/>
      <c r="AW2907" s="597"/>
      <c r="AX2907" s="598"/>
      <c r="AY2907" s="599"/>
      <c r="AZ2907" s="566"/>
      <c r="BA2907" s="567"/>
      <c r="BB2907" s="570"/>
      <c r="BC2907" s="571"/>
      <c r="BD2907" s="598"/>
      <c r="BE2907" s="599"/>
      <c r="BF2907" s="603"/>
      <c r="BG2907" s="604"/>
      <c r="BH2907" s="596"/>
      <c r="BI2907" s="597"/>
      <c r="BJ2907" s="598"/>
      <c r="BK2907" s="599"/>
      <c r="BL2907" s="600"/>
      <c r="BM2907" s="601"/>
      <c r="BN2907" s="602"/>
      <c r="BO2907" s="561"/>
      <c r="BP2907" s="561"/>
      <c r="BQ2907" s="78" t="s">
        <v>86</v>
      </c>
      <c r="BR2907" s="79" t="e">
        <f>IF(#REF!="B",#REF!,IF(#REF!="C",#REF!,#REF!))</f>
        <v>#REF!</v>
      </c>
      <c r="BS2907" s="75"/>
    </row>
    <row r="2908" spans="1:71" ht="21.75" customHeight="1">
      <c r="A2908" s="62"/>
      <c r="B2908" s="586" t="str">
        <f>IF(ROSTER!B$14="","",ROSTER!B$14)</f>
        <v/>
      </c>
      <c r="C2908" s="588" t="str">
        <f>IF(ROSTER!C$14="","",ROSTER!C$14)</f>
        <v/>
      </c>
      <c r="D2908" s="589"/>
      <c r="E2908" s="590"/>
      <c r="F2908" s="592">
        <f>IF(E2908="y",1,IF(E2908="S",1,0))</f>
        <v>0</v>
      </c>
      <c r="G2908" s="594">
        <f>IF(E2908="S",1,0)</f>
        <v>0</v>
      </c>
      <c r="H2908" s="584"/>
      <c r="I2908" s="576"/>
      <c r="J2908" s="564"/>
      <c r="K2908" s="565"/>
      <c r="L2908" s="568"/>
      <c r="M2908" s="569"/>
      <c r="N2908" s="578">
        <f>L2908+J2908</f>
        <v>0</v>
      </c>
      <c r="O2908" s="579"/>
      <c r="P2908" s="564"/>
      <c r="Q2908" s="565"/>
      <c r="R2908" s="568"/>
      <c r="S2908" s="569"/>
      <c r="T2908" s="578">
        <f>R2908-P2908</f>
        <v>0</v>
      </c>
      <c r="U2908" s="579"/>
      <c r="V2908" s="584"/>
      <c r="W2908" s="576"/>
      <c r="X2908" s="564"/>
      <c r="Y2908" s="576"/>
      <c r="Z2908" s="564"/>
      <c r="AA2908" s="576"/>
      <c r="AB2908" s="564"/>
      <c r="AC2908" s="565"/>
      <c r="AD2908" s="568"/>
      <c r="AE2908" s="569"/>
      <c r="AF2908" s="548">
        <f>IF(AB2908=0,0,(AD2908/AB2908)*100)</f>
        <v>0</v>
      </c>
      <c r="AG2908" s="549"/>
      <c r="AH2908" s="564"/>
      <c r="AI2908" s="565"/>
      <c r="AJ2908" s="568"/>
      <c r="AK2908" s="569"/>
      <c r="AL2908" s="548">
        <f>IF(AH2908=0,0,(AJ2908/AH2908)*100)</f>
        <v>0</v>
      </c>
      <c r="AM2908" s="549"/>
      <c r="AN2908" s="564"/>
      <c r="AO2908" s="565"/>
      <c r="AP2908" s="568"/>
      <c r="AQ2908" s="569"/>
      <c r="AR2908" s="548">
        <f>IF(AN2908=0,0,(AP2908/AN2908)*100)</f>
        <v>0</v>
      </c>
      <c r="AS2908" s="549"/>
      <c r="AT2908" s="572">
        <f>AB2908+AH2908+AN2908</f>
        <v>0</v>
      </c>
      <c r="AU2908" s="573"/>
      <c r="AV2908" s="544">
        <f>AD2908+AJ2908+AP2908</f>
        <v>0</v>
      </c>
      <c r="AW2908" s="545"/>
      <c r="AX2908" s="548">
        <f>IF(AT2908=0,0,(AV2908/AT2908)*100)</f>
        <v>0</v>
      </c>
      <c r="AY2908" s="549"/>
      <c r="AZ2908" s="564"/>
      <c r="BA2908" s="565"/>
      <c r="BB2908" s="568"/>
      <c r="BC2908" s="569"/>
      <c r="BD2908" s="548">
        <f>IF(AZ2908=0,0,(BB2908/AZ2908)*100)</f>
        <v>0</v>
      </c>
      <c r="BE2908" s="549"/>
      <c r="BF2908" s="572">
        <f>AT2908+AZ2908</f>
        <v>0</v>
      </c>
      <c r="BG2908" s="573"/>
      <c r="BH2908" s="544">
        <f>AV2908+BB2908</f>
        <v>0</v>
      </c>
      <c r="BI2908" s="545"/>
      <c r="BJ2908" s="548">
        <f>IF(BF2908=0,0,(BH2908/BF2908)*100)</f>
        <v>0</v>
      </c>
      <c r="BK2908" s="549"/>
      <c r="BL2908" s="552">
        <f>(AD2908*2)+(AJ2908*2)+(AP2908*3)+BB2908</f>
        <v>0</v>
      </c>
      <c r="BM2908" s="553"/>
      <c r="BN2908" s="554"/>
      <c r="BO2908" s="560" t="e">
        <f>(BL2908*BR$2312)+(N2908*BR$2313)+(X2908*BR$2314)+(R2908*BR$2315)+(V2908*BR$2316)+(Z2908*BR$2317)</f>
        <v>#REF!</v>
      </c>
      <c r="BP2908" s="560" t="e">
        <f>((AZ2908-BB2908)*BR$2319)+((AT2908-AV2908)*BR$2318)+(H2908*BR$2320)+(P2908*BR$2321)</f>
        <v>#REF!</v>
      </c>
      <c r="BQ2908" s="78" t="s">
        <v>87</v>
      </c>
      <c r="BR2908" s="79" t="e">
        <f>IF(#REF!="B",#REF!,IF(#REF!="C",#REF!,#REF!))</f>
        <v>#REF!</v>
      </c>
      <c r="BS2908" s="75"/>
    </row>
    <row r="2909" spans="1:71" ht="21.75" customHeight="1">
      <c r="A2909" s="62"/>
      <c r="B2909" s="587"/>
      <c r="C2909" s="562" t="str">
        <f>IF(ROSTER!D$14="","",ROSTER!D$14)</f>
        <v/>
      </c>
      <c r="D2909" s="563"/>
      <c r="E2909" s="591"/>
      <c r="F2909" s="593"/>
      <c r="G2909" s="595"/>
      <c r="H2909" s="585"/>
      <c r="I2909" s="577"/>
      <c r="J2909" s="566"/>
      <c r="K2909" s="567"/>
      <c r="L2909" s="570"/>
      <c r="M2909" s="571"/>
      <c r="N2909" s="582" t="s">
        <v>16</v>
      </c>
      <c r="O2909" s="583"/>
      <c r="P2909" s="566"/>
      <c r="Q2909" s="567"/>
      <c r="R2909" s="570"/>
      <c r="S2909" s="571"/>
      <c r="T2909" s="582" t="s">
        <v>16</v>
      </c>
      <c r="U2909" s="583"/>
      <c r="V2909" s="585"/>
      <c r="W2909" s="577"/>
      <c r="X2909" s="566"/>
      <c r="Y2909" s="577"/>
      <c r="Z2909" s="566"/>
      <c r="AA2909" s="577"/>
      <c r="AB2909" s="566"/>
      <c r="AC2909" s="567"/>
      <c r="AD2909" s="570"/>
      <c r="AE2909" s="571"/>
      <c r="AF2909" s="598"/>
      <c r="AG2909" s="599"/>
      <c r="AH2909" s="566"/>
      <c r="AI2909" s="567"/>
      <c r="AJ2909" s="570"/>
      <c r="AK2909" s="571"/>
      <c r="AL2909" s="598"/>
      <c r="AM2909" s="599"/>
      <c r="AN2909" s="566"/>
      <c r="AO2909" s="567"/>
      <c r="AP2909" s="570"/>
      <c r="AQ2909" s="571"/>
      <c r="AR2909" s="598"/>
      <c r="AS2909" s="599"/>
      <c r="AT2909" s="603"/>
      <c r="AU2909" s="604"/>
      <c r="AV2909" s="596"/>
      <c r="AW2909" s="597"/>
      <c r="AX2909" s="598"/>
      <c r="AY2909" s="599"/>
      <c r="AZ2909" s="566"/>
      <c r="BA2909" s="567"/>
      <c r="BB2909" s="570"/>
      <c r="BC2909" s="571"/>
      <c r="BD2909" s="598"/>
      <c r="BE2909" s="599"/>
      <c r="BF2909" s="603"/>
      <c r="BG2909" s="604"/>
      <c r="BH2909" s="596"/>
      <c r="BI2909" s="597"/>
      <c r="BJ2909" s="598"/>
      <c r="BK2909" s="599"/>
      <c r="BL2909" s="600"/>
      <c r="BM2909" s="601"/>
      <c r="BN2909" s="602"/>
      <c r="BO2909" s="561"/>
      <c r="BP2909" s="561"/>
      <c r="BQ2909" s="78" t="s">
        <v>88</v>
      </c>
      <c r="BR2909" s="79" t="e">
        <f>IF(#REF!="B",#REF!,IF(#REF!="C",#REF!,#REF!))</f>
        <v>#REF!</v>
      </c>
      <c r="BS2909" s="75"/>
    </row>
    <row r="2910" spans="1:71" ht="21.75" customHeight="1">
      <c r="A2910" s="62"/>
      <c r="B2910" s="586" t="str">
        <f>IF(ROSTER!B$16="","",ROSTER!B$16)</f>
        <v/>
      </c>
      <c r="C2910" s="588" t="str">
        <f>IF(ROSTER!C$16="","",ROSTER!C$16)</f>
        <v/>
      </c>
      <c r="D2910" s="589"/>
      <c r="E2910" s="590"/>
      <c r="F2910" s="592">
        <f>IF(E2910="y",1,IF(E2910="S",1,0))</f>
        <v>0</v>
      </c>
      <c r="G2910" s="594">
        <f>IF(E2910="S",1,0)</f>
        <v>0</v>
      </c>
      <c r="H2910" s="584"/>
      <c r="I2910" s="576"/>
      <c r="J2910" s="564"/>
      <c r="K2910" s="565"/>
      <c r="L2910" s="568"/>
      <c r="M2910" s="569"/>
      <c r="N2910" s="578">
        <f>L2910+J2910</f>
        <v>0</v>
      </c>
      <c r="O2910" s="579"/>
      <c r="P2910" s="564"/>
      <c r="Q2910" s="565"/>
      <c r="R2910" s="568"/>
      <c r="S2910" s="569"/>
      <c r="T2910" s="578">
        <f>R2910-P2910</f>
        <v>0</v>
      </c>
      <c r="U2910" s="579"/>
      <c r="V2910" s="584"/>
      <c r="W2910" s="576"/>
      <c r="X2910" s="564"/>
      <c r="Y2910" s="576"/>
      <c r="Z2910" s="564"/>
      <c r="AA2910" s="576"/>
      <c r="AB2910" s="564"/>
      <c r="AC2910" s="565"/>
      <c r="AD2910" s="568"/>
      <c r="AE2910" s="569"/>
      <c r="AF2910" s="548">
        <f>IF(AB2910=0,0,(AD2910/AB2910)*100)</f>
        <v>0</v>
      </c>
      <c r="AG2910" s="549"/>
      <c r="AH2910" s="564"/>
      <c r="AI2910" s="565"/>
      <c r="AJ2910" s="568"/>
      <c r="AK2910" s="569"/>
      <c r="AL2910" s="548">
        <f>IF(AH2910=0,0,(AJ2910/AH2910)*100)</f>
        <v>0</v>
      </c>
      <c r="AM2910" s="549"/>
      <c r="AN2910" s="564"/>
      <c r="AO2910" s="565"/>
      <c r="AP2910" s="568"/>
      <c r="AQ2910" s="569"/>
      <c r="AR2910" s="548">
        <f>IF(AN2910=0,0,(AP2910/AN2910)*100)</f>
        <v>0</v>
      </c>
      <c r="AS2910" s="549"/>
      <c r="AT2910" s="572">
        <f>AB2910+AH2910+AN2910</f>
        <v>0</v>
      </c>
      <c r="AU2910" s="573"/>
      <c r="AV2910" s="544">
        <f>AD2910+AJ2910+AP2910</f>
        <v>0</v>
      </c>
      <c r="AW2910" s="545"/>
      <c r="AX2910" s="548">
        <f>IF(AT2910=0,0,(AV2910/AT2910)*100)</f>
        <v>0</v>
      </c>
      <c r="AY2910" s="549"/>
      <c r="AZ2910" s="564"/>
      <c r="BA2910" s="565"/>
      <c r="BB2910" s="568"/>
      <c r="BC2910" s="569"/>
      <c r="BD2910" s="548">
        <f>IF(AZ2910=0,0,(BB2910/AZ2910)*100)</f>
        <v>0</v>
      </c>
      <c r="BE2910" s="549"/>
      <c r="BF2910" s="572">
        <f>AT2910+AZ2910</f>
        <v>0</v>
      </c>
      <c r="BG2910" s="573"/>
      <c r="BH2910" s="544">
        <f>AV2910+BB2910</f>
        <v>0</v>
      </c>
      <c r="BI2910" s="545"/>
      <c r="BJ2910" s="548">
        <f>IF(BF2910=0,0,(BH2910/BF2910)*100)</f>
        <v>0</v>
      </c>
      <c r="BK2910" s="549"/>
      <c r="BL2910" s="552">
        <f>(AD2910*2)+(AJ2910*2)+(AP2910*3)+BB2910</f>
        <v>0</v>
      </c>
      <c r="BM2910" s="553"/>
      <c r="BN2910" s="554"/>
      <c r="BO2910" s="560" t="e">
        <f>(BL2910*BR$2312)+(N2910*BR$2313)+(X2910*BR$2314)+(R2910*BR$2315)+(V2910*BR$2316)+(Z2910*BR$2317)</f>
        <v>#REF!</v>
      </c>
      <c r="BP2910" s="560" t="e">
        <f>((AZ2910-BB2910)*BR$2319)+((AT2910-AV2910)*BR$2318)+(H2910*BR$2320)+(P2910*BR$2321)</f>
        <v>#REF!</v>
      </c>
      <c r="BQ2910" s="78" t="s">
        <v>89</v>
      </c>
      <c r="BR2910" s="79" t="e">
        <f>IF(#REF!="B",#REF!,IF(#REF!="C",#REF!,#REF!))</f>
        <v>#REF!</v>
      </c>
      <c r="BS2910" s="75"/>
    </row>
    <row r="2911" spans="1:71" ht="21.75" customHeight="1">
      <c r="A2911" s="62"/>
      <c r="B2911" s="587"/>
      <c r="C2911" s="562" t="str">
        <f>IF(ROSTER!D$16="","",ROSTER!D$16)</f>
        <v/>
      </c>
      <c r="D2911" s="563"/>
      <c r="E2911" s="591"/>
      <c r="F2911" s="593"/>
      <c r="G2911" s="595"/>
      <c r="H2911" s="585"/>
      <c r="I2911" s="577"/>
      <c r="J2911" s="566"/>
      <c r="K2911" s="567"/>
      <c r="L2911" s="570"/>
      <c r="M2911" s="571"/>
      <c r="N2911" s="582" t="s">
        <v>16</v>
      </c>
      <c r="O2911" s="583"/>
      <c r="P2911" s="566"/>
      <c r="Q2911" s="567"/>
      <c r="R2911" s="570"/>
      <c r="S2911" s="571"/>
      <c r="T2911" s="582" t="s">
        <v>16</v>
      </c>
      <c r="U2911" s="583"/>
      <c r="V2911" s="585"/>
      <c r="W2911" s="577"/>
      <c r="X2911" s="566"/>
      <c r="Y2911" s="577"/>
      <c r="Z2911" s="566"/>
      <c r="AA2911" s="577"/>
      <c r="AB2911" s="566"/>
      <c r="AC2911" s="567"/>
      <c r="AD2911" s="570"/>
      <c r="AE2911" s="571"/>
      <c r="AF2911" s="598"/>
      <c r="AG2911" s="599"/>
      <c r="AH2911" s="566"/>
      <c r="AI2911" s="567"/>
      <c r="AJ2911" s="570"/>
      <c r="AK2911" s="571"/>
      <c r="AL2911" s="598"/>
      <c r="AM2911" s="599"/>
      <c r="AN2911" s="566"/>
      <c r="AO2911" s="567"/>
      <c r="AP2911" s="570"/>
      <c r="AQ2911" s="571"/>
      <c r="AR2911" s="598"/>
      <c r="AS2911" s="599"/>
      <c r="AT2911" s="603"/>
      <c r="AU2911" s="604"/>
      <c r="AV2911" s="596"/>
      <c r="AW2911" s="597"/>
      <c r="AX2911" s="598"/>
      <c r="AY2911" s="599"/>
      <c r="AZ2911" s="566"/>
      <c r="BA2911" s="567"/>
      <c r="BB2911" s="570"/>
      <c r="BC2911" s="571"/>
      <c r="BD2911" s="598"/>
      <c r="BE2911" s="599"/>
      <c r="BF2911" s="603"/>
      <c r="BG2911" s="604"/>
      <c r="BH2911" s="596"/>
      <c r="BI2911" s="597"/>
      <c r="BJ2911" s="598"/>
      <c r="BK2911" s="599"/>
      <c r="BL2911" s="600"/>
      <c r="BM2911" s="601"/>
      <c r="BN2911" s="602"/>
      <c r="BO2911" s="561"/>
      <c r="BP2911" s="561"/>
      <c r="BQ2911" s="78" t="s">
        <v>90</v>
      </c>
      <c r="BR2911" s="79" t="e">
        <f>IF(#REF!="B",#REF!,IF(#REF!="C",#REF!,#REF!))</f>
        <v>#REF!</v>
      </c>
      <c r="BS2911" s="75"/>
    </row>
    <row r="2912" spans="1:71" ht="21.75" customHeight="1">
      <c r="A2912" s="62"/>
      <c r="B2912" s="586" t="str">
        <f>IF(ROSTER!B$18="","",ROSTER!B$18)</f>
        <v/>
      </c>
      <c r="C2912" s="588" t="str">
        <f>IF(ROSTER!C$18="","",ROSTER!C$18)</f>
        <v/>
      </c>
      <c r="D2912" s="589"/>
      <c r="E2912" s="590"/>
      <c r="F2912" s="592">
        <f>IF(E2912="y",1,IF(E2912="S",1,0))</f>
        <v>0</v>
      </c>
      <c r="G2912" s="594">
        <f>IF(E2912="S",1,0)</f>
        <v>0</v>
      </c>
      <c r="H2912" s="584"/>
      <c r="I2912" s="576"/>
      <c r="J2912" s="564"/>
      <c r="K2912" s="565"/>
      <c r="L2912" s="568"/>
      <c r="M2912" s="569"/>
      <c r="N2912" s="578">
        <f>L2912+J2912</f>
        <v>0</v>
      </c>
      <c r="O2912" s="579"/>
      <c r="P2912" s="564"/>
      <c r="Q2912" s="565"/>
      <c r="R2912" s="568"/>
      <c r="S2912" s="569"/>
      <c r="T2912" s="578">
        <f>R2912-P2912</f>
        <v>0</v>
      </c>
      <c r="U2912" s="579"/>
      <c r="V2912" s="584"/>
      <c r="W2912" s="576"/>
      <c r="X2912" s="564"/>
      <c r="Y2912" s="576"/>
      <c r="Z2912" s="564"/>
      <c r="AA2912" s="576"/>
      <c r="AB2912" s="564"/>
      <c r="AC2912" s="565"/>
      <c r="AD2912" s="568"/>
      <c r="AE2912" s="569"/>
      <c r="AF2912" s="548">
        <f>IF(AB2912=0,0,(AD2912/AB2912)*100)</f>
        <v>0</v>
      </c>
      <c r="AG2912" s="549"/>
      <c r="AH2912" s="564"/>
      <c r="AI2912" s="565"/>
      <c r="AJ2912" s="568"/>
      <c r="AK2912" s="569"/>
      <c r="AL2912" s="548">
        <f>IF(AH2912=0,0,(AJ2912/AH2912)*100)</f>
        <v>0</v>
      </c>
      <c r="AM2912" s="549"/>
      <c r="AN2912" s="564"/>
      <c r="AO2912" s="565"/>
      <c r="AP2912" s="568"/>
      <c r="AQ2912" s="569"/>
      <c r="AR2912" s="548">
        <f>IF(AN2912=0,0,(AP2912/AN2912)*100)</f>
        <v>0</v>
      </c>
      <c r="AS2912" s="549"/>
      <c r="AT2912" s="572">
        <f>AB2912+AH2912+AN2912</f>
        <v>0</v>
      </c>
      <c r="AU2912" s="573"/>
      <c r="AV2912" s="544">
        <f>AD2912+AJ2912+AP2912</f>
        <v>0</v>
      </c>
      <c r="AW2912" s="545"/>
      <c r="AX2912" s="548">
        <f>IF(AT2912=0,0,(AV2912/AT2912)*100)</f>
        <v>0</v>
      </c>
      <c r="AY2912" s="549"/>
      <c r="AZ2912" s="564"/>
      <c r="BA2912" s="565"/>
      <c r="BB2912" s="568"/>
      <c r="BC2912" s="569"/>
      <c r="BD2912" s="548">
        <f>IF(AZ2912=0,0,(BB2912/AZ2912)*100)</f>
        <v>0</v>
      </c>
      <c r="BE2912" s="549"/>
      <c r="BF2912" s="572">
        <f>AT2912+AZ2912</f>
        <v>0</v>
      </c>
      <c r="BG2912" s="573"/>
      <c r="BH2912" s="544">
        <f>AV2912+BB2912</f>
        <v>0</v>
      </c>
      <c r="BI2912" s="545"/>
      <c r="BJ2912" s="548">
        <f>IF(BF2912=0,0,(BH2912/BF2912)*100)</f>
        <v>0</v>
      </c>
      <c r="BK2912" s="549"/>
      <c r="BL2912" s="552">
        <f>(AD2912*2)+(AJ2912*2)+(AP2912*3)+BB2912</f>
        <v>0</v>
      </c>
      <c r="BM2912" s="553"/>
      <c r="BN2912" s="554"/>
      <c r="BO2912" s="560" t="e">
        <f>(BL2912*BR$2312)+(N2912*BR$2313)+(X2912*BR$2314)+(R2912*BR$2315)+(V2912*BR$2316)+(Z2912*BR$2317)</f>
        <v>#REF!</v>
      </c>
      <c r="BP2912" s="560" t="e">
        <f>((AZ2912-BB2912)*BR$2319)+((AT2912-AV2912)*BR$2318)+(H2912*BR$2320)+(P2912*BR$2321)</f>
        <v>#REF!</v>
      </c>
      <c r="BQ2912" s="62"/>
      <c r="BR2912" s="62"/>
      <c r="BS2912" s="75"/>
    </row>
    <row r="2913" spans="1:76" ht="21.75" customHeight="1">
      <c r="A2913" s="62"/>
      <c r="B2913" s="587"/>
      <c r="C2913" s="562" t="str">
        <f>IF(ROSTER!D$18="","",ROSTER!D$18)</f>
        <v/>
      </c>
      <c r="D2913" s="563"/>
      <c r="E2913" s="591"/>
      <c r="F2913" s="593"/>
      <c r="G2913" s="595"/>
      <c r="H2913" s="585"/>
      <c r="I2913" s="577"/>
      <c r="J2913" s="566"/>
      <c r="K2913" s="567"/>
      <c r="L2913" s="570"/>
      <c r="M2913" s="571"/>
      <c r="N2913" s="582" t="s">
        <v>16</v>
      </c>
      <c r="O2913" s="583"/>
      <c r="P2913" s="566"/>
      <c r="Q2913" s="567"/>
      <c r="R2913" s="570"/>
      <c r="S2913" s="571"/>
      <c r="T2913" s="582" t="s">
        <v>16</v>
      </c>
      <c r="U2913" s="583"/>
      <c r="V2913" s="585"/>
      <c r="W2913" s="577"/>
      <c r="X2913" s="566"/>
      <c r="Y2913" s="577"/>
      <c r="Z2913" s="566"/>
      <c r="AA2913" s="577"/>
      <c r="AB2913" s="566"/>
      <c r="AC2913" s="567"/>
      <c r="AD2913" s="570"/>
      <c r="AE2913" s="571"/>
      <c r="AF2913" s="598"/>
      <c r="AG2913" s="599"/>
      <c r="AH2913" s="566"/>
      <c r="AI2913" s="567"/>
      <c r="AJ2913" s="570"/>
      <c r="AK2913" s="571"/>
      <c r="AL2913" s="598"/>
      <c r="AM2913" s="599"/>
      <c r="AN2913" s="566"/>
      <c r="AO2913" s="567"/>
      <c r="AP2913" s="570"/>
      <c r="AQ2913" s="571"/>
      <c r="AR2913" s="598"/>
      <c r="AS2913" s="599"/>
      <c r="AT2913" s="603"/>
      <c r="AU2913" s="604"/>
      <c r="AV2913" s="596"/>
      <c r="AW2913" s="597"/>
      <c r="AX2913" s="598"/>
      <c r="AY2913" s="599"/>
      <c r="AZ2913" s="566"/>
      <c r="BA2913" s="567"/>
      <c r="BB2913" s="570"/>
      <c r="BC2913" s="571"/>
      <c r="BD2913" s="598"/>
      <c r="BE2913" s="599"/>
      <c r="BF2913" s="603"/>
      <c r="BG2913" s="604"/>
      <c r="BH2913" s="596"/>
      <c r="BI2913" s="597"/>
      <c r="BJ2913" s="598"/>
      <c r="BK2913" s="599"/>
      <c r="BL2913" s="600"/>
      <c r="BM2913" s="601"/>
      <c r="BN2913" s="602"/>
      <c r="BO2913" s="561"/>
      <c r="BP2913" s="561"/>
      <c r="BQ2913" s="62"/>
      <c r="BR2913" s="62"/>
      <c r="BS2913" s="62"/>
    </row>
    <row r="2914" spans="1:76" ht="21.75" customHeight="1">
      <c r="A2914" s="62"/>
      <c r="B2914" s="586" t="str">
        <f>IF(ROSTER!B$20="","",ROSTER!B$20)</f>
        <v/>
      </c>
      <c r="C2914" s="588" t="str">
        <f>IF(ROSTER!C$20="","",ROSTER!C$20)</f>
        <v/>
      </c>
      <c r="D2914" s="589"/>
      <c r="E2914" s="590"/>
      <c r="F2914" s="592">
        <f>IF(E2914="y",1,IF(E2914="S",1,0))</f>
        <v>0</v>
      </c>
      <c r="G2914" s="594">
        <f>IF(E2914="S",1,0)</f>
        <v>0</v>
      </c>
      <c r="H2914" s="584"/>
      <c r="I2914" s="576"/>
      <c r="J2914" s="564"/>
      <c r="K2914" s="565"/>
      <c r="L2914" s="568"/>
      <c r="M2914" s="569"/>
      <c r="N2914" s="578">
        <f>L2914+J2914</f>
        <v>0</v>
      </c>
      <c r="O2914" s="579"/>
      <c r="P2914" s="564"/>
      <c r="Q2914" s="565"/>
      <c r="R2914" s="568"/>
      <c r="S2914" s="569"/>
      <c r="T2914" s="578">
        <f>R2914-P2914</f>
        <v>0</v>
      </c>
      <c r="U2914" s="579"/>
      <c r="V2914" s="584"/>
      <c r="W2914" s="576"/>
      <c r="X2914" s="564"/>
      <c r="Y2914" s="576"/>
      <c r="Z2914" s="564"/>
      <c r="AA2914" s="576"/>
      <c r="AB2914" s="564"/>
      <c r="AC2914" s="565"/>
      <c r="AD2914" s="568"/>
      <c r="AE2914" s="569"/>
      <c r="AF2914" s="548">
        <f>IF(AB2914=0,0,(AD2914/AB2914)*100)</f>
        <v>0</v>
      </c>
      <c r="AG2914" s="549"/>
      <c r="AH2914" s="564"/>
      <c r="AI2914" s="565"/>
      <c r="AJ2914" s="568"/>
      <c r="AK2914" s="569"/>
      <c r="AL2914" s="548">
        <f>IF(AH2914=0,0,(AJ2914/AH2914)*100)</f>
        <v>0</v>
      </c>
      <c r="AM2914" s="549"/>
      <c r="AN2914" s="564"/>
      <c r="AO2914" s="565"/>
      <c r="AP2914" s="568"/>
      <c r="AQ2914" s="569"/>
      <c r="AR2914" s="548">
        <f>IF(AN2914=0,0,(AP2914/AN2914)*100)</f>
        <v>0</v>
      </c>
      <c r="AS2914" s="549"/>
      <c r="AT2914" s="572">
        <f>AB2914+AH2914+AN2914</f>
        <v>0</v>
      </c>
      <c r="AU2914" s="573"/>
      <c r="AV2914" s="544">
        <f>AD2914+AJ2914+AP2914</f>
        <v>0</v>
      </c>
      <c r="AW2914" s="545"/>
      <c r="AX2914" s="548">
        <f>IF(AT2914=0,0,(AV2914/AT2914)*100)</f>
        <v>0</v>
      </c>
      <c r="AY2914" s="549"/>
      <c r="AZ2914" s="564"/>
      <c r="BA2914" s="565"/>
      <c r="BB2914" s="568"/>
      <c r="BC2914" s="569"/>
      <c r="BD2914" s="548">
        <f>IF(AZ2914=0,0,(BB2914/AZ2914)*100)</f>
        <v>0</v>
      </c>
      <c r="BE2914" s="549"/>
      <c r="BF2914" s="572">
        <f>AT2914+AZ2914</f>
        <v>0</v>
      </c>
      <c r="BG2914" s="573"/>
      <c r="BH2914" s="544">
        <f>AV2914+BB2914</f>
        <v>0</v>
      </c>
      <c r="BI2914" s="545"/>
      <c r="BJ2914" s="548">
        <f>IF(BF2914=0,0,(BH2914/BF2914)*100)</f>
        <v>0</v>
      </c>
      <c r="BK2914" s="549"/>
      <c r="BL2914" s="552">
        <f>(AD2914*2)+(AJ2914*2)+(AP2914*3)+BB2914</f>
        <v>0</v>
      </c>
      <c r="BM2914" s="553"/>
      <c r="BN2914" s="554"/>
      <c r="BO2914" s="560" t="e">
        <f>(BL2914*BR$2312)+(N2914*BR$2313)+(X2914*BR$2314)+(R2914*BR$2315)+(V2914*BR$2316)+(Z2914*BR$2317)</f>
        <v>#REF!</v>
      </c>
      <c r="BP2914" s="560" t="e">
        <f>((AZ2914-BB2914)*BR$2319)+((AT2914-AV2914)*BR$2318)+(H2914*BR$2320)+(P2914*BR$2321)</f>
        <v>#REF!</v>
      </c>
      <c r="BQ2914" s="62"/>
      <c r="BR2914" s="62"/>
      <c r="BS2914" s="62"/>
    </row>
    <row r="2915" spans="1:76" ht="21.75" customHeight="1">
      <c r="A2915" s="62"/>
      <c r="B2915" s="587"/>
      <c r="C2915" s="562" t="str">
        <f>IF(ROSTER!D$20="","",ROSTER!D$20)</f>
        <v/>
      </c>
      <c r="D2915" s="563"/>
      <c r="E2915" s="591"/>
      <c r="F2915" s="593"/>
      <c r="G2915" s="595"/>
      <c r="H2915" s="585"/>
      <c r="I2915" s="577"/>
      <c r="J2915" s="566"/>
      <c r="K2915" s="567"/>
      <c r="L2915" s="570"/>
      <c r="M2915" s="571"/>
      <c r="N2915" s="582" t="s">
        <v>16</v>
      </c>
      <c r="O2915" s="583"/>
      <c r="P2915" s="566"/>
      <c r="Q2915" s="567"/>
      <c r="R2915" s="570"/>
      <c r="S2915" s="571"/>
      <c r="T2915" s="582" t="s">
        <v>16</v>
      </c>
      <c r="U2915" s="583"/>
      <c r="V2915" s="585"/>
      <c r="W2915" s="577"/>
      <c r="X2915" s="566"/>
      <c r="Y2915" s="577"/>
      <c r="Z2915" s="566"/>
      <c r="AA2915" s="577"/>
      <c r="AB2915" s="566"/>
      <c r="AC2915" s="567"/>
      <c r="AD2915" s="570"/>
      <c r="AE2915" s="571"/>
      <c r="AF2915" s="598"/>
      <c r="AG2915" s="599"/>
      <c r="AH2915" s="566"/>
      <c r="AI2915" s="567"/>
      <c r="AJ2915" s="570"/>
      <c r="AK2915" s="571"/>
      <c r="AL2915" s="598"/>
      <c r="AM2915" s="599"/>
      <c r="AN2915" s="566"/>
      <c r="AO2915" s="567"/>
      <c r="AP2915" s="570"/>
      <c r="AQ2915" s="571"/>
      <c r="AR2915" s="598"/>
      <c r="AS2915" s="599"/>
      <c r="AT2915" s="603"/>
      <c r="AU2915" s="604"/>
      <c r="AV2915" s="596"/>
      <c r="AW2915" s="597"/>
      <c r="AX2915" s="598"/>
      <c r="AY2915" s="599"/>
      <c r="AZ2915" s="566"/>
      <c r="BA2915" s="567"/>
      <c r="BB2915" s="570"/>
      <c r="BC2915" s="571"/>
      <c r="BD2915" s="598"/>
      <c r="BE2915" s="599"/>
      <c r="BF2915" s="603"/>
      <c r="BG2915" s="604"/>
      <c r="BH2915" s="596"/>
      <c r="BI2915" s="597"/>
      <c r="BJ2915" s="598"/>
      <c r="BK2915" s="599"/>
      <c r="BL2915" s="600"/>
      <c r="BM2915" s="601"/>
      <c r="BN2915" s="602"/>
      <c r="BO2915" s="561"/>
      <c r="BP2915" s="561"/>
      <c r="BQ2915" s="62"/>
      <c r="BR2915" s="62"/>
      <c r="BS2915" s="62"/>
    </row>
    <row r="2916" spans="1:76" ht="21.75" customHeight="1">
      <c r="A2916" s="62"/>
      <c r="B2916" s="586" t="str">
        <f>IF(ROSTER!B$22="","",ROSTER!B$22)</f>
        <v/>
      </c>
      <c r="C2916" s="588" t="str">
        <f>IF(ROSTER!C$22="","",ROSTER!C$22)</f>
        <v/>
      </c>
      <c r="D2916" s="589"/>
      <c r="E2916" s="590"/>
      <c r="F2916" s="592">
        <f>IF(E2916="y",1,IF(E2916="S",1,0))</f>
        <v>0</v>
      </c>
      <c r="G2916" s="594">
        <f>IF(E2916="S",1,0)</f>
        <v>0</v>
      </c>
      <c r="H2916" s="584"/>
      <c r="I2916" s="576"/>
      <c r="J2916" s="564"/>
      <c r="K2916" s="565"/>
      <c r="L2916" s="568"/>
      <c r="M2916" s="569"/>
      <c r="N2916" s="578">
        <f>L2916+J2916</f>
        <v>0</v>
      </c>
      <c r="O2916" s="579"/>
      <c r="P2916" s="564"/>
      <c r="Q2916" s="565"/>
      <c r="R2916" s="568"/>
      <c r="S2916" s="569"/>
      <c r="T2916" s="578">
        <f>R2916-P2916</f>
        <v>0</v>
      </c>
      <c r="U2916" s="579"/>
      <c r="V2916" s="584"/>
      <c r="W2916" s="576"/>
      <c r="X2916" s="564"/>
      <c r="Y2916" s="576"/>
      <c r="Z2916" s="564"/>
      <c r="AA2916" s="576"/>
      <c r="AB2916" s="564"/>
      <c r="AC2916" s="565"/>
      <c r="AD2916" s="568"/>
      <c r="AE2916" s="569"/>
      <c r="AF2916" s="548">
        <f>IF(AB2916=0,0,(AD2916/AB2916)*100)</f>
        <v>0</v>
      </c>
      <c r="AG2916" s="549"/>
      <c r="AH2916" s="564"/>
      <c r="AI2916" s="565"/>
      <c r="AJ2916" s="568"/>
      <c r="AK2916" s="569"/>
      <c r="AL2916" s="548">
        <f>IF(AH2916=0,0,(AJ2916/AH2916)*100)</f>
        <v>0</v>
      </c>
      <c r="AM2916" s="549"/>
      <c r="AN2916" s="564"/>
      <c r="AO2916" s="565"/>
      <c r="AP2916" s="568"/>
      <c r="AQ2916" s="569"/>
      <c r="AR2916" s="548">
        <f>IF(AN2916=0,0,(AP2916/AN2916)*100)</f>
        <v>0</v>
      </c>
      <c r="AS2916" s="549"/>
      <c r="AT2916" s="572">
        <f>AB2916+AH2916+AN2916</f>
        <v>0</v>
      </c>
      <c r="AU2916" s="573"/>
      <c r="AV2916" s="544">
        <f>AD2916+AJ2916+AP2916</f>
        <v>0</v>
      </c>
      <c r="AW2916" s="545"/>
      <c r="AX2916" s="548">
        <f>IF(AT2916=0,0,(AV2916/AT2916)*100)</f>
        <v>0</v>
      </c>
      <c r="AY2916" s="549"/>
      <c r="AZ2916" s="564"/>
      <c r="BA2916" s="565"/>
      <c r="BB2916" s="568"/>
      <c r="BC2916" s="569"/>
      <c r="BD2916" s="548">
        <f>IF(AZ2916=0,0,(BB2916/AZ2916)*100)</f>
        <v>0</v>
      </c>
      <c r="BE2916" s="549"/>
      <c r="BF2916" s="572">
        <f>AT2916+AZ2916</f>
        <v>0</v>
      </c>
      <c r="BG2916" s="573"/>
      <c r="BH2916" s="544">
        <f>AV2916+BB2916</f>
        <v>0</v>
      </c>
      <c r="BI2916" s="545"/>
      <c r="BJ2916" s="548">
        <f>IF(BF2916=0,0,(BH2916/BF2916)*100)</f>
        <v>0</v>
      </c>
      <c r="BK2916" s="549"/>
      <c r="BL2916" s="552">
        <f>(AD2916*2)+(AJ2916*2)+(AP2916*3)+BB2916</f>
        <v>0</v>
      </c>
      <c r="BM2916" s="553"/>
      <c r="BN2916" s="554"/>
      <c r="BO2916" s="560" t="e">
        <f>(BL2916*BR$2312)+(N2916*BR$2313)+(X2916*BR$2314)+(R2916*BR$2315)+(V2916*BR$2316)+(Z2916*BR$2317)</f>
        <v>#REF!</v>
      </c>
      <c r="BP2916" s="560" t="e">
        <f>((AZ2916-BB2916)*BR$2319)+((AT2916-AV2916)*BR$2318)+(H2916*BR$2320)+(P2916*BR$2321)</f>
        <v>#REF!</v>
      </c>
      <c r="BQ2916" s="62"/>
      <c r="BR2916" s="62"/>
      <c r="BS2916" s="62"/>
    </row>
    <row r="2917" spans="1:76" ht="21.75" customHeight="1">
      <c r="A2917" s="62"/>
      <c r="B2917" s="587"/>
      <c r="C2917" s="562" t="str">
        <f>IF(ROSTER!D$22="","",ROSTER!D$22)</f>
        <v/>
      </c>
      <c r="D2917" s="563"/>
      <c r="E2917" s="591"/>
      <c r="F2917" s="593"/>
      <c r="G2917" s="595"/>
      <c r="H2917" s="585"/>
      <c r="I2917" s="577"/>
      <c r="J2917" s="566"/>
      <c r="K2917" s="567"/>
      <c r="L2917" s="570"/>
      <c r="M2917" s="571"/>
      <c r="N2917" s="582" t="s">
        <v>16</v>
      </c>
      <c r="O2917" s="583"/>
      <c r="P2917" s="566"/>
      <c r="Q2917" s="567"/>
      <c r="R2917" s="570"/>
      <c r="S2917" s="571"/>
      <c r="T2917" s="582" t="s">
        <v>16</v>
      </c>
      <c r="U2917" s="583"/>
      <c r="V2917" s="585"/>
      <c r="W2917" s="577"/>
      <c r="X2917" s="566"/>
      <c r="Y2917" s="577"/>
      <c r="Z2917" s="566"/>
      <c r="AA2917" s="577"/>
      <c r="AB2917" s="566"/>
      <c r="AC2917" s="567"/>
      <c r="AD2917" s="570"/>
      <c r="AE2917" s="571"/>
      <c r="AF2917" s="598"/>
      <c r="AG2917" s="599"/>
      <c r="AH2917" s="566"/>
      <c r="AI2917" s="567"/>
      <c r="AJ2917" s="570"/>
      <c r="AK2917" s="571"/>
      <c r="AL2917" s="598"/>
      <c r="AM2917" s="599"/>
      <c r="AN2917" s="566"/>
      <c r="AO2917" s="567"/>
      <c r="AP2917" s="570"/>
      <c r="AQ2917" s="571"/>
      <c r="AR2917" s="598"/>
      <c r="AS2917" s="599"/>
      <c r="AT2917" s="603"/>
      <c r="AU2917" s="604"/>
      <c r="AV2917" s="596"/>
      <c r="AW2917" s="597"/>
      <c r="AX2917" s="598"/>
      <c r="AY2917" s="599"/>
      <c r="AZ2917" s="566"/>
      <c r="BA2917" s="567"/>
      <c r="BB2917" s="570"/>
      <c r="BC2917" s="571"/>
      <c r="BD2917" s="598"/>
      <c r="BE2917" s="599"/>
      <c r="BF2917" s="603"/>
      <c r="BG2917" s="604"/>
      <c r="BH2917" s="596"/>
      <c r="BI2917" s="597"/>
      <c r="BJ2917" s="598"/>
      <c r="BK2917" s="599"/>
      <c r="BL2917" s="600"/>
      <c r="BM2917" s="601"/>
      <c r="BN2917" s="602"/>
      <c r="BO2917" s="561"/>
      <c r="BP2917" s="561"/>
      <c r="BQ2917" s="62"/>
      <c r="BR2917" s="62"/>
      <c r="BS2917" s="62"/>
    </row>
    <row r="2918" spans="1:76" ht="21.75" customHeight="1">
      <c r="A2918" s="62"/>
      <c r="B2918" s="586" t="str">
        <f>IF(ROSTER!B$24="","",ROSTER!B$24)</f>
        <v/>
      </c>
      <c r="C2918" s="588" t="str">
        <f>IF(ROSTER!C$24="","",ROSTER!C$24)</f>
        <v/>
      </c>
      <c r="D2918" s="589"/>
      <c r="E2918" s="590"/>
      <c r="F2918" s="592">
        <f>IF(E2918="y",1,IF(E2918="S",1,0))</f>
        <v>0</v>
      </c>
      <c r="G2918" s="594">
        <f>IF(E2918="S",1,0)</f>
        <v>0</v>
      </c>
      <c r="H2918" s="584"/>
      <c r="I2918" s="576"/>
      <c r="J2918" s="564"/>
      <c r="K2918" s="565"/>
      <c r="L2918" s="568"/>
      <c r="M2918" s="569"/>
      <c r="N2918" s="578">
        <f>L2918+J2918</f>
        <v>0</v>
      </c>
      <c r="O2918" s="579"/>
      <c r="P2918" s="564"/>
      <c r="Q2918" s="565"/>
      <c r="R2918" s="568"/>
      <c r="S2918" s="569"/>
      <c r="T2918" s="578">
        <f>R2918-P2918</f>
        <v>0</v>
      </c>
      <c r="U2918" s="579"/>
      <c r="V2918" s="584"/>
      <c r="W2918" s="576"/>
      <c r="X2918" s="564"/>
      <c r="Y2918" s="576"/>
      <c r="Z2918" s="564"/>
      <c r="AA2918" s="576"/>
      <c r="AB2918" s="564"/>
      <c r="AC2918" s="565"/>
      <c r="AD2918" s="568"/>
      <c r="AE2918" s="569"/>
      <c r="AF2918" s="548">
        <f>IF(AB2918=0,0,(AD2918/AB2918)*100)</f>
        <v>0</v>
      </c>
      <c r="AG2918" s="549"/>
      <c r="AH2918" s="564"/>
      <c r="AI2918" s="565"/>
      <c r="AJ2918" s="568"/>
      <c r="AK2918" s="569"/>
      <c r="AL2918" s="548">
        <f>IF(AH2918=0,0,(AJ2918/AH2918)*100)</f>
        <v>0</v>
      </c>
      <c r="AM2918" s="549"/>
      <c r="AN2918" s="564"/>
      <c r="AO2918" s="565"/>
      <c r="AP2918" s="568"/>
      <c r="AQ2918" s="569"/>
      <c r="AR2918" s="548">
        <f>IF(AN2918=0,0,(AP2918/AN2918)*100)</f>
        <v>0</v>
      </c>
      <c r="AS2918" s="549"/>
      <c r="AT2918" s="572">
        <f>AB2918+AH2918+AN2918</f>
        <v>0</v>
      </c>
      <c r="AU2918" s="573"/>
      <c r="AV2918" s="544">
        <f>AD2918+AJ2918+AP2918</f>
        <v>0</v>
      </c>
      <c r="AW2918" s="545"/>
      <c r="AX2918" s="548">
        <f>IF(AT2918=0,0,(AV2918/AT2918)*100)</f>
        <v>0</v>
      </c>
      <c r="AY2918" s="549"/>
      <c r="AZ2918" s="564"/>
      <c r="BA2918" s="565"/>
      <c r="BB2918" s="568"/>
      <c r="BC2918" s="569"/>
      <c r="BD2918" s="548">
        <f>IF(AZ2918=0,0,(BB2918/AZ2918)*100)</f>
        <v>0</v>
      </c>
      <c r="BE2918" s="549"/>
      <c r="BF2918" s="572">
        <f>AT2918+AZ2918</f>
        <v>0</v>
      </c>
      <c r="BG2918" s="573"/>
      <c r="BH2918" s="544">
        <f>AV2918+BB2918</f>
        <v>0</v>
      </c>
      <c r="BI2918" s="545"/>
      <c r="BJ2918" s="548">
        <f>IF(BF2918=0,0,(BH2918/BF2918)*100)</f>
        <v>0</v>
      </c>
      <c r="BK2918" s="549"/>
      <c r="BL2918" s="552">
        <f>(AD2918*2)+(AJ2918*2)+(AP2918*3)+BB2918</f>
        <v>0</v>
      </c>
      <c r="BM2918" s="553"/>
      <c r="BN2918" s="554"/>
      <c r="BO2918" s="560" t="e">
        <f>(BL2918*BR$2312)+(N2918*BR$2313)+(X2918*BR$2314)+(R2918*BR$2315)+(V2918*BR$2316)+(Z2918*BR$2317)</f>
        <v>#REF!</v>
      </c>
      <c r="BP2918" s="560" t="e">
        <f>((AZ2918-BB2918)*BR$2319)+((AT2918-AV2918)*BR$2318)+(H2918*BR$2320)+(P2918*BR$2321)</f>
        <v>#REF!</v>
      </c>
      <c r="BQ2918" s="62"/>
      <c r="BR2918" s="62"/>
      <c r="BS2918" s="62"/>
    </row>
    <row r="2919" spans="1:76" ht="21.75" customHeight="1">
      <c r="A2919" s="62"/>
      <c r="B2919" s="587"/>
      <c r="C2919" s="562" t="str">
        <f>IF(ROSTER!D$24="","",ROSTER!D$24)</f>
        <v/>
      </c>
      <c r="D2919" s="563"/>
      <c r="E2919" s="591"/>
      <c r="F2919" s="593"/>
      <c r="G2919" s="595"/>
      <c r="H2919" s="585"/>
      <c r="I2919" s="577"/>
      <c r="J2919" s="566"/>
      <c r="K2919" s="567"/>
      <c r="L2919" s="570"/>
      <c r="M2919" s="571"/>
      <c r="N2919" s="582" t="s">
        <v>16</v>
      </c>
      <c r="O2919" s="583"/>
      <c r="P2919" s="566"/>
      <c r="Q2919" s="567"/>
      <c r="R2919" s="570"/>
      <c r="S2919" s="571"/>
      <c r="T2919" s="582" t="s">
        <v>16</v>
      </c>
      <c r="U2919" s="583"/>
      <c r="V2919" s="585"/>
      <c r="W2919" s="577"/>
      <c r="X2919" s="566"/>
      <c r="Y2919" s="577"/>
      <c r="Z2919" s="566"/>
      <c r="AA2919" s="577"/>
      <c r="AB2919" s="566"/>
      <c r="AC2919" s="567"/>
      <c r="AD2919" s="570"/>
      <c r="AE2919" s="571"/>
      <c r="AF2919" s="598"/>
      <c r="AG2919" s="599"/>
      <c r="AH2919" s="566"/>
      <c r="AI2919" s="567"/>
      <c r="AJ2919" s="570"/>
      <c r="AK2919" s="571"/>
      <c r="AL2919" s="598"/>
      <c r="AM2919" s="599"/>
      <c r="AN2919" s="566"/>
      <c r="AO2919" s="567"/>
      <c r="AP2919" s="570"/>
      <c r="AQ2919" s="571"/>
      <c r="AR2919" s="598"/>
      <c r="AS2919" s="599"/>
      <c r="AT2919" s="603"/>
      <c r="AU2919" s="604"/>
      <c r="AV2919" s="596"/>
      <c r="AW2919" s="597"/>
      <c r="AX2919" s="598"/>
      <c r="AY2919" s="599"/>
      <c r="AZ2919" s="566"/>
      <c r="BA2919" s="567"/>
      <c r="BB2919" s="570"/>
      <c r="BC2919" s="571"/>
      <c r="BD2919" s="598"/>
      <c r="BE2919" s="599"/>
      <c r="BF2919" s="603"/>
      <c r="BG2919" s="604"/>
      <c r="BH2919" s="596"/>
      <c r="BI2919" s="597"/>
      <c r="BJ2919" s="598"/>
      <c r="BK2919" s="599"/>
      <c r="BL2919" s="600"/>
      <c r="BM2919" s="601"/>
      <c r="BN2919" s="602"/>
      <c r="BO2919" s="561"/>
      <c r="BP2919" s="561"/>
      <c r="BQ2919" s="62"/>
      <c r="BR2919" s="62"/>
      <c r="BS2919" s="62"/>
      <c r="BX2919" s="82"/>
    </row>
    <row r="2920" spans="1:76" ht="21.75" customHeight="1">
      <c r="A2920" s="62"/>
      <c r="B2920" s="586" t="str">
        <f>IF(ROSTER!B$26="","",ROSTER!B$26)</f>
        <v/>
      </c>
      <c r="C2920" s="588" t="str">
        <f>IF(ROSTER!C$26="","",ROSTER!C$26)</f>
        <v/>
      </c>
      <c r="D2920" s="589"/>
      <c r="E2920" s="590"/>
      <c r="F2920" s="592">
        <f>IF(E2920="y",1,IF(E2920="S",1,0))</f>
        <v>0</v>
      </c>
      <c r="G2920" s="594">
        <f>IF(E2920="S",1,0)</f>
        <v>0</v>
      </c>
      <c r="H2920" s="584"/>
      <c r="I2920" s="576"/>
      <c r="J2920" s="564"/>
      <c r="K2920" s="565"/>
      <c r="L2920" s="568"/>
      <c r="M2920" s="569"/>
      <c r="N2920" s="578">
        <f>L2920+J2920</f>
        <v>0</v>
      </c>
      <c r="O2920" s="579"/>
      <c r="P2920" s="564"/>
      <c r="Q2920" s="565"/>
      <c r="R2920" s="568"/>
      <c r="S2920" s="569"/>
      <c r="T2920" s="578">
        <f>R2920-P2920</f>
        <v>0</v>
      </c>
      <c r="U2920" s="579"/>
      <c r="V2920" s="584"/>
      <c r="W2920" s="576"/>
      <c r="X2920" s="564"/>
      <c r="Y2920" s="576"/>
      <c r="Z2920" s="564"/>
      <c r="AA2920" s="576"/>
      <c r="AB2920" s="564"/>
      <c r="AC2920" s="565"/>
      <c r="AD2920" s="568"/>
      <c r="AE2920" s="569"/>
      <c r="AF2920" s="548">
        <f>IF(AB2920=0,0,(AD2920/AB2920)*100)</f>
        <v>0</v>
      </c>
      <c r="AG2920" s="549"/>
      <c r="AH2920" s="564"/>
      <c r="AI2920" s="565"/>
      <c r="AJ2920" s="568"/>
      <c r="AK2920" s="569"/>
      <c r="AL2920" s="548">
        <f>IF(AH2920=0,0,(AJ2920/AH2920)*100)</f>
        <v>0</v>
      </c>
      <c r="AM2920" s="549"/>
      <c r="AN2920" s="564"/>
      <c r="AO2920" s="565"/>
      <c r="AP2920" s="568"/>
      <c r="AQ2920" s="569"/>
      <c r="AR2920" s="548">
        <f>IF(AN2920=0,0,(AP2920/AN2920)*100)</f>
        <v>0</v>
      </c>
      <c r="AS2920" s="549"/>
      <c r="AT2920" s="572">
        <f>AB2920+AH2920+AN2920</f>
        <v>0</v>
      </c>
      <c r="AU2920" s="573"/>
      <c r="AV2920" s="544">
        <f>AD2920+AJ2920+AP2920</f>
        <v>0</v>
      </c>
      <c r="AW2920" s="545"/>
      <c r="AX2920" s="548">
        <f>IF(AT2920=0,0,(AV2920/AT2920)*100)</f>
        <v>0</v>
      </c>
      <c r="AY2920" s="549"/>
      <c r="AZ2920" s="564"/>
      <c r="BA2920" s="565"/>
      <c r="BB2920" s="568"/>
      <c r="BC2920" s="569"/>
      <c r="BD2920" s="548">
        <f>IF(AZ2920=0,0,(BB2920/AZ2920)*100)</f>
        <v>0</v>
      </c>
      <c r="BE2920" s="549"/>
      <c r="BF2920" s="572">
        <f>AT2920+AZ2920</f>
        <v>0</v>
      </c>
      <c r="BG2920" s="573"/>
      <c r="BH2920" s="544">
        <f>AV2920+BB2920</f>
        <v>0</v>
      </c>
      <c r="BI2920" s="545"/>
      <c r="BJ2920" s="548">
        <f>IF(BF2920=0,0,(BH2920/BF2920)*100)</f>
        <v>0</v>
      </c>
      <c r="BK2920" s="549"/>
      <c r="BL2920" s="552">
        <f>(AD2920*2)+(AJ2920*2)+(AP2920*3)+BB2920</f>
        <v>0</v>
      </c>
      <c r="BM2920" s="553"/>
      <c r="BN2920" s="554"/>
      <c r="BO2920" s="560" t="e">
        <f>(BL2920*BR$2312)+(N2920*BR$2313)+(X2920*BR$2314)+(R2920*BR$2315)+(V2920*BR$2316)+(Z2920*BR$2317)</f>
        <v>#REF!</v>
      </c>
      <c r="BP2920" s="560" t="e">
        <f>((AZ2920-BB2920)*BR$2319)+((AT2920-AV2920)*BR$2318)+(H2920*BR$2320)+(P2920*BR$2321)</f>
        <v>#REF!</v>
      </c>
      <c r="BQ2920" s="62"/>
      <c r="BR2920" s="62"/>
      <c r="BS2920" s="62"/>
    </row>
    <row r="2921" spans="1:76" ht="21.75" customHeight="1">
      <c r="A2921" s="62"/>
      <c r="B2921" s="587"/>
      <c r="C2921" s="562" t="str">
        <f>IF(ROSTER!D$26="","",ROSTER!D$26)</f>
        <v/>
      </c>
      <c r="D2921" s="563"/>
      <c r="E2921" s="591"/>
      <c r="F2921" s="593"/>
      <c r="G2921" s="595"/>
      <c r="H2921" s="585"/>
      <c r="I2921" s="577"/>
      <c r="J2921" s="566"/>
      <c r="K2921" s="567"/>
      <c r="L2921" s="570"/>
      <c r="M2921" s="571"/>
      <c r="N2921" s="582" t="s">
        <v>16</v>
      </c>
      <c r="O2921" s="583"/>
      <c r="P2921" s="566"/>
      <c r="Q2921" s="567"/>
      <c r="R2921" s="570"/>
      <c r="S2921" s="571"/>
      <c r="T2921" s="582" t="s">
        <v>16</v>
      </c>
      <c r="U2921" s="583"/>
      <c r="V2921" s="585"/>
      <c r="W2921" s="577"/>
      <c r="X2921" s="566"/>
      <c r="Y2921" s="577"/>
      <c r="Z2921" s="566"/>
      <c r="AA2921" s="577"/>
      <c r="AB2921" s="566"/>
      <c r="AC2921" s="567"/>
      <c r="AD2921" s="570"/>
      <c r="AE2921" s="571"/>
      <c r="AF2921" s="598"/>
      <c r="AG2921" s="599"/>
      <c r="AH2921" s="566"/>
      <c r="AI2921" s="567"/>
      <c r="AJ2921" s="570"/>
      <c r="AK2921" s="571"/>
      <c r="AL2921" s="598"/>
      <c r="AM2921" s="599"/>
      <c r="AN2921" s="566"/>
      <c r="AO2921" s="567"/>
      <c r="AP2921" s="570"/>
      <c r="AQ2921" s="571"/>
      <c r="AR2921" s="598"/>
      <c r="AS2921" s="599"/>
      <c r="AT2921" s="603"/>
      <c r="AU2921" s="604"/>
      <c r="AV2921" s="596"/>
      <c r="AW2921" s="597"/>
      <c r="AX2921" s="598"/>
      <c r="AY2921" s="599"/>
      <c r="AZ2921" s="566"/>
      <c r="BA2921" s="567"/>
      <c r="BB2921" s="570"/>
      <c r="BC2921" s="571"/>
      <c r="BD2921" s="598"/>
      <c r="BE2921" s="599"/>
      <c r="BF2921" s="603"/>
      <c r="BG2921" s="604"/>
      <c r="BH2921" s="596"/>
      <c r="BI2921" s="597"/>
      <c r="BJ2921" s="598"/>
      <c r="BK2921" s="599"/>
      <c r="BL2921" s="600"/>
      <c r="BM2921" s="601"/>
      <c r="BN2921" s="602"/>
      <c r="BO2921" s="561"/>
      <c r="BP2921" s="561"/>
      <c r="BQ2921" s="62"/>
      <c r="BR2921" s="62"/>
      <c r="BS2921" s="62"/>
    </row>
    <row r="2922" spans="1:76" ht="21.75" customHeight="1">
      <c r="A2922" s="62"/>
      <c r="B2922" s="586" t="str">
        <f>IF(ROSTER!B$28="","",ROSTER!B$28)</f>
        <v/>
      </c>
      <c r="C2922" s="588" t="str">
        <f>IF(ROSTER!C$28="","",ROSTER!C$28)</f>
        <v/>
      </c>
      <c r="D2922" s="589"/>
      <c r="E2922" s="590"/>
      <c r="F2922" s="592">
        <f>IF(E2922="y",1,IF(E2922="S",1,0))</f>
        <v>0</v>
      </c>
      <c r="G2922" s="594">
        <f>IF(E2922="S",1,0)</f>
        <v>0</v>
      </c>
      <c r="H2922" s="584"/>
      <c r="I2922" s="576"/>
      <c r="J2922" s="564"/>
      <c r="K2922" s="565"/>
      <c r="L2922" s="568"/>
      <c r="M2922" s="569"/>
      <c r="N2922" s="578">
        <f>L2922+J2922</f>
        <v>0</v>
      </c>
      <c r="O2922" s="579"/>
      <c r="P2922" s="564"/>
      <c r="Q2922" s="565"/>
      <c r="R2922" s="568"/>
      <c r="S2922" s="569"/>
      <c r="T2922" s="578">
        <f>R2922-P2922</f>
        <v>0</v>
      </c>
      <c r="U2922" s="579"/>
      <c r="V2922" s="584"/>
      <c r="W2922" s="576"/>
      <c r="X2922" s="564"/>
      <c r="Y2922" s="576"/>
      <c r="Z2922" s="564"/>
      <c r="AA2922" s="576"/>
      <c r="AB2922" s="564"/>
      <c r="AC2922" s="565"/>
      <c r="AD2922" s="568"/>
      <c r="AE2922" s="569"/>
      <c r="AF2922" s="548">
        <f>IF(AB2922=0,0,(AD2922/AB2922)*100)</f>
        <v>0</v>
      </c>
      <c r="AG2922" s="549"/>
      <c r="AH2922" s="564"/>
      <c r="AI2922" s="565"/>
      <c r="AJ2922" s="568"/>
      <c r="AK2922" s="569"/>
      <c r="AL2922" s="548">
        <f>IF(AH2922=0,0,(AJ2922/AH2922)*100)</f>
        <v>0</v>
      </c>
      <c r="AM2922" s="549"/>
      <c r="AN2922" s="564"/>
      <c r="AO2922" s="565"/>
      <c r="AP2922" s="568"/>
      <c r="AQ2922" s="569"/>
      <c r="AR2922" s="548">
        <f>IF(AN2922=0,0,(AP2922/AN2922)*100)</f>
        <v>0</v>
      </c>
      <c r="AS2922" s="549"/>
      <c r="AT2922" s="572">
        <f>AB2922+AH2922+AN2922</f>
        <v>0</v>
      </c>
      <c r="AU2922" s="573"/>
      <c r="AV2922" s="544">
        <f>AD2922+AJ2922+AP2922</f>
        <v>0</v>
      </c>
      <c r="AW2922" s="545"/>
      <c r="AX2922" s="548">
        <f>IF(AT2922=0,0,(AV2922/AT2922)*100)</f>
        <v>0</v>
      </c>
      <c r="AY2922" s="549"/>
      <c r="AZ2922" s="564"/>
      <c r="BA2922" s="565"/>
      <c r="BB2922" s="568"/>
      <c r="BC2922" s="569"/>
      <c r="BD2922" s="548">
        <f>IF(AZ2922=0,0,(BB2922/AZ2922)*100)</f>
        <v>0</v>
      </c>
      <c r="BE2922" s="549"/>
      <c r="BF2922" s="572">
        <f>AT2922+AZ2922</f>
        <v>0</v>
      </c>
      <c r="BG2922" s="573"/>
      <c r="BH2922" s="544">
        <f>AV2922+BB2922</f>
        <v>0</v>
      </c>
      <c r="BI2922" s="545"/>
      <c r="BJ2922" s="548">
        <f>IF(BF2922=0,0,(BH2922/BF2922)*100)</f>
        <v>0</v>
      </c>
      <c r="BK2922" s="549"/>
      <c r="BL2922" s="552">
        <f>(AD2922*2)+(AJ2922*2)+(AP2922*3)+BB2922</f>
        <v>0</v>
      </c>
      <c r="BM2922" s="553"/>
      <c r="BN2922" s="554"/>
      <c r="BO2922" s="560" t="e">
        <f>(BL2922*BR$2312)+(N2922*BR$2313)+(X2922*BR$2314)+(R2922*BR$2315)+(V2922*BR$2316)+(Z2922*BR$2317)</f>
        <v>#REF!</v>
      </c>
      <c r="BP2922" s="560" t="e">
        <f>((AZ2922-BB2922)*BR$2319)+((AT2922-AV2922)*BR$2318)+(H2922*BR$2320)+(P2922*BR$2321)</f>
        <v>#REF!</v>
      </c>
      <c r="BQ2922" s="62"/>
      <c r="BR2922" s="62"/>
      <c r="BS2922" s="62"/>
    </row>
    <row r="2923" spans="1:76" ht="21.75" customHeight="1">
      <c r="A2923" s="62"/>
      <c r="B2923" s="587"/>
      <c r="C2923" s="562" t="str">
        <f>IF(ROSTER!D$28="","",ROSTER!D$28)</f>
        <v/>
      </c>
      <c r="D2923" s="563"/>
      <c r="E2923" s="591"/>
      <c r="F2923" s="593"/>
      <c r="G2923" s="595"/>
      <c r="H2923" s="585"/>
      <c r="I2923" s="577"/>
      <c r="J2923" s="566"/>
      <c r="K2923" s="567"/>
      <c r="L2923" s="570"/>
      <c r="M2923" s="571"/>
      <c r="N2923" s="582" t="s">
        <v>16</v>
      </c>
      <c r="O2923" s="583"/>
      <c r="P2923" s="566"/>
      <c r="Q2923" s="567"/>
      <c r="R2923" s="570"/>
      <c r="S2923" s="571"/>
      <c r="T2923" s="582" t="s">
        <v>16</v>
      </c>
      <c r="U2923" s="583"/>
      <c r="V2923" s="585"/>
      <c r="W2923" s="577"/>
      <c r="X2923" s="566"/>
      <c r="Y2923" s="577"/>
      <c r="Z2923" s="566"/>
      <c r="AA2923" s="577"/>
      <c r="AB2923" s="566"/>
      <c r="AC2923" s="567"/>
      <c r="AD2923" s="570"/>
      <c r="AE2923" s="571"/>
      <c r="AF2923" s="598"/>
      <c r="AG2923" s="599"/>
      <c r="AH2923" s="566"/>
      <c r="AI2923" s="567"/>
      <c r="AJ2923" s="570"/>
      <c r="AK2923" s="571"/>
      <c r="AL2923" s="598"/>
      <c r="AM2923" s="599"/>
      <c r="AN2923" s="566"/>
      <c r="AO2923" s="567"/>
      <c r="AP2923" s="570"/>
      <c r="AQ2923" s="571"/>
      <c r="AR2923" s="598"/>
      <c r="AS2923" s="599"/>
      <c r="AT2923" s="603"/>
      <c r="AU2923" s="604"/>
      <c r="AV2923" s="596"/>
      <c r="AW2923" s="597"/>
      <c r="AX2923" s="598"/>
      <c r="AY2923" s="599"/>
      <c r="AZ2923" s="566"/>
      <c r="BA2923" s="567"/>
      <c r="BB2923" s="570"/>
      <c r="BC2923" s="571"/>
      <c r="BD2923" s="598"/>
      <c r="BE2923" s="599"/>
      <c r="BF2923" s="603"/>
      <c r="BG2923" s="604"/>
      <c r="BH2923" s="596"/>
      <c r="BI2923" s="597"/>
      <c r="BJ2923" s="598"/>
      <c r="BK2923" s="599"/>
      <c r="BL2923" s="600"/>
      <c r="BM2923" s="601"/>
      <c r="BN2923" s="602"/>
      <c r="BO2923" s="561"/>
      <c r="BP2923" s="561"/>
      <c r="BQ2923" s="62"/>
      <c r="BR2923" s="62"/>
      <c r="BS2923" s="62"/>
    </row>
    <row r="2924" spans="1:76" ht="21.75" customHeight="1">
      <c r="A2924" s="62"/>
      <c r="B2924" s="586" t="str">
        <f>IF(ROSTER!B$30="","",ROSTER!B$30)</f>
        <v/>
      </c>
      <c r="C2924" s="588" t="str">
        <f>IF(ROSTER!C$30="","",ROSTER!C$30)</f>
        <v/>
      </c>
      <c r="D2924" s="589"/>
      <c r="E2924" s="590"/>
      <c r="F2924" s="592">
        <f>IF(E2924="y",1,IF(E2924="S",1,0))</f>
        <v>0</v>
      </c>
      <c r="G2924" s="594">
        <f>IF(E2924="S",1,0)</f>
        <v>0</v>
      </c>
      <c r="H2924" s="584"/>
      <c r="I2924" s="576"/>
      <c r="J2924" s="564"/>
      <c r="K2924" s="565"/>
      <c r="L2924" s="568"/>
      <c r="M2924" s="569"/>
      <c r="N2924" s="578">
        <f>L2924+J2924</f>
        <v>0</v>
      </c>
      <c r="O2924" s="579"/>
      <c r="P2924" s="564"/>
      <c r="Q2924" s="565"/>
      <c r="R2924" s="568"/>
      <c r="S2924" s="569"/>
      <c r="T2924" s="578">
        <f>R2924-P2924</f>
        <v>0</v>
      </c>
      <c r="U2924" s="579"/>
      <c r="V2924" s="584"/>
      <c r="W2924" s="576"/>
      <c r="X2924" s="564"/>
      <c r="Y2924" s="576"/>
      <c r="Z2924" s="564"/>
      <c r="AA2924" s="576"/>
      <c r="AB2924" s="564"/>
      <c r="AC2924" s="565"/>
      <c r="AD2924" s="568"/>
      <c r="AE2924" s="569"/>
      <c r="AF2924" s="548">
        <f>IF(AB2924=0,0,(AD2924/AB2924)*100)</f>
        <v>0</v>
      </c>
      <c r="AG2924" s="549"/>
      <c r="AH2924" s="564"/>
      <c r="AI2924" s="565"/>
      <c r="AJ2924" s="568"/>
      <c r="AK2924" s="569"/>
      <c r="AL2924" s="548">
        <f>IF(AH2924=0,0,(AJ2924/AH2924)*100)</f>
        <v>0</v>
      </c>
      <c r="AM2924" s="549"/>
      <c r="AN2924" s="564"/>
      <c r="AO2924" s="565"/>
      <c r="AP2924" s="568"/>
      <c r="AQ2924" s="569"/>
      <c r="AR2924" s="548">
        <f>IF(AN2924=0,0,(AP2924/AN2924)*100)</f>
        <v>0</v>
      </c>
      <c r="AS2924" s="549"/>
      <c r="AT2924" s="572">
        <f>AB2924+AH2924+AN2924</f>
        <v>0</v>
      </c>
      <c r="AU2924" s="573"/>
      <c r="AV2924" s="544">
        <f>AD2924+AJ2924+AP2924</f>
        <v>0</v>
      </c>
      <c r="AW2924" s="545"/>
      <c r="AX2924" s="548">
        <f>IF(AT2924=0,0,(AV2924/AT2924)*100)</f>
        <v>0</v>
      </c>
      <c r="AY2924" s="549"/>
      <c r="AZ2924" s="564"/>
      <c r="BA2924" s="565"/>
      <c r="BB2924" s="568"/>
      <c r="BC2924" s="569"/>
      <c r="BD2924" s="548">
        <f>IF(AZ2924=0,0,(BB2924/AZ2924)*100)</f>
        <v>0</v>
      </c>
      <c r="BE2924" s="549"/>
      <c r="BF2924" s="572">
        <f>AT2924+AZ2924</f>
        <v>0</v>
      </c>
      <c r="BG2924" s="573"/>
      <c r="BH2924" s="544">
        <f>AV2924+BB2924</f>
        <v>0</v>
      </c>
      <c r="BI2924" s="545"/>
      <c r="BJ2924" s="548">
        <f>IF(BF2924=0,0,(BH2924/BF2924)*100)</f>
        <v>0</v>
      </c>
      <c r="BK2924" s="549"/>
      <c r="BL2924" s="552">
        <f>(AD2924*2)+(AJ2924*2)+(AP2924*3)+BB2924</f>
        <v>0</v>
      </c>
      <c r="BM2924" s="553"/>
      <c r="BN2924" s="554"/>
      <c r="BO2924" s="560" t="e">
        <f>(BL2924*BR$2312)+(N2924*BR$2313)+(X2924*BR$2314)+(R2924*BR$2315)+(V2924*BR$2316)+(Z2924*BR$2317)</f>
        <v>#REF!</v>
      </c>
      <c r="BP2924" s="560" t="e">
        <f>((AZ2924-BB2924)*BR$2319)+((AT2924-AV2924)*BR$2318)+(H2924*BR$2320)+(P2924*BR$2321)</f>
        <v>#REF!</v>
      </c>
      <c r="BQ2924" s="62"/>
      <c r="BR2924" s="62"/>
      <c r="BS2924" s="62"/>
    </row>
    <row r="2925" spans="1:76" ht="21.75" customHeight="1">
      <c r="A2925" s="62"/>
      <c r="B2925" s="587"/>
      <c r="C2925" s="562" t="str">
        <f>IF(ROSTER!D$30="","",ROSTER!D$30)</f>
        <v/>
      </c>
      <c r="D2925" s="563"/>
      <c r="E2925" s="591"/>
      <c r="F2925" s="593"/>
      <c r="G2925" s="595"/>
      <c r="H2925" s="585"/>
      <c r="I2925" s="577"/>
      <c r="J2925" s="566"/>
      <c r="K2925" s="567"/>
      <c r="L2925" s="570"/>
      <c r="M2925" s="571"/>
      <c r="N2925" s="582" t="s">
        <v>16</v>
      </c>
      <c r="O2925" s="583"/>
      <c r="P2925" s="566"/>
      <c r="Q2925" s="567"/>
      <c r="R2925" s="570"/>
      <c r="S2925" s="571"/>
      <c r="T2925" s="582" t="s">
        <v>16</v>
      </c>
      <c r="U2925" s="583"/>
      <c r="V2925" s="585"/>
      <c r="W2925" s="577"/>
      <c r="X2925" s="566"/>
      <c r="Y2925" s="577"/>
      <c r="Z2925" s="566"/>
      <c r="AA2925" s="577"/>
      <c r="AB2925" s="566"/>
      <c r="AC2925" s="567"/>
      <c r="AD2925" s="570"/>
      <c r="AE2925" s="571"/>
      <c r="AF2925" s="598"/>
      <c r="AG2925" s="599"/>
      <c r="AH2925" s="566"/>
      <c r="AI2925" s="567"/>
      <c r="AJ2925" s="570"/>
      <c r="AK2925" s="571"/>
      <c r="AL2925" s="598"/>
      <c r="AM2925" s="599"/>
      <c r="AN2925" s="566"/>
      <c r="AO2925" s="567"/>
      <c r="AP2925" s="570"/>
      <c r="AQ2925" s="571"/>
      <c r="AR2925" s="598"/>
      <c r="AS2925" s="599"/>
      <c r="AT2925" s="603"/>
      <c r="AU2925" s="604"/>
      <c r="AV2925" s="596"/>
      <c r="AW2925" s="597"/>
      <c r="AX2925" s="598"/>
      <c r="AY2925" s="599"/>
      <c r="AZ2925" s="566"/>
      <c r="BA2925" s="567"/>
      <c r="BB2925" s="570"/>
      <c r="BC2925" s="571"/>
      <c r="BD2925" s="598"/>
      <c r="BE2925" s="599"/>
      <c r="BF2925" s="603"/>
      <c r="BG2925" s="604"/>
      <c r="BH2925" s="596"/>
      <c r="BI2925" s="597"/>
      <c r="BJ2925" s="598"/>
      <c r="BK2925" s="599"/>
      <c r="BL2925" s="600"/>
      <c r="BM2925" s="601"/>
      <c r="BN2925" s="602"/>
      <c r="BO2925" s="561"/>
      <c r="BP2925" s="561"/>
      <c r="BQ2925" s="62"/>
      <c r="BR2925" s="62"/>
      <c r="BS2925" s="62"/>
    </row>
    <row r="2926" spans="1:76" ht="21.75" customHeight="1">
      <c r="A2926" s="62"/>
      <c r="B2926" s="586" t="str">
        <f>IF(ROSTER!B$32="","",ROSTER!B$32)</f>
        <v/>
      </c>
      <c r="C2926" s="588" t="str">
        <f>IF(ROSTER!C$32="","",ROSTER!C$32)</f>
        <v/>
      </c>
      <c r="D2926" s="589"/>
      <c r="E2926" s="590"/>
      <c r="F2926" s="592">
        <f>IF(E2926="y",1,IF(E2926="S",1,0))</f>
        <v>0</v>
      </c>
      <c r="G2926" s="594">
        <f>IF(E2926="S",1,0)</f>
        <v>0</v>
      </c>
      <c r="H2926" s="584"/>
      <c r="I2926" s="576"/>
      <c r="J2926" s="564"/>
      <c r="K2926" s="565"/>
      <c r="L2926" s="568"/>
      <c r="M2926" s="569"/>
      <c r="N2926" s="578">
        <f>L2926+J2926</f>
        <v>0</v>
      </c>
      <c r="O2926" s="579"/>
      <c r="P2926" s="564"/>
      <c r="Q2926" s="565"/>
      <c r="R2926" s="568"/>
      <c r="S2926" s="569"/>
      <c r="T2926" s="578">
        <f>R2926-P2926</f>
        <v>0</v>
      </c>
      <c r="U2926" s="579"/>
      <c r="V2926" s="584"/>
      <c r="W2926" s="576"/>
      <c r="X2926" s="564"/>
      <c r="Y2926" s="576"/>
      <c r="Z2926" s="564"/>
      <c r="AA2926" s="576"/>
      <c r="AB2926" s="564"/>
      <c r="AC2926" s="565"/>
      <c r="AD2926" s="568"/>
      <c r="AE2926" s="569"/>
      <c r="AF2926" s="548">
        <f>IF(AB2926=0,0,(AD2926/AB2926)*100)</f>
        <v>0</v>
      </c>
      <c r="AG2926" s="549"/>
      <c r="AH2926" s="564"/>
      <c r="AI2926" s="565"/>
      <c r="AJ2926" s="568"/>
      <c r="AK2926" s="569"/>
      <c r="AL2926" s="548">
        <f>IF(AH2926=0,0,(AJ2926/AH2926)*100)</f>
        <v>0</v>
      </c>
      <c r="AM2926" s="549"/>
      <c r="AN2926" s="564"/>
      <c r="AO2926" s="565"/>
      <c r="AP2926" s="568"/>
      <c r="AQ2926" s="569"/>
      <c r="AR2926" s="548">
        <f>IF(AN2926=0,0,(AP2926/AN2926)*100)</f>
        <v>0</v>
      </c>
      <c r="AS2926" s="549"/>
      <c r="AT2926" s="572">
        <f>AB2926+AH2926+AN2926</f>
        <v>0</v>
      </c>
      <c r="AU2926" s="573"/>
      <c r="AV2926" s="544">
        <f>AD2926+AJ2926+AP2926</f>
        <v>0</v>
      </c>
      <c r="AW2926" s="545"/>
      <c r="AX2926" s="548">
        <f>IF(AT2926=0,0,(AV2926/AT2926)*100)</f>
        <v>0</v>
      </c>
      <c r="AY2926" s="549"/>
      <c r="AZ2926" s="564"/>
      <c r="BA2926" s="565"/>
      <c r="BB2926" s="568"/>
      <c r="BC2926" s="569"/>
      <c r="BD2926" s="548">
        <f>IF(AZ2926=0,0,(BB2926/AZ2926)*100)</f>
        <v>0</v>
      </c>
      <c r="BE2926" s="549"/>
      <c r="BF2926" s="572">
        <f>AT2926+AZ2926</f>
        <v>0</v>
      </c>
      <c r="BG2926" s="573"/>
      <c r="BH2926" s="544">
        <f>AV2926+BB2926</f>
        <v>0</v>
      </c>
      <c r="BI2926" s="545"/>
      <c r="BJ2926" s="548">
        <f>IF(BF2926=0,0,(BH2926/BF2926)*100)</f>
        <v>0</v>
      </c>
      <c r="BK2926" s="549"/>
      <c r="BL2926" s="552">
        <f>(AD2926*2)+(AJ2926*2)+(AP2926*3)+BB2926</f>
        <v>0</v>
      </c>
      <c r="BM2926" s="553"/>
      <c r="BN2926" s="554"/>
      <c r="BO2926" s="560" t="e">
        <f>(BL2926*BR$2312)+(N2926*BR$2313)+(X2926*BR$2314)+(R2926*BR$2315)+(V2926*BR$2316)+(Z2926*BR$2317)</f>
        <v>#REF!</v>
      </c>
      <c r="BP2926" s="560" t="e">
        <f>((AZ2926-BB2926)*BR$2319)+((AT2926-AV2926)*BR$2318)+(H2926*BR$2320)+(P2926*BR$2321)</f>
        <v>#REF!</v>
      </c>
      <c r="BQ2926" s="62"/>
      <c r="BR2926" s="62"/>
      <c r="BS2926" s="62"/>
    </row>
    <row r="2927" spans="1:76" ht="21.75" customHeight="1">
      <c r="A2927" s="62"/>
      <c r="B2927" s="587"/>
      <c r="C2927" s="562" t="str">
        <f>IF(ROSTER!D$32="","",ROSTER!D$32)</f>
        <v/>
      </c>
      <c r="D2927" s="563"/>
      <c r="E2927" s="591"/>
      <c r="F2927" s="593"/>
      <c r="G2927" s="595"/>
      <c r="H2927" s="585"/>
      <c r="I2927" s="577"/>
      <c r="J2927" s="566"/>
      <c r="K2927" s="567"/>
      <c r="L2927" s="570"/>
      <c r="M2927" s="571"/>
      <c r="N2927" s="582" t="s">
        <v>16</v>
      </c>
      <c r="O2927" s="583"/>
      <c r="P2927" s="566"/>
      <c r="Q2927" s="567"/>
      <c r="R2927" s="570"/>
      <c r="S2927" s="571"/>
      <c r="T2927" s="582" t="s">
        <v>16</v>
      </c>
      <c r="U2927" s="583"/>
      <c r="V2927" s="585"/>
      <c r="W2927" s="577"/>
      <c r="X2927" s="566"/>
      <c r="Y2927" s="577"/>
      <c r="Z2927" s="566"/>
      <c r="AA2927" s="577"/>
      <c r="AB2927" s="566"/>
      <c r="AC2927" s="567"/>
      <c r="AD2927" s="570"/>
      <c r="AE2927" s="571"/>
      <c r="AF2927" s="598"/>
      <c r="AG2927" s="599"/>
      <c r="AH2927" s="566"/>
      <c r="AI2927" s="567"/>
      <c r="AJ2927" s="570"/>
      <c r="AK2927" s="571"/>
      <c r="AL2927" s="598"/>
      <c r="AM2927" s="599"/>
      <c r="AN2927" s="566"/>
      <c r="AO2927" s="567"/>
      <c r="AP2927" s="570"/>
      <c r="AQ2927" s="571"/>
      <c r="AR2927" s="598"/>
      <c r="AS2927" s="599"/>
      <c r="AT2927" s="603"/>
      <c r="AU2927" s="604"/>
      <c r="AV2927" s="596"/>
      <c r="AW2927" s="597"/>
      <c r="AX2927" s="598"/>
      <c r="AY2927" s="599"/>
      <c r="AZ2927" s="566"/>
      <c r="BA2927" s="567"/>
      <c r="BB2927" s="570"/>
      <c r="BC2927" s="571"/>
      <c r="BD2927" s="598"/>
      <c r="BE2927" s="599"/>
      <c r="BF2927" s="603"/>
      <c r="BG2927" s="604"/>
      <c r="BH2927" s="596"/>
      <c r="BI2927" s="597"/>
      <c r="BJ2927" s="598"/>
      <c r="BK2927" s="599"/>
      <c r="BL2927" s="600"/>
      <c r="BM2927" s="601"/>
      <c r="BN2927" s="602"/>
      <c r="BO2927" s="561"/>
      <c r="BP2927" s="561"/>
      <c r="BQ2927" s="62"/>
      <c r="BR2927" s="62"/>
      <c r="BS2927" s="62"/>
    </row>
    <row r="2928" spans="1:76" ht="21.75" customHeight="1">
      <c r="A2928" s="62"/>
      <c r="B2928" s="586" t="str">
        <f>IF(ROSTER!B$34="","",ROSTER!B$34)</f>
        <v/>
      </c>
      <c r="C2928" s="588" t="str">
        <f>IF(ROSTER!C$34="","",ROSTER!C$34)</f>
        <v/>
      </c>
      <c r="D2928" s="589"/>
      <c r="E2928" s="590"/>
      <c r="F2928" s="592">
        <f>IF(E2928="y",1,IF(E2928="S",1,0))</f>
        <v>0</v>
      </c>
      <c r="G2928" s="594">
        <f>IF(E2928="S",1,0)</f>
        <v>0</v>
      </c>
      <c r="H2928" s="584"/>
      <c r="I2928" s="576"/>
      <c r="J2928" s="564"/>
      <c r="K2928" s="565"/>
      <c r="L2928" s="568"/>
      <c r="M2928" s="569"/>
      <c r="N2928" s="578">
        <f>L2928+J2928</f>
        <v>0</v>
      </c>
      <c r="O2928" s="579"/>
      <c r="P2928" s="564"/>
      <c r="Q2928" s="565"/>
      <c r="R2928" s="568"/>
      <c r="S2928" s="569"/>
      <c r="T2928" s="578">
        <f>R2928-P2928</f>
        <v>0</v>
      </c>
      <c r="U2928" s="579"/>
      <c r="V2928" s="584"/>
      <c r="W2928" s="576"/>
      <c r="X2928" s="564"/>
      <c r="Y2928" s="576"/>
      <c r="Z2928" s="564"/>
      <c r="AA2928" s="576"/>
      <c r="AB2928" s="564"/>
      <c r="AC2928" s="565"/>
      <c r="AD2928" s="568"/>
      <c r="AE2928" s="569"/>
      <c r="AF2928" s="548">
        <f>IF(AB2928=0,0,(AD2928/AB2928)*100)</f>
        <v>0</v>
      </c>
      <c r="AG2928" s="549"/>
      <c r="AH2928" s="564"/>
      <c r="AI2928" s="565"/>
      <c r="AJ2928" s="568"/>
      <c r="AK2928" s="569"/>
      <c r="AL2928" s="548">
        <f>IF(AH2928=0,0,(AJ2928/AH2928)*100)</f>
        <v>0</v>
      </c>
      <c r="AM2928" s="549"/>
      <c r="AN2928" s="564"/>
      <c r="AO2928" s="565"/>
      <c r="AP2928" s="568"/>
      <c r="AQ2928" s="569"/>
      <c r="AR2928" s="548">
        <f>IF(AN2928=0,0,(AP2928/AN2928)*100)</f>
        <v>0</v>
      </c>
      <c r="AS2928" s="549"/>
      <c r="AT2928" s="572">
        <f>AB2928+AH2928+AN2928</f>
        <v>0</v>
      </c>
      <c r="AU2928" s="573"/>
      <c r="AV2928" s="544">
        <f>AD2928+AJ2928+AP2928</f>
        <v>0</v>
      </c>
      <c r="AW2928" s="545"/>
      <c r="AX2928" s="548">
        <f>IF(AT2928=0,0,(AV2928/AT2928)*100)</f>
        <v>0</v>
      </c>
      <c r="AY2928" s="549"/>
      <c r="AZ2928" s="564"/>
      <c r="BA2928" s="565"/>
      <c r="BB2928" s="568"/>
      <c r="BC2928" s="569"/>
      <c r="BD2928" s="548">
        <f>IF(AZ2928=0,0,(BB2928/AZ2928)*100)</f>
        <v>0</v>
      </c>
      <c r="BE2928" s="549"/>
      <c r="BF2928" s="572">
        <f>AT2928+AZ2928</f>
        <v>0</v>
      </c>
      <c r="BG2928" s="573"/>
      <c r="BH2928" s="544">
        <f>AV2928+BB2928</f>
        <v>0</v>
      </c>
      <c r="BI2928" s="545"/>
      <c r="BJ2928" s="548">
        <f>IF(BF2928=0,0,(BH2928/BF2928)*100)</f>
        <v>0</v>
      </c>
      <c r="BK2928" s="549"/>
      <c r="BL2928" s="552">
        <f>(AD2928*2)+(AJ2928*2)+(AP2928*3)+BB2928</f>
        <v>0</v>
      </c>
      <c r="BM2928" s="553"/>
      <c r="BN2928" s="554"/>
      <c r="BO2928" s="560" t="e">
        <f>(BL2928*BR$2312)+(N2928*BR$2313)+(X2928*BR$2314)+(R2928*BR$2315)+(V2928*BR$2316)+(Z2928*BR$2317)</f>
        <v>#REF!</v>
      </c>
      <c r="BP2928" s="560" t="e">
        <f>((AZ2928-BB2928)*BR$2319)+((AT2928-AV2928)*BR$2318)+(H2928*BR$2320)+(P2928*BR$2321)</f>
        <v>#REF!</v>
      </c>
      <c r="BQ2928" s="62"/>
      <c r="BR2928" s="62"/>
      <c r="BS2928" s="62"/>
    </row>
    <row r="2929" spans="1:73" ht="21.75" customHeight="1">
      <c r="A2929" s="62"/>
      <c r="B2929" s="587"/>
      <c r="C2929" s="562" t="str">
        <f>IF(ROSTER!D$34="","",ROSTER!D$34)</f>
        <v/>
      </c>
      <c r="D2929" s="563"/>
      <c r="E2929" s="591"/>
      <c r="F2929" s="593"/>
      <c r="G2929" s="595"/>
      <c r="H2929" s="585"/>
      <c r="I2929" s="577"/>
      <c r="J2929" s="566"/>
      <c r="K2929" s="567"/>
      <c r="L2929" s="570"/>
      <c r="M2929" s="571"/>
      <c r="N2929" s="582" t="s">
        <v>16</v>
      </c>
      <c r="O2929" s="583"/>
      <c r="P2929" s="566"/>
      <c r="Q2929" s="567"/>
      <c r="R2929" s="570"/>
      <c r="S2929" s="571"/>
      <c r="T2929" s="582" t="s">
        <v>16</v>
      </c>
      <c r="U2929" s="583"/>
      <c r="V2929" s="585"/>
      <c r="W2929" s="577"/>
      <c r="X2929" s="566"/>
      <c r="Y2929" s="577"/>
      <c r="Z2929" s="566"/>
      <c r="AA2929" s="577"/>
      <c r="AB2929" s="566"/>
      <c r="AC2929" s="567"/>
      <c r="AD2929" s="570"/>
      <c r="AE2929" s="571"/>
      <c r="AF2929" s="598"/>
      <c r="AG2929" s="599"/>
      <c r="AH2929" s="566"/>
      <c r="AI2929" s="567"/>
      <c r="AJ2929" s="570"/>
      <c r="AK2929" s="571"/>
      <c r="AL2929" s="598"/>
      <c r="AM2929" s="599"/>
      <c r="AN2929" s="566"/>
      <c r="AO2929" s="567"/>
      <c r="AP2929" s="570"/>
      <c r="AQ2929" s="571"/>
      <c r="AR2929" s="598"/>
      <c r="AS2929" s="599"/>
      <c r="AT2929" s="603"/>
      <c r="AU2929" s="604"/>
      <c r="AV2929" s="596"/>
      <c r="AW2929" s="597"/>
      <c r="AX2929" s="598"/>
      <c r="AY2929" s="599"/>
      <c r="AZ2929" s="566"/>
      <c r="BA2929" s="567"/>
      <c r="BB2929" s="570"/>
      <c r="BC2929" s="571"/>
      <c r="BD2929" s="598"/>
      <c r="BE2929" s="599"/>
      <c r="BF2929" s="603"/>
      <c r="BG2929" s="604"/>
      <c r="BH2929" s="596"/>
      <c r="BI2929" s="597"/>
      <c r="BJ2929" s="598"/>
      <c r="BK2929" s="599"/>
      <c r="BL2929" s="600"/>
      <c r="BM2929" s="601"/>
      <c r="BN2929" s="602"/>
      <c r="BO2929" s="561"/>
      <c r="BP2929" s="561"/>
      <c r="BQ2929" s="62"/>
      <c r="BR2929" s="62"/>
      <c r="BS2929" s="62"/>
    </row>
    <row r="2930" spans="1:73" ht="21.75" customHeight="1">
      <c r="A2930" s="62"/>
      <c r="B2930" s="586" t="str">
        <f>IF(ROSTER!B$36="","",ROSTER!B$36)</f>
        <v/>
      </c>
      <c r="C2930" s="588" t="str">
        <f>IF(ROSTER!C$36="","",ROSTER!C$36)</f>
        <v/>
      </c>
      <c r="D2930" s="589"/>
      <c r="E2930" s="590"/>
      <c r="F2930" s="592">
        <f>IF(E2930="y",1,IF(E2930="S",1,0))</f>
        <v>0</v>
      </c>
      <c r="G2930" s="594">
        <f>IF(E2930="S",1,0)</f>
        <v>0</v>
      </c>
      <c r="H2930" s="584"/>
      <c r="I2930" s="576"/>
      <c r="J2930" s="564"/>
      <c r="K2930" s="565"/>
      <c r="L2930" s="568"/>
      <c r="M2930" s="569"/>
      <c r="N2930" s="578">
        <f>L2930+J2930</f>
        <v>0</v>
      </c>
      <c r="O2930" s="579"/>
      <c r="P2930" s="564"/>
      <c r="Q2930" s="565"/>
      <c r="R2930" s="568"/>
      <c r="S2930" s="569"/>
      <c r="T2930" s="578">
        <f>R2930-P2930</f>
        <v>0</v>
      </c>
      <c r="U2930" s="579"/>
      <c r="V2930" s="584"/>
      <c r="W2930" s="576"/>
      <c r="X2930" s="564"/>
      <c r="Y2930" s="576"/>
      <c r="Z2930" s="564"/>
      <c r="AA2930" s="576"/>
      <c r="AB2930" s="564"/>
      <c r="AC2930" s="565"/>
      <c r="AD2930" s="568"/>
      <c r="AE2930" s="569"/>
      <c r="AF2930" s="548">
        <f>IF(AB2930=0,0,(AD2930/AB2930)*100)</f>
        <v>0</v>
      </c>
      <c r="AG2930" s="549"/>
      <c r="AH2930" s="564"/>
      <c r="AI2930" s="565"/>
      <c r="AJ2930" s="568"/>
      <c r="AK2930" s="569"/>
      <c r="AL2930" s="548">
        <f>IF(AH2930=0,0,(AJ2930/AH2930)*100)</f>
        <v>0</v>
      </c>
      <c r="AM2930" s="549"/>
      <c r="AN2930" s="564"/>
      <c r="AO2930" s="565"/>
      <c r="AP2930" s="568"/>
      <c r="AQ2930" s="569"/>
      <c r="AR2930" s="548">
        <f>IF(AN2930=0,0,(AP2930/AN2930)*100)</f>
        <v>0</v>
      </c>
      <c r="AS2930" s="549"/>
      <c r="AT2930" s="572">
        <f>AB2930+AH2930+AN2930</f>
        <v>0</v>
      </c>
      <c r="AU2930" s="573"/>
      <c r="AV2930" s="544">
        <f>AD2930+AJ2930+AP2930</f>
        <v>0</v>
      </c>
      <c r="AW2930" s="545"/>
      <c r="AX2930" s="548">
        <f>IF(AT2930=0,0,(AV2930/AT2930)*100)</f>
        <v>0</v>
      </c>
      <c r="AY2930" s="549"/>
      <c r="AZ2930" s="564"/>
      <c r="BA2930" s="565"/>
      <c r="BB2930" s="568"/>
      <c r="BC2930" s="569"/>
      <c r="BD2930" s="548">
        <f>IF(AZ2930=0,0,(BB2930/AZ2930)*100)</f>
        <v>0</v>
      </c>
      <c r="BE2930" s="549"/>
      <c r="BF2930" s="572">
        <f>AT2930+AZ2930</f>
        <v>0</v>
      </c>
      <c r="BG2930" s="573"/>
      <c r="BH2930" s="544">
        <f>AV2930+BB2930</f>
        <v>0</v>
      </c>
      <c r="BI2930" s="545"/>
      <c r="BJ2930" s="548">
        <f>IF(BF2930=0,0,(BH2930/BF2930)*100)</f>
        <v>0</v>
      </c>
      <c r="BK2930" s="549"/>
      <c r="BL2930" s="552">
        <f>(AD2930*2)+(AJ2930*2)+(AP2930*3)+BB2930</f>
        <v>0</v>
      </c>
      <c r="BM2930" s="553"/>
      <c r="BN2930" s="554"/>
      <c r="BO2930" s="560" t="e">
        <f>(BL2930*BR$2312)+(N2930*BR$2313)+(X2930*BR$2314)+(R2930*BR$2315)+(V2930*BR$2316)+(Z2930*BR$2317)</f>
        <v>#REF!</v>
      </c>
      <c r="BP2930" s="560" t="e">
        <f>((AZ2930-BB2930)*BR$2319)+((AT2930-AV2930)*BR$2318)+(H2930*BR$2320)+(P2930*BR$2321)</f>
        <v>#REF!</v>
      </c>
      <c r="BQ2930" s="62"/>
      <c r="BR2930" s="62"/>
      <c r="BS2930" s="62"/>
    </row>
    <row r="2931" spans="1:73" ht="21.75" customHeight="1">
      <c r="A2931" s="62"/>
      <c r="B2931" s="587"/>
      <c r="C2931" s="562" t="str">
        <f>IF(ROSTER!D$36="","",ROSTER!D$36)</f>
        <v/>
      </c>
      <c r="D2931" s="563"/>
      <c r="E2931" s="591"/>
      <c r="F2931" s="593"/>
      <c r="G2931" s="595"/>
      <c r="H2931" s="585"/>
      <c r="I2931" s="577"/>
      <c r="J2931" s="566"/>
      <c r="K2931" s="567"/>
      <c r="L2931" s="570"/>
      <c r="M2931" s="571"/>
      <c r="N2931" s="582" t="s">
        <v>16</v>
      </c>
      <c r="O2931" s="583"/>
      <c r="P2931" s="566"/>
      <c r="Q2931" s="567"/>
      <c r="R2931" s="570"/>
      <c r="S2931" s="571"/>
      <c r="T2931" s="582" t="s">
        <v>16</v>
      </c>
      <c r="U2931" s="583"/>
      <c r="V2931" s="585"/>
      <c r="W2931" s="577"/>
      <c r="X2931" s="566"/>
      <c r="Y2931" s="577"/>
      <c r="Z2931" s="566"/>
      <c r="AA2931" s="577"/>
      <c r="AB2931" s="566"/>
      <c r="AC2931" s="567"/>
      <c r="AD2931" s="570"/>
      <c r="AE2931" s="571"/>
      <c r="AF2931" s="598"/>
      <c r="AG2931" s="599"/>
      <c r="AH2931" s="566"/>
      <c r="AI2931" s="567"/>
      <c r="AJ2931" s="570"/>
      <c r="AK2931" s="571"/>
      <c r="AL2931" s="598"/>
      <c r="AM2931" s="599"/>
      <c r="AN2931" s="566"/>
      <c r="AO2931" s="567"/>
      <c r="AP2931" s="570"/>
      <c r="AQ2931" s="571"/>
      <c r="AR2931" s="598"/>
      <c r="AS2931" s="599"/>
      <c r="AT2931" s="603"/>
      <c r="AU2931" s="604"/>
      <c r="AV2931" s="596"/>
      <c r="AW2931" s="597"/>
      <c r="AX2931" s="598"/>
      <c r="AY2931" s="599"/>
      <c r="AZ2931" s="566"/>
      <c r="BA2931" s="567"/>
      <c r="BB2931" s="570"/>
      <c r="BC2931" s="571"/>
      <c r="BD2931" s="598"/>
      <c r="BE2931" s="599"/>
      <c r="BF2931" s="603"/>
      <c r="BG2931" s="604"/>
      <c r="BH2931" s="596"/>
      <c r="BI2931" s="597"/>
      <c r="BJ2931" s="598"/>
      <c r="BK2931" s="599"/>
      <c r="BL2931" s="600"/>
      <c r="BM2931" s="601"/>
      <c r="BN2931" s="602"/>
      <c r="BO2931" s="561"/>
      <c r="BP2931" s="561"/>
      <c r="BQ2931" s="62"/>
      <c r="BR2931" s="62"/>
      <c r="BS2931" s="62"/>
    </row>
    <row r="2932" spans="1:73" ht="21.75" customHeight="1">
      <c r="A2932" s="62"/>
      <c r="B2932" s="586" t="str">
        <f>IF(ROSTER!B$38="","",ROSTER!B$38)</f>
        <v/>
      </c>
      <c r="C2932" s="588" t="str">
        <f>IF(ROSTER!C$38="","",ROSTER!C$38)</f>
        <v/>
      </c>
      <c r="D2932" s="589"/>
      <c r="E2932" s="590"/>
      <c r="F2932" s="592">
        <f>IF(E2932="y",1,IF(E2932="S",1,0))</f>
        <v>0</v>
      </c>
      <c r="G2932" s="594">
        <f>IF(E2932="S",1,0)</f>
        <v>0</v>
      </c>
      <c r="H2932" s="584"/>
      <c r="I2932" s="576"/>
      <c r="J2932" s="564"/>
      <c r="K2932" s="565"/>
      <c r="L2932" s="568"/>
      <c r="M2932" s="569"/>
      <c r="N2932" s="578">
        <f>L2932+J2932</f>
        <v>0</v>
      </c>
      <c r="O2932" s="579"/>
      <c r="P2932" s="564"/>
      <c r="Q2932" s="565"/>
      <c r="R2932" s="568"/>
      <c r="S2932" s="569"/>
      <c r="T2932" s="578">
        <f>R2932-P2932</f>
        <v>0</v>
      </c>
      <c r="U2932" s="579"/>
      <c r="V2932" s="584"/>
      <c r="W2932" s="576"/>
      <c r="X2932" s="564"/>
      <c r="Y2932" s="576"/>
      <c r="Z2932" s="564"/>
      <c r="AA2932" s="576"/>
      <c r="AB2932" s="564"/>
      <c r="AC2932" s="565"/>
      <c r="AD2932" s="568"/>
      <c r="AE2932" s="569"/>
      <c r="AF2932" s="548">
        <f>IF(AB2932=0,0,(AD2932/AB2932)*100)</f>
        <v>0</v>
      </c>
      <c r="AG2932" s="549"/>
      <c r="AH2932" s="564"/>
      <c r="AI2932" s="565"/>
      <c r="AJ2932" s="568"/>
      <c r="AK2932" s="569"/>
      <c r="AL2932" s="548">
        <f>IF(AH2932=0,0,(AJ2932/AH2932)*100)</f>
        <v>0</v>
      </c>
      <c r="AM2932" s="549"/>
      <c r="AN2932" s="564"/>
      <c r="AO2932" s="565"/>
      <c r="AP2932" s="568"/>
      <c r="AQ2932" s="569"/>
      <c r="AR2932" s="548">
        <f>IF(AN2932=0,0,(AP2932/AN2932)*100)</f>
        <v>0</v>
      </c>
      <c r="AS2932" s="549"/>
      <c r="AT2932" s="572">
        <f>AB2932+AH2932+AN2932</f>
        <v>0</v>
      </c>
      <c r="AU2932" s="573"/>
      <c r="AV2932" s="544">
        <f>AD2932+AJ2932+AP2932</f>
        <v>0</v>
      </c>
      <c r="AW2932" s="545"/>
      <c r="AX2932" s="548">
        <f>IF(AT2932=0,0,(AV2932/AT2932)*100)</f>
        <v>0</v>
      </c>
      <c r="AY2932" s="549"/>
      <c r="AZ2932" s="564"/>
      <c r="BA2932" s="565"/>
      <c r="BB2932" s="568"/>
      <c r="BC2932" s="569"/>
      <c r="BD2932" s="548">
        <f>IF(AZ2932=0,0,(BB2932/AZ2932)*100)</f>
        <v>0</v>
      </c>
      <c r="BE2932" s="549"/>
      <c r="BF2932" s="572">
        <f>AT2932+AZ2932</f>
        <v>0</v>
      </c>
      <c r="BG2932" s="573"/>
      <c r="BH2932" s="544">
        <f>AV2932+BB2932</f>
        <v>0</v>
      </c>
      <c r="BI2932" s="545"/>
      <c r="BJ2932" s="548">
        <f>IF(BF2932=0,0,(BH2932/BF2932)*100)</f>
        <v>0</v>
      </c>
      <c r="BK2932" s="549"/>
      <c r="BL2932" s="552">
        <f>(AD2932*2)+(AJ2932*2)+(AP2932*3)+BB2932</f>
        <v>0</v>
      </c>
      <c r="BM2932" s="553"/>
      <c r="BN2932" s="554"/>
      <c r="BO2932" s="560" t="e">
        <f>(BL2932*BR$2312)+(N2932*BR$2313)+(X2932*BR$2314)+(R2932*BR$2315)+(V2932*BR$2316)+(Z2932*BR$2317)</f>
        <v>#REF!</v>
      </c>
      <c r="BP2932" s="560" t="e">
        <f>((AZ2932-BB2932)*BR$2319)+((AT2932-AV2932)*BR$2318)+(H2932*BR$2320)+(P2932*BR$2321)</f>
        <v>#REF!</v>
      </c>
      <c r="BQ2932" s="62"/>
      <c r="BR2932" s="62"/>
      <c r="BS2932" s="62"/>
    </row>
    <row r="2933" spans="1:73" ht="21.75" customHeight="1">
      <c r="A2933" s="62"/>
      <c r="B2933" s="587"/>
      <c r="C2933" s="562" t="str">
        <f>IF(ROSTER!D$38="","",ROSTER!D$38)</f>
        <v/>
      </c>
      <c r="D2933" s="563"/>
      <c r="E2933" s="591"/>
      <c r="F2933" s="593"/>
      <c r="G2933" s="595"/>
      <c r="H2933" s="585"/>
      <c r="I2933" s="577"/>
      <c r="J2933" s="566"/>
      <c r="K2933" s="567"/>
      <c r="L2933" s="570"/>
      <c r="M2933" s="571"/>
      <c r="N2933" s="582" t="s">
        <v>16</v>
      </c>
      <c r="O2933" s="583"/>
      <c r="P2933" s="566"/>
      <c r="Q2933" s="567"/>
      <c r="R2933" s="570"/>
      <c r="S2933" s="571"/>
      <c r="T2933" s="582" t="s">
        <v>16</v>
      </c>
      <c r="U2933" s="583"/>
      <c r="V2933" s="585"/>
      <c r="W2933" s="577"/>
      <c r="X2933" s="566"/>
      <c r="Y2933" s="577"/>
      <c r="Z2933" s="566"/>
      <c r="AA2933" s="577"/>
      <c r="AB2933" s="566"/>
      <c r="AC2933" s="567"/>
      <c r="AD2933" s="570"/>
      <c r="AE2933" s="571"/>
      <c r="AF2933" s="598"/>
      <c r="AG2933" s="599"/>
      <c r="AH2933" s="566"/>
      <c r="AI2933" s="567"/>
      <c r="AJ2933" s="570"/>
      <c r="AK2933" s="571"/>
      <c r="AL2933" s="598"/>
      <c r="AM2933" s="599"/>
      <c r="AN2933" s="566"/>
      <c r="AO2933" s="567"/>
      <c r="AP2933" s="570"/>
      <c r="AQ2933" s="571"/>
      <c r="AR2933" s="598"/>
      <c r="AS2933" s="599"/>
      <c r="AT2933" s="603"/>
      <c r="AU2933" s="604"/>
      <c r="AV2933" s="596"/>
      <c r="AW2933" s="597"/>
      <c r="AX2933" s="598"/>
      <c r="AY2933" s="599"/>
      <c r="AZ2933" s="566"/>
      <c r="BA2933" s="567"/>
      <c r="BB2933" s="570"/>
      <c r="BC2933" s="571"/>
      <c r="BD2933" s="598"/>
      <c r="BE2933" s="599"/>
      <c r="BF2933" s="603"/>
      <c r="BG2933" s="604"/>
      <c r="BH2933" s="596"/>
      <c r="BI2933" s="597"/>
      <c r="BJ2933" s="598"/>
      <c r="BK2933" s="599"/>
      <c r="BL2933" s="600"/>
      <c r="BM2933" s="601"/>
      <c r="BN2933" s="602"/>
      <c r="BO2933" s="561"/>
      <c r="BP2933" s="561"/>
      <c r="BQ2933" s="62"/>
      <c r="BR2933" s="62"/>
      <c r="BS2933" s="62"/>
    </row>
    <row r="2934" spans="1:73" ht="21.75" customHeight="1">
      <c r="A2934" s="62"/>
      <c r="B2934" s="586" t="str">
        <f>IF(ROSTER!B$40="","",ROSTER!B$40)</f>
        <v/>
      </c>
      <c r="C2934" s="588" t="str">
        <f>IF(ROSTER!C$40="","",ROSTER!C$40)</f>
        <v/>
      </c>
      <c r="D2934" s="589"/>
      <c r="E2934" s="590"/>
      <c r="F2934" s="592">
        <f>IF(E2934="y",1,IF(E2934="S",1,0))</f>
        <v>0</v>
      </c>
      <c r="G2934" s="594">
        <f>IF(E2934="S",1,0)</f>
        <v>0</v>
      </c>
      <c r="H2934" s="584"/>
      <c r="I2934" s="576"/>
      <c r="J2934" s="564"/>
      <c r="K2934" s="565"/>
      <c r="L2934" s="568"/>
      <c r="M2934" s="569"/>
      <c r="N2934" s="578">
        <f>L2934+J2934</f>
        <v>0</v>
      </c>
      <c r="O2934" s="579"/>
      <c r="P2934" s="564"/>
      <c r="Q2934" s="565"/>
      <c r="R2934" s="568"/>
      <c r="S2934" s="569"/>
      <c r="T2934" s="578">
        <f>R2934-P2934</f>
        <v>0</v>
      </c>
      <c r="U2934" s="579"/>
      <c r="V2934" s="584"/>
      <c r="W2934" s="576"/>
      <c r="X2934" s="564"/>
      <c r="Y2934" s="576"/>
      <c r="Z2934" s="564"/>
      <c r="AA2934" s="576"/>
      <c r="AB2934" s="564"/>
      <c r="AC2934" s="565"/>
      <c r="AD2934" s="568"/>
      <c r="AE2934" s="569"/>
      <c r="AF2934" s="548">
        <f>IF(AB2934=0,0,(AD2934/AB2934)*100)</f>
        <v>0</v>
      </c>
      <c r="AG2934" s="549"/>
      <c r="AH2934" s="564"/>
      <c r="AI2934" s="565"/>
      <c r="AJ2934" s="568"/>
      <c r="AK2934" s="569"/>
      <c r="AL2934" s="548">
        <f>IF(AH2934=0,0,(AJ2934/AH2934)*100)</f>
        <v>0</v>
      </c>
      <c r="AM2934" s="549"/>
      <c r="AN2934" s="564"/>
      <c r="AO2934" s="565"/>
      <c r="AP2934" s="568"/>
      <c r="AQ2934" s="569"/>
      <c r="AR2934" s="548">
        <f>IF(AN2934=0,0,(AP2934/AN2934)*100)</f>
        <v>0</v>
      </c>
      <c r="AS2934" s="549"/>
      <c r="AT2934" s="572">
        <f>AB2934+AH2934+AN2934</f>
        <v>0</v>
      </c>
      <c r="AU2934" s="573"/>
      <c r="AV2934" s="544">
        <f>AD2934+AJ2934+AP2934</f>
        <v>0</v>
      </c>
      <c r="AW2934" s="545"/>
      <c r="AX2934" s="548">
        <f>IF(AT2934=0,0,(AV2934/AT2934)*100)</f>
        <v>0</v>
      </c>
      <c r="AY2934" s="549"/>
      <c r="AZ2934" s="564"/>
      <c r="BA2934" s="565"/>
      <c r="BB2934" s="568"/>
      <c r="BC2934" s="569"/>
      <c r="BD2934" s="548">
        <f>IF(AZ2934=0,0,(BB2934/AZ2934)*100)</f>
        <v>0</v>
      </c>
      <c r="BE2934" s="549"/>
      <c r="BF2934" s="572">
        <f>AT2934+AZ2934</f>
        <v>0</v>
      </c>
      <c r="BG2934" s="573"/>
      <c r="BH2934" s="544">
        <f>AV2934+BB2934</f>
        <v>0</v>
      </c>
      <c r="BI2934" s="545"/>
      <c r="BJ2934" s="548">
        <f>IF(BF2934=0,0,(BH2934/BF2934)*100)</f>
        <v>0</v>
      </c>
      <c r="BK2934" s="549"/>
      <c r="BL2934" s="552">
        <f>(AD2934*2)+(AJ2934*2)+(AP2934*3)+BB2934</f>
        <v>0</v>
      </c>
      <c r="BM2934" s="553"/>
      <c r="BN2934" s="554"/>
      <c r="BO2934" s="560" t="e">
        <f>(BL2934*BR$2312)+(N2934*BR$2313)+(X2934*BR$2314)+(R2934*BR$2315)+(V2934*BR$2316)+(Z2934*BR$2317)</f>
        <v>#REF!</v>
      </c>
      <c r="BP2934" s="560" t="e">
        <f>((AZ2934-BB2934)*BR$2319)+((AT2934-AV2934)*BR$2318)+(H2934*BR$2320)+(P2934*BR$2321)</f>
        <v>#REF!</v>
      </c>
      <c r="BQ2934" s="62"/>
      <c r="BR2934" s="62"/>
      <c r="BS2934" s="62"/>
    </row>
    <row r="2935" spans="1:73" ht="21.75" customHeight="1">
      <c r="A2935" s="62"/>
      <c r="B2935" s="587"/>
      <c r="C2935" s="562" t="str">
        <f>IF(ROSTER!D$40="","",ROSTER!D$40)</f>
        <v/>
      </c>
      <c r="D2935" s="563"/>
      <c r="E2935" s="591"/>
      <c r="F2935" s="593"/>
      <c r="G2935" s="595"/>
      <c r="H2935" s="585"/>
      <c r="I2935" s="577"/>
      <c r="J2935" s="566"/>
      <c r="K2935" s="567"/>
      <c r="L2935" s="570"/>
      <c r="M2935" s="571"/>
      <c r="N2935" s="582" t="s">
        <v>16</v>
      </c>
      <c r="O2935" s="583"/>
      <c r="P2935" s="566"/>
      <c r="Q2935" s="567"/>
      <c r="R2935" s="570"/>
      <c r="S2935" s="571"/>
      <c r="T2935" s="582" t="s">
        <v>16</v>
      </c>
      <c r="U2935" s="583"/>
      <c r="V2935" s="585"/>
      <c r="W2935" s="577"/>
      <c r="X2935" s="566"/>
      <c r="Y2935" s="577"/>
      <c r="Z2935" s="566"/>
      <c r="AA2935" s="577"/>
      <c r="AB2935" s="566"/>
      <c r="AC2935" s="567"/>
      <c r="AD2935" s="570"/>
      <c r="AE2935" s="571"/>
      <c r="AF2935" s="598"/>
      <c r="AG2935" s="599"/>
      <c r="AH2935" s="566"/>
      <c r="AI2935" s="567"/>
      <c r="AJ2935" s="570"/>
      <c r="AK2935" s="571"/>
      <c r="AL2935" s="598"/>
      <c r="AM2935" s="599"/>
      <c r="AN2935" s="566"/>
      <c r="AO2935" s="567"/>
      <c r="AP2935" s="570"/>
      <c r="AQ2935" s="571"/>
      <c r="AR2935" s="598"/>
      <c r="AS2935" s="599"/>
      <c r="AT2935" s="603"/>
      <c r="AU2935" s="604"/>
      <c r="AV2935" s="596"/>
      <c r="AW2935" s="597"/>
      <c r="AX2935" s="598"/>
      <c r="AY2935" s="599"/>
      <c r="AZ2935" s="566"/>
      <c r="BA2935" s="567"/>
      <c r="BB2935" s="570"/>
      <c r="BC2935" s="571"/>
      <c r="BD2935" s="598"/>
      <c r="BE2935" s="599"/>
      <c r="BF2935" s="603"/>
      <c r="BG2935" s="604"/>
      <c r="BH2935" s="596"/>
      <c r="BI2935" s="597"/>
      <c r="BJ2935" s="598"/>
      <c r="BK2935" s="599"/>
      <c r="BL2935" s="600"/>
      <c r="BM2935" s="601"/>
      <c r="BN2935" s="602"/>
      <c r="BO2935" s="561"/>
      <c r="BP2935" s="561"/>
      <c r="BQ2935" s="62"/>
      <c r="BR2935" s="62"/>
      <c r="BS2935" s="62"/>
    </row>
    <row r="2936" spans="1:73" ht="21.75" customHeight="1">
      <c r="A2936" s="62"/>
      <c r="B2936" s="586" t="str">
        <f>IF(ROSTER!B$42="","",ROSTER!B$42)</f>
        <v/>
      </c>
      <c r="C2936" s="588" t="str">
        <f>IF(ROSTER!C$42="","",ROSTER!C$42)</f>
        <v/>
      </c>
      <c r="D2936" s="589"/>
      <c r="E2936" s="590"/>
      <c r="F2936" s="592">
        <f>IF(E2936="y",1,IF(E2936="S",1,0))</f>
        <v>0</v>
      </c>
      <c r="G2936" s="594">
        <f>IF(E2936="S",1,0)</f>
        <v>0</v>
      </c>
      <c r="H2936" s="584"/>
      <c r="I2936" s="576"/>
      <c r="J2936" s="564"/>
      <c r="K2936" s="565"/>
      <c r="L2936" s="568"/>
      <c r="M2936" s="569"/>
      <c r="N2936" s="578">
        <f>L2936+J2936</f>
        <v>0</v>
      </c>
      <c r="O2936" s="579"/>
      <c r="P2936" s="564"/>
      <c r="Q2936" s="565"/>
      <c r="R2936" s="568"/>
      <c r="S2936" s="569"/>
      <c r="T2936" s="578">
        <f>R2936-P2936</f>
        <v>0</v>
      </c>
      <c r="U2936" s="579"/>
      <c r="V2936" s="584"/>
      <c r="W2936" s="576"/>
      <c r="X2936" s="564"/>
      <c r="Y2936" s="576"/>
      <c r="Z2936" s="564"/>
      <c r="AA2936" s="576"/>
      <c r="AB2936" s="564"/>
      <c r="AC2936" s="565"/>
      <c r="AD2936" s="568"/>
      <c r="AE2936" s="569"/>
      <c r="AF2936" s="548">
        <f>IF(AB2936=0,0,(AD2936/AB2936)*100)</f>
        <v>0</v>
      </c>
      <c r="AG2936" s="549"/>
      <c r="AH2936" s="564"/>
      <c r="AI2936" s="565"/>
      <c r="AJ2936" s="568"/>
      <c r="AK2936" s="569"/>
      <c r="AL2936" s="548">
        <f>IF(AH2936=0,0,(AJ2936/AH2936)*100)</f>
        <v>0</v>
      </c>
      <c r="AM2936" s="549"/>
      <c r="AN2936" s="564"/>
      <c r="AO2936" s="565"/>
      <c r="AP2936" s="568"/>
      <c r="AQ2936" s="569"/>
      <c r="AR2936" s="548">
        <f>IF(AN2936=0,0,(AP2936/AN2936)*100)</f>
        <v>0</v>
      </c>
      <c r="AS2936" s="549"/>
      <c r="AT2936" s="572">
        <f>AB2936+AH2936+AN2936</f>
        <v>0</v>
      </c>
      <c r="AU2936" s="573"/>
      <c r="AV2936" s="544">
        <f>AD2936+AJ2936+AP2936</f>
        <v>0</v>
      </c>
      <c r="AW2936" s="545"/>
      <c r="AX2936" s="548">
        <f>IF(AT2936=0,0,(AV2936/AT2936)*100)</f>
        <v>0</v>
      </c>
      <c r="AY2936" s="549"/>
      <c r="AZ2936" s="564"/>
      <c r="BA2936" s="565"/>
      <c r="BB2936" s="568"/>
      <c r="BC2936" s="569"/>
      <c r="BD2936" s="548">
        <f>IF(AZ2936=0,0,(BB2936/AZ2936)*100)</f>
        <v>0</v>
      </c>
      <c r="BE2936" s="549"/>
      <c r="BF2936" s="572">
        <f>AT2936+AZ2936</f>
        <v>0</v>
      </c>
      <c r="BG2936" s="573"/>
      <c r="BH2936" s="544">
        <f>AV2936+BB2936</f>
        <v>0</v>
      </c>
      <c r="BI2936" s="545"/>
      <c r="BJ2936" s="548">
        <f>IF(BF2936=0,0,(BH2936/BF2936)*100)</f>
        <v>0</v>
      </c>
      <c r="BK2936" s="549"/>
      <c r="BL2936" s="552">
        <f>(AD2936*2)+(AJ2936*2)+(AP2936*3)+BB2936</f>
        <v>0</v>
      </c>
      <c r="BM2936" s="553"/>
      <c r="BN2936" s="554"/>
      <c r="BO2936" s="560" t="e">
        <f>(BL2936*BR$2312)+(N2936*BR$2313)+(X2936*BR$2314)+(R2936*BR$2315)+(V2936*BR$2316)+(Z2936*BR$2317)</f>
        <v>#REF!</v>
      </c>
      <c r="BP2936" s="560" t="e">
        <f>((AZ2936-BB2936)*BR$2319)+((AT2936-AV2936)*BR$2318)+(H2936*BR$2320)+(P2936*BR$2321)</f>
        <v>#REF!</v>
      </c>
      <c r="BQ2936" s="62"/>
      <c r="BR2936" s="62"/>
      <c r="BS2936" s="62"/>
    </row>
    <row r="2937" spans="1:73" ht="21.75" customHeight="1">
      <c r="A2937" s="62"/>
      <c r="B2937" s="587"/>
      <c r="C2937" s="562" t="str">
        <f>IF(ROSTER!D$42="","",ROSTER!D$42)</f>
        <v/>
      </c>
      <c r="D2937" s="563"/>
      <c r="E2937" s="591"/>
      <c r="F2937" s="593"/>
      <c r="G2937" s="595"/>
      <c r="H2937" s="585"/>
      <c r="I2937" s="577"/>
      <c r="J2937" s="566"/>
      <c r="K2937" s="567"/>
      <c r="L2937" s="570"/>
      <c r="M2937" s="571"/>
      <c r="N2937" s="582" t="s">
        <v>16</v>
      </c>
      <c r="O2937" s="583"/>
      <c r="P2937" s="566"/>
      <c r="Q2937" s="567"/>
      <c r="R2937" s="570"/>
      <c r="S2937" s="571"/>
      <c r="T2937" s="582" t="s">
        <v>16</v>
      </c>
      <c r="U2937" s="583"/>
      <c r="V2937" s="585"/>
      <c r="W2937" s="577"/>
      <c r="X2937" s="566"/>
      <c r="Y2937" s="577"/>
      <c r="Z2937" s="566"/>
      <c r="AA2937" s="577"/>
      <c r="AB2937" s="566"/>
      <c r="AC2937" s="567"/>
      <c r="AD2937" s="570"/>
      <c r="AE2937" s="571"/>
      <c r="AF2937" s="598"/>
      <c r="AG2937" s="599"/>
      <c r="AH2937" s="566"/>
      <c r="AI2937" s="567"/>
      <c r="AJ2937" s="570"/>
      <c r="AK2937" s="571"/>
      <c r="AL2937" s="598"/>
      <c r="AM2937" s="599"/>
      <c r="AN2937" s="566"/>
      <c r="AO2937" s="567"/>
      <c r="AP2937" s="570"/>
      <c r="AQ2937" s="571"/>
      <c r="AR2937" s="598"/>
      <c r="AS2937" s="599"/>
      <c r="AT2937" s="603"/>
      <c r="AU2937" s="604"/>
      <c r="AV2937" s="596"/>
      <c r="AW2937" s="597"/>
      <c r="AX2937" s="598"/>
      <c r="AY2937" s="599"/>
      <c r="AZ2937" s="566"/>
      <c r="BA2937" s="567"/>
      <c r="BB2937" s="570"/>
      <c r="BC2937" s="571"/>
      <c r="BD2937" s="598"/>
      <c r="BE2937" s="599"/>
      <c r="BF2937" s="603"/>
      <c r="BG2937" s="604"/>
      <c r="BH2937" s="596"/>
      <c r="BI2937" s="597"/>
      <c r="BJ2937" s="598"/>
      <c r="BK2937" s="599"/>
      <c r="BL2937" s="600"/>
      <c r="BM2937" s="601"/>
      <c r="BN2937" s="602"/>
      <c r="BO2937" s="561"/>
      <c r="BP2937" s="561"/>
      <c r="BQ2937" s="62"/>
      <c r="BR2937" s="62"/>
      <c r="BS2937" s="62"/>
    </row>
    <row r="2938" spans="1:73" ht="21.75" customHeight="1">
      <c r="A2938" s="62"/>
      <c r="B2938" s="586" t="str">
        <f>IF(ROSTER!B$44="","",ROSTER!B$44)</f>
        <v/>
      </c>
      <c r="C2938" s="588" t="str">
        <f>IF(ROSTER!C$44="","",ROSTER!C$44)</f>
        <v/>
      </c>
      <c r="D2938" s="589"/>
      <c r="E2938" s="590"/>
      <c r="F2938" s="592">
        <f>IF(E2938="y",1,IF(E2938="S",1,0))</f>
        <v>0</v>
      </c>
      <c r="G2938" s="594">
        <f>IF(E2938="S",1,0)</f>
        <v>0</v>
      </c>
      <c r="H2938" s="584"/>
      <c r="I2938" s="576"/>
      <c r="J2938" s="564"/>
      <c r="K2938" s="565"/>
      <c r="L2938" s="568"/>
      <c r="M2938" s="569"/>
      <c r="N2938" s="578">
        <f>L2938+J2938</f>
        <v>0</v>
      </c>
      <c r="O2938" s="579"/>
      <c r="P2938" s="564"/>
      <c r="Q2938" s="565"/>
      <c r="R2938" s="568"/>
      <c r="S2938" s="569"/>
      <c r="T2938" s="578">
        <f>R2938-P2938</f>
        <v>0</v>
      </c>
      <c r="U2938" s="579"/>
      <c r="V2938" s="584"/>
      <c r="W2938" s="576"/>
      <c r="X2938" s="564"/>
      <c r="Y2938" s="576"/>
      <c r="Z2938" s="564"/>
      <c r="AA2938" s="576"/>
      <c r="AB2938" s="564"/>
      <c r="AC2938" s="565"/>
      <c r="AD2938" s="568"/>
      <c r="AE2938" s="569"/>
      <c r="AF2938" s="548">
        <f>IF(AB2938=0,0,(AD2938/AB2938)*100)</f>
        <v>0</v>
      </c>
      <c r="AG2938" s="549"/>
      <c r="AH2938" s="564"/>
      <c r="AI2938" s="565"/>
      <c r="AJ2938" s="568"/>
      <c r="AK2938" s="569"/>
      <c r="AL2938" s="548">
        <f>IF(AH2938=0,0,(AJ2938/AH2938)*100)</f>
        <v>0</v>
      </c>
      <c r="AM2938" s="549"/>
      <c r="AN2938" s="564"/>
      <c r="AO2938" s="565"/>
      <c r="AP2938" s="568"/>
      <c r="AQ2938" s="569"/>
      <c r="AR2938" s="548">
        <f>IF(AN2938=0,0,(AP2938/AN2938)*100)</f>
        <v>0</v>
      </c>
      <c r="AS2938" s="549"/>
      <c r="AT2938" s="572">
        <f>AB2938+AH2938+AN2938</f>
        <v>0</v>
      </c>
      <c r="AU2938" s="573"/>
      <c r="AV2938" s="544">
        <f>AD2938+AJ2938+AP2938</f>
        <v>0</v>
      </c>
      <c r="AW2938" s="545"/>
      <c r="AX2938" s="548">
        <f>IF(AT2938=0,0,(AV2938/AT2938)*100)</f>
        <v>0</v>
      </c>
      <c r="AY2938" s="549"/>
      <c r="AZ2938" s="564"/>
      <c r="BA2938" s="565"/>
      <c r="BB2938" s="568"/>
      <c r="BC2938" s="569"/>
      <c r="BD2938" s="548">
        <f>IF(AZ2938=0,0,(BB2938/AZ2938)*100)</f>
        <v>0</v>
      </c>
      <c r="BE2938" s="549"/>
      <c r="BF2938" s="572">
        <f>AT2938+AZ2938</f>
        <v>0</v>
      </c>
      <c r="BG2938" s="573"/>
      <c r="BH2938" s="544">
        <f>AV2938+BB2938</f>
        <v>0</v>
      </c>
      <c r="BI2938" s="545"/>
      <c r="BJ2938" s="548">
        <f>IF(BF2938=0,0,(BH2938/BF2938)*100)</f>
        <v>0</v>
      </c>
      <c r="BK2938" s="549"/>
      <c r="BL2938" s="552">
        <f>(AD2938*2)+(AJ2938*2)+(AP2938*3)+BB2938</f>
        <v>0</v>
      </c>
      <c r="BM2938" s="553"/>
      <c r="BN2938" s="554"/>
      <c r="BO2938" s="560" t="e">
        <f>(BL2938*BR$2312)+(N2938*BR$2313)+(X2938*BR$2314)+(R2938*BR$2315)+(V2938*BR$2316)+(Z2938*BR$2317)</f>
        <v>#REF!</v>
      </c>
      <c r="BP2938" s="560" t="e">
        <f>((AZ2938-BB2938)*BR$2319)+((AT2938-AV2938)*BR$2318)+(H2938*BR$2320)+(P2938*BR$2321)</f>
        <v>#REF!</v>
      </c>
      <c r="BQ2938" s="62"/>
      <c r="BR2938" s="62"/>
      <c r="BS2938" s="62"/>
    </row>
    <row r="2939" spans="1:73" ht="21.75" customHeight="1">
      <c r="A2939" s="62"/>
      <c r="B2939" s="587"/>
      <c r="C2939" s="562" t="str">
        <f>IF(ROSTER!D$44="","",ROSTER!D$44)</f>
        <v/>
      </c>
      <c r="D2939" s="563"/>
      <c r="E2939" s="591"/>
      <c r="F2939" s="593"/>
      <c r="G2939" s="595"/>
      <c r="H2939" s="585"/>
      <c r="I2939" s="577"/>
      <c r="J2939" s="566"/>
      <c r="K2939" s="567"/>
      <c r="L2939" s="570"/>
      <c r="M2939" s="571"/>
      <c r="N2939" s="582" t="s">
        <v>16</v>
      </c>
      <c r="O2939" s="583"/>
      <c r="P2939" s="566"/>
      <c r="Q2939" s="567"/>
      <c r="R2939" s="570"/>
      <c r="S2939" s="571"/>
      <c r="T2939" s="582" t="s">
        <v>16</v>
      </c>
      <c r="U2939" s="583"/>
      <c r="V2939" s="585"/>
      <c r="W2939" s="577"/>
      <c r="X2939" s="566"/>
      <c r="Y2939" s="577"/>
      <c r="Z2939" s="566"/>
      <c r="AA2939" s="577"/>
      <c r="AB2939" s="566"/>
      <c r="AC2939" s="567"/>
      <c r="AD2939" s="570"/>
      <c r="AE2939" s="571"/>
      <c r="AF2939" s="598"/>
      <c r="AG2939" s="599"/>
      <c r="AH2939" s="566"/>
      <c r="AI2939" s="567"/>
      <c r="AJ2939" s="570"/>
      <c r="AK2939" s="571"/>
      <c r="AL2939" s="598"/>
      <c r="AM2939" s="599"/>
      <c r="AN2939" s="566"/>
      <c r="AO2939" s="567"/>
      <c r="AP2939" s="570"/>
      <c r="AQ2939" s="571"/>
      <c r="AR2939" s="598"/>
      <c r="AS2939" s="599"/>
      <c r="AT2939" s="603"/>
      <c r="AU2939" s="604"/>
      <c r="AV2939" s="596"/>
      <c r="AW2939" s="597"/>
      <c r="AX2939" s="598"/>
      <c r="AY2939" s="599"/>
      <c r="AZ2939" s="566"/>
      <c r="BA2939" s="567"/>
      <c r="BB2939" s="570"/>
      <c r="BC2939" s="571"/>
      <c r="BD2939" s="598"/>
      <c r="BE2939" s="599"/>
      <c r="BF2939" s="603"/>
      <c r="BG2939" s="604"/>
      <c r="BH2939" s="596"/>
      <c r="BI2939" s="597"/>
      <c r="BJ2939" s="598"/>
      <c r="BK2939" s="599"/>
      <c r="BL2939" s="600"/>
      <c r="BM2939" s="601"/>
      <c r="BN2939" s="602"/>
      <c r="BO2939" s="561"/>
      <c r="BP2939" s="561"/>
      <c r="BQ2939" s="62"/>
      <c r="BR2939" s="62"/>
      <c r="BS2939" s="62"/>
    </row>
    <row r="2940" spans="1:73" ht="21.75" customHeight="1">
      <c r="A2940" s="62"/>
      <c r="B2940" s="586" t="str">
        <f>IF(ROSTER!B$46="","",ROSTER!B$46)</f>
        <v/>
      </c>
      <c r="C2940" s="588" t="str">
        <f>IF(ROSTER!C$46="","",ROSTER!C$46)</f>
        <v/>
      </c>
      <c r="D2940" s="589"/>
      <c r="E2940" s="590"/>
      <c r="F2940" s="592">
        <f>IF(E2940="y",1,IF(E2940="S",1,0))</f>
        <v>0</v>
      </c>
      <c r="G2940" s="594">
        <f>IF(E2940="S",1,0)</f>
        <v>0</v>
      </c>
      <c r="H2940" s="584"/>
      <c r="I2940" s="576"/>
      <c r="J2940" s="564"/>
      <c r="K2940" s="565"/>
      <c r="L2940" s="568"/>
      <c r="M2940" s="569"/>
      <c r="N2940" s="578">
        <f>L2940+J2940</f>
        <v>0</v>
      </c>
      <c r="O2940" s="579"/>
      <c r="P2940" s="564"/>
      <c r="Q2940" s="565"/>
      <c r="R2940" s="568"/>
      <c r="S2940" s="569"/>
      <c r="T2940" s="578">
        <f>R2940-P2940</f>
        <v>0</v>
      </c>
      <c r="U2940" s="579"/>
      <c r="V2940" s="584"/>
      <c r="W2940" s="576"/>
      <c r="X2940" s="564"/>
      <c r="Y2940" s="576"/>
      <c r="Z2940" s="564"/>
      <c r="AA2940" s="576"/>
      <c r="AB2940" s="564"/>
      <c r="AC2940" s="565"/>
      <c r="AD2940" s="568"/>
      <c r="AE2940" s="569"/>
      <c r="AF2940" s="548">
        <f>IF(AB2940=0,0,(AD2940/AB2940)*100)</f>
        <v>0</v>
      </c>
      <c r="AG2940" s="549"/>
      <c r="AH2940" s="564"/>
      <c r="AI2940" s="565"/>
      <c r="AJ2940" s="568"/>
      <c r="AK2940" s="569"/>
      <c r="AL2940" s="548">
        <f>IF(AH2940=0,0,(AJ2940/AH2940)*100)</f>
        <v>0</v>
      </c>
      <c r="AM2940" s="549"/>
      <c r="AN2940" s="564"/>
      <c r="AO2940" s="565"/>
      <c r="AP2940" s="568"/>
      <c r="AQ2940" s="569"/>
      <c r="AR2940" s="548">
        <f>IF(AN2940=0,0,(AP2940/AN2940)*100)</f>
        <v>0</v>
      </c>
      <c r="AS2940" s="549"/>
      <c r="AT2940" s="572">
        <f>AB2940+AH2940+AN2940</f>
        <v>0</v>
      </c>
      <c r="AU2940" s="573"/>
      <c r="AV2940" s="544">
        <f>AD2940+AJ2940+AP2940</f>
        <v>0</v>
      </c>
      <c r="AW2940" s="545"/>
      <c r="AX2940" s="548">
        <f>IF(AT2940=0,0,(AV2940/AT2940)*100)</f>
        <v>0</v>
      </c>
      <c r="AY2940" s="549"/>
      <c r="AZ2940" s="564"/>
      <c r="BA2940" s="565"/>
      <c r="BB2940" s="568"/>
      <c r="BC2940" s="569"/>
      <c r="BD2940" s="548">
        <f>IF(AZ2940=0,0,(BB2940/AZ2940)*100)</f>
        <v>0</v>
      </c>
      <c r="BE2940" s="549"/>
      <c r="BF2940" s="572">
        <f>AT2940+AZ2940</f>
        <v>0</v>
      </c>
      <c r="BG2940" s="573"/>
      <c r="BH2940" s="544">
        <f>AV2940+BB2940</f>
        <v>0</v>
      </c>
      <c r="BI2940" s="545"/>
      <c r="BJ2940" s="548">
        <f>IF(BF2940=0,0,(BH2940/BF2940)*100)</f>
        <v>0</v>
      </c>
      <c r="BK2940" s="549"/>
      <c r="BL2940" s="552">
        <f>(AD2940*2)+(AJ2940*2)+(AP2940*3)+BB2940</f>
        <v>0</v>
      </c>
      <c r="BM2940" s="553"/>
      <c r="BN2940" s="554"/>
      <c r="BO2940" s="558" t="e">
        <f>(BL2940*BR$2312)+(N2940*BR$2313)+(X2940*BR$2314)+(R2940*BR$2315)+(V2940*BR$2316)+(Z2940*BR$2317)</f>
        <v>#REF!</v>
      </c>
      <c r="BP2940" s="560" t="e">
        <f>((AZ2940-BB2940)*BR$2319)+((AT2940-AV2940)*BR$2318)+(H2940*BR$2320)+(P2940*BR$2321)</f>
        <v>#REF!</v>
      </c>
      <c r="BQ2940" s="62"/>
      <c r="BR2940" s="62"/>
      <c r="BS2940" s="62"/>
      <c r="BU2940" s="82"/>
    </row>
    <row r="2941" spans="1:73" ht="22.5" customHeight="1" thickBot="1">
      <c r="A2941" s="62"/>
      <c r="B2941" s="587"/>
      <c r="C2941" s="562" t="str">
        <f>IF(ROSTER!D$46="","",ROSTER!D$46)</f>
        <v/>
      </c>
      <c r="D2941" s="563"/>
      <c r="E2941" s="591"/>
      <c r="F2941" s="593"/>
      <c r="G2941" s="595"/>
      <c r="H2941" s="585"/>
      <c r="I2941" s="577"/>
      <c r="J2941" s="566"/>
      <c r="K2941" s="567"/>
      <c r="L2941" s="570"/>
      <c r="M2941" s="571"/>
      <c r="N2941" s="580" t="s">
        <v>16</v>
      </c>
      <c r="O2941" s="581"/>
      <c r="P2941" s="566"/>
      <c r="Q2941" s="567"/>
      <c r="R2941" s="570"/>
      <c r="S2941" s="571"/>
      <c r="T2941" s="582" t="s">
        <v>16</v>
      </c>
      <c r="U2941" s="583"/>
      <c r="V2941" s="585"/>
      <c r="W2941" s="577"/>
      <c r="X2941" s="566"/>
      <c r="Y2941" s="577"/>
      <c r="Z2941" s="566"/>
      <c r="AA2941" s="577"/>
      <c r="AB2941" s="566"/>
      <c r="AC2941" s="567"/>
      <c r="AD2941" s="570"/>
      <c r="AE2941" s="571"/>
      <c r="AF2941" s="550"/>
      <c r="AG2941" s="551"/>
      <c r="AH2941" s="566"/>
      <c r="AI2941" s="567"/>
      <c r="AJ2941" s="570"/>
      <c r="AK2941" s="571"/>
      <c r="AL2941" s="550"/>
      <c r="AM2941" s="551"/>
      <c r="AN2941" s="566"/>
      <c r="AO2941" s="567"/>
      <c r="AP2941" s="570"/>
      <c r="AQ2941" s="571"/>
      <c r="AR2941" s="550"/>
      <c r="AS2941" s="551"/>
      <c r="AT2941" s="574"/>
      <c r="AU2941" s="575"/>
      <c r="AV2941" s="546"/>
      <c r="AW2941" s="547"/>
      <c r="AX2941" s="550"/>
      <c r="AY2941" s="551"/>
      <c r="AZ2941" s="566"/>
      <c r="BA2941" s="567"/>
      <c r="BB2941" s="570"/>
      <c r="BC2941" s="571"/>
      <c r="BD2941" s="550"/>
      <c r="BE2941" s="551"/>
      <c r="BF2941" s="574"/>
      <c r="BG2941" s="575"/>
      <c r="BH2941" s="546"/>
      <c r="BI2941" s="547"/>
      <c r="BJ2941" s="550"/>
      <c r="BK2941" s="551"/>
      <c r="BL2941" s="555"/>
      <c r="BM2941" s="556"/>
      <c r="BN2941" s="557"/>
      <c r="BO2941" s="559"/>
      <c r="BP2941" s="561"/>
      <c r="BQ2941" s="62"/>
      <c r="BR2941" s="62"/>
      <c r="BS2941" s="62"/>
    </row>
    <row r="2942" spans="1:73" s="82" customFormat="1" ht="33.4" customHeight="1">
      <c r="A2942" s="80"/>
      <c r="B2942" s="538"/>
      <c r="C2942" s="539"/>
      <c r="D2942" s="539" t="s">
        <v>10</v>
      </c>
      <c r="E2942" s="542"/>
      <c r="F2942" s="81"/>
      <c r="G2942" s="81"/>
      <c r="H2942" s="532">
        <f>SUM(H2902:I2941)</f>
        <v>0</v>
      </c>
      <c r="I2942" s="525"/>
      <c r="J2942" s="532">
        <f>SUM(J2902:K2941)</f>
        <v>0</v>
      </c>
      <c r="K2942" s="525"/>
      <c r="L2942" s="524">
        <f>SUM(L2902:M2941)</f>
        <v>0</v>
      </c>
      <c r="M2942" s="528"/>
      <c r="N2942" s="495">
        <f>L2942+J2942</f>
        <v>0</v>
      </c>
      <c r="O2942" s="496"/>
      <c r="P2942" s="524">
        <f>SUM(P2902:Q2941)</f>
        <v>0</v>
      </c>
      <c r="Q2942" s="525"/>
      <c r="R2942" s="524">
        <f>SUM(R2902:S2941)</f>
        <v>0</v>
      </c>
      <c r="S2942" s="528"/>
      <c r="T2942" s="495">
        <f>R2942-P2942</f>
        <v>0</v>
      </c>
      <c r="U2942" s="496"/>
      <c r="V2942" s="524">
        <f>SUM(V2902:W2941)</f>
        <v>0</v>
      </c>
      <c r="W2942" s="528"/>
      <c r="X2942" s="532">
        <f>SUM(X2902:Y2941)</f>
        <v>0</v>
      </c>
      <c r="Y2942" s="496"/>
      <c r="Z2942" s="532">
        <f>SUM(Z2902:AA2941)</f>
        <v>0</v>
      </c>
      <c r="AA2942" s="496"/>
      <c r="AB2942" s="528">
        <f>SUM(AB2902:AC2941)</f>
        <v>0</v>
      </c>
      <c r="AC2942" s="525"/>
      <c r="AD2942" s="524">
        <f>SUM(AD2902:AE2941)</f>
        <v>0</v>
      </c>
      <c r="AE2942" s="528"/>
      <c r="AF2942" s="495">
        <f>IF(AB2942=0,0,(AD2942/AB2942)*100)</f>
        <v>0</v>
      </c>
      <c r="AG2942" s="496"/>
      <c r="AH2942" s="524">
        <f>SUM(AH2902:AI2941)</f>
        <v>0</v>
      </c>
      <c r="AI2942" s="525"/>
      <c r="AJ2942" s="524">
        <f>SUM(AJ2902:AK2941)</f>
        <v>0</v>
      </c>
      <c r="AK2942" s="528"/>
      <c r="AL2942" s="495">
        <f>IF(AH2942=0,0,(AJ2942/AH2942)*100)</f>
        <v>0</v>
      </c>
      <c r="AM2942" s="496"/>
      <c r="AN2942" s="524">
        <f>SUM(AN2902:AO2941)</f>
        <v>0</v>
      </c>
      <c r="AO2942" s="525"/>
      <c r="AP2942" s="524">
        <f>SUM(AP2902:AQ2941)</f>
        <v>0</v>
      </c>
      <c r="AQ2942" s="528"/>
      <c r="AR2942" s="495">
        <f>IF(AN2942=0,0,(AP2942/AN2942)*100)</f>
        <v>0</v>
      </c>
      <c r="AS2942" s="496"/>
      <c r="AT2942" s="532">
        <f>AB2942+AH2942+AN2942</f>
        <v>0</v>
      </c>
      <c r="AU2942" s="525"/>
      <c r="AV2942" s="524">
        <f>AD2942+AJ2942+AP2942</f>
        <v>0</v>
      </c>
      <c r="AW2942" s="534"/>
      <c r="AX2942" s="495">
        <f>IF(AT2942=0,0,(AV2942/AT2942)*100)</f>
        <v>0</v>
      </c>
      <c r="AY2942" s="496"/>
      <c r="AZ2942" s="524">
        <f>SUM(AZ2902:BA2941)</f>
        <v>0</v>
      </c>
      <c r="BA2942" s="525"/>
      <c r="BB2942" s="524">
        <f>SUM(BB2902:BC2941)</f>
        <v>0</v>
      </c>
      <c r="BC2942" s="528"/>
      <c r="BD2942" s="495">
        <f>IF(AZ2942=0,0,(BB2942/AZ2942)*100)</f>
        <v>0</v>
      </c>
      <c r="BE2942" s="496"/>
      <c r="BF2942" s="532">
        <f>AT2942+AZ2942</f>
        <v>0</v>
      </c>
      <c r="BG2942" s="525"/>
      <c r="BH2942" s="524">
        <f>AV2942+BB2942</f>
        <v>0</v>
      </c>
      <c r="BI2942" s="534"/>
      <c r="BJ2942" s="495">
        <f>IF(BF2942=0,0,(BH2942/BF2942)*100)</f>
        <v>0</v>
      </c>
      <c r="BK2942" s="536"/>
      <c r="BL2942" s="511">
        <f>SUM(BL2902:BN2941)</f>
        <v>0</v>
      </c>
      <c r="BM2942" s="512"/>
      <c r="BN2942" s="513"/>
      <c r="BO2942" s="517" t="e">
        <f>(BL2942*BR$2312)+(N2942*BR$2313)+(X2942*BR$2314)+(R2942*BR$2315)+(V2942*BR$2316)+(Z2942*BR$2317)</f>
        <v>#REF!</v>
      </c>
      <c r="BP2942" s="519" t="e">
        <f>((AZ2942-BB2942)*BR$2319)+((AT2942-AV2942)*BR$2318)+(H2942*BR$2320)+(P2942*BR$2321)</f>
        <v>#REF!</v>
      </c>
      <c r="BQ2942" s="80"/>
      <c r="BR2942" s="80"/>
      <c r="BS2942" s="80"/>
    </row>
    <row r="2943" spans="1:73" s="82" customFormat="1" ht="33.950000000000003" customHeight="1" thickBot="1">
      <c r="A2943" s="80"/>
      <c r="B2943" s="540"/>
      <c r="C2943" s="541"/>
      <c r="D2943" s="541"/>
      <c r="E2943" s="543"/>
      <c r="F2943" s="83"/>
      <c r="G2943" s="83"/>
      <c r="H2943" s="533"/>
      <c r="I2943" s="527"/>
      <c r="J2943" s="533"/>
      <c r="K2943" s="527"/>
      <c r="L2943" s="526"/>
      <c r="M2943" s="529"/>
      <c r="N2943" s="530" t="s">
        <v>16</v>
      </c>
      <c r="O2943" s="531"/>
      <c r="P2943" s="526"/>
      <c r="Q2943" s="527"/>
      <c r="R2943" s="526"/>
      <c r="S2943" s="529"/>
      <c r="T2943" s="530" t="s">
        <v>16</v>
      </c>
      <c r="U2943" s="531"/>
      <c r="V2943" s="526"/>
      <c r="W2943" s="529"/>
      <c r="X2943" s="533"/>
      <c r="Y2943" s="531"/>
      <c r="Z2943" s="533"/>
      <c r="AA2943" s="531"/>
      <c r="AB2943" s="529"/>
      <c r="AC2943" s="527"/>
      <c r="AD2943" s="526"/>
      <c r="AE2943" s="529"/>
      <c r="AF2943" s="530"/>
      <c r="AG2943" s="531"/>
      <c r="AH2943" s="526"/>
      <c r="AI2943" s="527"/>
      <c r="AJ2943" s="526"/>
      <c r="AK2943" s="529"/>
      <c r="AL2943" s="530"/>
      <c r="AM2943" s="531"/>
      <c r="AN2943" s="526"/>
      <c r="AO2943" s="527"/>
      <c r="AP2943" s="526"/>
      <c r="AQ2943" s="529"/>
      <c r="AR2943" s="530"/>
      <c r="AS2943" s="531"/>
      <c r="AT2943" s="533"/>
      <c r="AU2943" s="527"/>
      <c r="AV2943" s="526"/>
      <c r="AW2943" s="535"/>
      <c r="AX2943" s="530"/>
      <c r="AY2943" s="531"/>
      <c r="AZ2943" s="526"/>
      <c r="BA2943" s="527"/>
      <c r="BB2943" s="526"/>
      <c r="BC2943" s="529"/>
      <c r="BD2943" s="530"/>
      <c r="BE2943" s="531"/>
      <c r="BF2943" s="533"/>
      <c r="BG2943" s="527"/>
      <c r="BH2943" s="526"/>
      <c r="BI2943" s="535"/>
      <c r="BJ2943" s="530"/>
      <c r="BK2943" s="537"/>
      <c r="BL2943" s="514"/>
      <c r="BM2943" s="515"/>
      <c r="BN2943" s="516"/>
      <c r="BO2943" s="518"/>
      <c r="BP2943" s="520"/>
      <c r="BQ2943" s="80"/>
      <c r="BR2943" s="80"/>
      <c r="BS2943" s="80"/>
    </row>
    <row r="2944" spans="1:73" s="88" customFormat="1" ht="48.2" customHeight="1" thickBot="1">
      <c r="A2944" s="84"/>
      <c r="B2944" s="521"/>
      <c r="C2944" s="522"/>
      <c r="D2944" s="522" t="s">
        <v>13</v>
      </c>
      <c r="E2944" s="523"/>
      <c r="F2944" s="85"/>
      <c r="G2944" s="128"/>
      <c r="H2944" s="509"/>
      <c r="I2944" s="510"/>
      <c r="J2944" s="504"/>
      <c r="K2944" s="505"/>
      <c r="L2944" s="493"/>
      <c r="M2944" s="494"/>
      <c r="N2944" s="506">
        <f>J2944+L2944</f>
        <v>0</v>
      </c>
      <c r="O2944" s="507"/>
      <c r="P2944" s="497">
        <f>R2942</f>
        <v>0</v>
      </c>
      <c r="Q2944" s="498"/>
      <c r="R2944" s="499">
        <f>P2942</f>
        <v>0</v>
      </c>
      <c r="S2944" s="500"/>
      <c r="T2944" s="506">
        <f>R2944-P2944</f>
        <v>0</v>
      </c>
      <c r="U2944" s="507"/>
      <c r="V2944" s="504"/>
      <c r="W2944" s="508"/>
      <c r="X2944" s="509"/>
      <c r="Y2944" s="510"/>
      <c r="Z2944" s="504"/>
      <c r="AA2944" s="508"/>
      <c r="AB2944" s="504"/>
      <c r="AC2944" s="505"/>
      <c r="AD2944" s="493"/>
      <c r="AE2944" s="494"/>
      <c r="AF2944" s="495">
        <f>IF(AB2944=0,0,(AD2944/AB2944)*100)</f>
        <v>0</v>
      </c>
      <c r="AG2944" s="496"/>
      <c r="AH2944" s="504"/>
      <c r="AI2944" s="505"/>
      <c r="AJ2944" s="493"/>
      <c r="AK2944" s="494"/>
      <c r="AL2944" s="495">
        <f>IF(AH2944=0,0,(AJ2944/AH2944)*100)</f>
        <v>0</v>
      </c>
      <c r="AM2944" s="496"/>
      <c r="AN2944" s="504"/>
      <c r="AO2944" s="505"/>
      <c r="AP2944" s="493"/>
      <c r="AQ2944" s="494"/>
      <c r="AR2944" s="495">
        <f>IF(AN2944=0,0,(AP2944/AN2944)*100)</f>
        <v>0</v>
      </c>
      <c r="AS2944" s="496"/>
      <c r="AT2944" s="497">
        <f>AB2944+AH2944+AN2944</f>
        <v>0</v>
      </c>
      <c r="AU2944" s="498"/>
      <c r="AV2944" s="499">
        <f>AD2944+AJ2944+AP2944</f>
        <v>0</v>
      </c>
      <c r="AW2944" s="500"/>
      <c r="AX2944" s="495">
        <f>IF(AT2944=0,0,(AV2944/AT2944)*100)</f>
        <v>0</v>
      </c>
      <c r="AY2944" s="496"/>
      <c r="AZ2944" s="504"/>
      <c r="BA2944" s="505"/>
      <c r="BB2944" s="493"/>
      <c r="BC2944" s="494"/>
      <c r="BD2944" s="495">
        <f>IF(AZ2944=0,0,(BB2944/AZ2944)*100)</f>
        <v>0</v>
      </c>
      <c r="BE2944" s="496"/>
      <c r="BF2944" s="497">
        <f>AT2944+AZ2944</f>
        <v>0</v>
      </c>
      <c r="BG2944" s="498"/>
      <c r="BH2944" s="499">
        <f>AV2944+BB2944</f>
        <v>0</v>
      </c>
      <c r="BI2944" s="500"/>
      <c r="BJ2944" s="495">
        <f>IF(BF2944=0,0,(BH2944/BF2944)*100)</f>
        <v>0</v>
      </c>
      <c r="BK2944" s="496"/>
      <c r="BL2944" s="501"/>
      <c r="BM2944" s="502"/>
      <c r="BN2944" s="503"/>
      <c r="BO2944" s="86"/>
      <c r="BP2944" s="87"/>
      <c r="BQ2944" s="84"/>
      <c r="BR2944" s="84"/>
      <c r="BS2944" s="84"/>
    </row>
    <row r="2945" spans="1:71" s="88" customFormat="1" ht="48.95" customHeight="1" thickBot="1">
      <c r="A2945" s="84"/>
      <c r="B2945" s="247"/>
      <c r="C2945" s="249"/>
      <c r="D2945" s="488" t="s">
        <v>52</v>
      </c>
      <c r="E2945" s="489"/>
      <c r="F2945" s="89"/>
      <c r="G2945" s="89"/>
      <c r="H2945" s="249"/>
      <c r="I2945" s="249"/>
      <c r="J2945" s="490">
        <f>IF((J2942+L2944)=0,0,J2942/(J2942+L2944)*100)</f>
        <v>0</v>
      </c>
      <c r="K2945" s="491"/>
      <c r="L2945" s="490">
        <f>IF((L2942+J2944)=0,0,L2942/(L2942+J2944)*100)</f>
        <v>0</v>
      </c>
      <c r="M2945" s="491"/>
      <c r="N2945" s="490">
        <f>IF((N2942+N2944)=0,0,N2942/(N2942+N2944)*100)</f>
        <v>0</v>
      </c>
      <c r="O2945" s="492"/>
      <c r="P2945" s="654"/>
      <c r="Q2945" s="484"/>
      <c r="R2945" s="484"/>
      <c r="S2945" s="484"/>
      <c r="T2945" s="655"/>
      <c r="U2945" s="655"/>
      <c r="V2945" s="484"/>
      <c r="W2945" s="484"/>
      <c r="X2945" s="484"/>
      <c r="Y2945" s="484"/>
      <c r="Z2945" s="484"/>
      <c r="AA2945" s="484"/>
      <c r="AB2945" s="484"/>
      <c r="AC2945" s="484"/>
      <c r="AD2945" s="484"/>
      <c r="AE2945" s="484"/>
      <c r="AF2945" s="484"/>
      <c r="AG2945" s="484"/>
      <c r="AH2945" s="484"/>
      <c r="AI2945" s="484"/>
      <c r="AJ2945" s="484"/>
      <c r="AK2945" s="484"/>
      <c r="AL2945" s="484"/>
      <c r="AM2945" s="484"/>
      <c r="AN2945" s="484"/>
      <c r="AO2945" s="484"/>
      <c r="AP2945" s="484"/>
      <c r="AQ2945" s="484"/>
      <c r="AR2945" s="484"/>
      <c r="AS2945" s="484"/>
      <c r="AT2945" s="484"/>
      <c r="AU2945" s="484"/>
      <c r="AV2945" s="484"/>
      <c r="AW2945" s="484"/>
      <c r="AX2945" s="484"/>
      <c r="AY2945" s="484"/>
      <c r="AZ2945" s="484"/>
      <c r="BA2945" s="484"/>
      <c r="BB2945" s="484"/>
      <c r="BC2945" s="484"/>
      <c r="BD2945" s="484"/>
      <c r="BE2945" s="484"/>
      <c r="BF2945" s="484"/>
      <c r="BG2945" s="484"/>
      <c r="BH2945" s="484"/>
      <c r="BI2945" s="484"/>
      <c r="BJ2945" s="484"/>
      <c r="BK2945" s="484"/>
      <c r="BL2945" s="484"/>
      <c r="BM2945" s="484"/>
      <c r="BN2945" s="485"/>
      <c r="BO2945" s="90"/>
      <c r="BP2945" s="90"/>
      <c r="BQ2945" s="84"/>
      <c r="BR2945" s="84"/>
      <c r="BS2945" s="84"/>
    </row>
    <row r="2946" spans="1:71" ht="27.75" thickTop="1" thickBot="1">
      <c r="A2946" s="62"/>
      <c r="B2946" s="250"/>
      <c r="C2946" s="251"/>
      <c r="D2946" s="251"/>
      <c r="E2946" s="251"/>
      <c r="F2946" s="91"/>
      <c r="G2946" s="91"/>
      <c r="H2946" s="251"/>
      <c r="I2946" s="251"/>
      <c r="J2946" s="251"/>
      <c r="K2946" s="251"/>
      <c r="L2946" s="251"/>
      <c r="M2946" s="251"/>
      <c r="N2946" s="251"/>
      <c r="O2946" s="251"/>
      <c r="P2946" s="251"/>
      <c r="Q2946" s="251"/>
      <c r="R2946" s="251"/>
      <c r="S2946" s="251"/>
      <c r="T2946" s="251"/>
      <c r="U2946" s="251"/>
      <c r="V2946" s="251"/>
      <c r="W2946" s="251"/>
      <c r="X2946" s="251"/>
      <c r="Y2946" s="251"/>
      <c r="Z2946" s="251"/>
      <c r="AA2946" s="251"/>
      <c r="AB2946" s="251"/>
      <c r="AC2946" s="251"/>
      <c r="AD2946" s="251"/>
      <c r="AE2946" s="251"/>
      <c r="AF2946" s="256"/>
      <c r="AG2946" s="256"/>
      <c r="AH2946" s="251"/>
      <c r="AI2946" s="251"/>
      <c r="AJ2946" s="251"/>
      <c r="AK2946" s="251"/>
      <c r="AL2946" s="251"/>
      <c r="AM2946" s="251"/>
      <c r="AN2946" s="251"/>
      <c r="AO2946" s="251"/>
      <c r="AP2946" s="251"/>
      <c r="AQ2946" s="251"/>
      <c r="AR2946" s="251"/>
      <c r="AS2946" s="251"/>
      <c r="AT2946" s="251"/>
      <c r="AU2946" s="251"/>
      <c r="AV2946" s="251"/>
      <c r="AW2946" s="251"/>
      <c r="AX2946" s="251"/>
      <c r="AY2946" s="251"/>
      <c r="AZ2946" s="251"/>
      <c r="BA2946" s="251"/>
      <c r="BB2946" s="251"/>
      <c r="BC2946" s="251"/>
      <c r="BD2946" s="251"/>
      <c r="BE2946" s="251"/>
      <c r="BF2946" s="251"/>
      <c r="BG2946" s="251"/>
      <c r="BH2946" s="251"/>
      <c r="BI2946" s="251"/>
      <c r="BJ2946" s="251"/>
      <c r="BK2946" s="251"/>
      <c r="BL2946" s="251"/>
      <c r="BM2946" s="251"/>
      <c r="BN2946" s="257"/>
      <c r="BO2946" s="92"/>
      <c r="BP2946" s="92"/>
      <c r="BQ2946" s="62"/>
      <c r="BR2946" s="62"/>
      <c r="BS2946" s="62"/>
    </row>
    <row r="2947" spans="1:71" s="88" customFormat="1" ht="73.349999999999994" customHeight="1" thickTop="1" thickBot="1">
      <c r="A2947" s="84"/>
      <c r="B2947" s="486" t="s">
        <v>70</v>
      </c>
      <c r="C2947" s="487"/>
      <c r="D2947" s="483" t="s">
        <v>60</v>
      </c>
      <c r="E2947" s="483"/>
      <c r="F2947" s="93"/>
      <c r="G2947" s="93"/>
      <c r="H2947" s="479"/>
      <c r="I2947" s="480"/>
      <c r="J2947" s="481"/>
      <c r="K2947" s="259"/>
      <c r="L2947" s="479"/>
      <c r="M2947" s="480"/>
      <c r="N2947" s="481"/>
      <c r="O2947" s="476" t="s">
        <v>53</v>
      </c>
      <c r="P2947" s="477"/>
      <c r="Q2947" s="477"/>
      <c r="R2947" s="477"/>
      <c r="S2947" s="479"/>
      <c r="T2947" s="480"/>
      <c r="U2947" s="481"/>
      <c r="V2947" s="259"/>
      <c r="W2947" s="479"/>
      <c r="X2947" s="480"/>
      <c r="Y2947" s="481"/>
      <c r="Z2947" s="476" t="s">
        <v>55</v>
      </c>
      <c r="AA2947" s="477"/>
      <c r="AB2947" s="477"/>
      <c r="AC2947" s="478"/>
      <c r="AD2947" s="479"/>
      <c r="AE2947" s="480"/>
      <c r="AF2947" s="481"/>
      <c r="AG2947" s="259"/>
      <c r="AH2947" s="479"/>
      <c r="AI2947" s="480"/>
      <c r="AJ2947" s="481"/>
      <c r="AK2947" s="476" t="s">
        <v>59</v>
      </c>
      <c r="AL2947" s="477"/>
      <c r="AM2947" s="477"/>
      <c r="AN2947" s="478"/>
      <c r="AO2947" s="479"/>
      <c r="AP2947" s="480"/>
      <c r="AQ2947" s="481"/>
      <c r="AR2947" s="263"/>
      <c r="AS2947" s="479">
        <v>0</v>
      </c>
      <c r="AT2947" s="480"/>
      <c r="AU2947" s="481"/>
      <c r="AV2947" s="264"/>
      <c r="AW2947" s="264"/>
      <c r="AX2947" s="264"/>
      <c r="AY2947" s="264"/>
      <c r="AZ2947" s="472" t="s">
        <v>20</v>
      </c>
      <c r="BA2947" s="472"/>
      <c r="BB2947" s="472"/>
      <c r="BC2947" s="472"/>
      <c r="BD2947" s="473"/>
      <c r="BE2947" s="469">
        <f>BL2942</f>
        <v>0</v>
      </c>
      <c r="BF2947" s="470"/>
      <c r="BG2947" s="471"/>
      <c r="BH2947" s="265"/>
      <c r="BI2947" s="469">
        <f>BL2944</f>
        <v>0</v>
      </c>
      <c r="BJ2947" s="470"/>
      <c r="BK2947" s="471"/>
      <c r="BL2947" s="266"/>
      <c r="BM2947" s="266"/>
      <c r="BN2947" s="267"/>
      <c r="BO2947" s="94"/>
      <c r="BP2947" s="94"/>
      <c r="BQ2947" s="84"/>
      <c r="BR2947" s="84"/>
      <c r="BS2947" s="84"/>
    </row>
    <row r="2948" spans="1:71" ht="15.6" customHeight="1" thickTop="1" thickBot="1">
      <c r="A2948" s="62"/>
      <c r="B2948" s="252"/>
      <c r="C2948" s="241"/>
      <c r="D2948" s="253"/>
      <c r="E2948" s="253"/>
      <c r="F2948" s="95"/>
      <c r="G2948" s="95"/>
      <c r="H2948" s="261"/>
      <c r="I2948" s="261"/>
      <c r="J2948" s="261"/>
      <c r="K2948" s="261"/>
      <c r="L2948" s="261"/>
      <c r="M2948" s="261"/>
      <c r="N2948" s="261"/>
      <c r="O2948" s="258"/>
      <c r="P2948" s="258"/>
      <c r="Q2948" s="258"/>
      <c r="R2948" s="258"/>
      <c r="S2948" s="261"/>
      <c r="T2948" s="261"/>
      <c r="U2948" s="261"/>
      <c r="V2948" s="260"/>
      <c r="W2948" s="261"/>
      <c r="X2948" s="261"/>
      <c r="Y2948" s="261"/>
      <c r="Z2948" s="258"/>
      <c r="AA2948" s="258"/>
      <c r="AB2948" s="258"/>
      <c r="AC2948" s="258"/>
      <c r="AD2948" s="261"/>
      <c r="AE2948" s="261"/>
      <c r="AF2948" s="261"/>
      <c r="AG2948" s="261"/>
      <c r="AH2948" s="260"/>
      <c r="AI2948" s="260"/>
      <c r="AJ2948" s="261"/>
      <c r="AK2948" s="258"/>
      <c r="AL2948" s="258"/>
      <c r="AM2948" s="258"/>
      <c r="AN2948" s="258"/>
      <c r="AO2948" s="261"/>
      <c r="AP2948" s="261"/>
      <c r="AQ2948" s="261"/>
      <c r="AR2948" s="261"/>
      <c r="AS2948" s="261"/>
      <c r="AT2948" s="263"/>
      <c r="AU2948" s="263"/>
      <c r="AV2948" s="268"/>
      <c r="AW2948" s="268"/>
      <c r="AX2948" s="268"/>
      <c r="AY2948" s="268"/>
      <c r="AZ2948" s="258"/>
      <c r="BA2948" s="269"/>
      <c r="BB2948" s="269"/>
      <c r="BC2948" s="270"/>
      <c r="BD2948" s="271"/>
      <c r="BE2948" s="272"/>
      <c r="BF2948" s="272"/>
      <c r="BG2948" s="263"/>
      <c r="BH2948" s="273"/>
      <c r="BI2948" s="274"/>
      <c r="BJ2948" s="274"/>
      <c r="BK2948" s="263"/>
      <c r="BL2948" s="268"/>
      <c r="BM2948" s="268"/>
      <c r="BN2948" s="275"/>
      <c r="BO2948" s="96"/>
      <c r="BP2948" s="96"/>
      <c r="BQ2948" s="62"/>
      <c r="BR2948" s="62"/>
      <c r="BS2948" s="62"/>
    </row>
    <row r="2949" spans="1:71" s="88" customFormat="1" ht="74.849999999999994" customHeight="1" thickTop="1" thickBot="1">
      <c r="A2949" s="84"/>
      <c r="B2949" s="482" t="s">
        <v>51</v>
      </c>
      <c r="C2949" s="472"/>
      <c r="D2949" s="483" t="s">
        <v>61</v>
      </c>
      <c r="E2949" s="483"/>
      <c r="F2949" s="93"/>
      <c r="G2949" s="93"/>
      <c r="H2949" s="469">
        <f>H2947</f>
        <v>0</v>
      </c>
      <c r="I2949" s="470"/>
      <c r="J2949" s="471"/>
      <c r="K2949" s="259"/>
      <c r="L2949" s="469">
        <f>L2947</f>
        <v>0</v>
      </c>
      <c r="M2949" s="470"/>
      <c r="N2949" s="471"/>
      <c r="O2949" s="476" t="s">
        <v>57</v>
      </c>
      <c r="P2949" s="477"/>
      <c r="Q2949" s="477"/>
      <c r="R2949" s="477"/>
      <c r="S2949" s="469">
        <f>S2947-H2947</f>
        <v>0</v>
      </c>
      <c r="T2949" s="470"/>
      <c r="U2949" s="471"/>
      <c r="V2949" s="259"/>
      <c r="W2949" s="469">
        <f>W2947-L2947</f>
        <v>0</v>
      </c>
      <c r="X2949" s="470"/>
      <c r="Y2949" s="471"/>
      <c r="Z2949" s="476" t="s">
        <v>56</v>
      </c>
      <c r="AA2949" s="477"/>
      <c r="AB2949" s="477"/>
      <c r="AC2949" s="478"/>
      <c r="AD2949" s="469">
        <f>AD2947-S2947</f>
        <v>0</v>
      </c>
      <c r="AE2949" s="470"/>
      <c r="AF2949" s="471"/>
      <c r="AG2949" s="259"/>
      <c r="AH2949" s="469">
        <f>AH2947-W2947</f>
        <v>0</v>
      </c>
      <c r="AI2949" s="470"/>
      <c r="AJ2949" s="471"/>
      <c r="AK2949" s="476" t="s">
        <v>58</v>
      </c>
      <c r="AL2949" s="477"/>
      <c r="AM2949" s="477"/>
      <c r="AN2949" s="478"/>
      <c r="AO2949" s="469">
        <f>AO2947-AD2947</f>
        <v>0</v>
      </c>
      <c r="AP2949" s="470"/>
      <c r="AQ2949" s="471"/>
      <c r="AR2949" s="263"/>
      <c r="AS2949" s="469">
        <f>AS2947-AH2947</f>
        <v>0</v>
      </c>
      <c r="AT2949" s="470"/>
      <c r="AU2949" s="471"/>
      <c r="AV2949" s="264"/>
      <c r="AW2949" s="264"/>
      <c r="AX2949" s="264"/>
      <c r="AY2949" s="264"/>
      <c r="AZ2949" s="472" t="s">
        <v>50</v>
      </c>
      <c r="BA2949" s="472"/>
      <c r="BB2949" s="472"/>
      <c r="BC2949" s="472"/>
      <c r="BD2949" s="473"/>
      <c r="BE2949" s="469">
        <f>BE2947-AO2947</f>
        <v>0</v>
      </c>
      <c r="BF2949" s="470"/>
      <c r="BG2949" s="471"/>
      <c r="BH2949" s="276"/>
      <c r="BI2949" s="469">
        <f>BI2947-AS2947</f>
        <v>0</v>
      </c>
      <c r="BJ2949" s="470"/>
      <c r="BK2949" s="471"/>
      <c r="BL2949" s="266"/>
      <c r="BM2949" s="266"/>
      <c r="BN2949" s="267"/>
      <c r="BO2949" s="94"/>
      <c r="BP2949" s="94"/>
      <c r="BQ2949" s="84"/>
      <c r="BR2949" s="84"/>
      <c r="BS2949" s="84"/>
    </row>
    <row r="2950" spans="1:71" ht="27.75" thickTop="1" thickBot="1">
      <c r="A2950" s="62"/>
      <c r="B2950" s="254"/>
      <c r="C2950" s="255"/>
      <c r="D2950" s="255"/>
      <c r="E2950" s="255"/>
      <c r="F2950" s="97"/>
      <c r="G2950" s="97"/>
      <c r="H2950" s="255"/>
      <c r="I2950" s="255"/>
      <c r="J2950" s="255"/>
      <c r="K2950" s="255"/>
      <c r="L2950" s="255"/>
      <c r="M2950" s="255"/>
      <c r="N2950" s="255"/>
      <c r="O2950" s="255"/>
      <c r="P2950" s="255"/>
      <c r="Q2950" s="255"/>
      <c r="R2950" s="255"/>
      <c r="S2950" s="255"/>
      <c r="T2950" s="255"/>
      <c r="U2950" s="255"/>
      <c r="V2950" s="255"/>
      <c r="W2950" s="255"/>
      <c r="X2950" s="255"/>
      <c r="Y2950" s="255"/>
      <c r="Z2950" s="255"/>
      <c r="AA2950" s="255"/>
      <c r="AB2950" s="255"/>
      <c r="AC2950" s="255"/>
      <c r="AD2950" s="255"/>
      <c r="AE2950" s="255"/>
      <c r="AF2950" s="262"/>
      <c r="AG2950" s="262"/>
      <c r="AH2950" s="255"/>
      <c r="AI2950" s="255"/>
      <c r="AJ2950" s="255"/>
      <c r="AK2950" s="255"/>
      <c r="AL2950" s="255"/>
      <c r="AM2950" s="255"/>
      <c r="AN2950" s="255"/>
      <c r="AO2950" s="255"/>
      <c r="AP2950" s="255"/>
      <c r="AQ2950" s="255"/>
      <c r="AR2950" s="255"/>
      <c r="AS2950" s="255"/>
      <c r="AT2950" s="255"/>
      <c r="AU2950" s="255"/>
      <c r="AV2950" s="255"/>
      <c r="AW2950" s="255"/>
      <c r="AX2950" s="255"/>
      <c r="AY2950" s="255"/>
      <c r="AZ2950" s="255"/>
      <c r="BA2950" s="474" t="s">
        <v>104</v>
      </c>
      <c r="BB2950" s="474"/>
      <c r="BC2950" s="474"/>
      <c r="BD2950" s="474"/>
      <c r="BE2950" s="474"/>
      <c r="BF2950" s="474"/>
      <c r="BG2950" s="474"/>
      <c r="BH2950" s="474"/>
      <c r="BI2950" s="474"/>
      <c r="BJ2950" s="474"/>
      <c r="BK2950" s="474"/>
      <c r="BL2950" s="474"/>
      <c r="BM2950" s="474"/>
      <c r="BN2950" s="475"/>
      <c r="BO2950" s="98"/>
      <c r="BP2950" s="98"/>
      <c r="BQ2950" s="62"/>
      <c r="BR2950" s="62"/>
      <c r="BS2950" s="62"/>
    </row>
    <row r="2951" spans="1:71" ht="10.9" customHeight="1" thickTop="1">
      <c r="A2951" s="62"/>
      <c r="B2951" s="63"/>
      <c r="C2951" s="62"/>
      <c r="D2951" s="62"/>
      <c r="E2951" s="62"/>
      <c r="F2951" s="64"/>
      <c r="G2951" s="64"/>
      <c r="H2951" s="62"/>
      <c r="I2951" s="62"/>
      <c r="J2951" s="62"/>
      <c r="K2951" s="62"/>
      <c r="L2951" s="62"/>
      <c r="M2951" s="62"/>
      <c r="N2951" s="62"/>
      <c r="O2951" s="62"/>
      <c r="P2951" s="62"/>
      <c r="Q2951" s="62"/>
      <c r="R2951" s="62"/>
      <c r="S2951" s="62"/>
      <c r="T2951" s="62"/>
      <c r="U2951" s="62"/>
      <c r="V2951" s="62"/>
      <c r="W2951" s="62"/>
      <c r="X2951" s="62"/>
      <c r="Y2951" s="62"/>
      <c r="Z2951" s="62"/>
      <c r="AA2951" s="62"/>
      <c r="AB2951" s="62"/>
      <c r="AC2951" s="62"/>
      <c r="AD2951" s="62"/>
      <c r="AE2951" s="62"/>
      <c r="AF2951" s="65"/>
      <c r="AG2951" s="65"/>
      <c r="AH2951" s="62"/>
      <c r="AI2951" s="62"/>
      <c r="AJ2951" s="62"/>
      <c r="AK2951" s="62"/>
      <c r="AL2951" s="62"/>
      <c r="AM2951" s="62"/>
      <c r="AN2951" s="62"/>
      <c r="AO2951" s="62"/>
      <c r="AP2951" s="62"/>
      <c r="AQ2951" s="62"/>
      <c r="AR2951" s="62"/>
      <c r="AS2951" s="62"/>
      <c r="AT2951" s="62"/>
      <c r="AU2951" s="62"/>
      <c r="AV2951" s="62"/>
      <c r="AW2951" s="62"/>
      <c r="AX2951" s="62"/>
      <c r="AY2951" s="62"/>
      <c r="AZ2951" s="62"/>
      <c r="BA2951" s="62"/>
      <c r="BB2951" s="62"/>
      <c r="BC2951" s="62"/>
      <c r="BD2951" s="62"/>
      <c r="BE2951" s="62"/>
      <c r="BF2951" s="62"/>
      <c r="BG2951" s="62"/>
      <c r="BH2951" s="62"/>
      <c r="BI2951" s="62"/>
      <c r="BJ2951" s="62"/>
      <c r="BK2951" s="62"/>
      <c r="BL2951" s="62"/>
      <c r="BM2951" s="62"/>
      <c r="BN2951" s="62"/>
      <c r="BO2951" s="66"/>
      <c r="BP2951" s="66"/>
      <c r="BQ2951" s="62">
        <f>BQ596+BQ655+BQ714+BQ773+BQ832+BQ891+BQ950+BQ1009+BQ1068+BQ1127+BQ1186+BQ1245+BQ1304+BQ1363+BQ1422+BQ1481+BQ1540+BQ1599+BQ1658+BQ1717+BQ1776+BQ1835+BQ1894+BQ1953+BQ2012+BQ2071+BQ2130+BQ2189+BQ2248+BQ2307+BQ2366+BQ2425+BQ2484+BQ2543+BQ2602+BQ2661+BQ2720+BQ2779+BQ2838+BQ2897</f>
        <v>0</v>
      </c>
      <c r="BR2951" s="62">
        <f>BR596+BR655+BR714+BR773+BR832+BR891+BR950+BR1009+BR1068+BR1127+BR1186+BR1245+BR1304+BR1363+BR1422+BR1481+BR1540+BR1599+BR1658+BR1717+BR1776+BR1835+BR1894+BR1953+BR2012+BR2071+BR2130+BR2189+BR2248+BR2307+BR2366+BR2425+BR2484+BR2543+BR2602+BR2661+BR2720+BR2779+BR2838+BR2897</f>
        <v>0</v>
      </c>
      <c r="BS2951" s="62"/>
    </row>
  </sheetData>
  <sheetProtection password="8FC0" sheet="1" selectLockedCells="1"/>
  <mergeCells count="46000">
    <mergeCell ref="F2487:F2488"/>
    <mergeCell ref="F2546:F2547"/>
    <mergeCell ref="F2605:F2606"/>
    <mergeCell ref="F2664:F2665"/>
    <mergeCell ref="F2723:F2724"/>
    <mergeCell ref="F2782:F2783"/>
    <mergeCell ref="B2539:BN2539"/>
    <mergeCell ref="BN2540:BP2541"/>
    <mergeCell ref="E2541:AC2541"/>
    <mergeCell ref="AE2541:AK2541"/>
    <mergeCell ref="F2133:F2134"/>
    <mergeCell ref="F2192:F2193"/>
    <mergeCell ref="F2251:F2252"/>
    <mergeCell ref="F2310:F2311"/>
    <mergeCell ref="F2369:F2370"/>
    <mergeCell ref="F2428:F2429"/>
    <mergeCell ref="B2421:BN2421"/>
    <mergeCell ref="BN2422:BP2423"/>
    <mergeCell ref="E2423:AC2423"/>
    <mergeCell ref="AE2423:AK2423"/>
    <mergeCell ref="F1779:F1780"/>
    <mergeCell ref="F1838:F1839"/>
    <mergeCell ref="F1897:F1898"/>
    <mergeCell ref="F1956:F1957"/>
    <mergeCell ref="F2015:F2016"/>
    <mergeCell ref="F2074:F2075"/>
    <mergeCell ref="F1425:F1426"/>
    <mergeCell ref="F1484:F1485"/>
    <mergeCell ref="F1543:F1544"/>
    <mergeCell ref="F1602:F1603"/>
    <mergeCell ref="F1661:F1662"/>
    <mergeCell ref="F1720:F1721"/>
    <mergeCell ref="F1665:F1666"/>
    <mergeCell ref="F1667:F1668"/>
    <mergeCell ref="F1669:F1670"/>
    <mergeCell ref="F1671:F1672"/>
    <mergeCell ref="F1071:F1072"/>
    <mergeCell ref="F1130:F1131"/>
    <mergeCell ref="F1189:F1190"/>
    <mergeCell ref="F1248:F1249"/>
    <mergeCell ref="F1307:F1308"/>
    <mergeCell ref="F1366:F1367"/>
    <mergeCell ref="F1138:F1139"/>
    <mergeCell ref="F1146:F1147"/>
    <mergeCell ref="F1152:F1153"/>
    <mergeCell ref="F1150:F1151"/>
    <mergeCell ref="F717:F718"/>
    <mergeCell ref="F776:F777"/>
    <mergeCell ref="F835:F836"/>
    <mergeCell ref="F894:F895"/>
    <mergeCell ref="F953:F954"/>
    <mergeCell ref="F1012:F1013"/>
    <mergeCell ref="F898:F899"/>
    <mergeCell ref="F900:F901"/>
    <mergeCell ref="F902:F903"/>
    <mergeCell ref="F904:F905"/>
    <mergeCell ref="F363:F364"/>
    <mergeCell ref="F422:F423"/>
    <mergeCell ref="F481:F482"/>
    <mergeCell ref="F540:F541"/>
    <mergeCell ref="F599:F600"/>
    <mergeCell ref="F658:F659"/>
    <mergeCell ref="F605:F606"/>
    <mergeCell ref="F607:F608"/>
    <mergeCell ref="F609:F610"/>
    <mergeCell ref="F611:F612"/>
    <mergeCell ref="F9:F10"/>
    <mergeCell ref="F68:F69"/>
    <mergeCell ref="F127:F128"/>
    <mergeCell ref="F186:F187"/>
    <mergeCell ref="F245:F246"/>
    <mergeCell ref="F304:F305"/>
    <mergeCell ref="E242:AC242"/>
    <mergeCell ref="AB246:AC246"/>
    <mergeCell ref="X245:Y246"/>
    <mergeCell ref="V245:W246"/>
    <mergeCell ref="G2843:G2844"/>
    <mergeCell ref="G2845:G2846"/>
    <mergeCell ref="G2847:G2848"/>
    <mergeCell ref="G2849:G2850"/>
    <mergeCell ref="G2851:G2852"/>
    <mergeCell ref="G2853:G2854"/>
    <mergeCell ref="G2782:G2783"/>
    <mergeCell ref="G2784:G2785"/>
    <mergeCell ref="G2786:G2787"/>
    <mergeCell ref="G2788:G2789"/>
    <mergeCell ref="G2790:G2791"/>
    <mergeCell ref="G2792:G2793"/>
    <mergeCell ref="G2723:G2724"/>
    <mergeCell ref="G2725:G2726"/>
    <mergeCell ref="G2727:G2728"/>
    <mergeCell ref="G2729:G2730"/>
    <mergeCell ref="G2731:G2732"/>
    <mergeCell ref="G2733:G2734"/>
    <mergeCell ref="G2664:G2665"/>
    <mergeCell ref="G2666:G2667"/>
    <mergeCell ref="G2668:G2669"/>
    <mergeCell ref="G2670:G2671"/>
    <mergeCell ref="G2672:G2673"/>
    <mergeCell ref="G2674:G2675"/>
    <mergeCell ref="G2605:G2606"/>
    <mergeCell ref="G2607:G2608"/>
    <mergeCell ref="G2609:G2610"/>
    <mergeCell ref="G2611:G2612"/>
    <mergeCell ref="G2613:G2614"/>
    <mergeCell ref="G2615:G2616"/>
    <mergeCell ref="G2487:G2488"/>
    <mergeCell ref="G2489:G2490"/>
    <mergeCell ref="G2491:G2492"/>
    <mergeCell ref="G2493:G2494"/>
    <mergeCell ref="G2495:G2496"/>
    <mergeCell ref="G2497:G2498"/>
    <mergeCell ref="G2348:G2349"/>
    <mergeCell ref="G2350:G2351"/>
    <mergeCell ref="G2369:G2370"/>
    <mergeCell ref="G2371:G2372"/>
    <mergeCell ref="G2373:G2374"/>
    <mergeCell ref="G2375:G2376"/>
    <mergeCell ref="B2362:BN2362"/>
    <mergeCell ref="BN2363:BP2364"/>
    <mergeCell ref="E2364:AC2364"/>
    <mergeCell ref="AE2364:AK2364"/>
    <mergeCell ref="G2336:G2337"/>
    <mergeCell ref="G2338:G2339"/>
    <mergeCell ref="G2340:G2341"/>
    <mergeCell ref="G2342:G2343"/>
    <mergeCell ref="G2344:G2345"/>
    <mergeCell ref="G2346:G2347"/>
    <mergeCell ref="G2324:G2325"/>
    <mergeCell ref="G2326:G2327"/>
    <mergeCell ref="G2328:G2329"/>
    <mergeCell ref="G2330:G2331"/>
    <mergeCell ref="G2332:G2333"/>
    <mergeCell ref="G2334:G2335"/>
    <mergeCell ref="G2310:G2311"/>
    <mergeCell ref="G2312:G2313"/>
    <mergeCell ref="G2314:G2315"/>
    <mergeCell ref="G2316:G2317"/>
    <mergeCell ref="G2318:G2319"/>
    <mergeCell ref="G2320:G2321"/>
    <mergeCell ref="G2281:G2282"/>
    <mergeCell ref="G2283:G2284"/>
    <mergeCell ref="G2285:G2286"/>
    <mergeCell ref="G2287:G2288"/>
    <mergeCell ref="G2289:G2290"/>
    <mergeCell ref="G2291:G2292"/>
    <mergeCell ref="G2269:G2270"/>
    <mergeCell ref="G2271:G2272"/>
    <mergeCell ref="G2273:G2274"/>
    <mergeCell ref="G2275:G2276"/>
    <mergeCell ref="G2277:G2278"/>
    <mergeCell ref="G2279:G2280"/>
    <mergeCell ref="G2257:G2258"/>
    <mergeCell ref="G2259:G2260"/>
    <mergeCell ref="G2261:G2262"/>
    <mergeCell ref="G2263:G2264"/>
    <mergeCell ref="G2265:G2266"/>
    <mergeCell ref="G2267:G2268"/>
    <mergeCell ref="G2226:G2227"/>
    <mergeCell ref="G2228:G2229"/>
    <mergeCell ref="G2230:G2231"/>
    <mergeCell ref="G2232:G2233"/>
    <mergeCell ref="G2251:G2252"/>
    <mergeCell ref="G2253:G2254"/>
    <mergeCell ref="G2214:G2215"/>
    <mergeCell ref="G2216:G2217"/>
    <mergeCell ref="G2218:G2219"/>
    <mergeCell ref="G2220:G2221"/>
    <mergeCell ref="G2222:G2223"/>
    <mergeCell ref="G2224:G2225"/>
    <mergeCell ref="G2202:G2203"/>
    <mergeCell ref="G2204:G2205"/>
    <mergeCell ref="G2206:G2207"/>
    <mergeCell ref="G2208:G2209"/>
    <mergeCell ref="G2210:G2211"/>
    <mergeCell ref="G2212:G2213"/>
    <mergeCell ref="G2171:G2172"/>
    <mergeCell ref="G2173:G2174"/>
    <mergeCell ref="G2192:G2193"/>
    <mergeCell ref="G2194:G2195"/>
    <mergeCell ref="G2196:G2197"/>
    <mergeCell ref="G2198:G2199"/>
    <mergeCell ref="G2159:G2160"/>
    <mergeCell ref="G2161:G2162"/>
    <mergeCell ref="G2163:G2164"/>
    <mergeCell ref="G2165:G2166"/>
    <mergeCell ref="G2167:G2168"/>
    <mergeCell ref="G2169:G2170"/>
    <mergeCell ref="G2147:G2148"/>
    <mergeCell ref="G2149:G2150"/>
    <mergeCell ref="G2151:G2152"/>
    <mergeCell ref="G2153:G2154"/>
    <mergeCell ref="G2155:G2156"/>
    <mergeCell ref="G2157:G2158"/>
    <mergeCell ref="G2133:G2134"/>
    <mergeCell ref="G2135:G2136"/>
    <mergeCell ref="G2137:G2138"/>
    <mergeCell ref="G2139:G2140"/>
    <mergeCell ref="G2141:G2142"/>
    <mergeCell ref="G2143:G2144"/>
    <mergeCell ref="G2104:G2105"/>
    <mergeCell ref="G2106:G2107"/>
    <mergeCell ref="G2108:G2109"/>
    <mergeCell ref="G2110:G2111"/>
    <mergeCell ref="G2112:G2113"/>
    <mergeCell ref="G2114:G2115"/>
    <mergeCell ref="G2092:G2093"/>
    <mergeCell ref="G2094:G2095"/>
    <mergeCell ref="G2096:G2097"/>
    <mergeCell ref="G2098:G2099"/>
    <mergeCell ref="G2100:G2101"/>
    <mergeCell ref="G2102:G2103"/>
    <mergeCell ref="G2080:G2081"/>
    <mergeCell ref="G2082:G2083"/>
    <mergeCell ref="G2084:G2085"/>
    <mergeCell ref="G2086:G2087"/>
    <mergeCell ref="G2088:G2089"/>
    <mergeCell ref="G2090:G2091"/>
    <mergeCell ref="G2049:G2050"/>
    <mergeCell ref="G2051:G2052"/>
    <mergeCell ref="G2053:G2054"/>
    <mergeCell ref="G2055:G2056"/>
    <mergeCell ref="G2074:G2075"/>
    <mergeCell ref="G2076:G2077"/>
    <mergeCell ref="G2037:G2038"/>
    <mergeCell ref="G2039:G2040"/>
    <mergeCell ref="G2041:G2042"/>
    <mergeCell ref="G2043:G2044"/>
    <mergeCell ref="G2045:G2046"/>
    <mergeCell ref="G2047:G2048"/>
    <mergeCell ref="G2025:G2026"/>
    <mergeCell ref="G2027:G2028"/>
    <mergeCell ref="G2029:G2030"/>
    <mergeCell ref="G2031:G2032"/>
    <mergeCell ref="G2033:G2034"/>
    <mergeCell ref="G2035:G2036"/>
    <mergeCell ref="G1994:G1995"/>
    <mergeCell ref="G1996:G1997"/>
    <mergeCell ref="G2015:G2016"/>
    <mergeCell ref="G2017:G2018"/>
    <mergeCell ref="G2019:G2020"/>
    <mergeCell ref="G2021:G2022"/>
    <mergeCell ref="G1982:G1983"/>
    <mergeCell ref="G1984:G1985"/>
    <mergeCell ref="G1986:G1987"/>
    <mergeCell ref="G1988:G1989"/>
    <mergeCell ref="G1990:G1991"/>
    <mergeCell ref="G1992:G1993"/>
    <mergeCell ref="G1970:G1971"/>
    <mergeCell ref="G1972:G1973"/>
    <mergeCell ref="G1974:G1975"/>
    <mergeCell ref="G1976:G1977"/>
    <mergeCell ref="G1978:G1979"/>
    <mergeCell ref="G1980:G1981"/>
    <mergeCell ref="G1956:G1957"/>
    <mergeCell ref="G1958:G1959"/>
    <mergeCell ref="G1960:G1961"/>
    <mergeCell ref="G1962:G1963"/>
    <mergeCell ref="G1964:G1965"/>
    <mergeCell ref="G1966:G1967"/>
    <mergeCell ref="G1927:G1928"/>
    <mergeCell ref="G1929:G1930"/>
    <mergeCell ref="G1931:G1932"/>
    <mergeCell ref="G1933:G1934"/>
    <mergeCell ref="G1935:G1936"/>
    <mergeCell ref="G1937:G1938"/>
    <mergeCell ref="G1915:G1916"/>
    <mergeCell ref="G1917:G1918"/>
    <mergeCell ref="G1919:G1920"/>
    <mergeCell ref="G1921:G1922"/>
    <mergeCell ref="G1923:G1924"/>
    <mergeCell ref="G1925:G1926"/>
    <mergeCell ref="G1903:G1904"/>
    <mergeCell ref="G1905:G1906"/>
    <mergeCell ref="G1907:G1908"/>
    <mergeCell ref="G1909:G1910"/>
    <mergeCell ref="G1911:G1912"/>
    <mergeCell ref="G1913:G1914"/>
    <mergeCell ref="G1872:G1873"/>
    <mergeCell ref="G1874:G1875"/>
    <mergeCell ref="G1876:G1877"/>
    <mergeCell ref="G1878:G1879"/>
    <mergeCell ref="G1897:G1898"/>
    <mergeCell ref="G1899:G1900"/>
    <mergeCell ref="G1860:G1861"/>
    <mergeCell ref="G1862:G1863"/>
    <mergeCell ref="G1864:G1865"/>
    <mergeCell ref="G1866:G1867"/>
    <mergeCell ref="G1868:G1869"/>
    <mergeCell ref="G1870:G1871"/>
    <mergeCell ref="G1848:G1849"/>
    <mergeCell ref="G1850:G1851"/>
    <mergeCell ref="G1852:G1853"/>
    <mergeCell ref="G1854:G1855"/>
    <mergeCell ref="G1856:G1857"/>
    <mergeCell ref="G1858:G1859"/>
    <mergeCell ref="G1817:G1818"/>
    <mergeCell ref="G1819:G1820"/>
    <mergeCell ref="G1838:G1839"/>
    <mergeCell ref="G1840:G1841"/>
    <mergeCell ref="G1842:G1843"/>
    <mergeCell ref="G1844:G1845"/>
    <mergeCell ref="G1805:G1806"/>
    <mergeCell ref="G1807:G1808"/>
    <mergeCell ref="G1809:G1810"/>
    <mergeCell ref="G1811:G1812"/>
    <mergeCell ref="G1813:G1814"/>
    <mergeCell ref="G1815:G1816"/>
    <mergeCell ref="G1793:G1794"/>
    <mergeCell ref="G1795:G1796"/>
    <mergeCell ref="G1797:G1798"/>
    <mergeCell ref="G1799:G1800"/>
    <mergeCell ref="G1801:G1802"/>
    <mergeCell ref="G1803:G1804"/>
    <mergeCell ref="G1779:G1780"/>
    <mergeCell ref="G1781:G1782"/>
    <mergeCell ref="G1783:G1784"/>
    <mergeCell ref="G1785:G1786"/>
    <mergeCell ref="G1787:G1788"/>
    <mergeCell ref="G1789:G1790"/>
    <mergeCell ref="G1750:G1751"/>
    <mergeCell ref="G1752:G1753"/>
    <mergeCell ref="G1754:G1755"/>
    <mergeCell ref="G1756:G1757"/>
    <mergeCell ref="G1758:G1759"/>
    <mergeCell ref="G1760:G1761"/>
    <mergeCell ref="G1738:G1739"/>
    <mergeCell ref="G1740:G1741"/>
    <mergeCell ref="G1742:G1743"/>
    <mergeCell ref="G1744:G1745"/>
    <mergeCell ref="G1746:G1747"/>
    <mergeCell ref="G1748:G1749"/>
    <mergeCell ref="G1726:G1727"/>
    <mergeCell ref="G1728:G1729"/>
    <mergeCell ref="G1730:G1731"/>
    <mergeCell ref="G1732:G1733"/>
    <mergeCell ref="G1734:G1735"/>
    <mergeCell ref="G1736:G1737"/>
    <mergeCell ref="G1697:G1698"/>
    <mergeCell ref="G1699:G1700"/>
    <mergeCell ref="G1701:G1702"/>
    <mergeCell ref="G1720:G1721"/>
    <mergeCell ref="G1722:G1723"/>
    <mergeCell ref="G1724:G1725"/>
    <mergeCell ref="G1685:G1686"/>
    <mergeCell ref="G1687:G1688"/>
    <mergeCell ref="G1689:G1690"/>
    <mergeCell ref="G1691:G1692"/>
    <mergeCell ref="G1693:G1694"/>
    <mergeCell ref="G1695:G1696"/>
    <mergeCell ref="G1673:G1674"/>
    <mergeCell ref="G1675:G1676"/>
    <mergeCell ref="G1677:G1678"/>
    <mergeCell ref="G1679:G1680"/>
    <mergeCell ref="G1681:G1682"/>
    <mergeCell ref="G1683:G1684"/>
    <mergeCell ref="G1661:G1662"/>
    <mergeCell ref="G1663:G1664"/>
    <mergeCell ref="G1665:G1666"/>
    <mergeCell ref="G1667:G1668"/>
    <mergeCell ref="G1669:G1670"/>
    <mergeCell ref="G1671:G1672"/>
    <mergeCell ref="G1632:G1633"/>
    <mergeCell ref="G1634:G1635"/>
    <mergeCell ref="G1636:G1637"/>
    <mergeCell ref="G1638:G1639"/>
    <mergeCell ref="G1640:G1641"/>
    <mergeCell ref="G1642:G1643"/>
    <mergeCell ref="G1620:G1621"/>
    <mergeCell ref="G1622:G1623"/>
    <mergeCell ref="G1624:G1625"/>
    <mergeCell ref="G1626:G1627"/>
    <mergeCell ref="G1628:G1629"/>
    <mergeCell ref="G1630:G1631"/>
    <mergeCell ref="G1608:G1609"/>
    <mergeCell ref="G1610:G1611"/>
    <mergeCell ref="G1612:G1613"/>
    <mergeCell ref="G1614:G1615"/>
    <mergeCell ref="G1616:G1617"/>
    <mergeCell ref="G1618:G1619"/>
    <mergeCell ref="G1579:G1580"/>
    <mergeCell ref="G1581:G1582"/>
    <mergeCell ref="G1583:G1584"/>
    <mergeCell ref="G1602:G1603"/>
    <mergeCell ref="G1604:G1605"/>
    <mergeCell ref="G1606:G1607"/>
    <mergeCell ref="B1595:BN1595"/>
    <mergeCell ref="E1599:AC1599"/>
    <mergeCell ref="C1599:D1599"/>
    <mergeCell ref="AL1597:BM1597"/>
    <mergeCell ref="G1567:G1568"/>
    <mergeCell ref="G1569:G1570"/>
    <mergeCell ref="G1571:G1572"/>
    <mergeCell ref="G1573:G1574"/>
    <mergeCell ref="G1575:G1576"/>
    <mergeCell ref="G1577:G1578"/>
    <mergeCell ref="G1555:G1556"/>
    <mergeCell ref="G1557:G1558"/>
    <mergeCell ref="G1559:G1560"/>
    <mergeCell ref="G1561:G1562"/>
    <mergeCell ref="G1563:G1564"/>
    <mergeCell ref="G1565:G1566"/>
    <mergeCell ref="G1543:G1544"/>
    <mergeCell ref="G1545:G1546"/>
    <mergeCell ref="G1547:G1548"/>
    <mergeCell ref="G1549:G1550"/>
    <mergeCell ref="G1551:G1552"/>
    <mergeCell ref="G1553:G1554"/>
    <mergeCell ref="G1514:G1515"/>
    <mergeCell ref="G1516:G1517"/>
    <mergeCell ref="G1518:G1519"/>
    <mergeCell ref="G1520:G1521"/>
    <mergeCell ref="G1522:G1523"/>
    <mergeCell ref="G1524:G1525"/>
    <mergeCell ref="G1502:G1503"/>
    <mergeCell ref="G1504:G1505"/>
    <mergeCell ref="G1506:G1507"/>
    <mergeCell ref="G1508:G1509"/>
    <mergeCell ref="G1510:G1511"/>
    <mergeCell ref="G1512:G1513"/>
    <mergeCell ref="G1490:G1491"/>
    <mergeCell ref="G1492:G1493"/>
    <mergeCell ref="G1494:G1495"/>
    <mergeCell ref="G1496:G1497"/>
    <mergeCell ref="G1498:G1499"/>
    <mergeCell ref="G1500:G1501"/>
    <mergeCell ref="G1461:G1462"/>
    <mergeCell ref="G1463:G1464"/>
    <mergeCell ref="G1465:G1466"/>
    <mergeCell ref="G1484:G1485"/>
    <mergeCell ref="G1486:G1487"/>
    <mergeCell ref="G1488:G1489"/>
    <mergeCell ref="G1449:G1450"/>
    <mergeCell ref="G1451:G1452"/>
    <mergeCell ref="G1453:G1454"/>
    <mergeCell ref="G1455:G1456"/>
    <mergeCell ref="G1457:G1458"/>
    <mergeCell ref="G1459:G1460"/>
    <mergeCell ref="G1437:G1438"/>
    <mergeCell ref="G1439:G1440"/>
    <mergeCell ref="G1441:G1442"/>
    <mergeCell ref="G1443:G1444"/>
    <mergeCell ref="G1445:G1446"/>
    <mergeCell ref="G1447:G1448"/>
    <mergeCell ref="G1425:G1426"/>
    <mergeCell ref="G1427:G1428"/>
    <mergeCell ref="G1429:G1430"/>
    <mergeCell ref="G1431:G1432"/>
    <mergeCell ref="G1433:G1434"/>
    <mergeCell ref="G1435:G1436"/>
    <mergeCell ref="G1341:G1342"/>
    <mergeCell ref="G1343:G1344"/>
    <mergeCell ref="G1345:G1346"/>
    <mergeCell ref="G1347:G1348"/>
    <mergeCell ref="G1366:G1367"/>
    <mergeCell ref="G1368:G1369"/>
    <mergeCell ref="G1329:G1330"/>
    <mergeCell ref="G1331:G1332"/>
    <mergeCell ref="G1333:G1334"/>
    <mergeCell ref="G1335:G1336"/>
    <mergeCell ref="G1337:G1338"/>
    <mergeCell ref="G1339:G1340"/>
    <mergeCell ref="G1317:G1318"/>
    <mergeCell ref="G1319:G1320"/>
    <mergeCell ref="G1321:G1322"/>
    <mergeCell ref="G1323:G1324"/>
    <mergeCell ref="G1325:G1326"/>
    <mergeCell ref="G1327:G1328"/>
    <mergeCell ref="G1288:G1289"/>
    <mergeCell ref="G1307:G1308"/>
    <mergeCell ref="G1309:G1310"/>
    <mergeCell ref="G1311:G1312"/>
    <mergeCell ref="G1313:G1314"/>
    <mergeCell ref="G1315:G1316"/>
    <mergeCell ref="G1276:G1277"/>
    <mergeCell ref="G1278:G1279"/>
    <mergeCell ref="G1280:G1281"/>
    <mergeCell ref="G1282:G1283"/>
    <mergeCell ref="G1284:G1285"/>
    <mergeCell ref="G1286:G1287"/>
    <mergeCell ref="G1264:G1265"/>
    <mergeCell ref="G1266:G1267"/>
    <mergeCell ref="G1268:G1269"/>
    <mergeCell ref="G1270:G1271"/>
    <mergeCell ref="G1272:G1273"/>
    <mergeCell ref="G1274:G1275"/>
    <mergeCell ref="G1252:G1253"/>
    <mergeCell ref="G1254:G1255"/>
    <mergeCell ref="G1256:G1257"/>
    <mergeCell ref="G1258:G1259"/>
    <mergeCell ref="G1260:G1261"/>
    <mergeCell ref="G1262:G1263"/>
    <mergeCell ref="G1166:G1167"/>
    <mergeCell ref="G1168:G1169"/>
    <mergeCell ref="G1170:G1171"/>
    <mergeCell ref="G1189:G1190"/>
    <mergeCell ref="G1191:G1192"/>
    <mergeCell ref="G1193:G1194"/>
    <mergeCell ref="G1150:G1151"/>
    <mergeCell ref="G1152:G1153"/>
    <mergeCell ref="G1154:G1155"/>
    <mergeCell ref="G1156:G1157"/>
    <mergeCell ref="G1158:G1159"/>
    <mergeCell ref="G1160:G1161"/>
    <mergeCell ref="G1138:G1139"/>
    <mergeCell ref="G1140:G1141"/>
    <mergeCell ref="G1142:G1143"/>
    <mergeCell ref="G1144:G1145"/>
    <mergeCell ref="G1146:G1147"/>
    <mergeCell ref="G1148:G1149"/>
    <mergeCell ref="G1107:G1108"/>
    <mergeCell ref="G1109:G1110"/>
    <mergeCell ref="G1111:G1112"/>
    <mergeCell ref="G1130:G1131"/>
    <mergeCell ref="G1132:G1133"/>
    <mergeCell ref="G1134:G1135"/>
    <mergeCell ref="G1095:G1096"/>
    <mergeCell ref="G1097:G1098"/>
    <mergeCell ref="G1099:G1100"/>
    <mergeCell ref="G1101:G1102"/>
    <mergeCell ref="G1103:G1104"/>
    <mergeCell ref="G1105:G1106"/>
    <mergeCell ref="G1083:G1084"/>
    <mergeCell ref="G1085:G1086"/>
    <mergeCell ref="G1087:G1088"/>
    <mergeCell ref="G1089:G1090"/>
    <mergeCell ref="G1091:G1092"/>
    <mergeCell ref="G1093:G1094"/>
    <mergeCell ref="G1071:G1072"/>
    <mergeCell ref="G1073:G1074"/>
    <mergeCell ref="G1075:G1076"/>
    <mergeCell ref="G1077:G1078"/>
    <mergeCell ref="G1079:G1080"/>
    <mergeCell ref="G1081:G1082"/>
    <mergeCell ref="G1014:G1015"/>
    <mergeCell ref="G1016:G1017"/>
    <mergeCell ref="G1018:G1019"/>
    <mergeCell ref="G1020:G1021"/>
    <mergeCell ref="G1022:G1023"/>
    <mergeCell ref="G1024:G1025"/>
    <mergeCell ref="G985:G986"/>
    <mergeCell ref="G987:G988"/>
    <mergeCell ref="G989:G990"/>
    <mergeCell ref="G991:G992"/>
    <mergeCell ref="G993:G994"/>
    <mergeCell ref="G1012:G1013"/>
    <mergeCell ref="G973:G974"/>
    <mergeCell ref="G975:G976"/>
    <mergeCell ref="G977:G978"/>
    <mergeCell ref="G979:G980"/>
    <mergeCell ref="G981:G982"/>
    <mergeCell ref="G983:G984"/>
    <mergeCell ref="G961:G962"/>
    <mergeCell ref="G963:G964"/>
    <mergeCell ref="G965:G966"/>
    <mergeCell ref="G967:G968"/>
    <mergeCell ref="G969:G970"/>
    <mergeCell ref="G971:G972"/>
    <mergeCell ref="G932:G933"/>
    <mergeCell ref="G934:G935"/>
    <mergeCell ref="G953:G954"/>
    <mergeCell ref="G955:G956"/>
    <mergeCell ref="G957:G958"/>
    <mergeCell ref="G959:G960"/>
    <mergeCell ref="G920:G921"/>
    <mergeCell ref="G922:G923"/>
    <mergeCell ref="G924:G925"/>
    <mergeCell ref="G926:G927"/>
    <mergeCell ref="G928:G929"/>
    <mergeCell ref="G930:G931"/>
    <mergeCell ref="G908:G909"/>
    <mergeCell ref="G910:G911"/>
    <mergeCell ref="G912:G913"/>
    <mergeCell ref="G914:G915"/>
    <mergeCell ref="G916:G917"/>
    <mergeCell ref="G918:G919"/>
    <mergeCell ref="G896:G897"/>
    <mergeCell ref="G898:G899"/>
    <mergeCell ref="G900:G901"/>
    <mergeCell ref="G902:G903"/>
    <mergeCell ref="G904:G905"/>
    <mergeCell ref="G906:G907"/>
    <mergeCell ref="G867:G868"/>
    <mergeCell ref="G869:G870"/>
    <mergeCell ref="G871:G872"/>
    <mergeCell ref="G873:G874"/>
    <mergeCell ref="G875:G876"/>
    <mergeCell ref="G894:G895"/>
    <mergeCell ref="G855:G856"/>
    <mergeCell ref="G857:G858"/>
    <mergeCell ref="G859:G860"/>
    <mergeCell ref="G861:G862"/>
    <mergeCell ref="G863:G864"/>
    <mergeCell ref="G865:G866"/>
    <mergeCell ref="G843:G844"/>
    <mergeCell ref="G845:G846"/>
    <mergeCell ref="G847:G848"/>
    <mergeCell ref="G849:G850"/>
    <mergeCell ref="G851:G852"/>
    <mergeCell ref="G853:G854"/>
    <mergeCell ref="G814:G815"/>
    <mergeCell ref="G816:G817"/>
    <mergeCell ref="G835:G836"/>
    <mergeCell ref="G837:G838"/>
    <mergeCell ref="G839:G840"/>
    <mergeCell ref="G841:G842"/>
    <mergeCell ref="G802:G803"/>
    <mergeCell ref="G804:G805"/>
    <mergeCell ref="G806:G807"/>
    <mergeCell ref="G808:G809"/>
    <mergeCell ref="G810:G811"/>
    <mergeCell ref="G812:G813"/>
    <mergeCell ref="G790:G791"/>
    <mergeCell ref="G792:G793"/>
    <mergeCell ref="G794:G795"/>
    <mergeCell ref="G796:G797"/>
    <mergeCell ref="G798:G799"/>
    <mergeCell ref="G800:G801"/>
    <mergeCell ref="G778:G779"/>
    <mergeCell ref="G780:G781"/>
    <mergeCell ref="G782:G783"/>
    <mergeCell ref="G784:G785"/>
    <mergeCell ref="G786:G787"/>
    <mergeCell ref="G788:G789"/>
    <mergeCell ref="G749:G750"/>
    <mergeCell ref="G751:G752"/>
    <mergeCell ref="G753:G754"/>
    <mergeCell ref="G755:G756"/>
    <mergeCell ref="G757:G758"/>
    <mergeCell ref="G776:G777"/>
    <mergeCell ref="G737:G738"/>
    <mergeCell ref="G739:G740"/>
    <mergeCell ref="G741:G742"/>
    <mergeCell ref="G743:G744"/>
    <mergeCell ref="G745:G746"/>
    <mergeCell ref="G747:G748"/>
    <mergeCell ref="G725:G726"/>
    <mergeCell ref="G727:G728"/>
    <mergeCell ref="G729:G730"/>
    <mergeCell ref="G731:G732"/>
    <mergeCell ref="G733:G734"/>
    <mergeCell ref="G735:G736"/>
    <mergeCell ref="G696:G697"/>
    <mergeCell ref="G698:G699"/>
    <mergeCell ref="G717:G718"/>
    <mergeCell ref="G719:G720"/>
    <mergeCell ref="G721:G722"/>
    <mergeCell ref="G723:G724"/>
    <mergeCell ref="G684:G685"/>
    <mergeCell ref="G686:G687"/>
    <mergeCell ref="G688:G689"/>
    <mergeCell ref="G690:G691"/>
    <mergeCell ref="G692:G693"/>
    <mergeCell ref="G694:G695"/>
    <mergeCell ref="G672:G673"/>
    <mergeCell ref="G674:G675"/>
    <mergeCell ref="G676:G677"/>
    <mergeCell ref="G678:G679"/>
    <mergeCell ref="G680:G681"/>
    <mergeCell ref="G682:G683"/>
    <mergeCell ref="G660:G661"/>
    <mergeCell ref="G662:G663"/>
    <mergeCell ref="G664:G665"/>
    <mergeCell ref="G666:G667"/>
    <mergeCell ref="G668:G669"/>
    <mergeCell ref="G670:G671"/>
    <mergeCell ref="G629:G630"/>
    <mergeCell ref="G631:G632"/>
    <mergeCell ref="G633:G634"/>
    <mergeCell ref="G635:G636"/>
    <mergeCell ref="G637:G638"/>
    <mergeCell ref="G639:G640"/>
    <mergeCell ref="G617:G618"/>
    <mergeCell ref="G619:G620"/>
    <mergeCell ref="G621:G622"/>
    <mergeCell ref="G623:G624"/>
    <mergeCell ref="G625:G626"/>
    <mergeCell ref="G627:G628"/>
    <mergeCell ref="G605:G606"/>
    <mergeCell ref="G607:G608"/>
    <mergeCell ref="G609:G610"/>
    <mergeCell ref="G611:G612"/>
    <mergeCell ref="G613:G614"/>
    <mergeCell ref="G615:G616"/>
    <mergeCell ref="G578:G579"/>
    <mergeCell ref="G580:G581"/>
    <mergeCell ref="F601:F602"/>
    <mergeCell ref="G599:G600"/>
    <mergeCell ref="G601:G602"/>
    <mergeCell ref="G603:G604"/>
    <mergeCell ref="F603:F604"/>
    <mergeCell ref="F578:F579"/>
    <mergeCell ref="F580:F581"/>
    <mergeCell ref="G566:G567"/>
    <mergeCell ref="G568:G569"/>
    <mergeCell ref="G570:G571"/>
    <mergeCell ref="G572:G573"/>
    <mergeCell ref="G574:G575"/>
    <mergeCell ref="G576:G577"/>
    <mergeCell ref="G554:G555"/>
    <mergeCell ref="G556:G557"/>
    <mergeCell ref="G558:G559"/>
    <mergeCell ref="G560:G561"/>
    <mergeCell ref="G562:G563"/>
    <mergeCell ref="G564:G565"/>
    <mergeCell ref="G542:G543"/>
    <mergeCell ref="G544:G545"/>
    <mergeCell ref="G546:G547"/>
    <mergeCell ref="G548:G549"/>
    <mergeCell ref="G550:G551"/>
    <mergeCell ref="G552:G553"/>
    <mergeCell ref="G511:G512"/>
    <mergeCell ref="G513:G514"/>
    <mergeCell ref="G515:G516"/>
    <mergeCell ref="G517:G518"/>
    <mergeCell ref="G519:G520"/>
    <mergeCell ref="G521:G522"/>
    <mergeCell ref="G499:G500"/>
    <mergeCell ref="G501:G502"/>
    <mergeCell ref="G503:G504"/>
    <mergeCell ref="G505:G506"/>
    <mergeCell ref="G507:G508"/>
    <mergeCell ref="G509:G510"/>
    <mergeCell ref="G487:G488"/>
    <mergeCell ref="G489:G490"/>
    <mergeCell ref="G491:G492"/>
    <mergeCell ref="G493:G494"/>
    <mergeCell ref="G495:G496"/>
    <mergeCell ref="G497:G498"/>
    <mergeCell ref="G458:G459"/>
    <mergeCell ref="G460:G461"/>
    <mergeCell ref="G462:G463"/>
    <mergeCell ref="G481:G482"/>
    <mergeCell ref="G483:G484"/>
    <mergeCell ref="G485:G486"/>
    <mergeCell ref="E476:AC476"/>
    <mergeCell ref="B474:BN474"/>
    <mergeCell ref="BD478:BM478"/>
    <mergeCell ref="AE478:AH478"/>
    <mergeCell ref="G446:G447"/>
    <mergeCell ref="G448:G449"/>
    <mergeCell ref="G450:G451"/>
    <mergeCell ref="G452:G453"/>
    <mergeCell ref="G454:G455"/>
    <mergeCell ref="G456:G457"/>
    <mergeCell ref="G434:G435"/>
    <mergeCell ref="G436:G437"/>
    <mergeCell ref="G438:G439"/>
    <mergeCell ref="G440:G441"/>
    <mergeCell ref="G442:G443"/>
    <mergeCell ref="G444:G445"/>
    <mergeCell ref="G422:G423"/>
    <mergeCell ref="G424:G425"/>
    <mergeCell ref="G426:G427"/>
    <mergeCell ref="G428:G429"/>
    <mergeCell ref="G430:G431"/>
    <mergeCell ref="G432:G433"/>
    <mergeCell ref="G393:G394"/>
    <mergeCell ref="G395:G396"/>
    <mergeCell ref="G397:G398"/>
    <mergeCell ref="G399:G400"/>
    <mergeCell ref="G401:G402"/>
    <mergeCell ref="G403:G404"/>
    <mergeCell ref="G381:G382"/>
    <mergeCell ref="G383:G384"/>
    <mergeCell ref="G385:G386"/>
    <mergeCell ref="G387:G388"/>
    <mergeCell ref="G389:G390"/>
    <mergeCell ref="G391:G392"/>
    <mergeCell ref="G369:G370"/>
    <mergeCell ref="G371:G372"/>
    <mergeCell ref="G373:G374"/>
    <mergeCell ref="G375:G376"/>
    <mergeCell ref="G377:G378"/>
    <mergeCell ref="G379:G380"/>
    <mergeCell ref="G340:G341"/>
    <mergeCell ref="G342:G343"/>
    <mergeCell ref="G344:G345"/>
    <mergeCell ref="G363:G364"/>
    <mergeCell ref="G365:G366"/>
    <mergeCell ref="G367:G368"/>
    <mergeCell ref="E358:AC358"/>
    <mergeCell ref="B356:BN356"/>
    <mergeCell ref="BD360:BM360"/>
    <mergeCell ref="AE360:AH360"/>
    <mergeCell ref="G328:G329"/>
    <mergeCell ref="G330:G331"/>
    <mergeCell ref="G332:G333"/>
    <mergeCell ref="G334:G335"/>
    <mergeCell ref="G336:G337"/>
    <mergeCell ref="G338:G339"/>
    <mergeCell ref="G316:G317"/>
    <mergeCell ref="G318:G319"/>
    <mergeCell ref="G320:G321"/>
    <mergeCell ref="G322:G323"/>
    <mergeCell ref="G324:G325"/>
    <mergeCell ref="G326:G327"/>
    <mergeCell ref="G304:G305"/>
    <mergeCell ref="G306:G307"/>
    <mergeCell ref="G308:G309"/>
    <mergeCell ref="G310:G311"/>
    <mergeCell ref="G312:G313"/>
    <mergeCell ref="G314:G315"/>
    <mergeCell ref="G275:G276"/>
    <mergeCell ref="G277:G278"/>
    <mergeCell ref="G279:G280"/>
    <mergeCell ref="G281:G282"/>
    <mergeCell ref="G283:G284"/>
    <mergeCell ref="G285:G286"/>
    <mergeCell ref="G263:G264"/>
    <mergeCell ref="G265:G266"/>
    <mergeCell ref="G267:G268"/>
    <mergeCell ref="G269:G270"/>
    <mergeCell ref="G271:G272"/>
    <mergeCell ref="G273:G274"/>
    <mergeCell ref="G251:G252"/>
    <mergeCell ref="G253:G254"/>
    <mergeCell ref="G255:G256"/>
    <mergeCell ref="G257:G258"/>
    <mergeCell ref="G259:G260"/>
    <mergeCell ref="G261:G262"/>
    <mergeCell ref="G222:G223"/>
    <mergeCell ref="G224:G225"/>
    <mergeCell ref="G226:G227"/>
    <mergeCell ref="G245:G246"/>
    <mergeCell ref="G247:G248"/>
    <mergeCell ref="G249:G250"/>
    <mergeCell ref="E240:AC240"/>
    <mergeCell ref="B238:BN238"/>
    <mergeCell ref="BD242:BM242"/>
    <mergeCell ref="AE242:AH242"/>
    <mergeCell ref="G210:G211"/>
    <mergeCell ref="G212:G213"/>
    <mergeCell ref="G214:G215"/>
    <mergeCell ref="G216:G217"/>
    <mergeCell ref="G218:G219"/>
    <mergeCell ref="G220:G221"/>
    <mergeCell ref="G198:G199"/>
    <mergeCell ref="G200:G201"/>
    <mergeCell ref="G202:G203"/>
    <mergeCell ref="G204:G205"/>
    <mergeCell ref="G206:G207"/>
    <mergeCell ref="G208:G209"/>
    <mergeCell ref="G186:G187"/>
    <mergeCell ref="G188:G189"/>
    <mergeCell ref="G190:G191"/>
    <mergeCell ref="G192:G193"/>
    <mergeCell ref="G194:G195"/>
    <mergeCell ref="G196:G197"/>
    <mergeCell ref="G157:G158"/>
    <mergeCell ref="G159:G160"/>
    <mergeCell ref="G161:G162"/>
    <mergeCell ref="G163:G164"/>
    <mergeCell ref="G165:G166"/>
    <mergeCell ref="G167:G168"/>
    <mergeCell ref="G145:G146"/>
    <mergeCell ref="G147:G148"/>
    <mergeCell ref="G149:G150"/>
    <mergeCell ref="G151:G152"/>
    <mergeCell ref="G153:G154"/>
    <mergeCell ref="G155:G156"/>
    <mergeCell ref="G133:G134"/>
    <mergeCell ref="G135:G136"/>
    <mergeCell ref="G137:G138"/>
    <mergeCell ref="G139:G140"/>
    <mergeCell ref="G141:G142"/>
    <mergeCell ref="G143:G144"/>
    <mergeCell ref="G106:G107"/>
    <mergeCell ref="G108:G109"/>
    <mergeCell ref="G68:G69"/>
    <mergeCell ref="G127:G128"/>
    <mergeCell ref="G129:G130"/>
    <mergeCell ref="G131:G132"/>
    <mergeCell ref="G72:G73"/>
    <mergeCell ref="G74:G75"/>
    <mergeCell ref="G76:G77"/>
    <mergeCell ref="G78:G79"/>
    <mergeCell ref="G11:G12"/>
    <mergeCell ref="G13:G14"/>
    <mergeCell ref="G15:G16"/>
    <mergeCell ref="G17:G18"/>
    <mergeCell ref="G19:G20"/>
    <mergeCell ref="G21:G22"/>
    <mergeCell ref="G9:G10"/>
    <mergeCell ref="AX2945:AY2945"/>
    <mergeCell ref="AL2945:AM2945"/>
    <mergeCell ref="AN2945:AO2945"/>
    <mergeCell ref="AP2945:AQ2945"/>
    <mergeCell ref="AR2945:AS2945"/>
    <mergeCell ref="AT2945:AU2945"/>
    <mergeCell ref="AV2945:AW2945"/>
    <mergeCell ref="AT2886:AU2886"/>
    <mergeCell ref="AV2886:AW2886"/>
    <mergeCell ref="AX2886:AY2886"/>
    <mergeCell ref="P2945:Q2945"/>
    <mergeCell ref="R2945:S2945"/>
    <mergeCell ref="T2945:U2945"/>
    <mergeCell ref="V2945:W2945"/>
    <mergeCell ref="X2945:Y2945"/>
    <mergeCell ref="Z2945:AA2945"/>
    <mergeCell ref="AB2945:AC2945"/>
    <mergeCell ref="AH2886:AI2886"/>
    <mergeCell ref="AJ2886:AK2886"/>
    <mergeCell ref="AR2886:AS2886"/>
    <mergeCell ref="AP2827:AQ2827"/>
    <mergeCell ref="AR2827:AS2827"/>
    <mergeCell ref="AN2842:AO2842"/>
    <mergeCell ref="AP2842:AQ2842"/>
    <mergeCell ref="AN2883:AO2884"/>
    <mergeCell ref="AP2883:AQ2884"/>
    <mergeCell ref="AS2829:AU2829"/>
    <mergeCell ref="AR2883:AS2884"/>
    <mergeCell ref="AT2883:AU2884"/>
    <mergeCell ref="P2886:Q2886"/>
    <mergeCell ref="R2886:S2886"/>
    <mergeCell ref="T2886:U2886"/>
    <mergeCell ref="V2886:W2886"/>
    <mergeCell ref="X2886:Y2886"/>
    <mergeCell ref="S2829:U2829"/>
    <mergeCell ref="W2829:Y2829"/>
    <mergeCell ref="X2841:Y2842"/>
    <mergeCell ref="X2845:Y2846"/>
    <mergeCell ref="X2847:Y2848"/>
    <mergeCell ref="AX2768:AY2768"/>
    <mergeCell ref="P2827:Q2827"/>
    <mergeCell ref="R2827:S2827"/>
    <mergeCell ref="T2827:U2827"/>
    <mergeCell ref="V2827:W2827"/>
    <mergeCell ref="X2827:Y2827"/>
    <mergeCell ref="Z2827:AA2827"/>
    <mergeCell ref="AB2827:AC2827"/>
    <mergeCell ref="AD2827:AE2827"/>
    <mergeCell ref="AF2827:AG2827"/>
    <mergeCell ref="AL2768:AM2768"/>
    <mergeCell ref="AN2768:AO2768"/>
    <mergeCell ref="AP2768:AQ2768"/>
    <mergeCell ref="AR2768:AS2768"/>
    <mergeCell ref="AT2768:AU2768"/>
    <mergeCell ref="AV2768:AW2768"/>
    <mergeCell ref="AT2709:AU2709"/>
    <mergeCell ref="AV2709:AW2709"/>
    <mergeCell ref="AX2709:AY2709"/>
    <mergeCell ref="P2768:Q2768"/>
    <mergeCell ref="R2768:S2768"/>
    <mergeCell ref="T2768:U2768"/>
    <mergeCell ref="V2768:W2768"/>
    <mergeCell ref="X2768:Y2768"/>
    <mergeCell ref="Z2768:AA2768"/>
    <mergeCell ref="AB2768:AC2768"/>
    <mergeCell ref="AH2709:AI2709"/>
    <mergeCell ref="AJ2709:AK2709"/>
    <mergeCell ref="AL2709:AM2709"/>
    <mergeCell ref="AN2709:AO2709"/>
    <mergeCell ref="AP2709:AQ2709"/>
    <mergeCell ref="AR2709:AS2709"/>
    <mergeCell ref="AP2650:AQ2650"/>
    <mergeCell ref="AR2650:AS2650"/>
    <mergeCell ref="AT2650:AU2650"/>
    <mergeCell ref="AV2650:AW2650"/>
    <mergeCell ref="AX2650:AY2650"/>
    <mergeCell ref="P2709:Q2709"/>
    <mergeCell ref="R2709:S2709"/>
    <mergeCell ref="T2709:U2709"/>
    <mergeCell ref="V2709:W2709"/>
    <mergeCell ref="X2709:Y2709"/>
    <mergeCell ref="AX2591:AY2591"/>
    <mergeCell ref="P2650:Q2650"/>
    <mergeCell ref="R2650:S2650"/>
    <mergeCell ref="T2650:U2650"/>
    <mergeCell ref="V2650:W2650"/>
    <mergeCell ref="X2650:Y2650"/>
    <mergeCell ref="Z2650:AA2650"/>
    <mergeCell ref="AB2650:AC2650"/>
    <mergeCell ref="AD2650:AE2650"/>
    <mergeCell ref="AF2650:AG2650"/>
    <mergeCell ref="AL2591:AM2591"/>
    <mergeCell ref="AN2591:AO2591"/>
    <mergeCell ref="AP2591:AQ2591"/>
    <mergeCell ref="AR2591:AS2591"/>
    <mergeCell ref="AT2591:AU2591"/>
    <mergeCell ref="AV2591:AW2591"/>
    <mergeCell ref="AT2532:AU2532"/>
    <mergeCell ref="AV2532:AW2532"/>
    <mergeCell ref="AX2532:AY2532"/>
    <mergeCell ref="P2591:Q2591"/>
    <mergeCell ref="R2591:S2591"/>
    <mergeCell ref="T2591:U2591"/>
    <mergeCell ref="V2591:W2591"/>
    <mergeCell ref="X2591:Y2591"/>
    <mergeCell ref="Z2591:AA2591"/>
    <mergeCell ref="AB2591:AC2591"/>
    <mergeCell ref="AH2532:AI2532"/>
    <mergeCell ref="AJ2532:AK2532"/>
    <mergeCell ref="AL2532:AM2532"/>
    <mergeCell ref="AN2532:AO2532"/>
    <mergeCell ref="AP2532:AQ2532"/>
    <mergeCell ref="AR2532:AS2532"/>
    <mergeCell ref="AP2473:AQ2473"/>
    <mergeCell ref="AR2473:AS2473"/>
    <mergeCell ref="AT2473:AU2473"/>
    <mergeCell ref="AV2473:AW2473"/>
    <mergeCell ref="AX2473:AY2473"/>
    <mergeCell ref="P2532:Q2532"/>
    <mergeCell ref="R2532:S2532"/>
    <mergeCell ref="T2532:U2532"/>
    <mergeCell ref="V2532:W2532"/>
    <mergeCell ref="X2532:Y2532"/>
    <mergeCell ref="AX2414:AY2414"/>
    <mergeCell ref="P2473:Q2473"/>
    <mergeCell ref="R2473:S2473"/>
    <mergeCell ref="T2473:U2473"/>
    <mergeCell ref="V2473:W2473"/>
    <mergeCell ref="X2473:Y2473"/>
    <mergeCell ref="Z2473:AA2473"/>
    <mergeCell ref="AB2473:AC2473"/>
    <mergeCell ref="AD2473:AE2473"/>
    <mergeCell ref="AF2473:AG2473"/>
    <mergeCell ref="AL2414:AM2414"/>
    <mergeCell ref="AN2414:AO2414"/>
    <mergeCell ref="AP2414:AQ2414"/>
    <mergeCell ref="AR2414:AS2414"/>
    <mergeCell ref="AT2414:AU2414"/>
    <mergeCell ref="AV2414:AW2414"/>
    <mergeCell ref="AT2355:AU2355"/>
    <mergeCell ref="AV2355:AW2355"/>
    <mergeCell ref="AX2355:AY2355"/>
    <mergeCell ref="P2414:Q2414"/>
    <mergeCell ref="R2414:S2414"/>
    <mergeCell ref="T2414:U2414"/>
    <mergeCell ref="V2414:W2414"/>
    <mergeCell ref="X2414:Y2414"/>
    <mergeCell ref="Z2414:AA2414"/>
    <mergeCell ref="AB2414:AC2414"/>
    <mergeCell ref="AH2355:AI2355"/>
    <mergeCell ref="AJ2355:AK2355"/>
    <mergeCell ref="AL2355:AM2355"/>
    <mergeCell ref="AN2355:AO2355"/>
    <mergeCell ref="AP2355:AQ2355"/>
    <mergeCell ref="AR2355:AS2355"/>
    <mergeCell ref="AX2296:AY2296"/>
    <mergeCell ref="P2355:Q2355"/>
    <mergeCell ref="R2355:S2355"/>
    <mergeCell ref="T2355:U2355"/>
    <mergeCell ref="V2355:W2355"/>
    <mergeCell ref="X2355:Y2355"/>
    <mergeCell ref="Z2355:AA2355"/>
    <mergeCell ref="AB2355:AC2355"/>
    <mergeCell ref="AD2355:AE2355"/>
    <mergeCell ref="AF2355:AG2355"/>
    <mergeCell ref="AL2296:AM2296"/>
    <mergeCell ref="AN2296:AO2296"/>
    <mergeCell ref="AP2296:AQ2296"/>
    <mergeCell ref="AR2296:AS2296"/>
    <mergeCell ref="AT2296:AU2296"/>
    <mergeCell ref="AV2296:AW2296"/>
    <mergeCell ref="Z2296:AA2296"/>
    <mergeCell ref="AB2296:AC2296"/>
    <mergeCell ref="AD2296:AE2296"/>
    <mergeCell ref="AF2296:AG2296"/>
    <mergeCell ref="AH2296:AI2296"/>
    <mergeCell ref="AJ2296:AK2296"/>
    <mergeCell ref="AP2237:AQ2237"/>
    <mergeCell ref="AR2237:AS2237"/>
    <mergeCell ref="AT2237:AU2237"/>
    <mergeCell ref="AV2237:AW2237"/>
    <mergeCell ref="AX2237:AY2237"/>
    <mergeCell ref="P2296:Q2296"/>
    <mergeCell ref="R2296:S2296"/>
    <mergeCell ref="T2296:U2296"/>
    <mergeCell ref="V2296:W2296"/>
    <mergeCell ref="X2296:Y2296"/>
    <mergeCell ref="AD2237:AE2237"/>
    <mergeCell ref="AF2237:AG2237"/>
    <mergeCell ref="AH2237:AI2237"/>
    <mergeCell ref="AJ2237:AK2237"/>
    <mergeCell ref="AL2237:AM2237"/>
    <mergeCell ref="AN2237:AO2237"/>
    <mergeCell ref="AT2178:AU2178"/>
    <mergeCell ref="AV2178:AW2178"/>
    <mergeCell ref="AX2178:AY2178"/>
    <mergeCell ref="P2237:Q2237"/>
    <mergeCell ref="R2237:S2237"/>
    <mergeCell ref="T2237:U2237"/>
    <mergeCell ref="V2237:W2237"/>
    <mergeCell ref="X2237:Y2237"/>
    <mergeCell ref="Z2237:AA2237"/>
    <mergeCell ref="AB2237:AC2237"/>
    <mergeCell ref="AH2178:AI2178"/>
    <mergeCell ref="AJ2178:AK2178"/>
    <mergeCell ref="AL2178:AM2178"/>
    <mergeCell ref="AN2178:AO2178"/>
    <mergeCell ref="AP2178:AQ2178"/>
    <mergeCell ref="AR2178:AS2178"/>
    <mergeCell ref="AX2119:AY2119"/>
    <mergeCell ref="P2178:Q2178"/>
    <mergeCell ref="R2178:S2178"/>
    <mergeCell ref="T2178:U2178"/>
    <mergeCell ref="V2178:W2178"/>
    <mergeCell ref="X2178:Y2178"/>
    <mergeCell ref="Z2178:AA2178"/>
    <mergeCell ref="AB2178:AC2178"/>
    <mergeCell ref="AD2178:AE2178"/>
    <mergeCell ref="AF2178:AG2178"/>
    <mergeCell ref="AL2119:AM2119"/>
    <mergeCell ref="AN2119:AO2119"/>
    <mergeCell ref="AP2119:AQ2119"/>
    <mergeCell ref="AR2119:AS2119"/>
    <mergeCell ref="AT2119:AU2119"/>
    <mergeCell ref="AV2119:AW2119"/>
    <mergeCell ref="Z2119:AA2119"/>
    <mergeCell ref="AB2119:AC2119"/>
    <mergeCell ref="AD2119:AE2119"/>
    <mergeCell ref="AF2119:AG2119"/>
    <mergeCell ref="AH2119:AI2119"/>
    <mergeCell ref="AJ2119:AK2119"/>
    <mergeCell ref="AP2060:AQ2060"/>
    <mergeCell ref="AR2060:AS2060"/>
    <mergeCell ref="AT2060:AU2060"/>
    <mergeCell ref="AV2060:AW2060"/>
    <mergeCell ref="AX2060:AY2060"/>
    <mergeCell ref="P2119:Q2119"/>
    <mergeCell ref="R2119:S2119"/>
    <mergeCell ref="T2119:U2119"/>
    <mergeCell ref="V2119:W2119"/>
    <mergeCell ref="X2119:Y2119"/>
    <mergeCell ref="AD2060:AE2060"/>
    <mergeCell ref="AF2060:AG2060"/>
    <mergeCell ref="AH2060:AI2060"/>
    <mergeCell ref="AJ2060:AK2060"/>
    <mergeCell ref="AL2060:AM2060"/>
    <mergeCell ref="AN2060:AO2060"/>
    <mergeCell ref="AT2001:AU2001"/>
    <mergeCell ref="AV2001:AW2001"/>
    <mergeCell ref="AX2001:AY2001"/>
    <mergeCell ref="P2060:Q2060"/>
    <mergeCell ref="R2060:S2060"/>
    <mergeCell ref="T2060:U2060"/>
    <mergeCell ref="V2060:W2060"/>
    <mergeCell ref="X2060:Y2060"/>
    <mergeCell ref="Z2060:AA2060"/>
    <mergeCell ref="AB2060:AC2060"/>
    <mergeCell ref="AH2001:AI2001"/>
    <mergeCell ref="AJ2001:AK2001"/>
    <mergeCell ref="AL2001:AM2001"/>
    <mergeCell ref="AN2001:AO2001"/>
    <mergeCell ref="AP2001:AQ2001"/>
    <mergeCell ref="AR2001:AS2001"/>
    <mergeCell ref="AX1942:AY1942"/>
    <mergeCell ref="P2001:Q2001"/>
    <mergeCell ref="R2001:S2001"/>
    <mergeCell ref="T2001:U2001"/>
    <mergeCell ref="V2001:W2001"/>
    <mergeCell ref="X2001:Y2001"/>
    <mergeCell ref="Z2001:AA2001"/>
    <mergeCell ref="AB2001:AC2001"/>
    <mergeCell ref="AD2001:AE2001"/>
    <mergeCell ref="AF2001:AG2001"/>
    <mergeCell ref="AL1942:AM1942"/>
    <mergeCell ref="AN1942:AO1942"/>
    <mergeCell ref="AP1942:AQ1942"/>
    <mergeCell ref="AR1942:AS1942"/>
    <mergeCell ref="AT1942:AU1942"/>
    <mergeCell ref="AV1942:AW1942"/>
    <mergeCell ref="Z1942:AA1942"/>
    <mergeCell ref="AB1942:AC1942"/>
    <mergeCell ref="AD1942:AE1942"/>
    <mergeCell ref="AF1942:AG1942"/>
    <mergeCell ref="AH1942:AI1942"/>
    <mergeCell ref="AJ1942:AK1942"/>
    <mergeCell ref="AP1883:AQ1883"/>
    <mergeCell ref="AR1883:AS1883"/>
    <mergeCell ref="AT1883:AU1883"/>
    <mergeCell ref="AV1883:AW1883"/>
    <mergeCell ref="AX1883:AY1883"/>
    <mergeCell ref="P1942:Q1942"/>
    <mergeCell ref="R1942:S1942"/>
    <mergeCell ref="T1942:U1942"/>
    <mergeCell ref="V1942:W1942"/>
    <mergeCell ref="X1942:Y1942"/>
    <mergeCell ref="AD1883:AE1883"/>
    <mergeCell ref="AF1883:AG1883"/>
    <mergeCell ref="AH1883:AI1883"/>
    <mergeCell ref="AJ1883:AK1883"/>
    <mergeCell ref="AL1883:AM1883"/>
    <mergeCell ref="AN1883:AO1883"/>
    <mergeCell ref="AT1824:AU1824"/>
    <mergeCell ref="AV1824:AW1824"/>
    <mergeCell ref="AX1824:AY1824"/>
    <mergeCell ref="P1883:Q1883"/>
    <mergeCell ref="R1883:S1883"/>
    <mergeCell ref="T1883:U1883"/>
    <mergeCell ref="V1883:W1883"/>
    <mergeCell ref="X1883:Y1883"/>
    <mergeCell ref="Z1883:AA1883"/>
    <mergeCell ref="AB1883:AC1883"/>
    <mergeCell ref="AH1824:AI1824"/>
    <mergeCell ref="AJ1824:AK1824"/>
    <mergeCell ref="AL1824:AM1824"/>
    <mergeCell ref="AN1824:AO1824"/>
    <mergeCell ref="AP1824:AQ1824"/>
    <mergeCell ref="AR1824:AS1824"/>
    <mergeCell ref="AX1765:AY1765"/>
    <mergeCell ref="P1824:Q1824"/>
    <mergeCell ref="R1824:S1824"/>
    <mergeCell ref="T1824:U1824"/>
    <mergeCell ref="V1824:W1824"/>
    <mergeCell ref="X1824:Y1824"/>
    <mergeCell ref="Z1824:AA1824"/>
    <mergeCell ref="AB1824:AC1824"/>
    <mergeCell ref="AD1824:AE1824"/>
    <mergeCell ref="AF1824:AG1824"/>
    <mergeCell ref="AL1765:AM1765"/>
    <mergeCell ref="AN1765:AO1765"/>
    <mergeCell ref="AP1765:AQ1765"/>
    <mergeCell ref="AR1765:AS1765"/>
    <mergeCell ref="AT1765:AU1765"/>
    <mergeCell ref="AV1765:AW1765"/>
    <mergeCell ref="Z1765:AA1765"/>
    <mergeCell ref="AB1765:AC1765"/>
    <mergeCell ref="AD1765:AE1765"/>
    <mergeCell ref="AF1765:AG1765"/>
    <mergeCell ref="AH1765:AI1765"/>
    <mergeCell ref="AJ1765:AK1765"/>
    <mergeCell ref="AP1706:AQ1706"/>
    <mergeCell ref="AR1706:AS1706"/>
    <mergeCell ref="AT1706:AU1706"/>
    <mergeCell ref="AV1706:AW1706"/>
    <mergeCell ref="AX1706:AY1706"/>
    <mergeCell ref="P1765:Q1765"/>
    <mergeCell ref="R1765:S1765"/>
    <mergeCell ref="T1765:U1765"/>
    <mergeCell ref="V1765:W1765"/>
    <mergeCell ref="X1765:Y1765"/>
    <mergeCell ref="AD1706:AE1706"/>
    <mergeCell ref="AF1706:AG1706"/>
    <mergeCell ref="AH1706:AI1706"/>
    <mergeCell ref="AJ1706:AK1706"/>
    <mergeCell ref="AL1706:AM1706"/>
    <mergeCell ref="AN1706:AO1706"/>
    <mergeCell ref="AT1647:AU1647"/>
    <mergeCell ref="AV1647:AW1647"/>
    <mergeCell ref="AX1647:AY1647"/>
    <mergeCell ref="P1706:Q1706"/>
    <mergeCell ref="R1706:S1706"/>
    <mergeCell ref="T1706:U1706"/>
    <mergeCell ref="V1706:W1706"/>
    <mergeCell ref="X1706:Y1706"/>
    <mergeCell ref="Z1706:AA1706"/>
    <mergeCell ref="AB1706:AC1706"/>
    <mergeCell ref="AH1647:AI1647"/>
    <mergeCell ref="AJ1647:AK1647"/>
    <mergeCell ref="AL1647:AM1647"/>
    <mergeCell ref="AN1647:AO1647"/>
    <mergeCell ref="AP1647:AQ1647"/>
    <mergeCell ref="AR1647:AS1647"/>
    <mergeCell ref="AX1588:AY1588"/>
    <mergeCell ref="P1647:Q1647"/>
    <mergeCell ref="R1647:S1647"/>
    <mergeCell ref="T1647:U1647"/>
    <mergeCell ref="V1647:W1647"/>
    <mergeCell ref="X1647:Y1647"/>
    <mergeCell ref="Z1647:AA1647"/>
    <mergeCell ref="AB1647:AC1647"/>
    <mergeCell ref="AD1647:AE1647"/>
    <mergeCell ref="AF1647:AG1647"/>
    <mergeCell ref="AL1588:AM1588"/>
    <mergeCell ref="AN1588:AO1588"/>
    <mergeCell ref="AP1588:AQ1588"/>
    <mergeCell ref="AR1588:AS1588"/>
    <mergeCell ref="AT1588:AU1588"/>
    <mergeCell ref="AV1588:AW1588"/>
    <mergeCell ref="Z1588:AA1588"/>
    <mergeCell ref="AB1588:AC1588"/>
    <mergeCell ref="AD1588:AE1588"/>
    <mergeCell ref="AF1588:AG1588"/>
    <mergeCell ref="AH1588:AI1588"/>
    <mergeCell ref="AJ1588:AK1588"/>
    <mergeCell ref="AP1529:AQ1529"/>
    <mergeCell ref="AR1529:AS1529"/>
    <mergeCell ref="AT1529:AU1529"/>
    <mergeCell ref="AV1529:AW1529"/>
    <mergeCell ref="AX1529:AY1529"/>
    <mergeCell ref="P1588:Q1588"/>
    <mergeCell ref="R1588:S1588"/>
    <mergeCell ref="T1588:U1588"/>
    <mergeCell ref="V1588:W1588"/>
    <mergeCell ref="X1588:Y1588"/>
    <mergeCell ref="AD1529:AE1529"/>
    <mergeCell ref="AF1529:AG1529"/>
    <mergeCell ref="AH1529:AI1529"/>
    <mergeCell ref="AJ1529:AK1529"/>
    <mergeCell ref="AL1529:AM1529"/>
    <mergeCell ref="AN1529:AO1529"/>
    <mergeCell ref="AT1470:AU1470"/>
    <mergeCell ref="AV1470:AW1470"/>
    <mergeCell ref="AX1470:AY1470"/>
    <mergeCell ref="P1529:Q1529"/>
    <mergeCell ref="R1529:S1529"/>
    <mergeCell ref="T1529:U1529"/>
    <mergeCell ref="V1529:W1529"/>
    <mergeCell ref="X1529:Y1529"/>
    <mergeCell ref="Z1529:AA1529"/>
    <mergeCell ref="AB1529:AC1529"/>
    <mergeCell ref="AH1470:AI1470"/>
    <mergeCell ref="AJ1470:AK1470"/>
    <mergeCell ref="AL1470:AM1470"/>
    <mergeCell ref="AN1470:AO1470"/>
    <mergeCell ref="AP1470:AQ1470"/>
    <mergeCell ref="AR1470:AS1470"/>
    <mergeCell ref="AX1411:AY1411"/>
    <mergeCell ref="P1470:Q1470"/>
    <mergeCell ref="R1470:S1470"/>
    <mergeCell ref="T1470:U1470"/>
    <mergeCell ref="V1470:W1470"/>
    <mergeCell ref="X1470:Y1470"/>
    <mergeCell ref="Z1470:AA1470"/>
    <mergeCell ref="AB1470:AC1470"/>
    <mergeCell ref="AD1470:AE1470"/>
    <mergeCell ref="AF1470:AG1470"/>
    <mergeCell ref="AL1411:AM1411"/>
    <mergeCell ref="AN1411:AO1411"/>
    <mergeCell ref="AP1411:AQ1411"/>
    <mergeCell ref="AR1411:AS1411"/>
    <mergeCell ref="AT1411:AU1411"/>
    <mergeCell ref="AV1411:AW1411"/>
    <mergeCell ref="Z1411:AA1411"/>
    <mergeCell ref="AB1411:AC1411"/>
    <mergeCell ref="AD1411:AE1411"/>
    <mergeCell ref="AF1411:AG1411"/>
    <mergeCell ref="AH1411:AI1411"/>
    <mergeCell ref="AJ1411:AK1411"/>
    <mergeCell ref="AP1352:AQ1352"/>
    <mergeCell ref="AR1352:AS1352"/>
    <mergeCell ref="AT1352:AU1352"/>
    <mergeCell ref="AV1352:AW1352"/>
    <mergeCell ref="AX1352:AY1352"/>
    <mergeCell ref="P1411:Q1411"/>
    <mergeCell ref="R1411:S1411"/>
    <mergeCell ref="T1411:U1411"/>
    <mergeCell ref="V1411:W1411"/>
    <mergeCell ref="X1411:Y1411"/>
    <mergeCell ref="AD1352:AE1352"/>
    <mergeCell ref="AF1352:AG1352"/>
    <mergeCell ref="AH1352:AI1352"/>
    <mergeCell ref="AJ1352:AK1352"/>
    <mergeCell ref="AL1352:AM1352"/>
    <mergeCell ref="AN1352:AO1352"/>
    <mergeCell ref="AT1293:AU1293"/>
    <mergeCell ref="AV1293:AW1293"/>
    <mergeCell ref="AX1293:AY1293"/>
    <mergeCell ref="P1352:Q1352"/>
    <mergeCell ref="R1352:S1352"/>
    <mergeCell ref="T1352:U1352"/>
    <mergeCell ref="V1352:W1352"/>
    <mergeCell ref="X1352:Y1352"/>
    <mergeCell ref="Z1352:AA1352"/>
    <mergeCell ref="AB1352:AC1352"/>
    <mergeCell ref="AH1293:AI1293"/>
    <mergeCell ref="AJ1293:AK1293"/>
    <mergeCell ref="AL1293:AM1293"/>
    <mergeCell ref="AN1293:AO1293"/>
    <mergeCell ref="AP1293:AQ1293"/>
    <mergeCell ref="AR1293:AS1293"/>
    <mergeCell ref="AX1234:AY1234"/>
    <mergeCell ref="P1293:Q1293"/>
    <mergeCell ref="R1293:S1293"/>
    <mergeCell ref="T1293:U1293"/>
    <mergeCell ref="V1293:W1293"/>
    <mergeCell ref="X1293:Y1293"/>
    <mergeCell ref="Z1293:AA1293"/>
    <mergeCell ref="AB1293:AC1293"/>
    <mergeCell ref="AD1293:AE1293"/>
    <mergeCell ref="AF1293:AG1293"/>
    <mergeCell ref="AL1234:AM1234"/>
    <mergeCell ref="AN1234:AO1234"/>
    <mergeCell ref="AP1234:AQ1234"/>
    <mergeCell ref="AR1234:AS1234"/>
    <mergeCell ref="AT1234:AU1234"/>
    <mergeCell ref="AV1234:AW1234"/>
    <mergeCell ref="Z1234:AA1234"/>
    <mergeCell ref="AB1234:AC1234"/>
    <mergeCell ref="AD1234:AE1234"/>
    <mergeCell ref="AF1234:AG1234"/>
    <mergeCell ref="AH1234:AI1234"/>
    <mergeCell ref="AJ1234:AK1234"/>
    <mergeCell ref="AP1175:AQ1175"/>
    <mergeCell ref="AR1175:AS1175"/>
    <mergeCell ref="AT1175:AU1175"/>
    <mergeCell ref="AV1175:AW1175"/>
    <mergeCell ref="AX1175:AY1175"/>
    <mergeCell ref="P1234:Q1234"/>
    <mergeCell ref="R1234:S1234"/>
    <mergeCell ref="T1234:U1234"/>
    <mergeCell ref="V1234:W1234"/>
    <mergeCell ref="X1234:Y1234"/>
    <mergeCell ref="AD1175:AE1175"/>
    <mergeCell ref="AF1175:AG1175"/>
    <mergeCell ref="AH1175:AI1175"/>
    <mergeCell ref="AJ1175:AK1175"/>
    <mergeCell ref="AL1175:AM1175"/>
    <mergeCell ref="AN1175:AO1175"/>
    <mergeCell ref="AT1116:AU1116"/>
    <mergeCell ref="AV1116:AW1116"/>
    <mergeCell ref="AX1116:AY1116"/>
    <mergeCell ref="P1175:Q1175"/>
    <mergeCell ref="R1175:S1175"/>
    <mergeCell ref="T1175:U1175"/>
    <mergeCell ref="V1175:W1175"/>
    <mergeCell ref="X1175:Y1175"/>
    <mergeCell ref="Z1175:AA1175"/>
    <mergeCell ref="AB1175:AC1175"/>
    <mergeCell ref="AH1116:AI1116"/>
    <mergeCell ref="AJ1116:AK1116"/>
    <mergeCell ref="AL1116:AM1116"/>
    <mergeCell ref="AN1116:AO1116"/>
    <mergeCell ref="AP1116:AQ1116"/>
    <mergeCell ref="AR1116:AS1116"/>
    <mergeCell ref="AX1057:AY1057"/>
    <mergeCell ref="P1116:Q1116"/>
    <mergeCell ref="R1116:S1116"/>
    <mergeCell ref="T1116:U1116"/>
    <mergeCell ref="V1116:W1116"/>
    <mergeCell ref="X1116:Y1116"/>
    <mergeCell ref="Z1116:AA1116"/>
    <mergeCell ref="AB1116:AC1116"/>
    <mergeCell ref="AD1116:AE1116"/>
    <mergeCell ref="AF1116:AG1116"/>
    <mergeCell ref="AL1057:AM1057"/>
    <mergeCell ref="AN1057:AO1057"/>
    <mergeCell ref="AP1057:AQ1057"/>
    <mergeCell ref="AR1057:AS1057"/>
    <mergeCell ref="AT1057:AU1057"/>
    <mergeCell ref="AV1057:AW1057"/>
    <mergeCell ref="Z1057:AA1057"/>
    <mergeCell ref="AB1057:AC1057"/>
    <mergeCell ref="AD1057:AE1057"/>
    <mergeCell ref="AF1057:AG1057"/>
    <mergeCell ref="AH1057:AI1057"/>
    <mergeCell ref="AJ1057:AK1057"/>
    <mergeCell ref="AP998:AQ998"/>
    <mergeCell ref="AR998:AS998"/>
    <mergeCell ref="AT998:AU998"/>
    <mergeCell ref="AV998:AW998"/>
    <mergeCell ref="AX998:AY998"/>
    <mergeCell ref="P1057:Q1057"/>
    <mergeCell ref="R1057:S1057"/>
    <mergeCell ref="T1057:U1057"/>
    <mergeCell ref="V1057:W1057"/>
    <mergeCell ref="X1057:Y1057"/>
    <mergeCell ref="AD998:AE998"/>
    <mergeCell ref="AF998:AG998"/>
    <mergeCell ref="AH998:AI998"/>
    <mergeCell ref="AJ998:AK998"/>
    <mergeCell ref="AL998:AM998"/>
    <mergeCell ref="AN998:AO998"/>
    <mergeCell ref="AT939:AU939"/>
    <mergeCell ref="AV939:AW939"/>
    <mergeCell ref="AX939:AY939"/>
    <mergeCell ref="P998:Q998"/>
    <mergeCell ref="R998:S998"/>
    <mergeCell ref="T998:U998"/>
    <mergeCell ref="V998:W998"/>
    <mergeCell ref="X998:Y998"/>
    <mergeCell ref="Z998:AA998"/>
    <mergeCell ref="AB998:AC998"/>
    <mergeCell ref="AH939:AI939"/>
    <mergeCell ref="AJ939:AK939"/>
    <mergeCell ref="AL939:AM939"/>
    <mergeCell ref="AN939:AO939"/>
    <mergeCell ref="AP939:AQ939"/>
    <mergeCell ref="AR939:AS939"/>
    <mergeCell ref="AX880:AY880"/>
    <mergeCell ref="P939:Q939"/>
    <mergeCell ref="R939:S939"/>
    <mergeCell ref="T939:U939"/>
    <mergeCell ref="V939:W939"/>
    <mergeCell ref="X939:Y939"/>
    <mergeCell ref="Z939:AA939"/>
    <mergeCell ref="AB939:AC939"/>
    <mergeCell ref="AD939:AE939"/>
    <mergeCell ref="AF939:AG939"/>
    <mergeCell ref="AL880:AM880"/>
    <mergeCell ref="AN880:AO880"/>
    <mergeCell ref="AP880:AQ880"/>
    <mergeCell ref="AR880:AS880"/>
    <mergeCell ref="AT880:AU880"/>
    <mergeCell ref="AV880:AW880"/>
    <mergeCell ref="Z880:AA880"/>
    <mergeCell ref="AB880:AC880"/>
    <mergeCell ref="AD880:AE880"/>
    <mergeCell ref="AF880:AG880"/>
    <mergeCell ref="AH880:AI880"/>
    <mergeCell ref="AJ880:AK880"/>
    <mergeCell ref="AP821:AQ821"/>
    <mergeCell ref="AR821:AS821"/>
    <mergeCell ref="AT821:AU821"/>
    <mergeCell ref="AV821:AW821"/>
    <mergeCell ref="AX821:AY821"/>
    <mergeCell ref="P880:Q880"/>
    <mergeCell ref="R880:S880"/>
    <mergeCell ref="T880:U880"/>
    <mergeCell ref="V880:W880"/>
    <mergeCell ref="X880:Y880"/>
    <mergeCell ref="AD821:AE821"/>
    <mergeCell ref="AF821:AG821"/>
    <mergeCell ref="AH821:AI821"/>
    <mergeCell ref="AJ821:AK821"/>
    <mergeCell ref="AL821:AM821"/>
    <mergeCell ref="AN821:AO821"/>
    <mergeCell ref="AT762:AU762"/>
    <mergeCell ref="AV762:AW762"/>
    <mergeCell ref="AX762:AY762"/>
    <mergeCell ref="P821:Q821"/>
    <mergeCell ref="R821:S821"/>
    <mergeCell ref="T821:U821"/>
    <mergeCell ref="V821:W821"/>
    <mergeCell ref="X821:Y821"/>
    <mergeCell ref="Z821:AA821"/>
    <mergeCell ref="AB821:AC821"/>
    <mergeCell ref="AH762:AI762"/>
    <mergeCell ref="AJ762:AK762"/>
    <mergeCell ref="AL762:AM762"/>
    <mergeCell ref="AN762:AO762"/>
    <mergeCell ref="AP762:AQ762"/>
    <mergeCell ref="AR762:AS762"/>
    <mergeCell ref="AX703:AY703"/>
    <mergeCell ref="P762:Q762"/>
    <mergeCell ref="R762:S762"/>
    <mergeCell ref="T762:U762"/>
    <mergeCell ref="V762:W762"/>
    <mergeCell ref="X762:Y762"/>
    <mergeCell ref="Z762:AA762"/>
    <mergeCell ref="AB762:AC762"/>
    <mergeCell ref="AD762:AE762"/>
    <mergeCell ref="AF762:AG762"/>
    <mergeCell ref="AL703:AM703"/>
    <mergeCell ref="AN703:AO703"/>
    <mergeCell ref="AP703:AQ703"/>
    <mergeCell ref="AR703:AS703"/>
    <mergeCell ref="AT703:AU703"/>
    <mergeCell ref="AV703:AW703"/>
    <mergeCell ref="Z703:AA703"/>
    <mergeCell ref="AB703:AC703"/>
    <mergeCell ref="AD703:AE703"/>
    <mergeCell ref="AF703:AG703"/>
    <mergeCell ref="AH703:AI703"/>
    <mergeCell ref="AJ703:AK703"/>
    <mergeCell ref="AP644:AQ644"/>
    <mergeCell ref="AR644:AS644"/>
    <mergeCell ref="AT644:AU644"/>
    <mergeCell ref="AV644:AW644"/>
    <mergeCell ref="AX644:AY644"/>
    <mergeCell ref="P703:Q703"/>
    <mergeCell ref="R703:S703"/>
    <mergeCell ref="T703:U703"/>
    <mergeCell ref="V703:W703"/>
    <mergeCell ref="X703:Y703"/>
    <mergeCell ref="AD644:AE644"/>
    <mergeCell ref="AF644:AG644"/>
    <mergeCell ref="AH644:AI644"/>
    <mergeCell ref="AJ644:AK644"/>
    <mergeCell ref="AL644:AM644"/>
    <mergeCell ref="AN644:AO644"/>
    <mergeCell ref="AT585:AU585"/>
    <mergeCell ref="AV585:AW585"/>
    <mergeCell ref="AX585:AY585"/>
    <mergeCell ref="P644:Q644"/>
    <mergeCell ref="R644:S644"/>
    <mergeCell ref="T644:U644"/>
    <mergeCell ref="V644:W644"/>
    <mergeCell ref="X644:Y644"/>
    <mergeCell ref="Z644:AA644"/>
    <mergeCell ref="AB644:AC644"/>
    <mergeCell ref="AH585:AI585"/>
    <mergeCell ref="AJ585:AK585"/>
    <mergeCell ref="AL585:AM585"/>
    <mergeCell ref="AN585:AO585"/>
    <mergeCell ref="AP585:AQ585"/>
    <mergeCell ref="AR585:AS585"/>
    <mergeCell ref="AX526:AY526"/>
    <mergeCell ref="P585:Q585"/>
    <mergeCell ref="R585:S585"/>
    <mergeCell ref="T585:U585"/>
    <mergeCell ref="V585:W585"/>
    <mergeCell ref="X585:Y585"/>
    <mergeCell ref="Z585:AA585"/>
    <mergeCell ref="AB585:AC585"/>
    <mergeCell ref="AD585:AE585"/>
    <mergeCell ref="AF585:AG585"/>
    <mergeCell ref="AL526:AM526"/>
    <mergeCell ref="AN526:AO526"/>
    <mergeCell ref="AP526:AQ526"/>
    <mergeCell ref="AR526:AS526"/>
    <mergeCell ref="AT526:AU526"/>
    <mergeCell ref="AV526:AW526"/>
    <mergeCell ref="Z526:AA526"/>
    <mergeCell ref="AB526:AC526"/>
    <mergeCell ref="AD526:AE526"/>
    <mergeCell ref="AF526:AG526"/>
    <mergeCell ref="AH526:AI526"/>
    <mergeCell ref="AJ526:AK526"/>
    <mergeCell ref="AP467:AQ467"/>
    <mergeCell ref="AR467:AS467"/>
    <mergeCell ref="AT467:AU467"/>
    <mergeCell ref="AV467:AW467"/>
    <mergeCell ref="AX467:AY467"/>
    <mergeCell ref="P526:Q526"/>
    <mergeCell ref="R526:S526"/>
    <mergeCell ref="T526:U526"/>
    <mergeCell ref="V526:W526"/>
    <mergeCell ref="X526:Y526"/>
    <mergeCell ref="AD467:AE467"/>
    <mergeCell ref="AF467:AG467"/>
    <mergeCell ref="AH467:AI467"/>
    <mergeCell ref="AJ467:AK467"/>
    <mergeCell ref="AL467:AM467"/>
    <mergeCell ref="AN467:AO467"/>
    <mergeCell ref="AT408:AU408"/>
    <mergeCell ref="AV408:AW408"/>
    <mergeCell ref="AX408:AY408"/>
    <mergeCell ref="P467:Q467"/>
    <mergeCell ref="R467:S467"/>
    <mergeCell ref="T467:U467"/>
    <mergeCell ref="V467:W467"/>
    <mergeCell ref="X467:Y467"/>
    <mergeCell ref="Z467:AA467"/>
    <mergeCell ref="AB467:AC467"/>
    <mergeCell ref="AH408:AI408"/>
    <mergeCell ref="AJ408:AK408"/>
    <mergeCell ref="AL408:AM408"/>
    <mergeCell ref="AN408:AO408"/>
    <mergeCell ref="AP408:AQ408"/>
    <mergeCell ref="AR408:AS408"/>
    <mergeCell ref="AX349:AY349"/>
    <mergeCell ref="P408:Q408"/>
    <mergeCell ref="R408:S408"/>
    <mergeCell ref="T408:U408"/>
    <mergeCell ref="V408:W408"/>
    <mergeCell ref="X408:Y408"/>
    <mergeCell ref="Z408:AA408"/>
    <mergeCell ref="AB408:AC408"/>
    <mergeCell ref="AD408:AE408"/>
    <mergeCell ref="AF408:AG408"/>
    <mergeCell ref="AL349:AM349"/>
    <mergeCell ref="AN349:AO349"/>
    <mergeCell ref="AP349:AQ349"/>
    <mergeCell ref="AR349:AS349"/>
    <mergeCell ref="AT349:AU349"/>
    <mergeCell ref="AV349:AW349"/>
    <mergeCell ref="Z349:AA349"/>
    <mergeCell ref="AB349:AC349"/>
    <mergeCell ref="AD349:AE349"/>
    <mergeCell ref="AF349:AG349"/>
    <mergeCell ref="AH349:AI349"/>
    <mergeCell ref="AJ349:AK349"/>
    <mergeCell ref="AP290:AQ290"/>
    <mergeCell ref="AR290:AS290"/>
    <mergeCell ref="AT290:AU290"/>
    <mergeCell ref="AV290:AW290"/>
    <mergeCell ref="AX290:AY290"/>
    <mergeCell ref="P349:Q349"/>
    <mergeCell ref="R349:S349"/>
    <mergeCell ref="T349:U349"/>
    <mergeCell ref="V349:W349"/>
    <mergeCell ref="X349:Y349"/>
    <mergeCell ref="AD290:AE290"/>
    <mergeCell ref="AF290:AG290"/>
    <mergeCell ref="AH290:AI290"/>
    <mergeCell ref="AJ290:AK290"/>
    <mergeCell ref="AL290:AM290"/>
    <mergeCell ref="AN290:AO290"/>
    <mergeCell ref="AT231:AU231"/>
    <mergeCell ref="AV231:AW231"/>
    <mergeCell ref="AX231:AY231"/>
    <mergeCell ref="P290:Q290"/>
    <mergeCell ref="R290:S290"/>
    <mergeCell ref="T290:U290"/>
    <mergeCell ref="V290:W290"/>
    <mergeCell ref="X290:Y290"/>
    <mergeCell ref="Z290:AA290"/>
    <mergeCell ref="AB290:AC290"/>
    <mergeCell ref="AH231:AI231"/>
    <mergeCell ref="AJ231:AK231"/>
    <mergeCell ref="AL231:AM231"/>
    <mergeCell ref="AN231:AO231"/>
    <mergeCell ref="AP231:AQ231"/>
    <mergeCell ref="AR231:AS231"/>
    <mergeCell ref="AX172:AY172"/>
    <mergeCell ref="P231:Q231"/>
    <mergeCell ref="R231:S231"/>
    <mergeCell ref="T231:U231"/>
    <mergeCell ref="V231:W231"/>
    <mergeCell ref="X231:Y231"/>
    <mergeCell ref="Z231:AA231"/>
    <mergeCell ref="AB231:AC231"/>
    <mergeCell ref="AD231:AE231"/>
    <mergeCell ref="AF231:AG231"/>
    <mergeCell ref="AL172:AM172"/>
    <mergeCell ref="AN172:AO172"/>
    <mergeCell ref="AP172:AQ172"/>
    <mergeCell ref="AR172:AS172"/>
    <mergeCell ref="AT172:AU172"/>
    <mergeCell ref="AV172:AW172"/>
    <mergeCell ref="Z172:AA172"/>
    <mergeCell ref="AB172:AC172"/>
    <mergeCell ref="AD172:AE172"/>
    <mergeCell ref="AF172:AG172"/>
    <mergeCell ref="AH172:AI172"/>
    <mergeCell ref="AJ172:AK172"/>
    <mergeCell ref="AP113:AQ113"/>
    <mergeCell ref="AR113:AS113"/>
    <mergeCell ref="AT113:AU113"/>
    <mergeCell ref="AV113:AW113"/>
    <mergeCell ref="AX113:AY113"/>
    <mergeCell ref="P172:Q172"/>
    <mergeCell ref="R172:S172"/>
    <mergeCell ref="T172:U172"/>
    <mergeCell ref="V172:W172"/>
    <mergeCell ref="X172:Y172"/>
    <mergeCell ref="AD113:AE113"/>
    <mergeCell ref="AF113:AG113"/>
    <mergeCell ref="AH113:AI113"/>
    <mergeCell ref="AJ113:AK113"/>
    <mergeCell ref="AL113:AM113"/>
    <mergeCell ref="AN113:AO113"/>
    <mergeCell ref="R113:S113"/>
    <mergeCell ref="T113:U113"/>
    <mergeCell ref="V113:W113"/>
    <mergeCell ref="X113:Y113"/>
    <mergeCell ref="Z113:AA113"/>
    <mergeCell ref="AB113:AC113"/>
    <mergeCell ref="BL2355:BN2355"/>
    <mergeCell ref="AZ2355:BA2355"/>
    <mergeCell ref="BB2355:BC2355"/>
    <mergeCell ref="BD2355:BE2355"/>
    <mergeCell ref="BF2355:BG2355"/>
    <mergeCell ref="BH2355:BI2355"/>
    <mergeCell ref="BJ2355:BK2355"/>
    <mergeCell ref="BL2237:BN2237"/>
    <mergeCell ref="AZ2296:BA2296"/>
    <mergeCell ref="BB2296:BC2296"/>
    <mergeCell ref="BD2296:BE2296"/>
    <mergeCell ref="BF2296:BG2296"/>
    <mergeCell ref="BH2296:BI2296"/>
    <mergeCell ref="BJ2296:BK2296"/>
    <mergeCell ref="BL2296:BN2296"/>
    <mergeCell ref="AZ2237:BA2237"/>
    <mergeCell ref="BB2237:BC2237"/>
    <mergeCell ref="BD2237:BE2237"/>
    <mergeCell ref="BF2237:BG2237"/>
    <mergeCell ref="BH2237:BI2237"/>
    <mergeCell ref="BJ2237:BK2237"/>
    <mergeCell ref="BL2119:BN2119"/>
    <mergeCell ref="AZ2178:BA2178"/>
    <mergeCell ref="BB2178:BC2178"/>
    <mergeCell ref="BD2178:BE2178"/>
    <mergeCell ref="BF2178:BG2178"/>
    <mergeCell ref="BH2178:BI2178"/>
    <mergeCell ref="BJ2178:BK2178"/>
    <mergeCell ref="BL2178:BN2178"/>
    <mergeCell ref="AZ2119:BA2119"/>
    <mergeCell ref="BB2119:BC2119"/>
    <mergeCell ref="BD2119:BE2119"/>
    <mergeCell ref="BF2119:BG2119"/>
    <mergeCell ref="BH2119:BI2119"/>
    <mergeCell ref="BJ2119:BK2119"/>
    <mergeCell ref="BA2124:BN2124"/>
    <mergeCell ref="B2126:BN2126"/>
    <mergeCell ref="BL2001:BN2001"/>
    <mergeCell ref="AZ2060:BA2060"/>
    <mergeCell ref="BB2060:BC2060"/>
    <mergeCell ref="BD2060:BE2060"/>
    <mergeCell ref="BF2060:BG2060"/>
    <mergeCell ref="BH2060:BI2060"/>
    <mergeCell ref="BJ2060:BK2060"/>
    <mergeCell ref="BL2060:BN2060"/>
    <mergeCell ref="AZ2001:BA2001"/>
    <mergeCell ref="BB2001:BC2001"/>
    <mergeCell ref="BD2001:BE2001"/>
    <mergeCell ref="BF2001:BG2001"/>
    <mergeCell ref="BH2001:BI2001"/>
    <mergeCell ref="BJ2001:BK2001"/>
    <mergeCell ref="BL1883:BN1883"/>
    <mergeCell ref="AZ1942:BA1942"/>
    <mergeCell ref="BB1942:BC1942"/>
    <mergeCell ref="BD1942:BE1942"/>
    <mergeCell ref="BF1942:BG1942"/>
    <mergeCell ref="BH1942:BI1942"/>
    <mergeCell ref="BJ1942:BK1942"/>
    <mergeCell ref="BL1942:BN1942"/>
    <mergeCell ref="AZ1883:BA1883"/>
    <mergeCell ref="BB1883:BC1883"/>
    <mergeCell ref="BD1883:BE1883"/>
    <mergeCell ref="BF1883:BG1883"/>
    <mergeCell ref="BH1883:BI1883"/>
    <mergeCell ref="BJ1883:BK1883"/>
    <mergeCell ref="BA1888:BN1888"/>
    <mergeCell ref="B1890:BN1890"/>
    <mergeCell ref="BL1765:BN1765"/>
    <mergeCell ref="AZ1824:BA1824"/>
    <mergeCell ref="BB1824:BC1824"/>
    <mergeCell ref="BD1824:BE1824"/>
    <mergeCell ref="BF1824:BG1824"/>
    <mergeCell ref="BH1824:BI1824"/>
    <mergeCell ref="BJ1824:BK1824"/>
    <mergeCell ref="BL1824:BN1824"/>
    <mergeCell ref="AZ1765:BA1765"/>
    <mergeCell ref="BB1765:BC1765"/>
    <mergeCell ref="BD1765:BE1765"/>
    <mergeCell ref="BF1765:BG1765"/>
    <mergeCell ref="BH1765:BI1765"/>
    <mergeCell ref="BJ1765:BK1765"/>
    <mergeCell ref="BL1647:BN1647"/>
    <mergeCell ref="AZ1706:BA1706"/>
    <mergeCell ref="BB1706:BC1706"/>
    <mergeCell ref="BD1706:BE1706"/>
    <mergeCell ref="BF1706:BG1706"/>
    <mergeCell ref="BH1706:BI1706"/>
    <mergeCell ref="BJ1706:BK1706"/>
    <mergeCell ref="BL1706:BN1706"/>
    <mergeCell ref="AZ1647:BA1647"/>
    <mergeCell ref="BB1647:BC1647"/>
    <mergeCell ref="BD1647:BE1647"/>
    <mergeCell ref="BF1647:BG1647"/>
    <mergeCell ref="BH1647:BI1647"/>
    <mergeCell ref="BJ1647:BK1647"/>
    <mergeCell ref="AL1656:BM1656"/>
    <mergeCell ref="BA1658:BC1658"/>
    <mergeCell ref="BL1529:BN1529"/>
    <mergeCell ref="AZ1588:BA1588"/>
    <mergeCell ref="BB1588:BC1588"/>
    <mergeCell ref="BD1588:BE1588"/>
    <mergeCell ref="BF1588:BG1588"/>
    <mergeCell ref="BH1588:BI1588"/>
    <mergeCell ref="BJ1588:BK1588"/>
    <mergeCell ref="BL1588:BN1588"/>
    <mergeCell ref="AZ1529:BA1529"/>
    <mergeCell ref="BB1529:BC1529"/>
    <mergeCell ref="BD1529:BE1529"/>
    <mergeCell ref="BF1529:BG1529"/>
    <mergeCell ref="BH1529:BI1529"/>
    <mergeCell ref="BJ1529:BK1529"/>
    <mergeCell ref="BL1411:BN1411"/>
    <mergeCell ref="AZ1470:BA1470"/>
    <mergeCell ref="BB1470:BC1470"/>
    <mergeCell ref="BD1470:BE1470"/>
    <mergeCell ref="BF1470:BG1470"/>
    <mergeCell ref="BH1470:BI1470"/>
    <mergeCell ref="BJ1470:BK1470"/>
    <mergeCell ref="BL1470:BN1470"/>
    <mergeCell ref="AZ1411:BA1411"/>
    <mergeCell ref="BB1411:BC1411"/>
    <mergeCell ref="BD1411:BE1411"/>
    <mergeCell ref="BF1411:BG1411"/>
    <mergeCell ref="BH1411:BI1411"/>
    <mergeCell ref="BJ1411:BK1411"/>
    <mergeCell ref="BA1422:BC1422"/>
    <mergeCell ref="AI1422:AZ1422"/>
    <mergeCell ref="BL1293:BN1293"/>
    <mergeCell ref="AZ1352:BA1352"/>
    <mergeCell ref="BB1352:BC1352"/>
    <mergeCell ref="BD1352:BE1352"/>
    <mergeCell ref="BF1352:BG1352"/>
    <mergeCell ref="BH1352:BI1352"/>
    <mergeCell ref="BJ1352:BK1352"/>
    <mergeCell ref="BL1352:BN1352"/>
    <mergeCell ref="AZ1293:BA1293"/>
    <mergeCell ref="BB1293:BC1293"/>
    <mergeCell ref="BD1293:BE1293"/>
    <mergeCell ref="BF1293:BG1293"/>
    <mergeCell ref="BH1293:BI1293"/>
    <mergeCell ref="BJ1293:BK1293"/>
    <mergeCell ref="BL1175:BN1175"/>
    <mergeCell ref="AZ1234:BA1234"/>
    <mergeCell ref="BB1234:BC1234"/>
    <mergeCell ref="BD1234:BE1234"/>
    <mergeCell ref="BF1234:BG1234"/>
    <mergeCell ref="BH1234:BI1234"/>
    <mergeCell ref="BJ1234:BK1234"/>
    <mergeCell ref="BL1234:BN1234"/>
    <mergeCell ref="AZ1175:BA1175"/>
    <mergeCell ref="BB1175:BC1175"/>
    <mergeCell ref="BD1175:BE1175"/>
    <mergeCell ref="BF1175:BG1175"/>
    <mergeCell ref="BH1175:BI1175"/>
    <mergeCell ref="BJ1175:BK1175"/>
    <mergeCell ref="BL1189:BN1190"/>
    <mergeCell ref="AL1184:BM1184"/>
    <mergeCell ref="BL1057:BN1057"/>
    <mergeCell ref="AZ1116:BA1116"/>
    <mergeCell ref="BB1116:BC1116"/>
    <mergeCell ref="BD1116:BE1116"/>
    <mergeCell ref="BF1116:BG1116"/>
    <mergeCell ref="BH1116:BI1116"/>
    <mergeCell ref="BJ1116:BK1116"/>
    <mergeCell ref="BL1116:BN1116"/>
    <mergeCell ref="AZ1057:BA1057"/>
    <mergeCell ref="BB1057:BC1057"/>
    <mergeCell ref="BD1057:BE1057"/>
    <mergeCell ref="BF1057:BG1057"/>
    <mergeCell ref="BH1057:BI1057"/>
    <mergeCell ref="BJ1057:BK1057"/>
    <mergeCell ref="BL998:BN998"/>
    <mergeCell ref="AZ998:BA998"/>
    <mergeCell ref="BB998:BC998"/>
    <mergeCell ref="BD998:BE998"/>
    <mergeCell ref="BF998:BG998"/>
    <mergeCell ref="BH998:BI998"/>
    <mergeCell ref="BJ998:BK998"/>
    <mergeCell ref="BL880:BN880"/>
    <mergeCell ref="AZ939:BA939"/>
    <mergeCell ref="BB939:BC939"/>
    <mergeCell ref="BD939:BE939"/>
    <mergeCell ref="BF939:BG939"/>
    <mergeCell ref="BH939:BI939"/>
    <mergeCell ref="BJ939:BK939"/>
    <mergeCell ref="BL939:BN939"/>
    <mergeCell ref="AZ880:BA880"/>
    <mergeCell ref="BB880:BC880"/>
    <mergeCell ref="BD880:BE880"/>
    <mergeCell ref="BF880:BG880"/>
    <mergeCell ref="BH880:BI880"/>
    <mergeCell ref="BJ880:BK880"/>
    <mergeCell ref="BL762:BN762"/>
    <mergeCell ref="BL821:BN821"/>
    <mergeCell ref="AL830:BM830"/>
    <mergeCell ref="BA832:BC832"/>
    <mergeCell ref="AI832:AZ832"/>
    <mergeCell ref="AZ821:BA821"/>
    <mergeCell ref="BB821:BC821"/>
    <mergeCell ref="BD821:BE821"/>
    <mergeCell ref="BF821:BG821"/>
    <mergeCell ref="BH821:BI821"/>
    <mergeCell ref="BJ821:BK821"/>
    <mergeCell ref="AZ762:BA762"/>
    <mergeCell ref="BB762:BC762"/>
    <mergeCell ref="BD762:BE762"/>
    <mergeCell ref="BF762:BG762"/>
    <mergeCell ref="BH762:BI762"/>
    <mergeCell ref="BJ762:BK762"/>
    <mergeCell ref="BL644:BN644"/>
    <mergeCell ref="AZ703:BA703"/>
    <mergeCell ref="BB703:BC703"/>
    <mergeCell ref="BD703:BE703"/>
    <mergeCell ref="BF703:BG703"/>
    <mergeCell ref="BH703:BI703"/>
    <mergeCell ref="BJ703:BK703"/>
    <mergeCell ref="BL703:BN703"/>
    <mergeCell ref="AZ644:BA644"/>
    <mergeCell ref="BB644:BC644"/>
    <mergeCell ref="BD644:BE644"/>
    <mergeCell ref="BF644:BG644"/>
    <mergeCell ref="BH644:BI644"/>
    <mergeCell ref="BJ644:BK644"/>
    <mergeCell ref="BL526:BN526"/>
    <mergeCell ref="AZ585:BA585"/>
    <mergeCell ref="BB585:BC585"/>
    <mergeCell ref="BD585:BE585"/>
    <mergeCell ref="BF585:BG585"/>
    <mergeCell ref="BH585:BI585"/>
    <mergeCell ref="BJ585:BK585"/>
    <mergeCell ref="BL585:BN585"/>
    <mergeCell ref="AZ113:BA113"/>
    <mergeCell ref="BB113:BC113"/>
    <mergeCell ref="BD113:BE113"/>
    <mergeCell ref="BF113:BG113"/>
    <mergeCell ref="BH113:BI113"/>
    <mergeCell ref="BJ113:BK113"/>
    <mergeCell ref="BL113:BN113"/>
    <mergeCell ref="AZ172:BA172"/>
    <mergeCell ref="BB172:BC172"/>
    <mergeCell ref="BD172:BE172"/>
    <mergeCell ref="BF172:BG172"/>
    <mergeCell ref="BH172:BI172"/>
    <mergeCell ref="BJ172:BK172"/>
    <mergeCell ref="BL172:BN172"/>
    <mergeCell ref="AZ231:BA231"/>
    <mergeCell ref="BB231:BC231"/>
    <mergeCell ref="BD231:BE231"/>
    <mergeCell ref="BF231:BG231"/>
    <mergeCell ref="BH231:BI231"/>
    <mergeCell ref="BJ231:BK231"/>
    <mergeCell ref="BL231:BN231"/>
    <mergeCell ref="AZ290:BA290"/>
    <mergeCell ref="BB290:BC290"/>
    <mergeCell ref="BD290:BE290"/>
    <mergeCell ref="BF290:BG290"/>
    <mergeCell ref="BH290:BI290"/>
    <mergeCell ref="BJ290:BK290"/>
    <mergeCell ref="BL290:BN290"/>
    <mergeCell ref="BL289:BN289"/>
    <mergeCell ref="BN239:BP240"/>
    <mergeCell ref="AZ349:BA349"/>
    <mergeCell ref="BB349:BC349"/>
    <mergeCell ref="BD349:BE349"/>
    <mergeCell ref="BF349:BG349"/>
    <mergeCell ref="BH349:BI349"/>
    <mergeCell ref="BJ349:BK349"/>
    <mergeCell ref="BL349:BN349"/>
    <mergeCell ref="AZ408:BA408"/>
    <mergeCell ref="BB408:BC408"/>
    <mergeCell ref="BD408:BE408"/>
    <mergeCell ref="BF408:BG408"/>
    <mergeCell ref="BH408:BI408"/>
    <mergeCell ref="BJ408:BK408"/>
    <mergeCell ref="BL408:BN408"/>
    <mergeCell ref="BL407:BN407"/>
    <mergeCell ref="BN357:BP358"/>
    <mergeCell ref="AZ467:BA467"/>
    <mergeCell ref="BB467:BC467"/>
    <mergeCell ref="BD467:BE467"/>
    <mergeCell ref="BF467:BG467"/>
    <mergeCell ref="BH467:BI467"/>
    <mergeCell ref="BJ467:BK467"/>
    <mergeCell ref="BL467:BN467"/>
    <mergeCell ref="AZ526:BA526"/>
    <mergeCell ref="BB526:BC526"/>
    <mergeCell ref="BD526:BE526"/>
    <mergeCell ref="BF526:BG526"/>
    <mergeCell ref="BH526:BI526"/>
    <mergeCell ref="BJ526:BK526"/>
    <mergeCell ref="BL525:BN525"/>
    <mergeCell ref="BF481:BK481"/>
    <mergeCell ref="AZ481:BE481"/>
    <mergeCell ref="BO2352:BO2353"/>
    <mergeCell ref="BP2352:BP2353"/>
    <mergeCell ref="BO2344:BO2345"/>
    <mergeCell ref="BP2344:BP2345"/>
    <mergeCell ref="BO2346:BO2347"/>
    <mergeCell ref="BP2346:BP2347"/>
    <mergeCell ref="BO2348:BO2349"/>
    <mergeCell ref="BP2348:BP2349"/>
    <mergeCell ref="BO2340:BO2341"/>
    <mergeCell ref="BP2340:BP2341"/>
    <mergeCell ref="BO2342:BO2343"/>
    <mergeCell ref="BP2342:BP2343"/>
    <mergeCell ref="BO2350:BO2351"/>
    <mergeCell ref="BP2350:BP2351"/>
    <mergeCell ref="BO2334:BO2335"/>
    <mergeCell ref="BP2334:BP2335"/>
    <mergeCell ref="BO2336:BO2337"/>
    <mergeCell ref="BP2336:BP2337"/>
    <mergeCell ref="BO2338:BO2339"/>
    <mergeCell ref="BP2338:BP2339"/>
    <mergeCell ref="BO2328:BO2329"/>
    <mergeCell ref="BP2328:BP2329"/>
    <mergeCell ref="BO2330:BO2331"/>
    <mergeCell ref="BP2330:BP2331"/>
    <mergeCell ref="BO2332:BO2333"/>
    <mergeCell ref="BP2332:BP2333"/>
    <mergeCell ref="BO2322:BO2323"/>
    <mergeCell ref="BP2322:BP2323"/>
    <mergeCell ref="BO2324:BO2325"/>
    <mergeCell ref="BP2324:BP2325"/>
    <mergeCell ref="BO2326:BO2327"/>
    <mergeCell ref="BP2326:BP2327"/>
    <mergeCell ref="BO2316:BO2317"/>
    <mergeCell ref="BP2316:BP2317"/>
    <mergeCell ref="BO2318:BO2319"/>
    <mergeCell ref="BP2318:BP2319"/>
    <mergeCell ref="BO2320:BO2321"/>
    <mergeCell ref="BP2320:BP2321"/>
    <mergeCell ref="BO2291:BO2292"/>
    <mergeCell ref="BP2291:BP2292"/>
    <mergeCell ref="BO2293:BO2294"/>
    <mergeCell ref="BP2293:BP2294"/>
    <mergeCell ref="BO2314:BO2315"/>
    <mergeCell ref="BP2314:BP2315"/>
    <mergeCell ref="BO2312:BO2313"/>
    <mergeCell ref="BP2312:BP2313"/>
    <mergeCell ref="BN2304:BP2305"/>
    <mergeCell ref="BL2293:BN2294"/>
    <mergeCell ref="BO2285:BO2286"/>
    <mergeCell ref="BP2285:BP2286"/>
    <mergeCell ref="BO2287:BO2288"/>
    <mergeCell ref="BP2287:BP2288"/>
    <mergeCell ref="BO2289:BO2290"/>
    <mergeCell ref="BP2289:BP2290"/>
    <mergeCell ref="BO2279:BO2280"/>
    <mergeCell ref="BP2279:BP2280"/>
    <mergeCell ref="BO2281:BO2282"/>
    <mergeCell ref="BP2281:BP2282"/>
    <mergeCell ref="BO2283:BO2284"/>
    <mergeCell ref="BP2283:BP2284"/>
    <mergeCell ref="BO2273:BO2274"/>
    <mergeCell ref="BP2273:BP2274"/>
    <mergeCell ref="BO2275:BO2276"/>
    <mergeCell ref="BP2275:BP2276"/>
    <mergeCell ref="BO2277:BO2278"/>
    <mergeCell ref="BP2277:BP2278"/>
    <mergeCell ref="BO2267:BO2268"/>
    <mergeCell ref="BP2267:BP2268"/>
    <mergeCell ref="BO2269:BO2270"/>
    <mergeCell ref="BP2269:BP2270"/>
    <mergeCell ref="BO2271:BO2272"/>
    <mergeCell ref="BP2271:BP2272"/>
    <mergeCell ref="BO2261:BO2262"/>
    <mergeCell ref="BP2261:BP2262"/>
    <mergeCell ref="BO2263:BO2264"/>
    <mergeCell ref="BP2263:BP2264"/>
    <mergeCell ref="BO2265:BO2266"/>
    <mergeCell ref="BP2265:BP2266"/>
    <mergeCell ref="BO2230:BO2231"/>
    <mergeCell ref="BP2230:BP2231"/>
    <mergeCell ref="BO2232:BO2233"/>
    <mergeCell ref="BP2232:BP2233"/>
    <mergeCell ref="BO2234:BO2235"/>
    <mergeCell ref="BP2234:BP2235"/>
    <mergeCell ref="BO2224:BO2225"/>
    <mergeCell ref="BP2224:BP2225"/>
    <mergeCell ref="BO2226:BO2227"/>
    <mergeCell ref="BP2226:BP2227"/>
    <mergeCell ref="BO2228:BO2229"/>
    <mergeCell ref="BP2228:BP2229"/>
    <mergeCell ref="BO2218:BO2219"/>
    <mergeCell ref="BP2218:BP2219"/>
    <mergeCell ref="BO2220:BO2221"/>
    <mergeCell ref="BP2220:BP2221"/>
    <mergeCell ref="BO2222:BO2223"/>
    <mergeCell ref="BP2222:BP2223"/>
    <mergeCell ref="BO2212:BO2213"/>
    <mergeCell ref="BP2212:BP2213"/>
    <mergeCell ref="BO2214:BO2215"/>
    <mergeCell ref="BP2214:BP2215"/>
    <mergeCell ref="BO2216:BO2217"/>
    <mergeCell ref="BP2216:BP2217"/>
    <mergeCell ref="BO2206:BO2207"/>
    <mergeCell ref="BP2206:BP2207"/>
    <mergeCell ref="BO2208:BO2209"/>
    <mergeCell ref="BP2208:BP2209"/>
    <mergeCell ref="BO2210:BO2211"/>
    <mergeCell ref="BP2210:BP2211"/>
    <mergeCell ref="BO2200:BO2201"/>
    <mergeCell ref="BP2200:BP2201"/>
    <mergeCell ref="BO2202:BO2203"/>
    <mergeCell ref="BP2202:BP2203"/>
    <mergeCell ref="BO2204:BO2205"/>
    <mergeCell ref="BP2204:BP2205"/>
    <mergeCell ref="BO2198:BO2199"/>
    <mergeCell ref="BP2198:BP2199"/>
    <mergeCell ref="BO2192:BO2193"/>
    <mergeCell ref="BP2192:BP2193"/>
    <mergeCell ref="BO2194:BO2195"/>
    <mergeCell ref="BP2194:BP2195"/>
    <mergeCell ref="BO2173:BO2174"/>
    <mergeCell ref="BP2173:BP2174"/>
    <mergeCell ref="BO2175:BO2176"/>
    <mergeCell ref="BP2175:BP2176"/>
    <mergeCell ref="BO2196:BO2197"/>
    <mergeCell ref="BP2196:BP2197"/>
    <mergeCell ref="BN2186:BP2187"/>
    <mergeCell ref="BL2175:BN2176"/>
    <mergeCell ref="BA2183:BN2183"/>
    <mergeCell ref="B2185:BN2185"/>
    <mergeCell ref="BO2167:BO2168"/>
    <mergeCell ref="BP2167:BP2168"/>
    <mergeCell ref="BO2169:BO2170"/>
    <mergeCell ref="BP2169:BP2170"/>
    <mergeCell ref="BO2171:BO2172"/>
    <mergeCell ref="BP2171:BP2172"/>
    <mergeCell ref="BO2161:BO2162"/>
    <mergeCell ref="BP2161:BP2162"/>
    <mergeCell ref="BO2163:BO2164"/>
    <mergeCell ref="BP2163:BP2164"/>
    <mergeCell ref="BO2165:BO2166"/>
    <mergeCell ref="BP2165:BP2166"/>
    <mergeCell ref="BO2155:BO2156"/>
    <mergeCell ref="BP2155:BP2156"/>
    <mergeCell ref="BO2157:BO2158"/>
    <mergeCell ref="BP2157:BP2158"/>
    <mergeCell ref="BO2159:BO2160"/>
    <mergeCell ref="BP2159:BP2160"/>
    <mergeCell ref="BO2145:BO2146"/>
    <mergeCell ref="BP2145:BP2146"/>
    <mergeCell ref="BO2141:BO2142"/>
    <mergeCell ref="BP2141:BP2142"/>
    <mergeCell ref="BO2143:BO2144"/>
    <mergeCell ref="BP2143:BP2144"/>
    <mergeCell ref="BO2116:BO2117"/>
    <mergeCell ref="BP2116:BP2117"/>
    <mergeCell ref="BO2137:BO2138"/>
    <mergeCell ref="BP2137:BP2138"/>
    <mergeCell ref="BO2139:BO2140"/>
    <mergeCell ref="BP2139:BP2140"/>
    <mergeCell ref="BO2133:BO2134"/>
    <mergeCell ref="BP2133:BP2134"/>
    <mergeCell ref="BN2127:BP2128"/>
    <mergeCell ref="BL2116:BN2117"/>
    <mergeCell ref="BO2110:BO2111"/>
    <mergeCell ref="BP2110:BP2111"/>
    <mergeCell ref="BO2112:BO2113"/>
    <mergeCell ref="BP2112:BP2113"/>
    <mergeCell ref="BO2114:BO2115"/>
    <mergeCell ref="BP2114:BP2115"/>
    <mergeCell ref="BO2104:BO2105"/>
    <mergeCell ref="BP2104:BP2105"/>
    <mergeCell ref="BO2106:BO2107"/>
    <mergeCell ref="BP2106:BP2107"/>
    <mergeCell ref="BO2108:BO2109"/>
    <mergeCell ref="BP2108:BP2109"/>
    <mergeCell ref="BO2098:BO2099"/>
    <mergeCell ref="BP2098:BP2099"/>
    <mergeCell ref="BO2100:BO2101"/>
    <mergeCell ref="BP2100:BP2101"/>
    <mergeCell ref="BO2102:BO2103"/>
    <mergeCell ref="BP2102:BP2103"/>
    <mergeCell ref="BO2092:BO2093"/>
    <mergeCell ref="BP2092:BP2093"/>
    <mergeCell ref="BO2094:BO2095"/>
    <mergeCell ref="BP2094:BP2095"/>
    <mergeCell ref="BO2096:BO2097"/>
    <mergeCell ref="BP2096:BP2097"/>
    <mergeCell ref="BO2057:BO2058"/>
    <mergeCell ref="BP2057:BP2058"/>
    <mergeCell ref="BO2078:BO2079"/>
    <mergeCell ref="BP2078:BP2079"/>
    <mergeCell ref="BO2080:BO2081"/>
    <mergeCell ref="BP2080:BP2081"/>
    <mergeCell ref="BO2076:BO2077"/>
    <mergeCell ref="BP2076:BP2077"/>
    <mergeCell ref="BO2074:BO2075"/>
    <mergeCell ref="BP2074:BP2075"/>
    <mergeCell ref="BO2051:BO2052"/>
    <mergeCell ref="BP2051:BP2052"/>
    <mergeCell ref="BO2053:BO2054"/>
    <mergeCell ref="BP2053:BP2054"/>
    <mergeCell ref="BO2055:BO2056"/>
    <mergeCell ref="BP2055:BP2056"/>
    <mergeCell ref="BO2045:BO2046"/>
    <mergeCell ref="BP2045:BP2046"/>
    <mergeCell ref="BO2047:BO2048"/>
    <mergeCell ref="BP2047:BP2048"/>
    <mergeCell ref="BO2049:BO2050"/>
    <mergeCell ref="BP2049:BP2050"/>
    <mergeCell ref="BO2039:BO2040"/>
    <mergeCell ref="BP2039:BP2040"/>
    <mergeCell ref="BO2041:BO2042"/>
    <mergeCell ref="BP2041:BP2042"/>
    <mergeCell ref="BO2043:BO2044"/>
    <mergeCell ref="BP2043:BP2044"/>
    <mergeCell ref="BO2033:BO2034"/>
    <mergeCell ref="BP2033:BP2034"/>
    <mergeCell ref="BO2035:BO2036"/>
    <mergeCell ref="BP2035:BP2036"/>
    <mergeCell ref="BO2037:BO2038"/>
    <mergeCell ref="BP2037:BP2038"/>
    <mergeCell ref="BO2027:BO2028"/>
    <mergeCell ref="BP2027:BP2028"/>
    <mergeCell ref="BO2029:BO2030"/>
    <mergeCell ref="BP2029:BP2030"/>
    <mergeCell ref="BO2031:BO2032"/>
    <mergeCell ref="BP2031:BP2032"/>
    <mergeCell ref="BO2021:BO2022"/>
    <mergeCell ref="BP2021:BP2022"/>
    <mergeCell ref="BO2023:BO2024"/>
    <mergeCell ref="BP2023:BP2024"/>
    <mergeCell ref="BO2025:BO2026"/>
    <mergeCell ref="BP2025:BP2026"/>
    <mergeCell ref="BO2019:BO2020"/>
    <mergeCell ref="BP2019:BP2020"/>
    <mergeCell ref="BO2015:BO2016"/>
    <mergeCell ref="BP2015:BP2016"/>
    <mergeCell ref="BO2017:BO2018"/>
    <mergeCell ref="BP2017:BP2018"/>
    <mergeCell ref="BO1994:BO1995"/>
    <mergeCell ref="BP1994:BP1995"/>
    <mergeCell ref="BO1996:BO1997"/>
    <mergeCell ref="BP1996:BP1997"/>
    <mergeCell ref="BO1998:BO1999"/>
    <mergeCell ref="BP1998:BP1999"/>
    <mergeCell ref="BO1988:BO1989"/>
    <mergeCell ref="BP1988:BP1989"/>
    <mergeCell ref="BO1990:BO1991"/>
    <mergeCell ref="BP1990:BP1991"/>
    <mergeCell ref="BO1992:BO1993"/>
    <mergeCell ref="BP1992:BP1993"/>
    <mergeCell ref="BO1982:BO1983"/>
    <mergeCell ref="BP1982:BP1983"/>
    <mergeCell ref="BO1984:BO1985"/>
    <mergeCell ref="BP1984:BP1985"/>
    <mergeCell ref="BO1986:BO1987"/>
    <mergeCell ref="BP1986:BP1987"/>
    <mergeCell ref="BO1976:BO1977"/>
    <mergeCell ref="BP1976:BP1977"/>
    <mergeCell ref="BO1978:BO1979"/>
    <mergeCell ref="BP1978:BP1979"/>
    <mergeCell ref="BO1980:BO1981"/>
    <mergeCell ref="BP1980:BP1981"/>
    <mergeCell ref="BO1966:BO1967"/>
    <mergeCell ref="BP1966:BP1967"/>
    <mergeCell ref="BO1958:BO1959"/>
    <mergeCell ref="BP1958:BP1959"/>
    <mergeCell ref="BO1964:BO1965"/>
    <mergeCell ref="BP1964:BP1965"/>
    <mergeCell ref="BO1939:BO1940"/>
    <mergeCell ref="BP1939:BP1940"/>
    <mergeCell ref="BO1960:BO1961"/>
    <mergeCell ref="BP1960:BP1961"/>
    <mergeCell ref="BO1956:BO1957"/>
    <mergeCell ref="BP1956:BP1957"/>
    <mergeCell ref="BN1950:BP1951"/>
    <mergeCell ref="BL1939:BN1940"/>
    <mergeCell ref="BA1947:BN1947"/>
    <mergeCell ref="B1949:BN1949"/>
    <mergeCell ref="BO1933:BO1934"/>
    <mergeCell ref="BP1933:BP1934"/>
    <mergeCell ref="BO1935:BO1936"/>
    <mergeCell ref="BP1935:BP1936"/>
    <mergeCell ref="BO1937:BO1938"/>
    <mergeCell ref="BP1937:BP1938"/>
    <mergeCell ref="BO1927:BO1928"/>
    <mergeCell ref="BP1927:BP1928"/>
    <mergeCell ref="BO1929:BO1930"/>
    <mergeCell ref="BP1929:BP1930"/>
    <mergeCell ref="BO1931:BO1932"/>
    <mergeCell ref="BP1931:BP1932"/>
    <mergeCell ref="BO1921:BO1922"/>
    <mergeCell ref="BP1921:BP1922"/>
    <mergeCell ref="BO1923:BO1924"/>
    <mergeCell ref="BP1923:BP1924"/>
    <mergeCell ref="BO1925:BO1926"/>
    <mergeCell ref="BP1925:BP1926"/>
    <mergeCell ref="BO1915:BO1916"/>
    <mergeCell ref="BP1915:BP1916"/>
    <mergeCell ref="BO1917:BO1918"/>
    <mergeCell ref="BP1917:BP1918"/>
    <mergeCell ref="BO1919:BO1920"/>
    <mergeCell ref="BP1919:BP1920"/>
    <mergeCell ref="BO1901:BO1902"/>
    <mergeCell ref="BP1901:BP1902"/>
    <mergeCell ref="BO1897:BO1898"/>
    <mergeCell ref="BP1897:BP1898"/>
    <mergeCell ref="BO1899:BO1900"/>
    <mergeCell ref="BP1899:BP1900"/>
    <mergeCell ref="BO1876:BO1877"/>
    <mergeCell ref="BP1876:BP1877"/>
    <mergeCell ref="BO1878:BO1879"/>
    <mergeCell ref="BP1878:BP1879"/>
    <mergeCell ref="BO1880:BO1881"/>
    <mergeCell ref="BP1880:BP1881"/>
    <mergeCell ref="BO1870:BO1871"/>
    <mergeCell ref="BP1870:BP1871"/>
    <mergeCell ref="BO1872:BO1873"/>
    <mergeCell ref="BP1872:BP1873"/>
    <mergeCell ref="BO1874:BO1875"/>
    <mergeCell ref="BP1874:BP1875"/>
    <mergeCell ref="BO1864:BO1865"/>
    <mergeCell ref="BP1864:BP1865"/>
    <mergeCell ref="BO1866:BO1867"/>
    <mergeCell ref="BP1866:BP1867"/>
    <mergeCell ref="BO1868:BO1869"/>
    <mergeCell ref="BP1868:BP1869"/>
    <mergeCell ref="BO1858:BO1859"/>
    <mergeCell ref="BP1858:BP1859"/>
    <mergeCell ref="BO1860:BO1861"/>
    <mergeCell ref="BP1860:BP1861"/>
    <mergeCell ref="BO1862:BO1863"/>
    <mergeCell ref="BP1862:BP1863"/>
    <mergeCell ref="BO1852:BO1853"/>
    <mergeCell ref="BP1852:BP1853"/>
    <mergeCell ref="BO1854:BO1855"/>
    <mergeCell ref="BP1854:BP1855"/>
    <mergeCell ref="BO1856:BO1857"/>
    <mergeCell ref="BP1856:BP1857"/>
    <mergeCell ref="BO1846:BO1847"/>
    <mergeCell ref="BP1846:BP1847"/>
    <mergeCell ref="BO1848:BO1849"/>
    <mergeCell ref="BP1848:BP1849"/>
    <mergeCell ref="BO1850:BO1851"/>
    <mergeCell ref="BP1850:BP1851"/>
    <mergeCell ref="BO1844:BO1845"/>
    <mergeCell ref="BP1844:BP1845"/>
    <mergeCell ref="BO1838:BO1839"/>
    <mergeCell ref="BP1838:BP1839"/>
    <mergeCell ref="BO1840:BO1841"/>
    <mergeCell ref="BP1840:BP1841"/>
    <mergeCell ref="BO1819:BO1820"/>
    <mergeCell ref="BP1819:BP1820"/>
    <mergeCell ref="BO1821:BO1822"/>
    <mergeCell ref="BP1821:BP1822"/>
    <mergeCell ref="BO1842:BO1843"/>
    <mergeCell ref="BP1842:BP1843"/>
    <mergeCell ref="BN1832:BP1833"/>
    <mergeCell ref="BL1821:BN1822"/>
    <mergeCell ref="BA1829:BN1829"/>
    <mergeCell ref="B1831:BN1831"/>
    <mergeCell ref="BO1813:BO1814"/>
    <mergeCell ref="BP1813:BP1814"/>
    <mergeCell ref="BO1815:BO1816"/>
    <mergeCell ref="BP1815:BP1816"/>
    <mergeCell ref="BO1817:BO1818"/>
    <mergeCell ref="BP1817:BP1818"/>
    <mergeCell ref="BO1807:BO1808"/>
    <mergeCell ref="BP1807:BP1808"/>
    <mergeCell ref="BO1809:BO1810"/>
    <mergeCell ref="BP1809:BP1810"/>
    <mergeCell ref="BO1811:BO1812"/>
    <mergeCell ref="BP1811:BP1812"/>
    <mergeCell ref="BO1801:BO1802"/>
    <mergeCell ref="BP1801:BP1802"/>
    <mergeCell ref="BO1803:BO1804"/>
    <mergeCell ref="BP1803:BP1804"/>
    <mergeCell ref="BO1805:BO1806"/>
    <mergeCell ref="BP1805:BP1806"/>
    <mergeCell ref="BO1795:BO1796"/>
    <mergeCell ref="BP1795:BP1796"/>
    <mergeCell ref="BO1797:BO1798"/>
    <mergeCell ref="BP1797:BP1798"/>
    <mergeCell ref="BO1799:BO1800"/>
    <mergeCell ref="BP1799:BP1800"/>
    <mergeCell ref="BO1762:BO1763"/>
    <mergeCell ref="BP1762:BP1763"/>
    <mergeCell ref="BO1787:BO1788"/>
    <mergeCell ref="BP1787:BP1788"/>
    <mergeCell ref="BO1779:BO1780"/>
    <mergeCell ref="BP1779:BP1780"/>
    <mergeCell ref="BO1783:BO1784"/>
    <mergeCell ref="BP1783:BP1784"/>
    <mergeCell ref="BO1785:BO1786"/>
    <mergeCell ref="BP1785:BP1786"/>
    <mergeCell ref="BO1756:BO1757"/>
    <mergeCell ref="BP1756:BP1757"/>
    <mergeCell ref="BO1758:BO1759"/>
    <mergeCell ref="BP1758:BP1759"/>
    <mergeCell ref="BO1760:BO1761"/>
    <mergeCell ref="BP1760:BP1761"/>
    <mergeCell ref="BO1750:BO1751"/>
    <mergeCell ref="BP1750:BP1751"/>
    <mergeCell ref="BO1752:BO1753"/>
    <mergeCell ref="BP1752:BP1753"/>
    <mergeCell ref="BO1754:BO1755"/>
    <mergeCell ref="BP1754:BP1755"/>
    <mergeCell ref="BO1744:BO1745"/>
    <mergeCell ref="BP1744:BP1745"/>
    <mergeCell ref="BO1746:BO1747"/>
    <mergeCell ref="BP1746:BP1747"/>
    <mergeCell ref="BO1748:BO1749"/>
    <mergeCell ref="BP1748:BP1749"/>
    <mergeCell ref="BO1738:BO1739"/>
    <mergeCell ref="BP1738:BP1739"/>
    <mergeCell ref="BO1740:BO1741"/>
    <mergeCell ref="BP1740:BP1741"/>
    <mergeCell ref="BO1742:BO1743"/>
    <mergeCell ref="BP1742:BP1743"/>
    <mergeCell ref="BO1728:BO1729"/>
    <mergeCell ref="BP1728:BP1729"/>
    <mergeCell ref="BO1722:BO1723"/>
    <mergeCell ref="BP1722:BP1723"/>
    <mergeCell ref="BO1724:BO1725"/>
    <mergeCell ref="BP1724:BP1725"/>
    <mergeCell ref="BO1726:BO1727"/>
    <mergeCell ref="BP1726:BP1727"/>
    <mergeCell ref="BO1699:BO1700"/>
    <mergeCell ref="BP1699:BP1700"/>
    <mergeCell ref="BO1701:BO1702"/>
    <mergeCell ref="BP1701:BP1702"/>
    <mergeCell ref="BO1703:BO1704"/>
    <mergeCell ref="BP1703:BP1704"/>
    <mergeCell ref="BO1693:BO1694"/>
    <mergeCell ref="BP1693:BP1694"/>
    <mergeCell ref="BO1695:BO1696"/>
    <mergeCell ref="BP1695:BP1696"/>
    <mergeCell ref="BO1697:BO1698"/>
    <mergeCell ref="BP1697:BP1698"/>
    <mergeCell ref="BO1687:BO1688"/>
    <mergeCell ref="BP1687:BP1688"/>
    <mergeCell ref="BO1689:BO1690"/>
    <mergeCell ref="BP1689:BP1690"/>
    <mergeCell ref="BO1691:BO1692"/>
    <mergeCell ref="BP1691:BP1692"/>
    <mergeCell ref="BO1681:BO1682"/>
    <mergeCell ref="BP1681:BP1682"/>
    <mergeCell ref="BO1683:BO1684"/>
    <mergeCell ref="BP1683:BP1684"/>
    <mergeCell ref="BO1685:BO1686"/>
    <mergeCell ref="BP1685:BP1686"/>
    <mergeCell ref="BO1675:BO1676"/>
    <mergeCell ref="BP1675:BP1676"/>
    <mergeCell ref="BO1677:BO1678"/>
    <mergeCell ref="BP1677:BP1678"/>
    <mergeCell ref="BO1679:BO1680"/>
    <mergeCell ref="BP1679:BP1680"/>
    <mergeCell ref="BO1669:BO1670"/>
    <mergeCell ref="BP1669:BP1670"/>
    <mergeCell ref="BO1671:BO1672"/>
    <mergeCell ref="BP1671:BP1672"/>
    <mergeCell ref="BO1673:BO1674"/>
    <mergeCell ref="BP1673:BP1674"/>
    <mergeCell ref="BO1644:BO1645"/>
    <mergeCell ref="BP1644:BP1645"/>
    <mergeCell ref="BO1665:BO1666"/>
    <mergeCell ref="BP1665:BP1666"/>
    <mergeCell ref="BO1667:BO1668"/>
    <mergeCell ref="BP1667:BP1668"/>
    <mergeCell ref="BP1661:BP1662"/>
    <mergeCell ref="BO1663:BO1664"/>
    <mergeCell ref="BP1663:BP1664"/>
    <mergeCell ref="BN1655:BP1656"/>
    <mergeCell ref="BO1638:BO1639"/>
    <mergeCell ref="BP1638:BP1639"/>
    <mergeCell ref="BO1640:BO1641"/>
    <mergeCell ref="BP1640:BP1641"/>
    <mergeCell ref="BO1642:BO1643"/>
    <mergeCell ref="BP1642:BP1643"/>
    <mergeCell ref="BO1632:BO1633"/>
    <mergeCell ref="BP1632:BP1633"/>
    <mergeCell ref="BO1634:BO1635"/>
    <mergeCell ref="BP1634:BP1635"/>
    <mergeCell ref="BO1636:BO1637"/>
    <mergeCell ref="BP1636:BP1637"/>
    <mergeCell ref="BO1626:BO1627"/>
    <mergeCell ref="BP1626:BP1627"/>
    <mergeCell ref="BO1628:BO1629"/>
    <mergeCell ref="BP1628:BP1629"/>
    <mergeCell ref="BO1630:BO1631"/>
    <mergeCell ref="BP1630:BP1631"/>
    <mergeCell ref="BO1608:BO1609"/>
    <mergeCell ref="BP1608:BP1609"/>
    <mergeCell ref="BO1618:BO1619"/>
    <mergeCell ref="BP1618:BP1619"/>
    <mergeCell ref="BO1620:BO1621"/>
    <mergeCell ref="BP1620:BP1621"/>
    <mergeCell ref="BO1581:BO1582"/>
    <mergeCell ref="BP1581:BP1582"/>
    <mergeCell ref="BO1585:BO1586"/>
    <mergeCell ref="BP1585:BP1586"/>
    <mergeCell ref="BO1606:BO1607"/>
    <mergeCell ref="BP1606:BP1607"/>
    <mergeCell ref="BO1575:BO1576"/>
    <mergeCell ref="BP1575:BP1576"/>
    <mergeCell ref="BO1577:BO1578"/>
    <mergeCell ref="BP1577:BP1578"/>
    <mergeCell ref="BO1579:BO1580"/>
    <mergeCell ref="BP1579:BP1580"/>
    <mergeCell ref="BO1569:BO1570"/>
    <mergeCell ref="BP1569:BP1570"/>
    <mergeCell ref="BO1571:BO1572"/>
    <mergeCell ref="BP1571:BP1572"/>
    <mergeCell ref="BO1573:BO1574"/>
    <mergeCell ref="BP1573:BP1574"/>
    <mergeCell ref="BP1561:BP1562"/>
    <mergeCell ref="BO1563:BO1564"/>
    <mergeCell ref="BP1563:BP1564"/>
    <mergeCell ref="BO1565:BO1566"/>
    <mergeCell ref="BP1565:BP1566"/>
    <mergeCell ref="BO1567:BO1568"/>
    <mergeCell ref="BP1567:BP1568"/>
    <mergeCell ref="BO1561:BO1562"/>
    <mergeCell ref="BO1549:BO1550"/>
    <mergeCell ref="BP1549:BP1550"/>
    <mergeCell ref="BN1537:BP1538"/>
    <mergeCell ref="BL1543:BN1544"/>
    <mergeCell ref="BO1545:BO1546"/>
    <mergeCell ref="AL1538:BM1538"/>
    <mergeCell ref="BA1540:BC1540"/>
    <mergeCell ref="AI1540:AZ1540"/>
    <mergeCell ref="AL1544:AM1544"/>
    <mergeCell ref="AJ1544:AK1544"/>
    <mergeCell ref="BO1526:BO1527"/>
    <mergeCell ref="BP1526:BP1527"/>
    <mergeCell ref="BO1547:BO1548"/>
    <mergeCell ref="BP1547:BP1548"/>
    <mergeCell ref="BO1543:BO1544"/>
    <mergeCell ref="BP1543:BP1544"/>
    <mergeCell ref="BO1520:BO1521"/>
    <mergeCell ref="BP1520:BP1521"/>
    <mergeCell ref="BO1522:BO1523"/>
    <mergeCell ref="BP1522:BP1523"/>
    <mergeCell ref="BO1524:BO1525"/>
    <mergeCell ref="BP1524:BP1525"/>
    <mergeCell ref="BO1514:BO1515"/>
    <mergeCell ref="BP1514:BP1515"/>
    <mergeCell ref="BO1516:BO1517"/>
    <mergeCell ref="BP1516:BP1517"/>
    <mergeCell ref="BO1518:BO1519"/>
    <mergeCell ref="BP1518:BP1519"/>
    <mergeCell ref="BO1508:BO1509"/>
    <mergeCell ref="BP1508:BP1509"/>
    <mergeCell ref="BO1510:BO1511"/>
    <mergeCell ref="BP1510:BP1511"/>
    <mergeCell ref="BO1512:BO1513"/>
    <mergeCell ref="BP1512:BP1513"/>
    <mergeCell ref="BO1502:BO1503"/>
    <mergeCell ref="BP1502:BP1503"/>
    <mergeCell ref="BO1504:BO1505"/>
    <mergeCell ref="BP1504:BP1505"/>
    <mergeCell ref="BO1506:BO1507"/>
    <mergeCell ref="BP1506:BP1507"/>
    <mergeCell ref="BO1496:BO1497"/>
    <mergeCell ref="BP1496:BP1497"/>
    <mergeCell ref="BO1498:BO1499"/>
    <mergeCell ref="BP1498:BP1499"/>
    <mergeCell ref="BO1500:BO1501"/>
    <mergeCell ref="BP1500:BP1501"/>
    <mergeCell ref="BO1490:BO1491"/>
    <mergeCell ref="BP1490:BP1491"/>
    <mergeCell ref="BO1492:BO1493"/>
    <mergeCell ref="BP1492:BP1493"/>
    <mergeCell ref="BO1494:BO1495"/>
    <mergeCell ref="BP1494:BP1495"/>
    <mergeCell ref="BO1465:BO1466"/>
    <mergeCell ref="BP1465:BP1466"/>
    <mergeCell ref="BO1467:BO1468"/>
    <mergeCell ref="BP1467:BP1468"/>
    <mergeCell ref="BO1488:BO1489"/>
    <mergeCell ref="BP1488:BP1489"/>
    <mergeCell ref="BP1486:BP1487"/>
    <mergeCell ref="BP1484:BP1485"/>
    <mergeCell ref="BO1486:BO1487"/>
    <mergeCell ref="BO1459:BO1460"/>
    <mergeCell ref="BP1459:BP1460"/>
    <mergeCell ref="BO1461:BO1462"/>
    <mergeCell ref="BP1461:BP1462"/>
    <mergeCell ref="BO1463:BO1464"/>
    <mergeCell ref="BP1463:BP1464"/>
    <mergeCell ref="BO1453:BO1454"/>
    <mergeCell ref="BP1453:BP1454"/>
    <mergeCell ref="BO1455:BO1456"/>
    <mergeCell ref="BP1455:BP1456"/>
    <mergeCell ref="BO1457:BO1458"/>
    <mergeCell ref="BP1457:BP1458"/>
    <mergeCell ref="BP1445:BP1446"/>
    <mergeCell ref="BO1447:BO1448"/>
    <mergeCell ref="BP1447:BP1448"/>
    <mergeCell ref="BO1449:BO1450"/>
    <mergeCell ref="BP1449:BP1450"/>
    <mergeCell ref="BO1451:BO1452"/>
    <mergeCell ref="BP1451:BP1452"/>
    <mergeCell ref="BO1445:BO1446"/>
    <mergeCell ref="BO1435:BO1436"/>
    <mergeCell ref="BP1435:BP1436"/>
    <mergeCell ref="BO1431:BO1432"/>
    <mergeCell ref="BP1431:BP1432"/>
    <mergeCell ref="BO1433:BO1434"/>
    <mergeCell ref="BP1433:BP1434"/>
    <mergeCell ref="BO1408:BO1409"/>
    <mergeCell ref="BP1408:BP1409"/>
    <mergeCell ref="BO1429:BO1430"/>
    <mergeCell ref="BP1429:BP1430"/>
    <mergeCell ref="BO1425:BO1426"/>
    <mergeCell ref="BP1425:BP1426"/>
    <mergeCell ref="BO1427:BO1428"/>
    <mergeCell ref="BP1427:BP1428"/>
    <mergeCell ref="BO1402:BO1403"/>
    <mergeCell ref="BP1402:BP1403"/>
    <mergeCell ref="BO1404:BO1405"/>
    <mergeCell ref="BP1404:BP1405"/>
    <mergeCell ref="BO1406:BO1407"/>
    <mergeCell ref="BP1406:BP1407"/>
    <mergeCell ref="BO1396:BO1397"/>
    <mergeCell ref="BP1396:BP1397"/>
    <mergeCell ref="BO1398:BO1399"/>
    <mergeCell ref="BP1398:BP1399"/>
    <mergeCell ref="BO1400:BO1401"/>
    <mergeCell ref="BP1400:BP1401"/>
    <mergeCell ref="BP1388:BP1389"/>
    <mergeCell ref="BO1390:BO1391"/>
    <mergeCell ref="BP1390:BP1391"/>
    <mergeCell ref="BO1392:BO1393"/>
    <mergeCell ref="BP1392:BP1393"/>
    <mergeCell ref="BO1394:BO1395"/>
    <mergeCell ref="BP1394:BP1395"/>
    <mergeCell ref="BO1388:BO1389"/>
    <mergeCell ref="BO1370:BO1371"/>
    <mergeCell ref="BP1370:BP1371"/>
    <mergeCell ref="BP1380:BP1381"/>
    <mergeCell ref="BO1382:BO1383"/>
    <mergeCell ref="BP1382:BP1383"/>
    <mergeCell ref="BO1384:BO1385"/>
    <mergeCell ref="BP1384:BP1385"/>
    <mergeCell ref="BP1372:BP1373"/>
    <mergeCell ref="BO1374:BO1375"/>
    <mergeCell ref="BP1374:BP1375"/>
    <mergeCell ref="BO1345:BO1346"/>
    <mergeCell ref="BP1345:BP1346"/>
    <mergeCell ref="BO1347:BO1348"/>
    <mergeCell ref="BP1347:BP1348"/>
    <mergeCell ref="BO1349:BO1350"/>
    <mergeCell ref="BP1349:BP1350"/>
    <mergeCell ref="BO1339:BO1340"/>
    <mergeCell ref="BP1339:BP1340"/>
    <mergeCell ref="BO1341:BO1342"/>
    <mergeCell ref="BP1341:BP1342"/>
    <mergeCell ref="BO1343:BO1344"/>
    <mergeCell ref="BP1343:BP1344"/>
    <mergeCell ref="BO1333:BO1334"/>
    <mergeCell ref="BP1333:BP1334"/>
    <mergeCell ref="BO1335:BO1336"/>
    <mergeCell ref="BP1335:BP1336"/>
    <mergeCell ref="BO1337:BO1338"/>
    <mergeCell ref="BP1337:BP1338"/>
    <mergeCell ref="BO1327:BO1328"/>
    <mergeCell ref="BP1327:BP1328"/>
    <mergeCell ref="BO1329:BO1330"/>
    <mergeCell ref="BP1329:BP1330"/>
    <mergeCell ref="BO1331:BO1332"/>
    <mergeCell ref="BP1331:BP1332"/>
    <mergeCell ref="BO1321:BO1322"/>
    <mergeCell ref="BP1321:BP1322"/>
    <mergeCell ref="BO1323:BO1324"/>
    <mergeCell ref="BP1323:BP1324"/>
    <mergeCell ref="BO1325:BO1326"/>
    <mergeCell ref="BP1325:BP1326"/>
    <mergeCell ref="BO1315:BO1316"/>
    <mergeCell ref="BP1315:BP1316"/>
    <mergeCell ref="BO1317:BO1318"/>
    <mergeCell ref="BP1317:BP1318"/>
    <mergeCell ref="BO1319:BO1320"/>
    <mergeCell ref="BP1319:BP1320"/>
    <mergeCell ref="BO1290:BO1291"/>
    <mergeCell ref="BP1290:BP1291"/>
    <mergeCell ref="BO1311:BO1312"/>
    <mergeCell ref="BP1311:BP1312"/>
    <mergeCell ref="BO1313:BO1314"/>
    <mergeCell ref="BP1313:BP1314"/>
    <mergeCell ref="BO1284:BO1285"/>
    <mergeCell ref="BP1284:BP1285"/>
    <mergeCell ref="BO1286:BO1287"/>
    <mergeCell ref="BP1286:BP1287"/>
    <mergeCell ref="BO1288:BO1289"/>
    <mergeCell ref="BP1288:BP1289"/>
    <mergeCell ref="BO1278:BO1279"/>
    <mergeCell ref="BP1278:BP1279"/>
    <mergeCell ref="BO1280:BO1281"/>
    <mergeCell ref="BP1280:BP1281"/>
    <mergeCell ref="BO1282:BO1283"/>
    <mergeCell ref="BP1282:BP1283"/>
    <mergeCell ref="BO1272:BO1273"/>
    <mergeCell ref="BP1272:BP1273"/>
    <mergeCell ref="BO1274:BO1275"/>
    <mergeCell ref="BP1274:BP1275"/>
    <mergeCell ref="BO1276:BO1277"/>
    <mergeCell ref="BP1276:BP1277"/>
    <mergeCell ref="BO1266:BO1267"/>
    <mergeCell ref="BP1266:BP1267"/>
    <mergeCell ref="BO1268:BO1269"/>
    <mergeCell ref="BP1268:BP1269"/>
    <mergeCell ref="BO1270:BO1271"/>
    <mergeCell ref="BP1270:BP1271"/>
    <mergeCell ref="BO1260:BO1261"/>
    <mergeCell ref="BP1260:BP1261"/>
    <mergeCell ref="BO1262:BO1263"/>
    <mergeCell ref="BP1262:BP1263"/>
    <mergeCell ref="BO1264:BO1265"/>
    <mergeCell ref="BP1264:BP1265"/>
    <mergeCell ref="BO1254:BO1255"/>
    <mergeCell ref="BP1254:BP1255"/>
    <mergeCell ref="BO1256:BO1257"/>
    <mergeCell ref="BP1256:BP1257"/>
    <mergeCell ref="BO1258:BO1259"/>
    <mergeCell ref="BP1258:BP1259"/>
    <mergeCell ref="BO1229:BO1230"/>
    <mergeCell ref="BP1229:BP1230"/>
    <mergeCell ref="BO1231:BO1232"/>
    <mergeCell ref="BP1231:BP1232"/>
    <mergeCell ref="BO1252:BO1253"/>
    <mergeCell ref="BP1252:BP1253"/>
    <mergeCell ref="BN1242:BP1243"/>
    <mergeCell ref="BO1250:BO1251"/>
    <mergeCell ref="BP1250:BP1251"/>
    <mergeCell ref="BL1248:BN1249"/>
    <mergeCell ref="BO1223:BO1224"/>
    <mergeCell ref="BP1223:BP1224"/>
    <mergeCell ref="BO1225:BO1226"/>
    <mergeCell ref="BP1225:BP1226"/>
    <mergeCell ref="BO1227:BO1228"/>
    <mergeCell ref="BP1227:BP1228"/>
    <mergeCell ref="BO1217:BO1218"/>
    <mergeCell ref="BP1217:BP1218"/>
    <mergeCell ref="BO1219:BO1220"/>
    <mergeCell ref="BP1219:BP1220"/>
    <mergeCell ref="BO1221:BO1222"/>
    <mergeCell ref="BP1221:BP1222"/>
    <mergeCell ref="BO1211:BO1212"/>
    <mergeCell ref="BP1211:BP1212"/>
    <mergeCell ref="BO1213:BO1214"/>
    <mergeCell ref="BP1213:BP1214"/>
    <mergeCell ref="BO1215:BO1216"/>
    <mergeCell ref="BP1215:BP1216"/>
    <mergeCell ref="BO1205:BO1206"/>
    <mergeCell ref="BP1205:BP1206"/>
    <mergeCell ref="BO1207:BO1208"/>
    <mergeCell ref="BP1207:BP1208"/>
    <mergeCell ref="BO1209:BO1210"/>
    <mergeCell ref="BP1209:BP1210"/>
    <mergeCell ref="BO1201:BO1202"/>
    <mergeCell ref="BP1201:BP1202"/>
    <mergeCell ref="BO1203:BO1204"/>
    <mergeCell ref="BP1203:BP1204"/>
    <mergeCell ref="BO1172:BO1173"/>
    <mergeCell ref="BP1172:BP1173"/>
    <mergeCell ref="BO1193:BO1194"/>
    <mergeCell ref="BP1193:BP1194"/>
    <mergeCell ref="BO1195:BO1196"/>
    <mergeCell ref="BP1195:BP1196"/>
    <mergeCell ref="BN1183:BP1184"/>
    <mergeCell ref="BO1189:BO1190"/>
    <mergeCell ref="BP1189:BP1190"/>
    <mergeCell ref="BO1191:BO1192"/>
    <mergeCell ref="BO1166:BO1167"/>
    <mergeCell ref="BP1166:BP1167"/>
    <mergeCell ref="BO1168:BO1169"/>
    <mergeCell ref="BP1168:BP1169"/>
    <mergeCell ref="BO1170:BO1171"/>
    <mergeCell ref="BP1170:BP1171"/>
    <mergeCell ref="BO1160:BO1161"/>
    <mergeCell ref="BP1160:BP1161"/>
    <mergeCell ref="BO1162:BO1163"/>
    <mergeCell ref="BP1162:BP1163"/>
    <mergeCell ref="BO1164:BO1165"/>
    <mergeCell ref="BP1164:BP1165"/>
    <mergeCell ref="BO1154:BO1155"/>
    <mergeCell ref="BP1154:BP1155"/>
    <mergeCell ref="BO1156:BO1157"/>
    <mergeCell ref="BP1156:BP1157"/>
    <mergeCell ref="BO1158:BO1159"/>
    <mergeCell ref="BP1158:BP1159"/>
    <mergeCell ref="BO1148:BO1149"/>
    <mergeCell ref="BP1148:BP1149"/>
    <mergeCell ref="BO1150:BO1151"/>
    <mergeCell ref="BP1150:BP1151"/>
    <mergeCell ref="BO1152:BO1153"/>
    <mergeCell ref="BP1152:BP1153"/>
    <mergeCell ref="BO1142:BO1143"/>
    <mergeCell ref="BP1142:BP1143"/>
    <mergeCell ref="BO1144:BO1145"/>
    <mergeCell ref="BP1144:BP1145"/>
    <mergeCell ref="BO1146:BO1147"/>
    <mergeCell ref="BP1146:BP1147"/>
    <mergeCell ref="BP1109:BP1110"/>
    <mergeCell ref="BO1111:BO1112"/>
    <mergeCell ref="BP1111:BP1112"/>
    <mergeCell ref="BO1113:BO1114"/>
    <mergeCell ref="BP1113:BP1114"/>
    <mergeCell ref="BO1136:BO1137"/>
    <mergeCell ref="BP1136:BP1137"/>
    <mergeCell ref="BO1109:BO1110"/>
    <mergeCell ref="BO1132:BO1133"/>
    <mergeCell ref="BP1132:BP1133"/>
    <mergeCell ref="BO1103:BO1104"/>
    <mergeCell ref="BP1103:BP1104"/>
    <mergeCell ref="BO1105:BO1106"/>
    <mergeCell ref="BP1105:BP1106"/>
    <mergeCell ref="BO1107:BO1108"/>
    <mergeCell ref="BP1107:BP1108"/>
    <mergeCell ref="BO1097:BO1098"/>
    <mergeCell ref="BP1097:BP1098"/>
    <mergeCell ref="BO1099:BO1100"/>
    <mergeCell ref="BP1099:BP1100"/>
    <mergeCell ref="BO1101:BO1102"/>
    <mergeCell ref="BP1101:BP1102"/>
    <mergeCell ref="BO1091:BO1092"/>
    <mergeCell ref="BP1091:BP1092"/>
    <mergeCell ref="BO1093:BO1094"/>
    <mergeCell ref="BP1093:BP1094"/>
    <mergeCell ref="BO1095:BO1096"/>
    <mergeCell ref="BP1095:BP1096"/>
    <mergeCell ref="BO1085:BO1086"/>
    <mergeCell ref="BP1085:BP1086"/>
    <mergeCell ref="BO1087:BO1088"/>
    <mergeCell ref="BP1087:BP1088"/>
    <mergeCell ref="BO1089:BO1090"/>
    <mergeCell ref="BP1089:BP1090"/>
    <mergeCell ref="BO1079:BO1080"/>
    <mergeCell ref="BP1079:BP1080"/>
    <mergeCell ref="BO1081:BO1082"/>
    <mergeCell ref="BP1081:BP1082"/>
    <mergeCell ref="BO1083:BO1084"/>
    <mergeCell ref="BP1083:BP1084"/>
    <mergeCell ref="BO1054:BO1055"/>
    <mergeCell ref="BP1054:BP1055"/>
    <mergeCell ref="BO1075:BO1076"/>
    <mergeCell ref="BP1075:BP1076"/>
    <mergeCell ref="BO1077:BO1078"/>
    <mergeCell ref="BP1077:BP1078"/>
    <mergeCell ref="BN1065:BP1066"/>
    <mergeCell ref="BO1071:BO1072"/>
    <mergeCell ref="BP1071:BP1072"/>
    <mergeCell ref="BO1073:BO1074"/>
    <mergeCell ref="BO1048:BO1049"/>
    <mergeCell ref="BP1048:BP1049"/>
    <mergeCell ref="BO1050:BO1051"/>
    <mergeCell ref="BP1050:BP1051"/>
    <mergeCell ref="BO1052:BO1053"/>
    <mergeCell ref="BP1052:BP1053"/>
    <mergeCell ref="BO1042:BO1043"/>
    <mergeCell ref="BP1042:BP1043"/>
    <mergeCell ref="BO1044:BO1045"/>
    <mergeCell ref="BP1044:BP1045"/>
    <mergeCell ref="BO1046:BO1047"/>
    <mergeCell ref="BP1046:BP1047"/>
    <mergeCell ref="BO1036:BO1037"/>
    <mergeCell ref="BP1036:BP1037"/>
    <mergeCell ref="BO1038:BO1039"/>
    <mergeCell ref="BP1038:BP1039"/>
    <mergeCell ref="BO1040:BO1041"/>
    <mergeCell ref="BP1040:BP1041"/>
    <mergeCell ref="BP1028:BP1029"/>
    <mergeCell ref="BO1030:BO1031"/>
    <mergeCell ref="BP1030:BP1031"/>
    <mergeCell ref="BO1032:BO1033"/>
    <mergeCell ref="BP1032:BP1033"/>
    <mergeCell ref="BO1034:BO1035"/>
    <mergeCell ref="BP1034:BP1035"/>
    <mergeCell ref="BO1018:BO1019"/>
    <mergeCell ref="BP1018:BP1019"/>
    <mergeCell ref="BO1024:BO1025"/>
    <mergeCell ref="BP1024:BP1025"/>
    <mergeCell ref="BO1026:BO1027"/>
    <mergeCell ref="BP1026:BP1027"/>
    <mergeCell ref="BO1016:BO1017"/>
    <mergeCell ref="BP1016:BP1017"/>
    <mergeCell ref="BN1006:BP1007"/>
    <mergeCell ref="BL997:BN997"/>
    <mergeCell ref="BO1012:BO1013"/>
    <mergeCell ref="BP1012:BP1013"/>
    <mergeCell ref="AL1007:BM1007"/>
    <mergeCell ref="BA1009:BC1009"/>
    <mergeCell ref="AI1009:AZ1009"/>
    <mergeCell ref="BL1012:BN1013"/>
    <mergeCell ref="BO991:BO992"/>
    <mergeCell ref="BP991:BP992"/>
    <mergeCell ref="BO993:BO994"/>
    <mergeCell ref="BP993:BP994"/>
    <mergeCell ref="BO995:BO996"/>
    <mergeCell ref="BP995:BP996"/>
    <mergeCell ref="BO985:BO986"/>
    <mergeCell ref="BP985:BP986"/>
    <mergeCell ref="BO987:BO988"/>
    <mergeCell ref="BP987:BP988"/>
    <mergeCell ref="BO989:BO990"/>
    <mergeCell ref="BP989:BP990"/>
    <mergeCell ref="BO979:BO980"/>
    <mergeCell ref="BP979:BP980"/>
    <mergeCell ref="BO981:BO982"/>
    <mergeCell ref="BP981:BP982"/>
    <mergeCell ref="BO983:BO984"/>
    <mergeCell ref="BP983:BP984"/>
    <mergeCell ref="BO973:BO974"/>
    <mergeCell ref="BP973:BP974"/>
    <mergeCell ref="BO975:BO976"/>
    <mergeCell ref="BP975:BP976"/>
    <mergeCell ref="BO977:BO978"/>
    <mergeCell ref="BP977:BP978"/>
    <mergeCell ref="BO936:BO937"/>
    <mergeCell ref="BP936:BP937"/>
    <mergeCell ref="BO957:BO958"/>
    <mergeCell ref="BP957:BP958"/>
    <mergeCell ref="BO959:BO960"/>
    <mergeCell ref="BP959:BP960"/>
    <mergeCell ref="BN947:BP948"/>
    <mergeCell ref="BO955:BO956"/>
    <mergeCell ref="BP955:BP956"/>
    <mergeCell ref="BL955:BN956"/>
    <mergeCell ref="BO930:BO931"/>
    <mergeCell ref="BP930:BP931"/>
    <mergeCell ref="BO932:BO933"/>
    <mergeCell ref="BP932:BP933"/>
    <mergeCell ref="BO934:BO935"/>
    <mergeCell ref="BP934:BP935"/>
    <mergeCell ref="BO924:BO925"/>
    <mergeCell ref="BP924:BP925"/>
    <mergeCell ref="BO926:BO927"/>
    <mergeCell ref="BP926:BP927"/>
    <mergeCell ref="BO928:BO929"/>
    <mergeCell ref="BP928:BP929"/>
    <mergeCell ref="BO918:BO919"/>
    <mergeCell ref="BP918:BP919"/>
    <mergeCell ref="BO920:BO921"/>
    <mergeCell ref="BP920:BP921"/>
    <mergeCell ref="BO922:BO923"/>
    <mergeCell ref="BP922:BP923"/>
    <mergeCell ref="BO912:BO913"/>
    <mergeCell ref="BP912:BP913"/>
    <mergeCell ref="BO914:BO915"/>
    <mergeCell ref="BP914:BP915"/>
    <mergeCell ref="BO916:BO917"/>
    <mergeCell ref="BP916:BP917"/>
    <mergeCell ref="BO906:BO907"/>
    <mergeCell ref="BP906:BP907"/>
    <mergeCell ref="BO908:BO909"/>
    <mergeCell ref="BP908:BP909"/>
    <mergeCell ref="BO910:BO911"/>
    <mergeCell ref="BP910:BP911"/>
    <mergeCell ref="BO900:BO901"/>
    <mergeCell ref="BP900:BP901"/>
    <mergeCell ref="BO902:BO903"/>
    <mergeCell ref="BP902:BP903"/>
    <mergeCell ref="BO904:BO905"/>
    <mergeCell ref="BP904:BP905"/>
    <mergeCell ref="BO898:BO899"/>
    <mergeCell ref="BP898:BP899"/>
    <mergeCell ref="BO894:BO895"/>
    <mergeCell ref="BP894:BP895"/>
    <mergeCell ref="BO896:BO897"/>
    <mergeCell ref="BP896:BP897"/>
    <mergeCell ref="BO873:BO874"/>
    <mergeCell ref="BP873:BP874"/>
    <mergeCell ref="BO875:BO876"/>
    <mergeCell ref="BP875:BP876"/>
    <mergeCell ref="BO877:BO878"/>
    <mergeCell ref="BP877:BP878"/>
    <mergeCell ref="BO867:BO868"/>
    <mergeCell ref="BP867:BP868"/>
    <mergeCell ref="BO869:BO870"/>
    <mergeCell ref="BP869:BP870"/>
    <mergeCell ref="BO871:BO872"/>
    <mergeCell ref="BP871:BP872"/>
    <mergeCell ref="BO861:BO862"/>
    <mergeCell ref="BP861:BP862"/>
    <mergeCell ref="BO863:BO864"/>
    <mergeCell ref="BP863:BP864"/>
    <mergeCell ref="BO865:BO866"/>
    <mergeCell ref="BP865:BP866"/>
    <mergeCell ref="BO855:BO856"/>
    <mergeCell ref="BP855:BP856"/>
    <mergeCell ref="BO857:BO858"/>
    <mergeCell ref="BP857:BP858"/>
    <mergeCell ref="BO859:BO860"/>
    <mergeCell ref="BP859:BP860"/>
    <mergeCell ref="BO845:BO846"/>
    <mergeCell ref="BP845:BP846"/>
    <mergeCell ref="BO837:BO838"/>
    <mergeCell ref="BP837:BP838"/>
    <mergeCell ref="BO843:BO844"/>
    <mergeCell ref="BP843:BP844"/>
    <mergeCell ref="BO818:BO819"/>
    <mergeCell ref="BP818:BP819"/>
    <mergeCell ref="BO839:BO840"/>
    <mergeCell ref="BP839:BP840"/>
    <mergeCell ref="BO835:BO836"/>
    <mergeCell ref="BP835:BP836"/>
    <mergeCell ref="BO812:BO813"/>
    <mergeCell ref="BP812:BP813"/>
    <mergeCell ref="BO814:BO815"/>
    <mergeCell ref="BP814:BP815"/>
    <mergeCell ref="BO816:BO817"/>
    <mergeCell ref="BP816:BP817"/>
    <mergeCell ref="BO806:BO807"/>
    <mergeCell ref="BP806:BP807"/>
    <mergeCell ref="BO808:BO809"/>
    <mergeCell ref="BP808:BP809"/>
    <mergeCell ref="BO810:BO811"/>
    <mergeCell ref="BP810:BP811"/>
    <mergeCell ref="BO800:BO801"/>
    <mergeCell ref="BP800:BP801"/>
    <mergeCell ref="BO802:BO803"/>
    <mergeCell ref="BP802:BP803"/>
    <mergeCell ref="BO804:BO805"/>
    <mergeCell ref="BP804:BP805"/>
    <mergeCell ref="BO794:BO795"/>
    <mergeCell ref="BP794:BP795"/>
    <mergeCell ref="BO796:BO797"/>
    <mergeCell ref="BP796:BP797"/>
    <mergeCell ref="BO798:BO799"/>
    <mergeCell ref="BP798:BP799"/>
    <mergeCell ref="BO759:BO760"/>
    <mergeCell ref="BP759:BP760"/>
    <mergeCell ref="BO780:BO781"/>
    <mergeCell ref="BP780:BP781"/>
    <mergeCell ref="BO776:BO777"/>
    <mergeCell ref="BP776:BP777"/>
    <mergeCell ref="BO778:BO779"/>
    <mergeCell ref="BP778:BP779"/>
    <mergeCell ref="BN770:BP771"/>
    <mergeCell ref="BL776:BN777"/>
    <mergeCell ref="BO753:BO754"/>
    <mergeCell ref="BP753:BP754"/>
    <mergeCell ref="BO755:BO756"/>
    <mergeCell ref="BP755:BP756"/>
    <mergeCell ref="BO757:BO758"/>
    <mergeCell ref="BP757:BP758"/>
    <mergeCell ref="BO747:BO748"/>
    <mergeCell ref="BP747:BP748"/>
    <mergeCell ref="BO749:BO750"/>
    <mergeCell ref="BP749:BP750"/>
    <mergeCell ref="BO751:BO752"/>
    <mergeCell ref="BP751:BP752"/>
    <mergeCell ref="BO741:BO742"/>
    <mergeCell ref="BP741:BP742"/>
    <mergeCell ref="BO743:BO744"/>
    <mergeCell ref="BP743:BP744"/>
    <mergeCell ref="BO745:BO746"/>
    <mergeCell ref="BP745:BP746"/>
    <mergeCell ref="BO735:BO736"/>
    <mergeCell ref="BP735:BP736"/>
    <mergeCell ref="BO737:BO738"/>
    <mergeCell ref="BP737:BP738"/>
    <mergeCell ref="BO739:BO740"/>
    <mergeCell ref="BP739:BP740"/>
    <mergeCell ref="BO729:BO730"/>
    <mergeCell ref="BP729:BP730"/>
    <mergeCell ref="BO731:BO732"/>
    <mergeCell ref="BP731:BP732"/>
    <mergeCell ref="BO733:BO734"/>
    <mergeCell ref="BP733:BP734"/>
    <mergeCell ref="BO723:BO724"/>
    <mergeCell ref="BP723:BP724"/>
    <mergeCell ref="BO725:BO726"/>
    <mergeCell ref="BP725:BP726"/>
    <mergeCell ref="BO727:BO728"/>
    <mergeCell ref="BP727:BP728"/>
    <mergeCell ref="BO721:BO722"/>
    <mergeCell ref="BP721:BP722"/>
    <mergeCell ref="BO717:BO718"/>
    <mergeCell ref="BP717:BP718"/>
    <mergeCell ref="BO719:BO720"/>
    <mergeCell ref="BP719:BP720"/>
    <mergeCell ref="BO696:BO697"/>
    <mergeCell ref="BP696:BP697"/>
    <mergeCell ref="BO698:BO699"/>
    <mergeCell ref="BP698:BP699"/>
    <mergeCell ref="BO700:BO701"/>
    <mergeCell ref="BP700:BP701"/>
    <mergeCell ref="BO690:BO691"/>
    <mergeCell ref="BP690:BP691"/>
    <mergeCell ref="BO692:BO693"/>
    <mergeCell ref="BP692:BP693"/>
    <mergeCell ref="BO694:BO695"/>
    <mergeCell ref="BP694:BP695"/>
    <mergeCell ref="BO684:BO685"/>
    <mergeCell ref="BP684:BP685"/>
    <mergeCell ref="BO686:BO687"/>
    <mergeCell ref="BP686:BP687"/>
    <mergeCell ref="BO688:BO689"/>
    <mergeCell ref="BP688:BP689"/>
    <mergeCell ref="BO678:BO679"/>
    <mergeCell ref="BP678:BP679"/>
    <mergeCell ref="BO680:BO681"/>
    <mergeCell ref="BP680:BP681"/>
    <mergeCell ref="BO682:BO683"/>
    <mergeCell ref="BP682:BP683"/>
    <mergeCell ref="BO672:BO673"/>
    <mergeCell ref="BP672:BP673"/>
    <mergeCell ref="BO674:BO675"/>
    <mergeCell ref="BP674:BP675"/>
    <mergeCell ref="BO676:BO677"/>
    <mergeCell ref="BP676:BP677"/>
    <mergeCell ref="BO639:BO640"/>
    <mergeCell ref="BP639:BP640"/>
    <mergeCell ref="BO641:BO642"/>
    <mergeCell ref="BP641:BP642"/>
    <mergeCell ref="BO666:BO667"/>
    <mergeCell ref="BP666:BP667"/>
    <mergeCell ref="BO660:BO661"/>
    <mergeCell ref="BP660:BP661"/>
    <mergeCell ref="BO662:BO663"/>
    <mergeCell ref="BP662:BP663"/>
    <mergeCell ref="BO633:BO634"/>
    <mergeCell ref="BP633:BP634"/>
    <mergeCell ref="BO635:BO636"/>
    <mergeCell ref="BP635:BP636"/>
    <mergeCell ref="BO637:BO638"/>
    <mergeCell ref="BP637:BP638"/>
    <mergeCell ref="BO627:BO628"/>
    <mergeCell ref="BP627:BP628"/>
    <mergeCell ref="BO629:BO630"/>
    <mergeCell ref="BP629:BP630"/>
    <mergeCell ref="BO631:BO632"/>
    <mergeCell ref="BP631:BP632"/>
    <mergeCell ref="BO621:BO622"/>
    <mergeCell ref="BP621:BP622"/>
    <mergeCell ref="BO623:BO624"/>
    <mergeCell ref="BP623:BP624"/>
    <mergeCell ref="BO625:BO626"/>
    <mergeCell ref="BP625:BP626"/>
    <mergeCell ref="BO615:BO616"/>
    <mergeCell ref="BP615:BP616"/>
    <mergeCell ref="BO617:BO618"/>
    <mergeCell ref="BP617:BP618"/>
    <mergeCell ref="BO619:BO620"/>
    <mergeCell ref="BP619:BP620"/>
    <mergeCell ref="BO609:BO610"/>
    <mergeCell ref="BP609:BP610"/>
    <mergeCell ref="BO611:BO612"/>
    <mergeCell ref="BP611:BP612"/>
    <mergeCell ref="BO613:BO614"/>
    <mergeCell ref="BP613:BP614"/>
    <mergeCell ref="BO578:BO579"/>
    <mergeCell ref="BP578:BP579"/>
    <mergeCell ref="BO580:BO581"/>
    <mergeCell ref="BP580:BP581"/>
    <mergeCell ref="BO582:BO583"/>
    <mergeCell ref="BP582:BP583"/>
    <mergeCell ref="BO572:BO573"/>
    <mergeCell ref="BP572:BP573"/>
    <mergeCell ref="BO574:BO575"/>
    <mergeCell ref="BP574:BP575"/>
    <mergeCell ref="BO576:BO577"/>
    <mergeCell ref="BP576:BP577"/>
    <mergeCell ref="BO566:BO567"/>
    <mergeCell ref="BP566:BP567"/>
    <mergeCell ref="BO568:BO569"/>
    <mergeCell ref="BP568:BP569"/>
    <mergeCell ref="BO570:BO571"/>
    <mergeCell ref="BP570:BP571"/>
    <mergeCell ref="BO560:BO561"/>
    <mergeCell ref="BP560:BP561"/>
    <mergeCell ref="BO562:BO563"/>
    <mergeCell ref="BP562:BP563"/>
    <mergeCell ref="BO564:BO565"/>
    <mergeCell ref="BP564:BP565"/>
    <mergeCell ref="BO554:BO555"/>
    <mergeCell ref="BP554:BP555"/>
    <mergeCell ref="BO556:BO557"/>
    <mergeCell ref="BP556:BP557"/>
    <mergeCell ref="BO558:BO559"/>
    <mergeCell ref="BP558:BP559"/>
    <mergeCell ref="BO548:BO549"/>
    <mergeCell ref="BP548:BP549"/>
    <mergeCell ref="BO550:BO551"/>
    <mergeCell ref="BP550:BP551"/>
    <mergeCell ref="BO552:BO553"/>
    <mergeCell ref="BP552:BP553"/>
    <mergeCell ref="BO546:BO547"/>
    <mergeCell ref="BP546:BP547"/>
    <mergeCell ref="BO540:BO541"/>
    <mergeCell ref="BP540:BP541"/>
    <mergeCell ref="BO542:BO543"/>
    <mergeCell ref="BP542:BP543"/>
    <mergeCell ref="BO521:BO522"/>
    <mergeCell ref="BP521:BP522"/>
    <mergeCell ref="BO523:BO524"/>
    <mergeCell ref="BP523:BP524"/>
    <mergeCell ref="BO544:BO545"/>
    <mergeCell ref="BP544:BP545"/>
    <mergeCell ref="BO515:BO516"/>
    <mergeCell ref="BP515:BP516"/>
    <mergeCell ref="BO517:BO518"/>
    <mergeCell ref="BP517:BP518"/>
    <mergeCell ref="BO519:BO520"/>
    <mergeCell ref="BP519:BP520"/>
    <mergeCell ref="BO509:BO510"/>
    <mergeCell ref="BP509:BP510"/>
    <mergeCell ref="BO511:BO512"/>
    <mergeCell ref="BP511:BP512"/>
    <mergeCell ref="BO513:BO514"/>
    <mergeCell ref="BP513:BP514"/>
    <mergeCell ref="BO503:BO504"/>
    <mergeCell ref="BP503:BP504"/>
    <mergeCell ref="BO505:BO506"/>
    <mergeCell ref="BP505:BP506"/>
    <mergeCell ref="BO507:BO508"/>
    <mergeCell ref="BP507:BP508"/>
    <mergeCell ref="BO493:BO494"/>
    <mergeCell ref="BP493:BP494"/>
    <mergeCell ref="BO489:BO490"/>
    <mergeCell ref="BP489:BP490"/>
    <mergeCell ref="BO491:BO492"/>
    <mergeCell ref="BP491:BP492"/>
    <mergeCell ref="BO464:BO465"/>
    <mergeCell ref="BP464:BP465"/>
    <mergeCell ref="BO485:BO486"/>
    <mergeCell ref="BP485:BP486"/>
    <mergeCell ref="BO487:BO488"/>
    <mergeCell ref="BP487:BP488"/>
    <mergeCell ref="BO481:BO482"/>
    <mergeCell ref="BP481:BP482"/>
    <mergeCell ref="BN475:BP476"/>
    <mergeCell ref="BL481:BN482"/>
    <mergeCell ref="BO458:BO459"/>
    <mergeCell ref="BP458:BP459"/>
    <mergeCell ref="BO460:BO461"/>
    <mergeCell ref="BP460:BP461"/>
    <mergeCell ref="BO462:BO463"/>
    <mergeCell ref="BP462:BP463"/>
    <mergeCell ref="BO452:BO453"/>
    <mergeCell ref="BP452:BP453"/>
    <mergeCell ref="BO454:BO455"/>
    <mergeCell ref="BP454:BP455"/>
    <mergeCell ref="BO456:BO457"/>
    <mergeCell ref="BP456:BP457"/>
    <mergeCell ref="BO446:BO447"/>
    <mergeCell ref="BP446:BP447"/>
    <mergeCell ref="BO448:BO449"/>
    <mergeCell ref="BP448:BP449"/>
    <mergeCell ref="BO450:BO451"/>
    <mergeCell ref="BP450:BP451"/>
    <mergeCell ref="BO440:BO441"/>
    <mergeCell ref="BP440:BP441"/>
    <mergeCell ref="BO442:BO443"/>
    <mergeCell ref="BP442:BP443"/>
    <mergeCell ref="BO444:BO445"/>
    <mergeCell ref="BP444:BP445"/>
    <mergeCell ref="BO405:BO406"/>
    <mergeCell ref="BP405:BP406"/>
    <mergeCell ref="BO426:BO427"/>
    <mergeCell ref="BP426:BP427"/>
    <mergeCell ref="BO428:BO429"/>
    <mergeCell ref="BP428:BP429"/>
    <mergeCell ref="BO424:BO425"/>
    <mergeCell ref="BP424:BP425"/>
    <mergeCell ref="BO422:BO423"/>
    <mergeCell ref="BP422:BP423"/>
    <mergeCell ref="BO399:BO400"/>
    <mergeCell ref="BP399:BP400"/>
    <mergeCell ref="BO401:BO402"/>
    <mergeCell ref="BP401:BP402"/>
    <mergeCell ref="BO403:BO404"/>
    <mergeCell ref="BP403:BP404"/>
    <mergeCell ref="BO393:BO394"/>
    <mergeCell ref="BP393:BP394"/>
    <mergeCell ref="BO395:BO396"/>
    <mergeCell ref="BP395:BP396"/>
    <mergeCell ref="BO397:BO398"/>
    <mergeCell ref="BP397:BP398"/>
    <mergeCell ref="BO387:BO388"/>
    <mergeCell ref="BP387:BP388"/>
    <mergeCell ref="BO389:BO390"/>
    <mergeCell ref="BP389:BP390"/>
    <mergeCell ref="BO391:BO392"/>
    <mergeCell ref="BP391:BP392"/>
    <mergeCell ref="BO381:BO382"/>
    <mergeCell ref="BP381:BP382"/>
    <mergeCell ref="BO383:BO384"/>
    <mergeCell ref="BP383:BP384"/>
    <mergeCell ref="BO385:BO386"/>
    <mergeCell ref="BP385:BP386"/>
    <mergeCell ref="BO375:BO376"/>
    <mergeCell ref="BP375:BP376"/>
    <mergeCell ref="BO377:BO378"/>
    <mergeCell ref="BP377:BP378"/>
    <mergeCell ref="BO379:BO380"/>
    <mergeCell ref="BP379:BP380"/>
    <mergeCell ref="BO369:BO370"/>
    <mergeCell ref="BP369:BP370"/>
    <mergeCell ref="BO371:BO372"/>
    <mergeCell ref="BP371:BP372"/>
    <mergeCell ref="BO373:BO374"/>
    <mergeCell ref="BP373:BP374"/>
    <mergeCell ref="BO367:BO368"/>
    <mergeCell ref="BP367:BP368"/>
    <mergeCell ref="BO363:BO364"/>
    <mergeCell ref="BP363:BP364"/>
    <mergeCell ref="BO365:BO366"/>
    <mergeCell ref="BP365:BP366"/>
    <mergeCell ref="BO342:BO343"/>
    <mergeCell ref="BP342:BP343"/>
    <mergeCell ref="BO344:BO345"/>
    <mergeCell ref="BP344:BP345"/>
    <mergeCell ref="BO346:BO347"/>
    <mergeCell ref="BP346:BP347"/>
    <mergeCell ref="BO336:BO337"/>
    <mergeCell ref="BP336:BP337"/>
    <mergeCell ref="BO338:BO339"/>
    <mergeCell ref="BP338:BP339"/>
    <mergeCell ref="BO340:BO341"/>
    <mergeCell ref="BP340:BP341"/>
    <mergeCell ref="BO330:BO331"/>
    <mergeCell ref="BP330:BP331"/>
    <mergeCell ref="BO332:BO333"/>
    <mergeCell ref="BP332:BP333"/>
    <mergeCell ref="BO334:BO335"/>
    <mergeCell ref="BP334:BP335"/>
    <mergeCell ref="BO324:BO325"/>
    <mergeCell ref="BP324:BP325"/>
    <mergeCell ref="BO326:BO327"/>
    <mergeCell ref="BP326:BP327"/>
    <mergeCell ref="BO328:BO329"/>
    <mergeCell ref="BP328:BP329"/>
    <mergeCell ref="BO308:BO309"/>
    <mergeCell ref="BP308:BP309"/>
    <mergeCell ref="BO304:BO305"/>
    <mergeCell ref="BP304:BP305"/>
    <mergeCell ref="BO314:BO315"/>
    <mergeCell ref="BP314:BP315"/>
    <mergeCell ref="BO310:BO311"/>
    <mergeCell ref="BP310:BP311"/>
    <mergeCell ref="BO312:BO313"/>
    <mergeCell ref="BP312:BP313"/>
    <mergeCell ref="BO283:BO284"/>
    <mergeCell ref="BP283:BP284"/>
    <mergeCell ref="BO285:BO286"/>
    <mergeCell ref="BP285:BP286"/>
    <mergeCell ref="BO287:BO288"/>
    <mergeCell ref="BP287:BP288"/>
    <mergeCell ref="BO277:BO278"/>
    <mergeCell ref="BP277:BP278"/>
    <mergeCell ref="BO279:BO280"/>
    <mergeCell ref="BP279:BP280"/>
    <mergeCell ref="BO281:BO282"/>
    <mergeCell ref="BP281:BP282"/>
    <mergeCell ref="BO271:BO272"/>
    <mergeCell ref="BP271:BP272"/>
    <mergeCell ref="BO273:BO274"/>
    <mergeCell ref="BP273:BP274"/>
    <mergeCell ref="BO275:BO276"/>
    <mergeCell ref="BP275:BP276"/>
    <mergeCell ref="BO265:BO266"/>
    <mergeCell ref="BP265:BP266"/>
    <mergeCell ref="BO267:BO268"/>
    <mergeCell ref="BP267:BP268"/>
    <mergeCell ref="BO269:BO270"/>
    <mergeCell ref="BP269:BP270"/>
    <mergeCell ref="BO259:BO260"/>
    <mergeCell ref="BP259:BP260"/>
    <mergeCell ref="BO261:BO262"/>
    <mergeCell ref="BP261:BP262"/>
    <mergeCell ref="BO263:BO264"/>
    <mergeCell ref="BP263:BP264"/>
    <mergeCell ref="BO249:BO250"/>
    <mergeCell ref="BP249:BP250"/>
    <mergeCell ref="BO245:BO246"/>
    <mergeCell ref="BP245:BP246"/>
    <mergeCell ref="BO247:BO248"/>
    <mergeCell ref="BP247:BP248"/>
    <mergeCell ref="BO224:BO225"/>
    <mergeCell ref="BP224:BP225"/>
    <mergeCell ref="BO226:BO227"/>
    <mergeCell ref="BP226:BP227"/>
    <mergeCell ref="BO228:BO229"/>
    <mergeCell ref="BP228:BP229"/>
    <mergeCell ref="BO218:BO219"/>
    <mergeCell ref="BP218:BP219"/>
    <mergeCell ref="BO220:BO221"/>
    <mergeCell ref="BP220:BP221"/>
    <mergeCell ref="BO222:BO223"/>
    <mergeCell ref="BP222:BP223"/>
    <mergeCell ref="BO212:BO213"/>
    <mergeCell ref="BP212:BP213"/>
    <mergeCell ref="BO214:BO215"/>
    <mergeCell ref="BP214:BP215"/>
    <mergeCell ref="BO216:BO217"/>
    <mergeCell ref="BP216:BP217"/>
    <mergeCell ref="BO206:BO207"/>
    <mergeCell ref="BP206:BP207"/>
    <mergeCell ref="BO208:BO209"/>
    <mergeCell ref="BP208:BP209"/>
    <mergeCell ref="BO210:BO211"/>
    <mergeCell ref="BP210:BP211"/>
    <mergeCell ref="BO200:BO201"/>
    <mergeCell ref="BP200:BP201"/>
    <mergeCell ref="BO202:BO203"/>
    <mergeCell ref="BP202:BP203"/>
    <mergeCell ref="BO204:BO205"/>
    <mergeCell ref="BP204:BP205"/>
    <mergeCell ref="BO194:BO195"/>
    <mergeCell ref="BP194:BP195"/>
    <mergeCell ref="BO196:BO197"/>
    <mergeCell ref="BP196:BP197"/>
    <mergeCell ref="BO198:BO199"/>
    <mergeCell ref="BP198:BP199"/>
    <mergeCell ref="BO169:BO170"/>
    <mergeCell ref="BP169:BP170"/>
    <mergeCell ref="BO190:BO191"/>
    <mergeCell ref="BP190:BP191"/>
    <mergeCell ref="BO192:BO193"/>
    <mergeCell ref="BP192:BP193"/>
    <mergeCell ref="BO163:BO164"/>
    <mergeCell ref="BP163:BP164"/>
    <mergeCell ref="BO165:BO166"/>
    <mergeCell ref="BP165:BP166"/>
    <mergeCell ref="BO167:BO168"/>
    <mergeCell ref="BP167:BP168"/>
    <mergeCell ref="BO157:BO158"/>
    <mergeCell ref="BP157:BP158"/>
    <mergeCell ref="BO159:BO160"/>
    <mergeCell ref="BP159:BP160"/>
    <mergeCell ref="BO161:BO162"/>
    <mergeCell ref="BP161:BP162"/>
    <mergeCell ref="BO151:BO152"/>
    <mergeCell ref="BP151:BP152"/>
    <mergeCell ref="BO153:BO154"/>
    <mergeCell ref="BP153:BP154"/>
    <mergeCell ref="BO155:BO156"/>
    <mergeCell ref="BP155:BP156"/>
    <mergeCell ref="BP143:BP144"/>
    <mergeCell ref="BO145:BO146"/>
    <mergeCell ref="BP145:BP146"/>
    <mergeCell ref="BO147:BO148"/>
    <mergeCell ref="BP147:BP148"/>
    <mergeCell ref="BO149:BO150"/>
    <mergeCell ref="BP149:BP150"/>
    <mergeCell ref="BN3:BP4"/>
    <mergeCell ref="BN1596:BP1597"/>
    <mergeCell ref="BO1583:BO1584"/>
    <mergeCell ref="BP1583:BP1584"/>
    <mergeCell ref="BN1478:BP1479"/>
    <mergeCell ref="BO1484:BO1485"/>
    <mergeCell ref="BP135:BP136"/>
    <mergeCell ref="BO137:BO138"/>
    <mergeCell ref="BP137:BP138"/>
    <mergeCell ref="BO139:BO140"/>
    <mergeCell ref="BL1484:BN1485"/>
    <mergeCell ref="AL1420:BM1420"/>
    <mergeCell ref="BO9:BO10"/>
    <mergeCell ref="BP9:BP10"/>
    <mergeCell ref="BO11:BO12"/>
    <mergeCell ref="BP11:BP12"/>
    <mergeCell ref="BP139:BP140"/>
    <mergeCell ref="BO141:BO142"/>
    <mergeCell ref="BP141:BP142"/>
    <mergeCell ref="BO143:BO144"/>
    <mergeCell ref="BN1124:BP1125"/>
    <mergeCell ref="BO1134:BO1135"/>
    <mergeCell ref="BP1134:BP1135"/>
    <mergeCell ref="BO1138:BO1139"/>
    <mergeCell ref="BP1138:BP1139"/>
    <mergeCell ref="BO1140:BO1141"/>
    <mergeCell ref="BP1140:BP1141"/>
    <mergeCell ref="BL1130:BN1131"/>
    <mergeCell ref="BL1136:BN1137"/>
    <mergeCell ref="BL1140:BN1141"/>
    <mergeCell ref="BN888:BP889"/>
    <mergeCell ref="BL894:BN895"/>
    <mergeCell ref="BL879:BN879"/>
    <mergeCell ref="BN829:BP830"/>
    <mergeCell ref="BL835:BN836"/>
    <mergeCell ref="BL820:BN820"/>
    <mergeCell ref="AL889:BM889"/>
    <mergeCell ref="BA891:BC891"/>
    <mergeCell ref="AI891:AZ891"/>
    <mergeCell ref="BF894:BK894"/>
    <mergeCell ref="BL761:BN761"/>
    <mergeCell ref="BN711:BP712"/>
    <mergeCell ref="BL717:BN718"/>
    <mergeCell ref="BL702:BN702"/>
    <mergeCell ref="BN652:BP653"/>
    <mergeCell ref="BL658:BN659"/>
    <mergeCell ref="AL712:BM712"/>
    <mergeCell ref="BA714:BC714"/>
    <mergeCell ref="AI714:AZ714"/>
    <mergeCell ref="BF717:BK717"/>
    <mergeCell ref="BL643:BN643"/>
    <mergeCell ref="BN593:BP594"/>
    <mergeCell ref="BL599:BN600"/>
    <mergeCell ref="BL584:BN584"/>
    <mergeCell ref="BN534:BP535"/>
    <mergeCell ref="BL540:BN541"/>
    <mergeCell ref="AL594:BM594"/>
    <mergeCell ref="BA596:BC596"/>
    <mergeCell ref="AI596:AZ596"/>
    <mergeCell ref="BF599:BK599"/>
    <mergeCell ref="BL466:BN466"/>
    <mergeCell ref="BN416:BP417"/>
    <mergeCell ref="BL422:BN423"/>
    <mergeCell ref="AL476:BM476"/>
    <mergeCell ref="BA478:BC478"/>
    <mergeCell ref="AI478:AZ478"/>
    <mergeCell ref="AE476:AK476"/>
    <mergeCell ref="AL417:BM417"/>
    <mergeCell ref="AE417:AK417"/>
    <mergeCell ref="AI419:AZ419"/>
    <mergeCell ref="BL363:BN364"/>
    <mergeCell ref="BL348:BN348"/>
    <mergeCell ref="BN298:BP299"/>
    <mergeCell ref="BL304:BN305"/>
    <mergeCell ref="AL358:BM358"/>
    <mergeCell ref="BA360:BC360"/>
    <mergeCell ref="AI360:AZ360"/>
    <mergeCell ref="BF363:BK363"/>
    <mergeCell ref="AL299:BM299"/>
    <mergeCell ref="AE358:AK358"/>
    <mergeCell ref="BL245:BN246"/>
    <mergeCell ref="BL230:BN230"/>
    <mergeCell ref="AL240:BM240"/>
    <mergeCell ref="BA242:BC242"/>
    <mergeCell ref="AI242:AZ242"/>
    <mergeCell ref="AX246:AY246"/>
    <mergeCell ref="AV246:AW246"/>
    <mergeCell ref="AE240:AK240"/>
    <mergeCell ref="AT246:AU246"/>
    <mergeCell ref="AR246:AS246"/>
    <mergeCell ref="BL186:BN187"/>
    <mergeCell ref="BL171:BN171"/>
    <mergeCell ref="BA177:BN177"/>
    <mergeCell ref="BN121:BP122"/>
    <mergeCell ref="BL127:BN128"/>
    <mergeCell ref="AL181:BM181"/>
    <mergeCell ref="BA183:BC183"/>
    <mergeCell ref="AI183:AZ183"/>
    <mergeCell ref="BF186:BK186"/>
    <mergeCell ref="BO135:BO136"/>
    <mergeCell ref="BL102:BN103"/>
    <mergeCell ref="BL108:BN109"/>
    <mergeCell ref="BN62:BP63"/>
    <mergeCell ref="BA59:BN59"/>
    <mergeCell ref="B61:BN61"/>
    <mergeCell ref="B58:C58"/>
    <mergeCell ref="D58:E58"/>
    <mergeCell ref="H58:J58"/>
    <mergeCell ref="L58:N58"/>
    <mergeCell ref="O58:R58"/>
    <mergeCell ref="AL1715:BM1715"/>
    <mergeCell ref="AE1715:AK1715"/>
    <mergeCell ref="E1715:AC1715"/>
    <mergeCell ref="B1713:BN1713"/>
    <mergeCell ref="H1720:I1721"/>
    <mergeCell ref="C1720:D1721"/>
    <mergeCell ref="B1720:B1721"/>
    <mergeCell ref="BD1717:BM1717"/>
    <mergeCell ref="BA1717:BC1717"/>
    <mergeCell ref="AI1717:AZ1717"/>
    <mergeCell ref="AE1717:AH1717"/>
    <mergeCell ref="E1717:AC1717"/>
    <mergeCell ref="C1717:D1717"/>
    <mergeCell ref="AB1720:AG1720"/>
    <mergeCell ref="J1720:O1720"/>
    <mergeCell ref="BL1720:BN1721"/>
    <mergeCell ref="BF1720:BK1720"/>
    <mergeCell ref="AZ1720:BE1720"/>
    <mergeCell ref="AT1720:AY1720"/>
    <mergeCell ref="AN1720:AS1720"/>
    <mergeCell ref="AH1720:AM1720"/>
    <mergeCell ref="T1721:U1721"/>
    <mergeCell ref="R1721:S1721"/>
    <mergeCell ref="P1721:Q1721"/>
    <mergeCell ref="N1721:O1721"/>
    <mergeCell ref="L1721:M1721"/>
    <mergeCell ref="Z1720:AA1721"/>
    <mergeCell ref="X1720:Y1721"/>
    <mergeCell ref="V1720:W1721"/>
    <mergeCell ref="P1720:U1720"/>
    <mergeCell ref="J1721:K1721"/>
    <mergeCell ref="AL1721:AM1721"/>
    <mergeCell ref="AJ1721:AK1721"/>
    <mergeCell ref="AH1721:AI1721"/>
    <mergeCell ref="AF1721:AG1721"/>
    <mergeCell ref="AD1721:AE1721"/>
    <mergeCell ref="AB1721:AC1721"/>
    <mergeCell ref="AX1721:AY1721"/>
    <mergeCell ref="AV1721:AW1721"/>
    <mergeCell ref="AT1721:AU1721"/>
    <mergeCell ref="AR1721:AS1721"/>
    <mergeCell ref="AP1721:AQ1721"/>
    <mergeCell ref="AN1721:AO1721"/>
    <mergeCell ref="F1722:F1723"/>
    <mergeCell ref="E1722:E1723"/>
    <mergeCell ref="C1722:D1722"/>
    <mergeCell ref="B1722:B1723"/>
    <mergeCell ref="BJ1721:BK1721"/>
    <mergeCell ref="BH1721:BI1721"/>
    <mergeCell ref="BF1721:BG1721"/>
    <mergeCell ref="BD1721:BE1721"/>
    <mergeCell ref="BB1721:BC1721"/>
    <mergeCell ref="AZ1721:BA1721"/>
    <mergeCell ref="R1722:S1723"/>
    <mergeCell ref="P1722:Q1723"/>
    <mergeCell ref="N1722:O1723"/>
    <mergeCell ref="L1722:M1723"/>
    <mergeCell ref="J1722:K1723"/>
    <mergeCell ref="H1722:I1723"/>
    <mergeCell ref="AD1722:AE1723"/>
    <mergeCell ref="AB1722:AC1723"/>
    <mergeCell ref="Z1722:AA1723"/>
    <mergeCell ref="X1722:Y1723"/>
    <mergeCell ref="V1722:W1723"/>
    <mergeCell ref="T1722:U1723"/>
    <mergeCell ref="AP1722:AQ1723"/>
    <mergeCell ref="AN1722:AO1723"/>
    <mergeCell ref="AL1722:AM1723"/>
    <mergeCell ref="AJ1722:AK1723"/>
    <mergeCell ref="AH1722:AI1723"/>
    <mergeCell ref="AF1722:AG1723"/>
    <mergeCell ref="BB1722:BC1723"/>
    <mergeCell ref="AZ1722:BA1723"/>
    <mergeCell ref="AX1722:AY1723"/>
    <mergeCell ref="AV1722:AW1723"/>
    <mergeCell ref="AT1722:AU1723"/>
    <mergeCell ref="AR1722:AS1723"/>
    <mergeCell ref="F1724:F1725"/>
    <mergeCell ref="E1724:E1725"/>
    <mergeCell ref="C1724:D1724"/>
    <mergeCell ref="B1724:B1725"/>
    <mergeCell ref="C1723:D1723"/>
    <mergeCell ref="BL1722:BN1723"/>
    <mergeCell ref="BJ1722:BK1723"/>
    <mergeCell ref="BH1722:BI1723"/>
    <mergeCell ref="BF1722:BG1723"/>
    <mergeCell ref="BD1722:BE1723"/>
    <mergeCell ref="R1724:S1725"/>
    <mergeCell ref="P1724:Q1725"/>
    <mergeCell ref="N1724:O1725"/>
    <mergeCell ref="L1724:M1725"/>
    <mergeCell ref="J1724:K1725"/>
    <mergeCell ref="H1724:I1725"/>
    <mergeCell ref="AD1724:AE1725"/>
    <mergeCell ref="AB1724:AC1725"/>
    <mergeCell ref="Z1724:AA1725"/>
    <mergeCell ref="X1724:Y1725"/>
    <mergeCell ref="V1724:W1725"/>
    <mergeCell ref="T1724:U1725"/>
    <mergeCell ref="AP1724:AQ1725"/>
    <mergeCell ref="AN1724:AO1725"/>
    <mergeCell ref="AL1724:AM1725"/>
    <mergeCell ref="AJ1724:AK1725"/>
    <mergeCell ref="AH1724:AI1725"/>
    <mergeCell ref="AF1724:AG1725"/>
    <mergeCell ref="BB1724:BC1725"/>
    <mergeCell ref="AZ1724:BA1725"/>
    <mergeCell ref="AX1724:AY1725"/>
    <mergeCell ref="AV1724:AW1725"/>
    <mergeCell ref="AT1724:AU1725"/>
    <mergeCell ref="AR1724:AS1725"/>
    <mergeCell ref="F1726:F1727"/>
    <mergeCell ref="E1726:E1727"/>
    <mergeCell ref="C1726:D1726"/>
    <mergeCell ref="B1726:B1727"/>
    <mergeCell ref="C1725:D1725"/>
    <mergeCell ref="BL1724:BN1725"/>
    <mergeCell ref="BJ1724:BK1725"/>
    <mergeCell ref="BH1724:BI1725"/>
    <mergeCell ref="BF1724:BG1725"/>
    <mergeCell ref="BD1724:BE1725"/>
    <mergeCell ref="R1726:S1727"/>
    <mergeCell ref="P1726:Q1727"/>
    <mergeCell ref="N1726:O1727"/>
    <mergeCell ref="L1726:M1727"/>
    <mergeCell ref="J1726:K1727"/>
    <mergeCell ref="H1726:I1727"/>
    <mergeCell ref="AD1726:AE1727"/>
    <mergeCell ref="AB1726:AC1727"/>
    <mergeCell ref="Z1726:AA1727"/>
    <mergeCell ref="X1726:Y1727"/>
    <mergeCell ref="V1726:W1727"/>
    <mergeCell ref="T1726:U1727"/>
    <mergeCell ref="AP1726:AQ1727"/>
    <mergeCell ref="AN1726:AO1727"/>
    <mergeCell ref="AL1726:AM1727"/>
    <mergeCell ref="AJ1726:AK1727"/>
    <mergeCell ref="AH1726:AI1727"/>
    <mergeCell ref="AF1726:AG1727"/>
    <mergeCell ref="BB1726:BC1727"/>
    <mergeCell ref="AZ1726:BA1727"/>
    <mergeCell ref="AX1726:AY1727"/>
    <mergeCell ref="AV1726:AW1727"/>
    <mergeCell ref="AT1726:AU1727"/>
    <mergeCell ref="AR1726:AS1727"/>
    <mergeCell ref="F1728:F1729"/>
    <mergeCell ref="E1728:E1729"/>
    <mergeCell ref="C1728:D1728"/>
    <mergeCell ref="B1728:B1729"/>
    <mergeCell ref="C1727:D1727"/>
    <mergeCell ref="BL1726:BN1727"/>
    <mergeCell ref="BJ1726:BK1727"/>
    <mergeCell ref="BH1726:BI1727"/>
    <mergeCell ref="BF1726:BG1727"/>
    <mergeCell ref="BD1726:BE1727"/>
    <mergeCell ref="R1728:S1729"/>
    <mergeCell ref="P1728:Q1729"/>
    <mergeCell ref="N1728:O1729"/>
    <mergeCell ref="L1728:M1729"/>
    <mergeCell ref="J1728:K1729"/>
    <mergeCell ref="H1728:I1729"/>
    <mergeCell ref="AD1728:AE1729"/>
    <mergeCell ref="AB1728:AC1729"/>
    <mergeCell ref="Z1728:AA1729"/>
    <mergeCell ref="X1728:Y1729"/>
    <mergeCell ref="V1728:W1729"/>
    <mergeCell ref="T1728:U1729"/>
    <mergeCell ref="AP1728:AQ1729"/>
    <mergeCell ref="AN1728:AO1729"/>
    <mergeCell ref="AL1728:AM1729"/>
    <mergeCell ref="AJ1728:AK1729"/>
    <mergeCell ref="AH1728:AI1729"/>
    <mergeCell ref="AF1728:AG1729"/>
    <mergeCell ref="BB1728:BC1729"/>
    <mergeCell ref="AZ1728:BA1729"/>
    <mergeCell ref="AX1728:AY1729"/>
    <mergeCell ref="AV1728:AW1729"/>
    <mergeCell ref="AT1728:AU1729"/>
    <mergeCell ref="AR1728:AS1729"/>
    <mergeCell ref="F1730:F1731"/>
    <mergeCell ref="E1730:E1731"/>
    <mergeCell ref="C1730:D1730"/>
    <mergeCell ref="B1730:B1731"/>
    <mergeCell ref="C1729:D1729"/>
    <mergeCell ref="BL1728:BN1729"/>
    <mergeCell ref="BJ1728:BK1729"/>
    <mergeCell ref="BH1728:BI1729"/>
    <mergeCell ref="BF1728:BG1729"/>
    <mergeCell ref="BD1728:BE1729"/>
    <mergeCell ref="R1730:S1731"/>
    <mergeCell ref="P1730:Q1731"/>
    <mergeCell ref="N1730:O1731"/>
    <mergeCell ref="L1730:M1731"/>
    <mergeCell ref="J1730:K1731"/>
    <mergeCell ref="H1730:I1731"/>
    <mergeCell ref="AD1730:AE1731"/>
    <mergeCell ref="AB1730:AC1731"/>
    <mergeCell ref="Z1730:AA1731"/>
    <mergeCell ref="X1730:Y1731"/>
    <mergeCell ref="V1730:W1731"/>
    <mergeCell ref="T1730:U1731"/>
    <mergeCell ref="AP1730:AQ1731"/>
    <mergeCell ref="AN1730:AO1731"/>
    <mergeCell ref="AL1730:AM1731"/>
    <mergeCell ref="AJ1730:AK1731"/>
    <mergeCell ref="AH1730:AI1731"/>
    <mergeCell ref="AF1730:AG1731"/>
    <mergeCell ref="BB1730:BC1731"/>
    <mergeCell ref="AZ1730:BA1731"/>
    <mergeCell ref="AX1730:AY1731"/>
    <mergeCell ref="AV1730:AW1731"/>
    <mergeCell ref="AT1730:AU1731"/>
    <mergeCell ref="AR1730:AS1731"/>
    <mergeCell ref="F1732:F1733"/>
    <mergeCell ref="E1732:E1733"/>
    <mergeCell ref="C1732:D1732"/>
    <mergeCell ref="B1732:B1733"/>
    <mergeCell ref="C1731:D1731"/>
    <mergeCell ref="BL1730:BN1731"/>
    <mergeCell ref="BJ1730:BK1731"/>
    <mergeCell ref="BH1730:BI1731"/>
    <mergeCell ref="BF1730:BG1731"/>
    <mergeCell ref="BD1730:BE1731"/>
    <mergeCell ref="R1732:S1733"/>
    <mergeCell ref="P1732:Q1733"/>
    <mergeCell ref="N1732:O1733"/>
    <mergeCell ref="L1732:M1733"/>
    <mergeCell ref="J1732:K1733"/>
    <mergeCell ref="H1732:I1733"/>
    <mergeCell ref="AD1732:AE1733"/>
    <mergeCell ref="AB1732:AC1733"/>
    <mergeCell ref="Z1732:AA1733"/>
    <mergeCell ref="X1732:Y1733"/>
    <mergeCell ref="V1732:W1733"/>
    <mergeCell ref="T1732:U1733"/>
    <mergeCell ref="AP1732:AQ1733"/>
    <mergeCell ref="AN1732:AO1733"/>
    <mergeCell ref="AL1732:AM1733"/>
    <mergeCell ref="AJ1732:AK1733"/>
    <mergeCell ref="AH1732:AI1733"/>
    <mergeCell ref="AF1732:AG1733"/>
    <mergeCell ref="BB1732:BC1733"/>
    <mergeCell ref="AZ1732:BA1733"/>
    <mergeCell ref="AX1732:AY1733"/>
    <mergeCell ref="AV1732:AW1733"/>
    <mergeCell ref="AT1732:AU1733"/>
    <mergeCell ref="AR1732:AS1733"/>
    <mergeCell ref="F1734:F1735"/>
    <mergeCell ref="E1734:E1735"/>
    <mergeCell ref="C1734:D1734"/>
    <mergeCell ref="B1734:B1735"/>
    <mergeCell ref="C1733:D1733"/>
    <mergeCell ref="BL1732:BN1733"/>
    <mergeCell ref="BJ1732:BK1733"/>
    <mergeCell ref="BH1732:BI1733"/>
    <mergeCell ref="BF1732:BG1733"/>
    <mergeCell ref="BD1732:BE1733"/>
    <mergeCell ref="R1734:S1735"/>
    <mergeCell ref="P1734:Q1735"/>
    <mergeCell ref="N1734:O1735"/>
    <mergeCell ref="L1734:M1735"/>
    <mergeCell ref="J1734:K1735"/>
    <mergeCell ref="H1734:I1735"/>
    <mergeCell ref="AD1734:AE1735"/>
    <mergeCell ref="AB1734:AC1735"/>
    <mergeCell ref="Z1734:AA1735"/>
    <mergeCell ref="X1734:Y1735"/>
    <mergeCell ref="V1734:W1735"/>
    <mergeCell ref="T1734:U1735"/>
    <mergeCell ref="AP1734:AQ1735"/>
    <mergeCell ref="AN1734:AO1735"/>
    <mergeCell ref="AL1734:AM1735"/>
    <mergeCell ref="AJ1734:AK1735"/>
    <mergeCell ref="AH1734:AI1735"/>
    <mergeCell ref="AF1734:AG1735"/>
    <mergeCell ref="BB1734:BC1735"/>
    <mergeCell ref="AZ1734:BA1735"/>
    <mergeCell ref="AX1734:AY1735"/>
    <mergeCell ref="AV1734:AW1735"/>
    <mergeCell ref="AT1734:AU1735"/>
    <mergeCell ref="AR1734:AS1735"/>
    <mergeCell ref="F1736:F1737"/>
    <mergeCell ref="E1736:E1737"/>
    <mergeCell ref="C1736:D1736"/>
    <mergeCell ref="B1736:B1737"/>
    <mergeCell ref="C1735:D1735"/>
    <mergeCell ref="BL1734:BN1735"/>
    <mergeCell ref="BJ1734:BK1735"/>
    <mergeCell ref="BH1734:BI1735"/>
    <mergeCell ref="BF1734:BG1735"/>
    <mergeCell ref="BD1734:BE1735"/>
    <mergeCell ref="R1736:S1737"/>
    <mergeCell ref="P1736:Q1737"/>
    <mergeCell ref="N1736:O1737"/>
    <mergeCell ref="L1736:M1737"/>
    <mergeCell ref="J1736:K1737"/>
    <mergeCell ref="H1736:I1737"/>
    <mergeCell ref="AD1736:AE1737"/>
    <mergeCell ref="AB1736:AC1737"/>
    <mergeCell ref="Z1736:AA1737"/>
    <mergeCell ref="X1736:Y1737"/>
    <mergeCell ref="V1736:W1737"/>
    <mergeCell ref="T1736:U1737"/>
    <mergeCell ref="AP1736:AQ1737"/>
    <mergeCell ref="AN1736:AO1737"/>
    <mergeCell ref="AL1736:AM1737"/>
    <mergeCell ref="AJ1736:AK1737"/>
    <mergeCell ref="AH1736:AI1737"/>
    <mergeCell ref="AF1736:AG1737"/>
    <mergeCell ref="BB1736:BC1737"/>
    <mergeCell ref="AZ1736:BA1737"/>
    <mergeCell ref="AX1736:AY1737"/>
    <mergeCell ref="AV1736:AW1737"/>
    <mergeCell ref="AT1736:AU1737"/>
    <mergeCell ref="AR1736:AS1737"/>
    <mergeCell ref="F1738:F1739"/>
    <mergeCell ref="E1738:E1739"/>
    <mergeCell ref="C1738:D1738"/>
    <mergeCell ref="B1738:B1739"/>
    <mergeCell ref="C1737:D1737"/>
    <mergeCell ref="BL1736:BN1737"/>
    <mergeCell ref="BJ1736:BK1737"/>
    <mergeCell ref="BH1736:BI1737"/>
    <mergeCell ref="BF1736:BG1737"/>
    <mergeCell ref="BD1736:BE1737"/>
    <mergeCell ref="R1738:S1739"/>
    <mergeCell ref="P1738:Q1739"/>
    <mergeCell ref="N1738:O1739"/>
    <mergeCell ref="L1738:M1739"/>
    <mergeCell ref="J1738:K1739"/>
    <mergeCell ref="H1738:I1739"/>
    <mergeCell ref="AD1738:AE1739"/>
    <mergeCell ref="AB1738:AC1739"/>
    <mergeCell ref="Z1738:AA1739"/>
    <mergeCell ref="X1738:Y1739"/>
    <mergeCell ref="V1738:W1739"/>
    <mergeCell ref="T1738:U1739"/>
    <mergeCell ref="AP1738:AQ1739"/>
    <mergeCell ref="AN1738:AO1739"/>
    <mergeCell ref="AL1738:AM1739"/>
    <mergeCell ref="AJ1738:AK1739"/>
    <mergeCell ref="AH1738:AI1739"/>
    <mergeCell ref="AF1738:AG1739"/>
    <mergeCell ref="BB1738:BC1739"/>
    <mergeCell ref="AZ1738:BA1739"/>
    <mergeCell ref="AX1738:AY1739"/>
    <mergeCell ref="AV1738:AW1739"/>
    <mergeCell ref="AT1738:AU1739"/>
    <mergeCell ref="AR1738:AS1739"/>
    <mergeCell ref="F1740:F1741"/>
    <mergeCell ref="E1740:E1741"/>
    <mergeCell ref="C1740:D1740"/>
    <mergeCell ref="B1740:B1741"/>
    <mergeCell ref="C1739:D1739"/>
    <mergeCell ref="BL1738:BN1739"/>
    <mergeCell ref="BJ1738:BK1739"/>
    <mergeCell ref="BH1738:BI1739"/>
    <mergeCell ref="BF1738:BG1739"/>
    <mergeCell ref="BD1738:BE1739"/>
    <mergeCell ref="R1740:S1741"/>
    <mergeCell ref="P1740:Q1741"/>
    <mergeCell ref="N1740:O1741"/>
    <mergeCell ref="L1740:M1741"/>
    <mergeCell ref="J1740:K1741"/>
    <mergeCell ref="H1740:I1741"/>
    <mergeCell ref="AD1740:AE1741"/>
    <mergeCell ref="AB1740:AC1741"/>
    <mergeCell ref="Z1740:AA1741"/>
    <mergeCell ref="X1740:Y1741"/>
    <mergeCell ref="V1740:W1741"/>
    <mergeCell ref="T1740:U1741"/>
    <mergeCell ref="AP1740:AQ1741"/>
    <mergeCell ref="AN1740:AO1741"/>
    <mergeCell ref="AL1740:AM1741"/>
    <mergeCell ref="AJ1740:AK1741"/>
    <mergeCell ref="AH1740:AI1741"/>
    <mergeCell ref="AF1740:AG1741"/>
    <mergeCell ref="BB1740:BC1741"/>
    <mergeCell ref="AZ1740:BA1741"/>
    <mergeCell ref="AX1740:AY1741"/>
    <mergeCell ref="AV1740:AW1741"/>
    <mergeCell ref="AT1740:AU1741"/>
    <mergeCell ref="AR1740:AS1741"/>
    <mergeCell ref="F1742:F1743"/>
    <mergeCell ref="E1742:E1743"/>
    <mergeCell ref="C1742:D1742"/>
    <mergeCell ref="B1742:B1743"/>
    <mergeCell ref="C1741:D1741"/>
    <mergeCell ref="BL1740:BN1741"/>
    <mergeCell ref="BJ1740:BK1741"/>
    <mergeCell ref="BH1740:BI1741"/>
    <mergeCell ref="BF1740:BG1741"/>
    <mergeCell ref="BD1740:BE1741"/>
    <mergeCell ref="R1742:S1743"/>
    <mergeCell ref="P1742:Q1743"/>
    <mergeCell ref="N1742:O1743"/>
    <mergeCell ref="L1742:M1743"/>
    <mergeCell ref="J1742:K1743"/>
    <mergeCell ref="H1742:I1743"/>
    <mergeCell ref="AD1742:AE1743"/>
    <mergeCell ref="AB1742:AC1743"/>
    <mergeCell ref="Z1742:AA1743"/>
    <mergeCell ref="X1742:Y1743"/>
    <mergeCell ref="V1742:W1743"/>
    <mergeCell ref="T1742:U1743"/>
    <mergeCell ref="AP1742:AQ1743"/>
    <mergeCell ref="AN1742:AO1743"/>
    <mergeCell ref="AL1742:AM1743"/>
    <mergeCell ref="AJ1742:AK1743"/>
    <mergeCell ref="AH1742:AI1743"/>
    <mergeCell ref="AF1742:AG1743"/>
    <mergeCell ref="BB1742:BC1743"/>
    <mergeCell ref="AZ1742:BA1743"/>
    <mergeCell ref="AX1742:AY1743"/>
    <mergeCell ref="AV1742:AW1743"/>
    <mergeCell ref="AT1742:AU1743"/>
    <mergeCell ref="AR1742:AS1743"/>
    <mergeCell ref="F1744:F1745"/>
    <mergeCell ref="E1744:E1745"/>
    <mergeCell ref="C1744:D1744"/>
    <mergeCell ref="B1744:B1745"/>
    <mergeCell ref="C1743:D1743"/>
    <mergeCell ref="BL1742:BN1743"/>
    <mergeCell ref="BJ1742:BK1743"/>
    <mergeCell ref="BH1742:BI1743"/>
    <mergeCell ref="BF1742:BG1743"/>
    <mergeCell ref="BD1742:BE1743"/>
    <mergeCell ref="R1744:S1745"/>
    <mergeCell ref="P1744:Q1745"/>
    <mergeCell ref="N1744:O1745"/>
    <mergeCell ref="L1744:M1745"/>
    <mergeCell ref="J1744:K1745"/>
    <mergeCell ref="H1744:I1745"/>
    <mergeCell ref="AD1744:AE1745"/>
    <mergeCell ref="AB1744:AC1745"/>
    <mergeCell ref="Z1744:AA1745"/>
    <mergeCell ref="X1744:Y1745"/>
    <mergeCell ref="V1744:W1745"/>
    <mergeCell ref="T1744:U1745"/>
    <mergeCell ref="AP1744:AQ1745"/>
    <mergeCell ref="AN1744:AO1745"/>
    <mergeCell ref="AL1744:AM1745"/>
    <mergeCell ref="AJ1744:AK1745"/>
    <mergeCell ref="AH1744:AI1745"/>
    <mergeCell ref="AF1744:AG1745"/>
    <mergeCell ref="BB1744:BC1745"/>
    <mergeCell ref="AZ1744:BA1745"/>
    <mergeCell ref="AX1744:AY1745"/>
    <mergeCell ref="AV1744:AW1745"/>
    <mergeCell ref="AT1744:AU1745"/>
    <mergeCell ref="AR1744:AS1745"/>
    <mergeCell ref="F1746:F1747"/>
    <mergeCell ref="E1746:E1747"/>
    <mergeCell ref="C1746:D1746"/>
    <mergeCell ref="B1746:B1747"/>
    <mergeCell ref="C1745:D1745"/>
    <mergeCell ref="BL1744:BN1745"/>
    <mergeCell ref="BJ1744:BK1745"/>
    <mergeCell ref="BH1744:BI1745"/>
    <mergeCell ref="BF1744:BG1745"/>
    <mergeCell ref="BD1744:BE1745"/>
    <mergeCell ref="R1746:S1747"/>
    <mergeCell ref="P1746:Q1747"/>
    <mergeCell ref="N1746:O1747"/>
    <mergeCell ref="L1746:M1747"/>
    <mergeCell ref="J1746:K1747"/>
    <mergeCell ref="H1746:I1747"/>
    <mergeCell ref="AD1746:AE1747"/>
    <mergeCell ref="AB1746:AC1747"/>
    <mergeCell ref="Z1746:AA1747"/>
    <mergeCell ref="X1746:Y1747"/>
    <mergeCell ref="V1746:W1747"/>
    <mergeCell ref="T1746:U1747"/>
    <mergeCell ref="AP1746:AQ1747"/>
    <mergeCell ref="AN1746:AO1747"/>
    <mergeCell ref="AL1746:AM1747"/>
    <mergeCell ref="AJ1746:AK1747"/>
    <mergeCell ref="AH1746:AI1747"/>
    <mergeCell ref="AF1746:AG1747"/>
    <mergeCell ref="BB1746:BC1747"/>
    <mergeCell ref="AZ1746:BA1747"/>
    <mergeCell ref="AX1746:AY1747"/>
    <mergeCell ref="AV1746:AW1747"/>
    <mergeCell ref="AT1746:AU1747"/>
    <mergeCell ref="AR1746:AS1747"/>
    <mergeCell ref="F1748:F1749"/>
    <mergeCell ref="E1748:E1749"/>
    <mergeCell ref="C1748:D1748"/>
    <mergeCell ref="B1748:B1749"/>
    <mergeCell ref="C1747:D1747"/>
    <mergeCell ref="BL1746:BN1747"/>
    <mergeCell ref="BJ1746:BK1747"/>
    <mergeCell ref="BH1746:BI1747"/>
    <mergeCell ref="BF1746:BG1747"/>
    <mergeCell ref="BD1746:BE1747"/>
    <mergeCell ref="R1748:S1749"/>
    <mergeCell ref="P1748:Q1749"/>
    <mergeCell ref="N1748:O1749"/>
    <mergeCell ref="L1748:M1749"/>
    <mergeCell ref="J1748:K1749"/>
    <mergeCell ref="H1748:I1749"/>
    <mergeCell ref="AD1748:AE1749"/>
    <mergeCell ref="AB1748:AC1749"/>
    <mergeCell ref="Z1748:AA1749"/>
    <mergeCell ref="X1748:Y1749"/>
    <mergeCell ref="V1748:W1749"/>
    <mergeCell ref="T1748:U1749"/>
    <mergeCell ref="AP1748:AQ1749"/>
    <mergeCell ref="AN1748:AO1749"/>
    <mergeCell ref="AL1748:AM1749"/>
    <mergeCell ref="AJ1748:AK1749"/>
    <mergeCell ref="AH1748:AI1749"/>
    <mergeCell ref="AF1748:AG1749"/>
    <mergeCell ref="BB1748:BC1749"/>
    <mergeCell ref="AZ1748:BA1749"/>
    <mergeCell ref="AX1748:AY1749"/>
    <mergeCell ref="AV1748:AW1749"/>
    <mergeCell ref="AT1748:AU1749"/>
    <mergeCell ref="AR1748:AS1749"/>
    <mergeCell ref="F1750:F1751"/>
    <mergeCell ref="E1750:E1751"/>
    <mergeCell ref="C1750:D1750"/>
    <mergeCell ref="B1750:B1751"/>
    <mergeCell ref="C1749:D1749"/>
    <mergeCell ref="BL1748:BN1749"/>
    <mergeCell ref="BJ1748:BK1749"/>
    <mergeCell ref="BH1748:BI1749"/>
    <mergeCell ref="BF1748:BG1749"/>
    <mergeCell ref="BD1748:BE1749"/>
    <mergeCell ref="R1750:S1751"/>
    <mergeCell ref="P1750:Q1751"/>
    <mergeCell ref="N1750:O1751"/>
    <mergeCell ref="L1750:M1751"/>
    <mergeCell ref="J1750:K1751"/>
    <mergeCell ref="H1750:I1751"/>
    <mergeCell ref="AD1750:AE1751"/>
    <mergeCell ref="AB1750:AC1751"/>
    <mergeCell ref="Z1750:AA1751"/>
    <mergeCell ref="X1750:Y1751"/>
    <mergeCell ref="V1750:W1751"/>
    <mergeCell ref="T1750:U1751"/>
    <mergeCell ref="AP1750:AQ1751"/>
    <mergeCell ref="AN1750:AO1751"/>
    <mergeCell ref="AL1750:AM1751"/>
    <mergeCell ref="AJ1750:AK1751"/>
    <mergeCell ref="AH1750:AI1751"/>
    <mergeCell ref="AF1750:AG1751"/>
    <mergeCell ref="BB1750:BC1751"/>
    <mergeCell ref="AZ1750:BA1751"/>
    <mergeCell ref="AX1750:AY1751"/>
    <mergeCell ref="AV1750:AW1751"/>
    <mergeCell ref="AT1750:AU1751"/>
    <mergeCell ref="AR1750:AS1751"/>
    <mergeCell ref="F1752:F1753"/>
    <mergeCell ref="E1752:E1753"/>
    <mergeCell ref="C1752:D1752"/>
    <mergeCell ref="B1752:B1753"/>
    <mergeCell ref="C1751:D1751"/>
    <mergeCell ref="BL1750:BN1751"/>
    <mergeCell ref="BJ1750:BK1751"/>
    <mergeCell ref="BH1750:BI1751"/>
    <mergeCell ref="BF1750:BG1751"/>
    <mergeCell ref="BD1750:BE1751"/>
    <mergeCell ref="R1752:S1753"/>
    <mergeCell ref="P1752:Q1753"/>
    <mergeCell ref="N1752:O1753"/>
    <mergeCell ref="L1752:M1753"/>
    <mergeCell ref="J1752:K1753"/>
    <mergeCell ref="H1752:I1753"/>
    <mergeCell ref="AD1752:AE1753"/>
    <mergeCell ref="AB1752:AC1753"/>
    <mergeCell ref="Z1752:AA1753"/>
    <mergeCell ref="X1752:Y1753"/>
    <mergeCell ref="V1752:W1753"/>
    <mergeCell ref="T1752:U1753"/>
    <mergeCell ref="AP1752:AQ1753"/>
    <mergeCell ref="AN1752:AO1753"/>
    <mergeCell ref="AL1752:AM1753"/>
    <mergeCell ref="AJ1752:AK1753"/>
    <mergeCell ref="AH1752:AI1753"/>
    <mergeCell ref="AF1752:AG1753"/>
    <mergeCell ref="BB1752:BC1753"/>
    <mergeCell ref="AZ1752:BA1753"/>
    <mergeCell ref="AX1752:AY1753"/>
    <mergeCell ref="AV1752:AW1753"/>
    <mergeCell ref="AT1752:AU1753"/>
    <mergeCell ref="AR1752:AS1753"/>
    <mergeCell ref="F1754:F1755"/>
    <mergeCell ref="E1754:E1755"/>
    <mergeCell ref="C1754:D1754"/>
    <mergeCell ref="B1754:B1755"/>
    <mergeCell ref="C1753:D1753"/>
    <mergeCell ref="BL1752:BN1753"/>
    <mergeCell ref="BJ1752:BK1753"/>
    <mergeCell ref="BH1752:BI1753"/>
    <mergeCell ref="BF1752:BG1753"/>
    <mergeCell ref="BD1752:BE1753"/>
    <mergeCell ref="R1754:S1755"/>
    <mergeCell ref="P1754:Q1755"/>
    <mergeCell ref="N1754:O1755"/>
    <mergeCell ref="L1754:M1755"/>
    <mergeCell ref="J1754:K1755"/>
    <mergeCell ref="H1754:I1755"/>
    <mergeCell ref="AD1754:AE1755"/>
    <mergeCell ref="AB1754:AC1755"/>
    <mergeCell ref="Z1754:AA1755"/>
    <mergeCell ref="X1754:Y1755"/>
    <mergeCell ref="V1754:W1755"/>
    <mergeCell ref="T1754:U1755"/>
    <mergeCell ref="AP1754:AQ1755"/>
    <mergeCell ref="AN1754:AO1755"/>
    <mergeCell ref="AL1754:AM1755"/>
    <mergeCell ref="AJ1754:AK1755"/>
    <mergeCell ref="AH1754:AI1755"/>
    <mergeCell ref="AF1754:AG1755"/>
    <mergeCell ref="BB1754:BC1755"/>
    <mergeCell ref="AZ1754:BA1755"/>
    <mergeCell ref="AX1754:AY1755"/>
    <mergeCell ref="AV1754:AW1755"/>
    <mergeCell ref="AT1754:AU1755"/>
    <mergeCell ref="AR1754:AS1755"/>
    <mergeCell ref="F1756:F1757"/>
    <mergeCell ref="E1756:E1757"/>
    <mergeCell ref="C1756:D1756"/>
    <mergeCell ref="B1756:B1757"/>
    <mergeCell ref="C1755:D1755"/>
    <mergeCell ref="BL1754:BN1755"/>
    <mergeCell ref="BJ1754:BK1755"/>
    <mergeCell ref="BH1754:BI1755"/>
    <mergeCell ref="BF1754:BG1755"/>
    <mergeCell ref="BD1754:BE1755"/>
    <mergeCell ref="R1756:S1757"/>
    <mergeCell ref="P1756:Q1757"/>
    <mergeCell ref="N1756:O1757"/>
    <mergeCell ref="L1756:M1757"/>
    <mergeCell ref="J1756:K1757"/>
    <mergeCell ref="H1756:I1757"/>
    <mergeCell ref="AD1756:AE1757"/>
    <mergeCell ref="AB1756:AC1757"/>
    <mergeCell ref="Z1756:AA1757"/>
    <mergeCell ref="X1756:Y1757"/>
    <mergeCell ref="V1756:W1757"/>
    <mergeCell ref="T1756:U1757"/>
    <mergeCell ref="AP1756:AQ1757"/>
    <mergeCell ref="AN1756:AO1757"/>
    <mergeCell ref="AL1756:AM1757"/>
    <mergeCell ref="AJ1756:AK1757"/>
    <mergeCell ref="AH1756:AI1757"/>
    <mergeCell ref="AF1756:AG1757"/>
    <mergeCell ref="BB1756:BC1757"/>
    <mergeCell ref="AZ1756:BA1757"/>
    <mergeCell ref="AX1756:AY1757"/>
    <mergeCell ref="AV1756:AW1757"/>
    <mergeCell ref="AT1756:AU1757"/>
    <mergeCell ref="AR1756:AS1757"/>
    <mergeCell ref="F1758:F1759"/>
    <mergeCell ref="E1758:E1759"/>
    <mergeCell ref="C1758:D1758"/>
    <mergeCell ref="B1758:B1759"/>
    <mergeCell ref="C1757:D1757"/>
    <mergeCell ref="BL1756:BN1757"/>
    <mergeCell ref="BJ1756:BK1757"/>
    <mergeCell ref="BH1756:BI1757"/>
    <mergeCell ref="BF1756:BG1757"/>
    <mergeCell ref="BD1756:BE1757"/>
    <mergeCell ref="R1758:S1759"/>
    <mergeCell ref="P1758:Q1759"/>
    <mergeCell ref="N1758:O1759"/>
    <mergeCell ref="L1758:M1759"/>
    <mergeCell ref="J1758:K1759"/>
    <mergeCell ref="H1758:I1759"/>
    <mergeCell ref="AD1758:AE1759"/>
    <mergeCell ref="AB1758:AC1759"/>
    <mergeCell ref="Z1758:AA1759"/>
    <mergeCell ref="X1758:Y1759"/>
    <mergeCell ref="V1758:W1759"/>
    <mergeCell ref="T1758:U1759"/>
    <mergeCell ref="AP1758:AQ1759"/>
    <mergeCell ref="AN1758:AO1759"/>
    <mergeCell ref="AL1758:AM1759"/>
    <mergeCell ref="AJ1758:AK1759"/>
    <mergeCell ref="AH1758:AI1759"/>
    <mergeCell ref="AF1758:AG1759"/>
    <mergeCell ref="BB1758:BC1759"/>
    <mergeCell ref="AZ1758:BA1759"/>
    <mergeCell ref="AX1758:AY1759"/>
    <mergeCell ref="AV1758:AW1759"/>
    <mergeCell ref="AT1758:AU1759"/>
    <mergeCell ref="AR1758:AS1759"/>
    <mergeCell ref="F1760:F1761"/>
    <mergeCell ref="E1760:E1761"/>
    <mergeCell ref="C1760:D1760"/>
    <mergeCell ref="B1760:B1761"/>
    <mergeCell ref="C1759:D1759"/>
    <mergeCell ref="BL1758:BN1759"/>
    <mergeCell ref="BJ1758:BK1759"/>
    <mergeCell ref="BH1758:BI1759"/>
    <mergeCell ref="BF1758:BG1759"/>
    <mergeCell ref="BD1758:BE1759"/>
    <mergeCell ref="R1760:S1761"/>
    <mergeCell ref="P1760:Q1761"/>
    <mergeCell ref="N1760:O1761"/>
    <mergeCell ref="L1760:M1761"/>
    <mergeCell ref="J1760:K1761"/>
    <mergeCell ref="H1760:I1761"/>
    <mergeCell ref="AD1760:AE1761"/>
    <mergeCell ref="AB1760:AC1761"/>
    <mergeCell ref="Z1760:AA1761"/>
    <mergeCell ref="X1760:Y1761"/>
    <mergeCell ref="V1760:W1761"/>
    <mergeCell ref="T1760:U1761"/>
    <mergeCell ref="AP1760:AQ1761"/>
    <mergeCell ref="AN1760:AO1761"/>
    <mergeCell ref="AL1760:AM1761"/>
    <mergeCell ref="AJ1760:AK1761"/>
    <mergeCell ref="AH1760:AI1761"/>
    <mergeCell ref="AF1760:AG1761"/>
    <mergeCell ref="BB1760:BC1761"/>
    <mergeCell ref="AZ1760:BA1761"/>
    <mergeCell ref="AX1760:AY1761"/>
    <mergeCell ref="AV1760:AW1761"/>
    <mergeCell ref="AT1760:AU1761"/>
    <mergeCell ref="AR1760:AS1761"/>
    <mergeCell ref="J1762:K1763"/>
    <mergeCell ref="H1762:I1763"/>
    <mergeCell ref="D1762:E1763"/>
    <mergeCell ref="B1762:C1763"/>
    <mergeCell ref="C1761:D1761"/>
    <mergeCell ref="BL1760:BN1761"/>
    <mergeCell ref="BJ1760:BK1761"/>
    <mergeCell ref="BH1760:BI1761"/>
    <mergeCell ref="BF1760:BG1761"/>
    <mergeCell ref="BD1760:BE1761"/>
    <mergeCell ref="V1762:W1763"/>
    <mergeCell ref="T1762:U1763"/>
    <mergeCell ref="R1762:S1763"/>
    <mergeCell ref="P1762:Q1763"/>
    <mergeCell ref="N1762:O1763"/>
    <mergeCell ref="L1762:M1763"/>
    <mergeCell ref="AH1762:AI1763"/>
    <mergeCell ref="AF1762:AG1763"/>
    <mergeCell ref="AD1762:AE1763"/>
    <mergeCell ref="AB1762:AC1763"/>
    <mergeCell ref="Z1762:AA1763"/>
    <mergeCell ref="X1762:Y1763"/>
    <mergeCell ref="AT1762:AU1763"/>
    <mergeCell ref="AR1762:AS1763"/>
    <mergeCell ref="AP1762:AQ1763"/>
    <mergeCell ref="AN1762:AO1763"/>
    <mergeCell ref="AL1762:AM1763"/>
    <mergeCell ref="AJ1762:AK1763"/>
    <mergeCell ref="B1764:C1764"/>
    <mergeCell ref="BL1762:BN1763"/>
    <mergeCell ref="BJ1762:BK1763"/>
    <mergeCell ref="BH1762:BI1763"/>
    <mergeCell ref="BF1762:BG1763"/>
    <mergeCell ref="BD1762:BE1763"/>
    <mergeCell ref="BB1762:BC1763"/>
    <mergeCell ref="AZ1762:BA1763"/>
    <mergeCell ref="AX1762:AY1763"/>
    <mergeCell ref="AV1762:AW1763"/>
    <mergeCell ref="P1764:Q1764"/>
    <mergeCell ref="N1764:O1764"/>
    <mergeCell ref="L1764:M1764"/>
    <mergeCell ref="J1764:K1764"/>
    <mergeCell ref="H1764:I1764"/>
    <mergeCell ref="D1764:E1764"/>
    <mergeCell ref="AB1764:AC1764"/>
    <mergeCell ref="Z1764:AA1764"/>
    <mergeCell ref="X1764:Y1764"/>
    <mergeCell ref="V1764:W1764"/>
    <mergeCell ref="T1764:U1764"/>
    <mergeCell ref="R1764:S1764"/>
    <mergeCell ref="AN1764:AO1764"/>
    <mergeCell ref="AL1764:AM1764"/>
    <mergeCell ref="AJ1764:AK1764"/>
    <mergeCell ref="AH1764:AI1764"/>
    <mergeCell ref="AF1764:AG1764"/>
    <mergeCell ref="AD1764:AE1764"/>
    <mergeCell ref="AZ1764:BA1764"/>
    <mergeCell ref="AX1764:AY1764"/>
    <mergeCell ref="AV1764:AW1764"/>
    <mergeCell ref="AT1764:AU1764"/>
    <mergeCell ref="AR1764:AS1764"/>
    <mergeCell ref="AP1764:AQ1764"/>
    <mergeCell ref="BL1764:BN1764"/>
    <mergeCell ref="BJ1764:BK1764"/>
    <mergeCell ref="BH1764:BI1764"/>
    <mergeCell ref="BF1764:BG1764"/>
    <mergeCell ref="BD1764:BE1764"/>
    <mergeCell ref="BB1764:BC1764"/>
    <mergeCell ref="O1767:R1767"/>
    <mergeCell ref="L1767:N1767"/>
    <mergeCell ref="H1767:J1767"/>
    <mergeCell ref="D1767:E1767"/>
    <mergeCell ref="B1767:C1767"/>
    <mergeCell ref="N1765:O1765"/>
    <mergeCell ref="L1765:M1765"/>
    <mergeCell ref="J1765:K1765"/>
    <mergeCell ref="D1765:E1765"/>
    <mergeCell ref="AK1767:AN1767"/>
    <mergeCell ref="AH1767:AJ1767"/>
    <mergeCell ref="AD1767:AF1767"/>
    <mergeCell ref="Z1767:AC1767"/>
    <mergeCell ref="W1767:Y1767"/>
    <mergeCell ref="S1767:U1767"/>
    <mergeCell ref="O1769:R1769"/>
    <mergeCell ref="L1769:N1769"/>
    <mergeCell ref="H1769:J1769"/>
    <mergeCell ref="D1769:E1769"/>
    <mergeCell ref="B1769:C1769"/>
    <mergeCell ref="BI1767:BK1767"/>
    <mergeCell ref="BE1767:BG1767"/>
    <mergeCell ref="AZ1767:BD1767"/>
    <mergeCell ref="AS1767:AU1767"/>
    <mergeCell ref="AO1767:AQ1767"/>
    <mergeCell ref="AK1769:AN1769"/>
    <mergeCell ref="AH1769:AJ1769"/>
    <mergeCell ref="AD1769:AF1769"/>
    <mergeCell ref="Z1769:AC1769"/>
    <mergeCell ref="W1769:Y1769"/>
    <mergeCell ref="S1769:U1769"/>
    <mergeCell ref="AE1656:AK1656"/>
    <mergeCell ref="E1656:AC1656"/>
    <mergeCell ref="B1654:BN1654"/>
    <mergeCell ref="BA1770:BN1770"/>
    <mergeCell ref="BI1769:BK1769"/>
    <mergeCell ref="BE1769:BG1769"/>
    <mergeCell ref="AZ1769:BD1769"/>
    <mergeCell ref="AS1769:AU1769"/>
    <mergeCell ref="AO1769:AQ1769"/>
    <mergeCell ref="BD1658:BM1658"/>
    <mergeCell ref="AI1658:AZ1658"/>
    <mergeCell ref="AE1658:AH1658"/>
    <mergeCell ref="E1658:AC1658"/>
    <mergeCell ref="C1658:D1658"/>
    <mergeCell ref="H1661:I1662"/>
    <mergeCell ref="C1661:D1662"/>
    <mergeCell ref="AH1661:AM1661"/>
    <mergeCell ref="T1662:U1662"/>
    <mergeCell ref="R1662:S1662"/>
    <mergeCell ref="P1662:Q1662"/>
    <mergeCell ref="B1661:B1662"/>
    <mergeCell ref="J1662:K1662"/>
    <mergeCell ref="N1662:O1662"/>
    <mergeCell ref="L1662:M1662"/>
    <mergeCell ref="J1661:O1661"/>
    <mergeCell ref="BL1661:BN1662"/>
    <mergeCell ref="BF1661:BK1661"/>
    <mergeCell ref="AZ1661:BE1661"/>
    <mergeCell ref="AT1661:AY1661"/>
    <mergeCell ref="AN1661:AS1661"/>
    <mergeCell ref="AF1662:AG1662"/>
    <mergeCell ref="AD1662:AE1662"/>
    <mergeCell ref="AB1662:AC1662"/>
    <mergeCell ref="X1661:Y1662"/>
    <mergeCell ref="V1661:W1662"/>
    <mergeCell ref="P1661:U1661"/>
    <mergeCell ref="AB1661:AG1661"/>
    <mergeCell ref="Z1661:AA1662"/>
    <mergeCell ref="AX1662:AY1662"/>
    <mergeCell ref="AV1662:AW1662"/>
    <mergeCell ref="AT1662:AU1662"/>
    <mergeCell ref="AR1662:AS1662"/>
    <mergeCell ref="AP1662:AQ1662"/>
    <mergeCell ref="AN1662:AO1662"/>
    <mergeCell ref="AL1662:AM1662"/>
    <mergeCell ref="AJ1662:AK1662"/>
    <mergeCell ref="AH1662:AI1662"/>
    <mergeCell ref="F1663:F1664"/>
    <mergeCell ref="E1663:E1664"/>
    <mergeCell ref="C1663:D1663"/>
    <mergeCell ref="L1663:M1664"/>
    <mergeCell ref="J1663:K1664"/>
    <mergeCell ref="H1663:I1664"/>
    <mergeCell ref="AD1663:AE1664"/>
    <mergeCell ref="B1663:B1664"/>
    <mergeCell ref="BJ1662:BK1662"/>
    <mergeCell ref="BH1662:BI1662"/>
    <mergeCell ref="BF1662:BG1662"/>
    <mergeCell ref="BD1662:BE1662"/>
    <mergeCell ref="BB1662:BC1662"/>
    <mergeCell ref="AZ1662:BA1662"/>
    <mergeCell ref="R1663:S1664"/>
    <mergeCell ref="P1663:Q1664"/>
    <mergeCell ref="N1663:O1664"/>
    <mergeCell ref="AB1663:AC1664"/>
    <mergeCell ref="Z1663:AA1664"/>
    <mergeCell ref="X1663:Y1664"/>
    <mergeCell ref="V1663:W1664"/>
    <mergeCell ref="T1663:U1664"/>
    <mergeCell ref="AP1663:AQ1664"/>
    <mergeCell ref="AN1663:AO1664"/>
    <mergeCell ref="AL1663:AM1664"/>
    <mergeCell ref="AJ1663:AK1664"/>
    <mergeCell ref="AH1663:AI1664"/>
    <mergeCell ref="AF1663:AG1664"/>
    <mergeCell ref="BB1663:BC1664"/>
    <mergeCell ref="AZ1663:BA1664"/>
    <mergeCell ref="AX1663:AY1664"/>
    <mergeCell ref="AV1663:AW1664"/>
    <mergeCell ref="AT1663:AU1664"/>
    <mergeCell ref="AR1663:AS1664"/>
    <mergeCell ref="E1665:E1666"/>
    <mergeCell ref="C1665:D1665"/>
    <mergeCell ref="B1665:B1666"/>
    <mergeCell ref="C1664:D1664"/>
    <mergeCell ref="BL1663:BN1664"/>
    <mergeCell ref="BJ1663:BK1664"/>
    <mergeCell ref="BH1663:BI1664"/>
    <mergeCell ref="BF1663:BG1664"/>
    <mergeCell ref="BD1663:BE1664"/>
    <mergeCell ref="R1665:S1666"/>
    <mergeCell ref="P1665:Q1666"/>
    <mergeCell ref="N1665:O1666"/>
    <mergeCell ref="L1665:M1666"/>
    <mergeCell ref="J1665:K1666"/>
    <mergeCell ref="H1665:I1666"/>
    <mergeCell ref="AD1665:AE1666"/>
    <mergeCell ref="AB1665:AC1666"/>
    <mergeCell ref="Z1665:AA1666"/>
    <mergeCell ref="X1665:Y1666"/>
    <mergeCell ref="V1665:W1666"/>
    <mergeCell ref="T1665:U1666"/>
    <mergeCell ref="AP1665:AQ1666"/>
    <mergeCell ref="AN1665:AO1666"/>
    <mergeCell ref="AL1665:AM1666"/>
    <mergeCell ref="AJ1665:AK1666"/>
    <mergeCell ref="AH1665:AI1666"/>
    <mergeCell ref="AF1665:AG1666"/>
    <mergeCell ref="BB1665:BC1666"/>
    <mergeCell ref="AZ1665:BA1666"/>
    <mergeCell ref="AX1665:AY1666"/>
    <mergeCell ref="AV1665:AW1666"/>
    <mergeCell ref="AT1665:AU1666"/>
    <mergeCell ref="AR1665:AS1666"/>
    <mergeCell ref="E1667:E1668"/>
    <mergeCell ref="C1667:D1667"/>
    <mergeCell ref="B1667:B1668"/>
    <mergeCell ref="C1666:D1666"/>
    <mergeCell ref="BL1665:BN1666"/>
    <mergeCell ref="BJ1665:BK1666"/>
    <mergeCell ref="BH1665:BI1666"/>
    <mergeCell ref="BF1665:BG1666"/>
    <mergeCell ref="BD1665:BE1666"/>
    <mergeCell ref="R1667:S1668"/>
    <mergeCell ref="P1667:Q1668"/>
    <mergeCell ref="N1667:O1668"/>
    <mergeCell ref="L1667:M1668"/>
    <mergeCell ref="J1667:K1668"/>
    <mergeCell ref="H1667:I1668"/>
    <mergeCell ref="AD1667:AE1668"/>
    <mergeCell ref="AB1667:AC1668"/>
    <mergeCell ref="Z1667:AA1668"/>
    <mergeCell ref="X1667:Y1668"/>
    <mergeCell ref="V1667:W1668"/>
    <mergeCell ref="T1667:U1668"/>
    <mergeCell ref="AP1667:AQ1668"/>
    <mergeCell ref="AN1667:AO1668"/>
    <mergeCell ref="AL1667:AM1668"/>
    <mergeCell ref="AJ1667:AK1668"/>
    <mergeCell ref="AH1667:AI1668"/>
    <mergeCell ref="AF1667:AG1668"/>
    <mergeCell ref="BB1667:BC1668"/>
    <mergeCell ref="AZ1667:BA1668"/>
    <mergeCell ref="AX1667:AY1668"/>
    <mergeCell ref="AV1667:AW1668"/>
    <mergeCell ref="AT1667:AU1668"/>
    <mergeCell ref="AR1667:AS1668"/>
    <mergeCell ref="E1669:E1670"/>
    <mergeCell ref="C1669:D1669"/>
    <mergeCell ref="B1669:B1670"/>
    <mergeCell ref="C1668:D1668"/>
    <mergeCell ref="BL1667:BN1668"/>
    <mergeCell ref="BJ1667:BK1668"/>
    <mergeCell ref="BH1667:BI1668"/>
    <mergeCell ref="BF1667:BG1668"/>
    <mergeCell ref="BD1667:BE1668"/>
    <mergeCell ref="R1669:S1670"/>
    <mergeCell ref="P1669:Q1670"/>
    <mergeCell ref="N1669:O1670"/>
    <mergeCell ref="L1669:M1670"/>
    <mergeCell ref="J1669:K1670"/>
    <mergeCell ref="H1669:I1670"/>
    <mergeCell ref="AD1669:AE1670"/>
    <mergeCell ref="AB1669:AC1670"/>
    <mergeCell ref="Z1669:AA1670"/>
    <mergeCell ref="X1669:Y1670"/>
    <mergeCell ref="V1669:W1670"/>
    <mergeCell ref="T1669:U1670"/>
    <mergeCell ref="AP1669:AQ1670"/>
    <mergeCell ref="AN1669:AO1670"/>
    <mergeCell ref="AL1669:AM1670"/>
    <mergeCell ref="AJ1669:AK1670"/>
    <mergeCell ref="AH1669:AI1670"/>
    <mergeCell ref="AF1669:AG1670"/>
    <mergeCell ref="BB1669:BC1670"/>
    <mergeCell ref="AZ1669:BA1670"/>
    <mergeCell ref="AX1669:AY1670"/>
    <mergeCell ref="AV1669:AW1670"/>
    <mergeCell ref="AT1669:AU1670"/>
    <mergeCell ref="AR1669:AS1670"/>
    <mergeCell ref="E1671:E1672"/>
    <mergeCell ref="C1671:D1671"/>
    <mergeCell ref="B1671:B1672"/>
    <mergeCell ref="C1670:D1670"/>
    <mergeCell ref="BL1669:BN1670"/>
    <mergeCell ref="BJ1669:BK1670"/>
    <mergeCell ref="BH1669:BI1670"/>
    <mergeCell ref="BF1669:BG1670"/>
    <mergeCell ref="BD1669:BE1670"/>
    <mergeCell ref="R1671:S1672"/>
    <mergeCell ref="P1671:Q1672"/>
    <mergeCell ref="N1671:O1672"/>
    <mergeCell ref="L1671:M1672"/>
    <mergeCell ref="J1671:K1672"/>
    <mergeCell ref="H1671:I1672"/>
    <mergeCell ref="AD1671:AE1672"/>
    <mergeCell ref="AB1671:AC1672"/>
    <mergeCell ref="Z1671:AA1672"/>
    <mergeCell ref="X1671:Y1672"/>
    <mergeCell ref="V1671:W1672"/>
    <mergeCell ref="T1671:U1672"/>
    <mergeCell ref="AP1671:AQ1672"/>
    <mergeCell ref="AN1671:AO1672"/>
    <mergeCell ref="AL1671:AM1672"/>
    <mergeCell ref="AJ1671:AK1672"/>
    <mergeCell ref="AH1671:AI1672"/>
    <mergeCell ref="AF1671:AG1672"/>
    <mergeCell ref="BB1671:BC1672"/>
    <mergeCell ref="AZ1671:BA1672"/>
    <mergeCell ref="AX1671:AY1672"/>
    <mergeCell ref="AV1671:AW1672"/>
    <mergeCell ref="AT1671:AU1672"/>
    <mergeCell ref="AR1671:AS1672"/>
    <mergeCell ref="F1673:F1674"/>
    <mergeCell ref="E1673:E1674"/>
    <mergeCell ref="C1673:D1673"/>
    <mergeCell ref="B1673:B1674"/>
    <mergeCell ref="C1672:D1672"/>
    <mergeCell ref="BL1671:BN1672"/>
    <mergeCell ref="BJ1671:BK1672"/>
    <mergeCell ref="BH1671:BI1672"/>
    <mergeCell ref="BF1671:BG1672"/>
    <mergeCell ref="BD1671:BE1672"/>
    <mergeCell ref="R1673:S1674"/>
    <mergeCell ref="P1673:Q1674"/>
    <mergeCell ref="N1673:O1674"/>
    <mergeCell ref="L1673:M1674"/>
    <mergeCell ref="J1673:K1674"/>
    <mergeCell ref="H1673:I1674"/>
    <mergeCell ref="AD1673:AE1674"/>
    <mergeCell ref="AB1673:AC1674"/>
    <mergeCell ref="Z1673:AA1674"/>
    <mergeCell ref="X1673:Y1674"/>
    <mergeCell ref="V1673:W1674"/>
    <mergeCell ref="T1673:U1674"/>
    <mergeCell ref="AP1673:AQ1674"/>
    <mergeCell ref="AN1673:AO1674"/>
    <mergeCell ref="AL1673:AM1674"/>
    <mergeCell ref="AJ1673:AK1674"/>
    <mergeCell ref="AH1673:AI1674"/>
    <mergeCell ref="AF1673:AG1674"/>
    <mergeCell ref="BB1673:BC1674"/>
    <mergeCell ref="AZ1673:BA1674"/>
    <mergeCell ref="AX1673:AY1674"/>
    <mergeCell ref="AV1673:AW1674"/>
    <mergeCell ref="AT1673:AU1674"/>
    <mergeCell ref="AR1673:AS1674"/>
    <mergeCell ref="F1675:F1676"/>
    <mergeCell ref="E1675:E1676"/>
    <mergeCell ref="C1675:D1675"/>
    <mergeCell ref="B1675:B1676"/>
    <mergeCell ref="C1674:D1674"/>
    <mergeCell ref="BL1673:BN1674"/>
    <mergeCell ref="BJ1673:BK1674"/>
    <mergeCell ref="BH1673:BI1674"/>
    <mergeCell ref="BF1673:BG1674"/>
    <mergeCell ref="BD1673:BE1674"/>
    <mergeCell ref="R1675:S1676"/>
    <mergeCell ref="P1675:Q1676"/>
    <mergeCell ref="N1675:O1676"/>
    <mergeCell ref="L1675:M1676"/>
    <mergeCell ref="J1675:K1676"/>
    <mergeCell ref="H1675:I1676"/>
    <mergeCell ref="AD1675:AE1676"/>
    <mergeCell ref="AB1675:AC1676"/>
    <mergeCell ref="Z1675:AA1676"/>
    <mergeCell ref="X1675:Y1676"/>
    <mergeCell ref="V1675:W1676"/>
    <mergeCell ref="T1675:U1676"/>
    <mergeCell ref="AP1675:AQ1676"/>
    <mergeCell ref="AN1675:AO1676"/>
    <mergeCell ref="AL1675:AM1676"/>
    <mergeCell ref="AJ1675:AK1676"/>
    <mergeCell ref="AH1675:AI1676"/>
    <mergeCell ref="AF1675:AG1676"/>
    <mergeCell ref="BB1675:BC1676"/>
    <mergeCell ref="AZ1675:BA1676"/>
    <mergeCell ref="AX1675:AY1676"/>
    <mergeCell ref="AV1675:AW1676"/>
    <mergeCell ref="AT1675:AU1676"/>
    <mergeCell ref="AR1675:AS1676"/>
    <mergeCell ref="F1677:F1678"/>
    <mergeCell ref="E1677:E1678"/>
    <mergeCell ref="C1677:D1677"/>
    <mergeCell ref="B1677:B1678"/>
    <mergeCell ref="C1676:D1676"/>
    <mergeCell ref="BL1675:BN1676"/>
    <mergeCell ref="BJ1675:BK1676"/>
    <mergeCell ref="BH1675:BI1676"/>
    <mergeCell ref="BF1675:BG1676"/>
    <mergeCell ref="BD1675:BE1676"/>
    <mergeCell ref="R1677:S1678"/>
    <mergeCell ref="P1677:Q1678"/>
    <mergeCell ref="N1677:O1678"/>
    <mergeCell ref="L1677:M1678"/>
    <mergeCell ref="J1677:K1678"/>
    <mergeCell ref="H1677:I1678"/>
    <mergeCell ref="AD1677:AE1678"/>
    <mergeCell ref="AB1677:AC1678"/>
    <mergeCell ref="Z1677:AA1678"/>
    <mergeCell ref="X1677:Y1678"/>
    <mergeCell ref="V1677:W1678"/>
    <mergeCell ref="T1677:U1678"/>
    <mergeCell ref="AP1677:AQ1678"/>
    <mergeCell ref="AN1677:AO1678"/>
    <mergeCell ref="AL1677:AM1678"/>
    <mergeCell ref="AJ1677:AK1678"/>
    <mergeCell ref="AH1677:AI1678"/>
    <mergeCell ref="AF1677:AG1678"/>
    <mergeCell ref="BB1677:BC1678"/>
    <mergeCell ref="AZ1677:BA1678"/>
    <mergeCell ref="AX1677:AY1678"/>
    <mergeCell ref="AV1677:AW1678"/>
    <mergeCell ref="AT1677:AU1678"/>
    <mergeCell ref="AR1677:AS1678"/>
    <mergeCell ref="F1679:F1680"/>
    <mergeCell ref="E1679:E1680"/>
    <mergeCell ref="C1679:D1679"/>
    <mergeCell ref="B1679:B1680"/>
    <mergeCell ref="C1678:D1678"/>
    <mergeCell ref="BL1677:BN1678"/>
    <mergeCell ref="BJ1677:BK1678"/>
    <mergeCell ref="BH1677:BI1678"/>
    <mergeCell ref="BF1677:BG1678"/>
    <mergeCell ref="BD1677:BE1678"/>
    <mergeCell ref="R1679:S1680"/>
    <mergeCell ref="P1679:Q1680"/>
    <mergeCell ref="N1679:O1680"/>
    <mergeCell ref="L1679:M1680"/>
    <mergeCell ref="J1679:K1680"/>
    <mergeCell ref="H1679:I1680"/>
    <mergeCell ref="AD1679:AE1680"/>
    <mergeCell ref="AB1679:AC1680"/>
    <mergeCell ref="Z1679:AA1680"/>
    <mergeCell ref="X1679:Y1680"/>
    <mergeCell ref="V1679:W1680"/>
    <mergeCell ref="T1679:U1680"/>
    <mergeCell ref="AP1679:AQ1680"/>
    <mergeCell ref="AN1679:AO1680"/>
    <mergeCell ref="AL1679:AM1680"/>
    <mergeCell ref="AJ1679:AK1680"/>
    <mergeCell ref="AH1679:AI1680"/>
    <mergeCell ref="AF1679:AG1680"/>
    <mergeCell ref="BB1679:BC1680"/>
    <mergeCell ref="AZ1679:BA1680"/>
    <mergeCell ref="AX1679:AY1680"/>
    <mergeCell ref="AV1679:AW1680"/>
    <mergeCell ref="AT1679:AU1680"/>
    <mergeCell ref="AR1679:AS1680"/>
    <mergeCell ref="F1681:F1682"/>
    <mergeCell ref="E1681:E1682"/>
    <mergeCell ref="C1681:D1681"/>
    <mergeCell ref="B1681:B1682"/>
    <mergeCell ref="C1680:D1680"/>
    <mergeCell ref="BL1679:BN1680"/>
    <mergeCell ref="BJ1679:BK1680"/>
    <mergeCell ref="BH1679:BI1680"/>
    <mergeCell ref="BF1679:BG1680"/>
    <mergeCell ref="BD1679:BE1680"/>
    <mergeCell ref="R1681:S1682"/>
    <mergeCell ref="P1681:Q1682"/>
    <mergeCell ref="N1681:O1682"/>
    <mergeCell ref="L1681:M1682"/>
    <mergeCell ref="J1681:K1682"/>
    <mergeCell ref="H1681:I1682"/>
    <mergeCell ref="AD1681:AE1682"/>
    <mergeCell ref="AB1681:AC1682"/>
    <mergeCell ref="Z1681:AA1682"/>
    <mergeCell ref="X1681:Y1682"/>
    <mergeCell ref="V1681:W1682"/>
    <mergeCell ref="T1681:U1682"/>
    <mergeCell ref="AP1681:AQ1682"/>
    <mergeCell ref="AN1681:AO1682"/>
    <mergeCell ref="AL1681:AM1682"/>
    <mergeCell ref="AJ1681:AK1682"/>
    <mergeCell ref="AH1681:AI1682"/>
    <mergeCell ref="AF1681:AG1682"/>
    <mergeCell ref="BB1681:BC1682"/>
    <mergeCell ref="AZ1681:BA1682"/>
    <mergeCell ref="AX1681:AY1682"/>
    <mergeCell ref="AV1681:AW1682"/>
    <mergeCell ref="AT1681:AU1682"/>
    <mergeCell ref="AR1681:AS1682"/>
    <mergeCell ref="F1683:F1684"/>
    <mergeCell ref="E1683:E1684"/>
    <mergeCell ref="C1683:D1683"/>
    <mergeCell ref="B1683:B1684"/>
    <mergeCell ref="C1682:D1682"/>
    <mergeCell ref="BL1681:BN1682"/>
    <mergeCell ref="BJ1681:BK1682"/>
    <mergeCell ref="BH1681:BI1682"/>
    <mergeCell ref="BF1681:BG1682"/>
    <mergeCell ref="BD1681:BE1682"/>
    <mergeCell ref="R1683:S1684"/>
    <mergeCell ref="P1683:Q1684"/>
    <mergeCell ref="N1683:O1684"/>
    <mergeCell ref="L1683:M1684"/>
    <mergeCell ref="J1683:K1684"/>
    <mergeCell ref="H1683:I1684"/>
    <mergeCell ref="AD1683:AE1684"/>
    <mergeCell ref="AB1683:AC1684"/>
    <mergeCell ref="Z1683:AA1684"/>
    <mergeCell ref="X1683:Y1684"/>
    <mergeCell ref="V1683:W1684"/>
    <mergeCell ref="T1683:U1684"/>
    <mergeCell ref="AP1683:AQ1684"/>
    <mergeCell ref="AN1683:AO1684"/>
    <mergeCell ref="AL1683:AM1684"/>
    <mergeCell ref="AJ1683:AK1684"/>
    <mergeCell ref="AH1683:AI1684"/>
    <mergeCell ref="AF1683:AG1684"/>
    <mergeCell ref="BB1683:BC1684"/>
    <mergeCell ref="AZ1683:BA1684"/>
    <mergeCell ref="AX1683:AY1684"/>
    <mergeCell ref="AV1683:AW1684"/>
    <mergeCell ref="AT1683:AU1684"/>
    <mergeCell ref="AR1683:AS1684"/>
    <mergeCell ref="F1685:F1686"/>
    <mergeCell ref="E1685:E1686"/>
    <mergeCell ref="C1685:D1685"/>
    <mergeCell ref="B1685:B1686"/>
    <mergeCell ref="C1684:D1684"/>
    <mergeCell ref="BL1683:BN1684"/>
    <mergeCell ref="BJ1683:BK1684"/>
    <mergeCell ref="BH1683:BI1684"/>
    <mergeCell ref="BF1683:BG1684"/>
    <mergeCell ref="BD1683:BE1684"/>
    <mergeCell ref="R1685:S1686"/>
    <mergeCell ref="P1685:Q1686"/>
    <mergeCell ref="N1685:O1686"/>
    <mergeCell ref="L1685:M1686"/>
    <mergeCell ref="J1685:K1686"/>
    <mergeCell ref="H1685:I1686"/>
    <mergeCell ref="AD1685:AE1686"/>
    <mergeCell ref="AB1685:AC1686"/>
    <mergeCell ref="Z1685:AA1686"/>
    <mergeCell ref="X1685:Y1686"/>
    <mergeCell ref="V1685:W1686"/>
    <mergeCell ref="T1685:U1686"/>
    <mergeCell ref="AP1685:AQ1686"/>
    <mergeCell ref="AN1685:AO1686"/>
    <mergeCell ref="AL1685:AM1686"/>
    <mergeCell ref="AJ1685:AK1686"/>
    <mergeCell ref="AH1685:AI1686"/>
    <mergeCell ref="AF1685:AG1686"/>
    <mergeCell ref="BB1685:BC1686"/>
    <mergeCell ref="AZ1685:BA1686"/>
    <mergeCell ref="AX1685:AY1686"/>
    <mergeCell ref="AV1685:AW1686"/>
    <mergeCell ref="AT1685:AU1686"/>
    <mergeCell ref="AR1685:AS1686"/>
    <mergeCell ref="F1687:F1688"/>
    <mergeCell ref="E1687:E1688"/>
    <mergeCell ref="C1687:D1687"/>
    <mergeCell ref="B1687:B1688"/>
    <mergeCell ref="C1686:D1686"/>
    <mergeCell ref="BL1685:BN1686"/>
    <mergeCell ref="BJ1685:BK1686"/>
    <mergeCell ref="BH1685:BI1686"/>
    <mergeCell ref="BF1685:BG1686"/>
    <mergeCell ref="BD1685:BE1686"/>
    <mergeCell ref="R1687:S1688"/>
    <mergeCell ref="P1687:Q1688"/>
    <mergeCell ref="N1687:O1688"/>
    <mergeCell ref="L1687:M1688"/>
    <mergeCell ref="J1687:K1688"/>
    <mergeCell ref="H1687:I1688"/>
    <mergeCell ref="AD1687:AE1688"/>
    <mergeCell ref="AB1687:AC1688"/>
    <mergeCell ref="Z1687:AA1688"/>
    <mergeCell ref="X1687:Y1688"/>
    <mergeCell ref="V1687:W1688"/>
    <mergeCell ref="T1687:U1688"/>
    <mergeCell ref="AP1687:AQ1688"/>
    <mergeCell ref="AN1687:AO1688"/>
    <mergeCell ref="AL1687:AM1688"/>
    <mergeCell ref="AJ1687:AK1688"/>
    <mergeCell ref="AH1687:AI1688"/>
    <mergeCell ref="AF1687:AG1688"/>
    <mergeCell ref="BB1687:BC1688"/>
    <mergeCell ref="AZ1687:BA1688"/>
    <mergeCell ref="AX1687:AY1688"/>
    <mergeCell ref="AV1687:AW1688"/>
    <mergeCell ref="AT1687:AU1688"/>
    <mergeCell ref="AR1687:AS1688"/>
    <mergeCell ref="F1689:F1690"/>
    <mergeCell ref="E1689:E1690"/>
    <mergeCell ref="C1689:D1689"/>
    <mergeCell ref="B1689:B1690"/>
    <mergeCell ref="C1688:D1688"/>
    <mergeCell ref="BL1687:BN1688"/>
    <mergeCell ref="BJ1687:BK1688"/>
    <mergeCell ref="BH1687:BI1688"/>
    <mergeCell ref="BF1687:BG1688"/>
    <mergeCell ref="BD1687:BE1688"/>
    <mergeCell ref="R1689:S1690"/>
    <mergeCell ref="P1689:Q1690"/>
    <mergeCell ref="N1689:O1690"/>
    <mergeCell ref="L1689:M1690"/>
    <mergeCell ref="J1689:K1690"/>
    <mergeCell ref="H1689:I1690"/>
    <mergeCell ref="AD1689:AE1690"/>
    <mergeCell ref="AB1689:AC1690"/>
    <mergeCell ref="Z1689:AA1690"/>
    <mergeCell ref="X1689:Y1690"/>
    <mergeCell ref="V1689:W1690"/>
    <mergeCell ref="T1689:U1690"/>
    <mergeCell ref="AP1689:AQ1690"/>
    <mergeCell ref="AN1689:AO1690"/>
    <mergeCell ref="AL1689:AM1690"/>
    <mergeCell ref="AJ1689:AK1690"/>
    <mergeCell ref="AH1689:AI1690"/>
    <mergeCell ref="AF1689:AG1690"/>
    <mergeCell ref="BB1689:BC1690"/>
    <mergeCell ref="AZ1689:BA1690"/>
    <mergeCell ref="AX1689:AY1690"/>
    <mergeCell ref="AV1689:AW1690"/>
    <mergeCell ref="AT1689:AU1690"/>
    <mergeCell ref="AR1689:AS1690"/>
    <mergeCell ref="F1691:F1692"/>
    <mergeCell ref="E1691:E1692"/>
    <mergeCell ref="C1691:D1691"/>
    <mergeCell ref="B1691:B1692"/>
    <mergeCell ref="C1690:D1690"/>
    <mergeCell ref="BL1689:BN1690"/>
    <mergeCell ref="BJ1689:BK1690"/>
    <mergeCell ref="BH1689:BI1690"/>
    <mergeCell ref="BF1689:BG1690"/>
    <mergeCell ref="BD1689:BE1690"/>
    <mergeCell ref="R1691:S1692"/>
    <mergeCell ref="P1691:Q1692"/>
    <mergeCell ref="N1691:O1692"/>
    <mergeCell ref="L1691:M1692"/>
    <mergeCell ref="J1691:K1692"/>
    <mergeCell ref="H1691:I1692"/>
    <mergeCell ref="AD1691:AE1692"/>
    <mergeCell ref="AB1691:AC1692"/>
    <mergeCell ref="Z1691:AA1692"/>
    <mergeCell ref="X1691:Y1692"/>
    <mergeCell ref="V1691:W1692"/>
    <mergeCell ref="T1691:U1692"/>
    <mergeCell ref="AP1691:AQ1692"/>
    <mergeCell ref="AN1691:AO1692"/>
    <mergeCell ref="AL1691:AM1692"/>
    <mergeCell ref="AJ1691:AK1692"/>
    <mergeCell ref="AH1691:AI1692"/>
    <mergeCell ref="AF1691:AG1692"/>
    <mergeCell ref="BB1691:BC1692"/>
    <mergeCell ref="AZ1691:BA1692"/>
    <mergeCell ref="AX1691:AY1692"/>
    <mergeCell ref="AV1691:AW1692"/>
    <mergeCell ref="AT1691:AU1692"/>
    <mergeCell ref="AR1691:AS1692"/>
    <mergeCell ref="F1693:F1694"/>
    <mergeCell ref="E1693:E1694"/>
    <mergeCell ref="C1693:D1693"/>
    <mergeCell ref="B1693:B1694"/>
    <mergeCell ref="C1692:D1692"/>
    <mergeCell ref="BL1691:BN1692"/>
    <mergeCell ref="BJ1691:BK1692"/>
    <mergeCell ref="BH1691:BI1692"/>
    <mergeCell ref="BF1691:BG1692"/>
    <mergeCell ref="BD1691:BE1692"/>
    <mergeCell ref="R1693:S1694"/>
    <mergeCell ref="P1693:Q1694"/>
    <mergeCell ref="N1693:O1694"/>
    <mergeCell ref="L1693:M1694"/>
    <mergeCell ref="J1693:K1694"/>
    <mergeCell ref="H1693:I1694"/>
    <mergeCell ref="AD1693:AE1694"/>
    <mergeCell ref="AB1693:AC1694"/>
    <mergeCell ref="Z1693:AA1694"/>
    <mergeCell ref="X1693:Y1694"/>
    <mergeCell ref="V1693:W1694"/>
    <mergeCell ref="T1693:U1694"/>
    <mergeCell ref="AP1693:AQ1694"/>
    <mergeCell ref="AN1693:AO1694"/>
    <mergeCell ref="AL1693:AM1694"/>
    <mergeCell ref="AJ1693:AK1694"/>
    <mergeCell ref="AH1693:AI1694"/>
    <mergeCell ref="AF1693:AG1694"/>
    <mergeCell ref="BB1693:BC1694"/>
    <mergeCell ref="AZ1693:BA1694"/>
    <mergeCell ref="AX1693:AY1694"/>
    <mergeCell ref="AV1693:AW1694"/>
    <mergeCell ref="AT1693:AU1694"/>
    <mergeCell ref="AR1693:AS1694"/>
    <mergeCell ref="F1695:F1696"/>
    <mergeCell ref="E1695:E1696"/>
    <mergeCell ref="C1695:D1695"/>
    <mergeCell ref="B1695:B1696"/>
    <mergeCell ref="C1694:D1694"/>
    <mergeCell ref="BL1693:BN1694"/>
    <mergeCell ref="BJ1693:BK1694"/>
    <mergeCell ref="BH1693:BI1694"/>
    <mergeCell ref="BF1693:BG1694"/>
    <mergeCell ref="BD1693:BE1694"/>
    <mergeCell ref="R1695:S1696"/>
    <mergeCell ref="P1695:Q1696"/>
    <mergeCell ref="N1695:O1696"/>
    <mergeCell ref="L1695:M1696"/>
    <mergeCell ref="J1695:K1696"/>
    <mergeCell ref="H1695:I1696"/>
    <mergeCell ref="AD1695:AE1696"/>
    <mergeCell ref="AB1695:AC1696"/>
    <mergeCell ref="Z1695:AA1696"/>
    <mergeCell ref="X1695:Y1696"/>
    <mergeCell ref="V1695:W1696"/>
    <mergeCell ref="T1695:U1696"/>
    <mergeCell ref="AP1695:AQ1696"/>
    <mergeCell ref="AN1695:AO1696"/>
    <mergeCell ref="AL1695:AM1696"/>
    <mergeCell ref="AJ1695:AK1696"/>
    <mergeCell ref="AH1695:AI1696"/>
    <mergeCell ref="AF1695:AG1696"/>
    <mergeCell ref="BB1695:BC1696"/>
    <mergeCell ref="AZ1695:BA1696"/>
    <mergeCell ref="AX1695:AY1696"/>
    <mergeCell ref="AV1695:AW1696"/>
    <mergeCell ref="AT1695:AU1696"/>
    <mergeCell ref="AR1695:AS1696"/>
    <mergeCell ref="F1697:F1698"/>
    <mergeCell ref="E1697:E1698"/>
    <mergeCell ref="C1697:D1697"/>
    <mergeCell ref="B1697:B1698"/>
    <mergeCell ref="C1696:D1696"/>
    <mergeCell ref="BL1695:BN1696"/>
    <mergeCell ref="BJ1695:BK1696"/>
    <mergeCell ref="BH1695:BI1696"/>
    <mergeCell ref="BF1695:BG1696"/>
    <mergeCell ref="BD1695:BE1696"/>
    <mergeCell ref="R1697:S1698"/>
    <mergeCell ref="P1697:Q1698"/>
    <mergeCell ref="N1697:O1698"/>
    <mergeCell ref="L1697:M1698"/>
    <mergeCell ref="J1697:K1698"/>
    <mergeCell ref="H1697:I1698"/>
    <mergeCell ref="AD1697:AE1698"/>
    <mergeCell ref="AB1697:AC1698"/>
    <mergeCell ref="Z1697:AA1698"/>
    <mergeCell ref="X1697:Y1698"/>
    <mergeCell ref="V1697:W1698"/>
    <mergeCell ref="T1697:U1698"/>
    <mergeCell ref="AP1697:AQ1698"/>
    <mergeCell ref="AN1697:AO1698"/>
    <mergeCell ref="AL1697:AM1698"/>
    <mergeCell ref="AJ1697:AK1698"/>
    <mergeCell ref="AH1697:AI1698"/>
    <mergeCell ref="AF1697:AG1698"/>
    <mergeCell ref="BB1697:BC1698"/>
    <mergeCell ref="AZ1697:BA1698"/>
    <mergeCell ref="AX1697:AY1698"/>
    <mergeCell ref="AV1697:AW1698"/>
    <mergeCell ref="AT1697:AU1698"/>
    <mergeCell ref="AR1697:AS1698"/>
    <mergeCell ref="F1699:F1700"/>
    <mergeCell ref="E1699:E1700"/>
    <mergeCell ref="C1699:D1699"/>
    <mergeCell ref="B1699:B1700"/>
    <mergeCell ref="C1698:D1698"/>
    <mergeCell ref="BL1697:BN1698"/>
    <mergeCell ref="BJ1697:BK1698"/>
    <mergeCell ref="BH1697:BI1698"/>
    <mergeCell ref="BF1697:BG1698"/>
    <mergeCell ref="BD1697:BE1698"/>
    <mergeCell ref="R1699:S1700"/>
    <mergeCell ref="P1699:Q1700"/>
    <mergeCell ref="N1699:O1700"/>
    <mergeCell ref="L1699:M1700"/>
    <mergeCell ref="J1699:K1700"/>
    <mergeCell ref="H1699:I1700"/>
    <mergeCell ref="AD1699:AE1700"/>
    <mergeCell ref="AB1699:AC1700"/>
    <mergeCell ref="Z1699:AA1700"/>
    <mergeCell ref="X1699:Y1700"/>
    <mergeCell ref="V1699:W1700"/>
    <mergeCell ref="T1699:U1700"/>
    <mergeCell ref="AP1699:AQ1700"/>
    <mergeCell ref="AN1699:AO1700"/>
    <mergeCell ref="AL1699:AM1700"/>
    <mergeCell ref="AJ1699:AK1700"/>
    <mergeCell ref="AH1699:AI1700"/>
    <mergeCell ref="AF1699:AG1700"/>
    <mergeCell ref="BB1699:BC1700"/>
    <mergeCell ref="AZ1699:BA1700"/>
    <mergeCell ref="AX1699:AY1700"/>
    <mergeCell ref="AV1699:AW1700"/>
    <mergeCell ref="AT1699:AU1700"/>
    <mergeCell ref="AR1699:AS1700"/>
    <mergeCell ref="F1701:F1702"/>
    <mergeCell ref="E1701:E1702"/>
    <mergeCell ref="C1701:D1701"/>
    <mergeCell ref="B1701:B1702"/>
    <mergeCell ref="C1700:D1700"/>
    <mergeCell ref="BL1699:BN1700"/>
    <mergeCell ref="BJ1699:BK1700"/>
    <mergeCell ref="BH1699:BI1700"/>
    <mergeCell ref="BF1699:BG1700"/>
    <mergeCell ref="BD1699:BE1700"/>
    <mergeCell ref="R1701:S1702"/>
    <mergeCell ref="P1701:Q1702"/>
    <mergeCell ref="N1701:O1702"/>
    <mergeCell ref="L1701:M1702"/>
    <mergeCell ref="J1701:K1702"/>
    <mergeCell ref="H1701:I1702"/>
    <mergeCell ref="AD1701:AE1702"/>
    <mergeCell ref="AB1701:AC1702"/>
    <mergeCell ref="Z1701:AA1702"/>
    <mergeCell ref="X1701:Y1702"/>
    <mergeCell ref="V1701:W1702"/>
    <mergeCell ref="T1701:U1702"/>
    <mergeCell ref="AP1701:AQ1702"/>
    <mergeCell ref="AN1701:AO1702"/>
    <mergeCell ref="AL1701:AM1702"/>
    <mergeCell ref="AJ1701:AK1702"/>
    <mergeCell ref="AH1701:AI1702"/>
    <mergeCell ref="AF1701:AG1702"/>
    <mergeCell ref="BB1701:BC1702"/>
    <mergeCell ref="AZ1701:BA1702"/>
    <mergeCell ref="AX1701:AY1702"/>
    <mergeCell ref="AV1701:AW1702"/>
    <mergeCell ref="AT1701:AU1702"/>
    <mergeCell ref="AR1701:AS1702"/>
    <mergeCell ref="J1703:K1704"/>
    <mergeCell ref="H1703:I1704"/>
    <mergeCell ref="D1703:E1704"/>
    <mergeCell ref="B1703:C1704"/>
    <mergeCell ref="C1702:D1702"/>
    <mergeCell ref="BL1701:BN1702"/>
    <mergeCell ref="BJ1701:BK1702"/>
    <mergeCell ref="BH1701:BI1702"/>
    <mergeCell ref="BF1701:BG1702"/>
    <mergeCell ref="BD1701:BE1702"/>
    <mergeCell ref="V1703:W1704"/>
    <mergeCell ref="T1703:U1704"/>
    <mergeCell ref="R1703:S1704"/>
    <mergeCell ref="P1703:Q1704"/>
    <mergeCell ref="N1703:O1704"/>
    <mergeCell ref="L1703:M1704"/>
    <mergeCell ref="AH1703:AI1704"/>
    <mergeCell ref="AF1703:AG1704"/>
    <mergeCell ref="AD1703:AE1704"/>
    <mergeCell ref="AB1703:AC1704"/>
    <mergeCell ref="Z1703:AA1704"/>
    <mergeCell ref="X1703:Y1704"/>
    <mergeCell ref="AT1703:AU1704"/>
    <mergeCell ref="AR1703:AS1704"/>
    <mergeCell ref="AP1703:AQ1704"/>
    <mergeCell ref="AN1703:AO1704"/>
    <mergeCell ref="AL1703:AM1704"/>
    <mergeCell ref="AJ1703:AK1704"/>
    <mergeCell ref="B1705:C1705"/>
    <mergeCell ref="BL1703:BN1704"/>
    <mergeCell ref="BJ1703:BK1704"/>
    <mergeCell ref="BH1703:BI1704"/>
    <mergeCell ref="BF1703:BG1704"/>
    <mergeCell ref="BD1703:BE1704"/>
    <mergeCell ref="BB1703:BC1704"/>
    <mergeCell ref="AZ1703:BA1704"/>
    <mergeCell ref="AX1703:AY1704"/>
    <mergeCell ref="AV1703:AW1704"/>
    <mergeCell ref="P1705:Q1705"/>
    <mergeCell ref="N1705:O1705"/>
    <mergeCell ref="L1705:M1705"/>
    <mergeCell ref="J1705:K1705"/>
    <mergeCell ref="H1705:I1705"/>
    <mergeCell ref="D1705:E1705"/>
    <mergeCell ref="AB1705:AC1705"/>
    <mergeCell ref="Z1705:AA1705"/>
    <mergeCell ref="X1705:Y1705"/>
    <mergeCell ref="V1705:W1705"/>
    <mergeCell ref="T1705:U1705"/>
    <mergeCell ref="R1705:S1705"/>
    <mergeCell ref="AN1705:AO1705"/>
    <mergeCell ref="AL1705:AM1705"/>
    <mergeCell ref="AJ1705:AK1705"/>
    <mergeCell ref="AH1705:AI1705"/>
    <mergeCell ref="AF1705:AG1705"/>
    <mergeCell ref="AD1705:AE1705"/>
    <mergeCell ref="AZ1705:BA1705"/>
    <mergeCell ref="AX1705:AY1705"/>
    <mergeCell ref="AV1705:AW1705"/>
    <mergeCell ref="AT1705:AU1705"/>
    <mergeCell ref="AR1705:AS1705"/>
    <mergeCell ref="AP1705:AQ1705"/>
    <mergeCell ref="BL1705:BN1705"/>
    <mergeCell ref="BJ1705:BK1705"/>
    <mergeCell ref="BH1705:BI1705"/>
    <mergeCell ref="BF1705:BG1705"/>
    <mergeCell ref="BD1705:BE1705"/>
    <mergeCell ref="BB1705:BC1705"/>
    <mergeCell ref="D1708:E1708"/>
    <mergeCell ref="B1708:C1708"/>
    <mergeCell ref="N1706:O1706"/>
    <mergeCell ref="L1706:M1706"/>
    <mergeCell ref="J1706:K1706"/>
    <mergeCell ref="D1706:E1706"/>
    <mergeCell ref="Z1708:AC1708"/>
    <mergeCell ref="W1708:Y1708"/>
    <mergeCell ref="S1708:U1708"/>
    <mergeCell ref="O1708:R1708"/>
    <mergeCell ref="L1708:N1708"/>
    <mergeCell ref="H1708:J1708"/>
    <mergeCell ref="D1710:E1710"/>
    <mergeCell ref="B1710:C1710"/>
    <mergeCell ref="BI1708:BK1708"/>
    <mergeCell ref="BE1708:BG1708"/>
    <mergeCell ref="AZ1708:BD1708"/>
    <mergeCell ref="AS1708:AU1708"/>
    <mergeCell ref="AO1708:AQ1708"/>
    <mergeCell ref="AK1708:AN1708"/>
    <mergeCell ref="AH1708:AJ1708"/>
    <mergeCell ref="AD1708:AF1708"/>
    <mergeCell ref="Z1710:AC1710"/>
    <mergeCell ref="W1710:Y1710"/>
    <mergeCell ref="S1710:U1710"/>
    <mergeCell ref="O1710:R1710"/>
    <mergeCell ref="L1710:N1710"/>
    <mergeCell ref="H1710:J1710"/>
    <mergeCell ref="BA1711:BN1711"/>
    <mergeCell ref="BI1710:BK1710"/>
    <mergeCell ref="BE1710:BG1710"/>
    <mergeCell ref="AZ1710:BD1710"/>
    <mergeCell ref="AS1710:AU1710"/>
    <mergeCell ref="AO1710:AQ1710"/>
    <mergeCell ref="AK1710:AN1710"/>
    <mergeCell ref="AH1710:AJ1710"/>
    <mergeCell ref="AD1710:AF1710"/>
    <mergeCell ref="BA1599:BC1599"/>
    <mergeCell ref="AI1599:AZ1599"/>
    <mergeCell ref="AE1599:AH1599"/>
    <mergeCell ref="AL1603:AM1603"/>
    <mergeCell ref="AJ1603:AK1603"/>
    <mergeCell ref="AV1604:AW1605"/>
    <mergeCell ref="BB1604:BC1605"/>
    <mergeCell ref="AE1597:AK1597"/>
    <mergeCell ref="E1597:AC1597"/>
    <mergeCell ref="H1602:I1603"/>
    <mergeCell ref="C1602:D1603"/>
    <mergeCell ref="B1602:B1603"/>
    <mergeCell ref="J1603:K1603"/>
    <mergeCell ref="N1603:O1603"/>
    <mergeCell ref="L1603:M1603"/>
    <mergeCell ref="J1602:O1602"/>
    <mergeCell ref="T1603:U1603"/>
    <mergeCell ref="BF1602:BK1602"/>
    <mergeCell ref="AZ1602:BE1602"/>
    <mergeCell ref="AT1602:AY1602"/>
    <mergeCell ref="AN1602:AS1602"/>
    <mergeCell ref="AH1602:AM1602"/>
    <mergeCell ref="AH1603:AI1603"/>
    <mergeCell ref="AT1603:AU1603"/>
    <mergeCell ref="AR1603:AS1603"/>
    <mergeCell ref="AP1603:AQ1603"/>
    <mergeCell ref="AN1603:AO1603"/>
    <mergeCell ref="R1603:S1603"/>
    <mergeCell ref="P1603:Q1603"/>
    <mergeCell ref="AF1603:AG1603"/>
    <mergeCell ref="AD1603:AE1603"/>
    <mergeCell ref="AB1603:AC1603"/>
    <mergeCell ref="X1602:Y1603"/>
    <mergeCell ref="V1602:W1603"/>
    <mergeCell ref="P1602:U1602"/>
    <mergeCell ref="AB1602:AG1602"/>
    <mergeCell ref="B1604:B1605"/>
    <mergeCell ref="BJ1603:BK1603"/>
    <mergeCell ref="BH1603:BI1603"/>
    <mergeCell ref="BF1603:BG1603"/>
    <mergeCell ref="BD1603:BE1603"/>
    <mergeCell ref="BB1603:BC1603"/>
    <mergeCell ref="AZ1603:BA1603"/>
    <mergeCell ref="Z1602:AA1603"/>
    <mergeCell ref="AX1603:AY1603"/>
    <mergeCell ref="AV1603:AW1603"/>
    <mergeCell ref="L1604:M1605"/>
    <mergeCell ref="J1604:K1605"/>
    <mergeCell ref="AJ1604:AK1605"/>
    <mergeCell ref="AH1604:AI1605"/>
    <mergeCell ref="AF1604:AG1605"/>
    <mergeCell ref="AD1604:AE1605"/>
    <mergeCell ref="AB1604:AC1605"/>
    <mergeCell ref="X1604:Y1605"/>
    <mergeCell ref="V1604:W1605"/>
    <mergeCell ref="T1604:U1605"/>
    <mergeCell ref="R1604:S1605"/>
    <mergeCell ref="P1604:Q1605"/>
    <mergeCell ref="N1604:O1605"/>
    <mergeCell ref="AT1604:AU1605"/>
    <mergeCell ref="AR1604:AS1605"/>
    <mergeCell ref="AP1604:AQ1605"/>
    <mergeCell ref="AN1604:AO1605"/>
    <mergeCell ref="AL1604:AM1605"/>
    <mergeCell ref="C1605:D1605"/>
    <mergeCell ref="H1604:I1605"/>
    <mergeCell ref="F1604:F1605"/>
    <mergeCell ref="E1604:E1605"/>
    <mergeCell ref="C1604:D1604"/>
    <mergeCell ref="BL1604:BN1605"/>
    <mergeCell ref="BJ1604:BK1605"/>
    <mergeCell ref="BH1604:BI1605"/>
    <mergeCell ref="BF1604:BG1605"/>
    <mergeCell ref="BD1604:BE1605"/>
    <mergeCell ref="AZ1604:BA1605"/>
    <mergeCell ref="AX1604:AY1605"/>
    <mergeCell ref="Z1604:AA1605"/>
    <mergeCell ref="J1606:K1607"/>
    <mergeCell ref="H1606:I1607"/>
    <mergeCell ref="F1606:F1607"/>
    <mergeCell ref="AH1606:AI1607"/>
    <mergeCell ref="AF1606:AG1607"/>
    <mergeCell ref="AD1606:AE1607"/>
    <mergeCell ref="AB1606:AC1607"/>
    <mergeCell ref="E1606:E1607"/>
    <mergeCell ref="C1606:D1606"/>
    <mergeCell ref="B1606:B1607"/>
    <mergeCell ref="V1606:W1607"/>
    <mergeCell ref="T1606:U1607"/>
    <mergeCell ref="R1606:S1607"/>
    <mergeCell ref="P1606:Q1607"/>
    <mergeCell ref="N1606:O1607"/>
    <mergeCell ref="L1606:M1607"/>
    <mergeCell ref="C1607:D1607"/>
    <mergeCell ref="Z1606:AA1607"/>
    <mergeCell ref="X1606:Y1607"/>
    <mergeCell ref="AT1606:AU1607"/>
    <mergeCell ref="AR1606:AS1607"/>
    <mergeCell ref="AP1606:AQ1607"/>
    <mergeCell ref="AN1606:AO1607"/>
    <mergeCell ref="AL1606:AM1607"/>
    <mergeCell ref="AJ1606:AK1607"/>
    <mergeCell ref="BL1606:BN1607"/>
    <mergeCell ref="BJ1606:BK1607"/>
    <mergeCell ref="BH1606:BI1607"/>
    <mergeCell ref="BF1606:BG1607"/>
    <mergeCell ref="BD1606:BE1607"/>
    <mergeCell ref="BB1606:BC1607"/>
    <mergeCell ref="AZ1606:BA1607"/>
    <mergeCell ref="AX1606:AY1607"/>
    <mergeCell ref="AV1606:AW1607"/>
    <mergeCell ref="J1608:K1609"/>
    <mergeCell ref="H1608:I1609"/>
    <mergeCell ref="F1608:F1609"/>
    <mergeCell ref="AH1608:AI1609"/>
    <mergeCell ref="AF1608:AG1609"/>
    <mergeCell ref="AD1608:AE1609"/>
    <mergeCell ref="AB1608:AC1609"/>
    <mergeCell ref="E1608:E1609"/>
    <mergeCell ref="C1608:D1608"/>
    <mergeCell ref="B1608:B1609"/>
    <mergeCell ref="V1608:W1609"/>
    <mergeCell ref="T1608:U1609"/>
    <mergeCell ref="R1608:S1609"/>
    <mergeCell ref="P1608:Q1609"/>
    <mergeCell ref="N1608:O1609"/>
    <mergeCell ref="L1608:M1609"/>
    <mergeCell ref="C1609:D1609"/>
    <mergeCell ref="Z1608:AA1609"/>
    <mergeCell ref="X1608:Y1609"/>
    <mergeCell ref="AT1608:AU1609"/>
    <mergeCell ref="AR1608:AS1609"/>
    <mergeCell ref="AP1608:AQ1609"/>
    <mergeCell ref="AN1608:AO1609"/>
    <mergeCell ref="AL1608:AM1609"/>
    <mergeCell ref="AJ1608:AK1609"/>
    <mergeCell ref="BL1608:BN1609"/>
    <mergeCell ref="BJ1608:BK1609"/>
    <mergeCell ref="BH1608:BI1609"/>
    <mergeCell ref="BF1608:BG1609"/>
    <mergeCell ref="BD1608:BE1609"/>
    <mergeCell ref="BB1608:BC1609"/>
    <mergeCell ref="AZ1608:BA1609"/>
    <mergeCell ref="AX1608:AY1609"/>
    <mergeCell ref="AV1608:AW1609"/>
    <mergeCell ref="J1610:K1611"/>
    <mergeCell ref="H1610:I1611"/>
    <mergeCell ref="F1610:F1611"/>
    <mergeCell ref="AH1610:AI1611"/>
    <mergeCell ref="AF1610:AG1611"/>
    <mergeCell ref="AD1610:AE1611"/>
    <mergeCell ref="AB1610:AC1611"/>
    <mergeCell ref="E1610:E1611"/>
    <mergeCell ref="C1610:D1610"/>
    <mergeCell ref="B1610:B1611"/>
    <mergeCell ref="V1610:W1611"/>
    <mergeCell ref="T1610:U1611"/>
    <mergeCell ref="R1610:S1611"/>
    <mergeCell ref="P1610:Q1611"/>
    <mergeCell ref="N1610:O1611"/>
    <mergeCell ref="L1610:M1611"/>
    <mergeCell ref="C1611:D1611"/>
    <mergeCell ref="Z1610:AA1611"/>
    <mergeCell ref="X1610:Y1611"/>
    <mergeCell ref="AT1610:AU1611"/>
    <mergeCell ref="AR1610:AS1611"/>
    <mergeCell ref="AP1610:AQ1611"/>
    <mergeCell ref="AN1610:AO1611"/>
    <mergeCell ref="AL1610:AM1611"/>
    <mergeCell ref="AJ1610:AK1611"/>
    <mergeCell ref="BL1610:BN1611"/>
    <mergeCell ref="BJ1610:BK1611"/>
    <mergeCell ref="BH1610:BI1611"/>
    <mergeCell ref="BF1610:BG1611"/>
    <mergeCell ref="BD1610:BE1611"/>
    <mergeCell ref="BB1610:BC1611"/>
    <mergeCell ref="AZ1610:BA1611"/>
    <mergeCell ref="AX1610:AY1611"/>
    <mergeCell ref="AV1610:AW1611"/>
    <mergeCell ref="J1612:K1613"/>
    <mergeCell ref="H1612:I1613"/>
    <mergeCell ref="F1612:F1613"/>
    <mergeCell ref="AH1612:AI1613"/>
    <mergeCell ref="AF1612:AG1613"/>
    <mergeCell ref="AD1612:AE1613"/>
    <mergeCell ref="AB1612:AC1613"/>
    <mergeCell ref="E1612:E1613"/>
    <mergeCell ref="C1612:D1612"/>
    <mergeCell ref="B1612:B1613"/>
    <mergeCell ref="V1612:W1613"/>
    <mergeCell ref="T1612:U1613"/>
    <mergeCell ref="R1612:S1613"/>
    <mergeCell ref="P1612:Q1613"/>
    <mergeCell ref="N1612:O1613"/>
    <mergeCell ref="L1612:M1613"/>
    <mergeCell ref="C1613:D1613"/>
    <mergeCell ref="Z1612:AA1613"/>
    <mergeCell ref="X1612:Y1613"/>
    <mergeCell ref="AT1612:AU1613"/>
    <mergeCell ref="AR1612:AS1613"/>
    <mergeCell ref="AP1612:AQ1613"/>
    <mergeCell ref="AN1612:AO1613"/>
    <mergeCell ref="AL1612:AM1613"/>
    <mergeCell ref="AJ1612:AK1613"/>
    <mergeCell ref="BL1612:BN1613"/>
    <mergeCell ref="BJ1612:BK1613"/>
    <mergeCell ref="BH1612:BI1613"/>
    <mergeCell ref="BF1612:BG1613"/>
    <mergeCell ref="BD1612:BE1613"/>
    <mergeCell ref="BB1612:BC1613"/>
    <mergeCell ref="AZ1612:BA1613"/>
    <mergeCell ref="AX1612:AY1613"/>
    <mergeCell ref="AV1612:AW1613"/>
    <mergeCell ref="J1614:K1615"/>
    <mergeCell ref="H1614:I1615"/>
    <mergeCell ref="F1614:F1615"/>
    <mergeCell ref="AH1614:AI1615"/>
    <mergeCell ref="AF1614:AG1615"/>
    <mergeCell ref="AD1614:AE1615"/>
    <mergeCell ref="AB1614:AC1615"/>
    <mergeCell ref="E1614:E1615"/>
    <mergeCell ref="C1614:D1614"/>
    <mergeCell ref="B1614:B1615"/>
    <mergeCell ref="V1614:W1615"/>
    <mergeCell ref="T1614:U1615"/>
    <mergeCell ref="R1614:S1615"/>
    <mergeCell ref="P1614:Q1615"/>
    <mergeCell ref="N1614:O1615"/>
    <mergeCell ref="L1614:M1615"/>
    <mergeCell ref="C1615:D1615"/>
    <mergeCell ref="Z1614:AA1615"/>
    <mergeCell ref="X1614:Y1615"/>
    <mergeCell ref="AT1614:AU1615"/>
    <mergeCell ref="AR1614:AS1615"/>
    <mergeCell ref="AP1614:AQ1615"/>
    <mergeCell ref="AN1614:AO1615"/>
    <mergeCell ref="AL1614:AM1615"/>
    <mergeCell ref="AJ1614:AK1615"/>
    <mergeCell ref="BL1614:BN1615"/>
    <mergeCell ref="BJ1614:BK1615"/>
    <mergeCell ref="BH1614:BI1615"/>
    <mergeCell ref="BF1614:BG1615"/>
    <mergeCell ref="BD1614:BE1615"/>
    <mergeCell ref="BB1614:BC1615"/>
    <mergeCell ref="AZ1614:BA1615"/>
    <mergeCell ref="AX1614:AY1615"/>
    <mergeCell ref="AV1614:AW1615"/>
    <mergeCell ref="J1616:K1617"/>
    <mergeCell ref="H1616:I1617"/>
    <mergeCell ref="F1616:F1617"/>
    <mergeCell ref="AH1616:AI1617"/>
    <mergeCell ref="AF1616:AG1617"/>
    <mergeCell ref="AD1616:AE1617"/>
    <mergeCell ref="AB1616:AC1617"/>
    <mergeCell ref="E1616:E1617"/>
    <mergeCell ref="C1616:D1616"/>
    <mergeCell ref="B1616:B1617"/>
    <mergeCell ref="V1616:W1617"/>
    <mergeCell ref="T1616:U1617"/>
    <mergeCell ref="R1616:S1617"/>
    <mergeCell ref="P1616:Q1617"/>
    <mergeCell ref="N1616:O1617"/>
    <mergeCell ref="L1616:M1617"/>
    <mergeCell ref="C1617:D1617"/>
    <mergeCell ref="Z1616:AA1617"/>
    <mergeCell ref="X1616:Y1617"/>
    <mergeCell ref="AT1616:AU1617"/>
    <mergeCell ref="AR1616:AS1617"/>
    <mergeCell ref="AP1616:AQ1617"/>
    <mergeCell ref="AN1616:AO1617"/>
    <mergeCell ref="AL1616:AM1617"/>
    <mergeCell ref="AJ1616:AK1617"/>
    <mergeCell ref="BL1616:BN1617"/>
    <mergeCell ref="BJ1616:BK1617"/>
    <mergeCell ref="BH1616:BI1617"/>
    <mergeCell ref="BF1616:BG1617"/>
    <mergeCell ref="BD1616:BE1617"/>
    <mergeCell ref="BB1616:BC1617"/>
    <mergeCell ref="AZ1616:BA1617"/>
    <mergeCell ref="AX1616:AY1617"/>
    <mergeCell ref="AV1616:AW1617"/>
    <mergeCell ref="J1618:K1619"/>
    <mergeCell ref="H1618:I1619"/>
    <mergeCell ref="F1618:F1619"/>
    <mergeCell ref="AH1618:AI1619"/>
    <mergeCell ref="AF1618:AG1619"/>
    <mergeCell ref="AD1618:AE1619"/>
    <mergeCell ref="AB1618:AC1619"/>
    <mergeCell ref="E1618:E1619"/>
    <mergeCell ref="C1618:D1618"/>
    <mergeCell ref="B1618:B1619"/>
    <mergeCell ref="V1618:W1619"/>
    <mergeCell ref="T1618:U1619"/>
    <mergeCell ref="R1618:S1619"/>
    <mergeCell ref="P1618:Q1619"/>
    <mergeCell ref="N1618:O1619"/>
    <mergeCell ref="L1618:M1619"/>
    <mergeCell ref="C1619:D1619"/>
    <mergeCell ref="Z1618:AA1619"/>
    <mergeCell ref="X1618:Y1619"/>
    <mergeCell ref="AT1618:AU1619"/>
    <mergeCell ref="AR1618:AS1619"/>
    <mergeCell ref="AP1618:AQ1619"/>
    <mergeCell ref="AN1618:AO1619"/>
    <mergeCell ref="AL1618:AM1619"/>
    <mergeCell ref="AJ1618:AK1619"/>
    <mergeCell ref="BL1618:BN1619"/>
    <mergeCell ref="BJ1618:BK1619"/>
    <mergeCell ref="BH1618:BI1619"/>
    <mergeCell ref="BF1618:BG1619"/>
    <mergeCell ref="BD1618:BE1619"/>
    <mergeCell ref="BB1618:BC1619"/>
    <mergeCell ref="AZ1618:BA1619"/>
    <mergeCell ref="AX1618:AY1619"/>
    <mergeCell ref="AV1618:AW1619"/>
    <mergeCell ref="J1620:K1621"/>
    <mergeCell ref="H1620:I1621"/>
    <mergeCell ref="F1620:F1621"/>
    <mergeCell ref="AH1620:AI1621"/>
    <mergeCell ref="AF1620:AG1621"/>
    <mergeCell ref="AD1620:AE1621"/>
    <mergeCell ref="AB1620:AC1621"/>
    <mergeCell ref="E1620:E1621"/>
    <mergeCell ref="C1620:D1620"/>
    <mergeCell ref="B1620:B1621"/>
    <mergeCell ref="V1620:W1621"/>
    <mergeCell ref="T1620:U1621"/>
    <mergeCell ref="R1620:S1621"/>
    <mergeCell ref="P1620:Q1621"/>
    <mergeCell ref="N1620:O1621"/>
    <mergeCell ref="L1620:M1621"/>
    <mergeCell ref="C1621:D1621"/>
    <mergeCell ref="Z1620:AA1621"/>
    <mergeCell ref="X1620:Y1621"/>
    <mergeCell ref="AT1620:AU1621"/>
    <mergeCell ref="AR1620:AS1621"/>
    <mergeCell ref="AP1620:AQ1621"/>
    <mergeCell ref="AN1620:AO1621"/>
    <mergeCell ref="AL1620:AM1621"/>
    <mergeCell ref="AJ1620:AK1621"/>
    <mergeCell ref="BL1620:BN1621"/>
    <mergeCell ref="BJ1620:BK1621"/>
    <mergeCell ref="BH1620:BI1621"/>
    <mergeCell ref="BF1620:BG1621"/>
    <mergeCell ref="BD1620:BE1621"/>
    <mergeCell ref="BB1620:BC1621"/>
    <mergeCell ref="AZ1620:BA1621"/>
    <mergeCell ref="AX1620:AY1621"/>
    <mergeCell ref="AV1620:AW1621"/>
    <mergeCell ref="J1622:K1623"/>
    <mergeCell ref="H1622:I1623"/>
    <mergeCell ref="F1622:F1623"/>
    <mergeCell ref="AH1622:AI1623"/>
    <mergeCell ref="AF1622:AG1623"/>
    <mergeCell ref="AD1622:AE1623"/>
    <mergeCell ref="AB1622:AC1623"/>
    <mergeCell ref="E1622:E1623"/>
    <mergeCell ref="C1622:D1622"/>
    <mergeCell ref="B1622:B1623"/>
    <mergeCell ref="V1622:W1623"/>
    <mergeCell ref="T1622:U1623"/>
    <mergeCell ref="R1622:S1623"/>
    <mergeCell ref="P1622:Q1623"/>
    <mergeCell ref="N1622:O1623"/>
    <mergeCell ref="L1622:M1623"/>
    <mergeCell ref="C1623:D1623"/>
    <mergeCell ref="Z1622:AA1623"/>
    <mergeCell ref="X1622:Y1623"/>
    <mergeCell ref="AT1622:AU1623"/>
    <mergeCell ref="AR1622:AS1623"/>
    <mergeCell ref="AP1622:AQ1623"/>
    <mergeCell ref="AN1622:AO1623"/>
    <mergeCell ref="AL1622:AM1623"/>
    <mergeCell ref="AJ1622:AK1623"/>
    <mergeCell ref="BL1622:BN1623"/>
    <mergeCell ref="BJ1622:BK1623"/>
    <mergeCell ref="BH1622:BI1623"/>
    <mergeCell ref="BF1622:BG1623"/>
    <mergeCell ref="BD1622:BE1623"/>
    <mergeCell ref="BB1622:BC1623"/>
    <mergeCell ref="AZ1622:BA1623"/>
    <mergeCell ref="AX1622:AY1623"/>
    <mergeCell ref="AV1622:AW1623"/>
    <mergeCell ref="J1624:K1625"/>
    <mergeCell ref="H1624:I1625"/>
    <mergeCell ref="F1624:F1625"/>
    <mergeCell ref="AH1624:AI1625"/>
    <mergeCell ref="AF1624:AG1625"/>
    <mergeCell ref="AD1624:AE1625"/>
    <mergeCell ref="AB1624:AC1625"/>
    <mergeCell ref="E1624:E1625"/>
    <mergeCell ref="C1624:D1624"/>
    <mergeCell ref="B1624:B1625"/>
    <mergeCell ref="V1624:W1625"/>
    <mergeCell ref="T1624:U1625"/>
    <mergeCell ref="R1624:S1625"/>
    <mergeCell ref="P1624:Q1625"/>
    <mergeCell ref="N1624:O1625"/>
    <mergeCell ref="L1624:M1625"/>
    <mergeCell ref="C1625:D1625"/>
    <mergeCell ref="Z1624:AA1625"/>
    <mergeCell ref="X1624:Y1625"/>
    <mergeCell ref="AT1624:AU1625"/>
    <mergeCell ref="AR1624:AS1625"/>
    <mergeCell ref="AP1624:AQ1625"/>
    <mergeCell ref="AN1624:AO1625"/>
    <mergeCell ref="AL1624:AM1625"/>
    <mergeCell ref="AJ1624:AK1625"/>
    <mergeCell ref="BL1624:BN1625"/>
    <mergeCell ref="BJ1624:BK1625"/>
    <mergeCell ref="BH1624:BI1625"/>
    <mergeCell ref="BF1624:BG1625"/>
    <mergeCell ref="BD1624:BE1625"/>
    <mergeCell ref="BB1624:BC1625"/>
    <mergeCell ref="AZ1624:BA1625"/>
    <mergeCell ref="AX1624:AY1625"/>
    <mergeCell ref="AV1624:AW1625"/>
    <mergeCell ref="J1626:K1627"/>
    <mergeCell ref="H1626:I1627"/>
    <mergeCell ref="F1626:F1627"/>
    <mergeCell ref="AH1626:AI1627"/>
    <mergeCell ref="AF1626:AG1627"/>
    <mergeCell ref="AD1626:AE1627"/>
    <mergeCell ref="AB1626:AC1627"/>
    <mergeCell ref="E1626:E1627"/>
    <mergeCell ref="C1626:D1626"/>
    <mergeCell ref="B1626:B1627"/>
    <mergeCell ref="V1626:W1627"/>
    <mergeCell ref="T1626:U1627"/>
    <mergeCell ref="R1626:S1627"/>
    <mergeCell ref="P1626:Q1627"/>
    <mergeCell ref="N1626:O1627"/>
    <mergeCell ref="L1626:M1627"/>
    <mergeCell ref="C1627:D1627"/>
    <mergeCell ref="Z1626:AA1627"/>
    <mergeCell ref="X1626:Y1627"/>
    <mergeCell ref="AT1626:AU1627"/>
    <mergeCell ref="AR1626:AS1627"/>
    <mergeCell ref="AP1626:AQ1627"/>
    <mergeCell ref="AN1626:AO1627"/>
    <mergeCell ref="AL1626:AM1627"/>
    <mergeCell ref="AJ1626:AK1627"/>
    <mergeCell ref="BL1626:BN1627"/>
    <mergeCell ref="BJ1626:BK1627"/>
    <mergeCell ref="BH1626:BI1627"/>
    <mergeCell ref="BF1626:BG1627"/>
    <mergeCell ref="BD1626:BE1627"/>
    <mergeCell ref="BB1626:BC1627"/>
    <mergeCell ref="AZ1626:BA1627"/>
    <mergeCell ref="AX1626:AY1627"/>
    <mergeCell ref="AV1626:AW1627"/>
    <mergeCell ref="J1628:K1629"/>
    <mergeCell ref="H1628:I1629"/>
    <mergeCell ref="F1628:F1629"/>
    <mergeCell ref="AH1628:AI1629"/>
    <mergeCell ref="AF1628:AG1629"/>
    <mergeCell ref="AD1628:AE1629"/>
    <mergeCell ref="AB1628:AC1629"/>
    <mergeCell ref="E1628:E1629"/>
    <mergeCell ref="C1628:D1628"/>
    <mergeCell ref="B1628:B1629"/>
    <mergeCell ref="V1628:W1629"/>
    <mergeCell ref="T1628:U1629"/>
    <mergeCell ref="R1628:S1629"/>
    <mergeCell ref="P1628:Q1629"/>
    <mergeCell ref="N1628:O1629"/>
    <mergeCell ref="L1628:M1629"/>
    <mergeCell ref="C1629:D1629"/>
    <mergeCell ref="Z1628:AA1629"/>
    <mergeCell ref="X1628:Y1629"/>
    <mergeCell ref="AT1628:AU1629"/>
    <mergeCell ref="AR1628:AS1629"/>
    <mergeCell ref="AP1628:AQ1629"/>
    <mergeCell ref="AN1628:AO1629"/>
    <mergeCell ref="AL1628:AM1629"/>
    <mergeCell ref="AJ1628:AK1629"/>
    <mergeCell ref="BL1628:BN1629"/>
    <mergeCell ref="BJ1628:BK1629"/>
    <mergeCell ref="BH1628:BI1629"/>
    <mergeCell ref="BF1628:BG1629"/>
    <mergeCell ref="BD1628:BE1629"/>
    <mergeCell ref="BB1628:BC1629"/>
    <mergeCell ref="AZ1628:BA1629"/>
    <mergeCell ref="AX1628:AY1629"/>
    <mergeCell ref="AV1628:AW1629"/>
    <mergeCell ref="J1630:K1631"/>
    <mergeCell ref="H1630:I1631"/>
    <mergeCell ref="F1630:F1631"/>
    <mergeCell ref="AH1630:AI1631"/>
    <mergeCell ref="AF1630:AG1631"/>
    <mergeCell ref="AD1630:AE1631"/>
    <mergeCell ref="AB1630:AC1631"/>
    <mergeCell ref="E1630:E1631"/>
    <mergeCell ref="C1630:D1630"/>
    <mergeCell ref="B1630:B1631"/>
    <mergeCell ref="V1630:W1631"/>
    <mergeCell ref="T1630:U1631"/>
    <mergeCell ref="R1630:S1631"/>
    <mergeCell ref="P1630:Q1631"/>
    <mergeCell ref="N1630:O1631"/>
    <mergeCell ref="L1630:M1631"/>
    <mergeCell ref="C1631:D1631"/>
    <mergeCell ref="Z1630:AA1631"/>
    <mergeCell ref="X1630:Y1631"/>
    <mergeCell ref="AT1630:AU1631"/>
    <mergeCell ref="AR1630:AS1631"/>
    <mergeCell ref="AP1630:AQ1631"/>
    <mergeCell ref="AN1630:AO1631"/>
    <mergeCell ref="AL1630:AM1631"/>
    <mergeCell ref="AJ1630:AK1631"/>
    <mergeCell ref="BL1630:BN1631"/>
    <mergeCell ref="BJ1630:BK1631"/>
    <mergeCell ref="BH1630:BI1631"/>
    <mergeCell ref="BF1630:BG1631"/>
    <mergeCell ref="BD1630:BE1631"/>
    <mergeCell ref="BB1630:BC1631"/>
    <mergeCell ref="AZ1630:BA1631"/>
    <mergeCell ref="AX1630:AY1631"/>
    <mergeCell ref="AV1630:AW1631"/>
    <mergeCell ref="J1632:K1633"/>
    <mergeCell ref="H1632:I1633"/>
    <mergeCell ref="F1632:F1633"/>
    <mergeCell ref="AH1632:AI1633"/>
    <mergeCell ref="AF1632:AG1633"/>
    <mergeCell ref="AD1632:AE1633"/>
    <mergeCell ref="AB1632:AC1633"/>
    <mergeCell ref="E1632:E1633"/>
    <mergeCell ref="C1632:D1632"/>
    <mergeCell ref="B1632:B1633"/>
    <mergeCell ref="V1632:W1633"/>
    <mergeCell ref="T1632:U1633"/>
    <mergeCell ref="R1632:S1633"/>
    <mergeCell ref="P1632:Q1633"/>
    <mergeCell ref="N1632:O1633"/>
    <mergeCell ref="L1632:M1633"/>
    <mergeCell ref="C1633:D1633"/>
    <mergeCell ref="Z1632:AA1633"/>
    <mergeCell ref="X1632:Y1633"/>
    <mergeCell ref="AT1632:AU1633"/>
    <mergeCell ref="AR1632:AS1633"/>
    <mergeCell ref="AP1632:AQ1633"/>
    <mergeCell ref="AN1632:AO1633"/>
    <mergeCell ref="AL1632:AM1633"/>
    <mergeCell ref="AJ1632:AK1633"/>
    <mergeCell ref="BL1632:BN1633"/>
    <mergeCell ref="BJ1632:BK1633"/>
    <mergeCell ref="BH1632:BI1633"/>
    <mergeCell ref="BF1632:BG1633"/>
    <mergeCell ref="BD1632:BE1633"/>
    <mergeCell ref="BB1632:BC1633"/>
    <mergeCell ref="AZ1632:BA1633"/>
    <mergeCell ref="AX1632:AY1633"/>
    <mergeCell ref="AV1632:AW1633"/>
    <mergeCell ref="J1634:K1635"/>
    <mergeCell ref="H1634:I1635"/>
    <mergeCell ref="F1634:F1635"/>
    <mergeCell ref="AH1634:AI1635"/>
    <mergeCell ref="AF1634:AG1635"/>
    <mergeCell ref="AD1634:AE1635"/>
    <mergeCell ref="AB1634:AC1635"/>
    <mergeCell ref="E1634:E1635"/>
    <mergeCell ref="C1634:D1634"/>
    <mergeCell ref="B1634:B1635"/>
    <mergeCell ref="V1634:W1635"/>
    <mergeCell ref="T1634:U1635"/>
    <mergeCell ref="R1634:S1635"/>
    <mergeCell ref="P1634:Q1635"/>
    <mergeCell ref="N1634:O1635"/>
    <mergeCell ref="L1634:M1635"/>
    <mergeCell ref="C1635:D1635"/>
    <mergeCell ref="Z1634:AA1635"/>
    <mergeCell ref="X1634:Y1635"/>
    <mergeCell ref="AT1634:AU1635"/>
    <mergeCell ref="AR1634:AS1635"/>
    <mergeCell ref="AP1634:AQ1635"/>
    <mergeCell ref="AN1634:AO1635"/>
    <mergeCell ref="AL1634:AM1635"/>
    <mergeCell ref="AJ1634:AK1635"/>
    <mergeCell ref="BL1634:BN1635"/>
    <mergeCell ref="BJ1634:BK1635"/>
    <mergeCell ref="BH1634:BI1635"/>
    <mergeCell ref="BF1634:BG1635"/>
    <mergeCell ref="BD1634:BE1635"/>
    <mergeCell ref="BB1634:BC1635"/>
    <mergeCell ref="AZ1634:BA1635"/>
    <mergeCell ref="AX1634:AY1635"/>
    <mergeCell ref="AV1634:AW1635"/>
    <mergeCell ref="J1636:K1637"/>
    <mergeCell ref="H1636:I1637"/>
    <mergeCell ref="F1636:F1637"/>
    <mergeCell ref="AH1636:AI1637"/>
    <mergeCell ref="AF1636:AG1637"/>
    <mergeCell ref="AD1636:AE1637"/>
    <mergeCell ref="AB1636:AC1637"/>
    <mergeCell ref="E1636:E1637"/>
    <mergeCell ref="C1636:D1636"/>
    <mergeCell ref="B1636:B1637"/>
    <mergeCell ref="V1636:W1637"/>
    <mergeCell ref="T1636:U1637"/>
    <mergeCell ref="R1636:S1637"/>
    <mergeCell ref="P1636:Q1637"/>
    <mergeCell ref="N1636:O1637"/>
    <mergeCell ref="L1636:M1637"/>
    <mergeCell ref="C1637:D1637"/>
    <mergeCell ref="Z1636:AA1637"/>
    <mergeCell ref="X1636:Y1637"/>
    <mergeCell ref="AT1636:AU1637"/>
    <mergeCell ref="AR1636:AS1637"/>
    <mergeCell ref="AP1636:AQ1637"/>
    <mergeCell ref="AN1636:AO1637"/>
    <mergeCell ref="AL1636:AM1637"/>
    <mergeCell ref="AJ1636:AK1637"/>
    <mergeCell ref="BL1636:BN1637"/>
    <mergeCell ref="BJ1636:BK1637"/>
    <mergeCell ref="BH1636:BI1637"/>
    <mergeCell ref="BF1636:BG1637"/>
    <mergeCell ref="BD1636:BE1637"/>
    <mergeCell ref="BB1636:BC1637"/>
    <mergeCell ref="AZ1636:BA1637"/>
    <mergeCell ref="AX1636:AY1637"/>
    <mergeCell ref="AV1636:AW1637"/>
    <mergeCell ref="J1638:K1639"/>
    <mergeCell ref="H1638:I1639"/>
    <mergeCell ref="F1638:F1639"/>
    <mergeCell ref="AH1638:AI1639"/>
    <mergeCell ref="AF1638:AG1639"/>
    <mergeCell ref="AD1638:AE1639"/>
    <mergeCell ref="AB1638:AC1639"/>
    <mergeCell ref="E1638:E1639"/>
    <mergeCell ref="C1638:D1638"/>
    <mergeCell ref="B1638:B1639"/>
    <mergeCell ref="V1638:W1639"/>
    <mergeCell ref="T1638:U1639"/>
    <mergeCell ref="R1638:S1639"/>
    <mergeCell ref="P1638:Q1639"/>
    <mergeCell ref="N1638:O1639"/>
    <mergeCell ref="L1638:M1639"/>
    <mergeCell ref="C1639:D1639"/>
    <mergeCell ref="Z1638:AA1639"/>
    <mergeCell ref="X1638:Y1639"/>
    <mergeCell ref="AT1638:AU1639"/>
    <mergeCell ref="AR1638:AS1639"/>
    <mergeCell ref="AP1638:AQ1639"/>
    <mergeCell ref="AN1638:AO1639"/>
    <mergeCell ref="AL1638:AM1639"/>
    <mergeCell ref="AJ1638:AK1639"/>
    <mergeCell ref="BL1638:BN1639"/>
    <mergeCell ref="BJ1638:BK1639"/>
    <mergeCell ref="BH1638:BI1639"/>
    <mergeCell ref="BF1638:BG1639"/>
    <mergeCell ref="BD1638:BE1639"/>
    <mergeCell ref="BB1638:BC1639"/>
    <mergeCell ref="AZ1638:BA1639"/>
    <mergeCell ref="AX1638:AY1639"/>
    <mergeCell ref="AV1638:AW1639"/>
    <mergeCell ref="J1640:K1641"/>
    <mergeCell ref="H1640:I1641"/>
    <mergeCell ref="F1640:F1641"/>
    <mergeCell ref="AH1640:AI1641"/>
    <mergeCell ref="AF1640:AG1641"/>
    <mergeCell ref="AD1640:AE1641"/>
    <mergeCell ref="AB1640:AC1641"/>
    <mergeCell ref="E1640:E1641"/>
    <mergeCell ref="C1640:D1640"/>
    <mergeCell ref="B1640:B1641"/>
    <mergeCell ref="V1640:W1641"/>
    <mergeCell ref="T1640:U1641"/>
    <mergeCell ref="R1640:S1641"/>
    <mergeCell ref="P1640:Q1641"/>
    <mergeCell ref="N1640:O1641"/>
    <mergeCell ref="L1640:M1641"/>
    <mergeCell ref="C1641:D1641"/>
    <mergeCell ref="Z1640:AA1641"/>
    <mergeCell ref="X1640:Y1641"/>
    <mergeCell ref="AT1640:AU1641"/>
    <mergeCell ref="AR1640:AS1641"/>
    <mergeCell ref="AP1640:AQ1641"/>
    <mergeCell ref="AN1640:AO1641"/>
    <mergeCell ref="AL1640:AM1641"/>
    <mergeCell ref="AJ1640:AK1641"/>
    <mergeCell ref="BL1640:BN1641"/>
    <mergeCell ref="BJ1640:BK1641"/>
    <mergeCell ref="BH1640:BI1641"/>
    <mergeCell ref="BF1640:BG1641"/>
    <mergeCell ref="BD1640:BE1641"/>
    <mergeCell ref="BB1640:BC1641"/>
    <mergeCell ref="AZ1640:BA1641"/>
    <mergeCell ref="AX1640:AY1641"/>
    <mergeCell ref="AV1640:AW1641"/>
    <mergeCell ref="J1642:K1643"/>
    <mergeCell ref="H1642:I1643"/>
    <mergeCell ref="F1642:F1643"/>
    <mergeCell ref="AH1642:AI1643"/>
    <mergeCell ref="AF1642:AG1643"/>
    <mergeCell ref="AD1642:AE1643"/>
    <mergeCell ref="AB1642:AC1643"/>
    <mergeCell ref="E1642:E1643"/>
    <mergeCell ref="C1642:D1642"/>
    <mergeCell ref="B1642:B1643"/>
    <mergeCell ref="V1642:W1643"/>
    <mergeCell ref="T1642:U1643"/>
    <mergeCell ref="R1642:S1643"/>
    <mergeCell ref="P1642:Q1643"/>
    <mergeCell ref="N1642:O1643"/>
    <mergeCell ref="L1642:M1643"/>
    <mergeCell ref="C1643:D1643"/>
    <mergeCell ref="Z1642:AA1643"/>
    <mergeCell ref="X1642:Y1643"/>
    <mergeCell ref="AT1642:AU1643"/>
    <mergeCell ref="AR1642:AS1643"/>
    <mergeCell ref="AP1642:AQ1643"/>
    <mergeCell ref="AN1642:AO1643"/>
    <mergeCell ref="AL1642:AM1643"/>
    <mergeCell ref="AJ1642:AK1643"/>
    <mergeCell ref="BL1642:BN1643"/>
    <mergeCell ref="BJ1642:BK1643"/>
    <mergeCell ref="BH1642:BI1643"/>
    <mergeCell ref="BF1642:BG1643"/>
    <mergeCell ref="BD1642:BE1643"/>
    <mergeCell ref="BB1642:BC1643"/>
    <mergeCell ref="AZ1642:BA1643"/>
    <mergeCell ref="AX1642:AY1643"/>
    <mergeCell ref="AV1642:AW1643"/>
    <mergeCell ref="N1644:O1645"/>
    <mergeCell ref="L1644:M1645"/>
    <mergeCell ref="J1644:K1645"/>
    <mergeCell ref="AL1644:AM1645"/>
    <mergeCell ref="AJ1644:AK1645"/>
    <mergeCell ref="AH1644:AI1645"/>
    <mergeCell ref="AF1644:AG1645"/>
    <mergeCell ref="H1644:I1645"/>
    <mergeCell ref="D1644:E1645"/>
    <mergeCell ref="B1644:C1645"/>
    <mergeCell ref="Z1644:AA1645"/>
    <mergeCell ref="X1644:Y1645"/>
    <mergeCell ref="V1644:W1645"/>
    <mergeCell ref="T1644:U1645"/>
    <mergeCell ref="R1644:S1645"/>
    <mergeCell ref="P1644:Q1645"/>
    <mergeCell ref="AD1644:AE1645"/>
    <mergeCell ref="AB1644:AC1645"/>
    <mergeCell ref="AX1644:AY1645"/>
    <mergeCell ref="AV1644:AW1645"/>
    <mergeCell ref="AT1644:AU1645"/>
    <mergeCell ref="AR1644:AS1645"/>
    <mergeCell ref="AP1644:AQ1645"/>
    <mergeCell ref="AN1644:AO1645"/>
    <mergeCell ref="BJ1644:BK1645"/>
    <mergeCell ref="BH1644:BI1645"/>
    <mergeCell ref="BF1644:BG1645"/>
    <mergeCell ref="BD1644:BE1645"/>
    <mergeCell ref="BB1644:BC1645"/>
    <mergeCell ref="AZ1644:BA1645"/>
    <mergeCell ref="N1646:O1646"/>
    <mergeCell ref="L1646:M1646"/>
    <mergeCell ref="J1646:K1646"/>
    <mergeCell ref="H1646:I1646"/>
    <mergeCell ref="D1646:E1646"/>
    <mergeCell ref="B1646:C1646"/>
    <mergeCell ref="Z1646:AA1646"/>
    <mergeCell ref="X1646:Y1646"/>
    <mergeCell ref="V1646:W1646"/>
    <mergeCell ref="T1646:U1646"/>
    <mergeCell ref="R1646:S1646"/>
    <mergeCell ref="P1646:Q1646"/>
    <mergeCell ref="AL1646:AM1646"/>
    <mergeCell ref="AJ1646:AK1646"/>
    <mergeCell ref="AH1646:AI1646"/>
    <mergeCell ref="AF1646:AG1646"/>
    <mergeCell ref="AD1646:AE1646"/>
    <mergeCell ref="AB1646:AC1646"/>
    <mergeCell ref="AX1646:AY1646"/>
    <mergeCell ref="AV1646:AW1646"/>
    <mergeCell ref="AT1646:AU1646"/>
    <mergeCell ref="AR1646:AS1646"/>
    <mergeCell ref="AP1646:AQ1646"/>
    <mergeCell ref="AN1646:AO1646"/>
    <mergeCell ref="BJ1646:BK1646"/>
    <mergeCell ref="BH1646:BI1646"/>
    <mergeCell ref="BF1646:BG1646"/>
    <mergeCell ref="BD1646:BE1646"/>
    <mergeCell ref="BB1646:BC1646"/>
    <mergeCell ref="AZ1646:BA1646"/>
    <mergeCell ref="O1649:R1649"/>
    <mergeCell ref="L1649:N1649"/>
    <mergeCell ref="H1649:J1649"/>
    <mergeCell ref="D1649:E1649"/>
    <mergeCell ref="B1649:C1649"/>
    <mergeCell ref="N1647:O1647"/>
    <mergeCell ref="L1647:M1647"/>
    <mergeCell ref="J1647:K1647"/>
    <mergeCell ref="D1647:E1647"/>
    <mergeCell ref="AK1649:AN1649"/>
    <mergeCell ref="AH1649:AJ1649"/>
    <mergeCell ref="AD1649:AF1649"/>
    <mergeCell ref="Z1649:AC1649"/>
    <mergeCell ref="W1649:Y1649"/>
    <mergeCell ref="S1649:U1649"/>
    <mergeCell ref="O1651:R1651"/>
    <mergeCell ref="L1651:N1651"/>
    <mergeCell ref="H1651:J1651"/>
    <mergeCell ref="D1651:E1651"/>
    <mergeCell ref="B1651:C1651"/>
    <mergeCell ref="BI1649:BK1649"/>
    <mergeCell ref="BE1649:BG1649"/>
    <mergeCell ref="AZ1649:BD1649"/>
    <mergeCell ref="AS1649:AU1649"/>
    <mergeCell ref="AO1649:AQ1649"/>
    <mergeCell ref="AK1651:AN1651"/>
    <mergeCell ref="AH1651:AJ1651"/>
    <mergeCell ref="AD1651:AF1651"/>
    <mergeCell ref="Z1651:AC1651"/>
    <mergeCell ref="W1651:Y1651"/>
    <mergeCell ref="S1651:U1651"/>
    <mergeCell ref="AE1538:AK1538"/>
    <mergeCell ref="E1538:AC1538"/>
    <mergeCell ref="B1536:BN1536"/>
    <mergeCell ref="BA1652:BN1652"/>
    <mergeCell ref="BI1651:BK1651"/>
    <mergeCell ref="BE1651:BG1651"/>
    <mergeCell ref="AZ1651:BD1651"/>
    <mergeCell ref="AS1651:AU1651"/>
    <mergeCell ref="AO1651:AQ1651"/>
    <mergeCell ref="BD1540:BM1540"/>
    <mergeCell ref="AE1540:AH1540"/>
    <mergeCell ref="E1540:AC1540"/>
    <mergeCell ref="C1540:D1540"/>
    <mergeCell ref="C1543:D1544"/>
    <mergeCell ref="H1543:I1544"/>
    <mergeCell ref="T1544:U1544"/>
    <mergeCell ref="R1544:S1544"/>
    <mergeCell ref="P1544:Q1544"/>
    <mergeCell ref="AB1544:AC1544"/>
    <mergeCell ref="X1543:Y1544"/>
    <mergeCell ref="B1543:B1544"/>
    <mergeCell ref="J1544:K1544"/>
    <mergeCell ref="N1544:O1544"/>
    <mergeCell ref="L1544:M1544"/>
    <mergeCell ref="J1543:O1543"/>
    <mergeCell ref="BF1543:BK1543"/>
    <mergeCell ref="AZ1543:BE1543"/>
    <mergeCell ref="AT1543:AY1543"/>
    <mergeCell ref="AN1543:AS1543"/>
    <mergeCell ref="AH1543:AM1543"/>
    <mergeCell ref="V1543:W1544"/>
    <mergeCell ref="P1543:U1543"/>
    <mergeCell ref="AB1543:AG1543"/>
    <mergeCell ref="Z1543:AA1544"/>
    <mergeCell ref="AV1544:AW1544"/>
    <mergeCell ref="AT1544:AU1544"/>
    <mergeCell ref="AR1544:AS1544"/>
    <mergeCell ref="AP1544:AQ1544"/>
    <mergeCell ref="AN1544:AO1544"/>
    <mergeCell ref="AD1544:AE1544"/>
    <mergeCell ref="AH1544:AI1544"/>
    <mergeCell ref="AF1544:AG1544"/>
    <mergeCell ref="BJ1544:BK1544"/>
    <mergeCell ref="BH1544:BI1544"/>
    <mergeCell ref="BF1544:BG1544"/>
    <mergeCell ref="BD1544:BE1544"/>
    <mergeCell ref="BB1544:BC1544"/>
    <mergeCell ref="AZ1544:BA1544"/>
    <mergeCell ref="AX1544:AY1544"/>
    <mergeCell ref="F1545:F1546"/>
    <mergeCell ref="E1545:E1546"/>
    <mergeCell ref="C1545:D1545"/>
    <mergeCell ref="AH1545:AI1546"/>
    <mergeCell ref="AF1545:AG1546"/>
    <mergeCell ref="AD1545:AE1546"/>
    <mergeCell ref="AB1545:AC1546"/>
    <mergeCell ref="Z1545:AA1546"/>
    <mergeCell ref="X1545:Y1546"/>
    <mergeCell ref="B1545:B1546"/>
    <mergeCell ref="C1546:D1546"/>
    <mergeCell ref="V1545:W1546"/>
    <mergeCell ref="T1545:U1546"/>
    <mergeCell ref="R1545:S1546"/>
    <mergeCell ref="P1545:Q1546"/>
    <mergeCell ref="N1545:O1546"/>
    <mergeCell ref="L1545:M1546"/>
    <mergeCell ref="J1545:K1546"/>
    <mergeCell ref="H1545:I1546"/>
    <mergeCell ref="AT1545:AU1546"/>
    <mergeCell ref="AR1545:AS1546"/>
    <mergeCell ref="AP1545:AQ1546"/>
    <mergeCell ref="AN1545:AO1546"/>
    <mergeCell ref="AL1545:AM1546"/>
    <mergeCell ref="AJ1545:AK1546"/>
    <mergeCell ref="BL1545:BN1546"/>
    <mergeCell ref="BJ1545:BK1546"/>
    <mergeCell ref="BH1545:BI1546"/>
    <mergeCell ref="BF1545:BG1546"/>
    <mergeCell ref="BD1545:BE1546"/>
    <mergeCell ref="BB1545:BC1546"/>
    <mergeCell ref="AZ1545:BA1546"/>
    <mergeCell ref="AX1545:AY1546"/>
    <mergeCell ref="AV1545:AW1546"/>
    <mergeCell ref="J1547:K1548"/>
    <mergeCell ref="H1547:I1548"/>
    <mergeCell ref="F1547:F1548"/>
    <mergeCell ref="AH1547:AI1548"/>
    <mergeCell ref="AF1547:AG1548"/>
    <mergeCell ref="AD1547:AE1548"/>
    <mergeCell ref="AB1547:AC1548"/>
    <mergeCell ref="E1547:E1548"/>
    <mergeCell ref="C1547:D1547"/>
    <mergeCell ref="B1547:B1548"/>
    <mergeCell ref="V1547:W1548"/>
    <mergeCell ref="T1547:U1548"/>
    <mergeCell ref="R1547:S1548"/>
    <mergeCell ref="P1547:Q1548"/>
    <mergeCell ref="N1547:O1548"/>
    <mergeCell ref="L1547:M1548"/>
    <mergeCell ref="C1548:D1548"/>
    <mergeCell ref="Z1547:AA1548"/>
    <mergeCell ref="X1547:Y1548"/>
    <mergeCell ref="AT1547:AU1548"/>
    <mergeCell ref="AR1547:AS1548"/>
    <mergeCell ref="AP1547:AQ1548"/>
    <mergeCell ref="AN1547:AO1548"/>
    <mergeCell ref="AL1547:AM1548"/>
    <mergeCell ref="AJ1547:AK1548"/>
    <mergeCell ref="BL1547:BN1548"/>
    <mergeCell ref="BJ1547:BK1548"/>
    <mergeCell ref="BH1547:BI1548"/>
    <mergeCell ref="BF1547:BG1548"/>
    <mergeCell ref="BD1547:BE1548"/>
    <mergeCell ref="BB1547:BC1548"/>
    <mergeCell ref="AZ1547:BA1548"/>
    <mergeCell ref="AX1547:AY1548"/>
    <mergeCell ref="AV1547:AW1548"/>
    <mergeCell ref="J1549:K1550"/>
    <mergeCell ref="H1549:I1550"/>
    <mergeCell ref="F1549:F1550"/>
    <mergeCell ref="AH1549:AI1550"/>
    <mergeCell ref="AF1549:AG1550"/>
    <mergeCell ref="AD1549:AE1550"/>
    <mergeCell ref="AB1549:AC1550"/>
    <mergeCell ref="E1549:E1550"/>
    <mergeCell ref="C1549:D1549"/>
    <mergeCell ref="B1549:B1550"/>
    <mergeCell ref="V1549:W1550"/>
    <mergeCell ref="T1549:U1550"/>
    <mergeCell ref="R1549:S1550"/>
    <mergeCell ref="P1549:Q1550"/>
    <mergeCell ref="N1549:O1550"/>
    <mergeCell ref="L1549:M1550"/>
    <mergeCell ref="C1550:D1550"/>
    <mergeCell ref="Z1549:AA1550"/>
    <mergeCell ref="X1549:Y1550"/>
    <mergeCell ref="AT1549:AU1550"/>
    <mergeCell ref="AR1549:AS1550"/>
    <mergeCell ref="AP1549:AQ1550"/>
    <mergeCell ref="AN1549:AO1550"/>
    <mergeCell ref="AL1549:AM1550"/>
    <mergeCell ref="AJ1549:AK1550"/>
    <mergeCell ref="BL1549:BN1550"/>
    <mergeCell ref="BJ1549:BK1550"/>
    <mergeCell ref="BH1549:BI1550"/>
    <mergeCell ref="BF1549:BG1550"/>
    <mergeCell ref="BD1549:BE1550"/>
    <mergeCell ref="BB1549:BC1550"/>
    <mergeCell ref="AZ1549:BA1550"/>
    <mergeCell ref="AX1549:AY1550"/>
    <mergeCell ref="AV1549:AW1550"/>
    <mergeCell ref="J1551:K1552"/>
    <mergeCell ref="H1551:I1552"/>
    <mergeCell ref="F1551:F1552"/>
    <mergeCell ref="AH1551:AI1552"/>
    <mergeCell ref="AF1551:AG1552"/>
    <mergeCell ref="AD1551:AE1552"/>
    <mergeCell ref="AB1551:AC1552"/>
    <mergeCell ref="E1551:E1552"/>
    <mergeCell ref="C1551:D1551"/>
    <mergeCell ref="B1551:B1552"/>
    <mergeCell ref="V1551:W1552"/>
    <mergeCell ref="T1551:U1552"/>
    <mergeCell ref="R1551:S1552"/>
    <mergeCell ref="P1551:Q1552"/>
    <mergeCell ref="N1551:O1552"/>
    <mergeCell ref="L1551:M1552"/>
    <mergeCell ref="C1552:D1552"/>
    <mergeCell ref="Z1551:AA1552"/>
    <mergeCell ref="X1551:Y1552"/>
    <mergeCell ref="AT1551:AU1552"/>
    <mergeCell ref="AR1551:AS1552"/>
    <mergeCell ref="AP1551:AQ1552"/>
    <mergeCell ref="AN1551:AO1552"/>
    <mergeCell ref="AL1551:AM1552"/>
    <mergeCell ref="AJ1551:AK1552"/>
    <mergeCell ref="BL1551:BN1552"/>
    <mergeCell ref="BJ1551:BK1552"/>
    <mergeCell ref="BH1551:BI1552"/>
    <mergeCell ref="BF1551:BG1552"/>
    <mergeCell ref="BD1551:BE1552"/>
    <mergeCell ref="BB1551:BC1552"/>
    <mergeCell ref="AZ1551:BA1552"/>
    <mergeCell ref="AX1551:AY1552"/>
    <mergeCell ref="AV1551:AW1552"/>
    <mergeCell ref="J1553:K1554"/>
    <mergeCell ref="H1553:I1554"/>
    <mergeCell ref="F1553:F1554"/>
    <mergeCell ref="AH1553:AI1554"/>
    <mergeCell ref="AF1553:AG1554"/>
    <mergeCell ref="AD1553:AE1554"/>
    <mergeCell ref="AB1553:AC1554"/>
    <mergeCell ref="E1553:E1554"/>
    <mergeCell ref="C1553:D1553"/>
    <mergeCell ref="B1553:B1554"/>
    <mergeCell ref="V1553:W1554"/>
    <mergeCell ref="T1553:U1554"/>
    <mergeCell ref="R1553:S1554"/>
    <mergeCell ref="P1553:Q1554"/>
    <mergeCell ref="N1553:O1554"/>
    <mergeCell ref="L1553:M1554"/>
    <mergeCell ref="C1554:D1554"/>
    <mergeCell ref="Z1553:AA1554"/>
    <mergeCell ref="X1553:Y1554"/>
    <mergeCell ref="AT1553:AU1554"/>
    <mergeCell ref="AR1553:AS1554"/>
    <mergeCell ref="AP1553:AQ1554"/>
    <mergeCell ref="AN1553:AO1554"/>
    <mergeCell ref="AL1553:AM1554"/>
    <mergeCell ref="AJ1553:AK1554"/>
    <mergeCell ref="BL1553:BN1554"/>
    <mergeCell ref="BJ1553:BK1554"/>
    <mergeCell ref="BH1553:BI1554"/>
    <mergeCell ref="BF1553:BG1554"/>
    <mergeCell ref="BD1553:BE1554"/>
    <mergeCell ref="BB1553:BC1554"/>
    <mergeCell ref="AZ1553:BA1554"/>
    <mergeCell ref="AX1553:AY1554"/>
    <mergeCell ref="AV1553:AW1554"/>
    <mergeCell ref="J1555:K1556"/>
    <mergeCell ref="H1555:I1556"/>
    <mergeCell ref="F1555:F1556"/>
    <mergeCell ref="AH1555:AI1556"/>
    <mergeCell ref="AF1555:AG1556"/>
    <mergeCell ref="AD1555:AE1556"/>
    <mergeCell ref="AB1555:AC1556"/>
    <mergeCell ref="E1555:E1556"/>
    <mergeCell ref="C1555:D1555"/>
    <mergeCell ref="B1555:B1556"/>
    <mergeCell ref="V1555:W1556"/>
    <mergeCell ref="T1555:U1556"/>
    <mergeCell ref="R1555:S1556"/>
    <mergeCell ref="P1555:Q1556"/>
    <mergeCell ref="N1555:O1556"/>
    <mergeCell ref="L1555:M1556"/>
    <mergeCell ref="C1556:D1556"/>
    <mergeCell ref="Z1555:AA1556"/>
    <mergeCell ref="X1555:Y1556"/>
    <mergeCell ref="AT1555:AU1556"/>
    <mergeCell ref="AR1555:AS1556"/>
    <mergeCell ref="AP1555:AQ1556"/>
    <mergeCell ref="AN1555:AO1556"/>
    <mergeCell ref="AL1555:AM1556"/>
    <mergeCell ref="AJ1555:AK1556"/>
    <mergeCell ref="BL1555:BN1556"/>
    <mergeCell ref="BJ1555:BK1556"/>
    <mergeCell ref="BH1555:BI1556"/>
    <mergeCell ref="BF1555:BG1556"/>
    <mergeCell ref="BD1555:BE1556"/>
    <mergeCell ref="BB1555:BC1556"/>
    <mergeCell ref="AZ1555:BA1556"/>
    <mergeCell ref="AX1555:AY1556"/>
    <mergeCell ref="AV1555:AW1556"/>
    <mergeCell ref="J1557:K1558"/>
    <mergeCell ref="H1557:I1558"/>
    <mergeCell ref="F1557:F1558"/>
    <mergeCell ref="AH1557:AI1558"/>
    <mergeCell ref="AF1557:AG1558"/>
    <mergeCell ref="AD1557:AE1558"/>
    <mergeCell ref="AB1557:AC1558"/>
    <mergeCell ref="E1557:E1558"/>
    <mergeCell ref="C1557:D1557"/>
    <mergeCell ref="B1557:B1558"/>
    <mergeCell ref="V1557:W1558"/>
    <mergeCell ref="T1557:U1558"/>
    <mergeCell ref="R1557:S1558"/>
    <mergeCell ref="P1557:Q1558"/>
    <mergeCell ref="N1557:O1558"/>
    <mergeCell ref="L1557:M1558"/>
    <mergeCell ref="C1558:D1558"/>
    <mergeCell ref="Z1557:AA1558"/>
    <mergeCell ref="X1557:Y1558"/>
    <mergeCell ref="AT1557:AU1558"/>
    <mergeCell ref="AR1557:AS1558"/>
    <mergeCell ref="AP1557:AQ1558"/>
    <mergeCell ref="AN1557:AO1558"/>
    <mergeCell ref="AL1557:AM1558"/>
    <mergeCell ref="AJ1557:AK1558"/>
    <mergeCell ref="BL1557:BN1558"/>
    <mergeCell ref="BJ1557:BK1558"/>
    <mergeCell ref="BH1557:BI1558"/>
    <mergeCell ref="BF1557:BG1558"/>
    <mergeCell ref="BD1557:BE1558"/>
    <mergeCell ref="BB1557:BC1558"/>
    <mergeCell ref="AZ1557:BA1558"/>
    <mergeCell ref="AX1557:AY1558"/>
    <mergeCell ref="AV1557:AW1558"/>
    <mergeCell ref="J1559:K1560"/>
    <mergeCell ref="H1559:I1560"/>
    <mergeCell ref="F1559:F1560"/>
    <mergeCell ref="AH1559:AI1560"/>
    <mergeCell ref="AF1559:AG1560"/>
    <mergeCell ref="AD1559:AE1560"/>
    <mergeCell ref="AB1559:AC1560"/>
    <mergeCell ref="E1559:E1560"/>
    <mergeCell ref="C1559:D1559"/>
    <mergeCell ref="B1559:B1560"/>
    <mergeCell ref="V1559:W1560"/>
    <mergeCell ref="T1559:U1560"/>
    <mergeCell ref="R1559:S1560"/>
    <mergeCell ref="P1559:Q1560"/>
    <mergeCell ref="N1559:O1560"/>
    <mergeCell ref="L1559:M1560"/>
    <mergeCell ref="C1560:D1560"/>
    <mergeCell ref="Z1559:AA1560"/>
    <mergeCell ref="X1559:Y1560"/>
    <mergeCell ref="AT1559:AU1560"/>
    <mergeCell ref="AR1559:AS1560"/>
    <mergeCell ref="AP1559:AQ1560"/>
    <mergeCell ref="AN1559:AO1560"/>
    <mergeCell ref="AL1559:AM1560"/>
    <mergeCell ref="AJ1559:AK1560"/>
    <mergeCell ref="BL1559:BN1560"/>
    <mergeCell ref="BJ1559:BK1560"/>
    <mergeCell ref="BH1559:BI1560"/>
    <mergeCell ref="BF1559:BG1560"/>
    <mergeCell ref="BD1559:BE1560"/>
    <mergeCell ref="BB1559:BC1560"/>
    <mergeCell ref="AZ1559:BA1560"/>
    <mergeCell ref="AX1559:AY1560"/>
    <mergeCell ref="AV1559:AW1560"/>
    <mergeCell ref="J1561:K1562"/>
    <mergeCell ref="H1561:I1562"/>
    <mergeCell ref="F1561:F1562"/>
    <mergeCell ref="AH1561:AI1562"/>
    <mergeCell ref="AF1561:AG1562"/>
    <mergeCell ref="AD1561:AE1562"/>
    <mergeCell ref="AB1561:AC1562"/>
    <mergeCell ref="E1561:E1562"/>
    <mergeCell ref="C1561:D1561"/>
    <mergeCell ref="B1561:B1562"/>
    <mergeCell ref="V1561:W1562"/>
    <mergeCell ref="T1561:U1562"/>
    <mergeCell ref="R1561:S1562"/>
    <mergeCell ref="P1561:Q1562"/>
    <mergeCell ref="N1561:O1562"/>
    <mergeCell ref="L1561:M1562"/>
    <mergeCell ref="C1562:D1562"/>
    <mergeCell ref="Z1561:AA1562"/>
    <mergeCell ref="X1561:Y1562"/>
    <mergeCell ref="AT1561:AU1562"/>
    <mergeCell ref="AR1561:AS1562"/>
    <mergeCell ref="AP1561:AQ1562"/>
    <mergeCell ref="AN1561:AO1562"/>
    <mergeCell ref="AL1561:AM1562"/>
    <mergeCell ref="AJ1561:AK1562"/>
    <mergeCell ref="BL1561:BN1562"/>
    <mergeCell ref="BJ1561:BK1562"/>
    <mergeCell ref="BH1561:BI1562"/>
    <mergeCell ref="BF1561:BG1562"/>
    <mergeCell ref="BD1561:BE1562"/>
    <mergeCell ref="BB1561:BC1562"/>
    <mergeCell ref="AZ1561:BA1562"/>
    <mergeCell ref="AX1561:AY1562"/>
    <mergeCell ref="AV1561:AW1562"/>
    <mergeCell ref="J1563:K1564"/>
    <mergeCell ref="H1563:I1564"/>
    <mergeCell ref="F1563:F1564"/>
    <mergeCell ref="AH1563:AI1564"/>
    <mergeCell ref="AF1563:AG1564"/>
    <mergeCell ref="AD1563:AE1564"/>
    <mergeCell ref="AB1563:AC1564"/>
    <mergeCell ref="E1563:E1564"/>
    <mergeCell ref="C1563:D1563"/>
    <mergeCell ref="B1563:B1564"/>
    <mergeCell ref="V1563:W1564"/>
    <mergeCell ref="T1563:U1564"/>
    <mergeCell ref="R1563:S1564"/>
    <mergeCell ref="P1563:Q1564"/>
    <mergeCell ref="N1563:O1564"/>
    <mergeCell ref="L1563:M1564"/>
    <mergeCell ref="C1564:D1564"/>
    <mergeCell ref="Z1563:AA1564"/>
    <mergeCell ref="X1563:Y1564"/>
    <mergeCell ref="AT1563:AU1564"/>
    <mergeCell ref="AR1563:AS1564"/>
    <mergeCell ref="AP1563:AQ1564"/>
    <mergeCell ref="AN1563:AO1564"/>
    <mergeCell ref="AL1563:AM1564"/>
    <mergeCell ref="AJ1563:AK1564"/>
    <mergeCell ref="BL1563:BN1564"/>
    <mergeCell ref="BJ1563:BK1564"/>
    <mergeCell ref="BH1563:BI1564"/>
    <mergeCell ref="BF1563:BG1564"/>
    <mergeCell ref="BD1563:BE1564"/>
    <mergeCell ref="BB1563:BC1564"/>
    <mergeCell ref="AZ1563:BA1564"/>
    <mergeCell ref="AX1563:AY1564"/>
    <mergeCell ref="AV1563:AW1564"/>
    <mergeCell ref="J1565:K1566"/>
    <mergeCell ref="H1565:I1566"/>
    <mergeCell ref="F1565:F1566"/>
    <mergeCell ref="AH1565:AI1566"/>
    <mergeCell ref="AF1565:AG1566"/>
    <mergeCell ref="AD1565:AE1566"/>
    <mergeCell ref="AB1565:AC1566"/>
    <mergeCell ref="E1565:E1566"/>
    <mergeCell ref="C1565:D1565"/>
    <mergeCell ref="B1565:B1566"/>
    <mergeCell ref="V1565:W1566"/>
    <mergeCell ref="T1565:U1566"/>
    <mergeCell ref="R1565:S1566"/>
    <mergeCell ref="P1565:Q1566"/>
    <mergeCell ref="N1565:O1566"/>
    <mergeCell ref="L1565:M1566"/>
    <mergeCell ref="C1566:D1566"/>
    <mergeCell ref="Z1565:AA1566"/>
    <mergeCell ref="X1565:Y1566"/>
    <mergeCell ref="AT1565:AU1566"/>
    <mergeCell ref="AR1565:AS1566"/>
    <mergeCell ref="AP1565:AQ1566"/>
    <mergeCell ref="AN1565:AO1566"/>
    <mergeCell ref="AL1565:AM1566"/>
    <mergeCell ref="AJ1565:AK1566"/>
    <mergeCell ref="BL1565:BN1566"/>
    <mergeCell ref="BJ1565:BK1566"/>
    <mergeCell ref="BH1565:BI1566"/>
    <mergeCell ref="BF1565:BG1566"/>
    <mergeCell ref="BD1565:BE1566"/>
    <mergeCell ref="BB1565:BC1566"/>
    <mergeCell ref="AZ1565:BA1566"/>
    <mergeCell ref="AX1565:AY1566"/>
    <mergeCell ref="AV1565:AW1566"/>
    <mergeCell ref="J1567:K1568"/>
    <mergeCell ref="H1567:I1568"/>
    <mergeCell ref="F1567:F1568"/>
    <mergeCell ref="AH1567:AI1568"/>
    <mergeCell ref="AF1567:AG1568"/>
    <mergeCell ref="AD1567:AE1568"/>
    <mergeCell ref="AB1567:AC1568"/>
    <mergeCell ref="E1567:E1568"/>
    <mergeCell ref="C1567:D1567"/>
    <mergeCell ref="B1567:B1568"/>
    <mergeCell ref="V1567:W1568"/>
    <mergeCell ref="T1567:U1568"/>
    <mergeCell ref="R1567:S1568"/>
    <mergeCell ref="P1567:Q1568"/>
    <mergeCell ref="N1567:O1568"/>
    <mergeCell ref="L1567:M1568"/>
    <mergeCell ref="C1568:D1568"/>
    <mergeCell ref="Z1567:AA1568"/>
    <mergeCell ref="X1567:Y1568"/>
    <mergeCell ref="AT1567:AU1568"/>
    <mergeCell ref="AR1567:AS1568"/>
    <mergeCell ref="AP1567:AQ1568"/>
    <mergeCell ref="AN1567:AO1568"/>
    <mergeCell ref="AL1567:AM1568"/>
    <mergeCell ref="AJ1567:AK1568"/>
    <mergeCell ref="BL1567:BN1568"/>
    <mergeCell ref="BJ1567:BK1568"/>
    <mergeCell ref="BH1567:BI1568"/>
    <mergeCell ref="BF1567:BG1568"/>
    <mergeCell ref="BD1567:BE1568"/>
    <mergeCell ref="BB1567:BC1568"/>
    <mergeCell ref="AZ1567:BA1568"/>
    <mergeCell ref="AX1567:AY1568"/>
    <mergeCell ref="AV1567:AW1568"/>
    <mergeCell ref="J1569:K1570"/>
    <mergeCell ref="H1569:I1570"/>
    <mergeCell ref="F1569:F1570"/>
    <mergeCell ref="AH1569:AI1570"/>
    <mergeCell ref="AF1569:AG1570"/>
    <mergeCell ref="AD1569:AE1570"/>
    <mergeCell ref="AB1569:AC1570"/>
    <mergeCell ref="E1569:E1570"/>
    <mergeCell ref="C1569:D1569"/>
    <mergeCell ref="B1569:B1570"/>
    <mergeCell ref="V1569:W1570"/>
    <mergeCell ref="T1569:U1570"/>
    <mergeCell ref="R1569:S1570"/>
    <mergeCell ref="P1569:Q1570"/>
    <mergeCell ref="N1569:O1570"/>
    <mergeCell ref="L1569:M1570"/>
    <mergeCell ref="C1570:D1570"/>
    <mergeCell ref="Z1569:AA1570"/>
    <mergeCell ref="X1569:Y1570"/>
    <mergeCell ref="AT1569:AU1570"/>
    <mergeCell ref="AR1569:AS1570"/>
    <mergeCell ref="AP1569:AQ1570"/>
    <mergeCell ref="AN1569:AO1570"/>
    <mergeCell ref="AL1569:AM1570"/>
    <mergeCell ref="AJ1569:AK1570"/>
    <mergeCell ref="BL1569:BN1570"/>
    <mergeCell ref="BJ1569:BK1570"/>
    <mergeCell ref="BH1569:BI1570"/>
    <mergeCell ref="BF1569:BG1570"/>
    <mergeCell ref="BD1569:BE1570"/>
    <mergeCell ref="BB1569:BC1570"/>
    <mergeCell ref="AZ1569:BA1570"/>
    <mergeCell ref="AX1569:AY1570"/>
    <mergeCell ref="AV1569:AW1570"/>
    <mergeCell ref="J1571:K1572"/>
    <mergeCell ref="H1571:I1572"/>
    <mergeCell ref="F1571:F1572"/>
    <mergeCell ref="AH1571:AI1572"/>
    <mergeCell ref="AF1571:AG1572"/>
    <mergeCell ref="AD1571:AE1572"/>
    <mergeCell ref="AB1571:AC1572"/>
    <mergeCell ref="E1571:E1572"/>
    <mergeCell ref="C1571:D1571"/>
    <mergeCell ref="B1571:B1572"/>
    <mergeCell ref="V1571:W1572"/>
    <mergeCell ref="T1571:U1572"/>
    <mergeCell ref="R1571:S1572"/>
    <mergeCell ref="P1571:Q1572"/>
    <mergeCell ref="N1571:O1572"/>
    <mergeCell ref="L1571:M1572"/>
    <mergeCell ref="C1572:D1572"/>
    <mergeCell ref="Z1571:AA1572"/>
    <mergeCell ref="X1571:Y1572"/>
    <mergeCell ref="AT1571:AU1572"/>
    <mergeCell ref="AR1571:AS1572"/>
    <mergeCell ref="AP1571:AQ1572"/>
    <mergeCell ref="AN1571:AO1572"/>
    <mergeCell ref="AL1571:AM1572"/>
    <mergeCell ref="AJ1571:AK1572"/>
    <mergeCell ref="BL1571:BN1572"/>
    <mergeCell ref="BJ1571:BK1572"/>
    <mergeCell ref="BH1571:BI1572"/>
    <mergeCell ref="BF1571:BG1572"/>
    <mergeCell ref="BD1571:BE1572"/>
    <mergeCell ref="BB1571:BC1572"/>
    <mergeCell ref="AZ1571:BA1572"/>
    <mergeCell ref="AX1571:AY1572"/>
    <mergeCell ref="AV1571:AW1572"/>
    <mergeCell ref="J1573:K1574"/>
    <mergeCell ref="H1573:I1574"/>
    <mergeCell ref="F1573:F1574"/>
    <mergeCell ref="AH1573:AI1574"/>
    <mergeCell ref="AF1573:AG1574"/>
    <mergeCell ref="AD1573:AE1574"/>
    <mergeCell ref="AB1573:AC1574"/>
    <mergeCell ref="E1573:E1574"/>
    <mergeCell ref="C1573:D1573"/>
    <mergeCell ref="B1573:B1574"/>
    <mergeCell ref="V1573:W1574"/>
    <mergeCell ref="T1573:U1574"/>
    <mergeCell ref="R1573:S1574"/>
    <mergeCell ref="P1573:Q1574"/>
    <mergeCell ref="N1573:O1574"/>
    <mergeCell ref="L1573:M1574"/>
    <mergeCell ref="C1574:D1574"/>
    <mergeCell ref="Z1573:AA1574"/>
    <mergeCell ref="X1573:Y1574"/>
    <mergeCell ref="AT1573:AU1574"/>
    <mergeCell ref="AR1573:AS1574"/>
    <mergeCell ref="AP1573:AQ1574"/>
    <mergeCell ref="AN1573:AO1574"/>
    <mergeCell ref="AL1573:AM1574"/>
    <mergeCell ref="AJ1573:AK1574"/>
    <mergeCell ref="BL1573:BN1574"/>
    <mergeCell ref="BJ1573:BK1574"/>
    <mergeCell ref="BH1573:BI1574"/>
    <mergeCell ref="BF1573:BG1574"/>
    <mergeCell ref="BD1573:BE1574"/>
    <mergeCell ref="BB1573:BC1574"/>
    <mergeCell ref="AZ1573:BA1574"/>
    <mergeCell ref="AX1573:AY1574"/>
    <mergeCell ref="AV1573:AW1574"/>
    <mergeCell ref="J1575:K1576"/>
    <mergeCell ref="H1575:I1576"/>
    <mergeCell ref="F1575:F1576"/>
    <mergeCell ref="AH1575:AI1576"/>
    <mergeCell ref="AF1575:AG1576"/>
    <mergeCell ref="AD1575:AE1576"/>
    <mergeCell ref="AB1575:AC1576"/>
    <mergeCell ref="E1575:E1576"/>
    <mergeCell ref="C1575:D1575"/>
    <mergeCell ref="B1575:B1576"/>
    <mergeCell ref="V1575:W1576"/>
    <mergeCell ref="T1575:U1576"/>
    <mergeCell ref="R1575:S1576"/>
    <mergeCell ref="P1575:Q1576"/>
    <mergeCell ref="N1575:O1576"/>
    <mergeCell ref="L1575:M1576"/>
    <mergeCell ref="C1576:D1576"/>
    <mergeCell ref="Z1575:AA1576"/>
    <mergeCell ref="X1575:Y1576"/>
    <mergeCell ref="AT1575:AU1576"/>
    <mergeCell ref="AR1575:AS1576"/>
    <mergeCell ref="AP1575:AQ1576"/>
    <mergeCell ref="AN1575:AO1576"/>
    <mergeCell ref="AL1575:AM1576"/>
    <mergeCell ref="AJ1575:AK1576"/>
    <mergeCell ref="BL1575:BN1576"/>
    <mergeCell ref="BJ1575:BK1576"/>
    <mergeCell ref="BH1575:BI1576"/>
    <mergeCell ref="BF1575:BG1576"/>
    <mergeCell ref="BD1575:BE1576"/>
    <mergeCell ref="BB1575:BC1576"/>
    <mergeCell ref="AZ1575:BA1576"/>
    <mergeCell ref="AX1575:AY1576"/>
    <mergeCell ref="AV1575:AW1576"/>
    <mergeCell ref="J1577:K1578"/>
    <mergeCell ref="H1577:I1578"/>
    <mergeCell ref="F1577:F1578"/>
    <mergeCell ref="AH1577:AI1578"/>
    <mergeCell ref="AF1577:AG1578"/>
    <mergeCell ref="AD1577:AE1578"/>
    <mergeCell ref="AB1577:AC1578"/>
    <mergeCell ref="E1577:E1578"/>
    <mergeCell ref="C1577:D1577"/>
    <mergeCell ref="B1577:B1578"/>
    <mergeCell ref="V1577:W1578"/>
    <mergeCell ref="T1577:U1578"/>
    <mergeCell ref="R1577:S1578"/>
    <mergeCell ref="P1577:Q1578"/>
    <mergeCell ref="N1577:O1578"/>
    <mergeCell ref="L1577:M1578"/>
    <mergeCell ref="C1578:D1578"/>
    <mergeCell ref="Z1577:AA1578"/>
    <mergeCell ref="X1577:Y1578"/>
    <mergeCell ref="AT1577:AU1578"/>
    <mergeCell ref="AR1577:AS1578"/>
    <mergeCell ref="AP1577:AQ1578"/>
    <mergeCell ref="AN1577:AO1578"/>
    <mergeCell ref="AL1577:AM1578"/>
    <mergeCell ref="AJ1577:AK1578"/>
    <mergeCell ref="BL1577:BN1578"/>
    <mergeCell ref="BJ1577:BK1578"/>
    <mergeCell ref="BH1577:BI1578"/>
    <mergeCell ref="BF1577:BG1578"/>
    <mergeCell ref="BD1577:BE1578"/>
    <mergeCell ref="BB1577:BC1578"/>
    <mergeCell ref="AZ1577:BA1578"/>
    <mergeCell ref="AX1577:AY1578"/>
    <mergeCell ref="AV1577:AW1578"/>
    <mergeCell ref="J1579:K1580"/>
    <mergeCell ref="H1579:I1580"/>
    <mergeCell ref="F1579:F1580"/>
    <mergeCell ref="AH1579:AI1580"/>
    <mergeCell ref="AF1579:AG1580"/>
    <mergeCell ref="AD1579:AE1580"/>
    <mergeCell ref="AB1579:AC1580"/>
    <mergeCell ref="E1579:E1580"/>
    <mergeCell ref="C1579:D1579"/>
    <mergeCell ref="B1579:B1580"/>
    <mergeCell ref="V1579:W1580"/>
    <mergeCell ref="T1579:U1580"/>
    <mergeCell ref="R1579:S1580"/>
    <mergeCell ref="P1579:Q1580"/>
    <mergeCell ref="N1579:O1580"/>
    <mergeCell ref="L1579:M1580"/>
    <mergeCell ref="C1580:D1580"/>
    <mergeCell ref="Z1579:AA1580"/>
    <mergeCell ref="X1579:Y1580"/>
    <mergeCell ref="AT1579:AU1580"/>
    <mergeCell ref="AR1579:AS1580"/>
    <mergeCell ref="AP1579:AQ1580"/>
    <mergeCell ref="AN1579:AO1580"/>
    <mergeCell ref="AL1579:AM1580"/>
    <mergeCell ref="AJ1579:AK1580"/>
    <mergeCell ref="BL1579:BN1580"/>
    <mergeCell ref="BJ1579:BK1580"/>
    <mergeCell ref="BH1579:BI1580"/>
    <mergeCell ref="BF1579:BG1580"/>
    <mergeCell ref="BD1579:BE1580"/>
    <mergeCell ref="BB1579:BC1580"/>
    <mergeCell ref="AZ1579:BA1580"/>
    <mergeCell ref="AX1579:AY1580"/>
    <mergeCell ref="AV1579:AW1580"/>
    <mergeCell ref="J1581:K1582"/>
    <mergeCell ref="H1581:I1582"/>
    <mergeCell ref="F1581:F1582"/>
    <mergeCell ref="AH1581:AI1582"/>
    <mergeCell ref="AF1581:AG1582"/>
    <mergeCell ref="AD1581:AE1582"/>
    <mergeCell ref="AB1581:AC1582"/>
    <mergeCell ref="E1581:E1582"/>
    <mergeCell ref="C1581:D1581"/>
    <mergeCell ref="B1581:B1582"/>
    <mergeCell ref="V1581:W1582"/>
    <mergeCell ref="T1581:U1582"/>
    <mergeCell ref="R1581:S1582"/>
    <mergeCell ref="P1581:Q1582"/>
    <mergeCell ref="N1581:O1582"/>
    <mergeCell ref="L1581:M1582"/>
    <mergeCell ref="C1582:D1582"/>
    <mergeCell ref="Z1581:AA1582"/>
    <mergeCell ref="X1581:Y1582"/>
    <mergeCell ref="AT1581:AU1582"/>
    <mergeCell ref="AR1581:AS1582"/>
    <mergeCell ref="AP1581:AQ1582"/>
    <mergeCell ref="AN1581:AO1582"/>
    <mergeCell ref="AL1581:AM1582"/>
    <mergeCell ref="AJ1581:AK1582"/>
    <mergeCell ref="BL1581:BN1582"/>
    <mergeCell ref="BJ1581:BK1582"/>
    <mergeCell ref="BH1581:BI1582"/>
    <mergeCell ref="BF1581:BG1582"/>
    <mergeCell ref="BD1581:BE1582"/>
    <mergeCell ref="BB1581:BC1582"/>
    <mergeCell ref="AZ1581:BA1582"/>
    <mergeCell ref="AX1581:AY1582"/>
    <mergeCell ref="AV1581:AW1582"/>
    <mergeCell ref="J1583:K1584"/>
    <mergeCell ref="H1583:I1584"/>
    <mergeCell ref="F1583:F1584"/>
    <mergeCell ref="AH1583:AI1584"/>
    <mergeCell ref="AF1583:AG1584"/>
    <mergeCell ref="AD1583:AE1584"/>
    <mergeCell ref="AB1583:AC1584"/>
    <mergeCell ref="E1583:E1584"/>
    <mergeCell ref="C1583:D1583"/>
    <mergeCell ref="B1583:B1584"/>
    <mergeCell ref="V1583:W1584"/>
    <mergeCell ref="T1583:U1584"/>
    <mergeCell ref="R1583:S1584"/>
    <mergeCell ref="P1583:Q1584"/>
    <mergeCell ref="N1583:O1584"/>
    <mergeCell ref="L1583:M1584"/>
    <mergeCell ref="C1584:D1584"/>
    <mergeCell ref="Z1583:AA1584"/>
    <mergeCell ref="X1583:Y1584"/>
    <mergeCell ref="AT1583:AU1584"/>
    <mergeCell ref="AR1583:AS1584"/>
    <mergeCell ref="AP1583:AQ1584"/>
    <mergeCell ref="AN1583:AO1584"/>
    <mergeCell ref="AL1583:AM1584"/>
    <mergeCell ref="AJ1583:AK1584"/>
    <mergeCell ref="BL1583:BN1584"/>
    <mergeCell ref="BJ1583:BK1584"/>
    <mergeCell ref="BH1583:BI1584"/>
    <mergeCell ref="BF1583:BG1584"/>
    <mergeCell ref="BD1583:BE1584"/>
    <mergeCell ref="BB1583:BC1584"/>
    <mergeCell ref="AZ1583:BA1584"/>
    <mergeCell ref="AX1583:AY1584"/>
    <mergeCell ref="AV1583:AW1584"/>
    <mergeCell ref="N1585:O1586"/>
    <mergeCell ref="L1585:M1586"/>
    <mergeCell ref="J1585:K1586"/>
    <mergeCell ref="AL1585:AM1586"/>
    <mergeCell ref="AJ1585:AK1586"/>
    <mergeCell ref="AH1585:AI1586"/>
    <mergeCell ref="AF1585:AG1586"/>
    <mergeCell ref="H1585:I1586"/>
    <mergeCell ref="D1585:E1586"/>
    <mergeCell ref="B1585:C1586"/>
    <mergeCell ref="Z1585:AA1586"/>
    <mergeCell ref="X1585:Y1586"/>
    <mergeCell ref="V1585:W1586"/>
    <mergeCell ref="T1585:U1586"/>
    <mergeCell ref="R1585:S1586"/>
    <mergeCell ref="P1585:Q1586"/>
    <mergeCell ref="AD1585:AE1586"/>
    <mergeCell ref="AB1585:AC1586"/>
    <mergeCell ref="AX1585:AY1586"/>
    <mergeCell ref="AV1585:AW1586"/>
    <mergeCell ref="AT1585:AU1586"/>
    <mergeCell ref="AR1585:AS1586"/>
    <mergeCell ref="AP1585:AQ1586"/>
    <mergeCell ref="AN1585:AO1586"/>
    <mergeCell ref="BJ1585:BK1586"/>
    <mergeCell ref="BH1585:BI1586"/>
    <mergeCell ref="BF1585:BG1586"/>
    <mergeCell ref="BD1585:BE1586"/>
    <mergeCell ref="BB1585:BC1586"/>
    <mergeCell ref="AZ1585:BA1586"/>
    <mergeCell ref="N1587:O1587"/>
    <mergeCell ref="L1587:M1587"/>
    <mergeCell ref="J1587:K1587"/>
    <mergeCell ref="H1587:I1587"/>
    <mergeCell ref="D1587:E1587"/>
    <mergeCell ref="B1587:C1587"/>
    <mergeCell ref="Z1587:AA1587"/>
    <mergeCell ref="X1587:Y1587"/>
    <mergeCell ref="V1587:W1587"/>
    <mergeCell ref="T1587:U1587"/>
    <mergeCell ref="R1587:S1587"/>
    <mergeCell ref="P1587:Q1587"/>
    <mergeCell ref="AL1587:AM1587"/>
    <mergeCell ref="AJ1587:AK1587"/>
    <mergeCell ref="AH1587:AI1587"/>
    <mergeCell ref="AF1587:AG1587"/>
    <mergeCell ref="AD1587:AE1587"/>
    <mergeCell ref="AB1587:AC1587"/>
    <mergeCell ref="AX1587:AY1587"/>
    <mergeCell ref="AV1587:AW1587"/>
    <mergeCell ref="AT1587:AU1587"/>
    <mergeCell ref="AR1587:AS1587"/>
    <mergeCell ref="AP1587:AQ1587"/>
    <mergeCell ref="AN1587:AO1587"/>
    <mergeCell ref="BJ1587:BK1587"/>
    <mergeCell ref="BH1587:BI1587"/>
    <mergeCell ref="BF1587:BG1587"/>
    <mergeCell ref="BD1587:BE1587"/>
    <mergeCell ref="BB1587:BC1587"/>
    <mergeCell ref="AZ1587:BA1587"/>
    <mergeCell ref="O1590:R1590"/>
    <mergeCell ref="L1590:N1590"/>
    <mergeCell ref="H1590:J1590"/>
    <mergeCell ref="D1590:E1590"/>
    <mergeCell ref="B1590:C1590"/>
    <mergeCell ref="N1588:O1588"/>
    <mergeCell ref="L1588:M1588"/>
    <mergeCell ref="J1588:K1588"/>
    <mergeCell ref="D1588:E1588"/>
    <mergeCell ref="AK1590:AN1590"/>
    <mergeCell ref="AH1590:AJ1590"/>
    <mergeCell ref="AD1590:AF1590"/>
    <mergeCell ref="Z1590:AC1590"/>
    <mergeCell ref="W1590:Y1590"/>
    <mergeCell ref="S1590:U1590"/>
    <mergeCell ref="O1592:R1592"/>
    <mergeCell ref="L1592:N1592"/>
    <mergeCell ref="H1592:J1592"/>
    <mergeCell ref="D1592:E1592"/>
    <mergeCell ref="B1592:C1592"/>
    <mergeCell ref="BI1590:BK1590"/>
    <mergeCell ref="BE1590:BG1590"/>
    <mergeCell ref="AZ1590:BD1590"/>
    <mergeCell ref="AS1590:AU1590"/>
    <mergeCell ref="AO1590:AQ1590"/>
    <mergeCell ref="AK1592:AN1592"/>
    <mergeCell ref="AH1592:AJ1592"/>
    <mergeCell ref="AD1592:AF1592"/>
    <mergeCell ref="Z1592:AC1592"/>
    <mergeCell ref="W1592:Y1592"/>
    <mergeCell ref="S1592:U1592"/>
    <mergeCell ref="AL1479:BM1479"/>
    <mergeCell ref="AE1479:AK1479"/>
    <mergeCell ref="E1479:AC1479"/>
    <mergeCell ref="B1477:BN1477"/>
    <mergeCell ref="BA1593:BN1593"/>
    <mergeCell ref="BI1592:BK1592"/>
    <mergeCell ref="BE1592:BG1592"/>
    <mergeCell ref="AZ1592:BD1592"/>
    <mergeCell ref="AS1592:AU1592"/>
    <mergeCell ref="AO1592:AQ1592"/>
    <mergeCell ref="BD1481:BM1481"/>
    <mergeCell ref="BA1481:BC1481"/>
    <mergeCell ref="AI1481:AZ1481"/>
    <mergeCell ref="AE1481:AH1481"/>
    <mergeCell ref="E1481:AC1481"/>
    <mergeCell ref="C1481:D1481"/>
    <mergeCell ref="H1484:I1485"/>
    <mergeCell ref="C1484:D1485"/>
    <mergeCell ref="B1484:B1485"/>
    <mergeCell ref="J1485:K1485"/>
    <mergeCell ref="N1485:O1485"/>
    <mergeCell ref="L1485:M1485"/>
    <mergeCell ref="J1484:O1484"/>
    <mergeCell ref="BF1484:BK1484"/>
    <mergeCell ref="AZ1484:BE1484"/>
    <mergeCell ref="AT1484:AY1484"/>
    <mergeCell ref="AN1484:AS1484"/>
    <mergeCell ref="AH1484:AM1484"/>
    <mergeCell ref="T1485:U1485"/>
    <mergeCell ref="AX1485:AY1485"/>
    <mergeCell ref="AV1485:AW1485"/>
    <mergeCell ref="AT1485:AU1485"/>
    <mergeCell ref="AR1485:AS1485"/>
    <mergeCell ref="R1485:S1485"/>
    <mergeCell ref="P1485:Q1485"/>
    <mergeCell ref="AF1485:AG1485"/>
    <mergeCell ref="AD1485:AE1485"/>
    <mergeCell ref="AB1485:AC1485"/>
    <mergeCell ref="X1484:Y1485"/>
    <mergeCell ref="V1484:W1485"/>
    <mergeCell ref="P1484:U1484"/>
    <mergeCell ref="AB1484:AG1484"/>
    <mergeCell ref="Z1484:AA1485"/>
    <mergeCell ref="AP1485:AQ1485"/>
    <mergeCell ref="AN1485:AO1485"/>
    <mergeCell ref="AL1485:AM1485"/>
    <mergeCell ref="AJ1485:AK1485"/>
    <mergeCell ref="AH1485:AI1485"/>
    <mergeCell ref="F1486:F1487"/>
    <mergeCell ref="P1486:Q1487"/>
    <mergeCell ref="N1486:O1487"/>
    <mergeCell ref="L1486:M1487"/>
    <mergeCell ref="J1486:K1487"/>
    <mergeCell ref="E1486:E1487"/>
    <mergeCell ref="C1486:D1486"/>
    <mergeCell ref="B1486:B1487"/>
    <mergeCell ref="BJ1485:BK1485"/>
    <mergeCell ref="BH1485:BI1485"/>
    <mergeCell ref="BF1485:BG1485"/>
    <mergeCell ref="BD1485:BE1485"/>
    <mergeCell ref="BB1485:BC1485"/>
    <mergeCell ref="AZ1485:BA1485"/>
    <mergeCell ref="R1486:S1487"/>
    <mergeCell ref="H1486:I1487"/>
    <mergeCell ref="AD1486:AE1487"/>
    <mergeCell ref="AB1486:AC1487"/>
    <mergeCell ref="Z1486:AA1487"/>
    <mergeCell ref="X1486:Y1487"/>
    <mergeCell ref="V1486:W1487"/>
    <mergeCell ref="T1486:U1487"/>
    <mergeCell ref="AP1486:AQ1487"/>
    <mergeCell ref="AN1486:AO1487"/>
    <mergeCell ref="AL1486:AM1487"/>
    <mergeCell ref="AJ1486:AK1487"/>
    <mergeCell ref="AH1486:AI1487"/>
    <mergeCell ref="AF1486:AG1487"/>
    <mergeCell ref="BB1486:BC1487"/>
    <mergeCell ref="AZ1486:BA1487"/>
    <mergeCell ref="AX1486:AY1487"/>
    <mergeCell ref="AV1486:AW1487"/>
    <mergeCell ref="AT1486:AU1487"/>
    <mergeCell ref="AR1486:AS1487"/>
    <mergeCell ref="F1488:F1489"/>
    <mergeCell ref="E1488:E1489"/>
    <mergeCell ref="C1488:D1488"/>
    <mergeCell ref="B1488:B1489"/>
    <mergeCell ref="C1487:D1487"/>
    <mergeCell ref="BL1486:BN1487"/>
    <mergeCell ref="BJ1486:BK1487"/>
    <mergeCell ref="BH1486:BI1487"/>
    <mergeCell ref="BF1486:BG1487"/>
    <mergeCell ref="BD1486:BE1487"/>
    <mergeCell ref="R1488:S1489"/>
    <mergeCell ref="P1488:Q1489"/>
    <mergeCell ref="N1488:O1489"/>
    <mergeCell ref="L1488:M1489"/>
    <mergeCell ref="J1488:K1489"/>
    <mergeCell ref="H1488:I1489"/>
    <mergeCell ref="AD1488:AE1489"/>
    <mergeCell ref="AB1488:AC1489"/>
    <mergeCell ref="Z1488:AA1489"/>
    <mergeCell ref="X1488:Y1489"/>
    <mergeCell ref="V1488:W1489"/>
    <mergeCell ref="T1488:U1489"/>
    <mergeCell ref="AP1488:AQ1489"/>
    <mergeCell ref="AN1488:AO1489"/>
    <mergeCell ref="AL1488:AM1489"/>
    <mergeCell ref="AJ1488:AK1489"/>
    <mergeCell ref="AH1488:AI1489"/>
    <mergeCell ref="AF1488:AG1489"/>
    <mergeCell ref="BB1488:BC1489"/>
    <mergeCell ref="AZ1488:BA1489"/>
    <mergeCell ref="AX1488:AY1489"/>
    <mergeCell ref="AV1488:AW1489"/>
    <mergeCell ref="AT1488:AU1489"/>
    <mergeCell ref="AR1488:AS1489"/>
    <mergeCell ref="F1490:F1491"/>
    <mergeCell ref="E1490:E1491"/>
    <mergeCell ref="C1490:D1490"/>
    <mergeCell ref="B1490:B1491"/>
    <mergeCell ref="C1489:D1489"/>
    <mergeCell ref="BL1488:BN1489"/>
    <mergeCell ref="BJ1488:BK1489"/>
    <mergeCell ref="BH1488:BI1489"/>
    <mergeCell ref="BF1488:BG1489"/>
    <mergeCell ref="BD1488:BE1489"/>
    <mergeCell ref="R1490:S1491"/>
    <mergeCell ref="P1490:Q1491"/>
    <mergeCell ref="N1490:O1491"/>
    <mergeCell ref="L1490:M1491"/>
    <mergeCell ref="J1490:K1491"/>
    <mergeCell ref="H1490:I1491"/>
    <mergeCell ref="AD1490:AE1491"/>
    <mergeCell ref="AB1490:AC1491"/>
    <mergeCell ref="Z1490:AA1491"/>
    <mergeCell ref="X1490:Y1491"/>
    <mergeCell ref="V1490:W1491"/>
    <mergeCell ref="T1490:U1491"/>
    <mergeCell ref="AP1490:AQ1491"/>
    <mergeCell ref="AN1490:AO1491"/>
    <mergeCell ref="AL1490:AM1491"/>
    <mergeCell ref="AJ1490:AK1491"/>
    <mergeCell ref="AH1490:AI1491"/>
    <mergeCell ref="AF1490:AG1491"/>
    <mergeCell ref="BB1490:BC1491"/>
    <mergeCell ref="AZ1490:BA1491"/>
    <mergeCell ref="AX1490:AY1491"/>
    <mergeCell ref="AV1490:AW1491"/>
    <mergeCell ref="AT1490:AU1491"/>
    <mergeCell ref="AR1490:AS1491"/>
    <mergeCell ref="F1492:F1493"/>
    <mergeCell ref="E1492:E1493"/>
    <mergeCell ref="C1492:D1492"/>
    <mergeCell ref="B1492:B1493"/>
    <mergeCell ref="C1491:D1491"/>
    <mergeCell ref="BL1490:BN1491"/>
    <mergeCell ref="BJ1490:BK1491"/>
    <mergeCell ref="BH1490:BI1491"/>
    <mergeCell ref="BF1490:BG1491"/>
    <mergeCell ref="BD1490:BE1491"/>
    <mergeCell ref="R1492:S1493"/>
    <mergeCell ref="P1492:Q1493"/>
    <mergeCell ref="N1492:O1493"/>
    <mergeCell ref="L1492:M1493"/>
    <mergeCell ref="J1492:K1493"/>
    <mergeCell ref="H1492:I1493"/>
    <mergeCell ref="AD1492:AE1493"/>
    <mergeCell ref="AB1492:AC1493"/>
    <mergeCell ref="Z1492:AA1493"/>
    <mergeCell ref="X1492:Y1493"/>
    <mergeCell ref="V1492:W1493"/>
    <mergeCell ref="T1492:U1493"/>
    <mergeCell ref="AP1492:AQ1493"/>
    <mergeCell ref="AN1492:AO1493"/>
    <mergeCell ref="AL1492:AM1493"/>
    <mergeCell ref="AJ1492:AK1493"/>
    <mergeCell ref="AH1492:AI1493"/>
    <mergeCell ref="AF1492:AG1493"/>
    <mergeCell ref="BB1492:BC1493"/>
    <mergeCell ref="AZ1492:BA1493"/>
    <mergeCell ref="AX1492:AY1493"/>
    <mergeCell ref="AV1492:AW1493"/>
    <mergeCell ref="AT1492:AU1493"/>
    <mergeCell ref="AR1492:AS1493"/>
    <mergeCell ref="F1494:F1495"/>
    <mergeCell ref="E1494:E1495"/>
    <mergeCell ref="C1494:D1494"/>
    <mergeCell ref="B1494:B1495"/>
    <mergeCell ref="C1493:D1493"/>
    <mergeCell ref="BL1492:BN1493"/>
    <mergeCell ref="BJ1492:BK1493"/>
    <mergeCell ref="BH1492:BI1493"/>
    <mergeCell ref="BF1492:BG1493"/>
    <mergeCell ref="BD1492:BE1493"/>
    <mergeCell ref="R1494:S1495"/>
    <mergeCell ref="P1494:Q1495"/>
    <mergeCell ref="N1494:O1495"/>
    <mergeCell ref="L1494:M1495"/>
    <mergeCell ref="J1494:K1495"/>
    <mergeCell ref="H1494:I1495"/>
    <mergeCell ref="AD1494:AE1495"/>
    <mergeCell ref="AB1494:AC1495"/>
    <mergeCell ref="Z1494:AA1495"/>
    <mergeCell ref="X1494:Y1495"/>
    <mergeCell ref="V1494:W1495"/>
    <mergeCell ref="T1494:U1495"/>
    <mergeCell ref="AP1494:AQ1495"/>
    <mergeCell ref="AN1494:AO1495"/>
    <mergeCell ref="AL1494:AM1495"/>
    <mergeCell ref="AJ1494:AK1495"/>
    <mergeCell ref="AH1494:AI1495"/>
    <mergeCell ref="AF1494:AG1495"/>
    <mergeCell ref="BB1494:BC1495"/>
    <mergeCell ref="AZ1494:BA1495"/>
    <mergeCell ref="AX1494:AY1495"/>
    <mergeCell ref="AV1494:AW1495"/>
    <mergeCell ref="AT1494:AU1495"/>
    <mergeCell ref="AR1494:AS1495"/>
    <mergeCell ref="F1496:F1497"/>
    <mergeCell ref="E1496:E1497"/>
    <mergeCell ref="C1496:D1496"/>
    <mergeCell ref="B1496:B1497"/>
    <mergeCell ref="C1495:D1495"/>
    <mergeCell ref="BL1494:BN1495"/>
    <mergeCell ref="BJ1494:BK1495"/>
    <mergeCell ref="BH1494:BI1495"/>
    <mergeCell ref="BF1494:BG1495"/>
    <mergeCell ref="BD1494:BE1495"/>
    <mergeCell ref="R1496:S1497"/>
    <mergeCell ref="P1496:Q1497"/>
    <mergeCell ref="N1496:O1497"/>
    <mergeCell ref="L1496:M1497"/>
    <mergeCell ref="J1496:K1497"/>
    <mergeCell ref="H1496:I1497"/>
    <mergeCell ref="AD1496:AE1497"/>
    <mergeCell ref="AB1496:AC1497"/>
    <mergeCell ref="Z1496:AA1497"/>
    <mergeCell ref="X1496:Y1497"/>
    <mergeCell ref="V1496:W1497"/>
    <mergeCell ref="T1496:U1497"/>
    <mergeCell ref="AP1496:AQ1497"/>
    <mergeCell ref="AN1496:AO1497"/>
    <mergeCell ref="AL1496:AM1497"/>
    <mergeCell ref="AJ1496:AK1497"/>
    <mergeCell ref="AH1496:AI1497"/>
    <mergeCell ref="AF1496:AG1497"/>
    <mergeCell ref="BB1496:BC1497"/>
    <mergeCell ref="AZ1496:BA1497"/>
    <mergeCell ref="AX1496:AY1497"/>
    <mergeCell ref="AV1496:AW1497"/>
    <mergeCell ref="AT1496:AU1497"/>
    <mergeCell ref="AR1496:AS1497"/>
    <mergeCell ref="F1498:F1499"/>
    <mergeCell ref="E1498:E1499"/>
    <mergeCell ref="C1498:D1498"/>
    <mergeCell ref="B1498:B1499"/>
    <mergeCell ref="C1497:D1497"/>
    <mergeCell ref="BL1496:BN1497"/>
    <mergeCell ref="BJ1496:BK1497"/>
    <mergeCell ref="BH1496:BI1497"/>
    <mergeCell ref="BF1496:BG1497"/>
    <mergeCell ref="BD1496:BE1497"/>
    <mergeCell ref="R1498:S1499"/>
    <mergeCell ref="P1498:Q1499"/>
    <mergeCell ref="N1498:O1499"/>
    <mergeCell ref="L1498:M1499"/>
    <mergeCell ref="J1498:K1499"/>
    <mergeCell ref="H1498:I1499"/>
    <mergeCell ref="AD1498:AE1499"/>
    <mergeCell ref="AB1498:AC1499"/>
    <mergeCell ref="Z1498:AA1499"/>
    <mergeCell ref="X1498:Y1499"/>
    <mergeCell ref="V1498:W1499"/>
    <mergeCell ref="T1498:U1499"/>
    <mergeCell ref="AP1498:AQ1499"/>
    <mergeCell ref="AN1498:AO1499"/>
    <mergeCell ref="AL1498:AM1499"/>
    <mergeCell ref="AJ1498:AK1499"/>
    <mergeCell ref="AH1498:AI1499"/>
    <mergeCell ref="AF1498:AG1499"/>
    <mergeCell ref="BB1498:BC1499"/>
    <mergeCell ref="AZ1498:BA1499"/>
    <mergeCell ref="AX1498:AY1499"/>
    <mergeCell ref="AV1498:AW1499"/>
    <mergeCell ref="AT1498:AU1499"/>
    <mergeCell ref="AR1498:AS1499"/>
    <mergeCell ref="F1500:F1501"/>
    <mergeCell ref="E1500:E1501"/>
    <mergeCell ref="C1500:D1500"/>
    <mergeCell ref="B1500:B1501"/>
    <mergeCell ref="C1499:D1499"/>
    <mergeCell ref="BL1498:BN1499"/>
    <mergeCell ref="BJ1498:BK1499"/>
    <mergeCell ref="BH1498:BI1499"/>
    <mergeCell ref="BF1498:BG1499"/>
    <mergeCell ref="BD1498:BE1499"/>
    <mergeCell ref="R1500:S1501"/>
    <mergeCell ref="P1500:Q1501"/>
    <mergeCell ref="N1500:O1501"/>
    <mergeCell ref="L1500:M1501"/>
    <mergeCell ref="J1500:K1501"/>
    <mergeCell ref="H1500:I1501"/>
    <mergeCell ref="AD1500:AE1501"/>
    <mergeCell ref="AB1500:AC1501"/>
    <mergeCell ref="Z1500:AA1501"/>
    <mergeCell ref="X1500:Y1501"/>
    <mergeCell ref="V1500:W1501"/>
    <mergeCell ref="T1500:U1501"/>
    <mergeCell ref="AP1500:AQ1501"/>
    <mergeCell ref="AN1500:AO1501"/>
    <mergeCell ref="AL1500:AM1501"/>
    <mergeCell ref="AJ1500:AK1501"/>
    <mergeCell ref="AH1500:AI1501"/>
    <mergeCell ref="AF1500:AG1501"/>
    <mergeCell ref="BB1500:BC1501"/>
    <mergeCell ref="AZ1500:BA1501"/>
    <mergeCell ref="AX1500:AY1501"/>
    <mergeCell ref="AV1500:AW1501"/>
    <mergeCell ref="AT1500:AU1501"/>
    <mergeCell ref="AR1500:AS1501"/>
    <mergeCell ref="F1502:F1503"/>
    <mergeCell ref="E1502:E1503"/>
    <mergeCell ref="C1502:D1502"/>
    <mergeCell ref="B1502:B1503"/>
    <mergeCell ref="C1501:D1501"/>
    <mergeCell ref="BL1500:BN1501"/>
    <mergeCell ref="BJ1500:BK1501"/>
    <mergeCell ref="BH1500:BI1501"/>
    <mergeCell ref="BF1500:BG1501"/>
    <mergeCell ref="BD1500:BE1501"/>
    <mergeCell ref="R1502:S1503"/>
    <mergeCell ref="P1502:Q1503"/>
    <mergeCell ref="N1502:O1503"/>
    <mergeCell ref="L1502:M1503"/>
    <mergeCell ref="J1502:K1503"/>
    <mergeCell ref="H1502:I1503"/>
    <mergeCell ref="AD1502:AE1503"/>
    <mergeCell ref="AB1502:AC1503"/>
    <mergeCell ref="Z1502:AA1503"/>
    <mergeCell ref="X1502:Y1503"/>
    <mergeCell ref="V1502:W1503"/>
    <mergeCell ref="T1502:U1503"/>
    <mergeCell ref="AP1502:AQ1503"/>
    <mergeCell ref="AN1502:AO1503"/>
    <mergeCell ref="AL1502:AM1503"/>
    <mergeCell ref="AJ1502:AK1503"/>
    <mergeCell ref="AH1502:AI1503"/>
    <mergeCell ref="AF1502:AG1503"/>
    <mergeCell ref="BB1502:BC1503"/>
    <mergeCell ref="AZ1502:BA1503"/>
    <mergeCell ref="AX1502:AY1503"/>
    <mergeCell ref="AV1502:AW1503"/>
    <mergeCell ref="AT1502:AU1503"/>
    <mergeCell ref="AR1502:AS1503"/>
    <mergeCell ref="F1504:F1505"/>
    <mergeCell ref="E1504:E1505"/>
    <mergeCell ref="C1504:D1504"/>
    <mergeCell ref="B1504:B1505"/>
    <mergeCell ref="C1503:D1503"/>
    <mergeCell ref="BL1502:BN1503"/>
    <mergeCell ref="BJ1502:BK1503"/>
    <mergeCell ref="BH1502:BI1503"/>
    <mergeCell ref="BF1502:BG1503"/>
    <mergeCell ref="BD1502:BE1503"/>
    <mergeCell ref="R1504:S1505"/>
    <mergeCell ref="P1504:Q1505"/>
    <mergeCell ref="N1504:O1505"/>
    <mergeCell ref="L1504:M1505"/>
    <mergeCell ref="J1504:K1505"/>
    <mergeCell ref="H1504:I1505"/>
    <mergeCell ref="AD1504:AE1505"/>
    <mergeCell ref="AB1504:AC1505"/>
    <mergeCell ref="Z1504:AA1505"/>
    <mergeCell ref="X1504:Y1505"/>
    <mergeCell ref="V1504:W1505"/>
    <mergeCell ref="T1504:U1505"/>
    <mergeCell ref="AP1504:AQ1505"/>
    <mergeCell ref="AN1504:AO1505"/>
    <mergeCell ref="AL1504:AM1505"/>
    <mergeCell ref="AJ1504:AK1505"/>
    <mergeCell ref="AH1504:AI1505"/>
    <mergeCell ref="AF1504:AG1505"/>
    <mergeCell ref="BB1504:BC1505"/>
    <mergeCell ref="AZ1504:BA1505"/>
    <mergeCell ref="AX1504:AY1505"/>
    <mergeCell ref="AV1504:AW1505"/>
    <mergeCell ref="AT1504:AU1505"/>
    <mergeCell ref="AR1504:AS1505"/>
    <mergeCell ref="F1506:F1507"/>
    <mergeCell ref="E1506:E1507"/>
    <mergeCell ref="C1506:D1506"/>
    <mergeCell ref="B1506:B1507"/>
    <mergeCell ref="C1505:D1505"/>
    <mergeCell ref="BL1504:BN1505"/>
    <mergeCell ref="BJ1504:BK1505"/>
    <mergeCell ref="BH1504:BI1505"/>
    <mergeCell ref="BF1504:BG1505"/>
    <mergeCell ref="BD1504:BE1505"/>
    <mergeCell ref="R1506:S1507"/>
    <mergeCell ref="P1506:Q1507"/>
    <mergeCell ref="N1506:O1507"/>
    <mergeCell ref="L1506:M1507"/>
    <mergeCell ref="J1506:K1507"/>
    <mergeCell ref="H1506:I1507"/>
    <mergeCell ref="AD1506:AE1507"/>
    <mergeCell ref="AB1506:AC1507"/>
    <mergeCell ref="Z1506:AA1507"/>
    <mergeCell ref="X1506:Y1507"/>
    <mergeCell ref="V1506:W1507"/>
    <mergeCell ref="T1506:U1507"/>
    <mergeCell ref="AP1506:AQ1507"/>
    <mergeCell ref="AN1506:AO1507"/>
    <mergeCell ref="AL1506:AM1507"/>
    <mergeCell ref="AJ1506:AK1507"/>
    <mergeCell ref="AH1506:AI1507"/>
    <mergeCell ref="AF1506:AG1507"/>
    <mergeCell ref="BB1506:BC1507"/>
    <mergeCell ref="AZ1506:BA1507"/>
    <mergeCell ref="AX1506:AY1507"/>
    <mergeCell ref="AV1506:AW1507"/>
    <mergeCell ref="AT1506:AU1507"/>
    <mergeCell ref="AR1506:AS1507"/>
    <mergeCell ref="F1508:F1509"/>
    <mergeCell ref="E1508:E1509"/>
    <mergeCell ref="C1508:D1508"/>
    <mergeCell ref="B1508:B1509"/>
    <mergeCell ref="C1507:D1507"/>
    <mergeCell ref="BL1506:BN1507"/>
    <mergeCell ref="BJ1506:BK1507"/>
    <mergeCell ref="BH1506:BI1507"/>
    <mergeCell ref="BF1506:BG1507"/>
    <mergeCell ref="BD1506:BE1507"/>
    <mergeCell ref="R1508:S1509"/>
    <mergeCell ref="P1508:Q1509"/>
    <mergeCell ref="N1508:O1509"/>
    <mergeCell ref="L1508:M1509"/>
    <mergeCell ref="J1508:K1509"/>
    <mergeCell ref="H1508:I1509"/>
    <mergeCell ref="AD1508:AE1509"/>
    <mergeCell ref="AB1508:AC1509"/>
    <mergeCell ref="Z1508:AA1509"/>
    <mergeCell ref="X1508:Y1509"/>
    <mergeCell ref="V1508:W1509"/>
    <mergeCell ref="T1508:U1509"/>
    <mergeCell ref="AP1508:AQ1509"/>
    <mergeCell ref="AN1508:AO1509"/>
    <mergeCell ref="AL1508:AM1509"/>
    <mergeCell ref="AJ1508:AK1509"/>
    <mergeCell ref="AH1508:AI1509"/>
    <mergeCell ref="AF1508:AG1509"/>
    <mergeCell ref="BB1508:BC1509"/>
    <mergeCell ref="AZ1508:BA1509"/>
    <mergeCell ref="AX1508:AY1509"/>
    <mergeCell ref="AV1508:AW1509"/>
    <mergeCell ref="AT1508:AU1509"/>
    <mergeCell ref="AR1508:AS1509"/>
    <mergeCell ref="F1510:F1511"/>
    <mergeCell ref="E1510:E1511"/>
    <mergeCell ref="C1510:D1510"/>
    <mergeCell ref="B1510:B1511"/>
    <mergeCell ref="C1509:D1509"/>
    <mergeCell ref="BL1508:BN1509"/>
    <mergeCell ref="BJ1508:BK1509"/>
    <mergeCell ref="BH1508:BI1509"/>
    <mergeCell ref="BF1508:BG1509"/>
    <mergeCell ref="BD1508:BE1509"/>
    <mergeCell ref="R1510:S1511"/>
    <mergeCell ref="P1510:Q1511"/>
    <mergeCell ref="N1510:O1511"/>
    <mergeCell ref="L1510:M1511"/>
    <mergeCell ref="J1510:K1511"/>
    <mergeCell ref="H1510:I1511"/>
    <mergeCell ref="AD1510:AE1511"/>
    <mergeCell ref="AB1510:AC1511"/>
    <mergeCell ref="Z1510:AA1511"/>
    <mergeCell ref="X1510:Y1511"/>
    <mergeCell ref="V1510:W1511"/>
    <mergeCell ref="T1510:U1511"/>
    <mergeCell ref="AP1510:AQ1511"/>
    <mergeCell ref="AN1510:AO1511"/>
    <mergeCell ref="AL1510:AM1511"/>
    <mergeCell ref="AJ1510:AK1511"/>
    <mergeCell ref="AH1510:AI1511"/>
    <mergeCell ref="AF1510:AG1511"/>
    <mergeCell ref="BB1510:BC1511"/>
    <mergeCell ref="AZ1510:BA1511"/>
    <mergeCell ref="AX1510:AY1511"/>
    <mergeCell ref="AV1510:AW1511"/>
    <mergeCell ref="AT1510:AU1511"/>
    <mergeCell ref="AR1510:AS1511"/>
    <mergeCell ref="F1512:F1513"/>
    <mergeCell ref="E1512:E1513"/>
    <mergeCell ref="C1512:D1512"/>
    <mergeCell ref="B1512:B1513"/>
    <mergeCell ref="C1511:D1511"/>
    <mergeCell ref="BL1510:BN1511"/>
    <mergeCell ref="BJ1510:BK1511"/>
    <mergeCell ref="BH1510:BI1511"/>
    <mergeCell ref="BF1510:BG1511"/>
    <mergeCell ref="BD1510:BE1511"/>
    <mergeCell ref="R1512:S1513"/>
    <mergeCell ref="P1512:Q1513"/>
    <mergeCell ref="N1512:O1513"/>
    <mergeCell ref="L1512:M1513"/>
    <mergeCell ref="J1512:K1513"/>
    <mergeCell ref="H1512:I1513"/>
    <mergeCell ref="AD1512:AE1513"/>
    <mergeCell ref="AB1512:AC1513"/>
    <mergeCell ref="Z1512:AA1513"/>
    <mergeCell ref="X1512:Y1513"/>
    <mergeCell ref="V1512:W1513"/>
    <mergeCell ref="T1512:U1513"/>
    <mergeCell ref="AP1512:AQ1513"/>
    <mergeCell ref="AN1512:AO1513"/>
    <mergeCell ref="AL1512:AM1513"/>
    <mergeCell ref="AJ1512:AK1513"/>
    <mergeCell ref="AH1512:AI1513"/>
    <mergeCell ref="AF1512:AG1513"/>
    <mergeCell ref="BB1512:BC1513"/>
    <mergeCell ref="AZ1512:BA1513"/>
    <mergeCell ref="AX1512:AY1513"/>
    <mergeCell ref="AV1512:AW1513"/>
    <mergeCell ref="AT1512:AU1513"/>
    <mergeCell ref="AR1512:AS1513"/>
    <mergeCell ref="F1514:F1515"/>
    <mergeCell ref="E1514:E1515"/>
    <mergeCell ref="C1514:D1514"/>
    <mergeCell ref="B1514:B1515"/>
    <mergeCell ref="C1513:D1513"/>
    <mergeCell ref="BL1512:BN1513"/>
    <mergeCell ref="BJ1512:BK1513"/>
    <mergeCell ref="BH1512:BI1513"/>
    <mergeCell ref="BF1512:BG1513"/>
    <mergeCell ref="BD1512:BE1513"/>
    <mergeCell ref="R1514:S1515"/>
    <mergeCell ref="P1514:Q1515"/>
    <mergeCell ref="N1514:O1515"/>
    <mergeCell ref="L1514:M1515"/>
    <mergeCell ref="J1514:K1515"/>
    <mergeCell ref="H1514:I1515"/>
    <mergeCell ref="AD1514:AE1515"/>
    <mergeCell ref="AB1514:AC1515"/>
    <mergeCell ref="Z1514:AA1515"/>
    <mergeCell ref="X1514:Y1515"/>
    <mergeCell ref="V1514:W1515"/>
    <mergeCell ref="T1514:U1515"/>
    <mergeCell ref="AP1514:AQ1515"/>
    <mergeCell ref="AN1514:AO1515"/>
    <mergeCell ref="AL1514:AM1515"/>
    <mergeCell ref="AJ1514:AK1515"/>
    <mergeCell ref="AH1514:AI1515"/>
    <mergeCell ref="AF1514:AG1515"/>
    <mergeCell ref="BB1514:BC1515"/>
    <mergeCell ref="AZ1514:BA1515"/>
    <mergeCell ref="AX1514:AY1515"/>
    <mergeCell ref="AV1514:AW1515"/>
    <mergeCell ref="AT1514:AU1515"/>
    <mergeCell ref="AR1514:AS1515"/>
    <mergeCell ref="F1516:F1517"/>
    <mergeCell ref="E1516:E1517"/>
    <mergeCell ref="C1516:D1516"/>
    <mergeCell ref="B1516:B1517"/>
    <mergeCell ref="C1515:D1515"/>
    <mergeCell ref="BL1514:BN1515"/>
    <mergeCell ref="BJ1514:BK1515"/>
    <mergeCell ref="BH1514:BI1515"/>
    <mergeCell ref="BF1514:BG1515"/>
    <mergeCell ref="BD1514:BE1515"/>
    <mergeCell ref="R1516:S1517"/>
    <mergeCell ref="P1516:Q1517"/>
    <mergeCell ref="N1516:O1517"/>
    <mergeCell ref="L1516:M1517"/>
    <mergeCell ref="J1516:K1517"/>
    <mergeCell ref="H1516:I1517"/>
    <mergeCell ref="AD1516:AE1517"/>
    <mergeCell ref="AB1516:AC1517"/>
    <mergeCell ref="Z1516:AA1517"/>
    <mergeCell ref="X1516:Y1517"/>
    <mergeCell ref="V1516:W1517"/>
    <mergeCell ref="T1516:U1517"/>
    <mergeCell ref="AP1516:AQ1517"/>
    <mergeCell ref="AN1516:AO1517"/>
    <mergeCell ref="AL1516:AM1517"/>
    <mergeCell ref="AJ1516:AK1517"/>
    <mergeCell ref="AH1516:AI1517"/>
    <mergeCell ref="AF1516:AG1517"/>
    <mergeCell ref="BB1516:BC1517"/>
    <mergeCell ref="AZ1516:BA1517"/>
    <mergeCell ref="AX1516:AY1517"/>
    <mergeCell ref="AV1516:AW1517"/>
    <mergeCell ref="AT1516:AU1517"/>
    <mergeCell ref="AR1516:AS1517"/>
    <mergeCell ref="F1518:F1519"/>
    <mergeCell ref="E1518:E1519"/>
    <mergeCell ref="C1518:D1518"/>
    <mergeCell ref="B1518:B1519"/>
    <mergeCell ref="C1517:D1517"/>
    <mergeCell ref="BL1516:BN1517"/>
    <mergeCell ref="BJ1516:BK1517"/>
    <mergeCell ref="BH1516:BI1517"/>
    <mergeCell ref="BF1516:BG1517"/>
    <mergeCell ref="BD1516:BE1517"/>
    <mergeCell ref="R1518:S1519"/>
    <mergeCell ref="P1518:Q1519"/>
    <mergeCell ref="N1518:O1519"/>
    <mergeCell ref="L1518:M1519"/>
    <mergeCell ref="J1518:K1519"/>
    <mergeCell ref="H1518:I1519"/>
    <mergeCell ref="AD1518:AE1519"/>
    <mergeCell ref="AB1518:AC1519"/>
    <mergeCell ref="Z1518:AA1519"/>
    <mergeCell ref="X1518:Y1519"/>
    <mergeCell ref="V1518:W1519"/>
    <mergeCell ref="T1518:U1519"/>
    <mergeCell ref="AP1518:AQ1519"/>
    <mergeCell ref="AN1518:AO1519"/>
    <mergeCell ref="AL1518:AM1519"/>
    <mergeCell ref="AJ1518:AK1519"/>
    <mergeCell ref="AH1518:AI1519"/>
    <mergeCell ref="AF1518:AG1519"/>
    <mergeCell ref="BB1518:BC1519"/>
    <mergeCell ref="AZ1518:BA1519"/>
    <mergeCell ref="AX1518:AY1519"/>
    <mergeCell ref="AV1518:AW1519"/>
    <mergeCell ref="AT1518:AU1519"/>
    <mergeCell ref="AR1518:AS1519"/>
    <mergeCell ref="F1520:F1521"/>
    <mergeCell ref="E1520:E1521"/>
    <mergeCell ref="C1520:D1520"/>
    <mergeCell ref="B1520:B1521"/>
    <mergeCell ref="C1519:D1519"/>
    <mergeCell ref="BL1518:BN1519"/>
    <mergeCell ref="BJ1518:BK1519"/>
    <mergeCell ref="BH1518:BI1519"/>
    <mergeCell ref="BF1518:BG1519"/>
    <mergeCell ref="BD1518:BE1519"/>
    <mergeCell ref="R1520:S1521"/>
    <mergeCell ref="P1520:Q1521"/>
    <mergeCell ref="N1520:O1521"/>
    <mergeCell ref="L1520:M1521"/>
    <mergeCell ref="J1520:K1521"/>
    <mergeCell ref="H1520:I1521"/>
    <mergeCell ref="AD1520:AE1521"/>
    <mergeCell ref="AB1520:AC1521"/>
    <mergeCell ref="Z1520:AA1521"/>
    <mergeCell ref="X1520:Y1521"/>
    <mergeCell ref="V1520:W1521"/>
    <mergeCell ref="T1520:U1521"/>
    <mergeCell ref="AP1520:AQ1521"/>
    <mergeCell ref="AN1520:AO1521"/>
    <mergeCell ref="AL1520:AM1521"/>
    <mergeCell ref="AJ1520:AK1521"/>
    <mergeCell ref="AH1520:AI1521"/>
    <mergeCell ref="AF1520:AG1521"/>
    <mergeCell ref="BB1520:BC1521"/>
    <mergeCell ref="AZ1520:BA1521"/>
    <mergeCell ref="AX1520:AY1521"/>
    <mergeCell ref="AV1520:AW1521"/>
    <mergeCell ref="AT1520:AU1521"/>
    <mergeCell ref="AR1520:AS1521"/>
    <mergeCell ref="F1522:F1523"/>
    <mergeCell ref="E1522:E1523"/>
    <mergeCell ref="C1522:D1522"/>
    <mergeCell ref="B1522:B1523"/>
    <mergeCell ref="C1521:D1521"/>
    <mergeCell ref="BL1520:BN1521"/>
    <mergeCell ref="BJ1520:BK1521"/>
    <mergeCell ref="BH1520:BI1521"/>
    <mergeCell ref="BF1520:BG1521"/>
    <mergeCell ref="BD1520:BE1521"/>
    <mergeCell ref="R1522:S1523"/>
    <mergeCell ref="P1522:Q1523"/>
    <mergeCell ref="N1522:O1523"/>
    <mergeCell ref="L1522:M1523"/>
    <mergeCell ref="J1522:K1523"/>
    <mergeCell ref="H1522:I1523"/>
    <mergeCell ref="AD1522:AE1523"/>
    <mergeCell ref="AB1522:AC1523"/>
    <mergeCell ref="Z1522:AA1523"/>
    <mergeCell ref="X1522:Y1523"/>
    <mergeCell ref="V1522:W1523"/>
    <mergeCell ref="T1522:U1523"/>
    <mergeCell ref="AP1522:AQ1523"/>
    <mergeCell ref="AN1522:AO1523"/>
    <mergeCell ref="AL1522:AM1523"/>
    <mergeCell ref="AJ1522:AK1523"/>
    <mergeCell ref="AH1522:AI1523"/>
    <mergeCell ref="AF1522:AG1523"/>
    <mergeCell ref="BB1522:BC1523"/>
    <mergeCell ref="AZ1522:BA1523"/>
    <mergeCell ref="AX1522:AY1523"/>
    <mergeCell ref="AV1522:AW1523"/>
    <mergeCell ref="AT1522:AU1523"/>
    <mergeCell ref="AR1522:AS1523"/>
    <mergeCell ref="F1524:F1525"/>
    <mergeCell ref="E1524:E1525"/>
    <mergeCell ref="C1524:D1524"/>
    <mergeCell ref="B1524:B1525"/>
    <mergeCell ref="C1523:D1523"/>
    <mergeCell ref="BL1522:BN1523"/>
    <mergeCell ref="BJ1522:BK1523"/>
    <mergeCell ref="BH1522:BI1523"/>
    <mergeCell ref="BF1522:BG1523"/>
    <mergeCell ref="BD1522:BE1523"/>
    <mergeCell ref="R1524:S1525"/>
    <mergeCell ref="P1524:Q1525"/>
    <mergeCell ref="N1524:O1525"/>
    <mergeCell ref="L1524:M1525"/>
    <mergeCell ref="J1524:K1525"/>
    <mergeCell ref="H1524:I1525"/>
    <mergeCell ref="AD1524:AE1525"/>
    <mergeCell ref="AB1524:AC1525"/>
    <mergeCell ref="Z1524:AA1525"/>
    <mergeCell ref="X1524:Y1525"/>
    <mergeCell ref="V1524:W1525"/>
    <mergeCell ref="T1524:U1525"/>
    <mergeCell ref="AP1524:AQ1525"/>
    <mergeCell ref="AN1524:AO1525"/>
    <mergeCell ref="AL1524:AM1525"/>
    <mergeCell ref="AJ1524:AK1525"/>
    <mergeCell ref="AH1524:AI1525"/>
    <mergeCell ref="AF1524:AG1525"/>
    <mergeCell ref="BB1524:BC1525"/>
    <mergeCell ref="AZ1524:BA1525"/>
    <mergeCell ref="AX1524:AY1525"/>
    <mergeCell ref="AV1524:AW1525"/>
    <mergeCell ref="AT1524:AU1525"/>
    <mergeCell ref="AR1524:AS1525"/>
    <mergeCell ref="J1526:K1527"/>
    <mergeCell ref="H1526:I1527"/>
    <mergeCell ref="D1526:E1527"/>
    <mergeCell ref="B1526:C1527"/>
    <mergeCell ref="C1525:D1525"/>
    <mergeCell ref="BL1524:BN1525"/>
    <mergeCell ref="BJ1524:BK1525"/>
    <mergeCell ref="BH1524:BI1525"/>
    <mergeCell ref="BF1524:BG1525"/>
    <mergeCell ref="BD1524:BE1525"/>
    <mergeCell ref="V1526:W1527"/>
    <mergeCell ref="T1526:U1527"/>
    <mergeCell ref="R1526:S1527"/>
    <mergeCell ref="P1526:Q1527"/>
    <mergeCell ref="N1526:O1527"/>
    <mergeCell ref="L1526:M1527"/>
    <mergeCell ref="AH1526:AI1527"/>
    <mergeCell ref="AF1526:AG1527"/>
    <mergeCell ref="AD1526:AE1527"/>
    <mergeCell ref="AB1526:AC1527"/>
    <mergeCell ref="Z1526:AA1527"/>
    <mergeCell ref="X1526:Y1527"/>
    <mergeCell ref="AT1526:AU1527"/>
    <mergeCell ref="AR1526:AS1527"/>
    <mergeCell ref="AP1526:AQ1527"/>
    <mergeCell ref="AN1526:AO1527"/>
    <mergeCell ref="AL1526:AM1527"/>
    <mergeCell ref="AJ1526:AK1527"/>
    <mergeCell ref="B1528:C1528"/>
    <mergeCell ref="BL1526:BN1527"/>
    <mergeCell ref="BJ1526:BK1527"/>
    <mergeCell ref="BH1526:BI1527"/>
    <mergeCell ref="BF1526:BG1527"/>
    <mergeCell ref="BD1526:BE1527"/>
    <mergeCell ref="BB1526:BC1527"/>
    <mergeCell ref="AZ1526:BA1527"/>
    <mergeCell ref="AX1526:AY1527"/>
    <mergeCell ref="AV1526:AW1527"/>
    <mergeCell ref="P1528:Q1528"/>
    <mergeCell ref="N1528:O1528"/>
    <mergeCell ref="L1528:M1528"/>
    <mergeCell ref="J1528:K1528"/>
    <mergeCell ref="H1528:I1528"/>
    <mergeCell ref="D1528:E1528"/>
    <mergeCell ref="AB1528:AC1528"/>
    <mergeCell ref="Z1528:AA1528"/>
    <mergeCell ref="X1528:Y1528"/>
    <mergeCell ref="V1528:W1528"/>
    <mergeCell ref="T1528:U1528"/>
    <mergeCell ref="R1528:S1528"/>
    <mergeCell ref="AN1528:AO1528"/>
    <mergeCell ref="AL1528:AM1528"/>
    <mergeCell ref="AJ1528:AK1528"/>
    <mergeCell ref="AH1528:AI1528"/>
    <mergeCell ref="AF1528:AG1528"/>
    <mergeCell ref="AD1528:AE1528"/>
    <mergeCell ref="AZ1528:BA1528"/>
    <mergeCell ref="AX1528:AY1528"/>
    <mergeCell ref="AV1528:AW1528"/>
    <mergeCell ref="AT1528:AU1528"/>
    <mergeCell ref="AR1528:AS1528"/>
    <mergeCell ref="AP1528:AQ1528"/>
    <mergeCell ref="BL1528:BN1528"/>
    <mergeCell ref="BJ1528:BK1528"/>
    <mergeCell ref="BH1528:BI1528"/>
    <mergeCell ref="BF1528:BG1528"/>
    <mergeCell ref="BD1528:BE1528"/>
    <mergeCell ref="BB1528:BC1528"/>
    <mergeCell ref="O1531:R1531"/>
    <mergeCell ref="L1531:N1531"/>
    <mergeCell ref="H1531:J1531"/>
    <mergeCell ref="D1531:E1531"/>
    <mergeCell ref="B1531:C1531"/>
    <mergeCell ref="N1529:O1529"/>
    <mergeCell ref="L1529:M1529"/>
    <mergeCell ref="J1529:K1529"/>
    <mergeCell ref="D1529:E1529"/>
    <mergeCell ref="AK1531:AN1531"/>
    <mergeCell ref="AH1531:AJ1531"/>
    <mergeCell ref="AD1531:AF1531"/>
    <mergeCell ref="Z1531:AC1531"/>
    <mergeCell ref="W1531:Y1531"/>
    <mergeCell ref="S1531:U1531"/>
    <mergeCell ref="O1533:R1533"/>
    <mergeCell ref="L1533:N1533"/>
    <mergeCell ref="H1533:J1533"/>
    <mergeCell ref="D1533:E1533"/>
    <mergeCell ref="B1533:C1533"/>
    <mergeCell ref="BI1531:BK1531"/>
    <mergeCell ref="BE1531:BG1531"/>
    <mergeCell ref="AZ1531:BD1531"/>
    <mergeCell ref="AS1531:AU1531"/>
    <mergeCell ref="AO1531:AQ1531"/>
    <mergeCell ref="AK1533:AN1533"/>
    <mergeCell ref="AH1533:AJ1533"/>
    <mergeCell ref="AD1533:AF1533"/>
    <mergeCell ref="Z1533:AC1533"/>
    <mergeCell ref="W1533:Y1533"/>
    <mergeCell ref="S1533:U1533"/>
    <mergeCell ref="AE1420:AK1420"/>
    <mergeCell ref="E1420:AC1420"/>
    <mergeCell ref="B1418:BN1418"/>
    <mergeCell ref="BA1534:BN1534"/>
    <mergeCell ref="BI1533:BK1533"/>
    <mergeCell ref="BE1533:BG1533"/>
    <mergeCell ref="AZ1533:BD1533"/>
    <mergeCell ref="AS1533:AU1533"/>
    <mergeCell ref="AO1533:AQ1533"/>
    <mergeCell ref="BD1422:BM1422"/>
    <mergeCell ref="AE1422:AH1422"/>
    <mergeCell ref="E1422:AC1422"/>
    <mergeCell ref="C1422:D1422"/>
    <mergeCell ref="H1425:I1426"/>
    <mergeCell ref="C1425:D1426"/>
    <mergeCell ref="AH1425:AM1425"/>
    <mergeCell ref="T1426:U1426"/>
    <mergeCell ref="R1426:S1426"/>
    <mergeCell ref="P1426:Q1426"/>
    <mergeCell ref="AF1426:AG1426"/>
    <mergeCell ref="B1425:B1426"/>
    <mergeCell ref="J1426:K1426"/>
    <mergeCell ref="N1426:O1426"/>
    <mergeCell ref="L1426:M1426"/>
    <mergeCell ref="J1425:O1425"/>
    <mergeCell ref="BL1425:BN1426"/>
    <mergeCell ref="BF1425:BK1425"/>
    <mergeCell ref="AZ1425:BE1425"/>
    <mergeCell ref="AT1425:AY1425"/>
    <mergeCell ref="AN1425:AS1425"/>
    <mergeCell ref="AD1426:AE1426"/>
    <mergeCell ref="AB1426:AC1426"/>
    <mergeCell ref="X1425:Y1426"/>
    <mergeCell ref="V1425:W1426"/>
    <mergeCell ref="P1425:U1425"/>
    <mergeCell ref="AB1425:AG1425"/>
    <mergeCell ref="Z1425:AA1426"/>
    <mergeCell ref="AX1426:AY1426"/>
    <mergeCell ref="AV1426:AW1426"/>
    <mergeCell ref="AT1426:AU1426"/>
    <mergeCell ref="AR1426:AS1426"/>
    <mergeCell ref="AP1426:AQ1426"/>
    <mergeCell ref="AN1426:AO1426"/>
    <mergeCell ref="AL1426:AM1426"/>
    <mergeCell ref="AJ1426:AK1426"/>
    <mergeCell ref="AH1426:AI1426"/>
    <mergeCell ref="F1427:F1428"/>
    <mergeCell ref="E1427:E1428"/>
    <mergeCell ref="C1427:D1427"/>
    <mergeCell ref="L1427:M1428"/>
    <mergeCell ref="J1427:K1428"/>
    <mergeCell ref="H1427:I1428"/>
    <mergeCell ref="AD1427:AE1428"/>
    <mergeCell ref="B1427:B1428"/>
    <mergeCell ref="BJ1426:BK1426"/>
    <mergeCell ref="BH1426:BI1426"/>
    <mergeCell ref="BF1426:BG1426"/>
    <mergeCell ref="BD1426:BE1426"/>
    <mergeCell ref="BB1426:BC1426"/>
    <mergeCell ref="AZ1426:BA1426"/>
    <mergeCell ref="R1427:S1428"/>
    <mergeCell ref="P1427:Q1428"/>
    <mergeCell ref="N1427:O1428"/>
    <mergeCell ref="AB1427:AC1428"/>
    <mergeCell ref="Z1427:AA1428"/>
    <mergeCell ref="X1427:Y1428"/>
    <mergeCell ref="V1427:W1428"/>
    <mergeCell ref="T1427:U1428"/>
    <mergeCell ref="AP1427:AQ1428"/>
    <mergeCell ref="AN1427:AO1428"/>
    <mergeCell ref="AL1427:AM1428"/>
    <mergeCell ref="AJ1427:AK1428"/>
    <mergeCell ref="AH1427:AI1428"/>
    <mergeCell ref="AF1427:AG1428"/>
    <mergeCell ref="BB1427:BC1428"/>
    <mergeCell ref="AZ1427:BA1428"/>
    <mergeCell ref="AX1427:AY1428"/>
    <mergeCell ref="AV1427:AW1428"/>
    <mergeCell ref="AT1427:AU1428"/>
    <mergeCell ref="AR1427:AS1428"/>
    <mergeCell ref="F1429:F1430"/>
    <mergeCell ref="E1429:E1430"/>
    <mergeCell ref="C1429:D1429"/>
    <mergeCell ref="B1429:B1430"/>
    <mergeCell ref="C1428:D1428"/>
    <mergeCell ref="BL1427:BN1428"/>
    <mergeCell ref="BJ1427:BK1428"/>
    <mergeCell ref="BH1427:BI1428"/>
    <mergeCell ref="BF1427:BG1428"/>
    <mergeCell ref="BD1427:BE1428"/>
    <mergeCell ref="R1429:S1430"/>
    <mergeCell ref="P1429:Q1430"/>
    <mergeCell ref="N1429:O1430"/>
    <mergeCell ref="L1429:M1430"/>
    <mergeCell ref="J1429:K1430"/>
    <mergeCell ref="H1429:I1430"/>
    <mergeCell ref="AD1429:AE1430"/>
    <mergeCell ref="AB1429:AC1430"/>
    <mergeCell ref="Z1429:AA1430"/>
    <mergeCell ref="X1429:Y1430"/>
    <mergeCell ref="V1429:W1430"/>
    <mergeCell ref="T1429:U1430"/>
    <mergeCell ref="AP1429:AQ1430"/>
    <mergeCell ref="AN1429:AO1430"/>
    <mergeCell ref="AL1429:AM1430"/>
    <mergeCell ref="AJ1429:AK1430"/>
    <mergeCell ref="AH1429:AI1430"/>
    <mergeCell ref="AF1429:AG1430"/>
    <mergeCell ref="BB1429:BC1430"/>
    <mergeCell ref="AZ1429:BA1430"/>
    <mergeCell ref="AX1429:AY1430"/>
    <mergeCell ref="AV1429:AW1430"/>
    <mergeCell ref="AT1429:AU1430"/>
    <mergeCell ref="AR1429:AS1430"/>
    <mergeCell ref="F1431:F1432"/>
    <mergeCell ref="E1431:E1432"/>
    <mergeCell ref="C1431:D1431"/>
    <mergeCell ref="B1431:B1432"/>
    <mergeCell ref="C1430:D1430"/>
    <mergeCell ref="BL1429:BN1430"/>
    <mergeCell ref="BJ1429:BK1430"/>
    <mergeCell ref="BH1429:BI1430"/>
    <mergeCell ref="BF1429:BG1430"/>
    <mergeCell ref="BD1429:BE1430"/>
    <mergeCell ref="R1431:S1432"/>
    <mergeCell ref="P1431:Q1432"/>
    <mergeCell ref="N1431:O1432"/>
    <mergeCell ref="L1431:M1432"/>
    <mergeCell ref="J1431:K1432"/>
    <mergeCell ref="H1431:I1432"/>
    <mergeCell ref="AD1431:AE1432"/>
    <mergeCell ref="AB1431:AC1432"/>
    <mergeCell ref="Z1431:AA1432"/>
    <mergeCell ref="X1431:Y1432"/>
    <mergeCell ref="V1431:W1432"/>
    <mergeCell ref="T1431:U1432"/>
    <mergeCell ref="AP1431:AQ1432"/>
    <mergeCell ref="AN1431:AO1432"/>
    <mergeCell ref="AL1431:AM1432"/>
    <mergeCell ref="AJ1431:AK1432"/>
    <mergeCell ref="AH1431:AI1432"/>
    <mergeCell ref="AF1431:AG1432"/>
    <mergeCell ref="BB1431:BC1432"/>
    <mergeCell ref="AZ1431:BA1432"/>
    <mergeCell ref="AX1431:AY1432"/>
    <mergeCell ref="AV1431:AW1432"/>
    <mergeCell ref="AT1431:AU1432"/>
    <mergeCell ref="AR1431:AS1432"/>
    <mergeCell ref="F1433:F1434"/>
    <mergeCell ref="E1433:E1434"/>
    <mergeCell ref="C1433:D1433"/>
    <mergeCell ref="B1433:B1434"/>
    <mergeCell ref="C1432:D1432"/>
    <mergeCell ref="BL1431:BN1432"/>
    <mergeCell ref="BJ1431:BK1432"/>
    <mergeCell ref="BH1431:BI1432"/>
    <mergeCell ref="BF1431:BG1432"/>
    <mergeCell ref="BD1431:BE1432"/>
    <mergeCell ref="R1433:S1434"/>
    <mergeCell ref="P1433:Q1434"/>
    <mergeCell ref="N1433:O1434"/>
    <mergeCell ref="L1433:M1434"/>
    <mergeCell ref="J1433:K1434"/>
    <mergeCell ref="H1433:I1434"/>
    <mergeCell ref="AD1433:AE1434"/>
    <mergeCell ref="AB1433:AC1434"/>
    <mergeCell ref="Z1433:AA1434"/>
    <mergeCell ref="X1433:Y1434"/>
    <mergeCell ref="V1433:W1434"/>
    <mergeCell ref="T1433:U1434"/>
    <mergeCell ref="AP1433:AQ1434"/>
    <mergeCell ref="AN1433:AO1434"/>
    <mergeCell ref="AL1433:AM1434"/>
    <mergeCell ref="AJ1433:AK1434"/>
    <mergeCell ref="AH1433:AI1434"/>
    <mergeCell ref="AF1433:AG1434"/>
    <mergeCell ref="BB1433:BC1434"/>
    <mergeCell ref="AZ1433:BA1434"/>
    <mergeCell ref="AX1433:AY1434"/>
    <mergeCell ref="AV1433:AW1434"/>
    <mergeCell ref="AT1433:AU1434"/>
    <mergeCell ref="AR1433:AS1434"/>
    <mergeCell ref="F1435:F1436"/>
    <mergeCell ref="E1435:E1436"/>
    <mergeCell ref="C1435:D1435"/>
    <mergeCell ref="B1435:B1436"/>
    <mergeCell ref="C1434:D1434"/>
    <mergeCell ref="BL1433:BN1434"/>
    <mergeCell ref="BJ1433:BK1434"/>
    <mergeCell ref="BH1433:BI1434"/>
    <mergeCell ref="BF1433:BG1434"/>
    <mergeCell ref="BD1433:BE1434"/>
    <mergeCell ref="R1435:S1436"/>
    <mergeCell ref="P1435:Q1436"/>
    <mergeCell ref="N1435:O1436"/>
    <mergeCell ref="L1435:M1436"/>
    <mergeCell ref="J1435:K1436"/>
    <mergeCell ref="H1435:I1436"/>
    <mergeCell ref="AD1435:AE1436"/>
    <mergeCell ref="AB1435:AC1436"/>
    <mergeCell ref="Z1435:AA1436"/>
    <mergeCell ref="X1435:Y1436"/>
    <mergeCell ref="V1435:W1436"/>
    <mergeCell ref="T1435:U1436"/>
    <mergeCell ref="AP1435:AQ1436"/>
    <mergeCell ref="AN1435:AO1436"/>
    <mergeCell ref="AL1435:AM1436"/>
    <mergeCell ref="AJ1435:AK1436"/>
    <mergeCell ref="AH1435:AI1436"/>
    <mergeCell ref="AF1435:AG1436"/>
    <mergeCell ref="BB1435:BC1436"/>
    <mergeCell ref="AZ1435:BA1436"/>
    <mergeCell ref="AX1435:AY1436"/>
    <mergeCell ref="AV1435:AW1436"/>
    <mergeCell ref="AT1435:AU1436"/>
    <mergeCell ref="AR1435:AS1436"/>
    <mergeCell ref="F1437:F1438"/>
    <mergeCell ref="E1437:E1438"/>
    <mergeCell ref="C1437:D1437"/>
    <mergeCell ref="B1437:B1438"/>
    <mergeCell ref="C1436:D1436"/>
    <mergeCell ref="BL1435:BN1436"/>
    <mergeCell ref="BJ1435:BK1436"/>
    <mergeCell ref="BH1435:BI1436"/>
    <mergeCell ref="BF1435:BG1436"/>
    <mergeCell ref="BD1435:BE1436"/>
    <mergeCell ref="R1437:S1438"/>
    <mergeCell ref="P1437:Q1438"/>
    <mergeCell ref="N1437:O1438"/>
    <mergeCell ref="L1437:M1438"/>
    <mergeCell ref="J1437:K1438"/>
    <mergeCell ref="H1437:I1438"/>
    <mergeCell ref="AD1437:AE1438"/>
    <mergeCell ref="AB1437:AC1438"/>
    <mergeCell ref="Z1437:AA1438"/>
    <mergeCell ref="X1437:Y1438"/>
    <mergeCell ref="V1437:W1438"/>
    <mergeCell ref="T1437:U1438"/>
    <mergeCell ref="AP1437:AQ1438"/>
    <mergeCell ref="AN1437:AO1438"/>
    <mergeCell ref="AL1437:AM1438"/>
    <mergeCell ref="AJ1437:AK1438"/>
    <mergeCell ref="AH1437:AI1438"/>
    <mergeCell ref="AF1437:AG1438"/>
    <mergeCell ref="BB1437:BC1438"/>
    <mergeCell ref="AZ1437:BA1438"/>
    <mergeCell ref="AX1437:AY1438"/>
    <mergeCell ref="AV1437:AW1438"/>
    <mergeCell ref="AT1437:AU1438"/>
    <mergeCell ref="AR1437:AS1438"/>
    <mergeCell ref="F1439:F1440"/>
    <mergeCell ref="E1439:E1440"/>
    <mergeCell ref="C1439:D1439"/>
    <mergeCell ref="B1439:B1440"/>
    <mergeCell ref="C1438:D1438"/>
    <mergeCell ref="BL1437:BN1438"/>
    <mergeCell ref="BJ1437:BK1438"/>
    <mergeCell ref="BH1437:BI1438"/>
    <mergeCell ref="BF1437:BG1438"/>
    <mergeCell ref="BD1437:BE1438"/>
    <mergeCell ref="R1439:S1440"/>
    <mergeCell ref="P1439:Q1440"/>
    <mergeCell ref="N1439:O1440"/>
    <mergeCell ref="L1439:M1440"/>
    <mergeCell ref="J1439:K1440"/>
    <mergeCell ref="H1439:I1440"/>
    <mergeCell ref="AD1439:AE1440"/>
    <mergeCell ref="AB1439:AC1440"/>
    <mergeCell ref="Z1439:AA1440"/>
    <mergeCell ref="X1439:Y1440"/>
    <mergeCell ref="V1439:W1440"/>
    <mergeCell ref="T1439:U1440"/>
    <mergeCell ref="AP1439:AQ1440"/>
    <mergeCell ref="AN1439:AO1440"/>
    <mergeCell ref="AL1439:AM1440"/>
    <mergeCell ref="AJ1439:AK1440"/>
    <mergeCell ref="AH1439:AI1440"/>
    <mergeCell ref="AF1439:AG1440"/>
    <mergeCell ref="BB1439:BC1440"/>
    <mergeCell ref="AZ1439:BA1440"/>
    <mergeCell ref="AX1439:AY1440"/>
    <mergeCell ref="AV1439:AW1440"/>
    <mergeCell ref="AT1439:AU1440"/>
    <mergeCell ref="AR1439:AS1440"/>
    <mergeCell ref="F1441:F1442"/>
    <mergeCell ref="E1441:E1442"/>
    <mergeCell ref="C1441:D1441"/>
    <mergeCell ref="B1441:B1442"/>
    <mergeCell ref="C1440:D1440"/>
    <mergeCell ref="BL1439:BN1440"/>
    <mergeCell ref="BJ1439:BK1440"/>
    <mergeCell ref="BH1439:BI1440"/>
    <mergeCell ref="BF1439:BG1440"/>
    <mergeCell ref="BD1439:BE1440"/>
    <mergeCell ref="R1441:S1442"/>
    <mergeCell ref="P1441:Q1442"/>
    <mergeCell ref="N1441:O1442"/>
    <mergeCell ref="L1441:M1442"/>
    <mergeCell ref="J1441:K1442"/>
    <mergeCell ref="H1441:I1442"/>
    <mergeCell ref="AD1441:AE1442"/>
    <mergeCell ref="AB1441:AC1442"/>
    <mergeCell ref="Z1441:AA1442"/>
    <mergeCell ref="X1441:Y1442"/>
    <mergeCell ref="V1441:W1442"/>
    <mergeCell ref="T1441:U1442"/>
    <mergeCell ref="AP1441:AQ1442"/>
    <mergeCell ref="AN1441:AO1442"/>
    <mergeCell ref="AL1441:AM1442"/>
    <mergeCell ref="AJ1441:AK1442"/>
    <mergeCell ref="AH1441:AI1442"/>
    <mergeCell ref="AF1441:AG1442"/>
    <mergeCell ref="BB1441:BC1442"/>
    <mergeCell ref="AZ1441:BA1442"/>
    <mergeCell ref="AX1441:AY1442"/>
    <mergeCell ref="AV1441:AW1442"/>
    <mergeCell ref="AT1441:AU1442"/>
    <mergeCell ref="AR1441:AS1442"/>
    <mergeCell ref="F1443:F1444"/>
    <mergeCell ref="E1443:E1444"/>
    <mergeCell ref="C1443:D1443"/>
    <mergeCell ref="B1443:B1444"/>
    <mergeCell ref="C1442:D1442"/>
    <mergeCell ref="BL1441:BN1442"/>
    <mergeCell ref="BJ1441:BK1442"/>
    <mergeCell ref="BH1441:BI1442"/>
    <mergeCell ref="BF1441:BG1442"/>
    <mergeCell ref="BD1441:BE1442"/>
    <mergeCell ref="R1443:S1444"/>
    <mergeCell ref="P1443:Q1444"/>
    <mergeCell ref="N1443:O1444"/>
    <mergeCell ref="L1443:M1444"/>
    <mergeCell ref="J1443:K1444"/>
    <mergeCell ref="H1443:I1444"/>
    <mergeCell ref="AD1443:AE1444"/>
    <mergeCell ref="AB1443:AC1444"/>
    <mergeCell ref="Z1443:AA1444"/>
    <mergeCell ref="X1443:Y1444"/>
    <mergeCell ref="V1443:W1444"/>
    <mergeCell ref="T1443:U1444"/>
    <mergeCell ref="AP1443:AQ1444"/>
    <mergeCell ref="AN1443:AO1444"/>
    <mergeCell ref="AL1443:AM1444"/>
    <mergeCell ref="AJ1443:AK1444"/>
    <mergeCell ref="AH1443:AI1444"/>
    <mergeCell ref="AF1443:AG1444"/>
    <mergeCell ref="BB1443:BC1444"/>
    <mergeCell ref="AZ1443:BA1444"/>
    <mergeCell ref="AX1443:AY1444"/>
    <mergeCell ref="AV1443:AW1444"/>
    <mergeCell ref="AT1443:AU1444"/>
    <mergeCell ref="AR1443:AS1444"/>
    <mergeCell ref="F1445:F1446"/>
    <mergeCell ref="E1445:E1446"/>
    <mergeCell ref="C1445:D1445"/>
    <mergeCell ref="B1445:B1446"/>
    <mergeCell ref="C1444:D1444"/>
    <mergeCell ref="BL1443:BN1444"/>
    <mergeCell ref="BJ1443:BK1444"/>
    <mergeCell ref="BH1443:BI1444"/>
    <mergeCell ref="BF1443:BG1444"/>
    <mergeCell ref="BD1443:BE1444"/>
    <mergeCell ref="R1445:S1446"/>
    <mergeCell ref="P1445:Q1446"/>
    <mergeCell ref="N1445:O1446"/>
    <mergeCell ref="L1445:M1446"/>
    <mergeCell ref="J1445:K1446"/>
    <mergeCell ref="H1445:I1446"/>
    <mergeCell ref="AD1445:AE1446"/>
    <mergeCell ref="AB1445:AC1446"/>
    <mergeCell ref="Z1445:AA1446"/>
    <mergeCell ref="X1445:Y1446"/>
    <mergeCell ref="V1445:W1446"/>
    <mergeCell ref="T1445:U1446"/>
    <mergeCell ref="AP1445:AQ1446"/>
    <mergeCell ref="AN1445:AO1446"/>
    <mergeCell ref="AL1445:AM1446"/>
    <mergeCell ref="AJ1445:AK1446"/>
    <mergeCell ref="AH1445:AI1446"/>
    <mergeCell ref="AF1445:AG1446"/>
    <mergeCell ref="BB1445:BC1446"/>
    <mergeCell ref="AZ1445:BA1446"/>
    <mergeCell ref="AX1445:AY1446"/>
    <mergeCell ref="AV1445:AW1446"/>
    <mergeCell ref="AT1445:AU1446"/>
    <mergeCell ref="AR1445:AS1446"/>
    <mergeCell ref="F1447:F1448"/>
    <mergeCell ref="E1447:E1448"/>
    <mergeCell ref="C1447:D1447"/>
    <mergeCell ref="B1447:B1448"/>
    <mergeCell ref="C1446:D1446"/>
    <mergeCell ref="BL1445:BN1446"/>
    <mergeCell ref="BJ1445:BK1446"/>
    <mergeCell ref="BH1445:BI1446"/>
    <mergeCell ref="BF1445:BG1446"/>
    <mergeCell ref="BD1445:BE1446"/>
    <mergeCell ref="R1447:S1448"/>
    <mergeCell ref="P1447:Q1448"/>
    <mergeCell ref="N1447:O1448"/>
    <mergeCell ref="L1447:M1448"/>
    <mergeCell ref="J1447:K1448"/>
    <mergeCell ref="H1447:I1448"/>
    <mergeCell ref="AD1447:AE1448"/>
    <mergeCell ref="AB1447:AC1448"/>
    <mergeCell ref="Z1447:AA1448"/>
    <mergeCell ref="X1447:Y1448"/>
    <mergeCell ref="V1447:W1448"/>
    <mergeCell ref="T1447:U1448"/>
    <mergeCell ref="AP1447:AQ1448"/>
    <mergeCell ref="AN1447:AO1448"/>
    <mergeCell ref="AL1447:AM1448"/>
    <mergeCell ref="AJ1447:AK1448"/>
    <mergeCell ref="AH1447:AI1448"/>
    <mergeCell ref="AF1447:AG1448"/>
    <mergeCell ref="BB1447:BC1448"/>
    <mergeCell ref="AZ1447:BA1448"/>
    <mergeCell ref="AX1447:AY1448"/>
    <mergeCell ref="AV1447:AW1448"/>
    <mergeCell ref="AT1447:AU1448"/>
    <mergeCell ref="AR1447:AS1448"/>
    <mergeCell ref="F1449:F1450"/>
    <mergeCell ref="E1449:E1450"/>
    <mergeCell ref="C1449:D1449"/>
    <mergeCell ref="B1449:B1450"/>
    <mergeCell ref="C1448:D1448"/>
    <mergeCell ref="BL1447:BN1448"/>
    <mergeCell ref="BJ1447:BK1448"/>
    <mergeCell ref="BH1447:BI1448"/>
    <mergeCell ref="BF1447:BG1448"/>
    <mergeCell ref="BD1447:BE1448"/>
    <mergeCell ref="R1449:S1450"/>
    <mergeCell ref="P1449:Q1450"/>
    <mergeCell ref="N1449:O1450"/>
    <mergeCell ref="L1449:M1450"/>
    <mergeCell ref="J1449:K1450"/>
    <mergeCell ref="H1449:I1450"/>
    <mergeCell ref="AD1449:AE1450"/>
    <mergeCell ref="AB1449:AC1450"/>
    <mergeCell ref="Z1449:AA1450"/>
    <mergeCell ref="X1449:Y1450"/>
    <mergeCell ref="V1449:W1450"/>
    <mergeCell ref="T1449:U1450"/>
    <mergeCell ref="AP1449:AQ1450"/>
    <mergeCell ref="AN1449:AO1450"/>
    <mergeCell ref="AL1449:AM1450"/>
    <mergeCell ref="AJ1449:AK1450"/>
    <mergeCell ref="AH1449:AI1450"/>
    <mergeCell ref="AF1449:AG1450"/>
    <mergeCell ref="BB1449:BC1450"/>
    <mergeCell ref="AZ1449:BA1450"/>
    <mergeCell ref="AX1449:AY1450"/>
    <mergeCell ref="AV1449:AW1450"/>
    <mergeCell ref="AT1449:AU1450"/>
    <mergeCell ref="AR1449:AS1450"/>
    <mergeCell ref="F1451:F1452"/>
    <mergeCell ref="E1451:E1452"/>
    <mergeCell ref="C1451:D1451"/>
    <mergeCell ref="B1451:B1452"/>
    <mergeCell ref="C1450:D1450"/>
    <mergeCell ref="BL1449:BN1450"/>
    <mergeCell ref="BJ1449:BK1450"/>
    <mergeCell ref="BH1449:BI1450"/>
    <mergeCell ref="BF1449:BG1450"/>
    <mergeCell ref="BD1449:BE1450"/>
    <mergeCell ref="R1451:S1452"/>
    <mergeCell ref="P1451:Q1452"/>
    <mergeCell ref="N1451:O1452"/>
    <mergeCell ref="L1451:M1452"/>
    <mergeCell ref="J1451:K1452"/>
    <mergeCell ref="H1451:I1452"/>
    <mergeCell ref="AD1451:AE1452"/>
    <mergeCell ref="AB1451:AC1452"/>
    <mergeCell ref="Z1451:AA1452"/>
    <mergeCell ref="X1451:Y1452"/>
    <mergeCell ref="V1451:W1452"/>
    <mergeCell ref="T1451:U1452"/>
    <mergeCell ref="AP1451:AQ1452"/>
    <mergeCell ref="AN1451:AO1452"/>
    <mergeCell ref="AL1451:AM1452"/>
    <mergeCell ref="AJ1451:AK1452"/>
    <mergeCell ref="AH1451:AI1452"/>
    <mergeCell ref="AF1451:AG1452"/>
    <mergeCell ref="BB1451:BC1452"/>
    <mergeCell ref="AZ1451:BA1452"/>
    <mergeCell ref="AX1451:AY1452"/>
    <mergeCell ref="AV1451:AW1452"/>
    <mergeCell ref="AT1451:AU1452"/>
    <mergeCell ref="AR1451:AS1452"/>
    <mergeCell ref="F1453:F1454"/>
    <mergeCell ref="E1453:E1454"/>
    <mergeCell ref="C1453:D1453"/>
    <mergeCell ref="B1453:B1454"/>
    <mergeCell ref="C1452:D1452"/>
    <mergeCell ref="BL1451:BN1452"/>
    <mergeCell ref="BJ1451:BK1452"/>
    <mergeCell ref="BH1451:BI1452"/>
    <mergeCell ref="BF1451:BG1452"/>
    <mergeCell ref="BD1451:BE1452"/>
    <mergeCell ref="R1453:S1454"/>
    <mergeCell ref="P1453:Q1454"/>
    <mergeCell ref="N1453:O1454"/>
    <mergeCell ref="L1453:M1454"/>
    <mergeCell ref="J1453:K1454"/>
    <mergeCell ref="H1453:I1454"/>
    <mergeCell ref="AD1453:AE1454"/>
    <mergeCell ref="AB1453:AC1454"/>
    <mergeCell ref="Z1453:AA1454"/>
    <mergeCell ref="X1453:Y1454"/>
    <mergeCell ref="V1453:W1454"/>
    <mergeCell ref="T1453:U1454"/>
    <mergeCell ref="AP1453:AQ1454"/>
    <mergeCell ref="AN1453:AO1454"/>
    <mergeCell ref="AL1453:AM1454"/>
    <mergeCell ref="AJ1453:AK1454"/>
    <mergeCell ref="AH1453:AI1454"/>
    <mergeCell ref="AF1453:AG1454"/>
    <mergeCell ref="BB1453:BC1454"/>
    <mergeCell ref="AZ1453:BA1454"/>
    <mergeCell ref="AX1453:AY1454"/>
    <mergeCell ref="AV1453:AW1454"/>
    <mergeCell ref="AT1453:AU1454"/>
    <mergeCell ref="AR1453:AS1454"/>
    <mergeCell ref="F1455:F1456"/>
    <mergeCell ref="E1455:E1456"/>
    <mergeCell ref="C1455:D1455"/>
    <mergeCell ref="B1455:B1456"/>
    <mergeCell ref="C1454:D1454"/>
    <mergeCell ref="BL1453:BN1454"/>
    <mergeCell ref="BJ1453:BK1454"/>
    <mergeCell ref="BH1453:BI1454"/>
    <mergeCell ref="BF1453:BG1454"/>
    <mergeCell ref="BD1453:BE1454"/>
    <mergeCell ref="R1455:S1456"/>
    <mergeCell ref="P1455:Q1456"/>
    <mergeCell ref="N1455:O1456"/>
    <mergeCell ref="L1455:M1456"/>
    <mergeCell ref="J1455:K1456"/>
    <mergeCell ref="H1455:I1456"/>
    <mergeCell ref="AD1455:AE1456"/>
    <mergeCell ref="AB1455:AC1456"/>
    <mergeCell ref="Z1455:AA1456"/>
    <mergeCell ref="X1455:Y1456"/>
    <mergeCell ref="V1455:W1456"/>
    <mergeCell ref="T1455:U1456"/>
    <mergeCell ref="AP1455:AQ1456"/>
    <mergeCell ref="AN1455:AO1456"/>
    <mergeCell ref="AL1455:AM1456"/>
    <mergeCell ref="AJ1455:AK1456"/>
    <mergeCell ref="AH1455:AI1456"/>
    <mergeCell ref="AF1455:AG1456"/>
    <mergeCell ref="BB1455:BC1456"/>
    <mergeCell ref="AZ1455:BA1456"/>
    <mergeCell ref="AX1455:AY1456"/>
    <mergeCell ref="AV1455:AW1456"/>
    <mergeCell ref="AT1455:AU1456"/>
    <mergeCell ref="AR1455:AS1456"/>
    <mergeCell ref="F1457:F1458"/>
    <mergeCell ref="E1457:E1458"/>
    <mergeCell ref="C1457:D1457"/>
    <mergeCell ref="B1457:B1458"/>
    <mergeCell ref="C1456:D1456"/>
    <mergeCell ref="BL1455:BN1456"/>
    <mergeCell ref="BJ1455:BK1456"/>
    <mergeCell ref="BH1455:BI1456"/>
    <mergeCell ref="BF1455:BG1456"/>
    <mergeCell ref="BD1455:BE1456"/>
    <mergeCell ref="R1457:S1458"/>
    <mergeCell ref="P1457:Q1458"/>
    <mergeCell ref="N1457:O1458"/>
    <mergeCell ref="L1457:M1458"/>
    <mergeCell ref="J1457:K1458"/>
    <mergeCell ref="H1457:I1458"/>
    <mergeCell ref="AD1457:AE1458"/>
    <mergeCell ref="AB1457:AC1458"/>
    <mergeCell ref="Z1457:AA1458"/>
    <mergeCell ref="X1457:Y1458"/>
    <mergeCell ref="V1457:W1458"/>
    <mergeCell ref="T1457:U1458"/>
    <mergeCell ref="AP1457:AQ1458"/>
    <mergeCell ref="AN1457:AO1458"/>
    <mergeCell ref="AL1457:AM1458"/>
    <mergeCell ref="AJ1457:AK1458"/>
    <mergeCell ref="AH1457:AI1458"/>
    <mergeCell ref="AF1457:AG1458"/>
    <mergeCell ref="BB1457:BC1458"/>
    <mergeCell ref="AZ1457:BA1458"/>
    <mergeCell ref="AX1457:AY1458"/>
    <mergeCell ref="AV1457:AW1458"/>
    <mergeCell ref="AT1457:AU1458"/>
    <mergeCell ref="AR1457:AS1458"/>
    <mergeCell ref="F1459:F1460"/>
    <mergeCell ref="E1459:E1460"/>
    <mergeCell ref="C1459:D1459"/>
    <mergeCell ref="B1459:B1460"/>
    <mergeCell ref="C1458:D1458"/>
    <mergeCell ref="BL1457:BN1458"/>
    <mergeCell ref="BJ1457:BK1458"/>
    <mergeCell ref="BH1457:BI1458"/>
    <mergeCell ref="BF1457:BG1458"/>
    <mergeCell ref="BD1457:BE1458"/>
    <mergeCell ref="R1459:S1460"/>
    <mergeCell ref="P1459:Q1460"/>
    <mergeCell ref="N1459:O1460"/>
    <mergeCell ref="L1459:M1460"/>
    <mergeCell ref="J1459:K1460"/>
    <mergeCell ref="H1459:I1460"/>
    <mergeCell ref="AD1459:AE1460"/>
    <mergeCell ref="AB1459:AC1460"/>
    <mergeCell ref="Z1459:AA1460"/>
    <mergeCell ref="X1459:Y1460"/>
    <mergeCell ref="V1459:W1460"/>
    <mergeCell ref="T1459:U1460"/>
    <mergeCell ref="AP1459:AQ1460"/>
    <mergeCell ref="AN1459:AO1460"/>
    <mergeCell ref="AL1459:AM1460"/>
    <mergeCell ref="AJ1459:AK1460"/>
    <mergeCell ref="AH1459:AI1460"/>
    <mergeCell ref="AF1459:AG1460"/>
    <mergeCell ref="BB1459:BC1460"/>
    <mergeCell ref="AZ1459:BA1460"/>
    <mergeCell ref="AX1459:AY1460"/>
    <mergeCell ref="AV1459:AW1460"/>
    <mergeCell ref="AT1459:AU1460"/>
    <mergeCell ref="AR1459:AS1460"/>
    <mergeCell ref="F1461:F1462"/>
    <mergeCell ref="E1461:E1462"/>
    <mergeCell ref="C1461:D1461"/>
    <mergeCell ref="B1461:B1462"/>
    <mergeCell ref="C1460:D1460"/>
    <mergeCell ref="BL1459:BN1460"/>
    <mergeCell ref="BJ1459:BK1460"/>
    <mergeCell ref="BH1459:BI1460"/>
    <mergeCell ref="BF1459:BG1460"/>
    <mergeCell ref="BD1459:BE1460"/>
    <mergeCell ref="R1461:S1462"/>
    <mergeCell ref="P1461:Q1462"/>
    <mergeCell ref="N1461:O1462"/>
    <mergeCell ref="L1461:M1462"/>
    <mergeCell ref="J1461:K1462"/>
    <mergeCell ref="H1461:I1462"/>
    <mergeCell ref="AD1461:AE1462"/>
    <mergeCell ref="AB1461:AC1462"/>
    <mergeCell ref="Z1461:AA1462"/>
    <mergeCell ref="X1461:Y1462"/>
    <mergeCell ref="V1461:W1462"/>
    <mergeCell ref="T1461:U1462"/>
    <mergeCell ref="AP1461:AQ1462"/>
    <mergeCell ref="AN1461:AO1462"/>
    <mergeCell ref="AL1461:AM1462"/>
    <mergeCell ref="AJ1461:AK1462"/>
    <mergeCell ref="AH1461:AI1462"/>
    <mergeCell ref="AF1461:AG1462"/>
    <mergeCell ref="BB1461:BC1462"/>
    <mergeCell ref="AZ1461:BA1462"/>
    <mergeCell ref="AX1461:AY1462"/>
    <mergeCell ref="AV1461:AW1462"/>
    <mergeCell ref="AT1461:AU1462"/>
    <mergeCell ref="AR1461:AS1462"/>
    <mergeCell ref="F1463:F1464"/>
    <mergeCell ref="E1463:E1464"/>
    <mergeCell ref="C1463:D1463"/>
    <mergeCell ref="B1463:B1464"/>
    <mergeCell ref="C1462:D1462"/>
    <mergeCell ref="BL1461:BN1462"/>
    <mergeCell ref="BJ1461:BK1462"/>
    <mergeCell ref="BH1461:BI1462"/>
    <mergeCell ref="BF1461:BG1462"/>
    <mergeCell ref="BD1461:BE1462"/>
    <mergeCell ref="R1463:S1464"/>
    <mergeCell ref="P1463:Q1464"/>
    <mergeCell ref="N1463:O1464"/>
    <mergeCell ref="L1463:M1464"/>
    <mergeCell ref="J1463:K1464"/>
    <mergeCell ref="H1463:I1464"/>
    <mergeCell ref="AD1463:AE1464"/>
    <mergeCell ref="AB1463:AC1464"/>
    <mergeCell ref="Z1463:AA1464"/>
    <mergeCell ref="X1463:Y1464"/>
    <mergeCell ref="V1463:W1464"/>
    <mergeCell ref="T1463:U1464"/>
    <mergeCell ref="AP1463:AQ1464"/>
    <mergeCell ref="AN1463:AO1464"/>
    <mergeCell ref="AL1463:AM1464"/>
    <mergeCell ref="AJ1463:AK1464"/>
    <mergeCell ref="AH1463:AI1464"/>
    <mergeCell ref="AF1463:AG1464"/>
    <mergeCell ref="BB1463:BC1464"/>
    <mergeCell ref="AZ1463:BA1464"/>
    <mergeCell ref="AX1463:AY1464"/>
    <mergeCell ref="AV1463:AW1464"/>
    <mergeCell ref="AT1463:AU1464"/>
    <mergeCell ref="AR1463:AS1464"/>
    <mergeCell ref="F1465:F1466"/>
    <mergeCell ref="E1465:E1466"/>
    <mergeCell ref="C1465:D1465"/>
    <mergeCell ref="B1465:B1466"/>
    <mergeCell ref="C1464:D1464"/>
    <mergeCell ref="BL1463:BN1464"/>
    <mergeCell ref="BJ1463:BK1464"/>
    <mergeCell ref="BH1463:BI1464"/>
    <mergeCell ref="BF1463:BG1464"/>
    <mergeCell ref="BD1463:BE1464"/>
    <mergeCell ref="R1465:S1466"/>
    <mergeCell ref="P1465:Q1466"/>
    <mergeCell ref="N1465:O1466"/>
    <mergeCell ref="L1465:M1466"/>
    <mergeCell ref="J1465:K1466"/>
    <mergeCell ref="H1465:I1466"/>
    <mergeCell ref="AD1465:AE1466"/>
    <mergeCell ref="AB1465:AC1466"/>
    <mergeCell ref="Z1465:AA1466"/>
    <mergeCell ref="X1465:Y1466"/>
    <mergeCell ref="V1465:W1466"/>
    <mergeCell ref="T1465:U1466"/>
    <mergeCell ref="AP1465:AQ1466"/>
    <mergeCell ref="AN1465:AO1466"/>
    <mergeCell ref="AL1465:AM1466"/>
    <mergeCell ref="AJ1465:AK1466"/>
    <mergeCell ref="AH1465:AI1466"/>
    <mergeCell ref="AF1465:AG1466"/>
    <mergeCell ref="BB1465:BC1466"/>
    <mergeCell ref="AZ1465:BA1466"/>
    <mergeCell ref="AX1465:AY1466"/>
    <mergeCell ref="AV1465:AW1466"/>
    <mergeCell ref="AT1465:AU1466"/>
    <mergeCell ref="AR1465:AS1466"/>
    <mergeCell ref="J1467:K1468"/>
    <mergeCell ref="H1467:I1468"/>
    <mergeCell ref="D1467:E1468"/>
    <mergeCell ref="B1467:C1468"/>
    <mergeCell ref="C1466:D1466"/>
    <mergeCell ref="BL1465:BN1466"/>
    <mergeCell ref="BJ1465:BK1466"/>
    <mergeCell ref="BH1465:BI1466"/>
    <mergeCell ref="BF1465:BG1466"/>
    <mergeCell ref="BD1465:BE1466"/>
    <mergeCell ref="V1467:W1468"/>
    <mergeCell ref="T1467:U1468"/>
    <mergeCell ref="R1467:S1468"/>
    <mergeCell ref="P1467:Q1468"/>
    <mergeCell ref="N1467:O1468"/>
    <mergeCell ref="L1467:M1468"/>
    <mergeCell ref="AH1467:AI1468"/>
    <mergeCell ref="AF1467:AG1468"/>
    <mergeCell ref="AD1467:AE1468"/>
    <mergeCell ref="AB1467:AC1468"/>
    <mergeCell ref="Z1467:AA1468"/>
    <mergeCell ref="X1467:Y1468"/>
    <mergeCell ref="AT1467:AU1468"/>
    <mergeCell ref="AR1467:AS1468"/>
    <mergeCell ref="AP1467:AQ1468"/>
    <mergeCell ref="AN1467:AO1468"/>
    <mergeCell ref="AL1467:AM1468"/>
    <mergeCell ref="AJ1467:AK1468"/>
    <mergeCell ref="B1469:C1469"/>
    <mergeCell ref="BL1467:BN1468"/>
    <mergeCell ref="BJ1467:BK1468"/>
    <mergeCell ref="BH1467:BI1468"/>
    <mergeCell ref="BF1467:BG1468"/>
    <mergeCell ref="BD1467:BE1468"/>
    <mergeCell ref="BB1467:BC1468"/>
    <mergeCell ref="AZ1467:BA1468"/>
    <mergeCell ref="AX1467:AY1468"/>
    <mergeCell ref="AV1467:AW1468"/>
    <mergeCell ref="P1469:Q1469"/>
    <mergeCell ref="N1469:O1469"/>
    <mergeCell ref="L1469:M1469"/>
    <mergeCell ref="J1469:K1469"/>
    <mergeCell ref="H1469:I1469"/>
    <mergeCell ref="D1469:E1469"/>
    <mergeCell ref="AB1469:AC1469"/>
    <mergeCell ref="Z1469:AA1469"/>
    <mergeCell ref="X1469:Y1469"/>
    <mergeCell ref="V1469:W1469"/>
    <mergeCell ref="T1469:U1469"/>
    <mergeCell ref="R1469:S1469"/>
    <mergeCell ref="AN1469:AO1469"/>
    <mergeCell ref="AL1469:AM1469"/>
    <mergeCell ref="AJ1469:AK1469"/>
    <mergeCell ref="AH1469:AI1469"/>
    <mergeCell ref="AF1469:AG1469"/>
    <mergeCell ref="AD1469:AE1469"/>
    <mergeCell ref="AZ1469:BA1469"/>
    <mergeCell ref="AX1469:AY1469"/>
    <mergeCell ref="AV1469:AW1469"/>
    <mergeCell ref="AT1469:AU1469"/>
    <mergeCell ref="AR1469:AS1469"/>
    <mergeCell ref="AP1469:AQ1469"/>
    <mergeCell ref="BL1469:BN1469"/>
    <mergeCell ref="BJ1469:BK1469"/>
    <mergeCell ref="BH1469:BI1469"/>
    <mergeCell ref="BF1469:BG1469"/>
    <mergeCell ref="BD1469:BE1469"/>
    <mergeCell ref="BB1469:BC1469"/>
    <mergeCell ref="O1472:R1472"/>
    <mergeCell ref="L1472:N1472"/>
    <mergeCell ref="H1472:J1472"/>
    <mergeCell ref="D1472:E1472"/>
    <mergeCell ref="B1472:C1472"/>
    <mergeCell ref="N1470:O1470"/>
    <mergeCell ref="L1470:M1470"/>
    <mergeCell ref="J1470:K1470"/>
    <mergeCell ref="D1470:E1470"/>
    <mergeCell ref="AK1472:AN1472"/>
    <mergeCell ref="AH1472:AJ1472"/>
    <mergeCell ref="AD1472:AF1472"/>
    <mergeCell ref="Z1472:AC1472"/>
    <mergeCell ref="W1472:Y1472"/>
    <mergeCell ref="S1472:U1472"/>
    <mergeCell ref="O1474:R1474"/>
    <mergeCell ref="L1474:N1474"/>
    <mergeCell ref="H1474:J1474"/>
    <mergeCell ref="D1474:E1474"/>
    <mergeCell ref="B1474:C1474"/>
    <mergeCell ref="BI1472:BK1472"/>
    <mergeCell ref="BE1472:BG1472"/>
    <mergeCell ref="AZ1472:BD1472"/>
    <mergeCell ref="AS1472:AU1472"/>
    <mergeCell ref="AO1472:AQ1472"/>
    <mergeCell ref="AK1474:AN1474"/>
    <mergeCell ref="AH1474:AJ1474"/>
    <mergeCell ref="AD1474:AF1474"/>
    <mergeCell ref="Z1474:AC1474"/>
    <mergeCell ref="W1474:Y1474"/>
    <mergeCell ref="S1474:U1474"/>
    <mergeCell ref="AL1361:BM1361"/>
    <mergeCell ref="AE1361:AK1361"/>
    <mergeCell ref="E1361:AC1361"/>
    <mergeCell ref="B1359:BN1359"/>
    <mergeCell ref="BA1475:BN1475"/>
    <mergeCell ref="BI1474:BK1474"/>
    <mergeCell ref="BE1474:BG1474"/>
    <mergeCell ref="AZ1474:BD1474"/>
    <mergeCell ref="AS1474:AU1474"/>
    <mergeCell ref="AO1474:AQ1474"/>
    <mergeCell ref="BD1363:BM1363"/>
    <mergeCell ref="BA1363:BC1363"/>
    <mergeCell ref="AI1363:AZ1363"/>
    <mergeCell ref="AE1363:AH1363"/>
    <mergeCell ref="E1363:AC1363"/>
    <mergeCell ref="C1363:D1363"/>
    <mergeCell ref="H1366:I1367"/>
    <mergeCell ref="C1366:D1367"/>
    <mergeCell ref="B1366:B1367"/>
    <mergeCell ref="J1367:K1367"/>
    <mergeCell ref="N1367:O1367"/>
    <mergeCell ref="L1367:M1367"/>
    <mergeCell ref="J1366:O1366"/>
    <mergeCell ref="BL1366:BN1367"/>
    <mergeCell ref="BF1366:BK1366"/>
    <mergeCell ref="AZ1366:BE1366"/>
    <mergeCell ref="AT1366:AY1366"/>
    <mergeCell ref="AN1366:AS1366"/>
    <mergeCell ref="AH1366:AM1366"/>
    <mergeCell ref="AH1367:AI1367"/>
    <mergeCell ref="AT1367:AU1367"/>
    <mergeCell ref="AR1367:AS1367"/>
    <mergeCell ref="AP1367:AQ1367"/>
    <mergeCell ref="T1367:U1367"/>
    <mergeCell ref="R1367:S1367"/>
    <mergeCell ref="P1367:Q1367"/>
    <mergeCell ref="AF1367:AG1367"/>
    <mergeCell ref="AD1367:AE1367"/>
    <mergeCell ref="AB1367:AC1367"/>
    <mergeCell ref="X1366:Y1367"/>
    <mergeCell ref="V1366:W1367"/>
    <mergeCell ref="P1366:U1366"/>
    <mergeCell ref="AB1366:AG1366"/>
    <mergeCell ref="AN1367:AO1367"/>
    <mergeCell ref="AL1367:AM1367"/>
    <mergeCell ref="AJ1367:AK1367"/>
    <mergeCell ref="B1368:B1369"/>
    <mergeCell ref="BJ1367:BK1367"/>
    <mergeCell ref="BH1367:BI1367"/>
    <mergeCell ref="BF1367:BG1367"/>
    <mergeCell ref="BD1367:BE1367"/>
    <mergeCell ref="BB1367:BC1367"/>
    <mergeCell ref="AZ1367:BA1367"/>
    <mergeCell ref="Z1366:AA1367"/>
    <mergeCell ref="AX1367:AY1367"/>
    <mergeCell ref="AV1367:AW1367"/>
    <mergeCell ref="L1368:M1369"/>
    <mergeCell ref="J1368:K1369"/>
    <mergeCell ref="AJ1368:AK1369"/>
    <mergeCell ref="AH1368:AI1369"/>
    <mergeCell ref="AF1368:AG1369"/>
    <mergeCell ref="AD1368:AE1369"/>
    <mergeCell ref="AB1368:AC1369"/>
    <mergeCell ref="H1368:I1369"/>
    <mergeCell ref="F1368:F1369"/>
    <mergeCell ref="E1368:E1369"/>
    <mergeCell ref="C1368:D1368"/>
    <mergeCell ref="X1368:Y1369"/>
    <mergeCell ref="V1368:W1369"/>
    <mergeCell ref="T1368:U1369"/>
    <mergeCell ref="R1368:S1369"/>
    <mergeCell ref="P1368:Q1369"/>
    <mergeCell ref="N1368:O1369"/>
    <mergeCell ref="Z1368:AA1369"/>
    <mergeCell ref="AV1368:AW1369"/>
    <mergeCell ref="AT1368:AU1369"/>
    <mergeCell ref="AR1368:AS1369"/>
    <mergeCell ref="AP1368:AQ1369"/>
    <mergeCell ref="AN1368:AO1369"/>
    <mergeCell ref="AL1368:AM1369"/>
    <mergeCell ref="B1370:B1371"/>
    <mergeCell ref="C1369:D1369"/>
    <mergeCell ref="BL1368:BN1369"/>
    <mergeCell ref="BJ1368:BK1369"/>
    <mergeCell ref="BH1368:BI1369"/>
    <mergeCell ref="BF1368:BG1369"/>
    <mergeCell ref="BD1368:BE1369"/>
    <mergeCell ref="BB1368:BC1369"/>
    <mergeCell ref="AZ1368:BA1369"/>
    <mergeCell ref="AX1368:AY1369"/>
    <mergeCell ref="L1370:M1371"/>
    <mergeCell ref="J1370:K1371"/>
    <mergeCell ref="H1370:I1371"/>
    <mergeCell ref="F1370:F1371"/>
    <mergeCell ref="E1370:E1371"/>
    <mergeCell ref="C1370:D1370"/>
    <mergeCell ref="G1370:G1371"/>
    <mergeCell ref="X1370:Y1371"/>
    <mergeCell ref="V1370:W1371"/>
    <mergeCell ref="T1370:U1371"/>
    <mergeCell ref="R1370:S1371"/>
    <mergeCell ref="P1370:Q1371"/>
    <mergeCell ref="N1370:O1371"/>
    <mergeCell ref="AJ1370:AK1371"/>
    <mergeCell ref="AH1370:AI1371"/>
    <mergeCell ref="AF1370:AG1371"/>
    <mergeCell ref="AD1370:AE1371"/>
    <mergeCell ref="AB1370:AC1371"/>
    <mergeCell ref="Z1370:AA1371"/>
    <mergeCell ref="AV1370:AW1371"/>
    <mergeCell ref="AT1370:AU1371"/>
    <mergeCell ref="AR1370:AS1371"/>
    <mergeCell ref="AP1370:AQ1371"/>
    <mergeCell ref="AN1370:AO1371"/>
    <mergeCell ref="AL1370:AM1371"/>
    <mergeCell ref="B1372:B1373"/>
    <mergeCell ref="C1371:D1371"/>
    <mergeCell ref="BL1370:BN1371"/>
    <mergeCell ref="BJ1370:BK1371"/>
    <mergeCell ref="BH1370:BI1371"/>
    <mergeCell ref="BF1370:BG1371"/>
    <mergeCell ref="BD1370:BE1371"/>
    <mergeCell ref="BB1370:BC1371"/>
    <mergeCell ref="AZ1370:BA1371"/>
    <mergeCell ref="AX1370:AY1371"/>
    <mergeCell ref="L1372:M1373"/>
    <mergeCell ref="J1372:K1373"/>
    <mergeCell ref="H1372:I1373"/>
    <mergeCell ref="F1372:F1373"/>
    <mergeCell ref="E1372:E1373"/>
    <mergeCell ref="C1372:D1372"/>
    <mergeCell ref="G1372:G1373"/>
    <mergeCell ref="X1372:Y1373"/>
    <mergeCell ref="V1372:W1373"/>
    <mergeCell ref="T1372:U1373"/>
    <mergeCell ref="R1372:S1373"/>
    <mergeCell ref="P1372:Q1373"/>
    <mergeCell ref="N1372:O1373"/>
    <mergeCell ref="AJ1372:AK1373"/>
    <mergeCell ref="AH1372:AI1373"/>
    <mergeCell ref="AF1372:AG1373"/>
    <mergeCell ref="AD1372:AE1373"/>
    <mergeCell ref="AB1372:AC1373"/>
    <mergeCell ref="Z1372:AA1373"/>
    <mergeCell ref="AV1372:AW1373"/>
    <mergeCell ref="AT1372:AU1373"/>
    <mergeCell ref="AR1372:AS1373"/>
    <mergeCell ref="AP1372:AQ1373"/>
    <mergeCell ref="AN1372:AO1373"/>
    <mergeCell ref="AL1372:AM1373"/>
    <mergeCell ref="B1374:B1375"/>
    <mergeCell ref="C1373:D1373"/>
    <mergeCell ref="BL1372:BN1373"/>
    <mergeCell ref="BJ1372:BK1373"/>
    <mergeCell ref="BH1372:BI1373"/>
    <mergeCell ref="BF1372:BG1373"/>
    <mergeCell ref="BD1372:BE1373"/>
    <mergeCell ref="BB1372:BC1373"/>
    <mergeCell ref="AZ1372:BA1373"/>
    <mergeCell ref="AX1372:AY1373"/>
    <mergeCell ref="L1374:M1375"/>
    <mergeCell ref="J1374:K1375"/>
    <mergeCell ref="H1374:I1375"/>
    <mergeCell ref="F1374:F1375"/>
    <mergeCell ref="E1374:E1375"/>
    <mergeCell ref="C1374:D1374"/>
    <mergeCell ref="G1374:G1375"/>
    <mergeCell ref="X1374:Y1375"/>
    <mergeCell ref="V1374:W1375"/>
    <mergeCell ref="T1374:U1375"/>
    <mergeCell ref="R1374:S1375"/>
    <mergeCell ref="P1374:Q1375"/>
    <mergeCell ref="N1374:O1375"/>
    <mergeCell ref="AJ1374:AK1375"/>
    <mergeCell ref="AH1374:AI1375"/>
    <mergeCell ref="AF1374:AG1375"/>
    <mergeCell ref="AD1374:AE1375"/>
    <mergeCell ref="AB1374:AC1375"/>
    <mergeCell ref="Z1374:AA1375"/>
    <mergeCell ref="AV1374:AW1375"/>
    <mergeCell ref="AT1374:AU1375"/>
    <mergeCell ref="AR1374:AS1375"/>
    <mergeCell ref="AP1374:AQ1375"/>
    <mergeCell ref="AN1374:AO1375"/>
    <mergeCell ref="AL1374:AM1375"/>
    <mergeCell ref="B1376:B1377"/>
    <mergeCell ref="C1375:D1375"/>
    <mergeCell ref="BL1374:BN1375"/>
    <mergeCell ref="BJ1374:BK1375"/>
    <mergeCell ref="BH1374:BI1375"/>
    <mergeCell ref="BF1374:BG1375"/>
    <mergeCell ref="BD1374:BE1375"/>
    <mergeCell ref="BB1374:BC1375"/>
    <mergeCell ref="AZ1374:BA1375"/>
    <mergeCell ref="AX1374:AY1375"/>
    <mergeCell ref="L1376:M1377"/>
    <mergeCell ref="J1376:K1377"/>
    <mergeCell ref="H1376:I1377"/>
    <mergeCell ref="F1376:F1377"/>
    <mergeCell ref="E1376:E1377"/>
    <mergeCell ref="C1376:D1376"/>
    <mergeCell ref="G1376:G1377"/>
    <mergeCell ref="X1376:Y1377"/>
    <mergeCell ref="V1376:W1377"/>
    <mergeCell ref="T1376:U1377"/>
    <mergeCell ref="R1376:S1377"/>
    <mergeCell ref="P1376:Q1377"/>
    <mergeCell ref="N1376:O1377"/>
    <mergeCell ref="AJ1376:AK1377"/>
    <mergeCell ref="AH1376:AI1377"/>
    <mergeCell ref="AF1376:AG1377"/>
    <mergeCell ref="AD1376:AE1377"/>
    <mergeCell ref="AB1376:AC1377"/>
    <mergeCell ref="Z1376:AA1377"/>
    <mergeCell ref="AV1376:AW1377"/>
    <mergeCell ref="AT1376:AU1377"/>
    <mergeCell ref="AR1376:AS1377"/>
    <mergeCell ref="AP1376:AQ1377"/>
    <mergeCell ref="AN1376:AO1377"/>
    <mergeCell ref="AL1376:AM1377"/>
    <mergeCell ref="B1378:B1379"/>
    <mergeCell ref="C1377:D1377"/>
    <mergeCell ref="BL1376:BN1377"/>
    <mergeCell ref="BJ1376:BK1377"/>
    <mergeCell ref="BH1376:BI1377"/>
    <mergeCell ref="BF1376:BG1377"/>
    <mergeCell ref="BD1376:BE1377"/>
    <mergeCell ref="BB1376:BC1377"/>
    <mergeCell ref="AZ1376:BA1377"/>
    <mergeCell ref="AX1376:AY1377"/>
    <mergeCell ref="L1378:M1379"/>
    <mergeCell ref="J1378:K1379"/>
    <mergeCell ref="H1378:I1379"/>
    <mergeCell ref="F1378:F1379"/>
    <mergeCell ref="E1378:E1379"/>
    <mergeCell ref="C1378:D1378"/>
    <mergeCell ref="G1378:G1379"/>
    <mergeCell ref="X1378:Y1379"/>
    <mergeCell ref="V1378:W1379"/>
    <mergeCell ref="T1378:U1379"/>
    <mergeCell ref="R1378:S1379"/>
    <mergeCell ref="P1378:Q1379"/>
    <mergeCell ref="N1378:O1379"/>
    <mergeCell ref="AJ1378:AK1379"/>
    <mergeCell ref="AH1378:AI1379"/>
    <mergeCell ref="AF1378:AG1379"/>
    <mergeCell ref="AD1378:AE1379"/>
    <mergeCell ref="AB1378:AC1379"/>
    <mergeCell ref="Z1378:AA1379"/>
    <mergeCell ref="AV1378:AW1379"/>
    <mergeCell ref="AT1378:AU1379"/>
    <mergeCell ref="AR1378:AS1379"/>
    <mergeCell ref="AP1378:AQ1379"/>
    <mergeCell ref="AN1378:AO1379"/>
    <mergeCell ref="AL1378:AM1379"/>
    <mergeCell ref="B1380:B1381"/>
    <mergeCell ref="C1379:D1379"/>
    <mergeCell ref="BL1378:BN1379"/>
    <mergeCell ref="BJ1378:BK1379"/>
    <mergeCell ref="BH1378:BI1379"/>
    <mergeCell ref="BF1378:BG1379"/>
    <mergeCell ref="BD1378:BE1379"/>
    <mergeCell ref="BB1378:BC1379"/>
    <mergeCell ref="AZ1378:BA1379"/>
    <mergeCell ref="AX1378:AY1379"/>
    <mergeCell ref="L1380:M1381"/>
    <mergeCell ref="J1380:K1381"/>
    <mergeCell ref="H1380:I1381"/>
    <mergeCell ref="F1380:F1381"/>
    <mergeCell ref="E1380:E1381"/>
    <mergeCell ref="C1380:D1380"/>
    <mergeCell ref="G1380:G1381"/>
    <mergeCell ref="X1380:Y1381"/>
    <mergeCell ref="V1380:W1381"/>
    <mergeCell ref="T1380:U1381"/>
    <mergeCell ref="R1380:S1381"/>
    <mergeCell ref="P1380:Q1381"/>
    <mergeCell ref="N1380:O1381"/>
    <mergeCell ref="AJ1380:AK1381"/>
    <mergeCell ref="AH1380:AI1381"/>
    <mergeCell ref="AF1380:AG1381"/>
    <mergeCell ref="AD1380:AE1381"/>
    <mergeCell ref="AB1380:AC1381"/>
    <mergeCell ref="Z1380:AA1381"/>
    <mergeCell ref="AV1380:AW1381"/>
    <mergeCell ref="AT1380:AU1381"/>
    <mergeCell ref="AR1380:AS1381"/>
    <mergeCell ref="AP1380:AQ1381"/>
    <mergeCell ref="AN1380:AO1381"/>
    <mergeCell ref="AL1380:AM1381"/>
    <mergeCell ref="B1382:B1383"/>
    <mergeCell ref="C1381:D1381"/>
    <mergeCell ref="BL1380:BN1381"/>
    <mergeCell ref="BJ1380:BK1381"/>
    <mergeCell ref="BH1380:BI1381"/>
    <mergeCell ref="BF1380:BG1381"/>
    <mergeCell ref="BD1380:BE1381"/>
    <mergeCell ref="BB1380:BC1381"/>
    <mergeCell ref="AZ1380:BA1381"/>
    <mergeCell ref="AX1380:AY1381"/>
    <mergeCell ref="L1382:M1383"/>
    <mergeCell ref="J1382:K1383"/>
    <mergeCell ref="H1382:I1383"/>
    <mergeCell ref="F1382:F1383"/>
    <mergeCell ref="E1382:E1383"/>
    <mergeCell ref="C1382:D1382"/>
    <mergeCell ref="G1382:G1383"/>
    <mergeCell ref="X1382:Y1383"/>
    <mergeCell ref="V1382:W1383"/>
    <mergeCell ref="T1382:U1383"/>
    <mergeCell ref="R1382:S1383"/>
    <mergeCell ref="P1382:Q1383"/>
    <mergeCell ref="N1382:O1383"/>
    <mergeCell ref="AJ1382:AK1383"/>
    <mergeCell ref="AH1382:AI1383"/>
    <mergeCell ref="AF1382:AG1383"/>
    <mergeCell ref="AD1382:AE1383"/>
    <mergeCell ref="AB1382:AC1383"/>
    <mergeCell ref="Z1382:AA1383"/>
    <mergeCell ref="AV1382:AW1383"/>
    <mergeCell ref="AT1382:AU1383"/>
    <mergeCell ref="AR1382:AS1383"/>
    <mergeCell ref="AP1382:AQ1383"/>
    <mergeCell ref="AN1382:AO1383"/>
    <mergeCell ref="AL1382:AM1383"/>
    <mergeCell ref="B1384:B1385"/>
    <mergeCell ref="C1383:D1383"/>
    <mergeCell ref="BL1382:BN1383"/>
    <mergeCell ref="BJ1382:BK1383"/>
    <mergeCell ref="BH1382:BI1383"/>
    <mergeCell ref="BF1382:BG1383"/>
    <mergeCell ref="BD1382:BE1383"/>
    <mergeCell ref="BB1382:BC1383"/>
    <mergeCell ref="AZ1382:BA1383"/>
    <mergeCell ref="AX1382:AY1383"/>
    <mergeCell ref="L1384:M1385"/>
    <mergeCell ref="J1384:K1385"/>
    <mergeCell ref="H1384:I1385"/>
    <mergeCell ref="F1384:F1385"/>
    <mergeCell ref="E1384:E1385"/>
    <mergeCell ref="C1384:D1384"/>
    <mergeCell ref="G1384:G1385"/>
    <mergeCell ref="X1384:Y1385"/>
    <mergeCell ref="V1384:W1385"/>
    <mergeCell ref="T1384:U1385"/>
    <mergeCell ref="R1384:S1385"/>
    <mergeCell ref="P1384:Q1385"/>
    <mergeCell ref="N1384:O1385"/>
    <mergeCell ref="AJ1384:AK1385"/>
    <mergeCell ref="AH1384:AI1385"/>
    <mergeCell ref="AF1384:AG1385"/>
    <mergeCell ref="AD1384:AE1385"/>
    <mergeCell ref="AB1384:AC1385"/>
    <mergeCell ref="Z1384:AA1385"/>
    <mergeCell ref="AV1384:AW1385"/>
    <mergeCell ref="AT1384:AU1385"/>
    <mergeCell ref="AR1384:AS1385"/>
    <mergeCell ref="AP1384:AQ1385"/>
    <mergeCell ref="AN1384:AO1385"/>
    <mergeCell ref="AL1384:AM1385"/>
    <mergeCell ref="B1386:B1387"/>
    <mergeCell ref="C1385:D1385"/>
    <mergeCell ref="BL1384:BN1385"/>
    <mergeCell ref="BJ1384:BK1385"/>
    <mergeCell ref="BH1384:BI1385"/>
    <mergeCell ref="BF1384:BG1385"/>
    <mergeCell ref="BD1384:BE1385"/>
    <mergeCell ref="BB1384:BC1385"/>
    <mergeCell ref="AZ1384:BA1385"/>
    <mergeCell ref="AX1384:AY1385"/>
    <mergeCell ref="L1386:M1387"/>
    <mergeCell ref="J1386:K1387"/>
    <mergeCell ref="H1386:I1387"/>
    <mergeCell ref="F1386:F1387"/>
    <mergeCell ref="E1386:E1387"/>
    <mergeCell ref="C1386:D1386"/>
    <mergeCell ref="G1386:G1387"/>
    <mergeCell ref="X1386:Y1387"/>
    <mergeCell ref="V1386:W1387"/>
    <mergeCell ref="T1386:U1387"/>
    <mergeCell ref="R1386:S1387"/>
    <mergeCell ref="P1386:Q1387"/>
    <mergeCell ref="N1386:O1387"/>
    <mergeCell ref="AJ1386:AK1387"/>
    <mergeCell ref="AH1386:AI1387"/>
    <mergeCell ref="AF1386:AG1387"/>
    <mergeCell ref="AD1386:AE1387"/>
    <mergeCell ref="AB1386:AC1387"/>
    <mergeCell ref="Z1386:AA1387"/>
    <mergeCell ref="AV1386:AW1387"/>
    <mergeCell ref="AT1386:AU1387"/>
    <mergeCell ref="AR1386:AS1387"/>
    <mergeCell ref="AP1386:AQ1387"/>
    <mergeCell ref="AN1386:AO1387"/>
    <mergeCell ref="AL1386:AM1387"/>
    <mergeCell ref="B1388:B1389"/>
    <mergeCell ref="C1387:D1387"/>
    <mergeCell ref="BL1386:BN1387"/>
    <mergeCell ref="BJ1386:BK1387"/>
    <mergeCell ref="BH1386:BI1387"/>
    <mergeCell ref="BF1386:BG1387"/>
    <mergeCell ref="BD1386:BE1387"/>
    <mergeCell ref="BB1386:BC1387"/>
    <mergeCell ref="AZ1386:BA1387"/>
    <mergeCell ref="AX1386:AY1387"/>
    <mergeCell ref="L1388:M1389"/>
    <mergeCell ref="J1388:K1389"/>
    <mergeCell ref="H1388:I1389"/>
    <mergeCell ref="F1388:F1389"/>
    <mergeCell ref="E1388:E1389"/>
    <mergeCell ref="C1388:D1388"/>
    <mergeCell ref="G1388:G1389"/>
    <mergeCell ref="X1388:Y1389"/>
    <mergeCell ref="V1388:W1389"/>
    <mergeCell ref="T1388:U1389"/>
    <mergeCell ref="R1388:S1389"/>
    <mergeCell ref="P1388:Q1389"/>
    <mergeCell ref="N1388:O1389"/>
    <mergeCell ref="AJ1388:AK1389"/>
    <mergeCell ref="AH1388:AI1389"/>
    <mergeCell ref="AF1388:AG1389"/>
    <mergeCell ref="AD1388:AE1389"/>
    <mergeCell ref="AB1388:AC1389"/>
    <mergeCell ref="Z1388:AA1389"/>
    <mergeCell ref="AV1388:AW1389"/>
    <mergeCell ref="AT1388:AU1389"/>
    <mergeCell ref="AR1388:AS1389"/>
    <mergeCell ref="AP1388:AQ1389"/>
    <mergeCell ref="AN1388:AO1389"/>
    <mergeCell ref="AL1388:AM1389"/>
    <mergeCell ref="B1390:B1391"/>
    <mergeCell ref="C1389:D1389"/>
    <mergeCell ref="BL1388:BN1389"/>
    <mergeCell ref="BJ1388:BK1389"/>
    <mergeCell ref="BH1388:BI1389"/>
    <mergeCell ref="BF1388:BG1389"/>
    <mergeCell ref="BD1388:BE1389"/>
    <mergeCell ref="BB1388:BC1389"/>
    <mergeCell ref="AZ1388:BA1389"/>
    <mergeCell ref="AX1388:AY1389"/>
    <mergeCell ref="L1390:M1391"/>
    <mergeCell ref="J1390:K1391"/>
    <mergeCell ref="H1390:I1391"/>
    <mergeCell ref="F1390:F1391"/>
    <mergeCell ref="E1390:E1391"/>
    <mergeCell ref="C1390:D1390"/>
    <mergeCell ref="G1390:G1391"/>
    <mergeCell ref="X1390:Y1391"/>
    <mergeCell ref="V1390:W1391"/>
    <mergeCell ref="T1390:U1391"/>
    <mergeCell ref="R1390:S1391"/>
    <mergeCell ref="P1390:Q1391"/>
    <mergeCell ref="N1390:O1391"/>
    <mergeCell ref="AJ1390:AK1391"/>
    <mergeCell ref="AH1390:AI1391"/>
    <mergeCell ref="AF1390:AG1391"/>
    <mergeCell ref="AD1390:AE1391"/>
    <mergeCell ref="AB1390:AC1391"/>
    <mergeCell ref="Z1390:AA1391"/>
    <mergeCell ref="AV1390:AW1391"/>
    <mergeCell ref="AT1390:AU1391"/>
    <mergeCell ref="AR1390:AS1391"/>
    <mergeCell ref="AP1390:AQ1391"/>
    <mergeCell ref="AN1390:AO1391"/>
    <mergeCell ref="AL1390:AM1391"/>
    <mergeCell ref="B1392:B1393"/>
    <mergeCell ref="C1391:D1391"/>
    <mergeCell ref="BL1390:BN1391"/>
    <mergeCell ref="BJ1390:BK1391"/>
    <mergeCell ref="BH1390:BI1391"/>
    <mergeCell ref="BF1390:BG1391"/>
    <mergeCell ref="BD1390:BE1391"/>
    <mergeCell ref="BB1390:BC1391"/>
    <mergeCell ref="AZ1390:BA1391"/>
    <mergeCell ref="AX1390:AY1391"/>
    <mergeCell ref="L1392:M1393"/>
    <mergeCell ref="J1392:K1393"/>
    <mergeCell ref="H1392:I1393"/>
    <mergeCell ref="F1392:F1393"/>
    <mergeCell ref="E1392:E1393"/>
    <mergeCell ref="C1392:D1392"/>
    <mergeCell ref="G1392:G1393"/>
    <mergeCell ref="X1392:Y1393"/>
    <mergeCell ref="V1392:W1393"/>
    <mergeCell ref="T1392:U1393"/>
    <mergeCell ref="R1392:S1393"/>
    <mergeCell ref="P1392:Q1393"/>
    <mergeCell ref="N1392:O1393"/>
    <mergeCell ref="AJ1392:AK1393"/>
    <mergeCell ref="AH1392:AI1393"/>
    <mergeCell ref="AF1392:AG1393"/>
    <mergeCell ref="AD1392:AE1393"/>
    <mergeCell ref="AB1392:AC1393"/>
    <mergeCell ref="Z1392:AA1393"/>
    <mergeCell ref="AV1392:AW1393"/>
    <mergeCell ref="AT1392:AU1393"/>
    <mergeCell ref="AR1392:AS1393"/>
    <mergeCell ref="AP1392:AQ1393"/>
    <mergeCell ref="AN1392:AO1393"/>
    <mergeCell ref="AL1392:AM1393"/>
    <mergeCell ref="B1394:B1395"/>
    <mergeCell ref="C1393:D1393"/>
    <mergeCell ref="BL1392:BN1393"/>
    <mergeCell ref="BJ1392:BK1393"/>
    <mergeCell ref="BH1392:BI1393"/>
    <mergeCell ref="BF1392:BG1393"/>
    <mergeCell ref="BD1392:BE1393"/>
    <mergeCell ref="BB1392:BC1393"/>
    <mergeCell ref="AZ1392:BA1393"/>
    <mergeCell ref="AX1392:AY1393"/>
    <mergeCell ref="L1394:M1395"/>
    <mergeCell ref="J1394:K1395"/>
    <mergeCell ref="H1394:I1395"/>
    <mergeCell ref="F1394:F1395"/>
    <mergeCell ref="E1394:E1395"/>
    <mergeCell ref="C1394:D1394"/>
    <mergeCell ref="G1394:G1395"/>
    <mergeCell ref="X1394:Y1395"/>
    <mergeCell ref="V1394:W1395"/>
    <mergeCell ref="T1394:U1395"/>
    <mergeCell ref="R1394:S1395"/>
    <mergeCell ref="P1394:Q1395"/>
    <mergeCell ref="N1394:O1395"/>
    <mergeCell ref="AJ1394:AK1395"/>
    <mergeCell ref="AH1394:AI1395"/>
    <mergeCell ref="AF1394:AG1395"/>
    <mergeCell ref="AD1394:AE1395"/>
    <mergeCell ref="AB1394:AC1395"/>
    <mergeCell ref="Z1394:AA1395"/>
    <mergeCell ref="AV1394:AW1395"/>
    <mergeCell ref="AT1394:AU1395"/>
    <mergeCell ref="AR1394:AS1395"/>
    <mergeCell ref="AP1394:AQ1395"/>
    <mergeCell ref="AN1394:AO1395"/>
    <mergeCell ref="AL1394:AM1395"/>
    <mergeCell ref="B1396:B1397"/>
    <mergeCell ref="C1395:D1395"/>
    <mergeCell ref="BL1394:BN1395"/>
    <mergeCell ref="BJ1394:BK1395"/>
    <mergeCell ref="BH1394:BI1395"/>
    <mergeCell ref="BF1394:BG1395"/>
    <mergeCell ref="BD1394:BE1395"/>
    <mergeCell ref="BB1394:BC1395"/>
    <mergeCell ref="AZ1394:BA1395"/>
    <mergeCell ref="AX1394:AY1395"/>
    <mergeCell ref="L1396:M1397"/>
    <mergeCell ref="J1396:K1397"/>
    <mergeCell ref="H1396:I1397"/>
    <mergeCell ref="F1396:F1397"/>
    <mergeCell ref="E1396:E1397"/>
    <mergeCell ref="C1396:D1396"/>
    <mergeCell ref="G1396:G1397"/>
    <mergeCell ref="X1396:Y1397"/>
    <mergeCell ref="V1396:W1397"/>
    <mergeCell ref="T1396:U1397"/>
    <mergeCell ref="R1396:S1397"/>
    <mergeCell ref="P1396:Q1397"/>
    <mergeCell ref="N1396:O1397"/>
    <mergeCell ref="AJ1396:AK1397"/>
    <mergeCell ref="AH1396:AI1397"/>
    <mergeCell ref="AF1396:AG1397"/>
    <mergeCell ref="AD1396:AE1397"/>
    <mergeCell ref="AB1396:AC1397"/>
    <mergeCell ref="Z1396:AA1397"/>
    <mergeCell ref="AV1396:AW1397"/>
    <mergeCell ref="AT1396:AU1397"/>
    <mergeCell ref="AR1396:AS1397"/>
    <mergeCell ref="AP1396:AQ1397"/>
    <mergeCell ref="AN1396:AO1397"/>
    <mergeCell ref="AL1396:AM1397"/>
    <mergeCell ref="B1398:B1399"/>
    <mergeCell ref="C1397:D1397"/>
    <mergeCell ref="BL1396:BN1397"/>
    <mergeCell ref="BJ1396:BK1397"/>
    <mergeCell ref="BH1396:BI1397"/>
    <mergeCell ref="BF1396:BG1397"/>
    <mergeCell ref="BD1396:BE1397"/>
    <mergeCell ref="BB1396:BC1397"/>
    <mergeCell ref="AZ1396:BA1397"/>
    <mergeCell ref="AX1396:AY1397"/>
    <mergeCell ref="L1398:M1399"/>
    <mergeCell ref="J1398:K1399"/>
    <mergeCell ref="H1398:I1399"/>
    <mergeCell ref="F1398:F1399"/>
    <mergeCell ref="E1398:E1399"/>
    <mergeCell ref="C1398:D1398"/>
    <mergeCell ref="G1398:G1399"/>
    <mergeCell ref="X1398:Y1399"/>
    <mergeCell ref="V1398:W1399"/>
    <mergeCell ref="T1398:U1399"/>
    <mergeCell ref="R1398:S1399"/>
    <mergeCell ref="P1398:Q1399"/>
    <mergeCell ref="N1398:O1399"/>
    <mergeCell ref="AJ1398:AK1399"/>
    <mergeCell ref="AH1398:AI1399"/>
    <mergeCell ref="AF1398:AG1399"/>
    <mergeCell ref="AD1398:AE1399"/>
    <mergeCell ref="AB1398:AC1399"/>
    <mergeCell ref="Z1398:AA1399"/>
    <mergeCell ref="AV1398:AW1399"/>
    <mergeCell ref="AT1398:AU1399"/>
    <mergeCell ref="AR1398:AS1399"/>
    <mergeCell ref="AP1398:AQ1399"/>
    <mergeCell ref="AN1398:AO1399"/>
    <mergeCell ref="AL1398:AM1399"/>
    <mergeCell ref="B1400:B1401"/>
    <mergeCell ref="C1399:D1399"/>
    <mergeCell ref="BL1398:BN1399"/>
    <mergeCell ref="BJ1398:BK1399"/>
    <mergeCell ref="BH1398:BI1399"/>
    <mergeCell ref="BF1398:BG1399"/>
    <mergeCell ref="BD1398:BE1399"/>
    <mergeCell ref="BB1398:BC1399"/>
    <mergeCell ref="AZ1398:BA1399"/>
    <mergeCell ref="AX1398:AY1399"/>
    <mergeCell ref="L1400:M1401"/>
    <mergeCell ref="J1400:K1401"/>
    <mergeCell ref="H1400:I1401"/>
    <mergeCell ref="F1400:F1401"/>
    <mergeCell ref="E1400:E1401"/>
    <mergeCell ref="C1400:D1400"/>
    <mergeCell ref="G1400:G1401"/>
    <mergeCell ref="X1400:Y1401"/>
    <mergeCell ref="V1400:W1401"/>
    <mergeCell ref="T1400:U1401"/>
    <mergeCell ref="R1400:S1401"/>
    <mergeCell ref="P1400:Q1401"/>
    <mergeCell ref="N1400:O1401"/>
    <mergeCell ref="AJ1400:AK1401"/>
    <mergeCell ref="AH1400:AI1401"/>
    <mergeCell ref="AF1400:AG1401"/>
    <mergeCell ref="AD1400:AE1401"/>
    <mergeCell ref="AB1400:AC1401"/>
    <mergeCell ref="Z1400:AA1401"/>
    <mergeCell ref="AV1400:AW1401"/>
    <mergeCell ref="AT1400:AU1401"/>
    <mergeCell ref="AR1400:AS1401"/>
    <mergeCell ref="AP1400:AQ1401"/>
    <mergeCell ref="AN1400:AO1401"/>
    <mergeCell ref="AL1400:AM1401"/>
    <mergeCell ref="B1402:B1403"/>
    <mergeCell ref="C1401:D1401"/>
    <mergeCell ref="BL1400:BN1401"/>
    <mergeCell ref="BJ1400:BK1401"/>
    <mergeCell ref="BH1400:BI1401"/>
    <mergeCell ref="BF1400:BG1401"/>
    <mergeCell ref="BD1400:BE1401"/>
    <mergeCell ref="BB1400:BC1401"/>
    <mergeCell ref="AZ1400:BA1401"/>
    <mergeCell ref="AX1400:AY1401"/>
    <mergeCell ref="L1402:M1403"/>
    <mergeCell ref="J1402:K1403"/>
    <mergeCell ref="H1402:I1403"/>
    <mergeCell ref="F1402:F1403"/>
    <mergeCell ref="E1402:E1403"/>
    <mergeCell ref="C1402:D1402"/>
    <mergeCell ref="G1402:G1403"/>
    <mergeCell ref="X1402:Y1403"/>
    <mergeCell ref="V1402:W1403"/>
    <mergeCell ref="T1402:U1403"/>
    <mergeCell ref="R1402:S1403"/>
    <mergeCell ref="P1402:Q1403"/>
    <mergeCell ref="N1402:O1403"/>
    <mergeCell ref="AJ1402:AK1403"/>
    <mergeCell ref="AH1402:AI1403"/>
    <mergeCell ref="AF1402:AG1403"/>
    <mergeCell ref="AD1402:AE1403"/>
    <mergeCell ref="AB1402:AC1403"/>
    <mergeCell ref="Z1402:AA1403"/>
    <mergeCell ref="AV1402:AW1403"/>
    <mergeCell ref="AT1402:AU1403"/>
    <mergeCell ref="AR1402:AS1403"/>
    <mergeCell ref="AP1402:AQ1403"/>
    <mergeCell ref="AN1402:AO1403"/>
    <mergeCell ref="AL1402:AM1403"/>
    <mergeCell ref="B1404:B1405"/>
    <mergeCell ref="C1403:D1403"/>
    <mergeCell ref="BL1402:BN1403"/>
    <mergeCell ref="BJ1402:BK1403"/>
    <mergeCell ref="BH1402:BI1403"/>
    <mergeCell ref="BF1402:BG1403"/>
    <mergeCell ref="BD1402:BE1403"/>
    <mergeCell ref="BB1402:BC1403"/>
    <mergeCell ref="AZ1402:BA1403"/>
    <mergeCell ref="AX1402:AY1403"/>
    <mergeCell ref="L1404:M1405"/>
    <mergeCell ref="J1404:K1405"/>
    <mergeCell ref="H1404:I1405"/>
    <mergeCell ref="F1404:F1405"/>
    <mergeCell ref="E1404:E1405"/>
    <mergeCell ref="C1404:D1404"/>
    <mergeCell ref="G1404:G1405"/>
    <mergeCell ref="X1404:Y1405"/>
    <mergeCell ref="V1404:W1405"/>
    <mergeCell ref="T1404:U1405"/>
    <mergeCell ref="R1404:S1405"/>
    <mergeCell ref="P1404:Q1405"/>
    <mergeCell ref="N1404:O1405"/>
    <mergeCell ref="AJ1404:AK1405"/>
    <mergeCell ref="AH1404:AI1405"/>
    <mergeCell ref="AF1404:AG1405"/>
    <mergeCell ref="AD1404:AE1405"/>
    <mergeCell ref="AB1404:AC1405"/>
    <mergeCell ref="Z1404:AA1405"/>
    <mergeCell ref="AV1404:AW1405"/>
    <mergeCell ref="AT1404:AU1405"/>
    <mergeCell ref="AR1404:AS1405"/>
    <mergeCell ref="AP1404:AQ1405"/>
    <mergeCell ref="AN1404:AO1405"/>
    <mergeCell ref="AL1404:AM1405"/>
    <mergeCell ref="B1406:B1407"/>
    <mergeCell ref="C1405:D1405"/>
    <mergeCell ref="BL1404:BN1405"/>
    <mergeCell ref="BJ1404:BK1405"/>
    <mergeCell ref="BH1404:BI1405"/>
    <mergeCell ref="BF1404:BG1405"/>
    <mergeCell ref="BD1404:BE1405"/>
    <mergeCell ref="BB1404:BC1405"/>
    <mergeCell ref="AZ1404:BA1405"/>
    <mergeCell ref="AX1404:AY1405"/>
    <mergeCell ref="L1406:M1407"/>
    <mergeCell ref="J1406:K1407"/>
    <mergeCell ref="H1406:I1407"/>
    <mergeCell ref="F1406:F1407"/>
    <mergeCell ref="E1406:E1407"/>
    <mergeCell ref="C1406:D1406"/>
    <mergeCell ref="G1406:G1407"/>
    <mergeCell ref="X1406:Y1407"/>
    <mergeCell ref="V1406:W1407"/>
    <mergeCell ref="T1406:U1407"/>
    <mergeCell ref="R1406:S1407"/>
    <mergeCell ref="P1406:Q1407"/>
    <mergeCell ref="N1406:O1407"/>
    <mergeCell ref="AJ1406:AK1407"/>
    <mergeCell ref="AH1406:AI1407"/>
    <mergeCell ref="AF1406:AG1407"/>
    <mergeCell ref="AD1406:AE1407"/>
    <mergeCell ref="AB1406:AC1407"/>
    <mergeCell ref="Z1406:AA1407"/>
    <mergeCell ref="AV1406:AW1407"/>
    <mergeCell ref="AT1406:AU1407"/>
    <mergeCell ref="AR1406:AS1407"/>
    <mergeCell ref="AP1406:AQ1407"/>
    <mergeCell ref="AN1406:AO1407"/>
    <mergeCell ref="AL1406:AM1407"/>
    <mergeCell ref="B1408:C1409"/>
    <mergeCell ref="C1407:D1407"/>
    <mergeCell ref="BL1406:BN1407"/>
    <mergeCell ref="BJ1406:BK1407"/>
    <mergeCell ref="BH1406:BI1407"/>
    <mergeCell ref="BF1406:BG1407"/>
    <mergeCell ref="BD1406:BE1407"/>
    <mergeCell ref="BB1406:BC1407"/>
    <mergeCell ref="AZ1406:BA1407"/>
    <mergeCell ref="AX1406:AY1407"/>
    <mergeCell ref="P1408:Q1409"/>
    <mergeCell ref="N1408:O1409"/>
    <mergeCell ref="L1408:M1409"/>
    <mergeCell ref="J1408:K1409"/>
    <mergeCell ref="H1408:I1409"/>
    <mergeCell ref="D1408:E1409"/>
    <mergeCell ref="AB1408:AC1409"/>
    <mergeCell ref="Z1408:AA1409"/>
    <mergeCell ref="X1408:Y1409"/>
    <mergeCell ref="V1408:W1409"/>
    <mergeCell ref="T1408:U1409"/>
    <mergeCell ref="R1408:S1409"/>
    <mergeCell ref="AN1408:AO1409"/>
    <mergeCell ref="AL1408:AM1409"/>
    <mergeCell ref="AJ1408:AK1409"/>
    <mergeCell ref="AH1408:AI1409"/>
    <mergeCell ref="AF1408:AG1409"/>
    <mergeCell ref="AD1408:AE1409"/>
    <mergeCell ref="AZ1408:BA1409"/>
    <mergeCell ref="AX1408:AY1409"/>
    <mergeCell ref="AV1408:AW1409"/>
    <mergeCell ref="AT1408:AU1409"/>
    <mergeCell ref="AR1408:AS1409"/>
    <mergeCell ref="AP1408:AQ1409"/>
    <mergeCell ref="BL1408:BN1409"/>
    <mergeCell ref="BJ1408:BK1409"/>
    <mergeCell ref="BH1408:BI1409"/>
    <mergeCell ref="BF1408:BG1409"/>
    <mergeCell ref="BD1408:BE1409"/>
    <mergeCell ref="BB1408:BC1409"/>
    <mergeCell ref="N1410:O1410"/>
    <mergeCell ref="L1410:M1410"/>
    <mergeCell ref="J1410:K1410"/>
    <mergeCell ref="H1410:I1410"/>
    <mergeCell ref="D1410:E1410"/>
    <mergeCell ref="B1410:C1410"/>
    <mergeCell ref="Z1410:AA1410"/>
    <mergeCell ref="X1410:Y1410"/>
    <mergeCell ref="V1410:W1410"/>
    <mergeCell ref="T1410:U1410"/>
    <mergeCell ref="R1410:S1410"/>
    <mergeCell ref="P1410:Q1410"/>
    <mergeCell ref="AL1410:AM1410"/>
    <mergeCell ref="AJ1410:AK1410"/>
    <mergeCell ref="AH1410:AI1410"/>
    <mergeCell ref="AF1410:AG1410"/>
    <mergeCell ref="AD1410:AE1410"/>
    <mergeCell ref="AB1410:AC1410"/>
    <mergeCell ref="AX1410:AY1410"/>
    <mergeCell ref="AV1410:AW1410"/>
    <mergeCell ref="AT1410:AU1410"/>
    <mergeCell ref="AR1410:AS1410"/>
    <mergeCell ref="AP1410:AQ1410"/>
    <mergeCell ref="AN1410:AO1410"/>
    <mergeCell ref="BJ1410:BK1410"/>
    <mergeCell ref="BH1410:BI1410"/>
    <mergeCell ref="BF1410:BG1410"/>
    <mergeCell ref="BD1410:BE1410"/>
    <mergeCell ref="BB1410:BC1410"/>
    <mergeCell ref="AZ1410:BA1410"/>
    <mergeCell ref="O1413:R1413"/>
    <mergeCell ref="L1413:N1413"/>
    <mergeCell ref="H1413:J1413"/>
    <mergeCell ref="D1413:E1413"/>
    <mergeCell ref="B1413:C1413"/>
    <mergeCell ref="N1411:O1411"/>
    <mergeCell ref="L1411:M1411"/>
    <mergeCell ref="J1411:K1411"/>
    <mergeCell ref="D1411:E1411"/>
    <mergeCell ref="AK1413:AN1413"/>
    <mergeCell ref="AH1413:AJ1413"/>
    <mergeCell ref="AD1413:AF1413"/>
    <mergeCell ref="Z1413:AC1413"/>
    <mergeCell ref="W1413:Y1413"/>
    <mergeCell ref="S1413:U1413"/>
    <mergeCell ref="O1415:R1415"/>
    <mergeCell ref="L1415:N1415"/>
    <mergeCell ref="H1415:J1415"/>
    <mergeCell ref="D1415:E1415"/>
    <mergeCell ref="B1415:C1415"/>
    <mergeCell ref="BI1413:BK1413"/>
    <mergeCell ref="BE1413:BG1413"/>
    <mergeCell ref="AZ1413:BD1413"/>
    <mergeCell ref="AS1413:AU1413"/>
    <mergeCell ref="AO1413:AQ1413"/>
    <mergeCell ref="AK1415:AN1415"/>
    <mergeCell ref="AH1415:AJ1415"/>
    <mergeCell ref="AD1415:AF1415"/>
    <mergeCell ref="Z1415:AC1415"/>
    <mergeCell ref="W1415:Y1415"/>
    <mergeCell ref="S1415:U1415"/>
    <mergeCell ref="AL1302:BM1302"/>
    <mergeCell ref="AE1302:AK1302"/>
    <mergeCell ref="E1302:AC1302"/>
    <mergeCell ref="B1300:BN1300"/>
    <mergeCell ref="BA1416:BN1416"/>
    <mergeCell ref="BI1415:BK1415"/>
    <mergeCell ref="BE1415:BG1415"/>
    <mergeCell ref="AZ1415:BD1415"/>
    <mergeCell ref="AS1415:AU1415"/>
    <mergeCell ref="AO1415:AQ1415"/>
    <mergeCell ref="BD1304:BM1304"/>
    <mergeCell ref="BA1304:BC1304"/>
    <mergeCell ref="AI1304:AZ1304"/>
    <mergeCell ref="AE1304:AH1304"/>
    <mergeCell ref="E1304:AC1304"/>
    <mergeCell ref="C1304:D1304"/>
    <mergeCell ref="C1307:D1308"/>
    <mergeCell ref="B1307:B1308"/>
    <mergeCell ref="J1308:K1308"/>
    <mergeCell ref="N1308:O1308"/>
    <mergeCell ref="L1308:M1308"/>
    <mergeCell ref="J1307:O1307"/>
    <mergeCell ref="BF1307:BK1307"/>
    <mergeCell ref="AZ1307:BE1307"/>
    <mergeCell ref="AT1307:AY1307"/>
    <mergeCell ref="AN1307:AS1307"/>
    <mergeCell ref="AH1307:AM1307"/>
    <mergeCell ref="H1307:I1308"/>
    <mergeCell ref="T1308:U1308"/>
    <mergeCell ref="R1308:S1308"/>
    <mergeCell ref="P1308:Q1308"/>
    <mergeCell ref="AF1308:AG1308"/>
    <mergeCell ref="AB1308:AC1308"/>
    <mergeCell ref="X1307:Y1308"/>
    <mergeCell ref="V1307:W1308"/>
    <mergeCell ref="P1307:U1307"/>
    <mergeCell ref="AB1307:AG1307"/>
    <mergeCell ref="Z1307:AA1308"/>
    <mergeCell ref="AV1308:AW1308"/>
    <mergeCell ref="AT1308:AU1308"/>
    <mergeCell ref="AR1308:AS1308"/>
    <mergeCell ref="AP1308:AQ1308"/>
    <mergeCell ref="AN1308:AO1308"/>
    <mergeCell ref="AD1308:AE1308"/>
    <mergeCell ref="AL1308:AM1308"/>
    <mergeCell ref="AJ1308:AK1308"/>
    <mergeCell ref="AH1308:AI1308"/>
    <mergeCell ref="BJ1308:BK1308"/>
    <mergeCell ref="BH1308:BI1308"/>
    <mergeCell ref="BF1308:BG1308"/>
    <mergeCell ref="BD1308:BE1308"/>
    <mergeCell ref="BB1308:BC1308"/>
    <mergeCell ref="AZ1308:BA1308"/>
    <mergeCell ref="AX1308:AY1308"/>
    <mergeCell ref="J1309:K1310"/>
    <mergeCell ref="H1309:I1310"/>
    <mergeCell ref="F1309:F1310"/>
    <mergeCell ref="E1309:E1310"/>
    <mergeCell ref="C1309:D1309"/>
    <mergeCell ref="AH1309:AI1310"/>
    <mergeCell ref="AF1309:AG1310"/>
    <mergeCell ref="AD1309:AE1310"/>
    <mergeCell ref="AB1309:AC1310"/>
    <mergeCell ref="B1309:B1310"/>
    <mergeCell ref="C1310:D1310"/>
    <mergeCell ref="V1309:W1310"/>
    <mergeCell ref="T1309:U1310"/>
    <mergeCell ref="R1309:S1310"/>
    <mergeCell ref="P1309:Q1310"/>
    <mergeCell ref="N1309:O1310"/>
    <mergeCell ref="L1309:M1310"/>
    <mergeCell ref="X1309:Y1310"/>
    <mergeCell ref="AT1309:AU1310"/>
    <mergeCell ref="AR1309:AS1310"/>
    <mergeCell ref="AP1309:AQ1310"/>
    <mergeCell ref="AN1309:AO1310"/>
    <mergeCell ref="AL1309:AM1310"/>
    <mergeCell ref="AJ1309:AK1310"/>
    <mergeCell ref="BJ1309:BK1310"/>
    <mergeCell ref="BH1309:BI1310"/>
    <mergeCell ref="BF1309:BG1310"/>
    <mergeCell ref="BD1309:BE1310"/>
    <mergeCell ref="BB1309:BC1310"/>
    <mergeCell ref="Z1309:AA1310"/>
    <mergeCell ref="AZ1309:BA1310"/>
    <mergeCell ref="AX1309:AY1310"/>
    <mergeCell ref="AV1309:AW1310"/>
    <mergeCell ref="J1311:K1312"/>
    <mergeCell ref="H1311:I1312"/>
    <mergeCell ref="F1311:F1312"/>
    <mergeCell ref="AH1311:AI1312"/>
    <mergeCell ref="AF1311:AG1312"/>
    <mergeCell ref="AD1311:AE1312"/>
    <mergeCell ref="AB1311:AC1312"/>
    <mergeCell ref="Z1311:AA1312"/>
    <mergeCell ref="X1311:Y1312"/>
    <mergeCell ref="E1311:E1312"/>
    <mergeCell ref="C1311:D1311"/>
    <mergeCell ref="B1311:B1312"/>
    <mergeCell ref="V1311:W1312"/>
    <mergeCell ref="T1311:U1312"/>
    <mergeCell ref="R1311:S1312"/>
    <mergeCell ref="P1311:Q1312"/>
    <mergeCell ref="N1311:O1312"/>
    <mergeCell ref="L1311:M1312"/>
    <mergeCell ref="C1312:D1312"/>
    <mergeCell ref="AT1311:AU1312"/>
    <mergeCell ref="AR1311:AS1312"/>
    <mergeCell ref="AP1311:AQ1312"/>
    <mergeCell ref="AN1311:AO1312"/>
    <mergeCell ref="AL1311:AM1312"/>
    <mergeCell ref="AJ1311:AK1312"/>
    <mergeCell ref="BL1311:BN1312"/>
    <mergeCell ref="BJ1311:BK1312"/>
    <mergeCell ref="BH1311:BI1312"/>
    <mergeCell ref="BF1311:BG1312"/>
    <mergeCell ref="BD1311:BE1312"/>
    <mergeCell ref="BB1311:BC1312"/>
    <mergeCell ref="AZ1311:BA1312"/>
    <mergeCell ref="AX1311:AY1312"/>
    <mergeCell ref="AV1311:AW1312"/>
    <mergeCell ref="J1313:K1314"/>
    <mergeCell ref="H1313:I1314"/>
    <mergeCell ref="F1313:F1314"/>
    <mergeCell ref="AH1313:AI1314"/>
    <mergeCell ref="AF1313:AG1314"/>
    <mergeCell ref="AD1313:AE1314"/>
    <mergeCell ref="AB1313:AC1314"/>
    <mergeCell ref="E1313:E1314"/>
    <mergeCell ref="C1313:D1313"/>
    <mergeCell ref="B1313:B1314"/>
    <mergeCell ref="V1313:W1314"/>
    <mergeCell ref="T1313:U1314"/>
    <mergeCell ref="R1313:S1314"/>
    <mergeCell ref="P1313:Q1314"/>
    <mergeCell ref="N1313:O1314"/>
    <mergeCell ref="L1313:M1314"/>
    <mergeCell ref="C1314:D1314"/>
    <mergeCell ref="Z1313:AA1314"/>
    <mergeCell ref="X1313:Y1314"/>
    <mergeCell ref="AT1313:AU1314"/>
    <mergeCell ref="AR1313:AS1314"/>
    <mergeCell ref="AP1313:AQ1314"/>
    <mergeCell ref="AN1313:AO1314"/>
    <mergeCell ref="AL1313:AM1314"/>
    <mergeCell ref="AJ1313:AK1314"/>
    <mergeCell ref="BL1313:BN1314"/>
    <mergeCell ref="BJ1313:BK1314"/>
    <mergeCell ref="BH1313:BI1314"/>
    <mergeCell ref="BF1313:BG1314"/>
    <mergeCell ref="BD1313:BE1314"/>
    <mergeCell ref="BB1313:BC1314"/>
    <mergeCell ref="AZ1313:BA1314"/>
    <mergeCell ref="AX1313:AY1314"/>
    <mergeCell ref="AV1313:AW1314"/>
    <mergeCell ref="J1315:K1316"/>
    <mergeCell ref="H1315:I1316"/>
    <mergeCell ref="F1315:F1316"/>
    <mergeCell ref="AH1315:AI1316"/>
    <mergeCell ref="AF1315:AG1316"/>
    <mergeCell ref="AD1315:AE1316"/>
    <mergeCell ref="AB1315:AC1316"/>
    <mergeCell ref="E1315:E1316"/>
    <mergeCell ref="C1315:D1315"/>
    <mergeCell ref="B1315:B1316"/>
    <mergeCell ref="V1315:W1316"/>
    <mergeCell ref="T1315:U1316"/>
    <mergeCell ref="R1315:S1316"/>
    <mergeCell ref="P1315:Q1316"/>
    <mergeCell ref="N1315:O1316"/>
    <mergeCell ref="L1315:M1316"/>
    <mergeCell ref="C1316:D1316"/>
    <mergeCell ref="Z1315:AA1316"/>
    <mergeCell ref="X1315:Y1316"/>
    <mergeCell ref="AT1315:AU1316"/>
    <mergeCell ref="AR1315:AS1316"/>
    <mergeCell ref="AP1315:AQ1316"/>
    <mergeCell ref="AN1315:AO1316"/>
    <mergeCell ref="AL1315:AM1316"/>
    <mergeCell ref="AJ1315:AK1316"/>
    <mergeCell ref="BL1315:BN1316"/>
    <mergeCell ref="BJ1315:BK1316"/>
    <mergeCell ref="BH1315:BI1316"/>
    <mergeCell ref="BF1315:BG1316"/>
    <mergeCell ref="BD1315:BE1316"/>
    <mergeCell ref="BB1315:BC1316"/>
    <mergeCell ref="AZ1315:BA1316"/>
    <mergeCell ref="AX1315:AY1316"/>
    <mergeCell ref="AV1315:AW1316"/>
    <mergeCell ref="J1317:K1318"/>
    <mergeCell ref="H1317:I1318"/>
    <mergeCell ref="F1317:F1318"/>
    <mergeCell ref="AH1317:AI1318"/>
    <mergeCell ref="AF1317:AG1318"/>
    <mergeCell ref="AD1317:AE1318"/>
    <mergeCell ref="AB1317:AC1318"/>
    <mergeCell ref="E1317:E1318"/>
    <mergeCell ref="C1317:D1317"/>
    <mergeCell ref="B1317:B1318"/>
    <mergeCell ref="V1317:W1318"/>
    <mergeCell ref="T1317:U1318"/>
    <mergeCell ref="R1317:S1318"/>
    <mergeCell ref="P1317:Q1318"/>
    <mergeCell ref="N1317:O1318"/>
    <mergeCell ref="L1317:M1318"/>
    <mergeCell ref="C1318:D1318"/>
    <mergeCell ref="Z1317:AA1318"/>
    <mergeCell ref="X1317:Y1318"/>
    <mergeCell ref="AT1317:AU1318"/>
    <mergeCell ref="AR1317:AS1318"/>
    <mergeCell ref="AP1317:AQ1318"/>
    <mergeCell ref="AN1317:AO1318"/>
    <mergeCell ref="AL1317:AM1318"/>
    <mergeCell ref="AJ1317:AK1318"/>
    <mergeCell ref="BL1317:BN1318"/>
    <mergeCell ref="BJ1317:BK1318"/>
    <mergeCell ref="BH1317:BI1318"/>
    <mergeCell ref="BF1317:BG1318"/>
    <mergeCell ref="BD1317:BE1318"/>
    <mergeCell ref="BB1317:BC1318"/>
    <mergeCell ref="AZ1317:BA1318"/>
    <mergeCell ref="AX1317:AY1318"/>
    <mergeCell ref="AV1317:AW1318"/>
    <mergeCell ref="J1319:K1320"/>
    <mergeCell ref="H1319:I1320"/>
    <mergeCell ref="F1319:F1320"/>
    <mergeCell ref="AH1319:AI1320"/>
    <mergeCell ref="AF1319:AG1320"/>
    <mergeCell ref="AD1319:AE1320"/>
    <mergeCell ref="AB1319:AC1320"/>
    <mergeCell ref="E1319:E1320"/>
    <mergeCell ref="C1319:D1319"/>
    <mergeCell ref="B1319:B1320"/>
    <mergeCell ref="V1319:W1320"/>
    <mergeCell ref="T1319:U1320"/>
    <mergeCell ref="R1319:S1320"/>
    <mergeCell ref="P1319:Q1320"/>
    <mergeCell ref="N1319:O1320"/>
    <mergeCell ref="L1319:M1320"/>
    <mergeCell ref="C1320:D1320"/>
    <mergeCell ref="Z1319:AA1320"/>
    <mergeCell ref="X1319:Y1320"/>
    <mergeCell ref="AT1319:AU1320"/>
    <mergeCell ref="AR1319:AS1320"/>
    <mergeCell ref="AP1319:AQ1320"/>
    <mergeCell ref="AN1319:AO1320"/>
    <mergeCell ref="AL1319:AM1320"/>
    <mergeCell ref="AJ1319:AK1320"/>
    <mergeCell ref="BL1319:BN1320"/>
    <mergeCell ref="BJ1319:BK1320"/>
    <mergeCell ref="BH1319:BI1320"/>
    <mergeCell ref="BF1319:BG1320"/>
    <mergeCell ref="BD1319:BE1320"/>
    <mergeCell ref="BB1319:BC1320"/>
    <mergeCell ref="AZ1319:BA1320"/>
    <mergeCell ref="AX1319:AY1320"/>
    <mergeCell ref="AV1319:AW1320"/>
    <mergeCell ref="J1321:K1322"/>
    <mergeCell ref="H1321:I1322"/>
    <mergeCell ref="F1321:F1322"/>
    <mergeCell ref="AH1321:AI1322"/>
    <mergeCell ref="AF1321:AG1322"/>
    <mergeCell ref="AD1321:AE1322"/>
    <mergeCell ref="AB1321:AC1322"/>
    <mergeCell ref="E1321:E1322"/>
    <mergeCell ref="C1321:D1321"/>
    <mergeCell ref="B1321:B1322"/>
    <mergeCell ref="V1321:W1322"/>
    <mergeCell ref="T1321:U1322"/>
    <mergeCell ref="R1321:S1322"/>
    <mergeCell ref="P1321:Q1322"/>
    <mergeCell ref="N1321:O1322"/>
    <mergeCell ref="L1321:M1322"/>
    <mergeCell ref="C1322:D1322"/>
    <mergeCell ref="Z1321:AA1322"/>
    <mergeCell ref="X1321:Y1322"/>
    <mergeCell ref="AT1321:AU1322"/>
    <mergeCell ref="AR1321:AS1322"/>
    <mergeCell ref="AP1321:AQ1322"/>
    <mergeCell ref="AN1321:AO1322"/>
    <mergeCell ref="AL1321:AM1322"/>
    <mergeCell ref="AJ1321:AK1322"/>
    <mergeCell ref="BL1321:BN1322"/>
    <mergeCell ref="BJ1321:BK1322"/>
    <mergeCell ref="BH1321:BI1322"/>
    <mergeCell ref="BF1321:BG1322"/>
    <mergeCell ref="BD1321:BE1322"/>
    <mergeCell ref="BB1321:BC1322"/>
    <mergeCell ref="AZ1321:BA1322"/>
    <mergeCell ref="AX1321:AY1322"/>
    <mergeCell ref="AV1321:AW1322"/>
    <mergeCell ref="J1323:K1324"/>
    <mergeCell ref="H1323:I1324"/>
    <mergeCell ref="F1323:F1324"/>
    <mergeCell ref="AH1323:AI1324"/>
    <mergeCell ref="AF1323:AG1324"/>
    <mergeCell ref="AD1323:AE1324"/>
    <mergeCell ref="AB1323:AC1324"/>
    <mergeCell ref="E1323:E1324"/>
    <mergeCell ref="C1323:D1323"/>
    <mergeCell ref="B1323:B1324"/>
    <mergeCell ref="V1323:W1324"/>
    <mergeCell ref="T1323:U1324"/>
    <mergeCell ref="R1323:S1324"/>
    <mergeCell ref="P1323:Q1324"/>
    <mergeCell ref="N1323:O1324"/>
    <mergeCell ref="L1323:M1324"/>
    <mergeCell ref="C1324:D1324"/>
    <mergeCell ref="Z1323:AA1324"/>
    <mergeCell ref="X1323:Y1324"/>
    <mergeCell ref="AT1323:AU1324"/>
    <mergeCell ref="AR1323:AS1324"/>
    <mergeCell ref="AP1323:AQ1324"/>
    <mergeCell ref="AN1323:AO1324"/>
    <mergeCell ref="AL1323:AM1324"/>
    <mergeCell ref="AJ1323:AK1324"/>
    <mergeCell ref="BL1323:BN1324"/>
    <mergeCell ref="BJ1323:BK1324"/>
    <mergeCell ref="BH1323:BI1324"/>
    <mergeCell ref="BF1323:BG1324"/>
    <mergeCell ref="BD1323:BE1324"/>
    <mergeCell ref="BB1323:BC1324"/>
    <mergeCell ref="AZ1323:BA1324"/>
    <mergeCell ref="AX1323:AY1324"/>
    <mergeCell ref="AV1323:AW1324"/>
    <mergeCell ref="J1325:K1326"/>
    <mergeCell ref="H1325:I1326"/>
    <mergeCell ref="F1325:F1326"/>
    <mergeCell ref="AH1325:AI1326"/>
    <mergeCell ref="AF1325:AG1326"/>
    <mergeCell ref="AD1325:AE1326"/>
    <mergeCell ref="AB1325:AC1326"/>
    <mergeCell ref="E1325:E1326"/>
    <mergeCell ref="C1325:D1325"/>
    <mergeCell ref="B1325:B1326"/>
    <mergeCell ref="V1325:W1326"/>
    <mergeCell ref="T1325:U1326"/>
    <mergeCell ref="R1325:S1326"/>
    <mergeCell ref="P1325:Q1326"/>
    <mergeCell ref="N1325:O1326"/>
    <mergeCell ref="L1325:M1326"/>
    <mergeCell ref="C1326:D1326"/>
    <mergeCell ref="Z1325:AA1326"/>
    <mergeCell ref="X1325:Y1326"/>
    <mergeCell ref="AT1325:AU1326"/>
    <mergeCell ref="AR1325:AS1326"/>
    <mergeCell ref="AP1325:AQ1326"/>
    <mergeCell ref="AN1325:AO1326"/>
    <mergeCell ref="AL1325:AM1326"/>
    <mergeCell ref="AJ1325:AK1326"/>
    <mergeCell ref="BL1325:BN1326"/>
    <mergeCell ref="BJ1325:BK1326"/>
    <mergeCell ref="BH1325:BI1326"/>
    <mergeCell ref="BF1325:BG1326"/>
    <mergeCell ref="BD1325:BE1326"/>
    <mergeCell ref="BB1325:BC1326"/>
    <mergeCell ref="AZ1325:BA1326"/>
    <mergeCell ref="AX1325:AY1326"/>
    <mergeCell ref="AV1325:AW1326"/>
    <mergeCell ref="J1327:K1328"/>
    <mergeCell ref="H1327:I1328"/>
    <mergeCell ref="F1327:F1328"/>
    <mergeCell ref="AH1327:AI1328"/>
    <mergeCell ref="AF1327:AG1328"/>
    <mergeCell ref="AD1327:AE1328"/>
    <mergeCell ref="AB1327:AC1328"/>
    <mergeCell ref="E1327:E1328"/>
    <mergeCell ref="C1327:D1327"/>
    <mergeCell ref="B1327:B1328"/>
    <mergeCell ref="V1327:W1328"/>
    <mergeCell ref="T1327:U1328"/>
    <mergeCell ref="R1327:S1328"/>
    <mergeCell ref="P1327:Q1328"/>
    <mergeCell ref="N1327:O1328"/>
    <mergeCell ref="L1327:M1328"/>
    <mergeCell ref="C1328:D1328"/>
    <mergeCell ref="Z1327:AA1328"/>
    <mergeCell ref="X1327:Y1328"/>
    <mergeCell ref="AT1327:AU1328"/>
    <mergeCell ref="AR1327:AS1328"/>
    <mergeCell ref="AP1327:AQ1328"/>
    <mergeCell ref="AN1327:AO1328"/>
    <mergeCell ref="AL1327:AM1328"/>
    <mergeCell ref="AJ1327:AK1328"/>
    <mergeCell ref="BL1327:BN1328"/>
    <mergeCell ref="BJ1327:BK1328"/>
    <mergeCell ref="BH1327:BI1328"/>
    <mergeCell ref="BF1327:BG1328"/>
    <mergeCell ref="BD1327:BE1328"/>
    <mergeCell ref="BB1327:BC1328"/>
    <mergeCell ref="AZ1327:BA1328"/>
    <mergeCell ref="AX1327:AY1328"/>
    <mergeCell ref="AV1327:AW1328"/>
    <mergeCell ref="J1329:K1330"/>
    <mergeCell ref="H1329:I1330"/>
    <mergeCell ref="F1329:F1330"/>
    <mergeCell ref="AH1329:AI1330"/>
    <mergeCell ref="AF1329:AG1330"/>
    <mergeCell ref="AD1329:AE1330"/>
    <mergeCell ref="AB1329:AC1330"/>
    <mergeCell ref="E1329:E1330"/>
    <mergeCell ref="C1329:D1329"/>
    <mergeCell ref="B1329:B1330"/>
    <mergeCell ref="V1329:W1330"/>
    <mergeCell ref="T1329:U1330"/>
    <mergeCell ref="R1329:S1330"/>
    <mergeCell ref="P1329:Q1330"/>
    <mergeCell ref="N1329:O1330"/>
    <mergeCell ref="L1329:M1330"/>
    <mergeCell ref="C1330:D1330"/>
    <mergeCell ref="Z1329:AA1330"/>
    <mergeCell ref="X1329:Y1330"/>
    <mergeCell ref="AT1329:AU1330"/>
    <mergeCell ref="AR1329:AS1330"/>
    <mergeCell ref="AP1329:AQ1330"/>
    <mergeCell ref="AN1329:AO1330"/>
    <mergeCell ref="AL1329:AM1330"/>
    <mergeCell ref="AJ1329:AK1330"/>
    <mergeCell ref="BL1329:BN1330"/>
    <mergeCell ref="BJ1329:BK1330"/>
    <mergeCell ref="BH1329:BI1330"/>
    <mergeCell ref="BF1329:BG1330"/>
    <mergeCell ref="BD1329:BE1330"/>
    <mergeCell ref="BB1329:BC1330"/>
    <mergeCell ref="AZ1329:BA1330"/>
    <mergeCell ref="AX1329:AY1330"/>
    <mergeCell ref="AV1329:AW1330"/>
    <mergeCell ref="J1331:K1332"/>
    <mergeCell ref="H1331:I1332"/>
    <mergeCell ref="F1331:F1332"/>
    <mergeCell ref="AH1331:AI1332"/>
    <mergeCell ref="AF1331:AG1332"/>
    <mergeCell ref="AD1331:AE1332"/>
    <mergeCell ref="AB1331:AC1332"/>
    <mergeCell ref="E1331:E1332"/>
    <mergeCell ref="C1331:D1331"/>
    <mergeCell ref="B1331:B1332"/>
    <mergeCell ref="V1331:W1332"/>
    <mergeCell ref="T1331:U1332"/>
    <mergeCell ref="R1331:S1332"/>
    <mergeCell ref="P1331:Q1332"/>
    <mergeCell ref="N1331:O1332"/>
    <mergeCell ref="L1331:M1332"/>
    <mergeCell ref="C1332:D1332"/>
    <mergeCell ref="Z1331:AA1332"/>
    <mergeCell ref="X1331:Y1332"/>
    <mergeCell ref="AT1331:AU1332"/>
    <mergeCell ref="AR1331:AS1332"/>
    <mergeCell ref="AP1331:AQ1332"/>
    <mergeCell ref="AN1331:AO1332"/>
    <mergeCell ref="AL1331:AM1332"/>
    <mergeCell ref="AJ1331:AK1332"/>
    <mergeCell ref="BL1331:BN1332"/>
    <mergeCell ref="BJ1331:BK1332"/>
    <mergeCell ref="BH1331:BI1332"/>
    <mergeCell ref="BF1331:BG1332"/>
    <mergeCell ref="BD1331:BE1332"/>
    <mergeCell ref="BB1331:BC1332"/>
    <mergeCell ref="AZ1331:BA1332"/>
    <mergeCell ref="AX1331:AY1332"/>
    <mergeCell ref="AV1331:AW1332"/>
    <mergeCell ref="J1333:K1334"/>
    <mergeCell ref="H1333:I1334"/>
    <mergeCell ref="F1333:F1334"/>
    <mergeCell ref="AH1333:AI1334"/>
    <mergeCell ref="AF1333:AG1334"/>
    <mergeCell ref="AD1333:AE1334"/>
    <mergeCell ref="AB1333:AC1334"/>
    <mergeCell ref="E1333:E1334"/>
    <mergeCell ref="C1333:D1333"/>
    <mergeCell ref="B1333:B1334"/>
    <mergeCell ref="V1333:W1334"/>
    <mergeCell ref="T1333:U1334"/>
    <mergeCell ref="R1333:S1334"/>
    <mergeCell ref="P1333:Q1334"/>
    <mergeCell ref="N1333:O1334"/>
    <mergeCell ref="L1333:M1334"/>
    <mergeCell ref="C1334:D1334"/>
    <mergeCell ref="Z1333:AA1334"/>
    <mergeCell ref="X1333:Y1334"/>
    <mergeCell ref="AT1333:AU1334"/>
    <mergeCell ref="AR1333:AS1334"/>
    <mergeCell ref="AP1333:AQ1334"/>
    <mergeCell ref="AN1333:AO1334"/>
    <mergeCell ref="AL1333:AM1334"/>
    <mergeCell ref="AJ1333:AK1334"/>
    <mergeCell ref="BL1333:BN1334"/>
    <mergeCell ref="BJ1333:BK1334"/>
    <mergeCell ref="BH1333:BI1334"/>
    <mergeCell ref="BF1333:BG1334"/>
    <mergeCell ref="BD1333:BE1334"/>
    <mergeCell ref="BB1333:BC1334"/>
    <mergeCell ref="AZ1333:BA1334"/>
    <mergeCell ref="AX1333:AY1334"/>
    <mergeCell ref="AV1333:AW1334"/>
    <mergeCell ref="J1335:K1336"/>
    <mergeCell ref="H1335:I1336"/>
    <mergeCell ref="F1335:F1336"/>
    <mergeCell ref="AH1335:AI1336"/>
    <mergeCell ref="AF1335:AG1336"/>
    <mergeCell ref="AD1335:AE1336"/>
    <mergeCell ref="AB1335:AC1336"/>
    <mergeCell ref="E1335:E1336"/>
    <mergeCell ref="C1335:D1335"/>
    <mergeCell ref="B1335:B1336"/>
    <mergeCell ref="V1335:W1336"/>
    <mergeCell ref="T1335:U1336"/>
    <mergeCell ref="R1335:S1336"/>
    <mergeCell ref="P1335:Q1336"/>
    <mergeCell ref="N1335:O1336"/>
    <mergeCell ref="L1335:M1336"/>
    <mergeCell ref="C1336:D1336"/>
    <mergeCell ref="Z1335:AA1336"/>
    <mergeCell ref="X1335:Y1336"/>
    <mergeCell ref="AT1335:AU1336"/>
    <mergeCell ref="AR1335:AS1336"/>
    <mergeCell ref="AP1335:AQ1336"/>
    <mergeCell ref="AN1335:AO1336"/>
    <mergeCell ref="AL1335:AM1336"/>
    <mergeCell ref="AJ1335:AK1336"/>
    <mergeCell ref="BL1335:BN1336"/>
    <mergeCell ref="BJ1335:BK1336"/>
    <mergeCell ref="BH1335:BI1336"/>
    <mergeCell ref="BF1335:BG1336"/>
    <mergeCell ref="BD1335:BE1336"/>
    <mergeCell ref="BB1335:BC1336"/>
    <mergeCell ref="AZ1335:BA1336"/>
    <mergeCell ref="AX1335:AY1336"/>
    <mergeCell ref="AV1335:AW1336"/>
    <mergeCell ref="J1337:K1338"/>
    <mergeCell ref="H1337:I1338"/>
    <mergeCell ref="F1337:F1338"/>
    <mergeCell ref="AH1337:AI1338"/>
    <mergeCell ref="AF1337:AG1338"/>
    <mergeCell ref="AD1337:AE1338"/>
    <mergeCell ref="AB1337:AC1338"/>
    <mergeCell ref="E1337:E1338"/>
    <mergeCell ref="C1337:D1337"/>
    <mergeCell ref="B1337:B1338"/>
    <mergeCell ref="V1337:W1338"/>
    <mergeCell ref="T1337:U1338"/>
    <mergeCell ref="R1337:S1338"/>
    <mergeCell ref="P1337:Q1338"/>
    <mergeCell ref="N1337:O1338"/>
    <mergeCell ref="L1337:M1338"/>
    <mergeCell ref="C1338:D1338"/>
    <mergeCell ref="Z1337:AA1338"/>
    <mergeCell ref="X1337:Y1338"/>
    <mergeCell ref="AT1337:AU1338"/>
    <mergeCell ref="AR1337:AS1338"/>
    <mergeCell ref="AP1337:AQ1338"/>
    <mergeCell ref="AN1337:AO1338"/>
    <mergeCell ref="AL1337:AM1338"/>
    <mergeCell ref="AJ1337:AK1338"/>
    <mergeCell ref="BL1337:BN1338"/>
    <mergeCell ref="BJ1337:BK1338"/>
    <mergeCell ref="BH1337:BI1338"/>
    <mergeCell ref="BF1337:BG1338"/>
    <mergeCell ref="BD1337:BE1338"/>
    <mergeCell ref="BB1337:BC1338"/>
    <mergeCell ref="AZ1337:BA1338"/>
    <mergeCell ref="AX1337:AY1338"/>
    <mergeCell ref="AV1337:AW1338"/>
    <mergeCell ref="J1339:K1340"/>
    <mergeCell ref="H1339:I1340"/>
    <mergeCell ref="F1339:F1340"/>
    <mergeCell ref="AH1339:AI1340"/>
    <mergeCell ref="AF1339:AG1340"/>
    <mergeCell ref="AD1339:AE1340"/>
    <mergeCell ref="AB1339:AC1340"/>
    <mergeCell ref="E1339:E1340"/>
    <mergeCell ref="C1339:D1339"/>
    <mergeCell ref="B1339:B1340"/>
    <mergeCell ref="V1339:W1340"/>
    <mergeCell ref="T1339:U1340"/>
    <mergeCell ref="R1339:S1340"/>
    <mergeCell ref="P1339:Q1340"/>
    <mergeCell ref="N1339:O1340"/>
    <mergeCell ref="L1339:M1340"/>
    <mergeCell ref="C1340:D1340"/>
    <mergeCell ref="Z1339:AA1340"/>
    <mergeCell ref="X1339:Y1340"/>
    <mergeCell ref="AT1339:AU1340"/>
    <mergeCell ref="AR1339:AS1340"/>
    <mergeCell ref="AP1339:AQ1340"/>
    <mergeCell ref="AN1339:AO1340"/>
    <mergeCell ref="AL1339:AM1340"/>
    <mergeCell ref="AJ1339:AK1340"/>
    <mergeCell ref="BL1339:BN1340"/>
    <mergeCell ref="BJ1339:BK1340"/>
    <mergeCell ref="BH1339:BI1340"/>
    <mergeCell ref="BF1339:BG1340"/>
    <mergeCell ref="BD1339:BE1340"/>
    <mergeCell ref="BB1339:BC1340"/>
    <mergeCell ref="AZ1339:BA1340"/>
    <mergeCell ref="AX1339:AY1340"/>
    <mergeCell ref="AV1339:AW1340"/>
    <mergeCell ref="J1341:K1342"/>
    <mergeCell ref="H1341:I1342"/>
    <mergeCell ref="F1341:F1342"/>
    <mergeCell ref="AH1341:AI1342"/>
    <mergeCell ref="AF1341:AG1342"/>
    <mergeCell ref="AD1341:AE1342"/>
    <mergeCell ref="AB1341:AC1342"/>
    <mergeCell ref="E1341:E1342"/>
    <mergeCell ref="C1341:D1341"/>
    <mergeCell ref="B1341:B1342"/>
    <mergeCell ref="V1341:W1342"/>
    <mergeCell ref="T1341:U1342"/>
    <mergeCell ref="R1341:S1342"/>
    <mergeCell ref="P1341:Q1342"/>
    <mergeCell ref="N1341:O1342"/>
    <mergeCell ref="L1341:M1342"/>
    <mergeCell ref="C1342:D1342"/>
    <mergeCell ref="Z1341:AA1342"/>
    <mergeCell ref="X1341:Y1342"/>
    <mergeCell ref="AT1341:AU1342"/>
    <mergeCell ref="AR1341:AS1342"/>
    <mergeCell ref="AP1341:AQ1342"/>
    <mergeCell ref="AN1341:AO1342"/>
    <mergeCell ref="AL1341:AM1342"/>
    <mergeCell ref="AJ1341:AK1342"/>
    <mergeCell ref="BL1341:BN1342"/>
    <mergeCell ref="BJ1341:BK1342"/>
    <mergeCell ref="BH1341:BI1342"/>
    <mergeCell ref="BF1341:BG1342"/>
    <mergeCell ref="BD1341:BE1342"/>
    <mergeCell ref="BB1341:BC1342"/>
    <mergeCell ref="AZ1341:BA1342"/>
    <mergeCell ref="AX1341:AY1342"/>
    <mergeCell ref="AV1341:AW1342"/>
    <mergeCell ref="J1343:K1344"/>
    <mergeCell ref="H1343:I1344"/>
    <mergeCell ref="F1343:F1344"/>
    <mergeCell ref="AH1343:AI1344"/>
    <mergeCell ref="AF1343:AG1344"/>
    <mergeCell ref="AD1343:AE1344"/>
    <mergeCell ref="AB1343:AC1344"/>
    <mergeCell ref="E1343:E1344"/>
    <mergeCell ref="C1343:D1343"/>
    <mergeCell ref="B1343:B1344"/>
    <mergeCell ref="V1343:W1344"/>
    <mergeCell ref="T1343:U1344"/>
    <mergeCell ref="R1343:S1344"/>
    <mergeCell ref="P1343:Q1344"/>
    <mergeCell ref="N1343:O1344"/>
    <mergeCell ref="L1343:M1344"/>
    <mergeCell ref="C1344:D1344"/>
    <mergeCell ref="Z1343:AA1344"/>
    <mergeCell ref="X1343:Y1344"/>
    <mergeCell ref="AT1343:AU1344"/>
    <mergeCell ref="AR1343:AS1344"/>
    <mergeCell ref="AP1343:AQ1344"/>
    <mergeCell ref="AN1343:AO1344"/>
    <mergeCell ref="AL1343:AM1344"/>
    <mergeCell ref="AJ1343:AK1344"/>
    <mergeCell ref="BL1343:BN1344"/>
    <mergeCell ref="BJ1343:BK1344"/>
    <mergeCell ref="BH1343:BI1344"/>
    <mergeCell ref="BF1343:BG1344"/>
    <mergeCell ref="BD1343:BE1344"/>
    <mergeCell ref="BB1343:BC1344"/>
    <mergeCell ref="AZ1343:BA1344"/>
    <mergeCell ref="AX1343:AY1344"/>
    <mergeCell ref="AV1343:AW1344"/>
    <mergeCell ref="J1345:K1346"/>
    <mergeCell ref="H1345:I1346"/>
    <mergeCell ref="F1345:F1346"/>
    <mergeCell ref="AH1345:AI1346"/>
    <mergeCell ref="AF1345:AG1346"/>
    <mergeCell ref="AD1345:AE1346"/>
    <mergeCell ref="AB1345:AC1346"/>
    <mergeCell ref="E1345:E1346"/>
    <mergeCell ref="C1345:D1345"/>
    <mergeCell ref="B1345:B1346"/>
    <mergeCell ref="V1345:W1346"/>
    <mergeCell ref="T1345:U1346"/>
    <mergeCell ref="R1345:S1346"/>
    <mergeCell ref="P1345:Q1346"/>
    <mergeCell ref="N1345:O1346"/>
    <mergeCell ref="L1345:M1346"/>
    <mergeCell ref="C1346:D1346"/>
    <mergeCell ref="Z1345:AA1346"/>
    <mergeCell ref="X1345:Y1346"/>
    <mergeCell ref="AT1345:AU1346"/>
    <mergeCell ref="AR1345:AS1346"/>
    <mergeCell ref="AP1345:AQ1346"/>
    <mergeCell ref="AN1345:AO1346"/>
    <mergeCell ref="AL1345:AM1346"/>
    <mergeCell ref="AJ1345:AK1346"/>
    <mergeCell ref="BL1345:BN1346"/>
    <mergeCell ref="BJ1345:BK1346"/>
    <mergeCell ref="BH1345:BI1346"/>
    <mergeCell ref="BF1345:BG1346"/>
    <mergeCell ref="BD1345:BE1346"/>
    <mergeCell ref="BB1345:BC1346"/>
    <mergeCell ref="AZ1345:BA1346"/>
    <mergeCell ref="AX1345:AY1346"/>
    <mergeCell ref="AV1345:AW1346"/>
    <mergeCell ref="J1347:K1348"/>
    <mergeCell ref="H1347:I1348"/>
    <mergeCell ref="F1347:F1348"/>
    <mergeCell ref="AH1347:AI1348"/>
    <mergeCell ref="AF1347:AG1348"/>
    <mergeCell ref="AD1347:AE1348"/>
    <mergeCell ref="AB1347:AC1348"/>
    <mergeCell ref="E1347:E1348"/>
    <mergeCell ref="C1347:D1347"/>
    <mergeCell ref="B1347:B1348"/>
    <mergeCell ref="V1347:W1348"/>
    <mergeCell ref="T1347:U1348"/>
    <mergeCell ref="R1347:S1348"/>
    <mergeCell ref="P1347:Q1348"/>
    <mergeCell ref="N1347:O1348"/>
    <mergeCell ref="L1347:M1348"/>
    <mergeCell ref="C1348:D1348"/>
    <mergeCell ref="Z1347:AA1348"/>
    <mergeCell ref="X1347:Y1348"/>
    <mergeCell ref="AT1347:AU1348"/>
    <mergeCell ref="AR1347:AS1348"/>
    <mergeCell ref="AP1347:AQ1348"/>
    <mergeCell ref="AN1347:AO1348"/>
    <mergeCell ref="AL1347:AM1348"/>
    <mergeCell ref="AJ1347:AK1348"/>
    <mergeCell ref="BL1347:BN1348"/>
    <mergeCell ref="BJ1347:BK1348"/>
    <mergeCell ref="BH1347:BI1348"/>
    <mergeCell ref="BF1347:BG1348"/>
    <mergeCell ref="BD1347:BE1348"/>
    <mergeCell ref="BB1347:BC1348"/>
    <mergeCell ref="AZ1347:BA1348"/>
    <mergeCell ref="AX1347:AY1348"/>
    <mergeCell ref="AV1347:AW1348"/>
    <mergeCell ref="N1349:O1350"/>
    <mergeCell ref="L1349:M1350"/>
    <mergeCell ref="J1349:K1350"/>
    <mergeCell ref="AL1349:AM1350"/>
    <mergeCell ref="AJ1349:AK1350"/>
    <mergeCell ref="AH1349:AI1350"/>
    <mergeCell ref="AF1349:AG1350"/>
    <mergeCell ref="H1349:I1350"/>
    <mergeCell ref="D1349:E1350"/>
    <mergeCell ref="B1349:C1350"/>
    <mergeCell ref="Z1349:AA1350"/>
    <mergeCell ref="X1349:Y1350"/>
    <mergeCell ref="V1349:W1350"/>
    <mergeCell ref="T1349:U1350"/>
    <mergeCell ref="R1349:S1350"/>
    <mergeCell ref="P1349:Q1350"/>
    <mergeCell ref="AD1349:AE1350"/>
    <mergeCell ref="AB1349:AC1350"/>
    <mergeCell ref="AX1349:AY1350"/>
    <mergeCell ref="AV1349:AW1350"/>
    <mergeCell ref="AT1349:AU1350"/>
    <mergeCell ref="AR1349:AS1350"/>
    <mergeCell ref="AP1349:AQ1350"/>
    <mergeCell ref="AN1349:AO1350"/>
    <mergeCell ref="BJ1349:BK1350"/>
    <mergeCell ref="BH1349:BI1350"/>
    <mergeCell ref="BF1349:BG1350"/>
    <mergeCell ref="BD1349:BE1350"/>
    <mergeCell ref="BB1349:BC1350"/>
    <mergeCell ref="AZ1349:BA1350"/>
    <mergeCell ref="N1351:O1351"/>
    <mergeCell ref="L1351:M1351"/>
    <mergeCell ref="J1351:K1351"/>
    <mergeCell ref="H1351:I1351"/>
    <mergeCell ref="D1351:E1351"/>
    <mergeCell ref="B1351:C1351"/>
    <mergeCell ref="Z1351:AA1351"/>
    <mergeCell ref="X1351:Y1351"/>
    <mergeCell ref="V1351:W1351"/>
    <mergeCell ref="T1351:U1351"/>
    <mergeCell ref="R1351:S1351"/>
    <mergeCell ref="P1351:Q1351"/>
    <mergeCell ref="AL1351:AM1351"/>
    <mergeCell ref="AJ1351:AK1351"/>
    <mergeCell ref="AH1351:AI1351"/>
    <mergeCell ref="AF1351:AG1351"/>
    <mergeCell ref="AD1351:AE1351"/>
    <mergeCell ref="AB1351:AC1351"/>
    <mergeCell ref="AX1351:AY1351"/>
    <mergeCell ref="AV1351:AW1351"/>
    <mergeCell ref="AT1351:AU1351"/>
    <mergeCell ref="AR1351:AS1351"/>
    <mergeCell ref="AP1351:AQ1351"/>
    <mergeCell ref="AN1351:AO1351"/>
    <mergeCell ref="BJ1351:BK1351"/>
    <mergeCell ref="BH1351:BI1351"/>
    <mergeCell ref="BF1351:BG1351"/>
    <mergeCell ref="BD1351:BE1351"/>
    <mergeCell ref="BB1351:BC1351"/>
    <mergeCell ref="AZ1351:BA1351"/>
    <mergeCell ref="O1354:R1354"/>
    <mergeCell ref="L1354:N1354"/>
    <mergeCell ref="H1354:J1354"/>
    <mergeCell ref="D1354:E1354"/>
    <mergeCell ref="B1354:C1354"/>
    <mergeCell ref="N1352:O1352"/>
    <mergeCell ref="L1352:M1352"/>
    <mergeCell ref="J1352:K1352"/>
    <mergeCell ref="D1352:E1352"/>
    <mergeCell ref="AK1354:AN1354"/>
    <mergeCell ref="AH1354:AJ1354"/>
    <mergeCell ref="AD1354:AF1354"/>
    <mergeCell ref="Z1354:AC1354"/>
    <mergeCell ref="W1354:Y1354"/>
    <mergeCell ref="S1354:U1354"/>
    <mergeCell ref="O1356:R1356"/>
    <mergeCell ref="L1356:N1356"/>
    <mergeCell ref="H1356:J1356"/>
    <mergeCell ref="D1356:E1356"/>
    <mergeCell ref="B1356:C1356"/>
    <mergeCell ref="BI1354:BK1354"/>
    <mergeCell ref="BE1354:BG1354"/>
    <mergeCell ref="AZ1354:BD1354"/>
    <mergeCell ref="AS1354:AU1354"/>
    <mergeCell ref="AO1354:AQ1354"/>
    <mergeCell ref="AK1356:AN1356"/>
    <mergeCell ref="AH1356:AJ1356"/>
    <mergeCell ref="AD1356:AF1356"/>
    <mergeCell ref="Z1356:AC1356"/>
    <mergeCell ref="W1356:Y1356"/>
    <mergeCell ref="S1356:U1356"/>
    <mergeCell ref="AL1243:BM1243"/>
    <mergeCell ref="AE1243:AK1243"/>
    <mergeCell ref="E1243:AC1243"/>
    <mergeCell ref="B1241:BN1241"/>
    <mergeCell ref="BA1357:BN1357"/>
    <mergeCell ref="BI1356:BK1356"/>
    <mergeCell ref="BE1356:BG1356"/>
    <mergeCell ref="AZ1356:BD1356"/>
    <mergeCell ref="AS1356:AU1356"/>
    <mergeCell ref="AO1356:AQ1356"/>
    <mergeCell ref="BD1245:BM1245"/>
    <mergeCell ref="BA1245:BC1245"/>
    <mergeCell ref="AI1245:AZ1245"/>
    <mergeCell ref="AE1245:AH1245"/>
    <mergeCell ref="E1245:AC1245"/>
    <mergeCell ref="C1245:D1245"/>
    <mergeCell ref="H1248:I1249"/>
    <mergeCell ref="C1248:D1249"/>
    <mergeCell ref="B1248:B1249"/>
    <mergeCell ref="J1249:K1249"/>
    <mergeCell ref="N1249:O1249"/>
    <mergeCell ref="L1249:M1249"/>
    <mergeCell ref="J1248:O1248"/>
    <mergeCell ref="G1248:G1249"/>
    <mergeCell ref="BF1248:BK1248"/>
    <mergeCell ref="AZ1248:BE1248"/>
    <mergeCell ref="AT1248:AY1248"/>
    <mergeCell ref="AN1248:AS1248"/>
    <mergeCell ref="AH1248:AM1248"/>
    <mergeCell ref="BJ1249:BK1249"/>
    <mergeCell ref="BH1249:BI1249"/>
    <mergeCell ref="BF1249:BG1249"/>
    <mergeCell ref="BD1249:BE1249"/>
    <mergeCell ref="BB1249:BC1249"/>
    <mergeCell ref="T1249:U1249"/>
    <mergeCell ref="R1249:S1249"/>
    <mergeCell ref="P1249:Q1249"/>
    <mergeCell ref="AF1249:AG1249"/>
    <mergeCell ref="AD1249:AE1249"/>
    <mergeCell ref="AB1249:AC1249"/>
    <mergeCell ref="X1248:Y1249"/>
    <mergeCell ref="V1248:W1249"/>
    <mergeCell ref="P1248:U1248"/>
    <mergeCell ref="AB1248:AG1248"/>
    <mergeCell ref="Z1248:AA1249"/>
    <mergeCell ref="AX1249:AY1249"/>
    <mergeCell ref="AV1249:AW1249"/>
    <mergeCell ref="AT1249:AU1249"/>
    <mergeCell ref="AR1249:AS1249"/>
    <mergeCell ref="AP1249:AQ1249"/>
    <mergeCell ref="AN1249:AO1249"/>
    <mergeCell ref="AL1249:AM1249"/>
    <mergeCell ref="AJ1249:AK1249"/>
    <mergeCell ref="AH1249:AI1249"/>
    <mergeCell ref="AZ1249:BA1249"/>
    <mergeCell ref="J1250:K1251"/>
    <mergeCell ref="H1250:I1251"/>
    <mergeCell ref="F1250:F1251"/>
    <mergeCell ref="E1250:E1251"/>
    <mergeCell ref="AH1250:AI1251"/>
    <mergeCell ref="AF1250:AG1251"/>
    <mergeCell ref="AD1250:AE1251"/>
    <mergeCell ref="AB1250:AC1251"/>
    <mergeCell ref="Z1250:AA1251"/>
    <mergeCell ref="C1250:D1250"/>
    <mergeCell ref="B1250:B1251"/>
    <mergeCell ref="V1250:W1251"/>
    <mergeCell ref="T1250:U1251"/>
    <mergeCell ref="R1250:S1251"/>
    <mergeCell ref="P1250:Q1251"/>
    <mergeCell ref="N1250:O1251"/>
    <mergeCell ref="L1250:M1251"/>
    <mergeCell ref="C1251:D1251"/>
    <mergeCell ref="G1250:G1251"/>
    <mergeCell ref="X1250:Y1251"/>
    <mergeCell ref="AT1250:AU1251"/>
    <mergeCell ref="AR1250:AS1251"/>
    <mergeCell ref="AP1250:AQ1251"/>
    <mergeCell ref="AN1250:AO1251"/>
    <mergeCell ref="AL1250:AM1251"/>
    <mergeCell ref="AJ1250:AK1251"/>
    <mergeCell ref="BL1250:BN1251"/>
    <mergeCell ref="BJ1250:BK1251"/>
    <mergeCell ref="BH1250:BI1251"/>
    <mergeCell ref="BF1250:BG1251"/>
    <mergeCell ref="BD1250:BE1251"/>
    <mergeCell ref="BB1250:BC1251"/>
    <mergeCell ref="AZ1250:BA1251"/>
    <mergeCell ref="AX1250:AY1251"/>
    <mergeCell ref="AV1250:AW1251"/>
    <mergeCell ref="J1252:K1253"/>
    <mergeCell ref="H1252:I1253"/>
    <mergeCell ref="F1252:F1253"/>
    <mergeCell ref="AH1252:AI1253"/>
    <mergeCell ref="AF1252:AG1253"/>
    <mergeCell ref="AD1252:AE1253"/>
    <mergeCell ref="AB1252:AC1253"/>
    <mergeCell ref="E1252:E1253"/>
    <mergeCell ref="C1252:D1252"/>
    <mergeCell ref="B1252:B1253"/>
    <mergeCell ref="V1252:W1253"/>
    <mergeCell ref="T1252:U1253"/>
    <mergeCell ref="R1252:S1253"/>
    <mergeCell ref="P1252:Q1253"/>
    <mergeCell ref="N1252:O1253"/>
    <mergeCell ref="L1252:M1253"/>
    <mergeCell ref="C1253:D1253"/>
    <mergeCell ref="Z1252:AA1253"/>
    <mergeCell ref="X1252:Y1253"/>
    <mergeCell ref="AT1252:AU1253"/>
    <mergeCell ref="AR1252:AS1253"/>
    <mergeCell ref="AP1252:AQ1253"/>
    <mergeCell ref="AN1252:AO1253"/>
    <mergeCell ref="AL1252:AM1253"/>
    <mergeCell ref="AJ1252:AK1253"/>
    <mergeCell ref="BL1252:BN1253"/>
    <mergeCell ref="BJ1252:BK1253"/>
    <mergeCell ref="BH1252:BI1253"/>
    <mergeCell ref="BF1252:BG1253"/>
    <mergeCell ref="BD1252:BE1253"/>
    <mergeCell ref="BB1252:BC1253"/>
    <mergeCell ref="AZ1252:BA1253"/>
    <mergeCell ref="AX1252:AY1253"/>
    <mergeCell ref="AV1252:AW1253"/>
    <mergeCell ref="J1254:K1255"/>
    <mergeCell ref="H1254:I1255"/>
    <mergeCell ref="F1254:F1255"/>
    <mergeCell ref="AH1254:AI1255"/>
    <mergeCell ref="AF1254:AG1255"/>
    <mergeCell ref="AD1254:AE1255"/>
    <mergeCell ref="AB1254:AC1255"/>
    <mergeCell ref="E1254:E1255"/>
    <mergeCell ref="C1254:D1254"/>
    <mergeCell ref="B1254:B1255"/>
    <mergeCell ref="V1254:W1255"/>
    <mergeCell ref="T1254:U1255"/>
    <mergeCell ref="R1254:S1255"/>
    <mergeCell ref="P1254:Q1255"/>
    <mergeCell ref="N1254:O1255"/>
    <mergeCell ref="L1254:M1255"/>
    <mergeCell ref="C1255:D1255"/>
    <mergeCell ref="Z1254:AA1255"/>
    <mergeCell ref="X1254:Y1255"/>
    <mergeCell ref="AT1254:AU1255"/>
    <mergeCell ref="AR1254:AS1255"/>
    <mergeCell ref="AP1254:AQ1255"/>
    <mergeCell ref="AN1254:AO1255"/>
    <mergeCell ref="AL1254:AM1255"/>
    <mergeCell ref="AJ1254:AK1255"/>
    <mergeCell ref="BL1254:BN1255"/>
    <mergeCell ref="BJ1254:BK1255"/>
    <mergeCell ref="BH1254:BI1255"/>
    <mergeCell ref="BF1254:BG1255"/>
    <mergeCell ref="BD1254:BE1255"/>
    <mergeCell ref="BB1254:BC1255"/>
    <mergeCell ref="AZ1254:BA1255"/>
    <mergeCell ref="AX1254:AY1255"/>
    <mergeCell ref="AV1254:AW1255"/>
    <mergeCell ref="J1256:K1257"/>
    <mergeCell ref="H1256:I1257"/>
    <mergeCell ref="F1256:F1257"/>
    <mergeCell ref="AH1256:AI1257"/>
    <mergeCell ref="AF1256:AG1257"/>
    <mergeCell ref="AD1256:AE1257"/>
    <mergeCell ref="AB1256:AC1257"/>
    <mergeCell ref="E1256:E1257"/>
    <mergeCell ref="C1256:D1256"/>
    <mergeCell ref="B1256:B1257"/>
    <mergeCell ref="V1256:W1257"/>
    <mergeCell ref="T1256:U1257"/>
    <mergeCell ref="R1256:S1257"/>
    <mergeCell ref="P1256:Q1257"/>
    <mergeCell ref="N1256:O1257"/>
    <mergeCell ref="L1256:M1257"/>
    <mergeCell ref="C1257:D1257"/>
    <mergeCell ref="Z1256:AA1257"/>
    <mergeCell ref="X1256:Y1257"/>
    <mergeCell ref="AT1256:AU1257"/>
    <mergeCell ref="AR1256:AS1257"/>
    <mergeCell ref="AP1256:AQ1257"/>
    <mergeCell ref="AN1256:AO1257"/>
    <mergeCell ref="AL1256:AM1257"/>
    <mergeCell ref="AJ1256:AK1257"/>
    <mergeCell ref="BL1256:BN1257"/>
    <mergeCell ref="BJ1256:BK1257"/>
    <mergeCell ref="BH1256:BI1257"/>
    <mergeCell ref="BF1256:BG1257"/>
    <mergeCell ref="BD1256:BE1257"/>
    <mergeCell ref="BB1256:BC1257"/>
    <mergeCell ref="AZ1256:BA1257"/>
    <mergeCell ref="AX1256:AY1257"/>
    <mergeCell ref="AV1256:AW1257"/>
    <mergeCell ref="J1258:K1259"/>
    <mergeCell ref="H1258:I1259"/>
    <mergeCell ref="F1258:F1259"/>
    <mergeCell ref="AH1258:AI1259"/>
    <mergeCell ref="AF1258:AG1259"/>
    <mergeCell ref="AD1258:AE1259"/>
    <mergeCell ref="AB1258:AC1259"/>
    <mergeCell ref="E1258:E1259"/>
    <mergeCell ref="C1258:D1258"/>
    <mergeCell ref="B1258:B1259"/>
    <mergeCell ref="V1258:W1259"/>
    <mergeCell ref="T1258:U1259"/>
    <mergeCell ref="R1258:S1259"/>
    <mergeCell ref="P1258:Q1259"/>
    <mergeCell ref="N1258:O1259"/>
    <mergeCell ref="L1258:M1259"/>
    <mergeCell ref="C1259:D1259"/>
    <mergeCell ref="Z1258:AA1259"/>
    <mergeCell ref="X1258:Y1259"/>
    <mergeCell ref="AT1258:AU1259"/>
    <mergeCell ref="AR1258:AS1259"/>
    <mergeCell ref="AP1258:AQ1259"/>
    <mergeCell ref="AN1258:AO1259"/>
    <mergeCell ref="AL1258:AM1259"/>
    <mergeCell ref="AJ1258:AK1259"/>
    <mergeCell ref="BL1258:BN1259"/>
    <mergeCell ref="BJ1258:BK1259"/>
    <mergeCell ref="BH1258:BI1259"/>
    <mergeCell ref="BF1258:BG1259"/>
    <mergeCell ref="BD1258:BE1259"/>
    <mergeCell ref="BB1258:BC1259"/>
    <mergeCell ref="AZ1258:BA1259"/>
    <mergeCell ref="AX1258:AY1259"/>
    <mergeCell ref="AV1258:AW1259"/>
    <mergeCell ref="J1260:K1261"/>
    <mergeCell ref="H1260:I1261"/>
    <mergeCell ref="F1260:F1261"/>
    <mergeCell ref="AH1260:AI1261"/>
    <mergeCell ref="AF1260:AG1261"/>
    <mergeCell ref="AD1260:AE1261"/>
    <mergeCell ref="AB1260:AC1261"/>
    <mergeCell ref="E1260:E1261"/>
    <mergeCell ref="C1260:D1260"/>
    <mergeCell ref="B1260:B1261"/>
    <mergeCell ref="V1260:W1261"/>
    <mergeCell ref="T1260:U1261"/>
    <mergeCell ref="R1260:S1261"/>
    <mergeCell ref="P1260:Q1261"/>
    <mergeCell ref="N1260:O1261"/>
    <mergeCell ref="L1260:M1261"/>
    <mergeCell ref="C1261:D1261"/>
    <mergeCell ref="Z1260:AA1261"/>
    <mergeCell ref="X1260:Y1261"/>
    <mergeCell ref="AT1260:AU1261"/>
    <mergeCell ref="AR1260:AS1261"/>
    <mergeCell ref="AP1260:AQ1261"/>
    <mergeCell ref="AN1260:AO1261"/>
    <mergeCell ref="AL1260:AM1261"/>
    <mergeCell ref="AJ1260:AK1261"/>
    <mergeCell ref="BL1260:BN1261"/>
    <mergeCell ref="BJ1260:BK1261"/>
    <mergeCell ref="BH1260:BI1261"/>
    <mergeCell ref="BF1260:BG1261"/>
    <mergeCell ref="BD1260:BE1261"/>
    <mergeCell ref="BB1260:BC1261"/>
    <mergeCell ref="AZ1260:BA1261"/>
    <mergeCell ref="AX1260:AY1261"/>
    <mergeCell ref="AV1260:AW1261"/>
    <mergeCell ref="J1262:K1263"/>
    <mergeCell ref="H1262:I1263"/>
    <mergeCell ref="F1262:F1263"/>
    <mergeCell ref="AH1262:AI1263"/>
    <mergeCell ref="AF1262:AG1263"/>
    <mergeCell ref="AD1262:AE1263"/>
    <mergeCell ref="AB1262:AC1263"/>
    <mergeCell ref="E1262:E1263"/>
    <mergeCell ref="C1262:D1262"/>
    <mergeCell ref="B1262:B1263"/>
    <mergeCell ref="V1262:W1263"/>
    <mergeCell ref="T1262:U1263"/>
    <mergeCell ref="R1262:S1263"/>
    <mergeCell ref="P1262:Q1263"/>
    <mergeCell ref="N1262:O1263"/>
    <mergeCell ref="L1262:M1263"/>
    <mergeCell ref="C1263:D1263"/>
    <mergeCell ref="Z1262:AA1263"/>
    <mergeCell ref="X1262:Y1263"/>
    <mergeCell ref="AT1262:AU1263"/>
    <mergeCell ref="AR1262:AS1263"/>
    <mergeCell ref="AP1262:AQ1263"/>
    <mergeCell ref="AN1262:AO1263"/>
    <mergeCell ref="AL1262:AM1263"/>
    <mergeCell ref="AJ1262:AK1263"/>
    <mergeCell ref="BL1262:BN1263"/>
    <mergeCell ref="BJ1262:BK1263"/>
    <mergeCell ref="BH1262:BI1263"/>
    <mergeCell ref="BF1262:BG1263"/>
    <mergeCell ref="BD1262:BE1263"/>
    <mergeCell ref="BB1262:BC1263"/>
    <mergeCell ref="AZ1262:BA1263"/>
    <mergeCell ref="AX1262:AY1263"/>
    <mergeCell ref="AV1262:AW1263"/>
    <mergeCell ref="J1264:K1265"/>
    <mergeCell ref="H1264:I1265"/>
    <mergeCell ref="F1264:F1265"/>
    <mergeCell ref="AH1264:AI1265"/>
    <mergeCell ref="AF1264:AG1265"/>
    <mergeCell ref="AD1264:AE1265"/>
    <mergeCell ref="AB1264:AC1265"/>
    <mergeCell ref="E1264:E1265"/>
    <mergeCell ref="C1264:D1264"/>
    <mergeCell ref="B1264:B1265"/>
    <mergeCell ref="V1264:W1265"/>
    <mergeCell ref="T1264:U1265"/>
    <mergeCell ref="R1264:S1265"/>
    <mergeCell ref="P1264:Q1265"/>
    <mergeCell ref="N1264:O1265"/>
    <mergeCell ref="L1264:M1265"/>
    <mergeCell ref="C1265:D1265"/>
    <mergeCell ref="Z1264:AA1265"/>
    <mergeCell ref="X1264:Y1265"/>
    <mergeCell ref="AT1264:AU1265"/>
    <mergeCell ref="AR1264:AS1265"/>
    <mergeCell ref="AP1264:AQ1265"/>
    <mergeCell ref="AN1264:AO1265"/>
    <mergeCell ref="AL1264:AM1265"/>
    <mergeCell ref="AJ1264:AK1265"/>
    <mergeCell ref="BL1264:BN1265"/>
    <mergeCell ref="BJ1264:BK1265"/>
    <mergeCell ref="BH1264:BI1265"/>
    <mergeCell ref="BF1264:BG1265"/>
    <mergeCell ref="BD1264:BE1265"/>
    <mergeCell ref="BB1264:BC1265"/>
    <mergeCell ref="AZ1264:BA1265"/>
    <mergeCell ref="AX1264:AY1265"/>
    <mergeCell ref="AV1264:AW1265"/>
    <mergeCell ref="J1266:K1267"/>
    <mergeCell ref="H1266:I1267"/>
    <mergeCell ref="F1266:F1267"/>
    <mergeCell ref="AH1266:AI1267"/>
    <mergeCell ref="AF1266:AG1267"/>
    <mergeCell ref="AD1266:AE1267"/>
    <mergeCell ref="AB1266:AC1267"/>
    <mergeCell ref="E1266:E1267"/>
    <mergeCell ref="C1266:D1266"/>
    <mergeCell ref="B1266:B1267"/>
    <mergeCell ref="V1266:W1267"/>
    <mergeCell ref="T1266:U1267"/>
    <mergeCell ref="R1266:S1267"/>
    <mergeCell ref="P1266:Q1267"/>
    <mergeCell ref="N1266:O1267"/>
    <mergeCell ref="L1266:M1267"/>
    <mergeCell ref="C1267:D1267"/>
    <mergeCell ref="Z1266:AA1267"/>
    <mergeCell ref="X1266:Y1267"/>
    <mergeCell ref="AT1266:AU1267"/>
    <mergeCell ref="AR1266:AS1267"/>
    <mergeCell ref="AP1266:AQ1267"/>
    <mergeCell ref="AN1266:AO1267"/>
    <mergeCell ref="AL1266:AM1267"/>
    <mergeCell ref="AJ1266:AK1267"/>
    <mergeCell ref="BL1266:BN1267"/>
    <mergeCell ref="BJ1266:BK1267"/>
    <mergeCell ref="BH1266:BI1267"/>
    <mergeCell ref="BF1266:BG1267"/>
    <mergeCell ref="BD1266:BE1267"/>
    <mergeCell ref="BB1266:BC1267"/>
    <mergeCell ref="AZ1266:BA1267"/>
    <mergeCell ref="AX1266:AY1267"/>
    <mergeCell ref="AV1266:AW1267"/>
    <mergeCell ref="J1268:K1269"/>
    <mergeCell ref="H1268:I1269"/>
    <mergeCell ref="F1268:F1269"/>
    <mergeCell ref="AH1268:AI1269"/>
    <mergeCell ref="AF1268:AG1269"/>
    <mergeCell ref="AD1268:AE1269"/>
    <mergeCell ref="AB1268:AC1269"/>
    <mergeCell ref="E1268:E1269"/>
    <mergeCell ref="C1268:D1268"/>
    <mergeCell ref="B1268:B1269"/>
    <mergeCell ref="V1268:W1269"/>
    <mergeCell ref="T1268:U1269"/>
    <mergeCell ref="R1268:S1269"/>
    <mergeCell ref="P1268:Q1269"/>
    <mergeCell ref="N1268:O1269"/>
    <mergeCell ref="L1268:M1269"/>
    <mergeCell ref="C1269:D1269"/>
    <mergeCell ref="Z1268:AA1269"/>
    <mergeCell ref="X1268:Y1269"/>
    <mergeCell ref="AT1268:AU1269"/>
    <mergeCell ref="AR1268:AS1269"/>
    <mergeCell ref="AP1268:AQ1269"/>
    <mergeCell ref="AN1268:AO1269"/>
    <mergeCell ref="AL1268:AM1269"/>
    <mergeCell ref="AJ1268:AK1269"/>
    <mergeCell ref="BL1268:BN1269"/>
    <mergeCell ref="BJ1268:BK1269"/>
    <mergeCell ref="BH1268:BI1269"/>
    <mergeCell ref="BF1268:BG1269"/>
    <mergeCell ref="BD1268:BE1269"/>
    <mergeCell ref="BB1268:BC1269"/>
    <mergeCell ref="AZ1268:BA1269"/>
    <mergeCell ref="AX1268:AY1269"/>
    <mergeCell ref="AV1268:AW1269"/>
    <mergeCell ref="J1270:K1271"/>
    <mergeCell ref="H1270:I1271"/>
    <mergeCell ref="F1270:F1271"/>
    <mergeCell ref="AH1270:AI1271"/>
    <mergeCell ref="AF1270:AG1271"/>
    <mergeCell ref="AD1270:AE1271"/>
    <mergeCell ref="AB1270:AC1271"/>
    <mergeCell ref="E1270:E1271"/>
    <mergeCell ref="C1270:D1270"/>
    <mergeCell ref="B1270:B1271"/>
    <mergeCell ref="V1270:W1271"/>
    <mergeCell ref="T1270:U1271"/>
    <mergeCell ref="R1270:S1271"/>
    <mergeCell ref="P1270:Q1271"/>
    <mergeCell ref="N1270:O1271"/>
    <mergeCell ref="L1270:M1271"/>
    <mergeCell ref="C1271:D1271"/>
    <mergeCell ref="Z1270:AA1271"/>
    <mergeCell ref="X1270:Y1271"/>
    <mergeCell ref="AT1270:AU1271"/>
    <mergeCell ref="AR1270:AS1271"/>
    <mergeCell ref="AP1270:AQ1271"/>
    <mergeCell ref="AN1270:AO1271"/>
    <mergeCell ref="AL1270:AM1271"/>
    <mergeCell ref="AJ1270:AK1271"/>
    <mergeCell ref="BL1270:BN1271"/>
    <mergeCell ref="BJ1270:BK1271"/>
    <mergeCell ref="BH1270:BI1271"/>
    <mergeCell ref="BF1270:BG1271"/>
    <mergeCell ref="BD1270:BE1271"/>
    <mergeCell ref="BB1270:BC1271"/>
    <mergeCell ref="AZ1270:BA1271"/>
    <mergeCell ref="AX1270:AY1271"/>
    <mergeCell ref="AV1270:AW1271"/>
    <mergeCell ref="J1272:K1273"/>
    <mergeCell ref="H1272:I1273"/>
    <mergeCell ref="F1272:F1273"/>
    <mergeCell ref="AH1272:AI1273"/>
    <mergeCell ref="AF1272:AG1273"/>
    <mergeCell ref="AD1272:AE1273"/>
    <mergeCell ref="AB1272:AC1273"/>
    <mergeCell ref="E1272:E1273"/>
    <mergeCell ref="C1272:D1272"/>
    <mergeCell ref="B1272:B1273"/>
    <mergeCell ref="V1272:W1273"/>
    <mergeCell ref="T1272:U1273"/>
    <mergeCell ref="R1272:S1273"/>
    <mergeCell ref="P1272:Q1273"/>
    <mergeCell ref="N1272:O1273"/>
    <mergeCell ref="L1272:M1273"/>
    <mergeCell ref="C1273:D1273"/>
    <mergeCell ref="Z1272:AA1273"/>
    <mergeCell ref="X1272:Y1273"/>
    <mergeCell ref="AT1272:AU1273"/>
    <mergeCell ref="AR1272:AS1273"/>
    <mergeCell ref="AP1272:AQ1273"/>
    <mergeCell ref="AN1272:AO1273"/>
    <mergeCell ref="AL1272:AM1273"/>
    <mergeCell ref="AJ1272:AK1273"/>
    <mergeCell ref="BL1272:BN1273"/>
    <mergeCell ref="BJ1272:BK1273"/>
    <mergeCell ref="BH1272:BI1273"/>
    <mergeCell ref="BF1272:BG1273"/>
    <mergeCell ref="BD1272:BE1273"/>
    <mergeCell ref="BB1272:BC1273"/>
    <mergeCell ref="AZ1272:BA1273"/>
    <mergeCell ref="AX1272:AY1273"/>
    <mergeCell ref="AV1272:AW1273"/>
    <mergeCell ref="J1274:K1275"/>
    <mergeCell ref="H1274:I1275"/>
    <mergeCell ref="F1274:F1275"/>
    <mergeCell ref="AH1274:AI1275"/>
    <mergeCell ref="AF1274:AG1275"/>
    <mergeCell ref="AD1274:AE1275"/>
    <mergeCell ref="AB1274:AC1275"/>
    <mergeCell ref="E1274:E1275"/>
    <mergeCell ref="C1274:D1274"/>
    <mergeCell ref="B1274:B1275"/>
    <mergeCell ref="V1274:W1275"/>
    <mergeCell ref="T1274:U1275"/>
    <mergeCell ref="R1274:S1275"/>
    <mergeCell ref="P1274:Q1275"/>
    <mergeCell ref="N1274:O1275"/>
    <mergeCell ref="L1274:M1275"/>
    <mergeCell ref="C1275:D1275"/>
    <mergeCell ref="Z1274:AA1275"/>
    <mergeCell ref="X1274:Y1275"/>
    <mergeCell ref="AT1274:AU1275"/>
    <mergeCell ref="AR1274:AS1275"/>
    <mergeCell ref="AP1274:AQ1275"/>
    <mergeCell ref="AN1274:AO1275"/>
    <mergeCell ref="AL1274:AM1275"/>
    <mergeCell ref="AJ1274:AK1275"/>
    <mergeCell ref="BL1274:BN1275"/>
    <mergeCell ref="BJ1274:BK1275"/>
    <mergeCell ref="BH1274:BI1275"/>
    <mergeCell ref="BF1274:BG1275"/>
    <mergeCell ref="BD1274:BE1275"/>
    <mergeCell ref="BB1274:BC1275"/>
    <mergeCell ref="AZ1274:BA1275"/>
    <mergeCell ref="AX1274:AY1275"/>
    <mergeCell ref="AV1274:AW1275"/>
    <mergeCell ref="J1276:K1277"/>
    <mergeCell ref="H1276:I1277"/>
    <mergeCell ref="F1276:F1277"/>
    <mergeCell ref="AH1276:AI1277"/>
    <mergeCell ref="AF1276:AG1277"/>
    <mergeCell ref="AD1276:AE1277"/>
    <mergeCell ref="AB1276:AC1277"/>
    <mergeCell ref="E1276:E1277"/>
    <mergeCell ref="C1276:D1276"/>
    <mergeCell ref="B1276:B1277"/>
    <mergeCell ref="V1276:W1277"/>
    <mergeCell ref="T1276:U1277"/>
    <mergeCell ref="R1276:S1277"/>
    <mergeCell ref="P1276:Q1277"/>
    <mergeCell ref="N1276:O1277"/>
    <mergeCell ref="L1276:M1277"/>
    <mergeCell ref="C1277:D1277"/>
    <mergeCell ref="Z1276:AA1277"/>
    <mergeCell ref="X1276:Y1277"/>
    <mergeCell ref="AT1276:AU1277"/>
    <mergeCell ref="AR1276:AS1277"/>
    <mergeCell ref="AP1276:AQ1277"/>
    <mergeCell ref="AN1276:AO1277"/>
    <mergeCell ref="AL1276:AM1277"/>
    <mergeCell ref="AJ1276:AK1277"/>
    <mergeCell ref="BL1276:BN1277"/>
    <mergeCell ref="BJ1276:BK1277"/>
    <mergeCell ref="BH1276:BI1277"/>
    <mergeCell ref="BF1276:BG1277"/>
    <mergeCell ref="BD1276:BE1277"/>
    <mergeCell ref="BB1276:BC1277"/>
    <mergeCell ref="AZ1276:BA1277"/>
    <mergeCell ref="AX1276:AY1277"/>
    <mergeCell ref="AV1276:AW1277"/>
    <mergeCell ref="J1278:K1279"/>
    <mergeCell ref="H1278:I1279"/>
    <mergeCell ref="F1278:F1279"/>
    <mergeCell ref="AH1278:AI1279"/>
    <mergeCell ref="AF1278:AG1279"/>
    <mergeCell ref="AD1278:AE1279"/>
    <mergeCell ref="AB1278:AC1279"/>
    <mergeCell ref="E1278:E1279"/>
    <mergeCell ref="C1278:D1278"/>
    <mergeCell ref="B1278:B1279"/>
    <mergeCell ref="V1278:W1279"/>
    <mergeCell ref="T1278:U1279"/>
    <mergeCell ref="R1278:S1279"/>
    <mergeCell ref="P1278:Q1279"/>
    <mergeCell ref="N1278:O1279"/>
    <mergeCell ref="L1278:M1279"/>
    <mergeCell ref="C1279:D1279"/>
    <mergeCell ref="Z1278:AA1279"/>
    <mergeCell ref="X1278:Y1279"/>
    <mergeCell ref="AT1278:AU1279"/>
    <mergeCell ref="AR1278:AS1279"/>
    <mergeCell ref="AP1278:AQ1279"/>
    <mergeCell ref="AN1278:AO1279"/>
    <mergeCell ref="AL1278:AM1279"/>
    <mergeCell ref="AJ1278:AK1279"/>
    <mergeCell ref="BL1278:BN1279"/>
    <mergeCell ref="BJ1278:BK1279"/>
    <mergeCell ref="BH1278:BI1279"/>
    <mergeCell ref="BF1278:BG1279"/>
    <mergeCell ref="BD1278:BE1279"/>
    <mergeCell ref="BB1278:BC1279"/>
    <mergeCell ref="AZ1278:BA1279"/>
    <mergeCell ref="AX1278:AY1279"/>
    <mergeCell ref="AV1278:AW1279"/>
    <mergeCell ref="J1280:K1281"/>
    <mergeCell ref="H1280:I1281"/>
    <mergeCell ref="F1280:F1281"/>
    <mergeCell ref="AH1280:AI1281"/>
    <mergeCell ref="AF1280:AG1281"/>
    <mergeCell ref="AD1280:AE1281"/>
    <mergeCell ref="AB1280:AC1281"/>
    <mergeCell ref="E1280:E1281"/>
    <mergeCell ref="C1280:D1280"/>
    <mergeCell ref="B1280:B1281"/>
    <mergeCell ref="V1280:W1281"/>
    <mergeCell ref="T1280:U1281"/>
    <mergeCell ref="R1280:S1281"/>
    <mergeCell ref="P1280:Q1281"/>
    <mergeCell ref="N1280:O1281"/>
    <mergeCell ref="L1280:M1281"/>
    <mergeCell ref="C1281:D1281"/>
    <mergeCell ref="Z1280:AA1281"/>
    <mergeCell ref="X1280:Y1281"/>
    <mergeCell ref="AT1280:AU1281"/>
    <mergeCell ref="AR1280:AS1281"/>
    <mergeCell ref="AP1280:AQ1281"/>
    <mergeCell ref="AN1280:AO1281"/>
    <mergeCell ref="AL1280:AM1281"/>
    <mergeCell ref="AJ1280:AK1281"/>
    <mergeCell ref="BL1280:BN1281"/>
    <mergeCell ref="BJ1280:BK1281"/>
    <mergeCell ref="BH1280:BI1281"/>
    <mergeCell ref="BF1280:BG1281"/>
    <mergeCell ref="BD1280:BE1281"/>
    <mergeCell ref="BB1280:BC1281"/>
    <mergeCell ref="AZ1280:BA1281"/>
    <mergeCell ref="AX1280:AY1281"/>
    <mergeCell ref="AV1280:AW1281"/>
    <mergeCell ref="J1282:K1283"/>
    <mergeCell ref="H1282:I1283"/>
    <mergeCell ref="F1282:F1283"/>
    <mergeCell ref="AH1282:AI1283"/>
    <mergeCell ref="AF1282:AG1283"/>
    <mergeCell ref="AD1282:AE1283"/>
    <mergeCell ref="AB1282:AC1283"/>
    <mergeCell ref="E1282:E1283"/>
    <mergeCell ref="C1282:D1282"/>
    <mergeCell ref="B1282:B1283"/>
    <mergeCell ref="V1282:W1283"/>
    <mergeCell ref="T1282:U1283"/>
    <mergeCell ref="R1282:S1283"/>
    <mergeCell ref="P1282:Q1283"/>
    <mergeCell ref="N1282:O1283"/>
    <mergeCell ref="L1282:M1283"/>
    <mergeCell ref="C1283:D1283"/>
    <mergeCell ref="Z1282:AA1283"/>
    <mergeCell ref="X1282:Y1283"/>
    <mergeCell ref="AT1282:AU1283"/>
    <mergeCell ref="AR1282:AS1283"/>
    <mergeCell ref="AP1282:AQ1283"/>
    <mergeCell ref="AN1282:AO1283"/>
    <mergeCell ref="AL1282:AM1283"/>
    <mergeCell ref="AJ1282:AK1283"/>
    <mergeCell ref="BL1282:BN1283"/>
    <mergeCell ref="BJ1282:BK1283"/>
    <mergeCell ref="BH1282:BI1283"/>
    <mergeCell ref="BF1282:BG1283"/>
    <mergeCell ref="BD1282:BE1283"/>
    <mergeCell ref="BB1282:BC1283"/>
    <mergeCell ref="AZ1282:BA1283"/>
    <mergeCell ref="AX1282:AY1283"/>
    <mergeCell ref="AV1282:AW1283"/>
    <mergeCell ref="J1284:K1285"/>
    <mergeCell ref="H1284:I1285"/>
    <mergeCell ref="F1284:F1285"/>
    <mergeCell ref="AH1284:AI1285"/>
    <mergeCell ref="AF1284:AG1285"/>
    <mergeCell ref="AD1284:AE1285"/>
    <mergeCell ref="AB1284:AC1285"/>
    <mergeCell ref="E1284:E1285"/>
    <mergeCell ref="C1284:D1284"/>
    <mergeCell ref="B1284:B1285"/>
    <mergeCell ref="V1284:W1285"/>
    <mergeCell ref="T1284:U1285"/>
    <mergeCell ref="R1284:S1285"/>
    <mergeCell ref="P1284:Q1285"/>
    <mergeCell ref="N1284:O1285"/>
    <mergeCell ref="L1284:M1285"/>
    <mergeCell ref="C1285:D1285"/>
    <mergeCell ref="Z1284:AA1285"/>
    <mergeCell ref="X1284:Y1285"/>
    <mergeCell ref="AT1284:AU1285"/>
    <mergeCell ref="AR1284:AS1285"/>
    <mergeCell ref="AP1284:AQ1285"/>
    <mergeCell ref="AN1284:AO1285"/>
    <mergeCell ref="AL1284:AM1285"/>
    <mergeCell ref="AJ1284:AK1285"/>
    <mergeCell ref="BL1284:BN1285"/>
    <mergeCell ref="BJ1284:BK1285"/>
    <mergeCell ref="BH1284:BI1285"/>
    <mergeCell ref="BF1284:BG1285"/>
    <mergeCell ref="BD1284:BE1285"/>
    <mergeCell ref="BB1284:BC1285"/>
    <mergeCell ref="AZ1284:BA1285"/>
    <mergeCell ref="AX1284:AY1285"/>
    <mergeCell ref="AV1284:AW1285"/>
    <mergeCell ref="J1286:K1287"/>
    <mergeCell ref="H1286:I1287"/>
    <mergeCell ref="F1286:F1287"/>
    <mergeCell ref="AH1286:AI1287"/>
    <mergeCell ref="AF1286:AG1287"/>
    <mergeCell ref="AD1286:AE1287"/>
    <mergeCell ref="AB1286:AC1287"/>
    <mergeCell ref="E1286:E1287"/>
    <mergeCell ref="C1286:D1286"/>
    <mergeCell ref="B1286:B1287"/>
    <mergeCell ref="V1286:W1287"/>
    <mergeCell ref="T1286:U1287"/>
    <mergeCell ref="R1286:S1287"/>
    <mergeCell ref="P1286:Q1287"/>
    <mergeCell ref="N1286:O1287"/>
    <mergeCell ref="L1286:M1287"/>
    <mergeCell ref="C1287:D1287"/>
    <mergeCell ref="Z1286:AA1287"/>
    <mergeCell ref="X1286:Y1287"/>
    <mergeCell ref="AT1286:AU1287"/>
    <mergeCell ref="AR1286:AS1287"/>
    <mergeCell ref="AP1286:AQ1287"/>
    <mergeCell ref="AN1286:AO1287"/>
    <mergeCell ref="AL1286:AM1287"/>
    <mergeCell ref="AJ1286:AK1287"/>
    <mergeCell ref="BL1286:BN1287"/>
    <mergeCell ref="BJ1286:BK1287"/>
    <mergeCell ref="BH1286:BI1287"/>
    <mergeCell ref="BF1286:BG1287"/>
    <mergeCell ref="BD1286:BE1287"/>
    <mergeCell ref="BB1286:BC1287"/>
    <mergeCell ref="AZ1286:BA1287"/>
    <mergeCell ref="AX1286:AY1287"/>
    <mergeCell ref="AV1286:AW1287"/>
    <mergeCell ref="J1288:K1289"/>
    <mergeCell ref="H1288:I1289"/>
    <mergeCell ref="F1288:F1289"/>
    <mergeCell ref="AH1288:AI1289"/>
    <mergeCell ref="AF1288:AG1289"/>
    <mergeCell ref="AD1288:AE1289"/>
    <mergeCell ref="AB1288:AC1289"/>
    <mergeCell ref="E1288:E1289"/>
    <mergeCell ref="C1288:D1288"/>
    <mergeCell ref="B1288:B1289"/>
    <mergeCell ref="V1288:W1289"/>
    <mergeCell ref="T1288:U1289"/>
    <mergeCell ref="R1288:S1289"/>
    <mergeCell ref="P1288:Q1289"/>
    <mergeCell ref="N1288:O1289"/>
    <mergeCell ref="L1288:M1289"/>
    <mergeCell ref="C1289:D1289"/>
    <mergeCell ref="Z1288:AA1289"/>
    <mergeCell ref="X1288:Y1289"/>
    <mergeCell ref="AT1288:AU1289"/>
    <mergeCell ref="AR1288:AS1289"/>
    <mergeCell ref="AP1288:AQ1289"/>
    <mergeCell ref="AN1288:AO1289"/>
    <mergeCell ref="AL1288:AM1289"/>
    <mergeCell ref="AJ1288:AK1289"/>
    <mergeCell ref="BL1288:BN1289"/>
    <mergeCell ref="BJ1288:BK1289"/>
    <mergeCell ref="BH1288:BI1289"/>
    <mergeCell ref="BF1288:BG1289"/>
    <mergeCell ref="BD1288:BE1289"/>
    <mergeCell ref="BB1288:BC1289"/>
    <mergeCell ref="AZ1288:BA1289"/>
    <mergeCell ref="AX1288:AY1289"/>
    <mergeCell ref="AV1288:AW1289"/>
    <mergeCell ref="N1290:O1291"/>
    <mergeCell ref="L1290:M1291"/>
    <mergeCell ref="J1290:K1291"/>
    <mergeCell ref="AL1290:AM1291"/>
    <mergeCell ref="AJ1290:AK1291"/>
    <mergeCell ref="AH1290:AI1291"/>
    <mergeCell ref="AF1290:AG1291"/>
    <mergeCell ref="H1290:I1291"/>
    <mergeCell ref="D1290:E1291"/>
    <mergeCell ref="B1290:C1291"/>
    <mergeCell ref="Z1290:AA1291"/>
    <mergeCell ref="X1290:Y1291"/>
    <mergeCell ref="V1290:W1291"/>
    <mergeCell ref="T1290:U1291"/>
    <mergeCell ref="R1290:S1291"/>
    <mergeCell ref="P1290:Q1291"/>
    <mergeCell ref="AD1290:AE1291"/>
    <mergeCell ref="AB1290:AC1291"/>
    <mergeCell ref="AX1290:AY1291"/>
    <mergeCell ref="AV1290:AW1291"/>
    <mergeCell ref="AT1290:AU1291"/>
    <mergeCell ref="AR1290:AS1291"/>
    <mergeCell ref="AP1290:AQ1291"/>
    <mergeCell ref="AN1290:AO1291"/>
    <mergeCell ref="BJ1290:BK1291"/>
    <mergeCell ref="BH1290:BI1291"/>
    <mergeCell ref="BF1290:BG1291"/>
    <mergeCell ref="BD1290:BE1291"/>
    <mergeCell ref="BB1290:BC1291"/>
    <mergeCell ref="AZ1290:BA1291"/>
    <mergeCell ref="N1292:O1292"/>
    <mergeCell ref="L1292:M1292"/>
    <mergeCell ref="J1292:K1292"/>
    <mergeCell ref="H1292:I1292"/>
    <mergeCell ref="D1292:E1292"/>
    <mergeCell ref="B1292:C1292"/>
    <mergeCell ref="Z1292:AA1292"/>
    <mergeCell ref="X1292:Y1292"/>
    <mergeCell ref="V1292:W1292"/>
    <mergeCell ref="T1292:U1292"/>
    <mergeCell ref="R1292:S1292"/>
    <mergeCell ref="P1292:Q1292"/>
    <mergeCell ref="AL1292:AM1292"/>
    <mergeCell ref="AJ1292:AK1292"/>
    <mergeCell ref="AH1292:AI1292"/>
    <mergeCell ref="AF1292:AG1292"/>
    <mergeCell ref="AD1292:AE1292"/>
    <mergeCell ref="AB1292:AC1292"/>
    <mergeCell ref="AX1292:AY1292"/>
    <mergeCell ref="AV1292:AW1292"/>
    <mergeCell ref="AT1292:AU1292"/>
    <mergeCell ref="AR1292:AS1292"/>
    <mergeCell ref="AP1292:AQ1292"/>
    <mergeCell ref="AN1292:AO1292"/>
    <mergeCell ref="BJ1292:BK1292"/>
    <mergeCell ref="BH1292:BI1292"/>
    <mergeCell ref="BF1292:BG1292"/>
    <mergeCell ref="BD1292:BE1292"/>
    <mergeCell ref="BB1292:BC1292"/>
    <mergeCell ref="AZ1292:BA1292"/>
    <mergeCell ref="O1295:R1295"/>
    <mergeCell ref="L1295:N1295"/>
    <mergeCell ref="H1295:J1295"/>
    <mergeCell ref="D1295:E1295"/>
    <mergeCell ref="B1295:C1295"/>
    <mergeCell ref="N1293:O1293"/>
    <mergeCell ref="L1293:M1293"/>
    <mergeCell ref="J1293:K1293"/>
    <mergeCell ref="D1293:E1293"/>
    <mergeCell ref="AK1295:AN1295"/>
    <mergeCell ref="AH1295:AJ1295"/>
    <mergeCell ref="AD1295:AF1295"/>
    <mergeCell ref="Z1295:AC1295"/>
    <mergeCell ref="W1295:Y1295"/>
    <mergeCell ref="S1295:U1295"/>
    <mergeCell ref="O1297:R1297"/>
    <mergeCell ref="L1297:N1297"/>
    <mergeCell ref="H1297:J1297"/>
    <mergeCell ref="D1297:E1297"/>
    <mergeCell ref="B1297:C1297"/>
    <mergeCell ref="BI1295:BK1295"/>
    <mergeCell ref="BE1295:BG1295"/>
    <mergeCell ref="AZ1295:BD1295"/>
    <mergeCell ref="AS1295:AU1295"/>
    <mergeCell ref="AO1295:AQ1295"/>
    <mergeCell ref="AK1297:AN1297"/>
    <mergeCell ref="AH1297:AJ1297"/>
    <mergeCell ref="AD1297:AF1297"/>
    <mergeCell ref="Z1297:AC1297"/>
    <mergeCell ref="W1297:Y1297"/>
    <mergeCell ref="S1297:U1297"/>
    <mergeCell ref="AE1184:AK1184"/>
    <mergeCell ref="E1184:AC1184"/>
    <mergeCell ref="B1182:BN1182"/>
    <mergeCell ref="BA1298:BN1298"/>
    <mergeCell ref="BI1297:BK1297"/>
    <mergeCell ref="BE1297:BG1297"/>
    <mergeCell ref="AZ1297:BD1297"/>
    <mergeCell ref="AS1297:AU1297"/>
    <mergeCell ref="AO1297:AQ1297"/>
    <mergeCell ref="BD1186:BM1186"/>
    <mergeCell ref="BA1186:BC1186"/>
    <mergeCell ref="AI1186:AZ1186"/>
    <mergeCell ref="AE1186:AH1186"/>
    <mergeCell ref="E1186:AC1186"/>
    <mergeCell ref="C1186:D1186"/>
    <mergeCell ref="H1189:I1190"/>
    <mergeCell ref="C1189:D1190"/>
    <mergeCell ref="AH1190:AI1190"/>
    <mergeCell ref="AT1190:AU1190"/>
    <mergeCell ref="AR1190:AS1190"/>
    <mergeCell ref="B1189:B1190"/>
    <mergeCell ref="J1190:K1190"/>
    <mergeCell ref="N1190:O1190"/>
    <mergeCell ref="L1190:M1190"/>
    <mergeCell ref="J1189:O1189"/>
    <mergeCell ref="BF1189:BK1189"/>
    <mergeCell ref="AZ1189:BE1189"/>
    <mergeCell ref="AT1189:AY1189"/>
    <mergeCell ref="AN1189:AS1189"/>
    <mergeCell ref="AH1189:AM1189"/>
    <mergeCell ref="AP1190:AQ1190"/>
    <mergeCell ref="AN1190:AO1190"/>
    <mergeCell ref="T1190:U1190"/>
    <mergeCell ref="R1190:S1190"/>
    <mergeCell ref="P1190:Q1190"/>
    <mergeCell ref="AF1190:AG1190"/>
    <mergeCell ref="AD1190:AE1190"/>
    <mergeCell ref="AB1190:AC1190"/>
    <mergeCell ref="X1189:Y1190"/>
    <mergeCell ref="V1189:W1190"/>
    <mergeCell ref="P1189:U1189"/>
    <mergeCell ref="AB1189:AG1189"/>
    <mergeCell ref="AL1190:AM1190"/>
    <mergeCell ref="AJ1190:AK1190"/>
    <mergeCell ref="B1191:B1192"/>
    <mergeCell ref="BJ1190:BK1190"/>
    <mergeCell ref="BH1190:BI1190"/>
    <mergeCell ref="BF1190:BG1190"/>
    <mergeCell ref="BD1190:BE1190"/>
    <mergeCell ref="BB1190:BC1190"/>
    <mergeCell ref="AZ1190:BA1190"/>
    <mergeCell ref="Z1189:AA1190"/>
    <mergeCell ref="AX1190:AY1190"/>
    <mergeCell ref="AV1190:AW1190"/>
    <mergeCell ref="L1191:M1192"/>
    <mergeCell ref="J1191:K1192"/>
    <mergeCell ref="AJ1191:AK1192"/>
    <mergeCell ref="AH1191:AI1192"/>
    <mergeCell ref="AF1191:AG1192"/>
    <mergeCell ref="AD1191:AE1192"/>
    <mergeCell ref="H1191:I1192"/>
    <mergeCell ref="F1191:F1192"/>
    <mergeCell ref="E1191:E1192"/>
    <mergeCell ref="C1191:D1191"/>
    <mergeCell ref="X1191:Y1192"/>
    <mergeCell ref="V1191:W1192"/>
    <mergeCell ref="T1191:U1192"/>
    <mergeCell ref="R1191:S1192"/>
    <mergeCell ref="P1191:Q1192"/>
    <mergeCell ref="N1191:O1192"/>
    <mergeCell ref="AV1191:AW1192"/>
    <mergeCell ref="AT1191:AU1192"/>
    <mergeCell ref="AR1191:AS1192"/>
    <mergeCell ref="AP1191:AQ1192"/>
    <mergeCell ref="AN1191:AO1192"/>
    <mergeCell ref="AL1191:AM1192"/>
    <mergeCell ref="AB1191:AC1192"/>
    <mergeCell ref="Z1191:AA1192"/>
    <mergeCell ref="B1193:B1194"/>
    <mergeCell ref="C1192:D1192"/>
    <mergeCell ref="BL1191:BN1192"/>
    <mergeCell ref="BJ1191:BK1192"/>
    <mergeCell ref="BH1191:BI1192"/>
    <mergeCell ref="BF1191:BG1192"/>
    <mergeCell ref="BD1191:BE1192"/>
    <mergeCell ref="BB1191:BC1192"/>
    <mergeCell ref="AZ1191:BA1192"/>
    <mergeCell ref="AX1191:AY1192"/>
    <mergeCell ref="L1193:M1194"/>
    <mergeCell ref="J1193:K1194"/>
    <mergeCell ref="H1193:I1194"/>
    <mergeCell ref="F1193:F1194"/>
    <mergeCell ref="AJ1193:AK1194"/>
    <mergeCell ref="AH1193:AI1194"/>
    <mergeCell ref="AF1193:AG1194"/>
    <mergeCell ref="AD1193:AE1194"/>
    <mergeCell ref="E1193:E1194"/>
    <mergeCell ref="C1193:D1193"/>
    <mergeCell ref="X1193:Y1194"/>
    <mergeCell ref="V1193:W1194"/>
    <mergeCell ref="T1193:U1194"/>
    <mergeCell ref="R1193:S1194"/>
    <mergeCell ref="P1193:Q1194"/>
    <mergeCell ref="N1193:O1194"/>
    <mergeCell ref="AB1193:AC1194"/>
    <mergeCell ref="Z1193:AA1194"/>
    <mergeCell ref="AV1193:AW1194"/>
    <mergeCell ref="AT1193:AU1194"/>
    <mergeCell ref="AR1193:AS1194"/>
    <mergeCell ref="AP1193:AQ1194"/>
    <mergeCell ref="AN1193:AO1194"/>
    <mergeCell ref="AL1193:AM1194"/>
    <mergeCell ref="B1195:B1196"/>
    <mergeCell ref="C1194:D1194"/>
    <mergeCell ref="BL1193:BN1194"/>
    <mergeCell ref="BJ1193:BK1194"/>
    <mergeCell ref="BH1193:BI1194"/>
    <mergeCell ref="BF1193:BG1194"/>
    <mergeCell ref="BD1193:BE1194"/>
    <mergeCell ref="BB1193:BC1194"/>
    <mergeCell ref="AZ1193:BA1194"/>
    <mergeCell ref="AX1193:AY1194"/>
    <mergeCell ref="L1195:M1196"/>
    <mergeCell ref="J1195:K1196"/>
    <mergeCell ref="H1195:I1196"/>
    <mergeCell ref="F1195:F1196"/>
    <mergeCell ref="E1195:E1196"/>
    <mergeCell ref="C1195:D1195"/>
    <mergeCell ref="G1195:G1196"/>
    <mergeCell ref="X1195:Y1196"/>
    <mergeCell ref="V1195:W1196"/>
    <mergeCell ref="T1195:U1196"/>
    <mergeCell ref="R1195:S1196"/>
    <mergeCell ref="P1195:Q1196"/>
    <mergeCell ref="N1195:O1196"/>
    <mergeCell ref="AJ1195:AK1196"/>
    <mergeCell ref="AH1195:AI1196"/>
    <mergeCell ref="AF1195:AG1196"/>
    <mergeCell ref="AD1195:AE1196"/>
    <mergeCell ref="AB1195:AC1196"/>
    <mergeCell ref="Z1195:AA1196"/>
    <mergeCell ref="AV1195:AW1196"/>
    <mergeCell ref="AT1195:AU1196"/>
    <mergeCell ref="AR1195:AS1196"/>
    <mergeCell ref="AP1195:AQ1196"/>
    <mergeCell ref="AN1195:AO1196"/>
    <mergeCell ref="AL1195:AM1196"/>
    <mergeCell ref="B1197:B1198"/>
    <mergeCell ref="C1196:D1196"/>
    <mergeCell ref="BL1195:BN1196"/>
    <mergeCell ref="BJ1195:BK1196"/>
    <mergeCell ref="BH1195:BI1196"/>
    <mergeCell ref="BF1195:BG1196"/>
    <mergeCell ref="BD1195:BE1196"/>
    <mergeCell ref="BB1195:BC1196"/>
    <mergeCell ref="AZ1195:BA1196"/>
    <mergeCell ref="AX1195:AY1196"/>
    <mergeCell ref="L1197:M1198"/>
    <mergeCell ref="J1197:K1198"/>
    <mergeCell ref="H1197:I1198"/>
    <mergeCell ref="F1197:F1198"/>
    <mergeCell ref="E1197:E1198"/>
    <mergeCell ref="C1197:D1197"/>
    <mergeCell ref="G1197:G1198"/>
    <mergeCell ref="X1197:Y1198"/>
    <mergeCell ref="V1197:W1198"/>
    <mergeCell ref="T1197:U1198"/>
    <mergeCell ref="R1197:S1198"/>
    <mergeCell ref="P1197:Q1198"/>
    <mergeCell ref="N1197:O1198"/>
    <mergeCell ref="AJ1197:AK1198"/>
    <mergeCell ref="AH1197:AI1198"/>
    <mergeCell ref="AF1197:AG1198"/>
    <mergeCell ref="AD1197:AE1198"/>
    <mergeCell ref="AB1197:AC1198"/>
    <mergeCell ref="Z1197:AA1198"/>
    <mergeCell ref="AV1197:AW1198"/>
    <mergeCell ref="AT1197:AU1198"/>
    <mergeCell ref="AR1197:AS1198"/>
    <mergeCell ref="AP1197:AQ1198"/>
    <mergeCell ref="AN1197:AO1198"/>
    <mergeCell ref="AL1197:AM1198"/>
    <mergeCell ref="B1199:B1200"/>
    <mergeCell ref="C1198:D1198"/>
    <mergeCell ref="BL1197:BN1198"/>
    <mergeCell ref="BJ1197:BK1198"/>
    <mergeCell ref="BH1197:BI1198"/>
    <mergeCell ref="BF1197:BG1198"/>
    <mergeCell ref="BD1197:BE1198"/>
    <mergeCell ref="BB1197:BC1198"/>
    <mergeCell ref="AZ1197:BA1198"/>
    <mergeCell ref="AX1197:AY1198"/>
    <mergeCell ref="L1199:M1200"/>
    <mergeCell ref="J1199:K1200"/>
    <mergeCell ref="H1199:I1200"/>
    <mergeCell ref="F1199:F1200"/>
    <mergeCell ref="E1199:E1200"/>
    <mergeCell ref="C1199:D1199"/>
    <mergeCell ref="G1199:G1200"/>
    <mergeCell ref="X1199:Y1200"/>
    <mergeCell ref="V1199:W1200"/>
    <mergeCell ref="T1199:U1200"/>
    <mergeCell ref="R1199:S1200"/>
    <mergeCell ref="P1199:Q1200"/>
    <mergeCell ref="N1199:O1200"/>
    <mergeCell ref="AJ1199:AK1200"/>
    <mergeCell ref="AH1199:AI1200"/>
    <mergeCell ref="AF1199:AG1200"/>
    <mergeCell ref="AD1199:AE1200"/>
    <mergeCell ref="AB1199:AC1200"/>
    <mergeCell ref="Z1199:AA1200"/>
    <mergeCell ref="AV1199:AW1200"/>
    <mergeCell ref="AT1199:AU1200"/>
    <mergeCell ref="AR1199:AS1200"/>
    <mergeCell ref="AP1199:AQ1200"/>
    <mergeCell ref="AN1199:AO1200"/>
    <mergeCell ref="AL1199:AM1200"/>
    <mergeCell ref="B1201:B1202"/>
    <mergeCell ref="C1200:D1200"/>
    <mergeCell ref="BL1199:BN1200"/>
    <mergeCell ref="BJ1199:BK1200"/>
    <mergeCell ref="BH1199:BI1200"/>
    <mergeCell ref="BF1199:BG1200"/>
    <mergeCell ref="BD1199:BE1200"/>
    <mergeCell ref="BB1199:BC1200"/>
    <mergeCell ref="AZ1199:BA1200"/>
    <mergeCell ref="AX1199:AY1200"/>
    <mergeCell ref="L1201:M1202"/>
    <mergeCell ref="J1201:K1202"/>
    <mergeCell ref="H1201:I1202"/>
    <mergeCell ref="F1201:F1202"/>
    <mergeCell ref="E1201:E1202"/>
    <mergeCell ref="C1201:D1201"/>
    <mergeCell ref="G1201:G1202"/>
    <mergeCell ref="X1201:Y1202"/>
    <mergeCell ref="V1201:W1202"/>
    <mergeCell ref="T1201:U1202"/>
    <mergeCell ref="R1201:S1202"/>
    <mergeCell ref="P1201:Q1202"/>
    <mergeCell ref="N1201:O1202"/>
    <mergeCell ref="AJ1201:AK1202"/>
    <mergeCell ref="AH1201:AI1202"/>
    <mergeCell ref="AF1201:AG1202"/>
    <mergeCell ref="AD1201:AE1202"/>
    <mergeCell ref="AB1201:AC1202"/>
    <mergeCell ref="Z1201:AA1202"/>
    <mergeCell ref="AV1201:AW1202"/>
    <mergeCell ref="AT1201:AU1202"/>
    <mergeCell ref="AR1201:AS1202"/>
    <mergeCell ref="AP1201:AQ1202"/>
    <mergeCell ref="AN1201:AO1202"/>
    <mergeCell ref="AL1201:AM1202"/>
    <mergeCell ref="B1203:B1204"/>
    <mergeCell ref="C1202:D1202"/>
    <mergeCell ref="BL1201:BN1202"/>
    <mergeCell ref="BJ1201:BK1202"/>
    <mergeCell ref="BH1201:BI1202"/>
    <mergeCell ref="BF1201:BG1202"/>
    <mergeCell ref="BD1201:BE1202"/>
    <mergeCell ref="BB1201:BC1202"/>
    <mergeCell ref="AZ1201:BA1202"/>
    <mergeCell ref="AX1201:AY1202"/>
    <mergeCell ref="L1203:M1204"/>
    <mergeCell ref="J1203:K1204"/>
    <mergeCell ref="H1203:I1204"/>
    <mergeCell ref="F1203:F1204"/>
    <mergeCell ref="E1203:E1204"/>
    <mergeCell ref="C1203:D1203"/>
    <mergeCell ref="G1203:G1204"/>
    <mergeCell ref="X1203:Y1204"/>
    <mergeCell ref="V1203:W1204"/>
    <mergeCell ref="T1203:U1204"/>
    <mergeCell ref="R1203:S1204"/>
    <mergeCell ref="P1203:Q1204"/>
    <mergeCell ref="N1203:O1204"/>
    <mergeCell ref="AJ1203:AK1204"/>
    <mergeCell ref="AH1203:AI1204"/>
    <mergeCell ref="AF1203:AG1204"/>
    <mergeCell ref="AD1203:AE1204"/>
    <mergeCell ref="AB1203:AC1204"/>
    <mergeCell ref="Z1203:AA1204"/>
    <mergeCell ref="AV1203:AW1204"/>
    <mergeCell ref="AT1203:AU1204"/>
    <mergeCell ref="AR1203:AS1204"/>
    <mergeCell ref="AP1203:AQ1204"/>
    <mergeCell ref="AN1203:AO1204"/>
    <mergeCell ref="AL1203:AM1204"/>
    <mergeCell ref="B1205:B1206"/>
    <mergeCell ref="C1204:D1204"/>
    <mergeCell ref="BL1203:BN1204"/>
    <mergeCell ref="BJ1203:BK1204"/>
    <mergeCell ref="BH1203:BI1204"/>
    <mergeCell ref="BF1203:BG1204"/>
    <mergeCell ref="BD1203:BE1204"/>
    <mergeCell ref="BB1203:BC1204"/>
    <mergeCell ref="AZ1203:BA1204"/>
    <mergeCell ref="AX1203:AY1204"/>
    <mergeCell ref="L1205:M1206"/>
    <mergeCell ref="J1205:K1206"/>
    <mergeCell ref="H1205:I1206"/>
    <mergeCell ref="F1205:F1206"/>
    <mergeCell ref="E1205:E1206"/>
    <mergeCell ref="C1205:D1205"/>
    <mergeCell ref="G1205:G1206"/>
    <mergeCell ref="X1205:Y1206"/>
    <mergeCell ref="V1205:W1206"/>
    <mergeCell ref="T1205:U1206"/>
    <mergeCell ref="R1205:S1206"/>
    <mergeCell ref="P1205:Q1206"/>
    <mergeCell ref="N1205:O1206"/>
    <mergeCell ref="AJ1205:AK1206"/>
    <mergeCell ref="AH1205:AI1206"/>
    <mergeCell ref="AF1205:AG1206"/>
    <mergeCell ref="AD1205:AE1206"/>
    <mergeCell ref="AB1205:AC1206"/>
    <mergeCell ref="Z1205:AA1206"/>
    <mergeCell ref="AV1205:AW1206"/>
    <mergeCell ref="AT1205:AU1206"/>
    <mergeCell ref="AR1205:AS1206"/>
    <mergeCell ref="AP1205:AQ1206"/>
    <mergeCell ref="AN1205:AO1206"/>
    <mergeCell ref="AL1205:AM1206"/>
    <mergeCell ref="B1207:B1208"/>
    <mergeCell ref="C1206:D1206"/>
    <mergeCell ref="BL1205:BN1206"/>
    <mergeCell ref="BJ1205:BK1206"/>
    <mergeCell ref="BH1205:BI1206"/>
    <mergeCell ref="BF1205:BG1206"/>
    <mergeCell ref="BD1205:BE1206"/>
    <mergeCell ref="BB1205:BC1206"/>
    <mergeCell ref="AZ1205:BA1206"/>
    <mergeCell ref="AX1205:AY1206"/>
    <mergeCell ref="L1207:M1208"/>
    <mergeCell ref="J1207:K1208"/>
    <mergeCell ref="H1207:I1208"/>
    <mergeCell ref="F1207:F1208"/>
    <mergeCell ref="E1207:E1208"/>
    <mergeCell ref="C1207:D1207"/>
    <mergeCell ref="G1207:G1208"/>
    <mergeCell ref="X1207:Y1208"/>
    <mergeCell ref="V1207:W1208"/>
    <mergeCell ref="T1207:U1208"/>
    <mergeCell ref="R1207:S1208"/>
    <mergeCell ref="P1207:Q1208"/>
    <mergeCell ref="N1207:O1208"/>
    <mergeCell ref="AJ1207:AK1208"/>
    <mergeCell ref="AH1207:AI1208"/>
    <mergeCell ref="AF1207:AG1208"/>
    <mergeCell ref="AD1207:AE1208"/>
    <mergeCell ref="AB1207:AC1208"/>
    <mergeCell ref="Z1207:AA1208"/>
    <mergeCell ref="AV1207:AW1208"/>
    <mergeCell ref="AT1207:AU1208"/>
    <mergeCell ref="AR1207:AS1208"/>
    <mergeCell ref="AP1207:AQ1208"/>
    <mergeCell ref="AN1207:AO1208"/>
    <mergeCell ref="AL1207:AM1208"/>
    <mergeCell ref="B1209:B1210"/>
    <mergeCell ref="C1208:D1208"/>
    <mergeCell ref="BL1207:BN1208"/>
    <mergeCell ref="BJ1207:BK1208"/>
    <mergeCell ref="BH1207:BI1208"/>
    <mergeCell ref="BF1207:BG1208"/>
    <mergeCell ref="BD1207:BE1208"/>
    <mergeCell ref="BB1207:BC1208"/>
    <mergeCell ref="AZ1207:BA1208"/>
    <mergeCell ref="AX1207:AY1208"/>
    <mergeCell ref="L1209:M1210"/>
    <mergeCell ref="J1209:K1210"/>
    <mergeCell ref="H1209:I1210"/>
    <mergeCell ref="F1209:F1210"/>
    <mergeCell ref="E1209:E1210"/>
    <mergeCell ref="C1209:D1209"/>
    <mergeCell ref="G1209:G1210"/>
    <mergeCell ref="X1209:Y1210"/>
    <mergeCell ref="V1209:W1210"/>
    <mergeCell ref="T1209:U1210"/>
    <mergeCell ref="R1209:S1210"/>
    <mergeCell ref="P1209:Q1210"/>
    <mergeCell ref="N1209:O1210"/>
    <mergeCell ref="AJ1209:AK1210"/>
    <mergeCell ref="AH1209:AI1210"/>
    <mergeCell ref="AF1209:AG1210"/>
    <mergeCell ref="AD1209:AE1210"/>
    <mergeCell ref="AB1209:AC1210"/>
    <mergeCell ref="Z1209:AA1210"/>
    <mergeCell ref="AV1209:AW1210"/>
    <mergeCell ref="AT1209:AU1210"/>
    <mergeCell ref="AR1209:AS1210"/>
    <mergeCell ref="AP1209:AQ1210"/>
    <mergeCell ref="AN1209:AO1210"/>
    <mergeCell ref="AL1209:AM1210"/>
    <mergeCell ref="B1211:B1212"/>
    <mergeCell ref="C1210:D1210"/>
    <mergeCell ref="BL1209:BN1210"/>
    <mergeCell ref="BJ1209:BK1210"/>
    <mergeCell ref="BH1209:BI1210"/>
    <mergeCell ref="BF1209:BG1210"/>
    <mergeCell ref="BD1209:BE1210"/>
    <mergeCell ref="BB1209:BC1210"/>
    <mergeCell ref="AZ1209:BA1210"/>
    <mergeCell ref="AX1209:AY1210"/>
    <mergeCell ref="L1211:M1212"/>
    <mergeCell ref="J1211:K1212"/>
    <mergeCell ref="H1211:I1212"/>
    <mergeCell ref="F1211:F1212"/>
    <mergeCell ref="E1211:E1212"/>
    <mergeCell ref="C1211:D1211"/>
    <mergeCell ref="G1211:G1212"/>
    <mergeCell ref="X1211:Y1212"/>
    <mergeCell ref="V1211:W1212"/>
    <mergeCell ref="T1211:U1212"/>
    <mergeCell ref="R1211:S1212"/>
    <mergeCell ref="P1211:Q1212"/>
    <mergeCell ref="N1211:O1212"/>
    <mergeCell ref="AJ1211:AK1212"/>
    <mergeCell ref="AH1211:AI1212"/>
    <mergeCell ref="AF1211:AG1212"/>
    <mergeCell ref="AD1211:AE1212"/>
    <mergeCell ref="AB1211:AC1212"/>
    <mergeCell ref="Z1211:AA1212"/>
    <mergeCell ref="AV1211:AW1212"/>
    <mergeCell ref="AT1211:AU1212"/>
    <mergeCell ref="AR1211:AS1212"/>
    <mergeCell ref="AP1211:AQ1212"/>
    <mergeCell ref="AN1211:AO1212"/>
    <mergeCell ref="AL1211:AM1212"/>
    <mergeCell ref="B1213:B1214"/>
    <mergeCell ref="C1212:D1212"/>
    <mergeCell ref="BL1211:BN1212"/>
    <mergeCell ref="BJ1211:BK1212"/>
    <mergeCell ref="BH1211:BI1212"/>
    <mergeCell ref="BF1211:BG1212"/>
    <mergeCell ref="BD1211:BE1212"/>
    <mergeCell ref="BB1211:BC1212"/>
    <mergeCell ref="AZ1211:BA1212"/>
    <mergeCell ref="AX1211:AY1212"/>
    <mergeCell ref="L1213:M1214"/>
    <mergeCell ref="J1213:K1214"/>
    <mergeCell ref="H1213:I1214"/>
    <mergeCell ref="F1213:F1214"/>
    <mergeCell ref="E1213:E1214"/>
    <mergeCell ref="C1213:D1213"/>
    <mergeCell ref="G1213:G1214"/>
    <mergeCell ref="X1213:Y1214"/>
    <mergeCell ref="V1213:W1214"/>
    <mergeCell ref="T1213:U1214"/>
    <mergeCell ref="R1213:S1214"/>
    <mergeCell ref="P1213:Q1214"/>
    <mergeCell ref="N1213:O1214"/>
    <mergeCell ref="AJ1213:AK1214"/>
    <mergeCell ref="AH1213:AI1214"/>
    <mergeCell ref="AF1213:AG1214"/>
    <mergeCell ref="AD1213:AE1214"/>
    <mergeCell ref="AB1213:AC1214"/>
    <mergeCell ref="Z1213:AA1214"/>
    <mergeCell ref="AV1213:AW1214"/>
    <mergeCell ref="AT1213:AU1214"/>
    <mergeCell ref="AR1213:AS1214"/>
    <mergeCell ref="AP1213:AQ1214"/>
    <mergeCell ref="AN1213:AO1214"/>
    <mergeCell ref="AL1213:AM1214"/>
    <mergeCell ref="B1215:B1216"/>
    <mergeCell ref="C1214:D1214"/>
    <mergeCell ref="BL1213:BN1214"/>
    <mergeCell ref="BJ1213:BK1214"/>
    <mergeCell ref="BH1213:BI1214"/>
    <mergeCell ref="BF1213:BG1214"/>
    <mergeCell ref="BD1213:BE1214"/>
    <mergeCell ref="BB1213:BC1214"/>
    <mergeCell ref="AZ1213:BA1214"/>
    <mergeCell ref="AX1213:AY1214"/>
    <mergeCell ref="L1215:M1216"/>
    <mergeCell ref="J1215:K1216"/>
    <mergeCell ref="H1215:I1216"/>
    <mergeCell ref="F1215:F1216"/>
    <mergeCell ref="E1215:E1216"/>
    <mergeCell ref="C1215:D1215"/>
    <mergeCell ref="G1215:G1216"/>
    <mergeCell ref="X1215:Y1216"/>
    <mergeCell ref="V1215:W1216"/>
    <mergeCell ref="T1215:U1216"/>
    <mergeCell ref="R1215:S1216"/>
    <mergeCell ref="P1215:Q1216"/>
    <mergeCell ref="N1215:O1216"/>
    <mergeCell ref="AJ1215:AK1216"/>
    <mergeCell ref="AH1215:AI1216"/>
    <mergeCell ref="AF1215:AG1216"/>
    <mergeCell ref="AD1215:AE1216"/>
    <mergeCell ref="AB1215:AC1216"/>
    <mergeCell ref="Z1215:AA1216"/>
    <mergeCell ref="AV1215:AW1216"/>
    <mergeCell ref="AT1215:AU1216"/>
    <mergeCell ref="AR1215:AS1216"/>
    <mergeCell ref="AP1215:AQ1216"/>
    <mergeCell ref="AN1215:AO1216"/>
    <mergeCell ref="AL1215:AM1216"/>
    <mergeCell ref="B1217:B1218"/>
    <mergeCell ref="C1216:D1216"/>
    <mergeCell ref="BL1215:BN1216"/>
    <mergeCell ref="BJ1215:BK1216"/>
    <mergeCell ref="BH1215:BI1216"/>
    <mergeCell ref="BF1215:BG1216"/>
    <mergeCell ref="BD1215:BE1216"/>
    <mergeCell ref="BB1215:BC1216"/>
    <mergeCell ref="AZ1215:BA1216"/>
    <mergeCell ref="AX1215:AY1216"/>
    <mergeCell ref="L1217:M1218"/>
    <mergeCell ref="J1217:K1218"/>
    <mergeCell ref="H1217:I1218"/>
    <mergeCell ref="F1217:F1218"/>
    <mergeCell ref="E1217:E1218"/>
    <mergeCell ref="C1217:D1217"/>
    <mergeCell ref="G1217:G1218"/>
    <mergeCell ref="X1217:Y1218"/>
    <mergeCell ref="V1217:W1218"/>
    <mergeCell ref="T1217:U1218"/>
    <mergeCell ref="R1217:S1218"/>
    <mergeCell ref="P1217:Q1218"/>
    <mergeCell ref="N1217:O1218"/>
    <mergeCell ref="AJ1217:AK1218"/>
    <mergeCell ref="AH1217:AI1218"/>
    <mergeCell ref="AF1217:AG1218"/>
    <mergeCell ref="AD1217:AE1218"/>
    <mergeCell ref="AB1217:AC1218"/>
    <mergeCell ref="Z1217:AA1218"/>
    <mergeCell ref="AV1217:AW1218"/>
    <mergeCell ref="AT1217:AU1218"/>
    <mergeCell ref="AR1217:AS1218"/>
    <mergeCell ref="AP1217:AQ1218"/>
    <mergeCell ref="AN1217:AO1218"/>
    <mergeCell ref="AL1217:AM1218"/>
    <mergeCell ref="B1219:B1220"/>
    <mergeCell ref="C1218:D1218"/>
    <mergeCell ref="BL1217:BN1218"/>
    <mergeCell ref="BJ1217:BK1218"/>
    <mergeCell ref="BH1217:BI1218"/>
    <mergeCell ref="BF1217:BG1218"/>
    <mergeCell ref="BD1217:BE1218"/>
    <mergeCell ref="BB1217:BC1218"/>
    <mergeCell ref="AZ1217:BA1218"/>
    <mergeCell ref="AX1217:AY1218"/>
    <mergeCell ref="L1219:M1220"/>
    <mergeCell ref="J1219:K1220"/>
    <mergeCell ref="H1219:I1220"/>
    <mergeCell ref="F1219:F1220"/>
    <mergeCell ref="E1219:E1220"/>
    <mergeCell ref="C1219:D1219"/>
    <mergeCell ref="G1219:G1220"/>
    <mergeCell ref="X1219:Y1220"/>
    <mergeCell ref="V1219:W1220"/>
    <mergeCell ref="T1219:U1220"/>
    <mergeCell ref="R1219:S1220"/>
    <mergeCell ref="P1219:Q1220"/>
    <mergeCell ref="N1219:O1220"/>
    <mergeCell ref="AJ1219:AK1220"/>
    <mergeCell ref="AH1219:AI1220"/>
    <mergeCell ref="AF1219:AG1220"/>
    <mergeCell ref="AD1219:AE1220"/>
    <mergeCell ref="AB1219:AC1220"/>
    <mergeCell ref="Z1219:AA1220"/>
    <mergeCell ref="AV1219:AW1220"/>
    <mergeCell ref="AT1219:AU1220"/>
    <mergeCell ref="AR1219:AS1220"/>
    <mergeCell ref="AP1219:AQ1220"/>
    <mergeCell ref="AN1219:AO1220"/>
    <mergeCell ref="AL1219:AM1220"/>
    <mergeCell ref="B1221:B1222"/>
    <mergeCell ref="C1220:D1220"/>
    <mergeCell ref="BL1219:BN1220"/>
    <mergeCell ref="BJ1219:BK1220"/>
    <mergeCell ref="BH1219:BI1220"/>
    <mergeCell ref="BF1219:BG1220"/>
    <mergeCell ref="BD1219:BE1220"/>
    <mergeCell ref="BB1219:BC1220"/>
    <mergeCell ref="AZ1219:BA1220"/>
    <mergeCell ref="AX1219:AY1220"/>
    <mergeCell ref="L1221:M1222"/>
    <mergeCell ref="J1221:K1222"/>
    <mergeCell ref="H1221:I1222"/>
    <mergeCell ref="F1221:F1222"/>
    <mergeCell ref="E1221:E1222"/>
    <mergeCell ref="C1221:D1221"/>
    <mergeCell ref="G1221:G1222"/>
    <mergeCell ref="X1221:Y1222"/>
    <mergeCell ref="V1221:W1222"/>
    <mergeCell ref="T1221:U1222"/>
    <mergeCell ref="R1221:S1222"/>
    <mergeCell ref="P1221:Q1222"/>
    <mergeCell ref="N1221:O1222"/>
    <mergeCell ref="AJ1221:AK1222"/>
    <mergeCell ref="AH1221:AI1222"/>
    <mergeCell ref="AF1221:AG1222"/>
    <mergeCell ref="AD1221:AE1222"/>
    <mergeCell ref="AB1221:AC1222"/>
    <mergeCell ref="Z1221:AA1222"/>
    <mergeCell ref="AV1221:AW1222"/>
    <mergeCell ref="AT1221:AU1222"/>
    <mergeCell ref="AR1221:AS1222"/>
    <mergeCell ref="AP1221:AQ1222"/>
    <mergeCell ref="AN1221:AO1222"/>
    <mergeCell ref="AL1221:AM1222"/>
    <mergeCell ref="B1223:B1224"/>
    <mergeCell ref="C1222:D1222"/>
    <mergeCell ref="BL1221:BN1222"/>
    <mergeCell ref="BJ1221:BK1222"/>
    <mergeCell ref="BH1221:BI1222"/>
    <mergeCell ref="BF1221:BG1222"/>
    <mergeCell ref="BD1221:BE1222"/>
    <mergeCell ref="BB1221:BC1222"/>
    <mergeCell ref="AZ1221:BA1222"/>
    <mergeCell ref="AX1221:AY1222"/>
    <mergeCell ref="L1223:M1224"/>
    <mergeCell ref="J1223:K1224"/>
    <mergeCell ref="H1223:I1224"/>
    <mergeCell ref="F1223:F1224"/>
    <mergeCell ref="E1223:E1224"/>
    <mergeCell ref="C1223:D1223"/>
    <mergeCell ref="G1223:G1224"/>
    <mergeCell ref="X1223:Y1224"/>
    <mergeCell ref="V1223:W1224"/>
    <mergeCell ref="T1223:U1224"/>
    <mergeCell ref="R1223:S1224"/>
    <mergeCell ref="P1223:Q1224"/>
    <mergeCell ref="N1223:O1224"/>
    <mergeCell ref="AJ1223:AK1224"/>
    <mergeCell ref="AH1223:AI1224"/>
    <mergeCell ref="AF1223:AG1224"/>
    <mergeCell ref="AD1223:AE1224"/>
    <mergeCell ref="AB1223:AC1224"/>
    <mergeCell ref="Z1223:AA1224"/>
    <mergeCell ref="AV1223:AW1224"/>
    <mergeCell ref="AT1223:AU1224"/>
    <mergeCell ref="AR1223:AS1224"/>
    <mergeCell ref="AP1223:AQ1224"/>
    <mergeCell ref="AN1223:AO1224"/>
    <mergeCell ref="AL1223:AM1224"/>
    <mergeCell ref="B1225:B1226"/>
    <mergeCell ref="C1224:D1224"/>
    <mergeCell ref="BL1223:BN1224"/>
    <mergeCell ref="BJ1223:BK1224"/>
    <mergeCell ref="BH1223:BI1224"/>
    <mergeCell ref="BF1223:BG1224"/>
    <mergeCell ref="BD1223:BE1224"/>
    <mergeCell ref="BB1223:BC1224"/>
    <mergeCell ref="AZ1223:BA1224"/>
    <mergeCell ref="AX1223:AY1224"/>
    <mergeCell ref="L1225:M1226"/>
    <mergeCell ref="J1225:K1226"/>
    <mergeCell ref="H1225:I1226"/>
    <mergeCell ref="F1225:F1226"/>
    <mergeCell ref="E1225:E1226"/>
    <mergeCell ref="C1225:D1225"/>
    <mergeCell ref="G1225:G1226"/>
    <mergeCell ref="X1225:Y1226"/>
    <mergeCell ref="V1225:W1226"/>
    <mergeCell ref="T1225:U1226"/>
    <mergeCell ref="R1225:S1226"/>
    <mergeCell ref="P1225:Q1226"/>
    <mergeCell ref="N1225:O1226"/>
    <mergeCell ref="AJ1225:AK1226"/>
    <mergeCell ref="AH1225:AI1226"/>
    <mergeCell ref="AF1225:AG1226"/>
    <mergeCell ref="AD1225:AE1226"/>
    <mergeCell ref="AB1225:AC1226"/>
    <mergeCell ref="Z1225:AA1226"/>
    <mergeCell ref="AV1225:AW1226"/>
    <mergeCell ref="AT1225:AU1226"/>
    <mergeCell ref="AR1225:AS1226"/>
    <mergeCell ref="AP1225:AQ1226"/>
    <mergeCell ref="AN1225:AO1226"/>
    <mergeCell ref="AL1225:AM1226"/>
    <mergeCell ref="B1227:B1228"/>
    <mergeCell ref="C1226:D1226"/>
    <mergeCell ref="BL1225:BN1226"/>
    <mergeCell ref="BJ1225:BK1226"/>
    <mergeCell ref="BH1225:BI1226"/>
    <mergeCell ref="BF1225:BG1226"/>
    <mergeCell ref="BD1225:BE1226"/>
    <mergeCell ref="BB1225:BC1226"/>
    <mergeCell ref="AZ1225:BA1226"/>
    <mergeCell ref="AX1225:AY1226"/>
    <mergeCell ref="L1227:M1228"/>
    <mergeCell ref="J1227:K1228"/>
    <mergeCell ref="H1227:I1228"/>
    <mergeCell ref="F1227:F1228"/>
    <mergeCell ref="E1227:E1228"/>
    <mergeCell ref="C1227:D1227"/>
    <mergeCell ref="G1227:G1228"/>
    <mergeCell ref="X1227:Y1228"/>
    <mergeCell ref="V1227:W1228"/>
    <mergeCell ref="T1227:U1228"/>
    <mergeCell ref="R1227:S1228"/>
    <mergeCell ref="P1227:Q1228"/>
    <mergeCell ref="N1227:O1228"/>
    <mergeCell ref="AJ1227:AK1228"/>
    <mergeCell ref="AH1227:AI1228"/>
    <mergeCell ref="AF1227:AG1228"/>
    <mergeCell ref="AD1227:AE1228"/>
    <mergeCell ref="AB1227:AC1228"/>
    <mergeCell ref="Z1227:AA1228"/>
    <mergeCell ref="AV1227:AW1228"/>
    <mergeCell ref="AT1227:AU1228"/>
    <mergeCell ref="AR1227:AS1228"/>
    <mergeCell ref="AP1227:AQ1228"/>
    <mergeCell ref="AN1227:AO1228"/>
    <mergeCell ref="AL1227:AM1228"/>
    <mergeCell ref="B1229:B1230"/>
    <mergeCell ref="C1228:D1228"/>
    <mergeCell ref="BL1227:BN1228"/>
    <mergeCell ref="BJ1227:BK1228"/>
    <mergeCell ref="BH1227:BI1228"/>
    <mergeCell ref="BF1227:BG1228"/>
    <mergeCell ref="BD1227:BE1228"/>
    <mergeCell ref="BB1227:BC1228"/>
    <mergeCell ref="AZ1227:BA1228"/>
    <mergeCell ref="AX1227:AY1228"/>
    <mergeCell ref="L1229:M1230"/>
    <mergeCell ref="J1229:K1230"/>
    <mergeCell ref="H1229:I1230"/>
    <mergeCell ref="F1229:F1230"/>
    <mergeCell ref="E1229:E1230"/>
    <mergeCell ref="C1229:D1229"/>
    <mergeCell ref="G1229:G1230"/>
    <mergeCell ref="X1229:Y1230"/>
    <mergeCell ref="V1229:W1230"/>
    <mergeCell ref="T1229:U1230"/>
    <mergeCell ref="R1229:S1230"/>
    <mergeCell ref="P1229:Q1230"/>
    <mergeCell ref="N1229:O1230"/>
    <mergeCell ref="AJ1229:AK1230"/>
    <mergeCell ref="AH1229:AI1230"/>
    <mergeCell ref="AF1229:AG1230"/>
    <mergeCell ref="AD1229:AE1230"/>
    <mergeCell ref="AB1229:AC1230"/>
    <mergeCell ref="Z1229:AA1230"/>
    <mergeCell ref="AV1229:AW1230"/>
    <mergeCell ref="AT1229:AU1230"/>
    <mergeCell ref="AR1229:AS1230"/>
    <mergeCell ref="AP1229:AQ1230"/>
    <mergeCell ref="AN1229:AO1230"/>
    <mergeCell ref="AL1229:AM1230"/>
    <mergeCell ref="B1231:C1232"/>
    <mergeCell ref="C1230:D1230"/>
    <mergeCell ref="BL1229:BN1230"/>
    <mergeCell ref="BJ1229:BK1230"/>
    <mergeCell ref="BH1229:BI1230"/>
    <mergeCell ref="BF1229:BG1230"/>
    <mergeCell ref="BD1229:BE1230"/>
    <mergeCell ref="BB1229:BC1230"/>
    <mergeCell ref="AZ1229:BA1230"/>
    <mergeCell ref="AX1229:AY1230"/>
    <mergeCell ref="P1231:Q1232"/>
    <mergeCell ref="N1231:O1232"/>
    <mergeCell ref="L1231:M1232"/>
    <mergeCell ref="J1231:K1232"/>
    <mergeCell ref="H1231:I1232"/>
    <mergeCell ref="D1231:E1232"/>
    <mergeCell ref="AB1231:AC1232"/>
    <mergeCell ref="Z1231:AA1232"/>
    <mergeCell ref="X1231:Y1232"/>
    <mergeCell ref="V1231:W1232"/>
    <mergeCell ref="T1231:U1232"/>
    <mergeCell ref="R1231:S1232"/>
    <mergeCell ref="AN1231:AO1232"/>
    <mergeCell ref="AL1231:AM1232"/>
    <mergeCell ref="AJ1231:AK1232"/>
    <mergeCell ref="AH1231:AI1232"/>
    <mergeCell ref="AF1231:AG1232"/>
    <mergeCell ref="AD1231:AE1232"/>
    <mergeCell ref="AZ1231:BA1232"/>
    <mergeCell ref="AX1231:AY1232"/>
    <mergeCell ref="AV1231:AW1232"/>
    <mergeCell ref="AT1231:AU1232"/>
    <mergeCell ref="AR1231:AS1232"/>
    <mergeCell ref="AP1231:AQ1232"/>
    <mergeCell ref="BL1231:BN1232"/>
    <mergeCell ref="BJ1231:BK1232"/>
    <mergeCell ref="BH1231:BI1232"/>
    <mergeCell ref="BF1231:BG1232"/>
    <mergeCell ref="BD1231:BE1232"/>
    <mergeCell ref="BB1231:BC1232"/>
    <mergeCell ref="N1233:O1233"/>
    <mergeCell ref="L1233:M1233"/>
    <mergeCell ref="J1233:K1233"/>
    <mergeCell ref="H1233:I1233"/>
    <mergeCell ref="D1233:E1233"/>
    <mergeCell ref="B1233:C1233"/>
    <mergeCell ref="Z1233:AA1233"/>
    <mergeCell ref="X1233:Y1233"/>
    <mergeCell ref="V1233:W1233"/>
    <mergeCell ref="T1233:U1233"/>
    <mergeCell ref="R1233:S1233"/>
    <mergeCell ref="P1233:Q1233"/>
    <mergeCell ref="AL1233:AM1233"/>
    <mergeCell ref="AJ1233:AK1233"/>
    <mergeCell ref="AH1233:AI1233"/>
    <mergeCell ref="AF1233:AG1233"/>
    <mergeCell ref="AD1233:AE1233"/>
    <mergeCell ref="AB1233:AC1233"/>
    <mergeCell ref="AX1233:AY1233"/>
    <mergeCell ref="AV1233:AW1233"/>
    <mergeCell ref="AT1233:AU1233"/>
    <mergeCell ref="AR1233:AS1233"/>
    <mergeCell ref="AP1233:AQ1233"/>
    <mergeCell ref="AN1233:AO1233"/>
    <mergeCell ref="BJ1233:BK1233"/>
    <mergeCell ref="BH1233:BI1233"/>
    <mergeCell ref="BF1233:BG1233"/>
    <mergeCell ref="BD1233:BE1233"/>
    <mergeCell ref="BB1233:BC1233"/>
    <mergeCell ref="AZ1233:BA1233"/>
    <mergeCell ref="O1236:R1236"/>
    <mergeCell ref="L1236:N1236"/>
    <mergeCell ref="H1236:J1236"/>
    <mergeCell ref="D1236:E1236"/>
    <mergeCell ref="B1236:C1236"/>
    <mergeCell ref="N1234:O1234"/>
    <mergeCell ref="L1234:M1234"/>
    <mergeCell ref="J1234:K1234"/>
    <mergeCell ref="D1234:E1234"/>
    <mergeCell ref="AK1236:AN1236"/>
    <mergeCell ref="AH1236:AJ1236"/>
    <mergeCell ref="AD1236:AF1236"/>
    <mergeCell ref="Z1236:AC1236"/>
    <mergeCell ref="W1236:Y1236"/>
    <mergeCell ref="S1236:U1236"/>
    <mergeCell ref="O1238:R1238"/>
    <mergeCell ref="L1238:N1238"/>
    <mergeCell ref="H1238:J1238"/>
    <mergeCell ref="D1238:E1238"/>
    <mergeCell ref="B1238:C1238"/>
    <mergeCell ref="BI1236:BK1236"/>
    <mergeCell ref="BE1236:BG1236"/>
    <mergeCell ref="AZ1236:BD1236"/>
    <mergeCell ref="AS1236:AU1236"/>
    <mergeCell ref="AO1236:AQ1236"/>
    <mergeCell ref="AK1238:AN1238"/>
    <mergeCell ref="AH1238:AJ1238"/>
    <mergeCell ref="AD1238:AF1238"/>
    <mergeCell ref="Z1238:AC1238"/>
    <mergeCell ref="W1238:Y1238"/>
    <mergeCell ref="S1238:U1238"/>
    <mergeCell ref="AL1125:BM1125"/>
    <mergeCell ref="AE1125:AK1125"/>
    <mergeCell ref="E1125:AC1125"/>
    <mergeCell ref="B1123:BN1123"/>
    <mergeCell ref="BA1239:BN1239"/>
    <mergeCell ref="BI1238:BK1238"/>
    <mergeCell ref="BE1238:BG1238"/>
    <mergeCell ref="AZ1238:BD1238"/>
    <mergeCell ref="AS1238:AU1238"/>
    <mergeCell ref="AO1238:AQ1238"/>
    <mergeCell ref="BD1127:BM1127"/>
    <mergeCell ref="BA1127:BC1127"/>
    <mergeCell ref="AI1127:AZ1127"/>
    <mergeCell ref="AE1127:AH1127"/>
    <mergeCell ref="E1127:AC1127"/>
    <mergeCell ref="C1127:D1127"/>
    <mergeCell ref="J1130:O1130"/>
    <mergeCell ref="H1130:I1131"/>
    <mergeCell ref="C1130:D1131"/>
    <mergeCell ref="B1130:B1131"/>
    <mergeCell ref="J1131:K1131"/>
    <mergeCell ref="R1131:S1131"/>
    <mergeCell ref="P1131:Q1131"/>
    <mergeCell ref="N1131:O1131"/>
    <mergeCell ref="BF1130:BK1130"/>
    <mergeCell ref="AZ1130:BE1130"/>
    <mergeCell ref="AT1130:AY1130"/>
    <mergeCell ref="AN1130:AS1130"/>
    <mergeCell ref="AH1130:AM1130"/>
    <mergeCell ref="BJ1131:BK1131"/>
    <mergeCell ref="BH1131:BI1131"/>
    <mergeCell ref="AR1131:AS1131"/>
    <mergeCell ref="AP1131:AQ1131"/>
    <mergeCell ref="AN1131:AO1131"/>
    <mergeCell ref="AL1131:AM1131"/>
    <mergeCell ref="AJ1131:AK1131"/>
    <mergeCell ref="AH1131:AI1131"/>
    <mergeCell ref="R1132:S1133"/>
    <mergeCell ref="P1132:Q1133"/>
    <mergeCell ref="B1132:B1133"/>
    <mergeCell ref="C1133:D1133"/>
    <mergeCell ref="L1132:M1133"/>
    <mergeCell ref="J1132:K1133"/>
    <mergeCell ref="H1132:I1133"/>
    <mergeCell ref="N1132:O1133"/>
    <mergeCell ref="AB1130:AG1130"/>
    <mergeCell ref="Z1130:AA1131"/>
    <mergeCell ref="X1130:Y1131"/>
    <mergeCell ref="AF1131:AG1131"/>
    <mergeCell ref="V1130:W1131"/>
    <mergeCell ref="P1130:U1130"/>
    <mergeCell ref="AD1131:AE1131"/>
    <mergeCell ref="AB1131:AC1131"/>
    <mergeCell ref="T1131:U1131"/>
    <mergeCell ref="AP1134:AQ1135"/>
    <mergeCell ref="E1132:E1133"/>
    <mergeCell ref="C1132:D1132"/>
    <mergeCell ref="F1132:F1133"/>
    <mergeCell ref="BL1132:BN1133"/>
    <mergeCell ref="BJ1132:BK1133"/>
    <mergeCell ref="BH1132:BI1133"/>
    <mergeCell ref="BF1132:BG1133"/>
    <mergeCell ref="BD1132:BE1133"/>
    <mergeCell ref="BB1132:BC1133"/>
    <mergeCell ref="C1135:D1135"/>
    <mergeCell ref="L1134:M1135"/>
    <mergeCell ref="J1134:K1135"/>
    <mergeCell ref="H1134:I1135"/>
    <mergeCell ref="AZ1134:BA1135"/>
    <mergeCell ref="AX1134:AY1135"/>
    <mergeCell ref="AV1134:AW1135"/>
    <mergeCell ref="X1134:Y1135"/>
    <mergeCell ref="V1134:W1135"/>
    <mergeCell ref="AR1134:AS1135"/>
    <mergeCell ref="BB1134:BC1135"/>
    <mergeCell ref="E1134:E1135"/>
    <mergeCell ref="C1134:D1134"/>
    <mergeCell ref="B1134:B1135"/>
    <mergeCell ref="AJ1134:AK1135"/>
    <mergeCell ref="AH1134:AI1135"/>
    <mergeCell ref="AF1134:AG1135"/>
    <mergeCell ref="AD1134:AE1135"/>
    <mergeCell ref="AB1134:AC1135"/>
    <mergeCell ref="Z1134:AA1135"/>
    <mergeCell ref="E1136:E1137"/>
    <mergeCell ref="C1136:D1136"/>
    <mergeCell ref="B1136:B1137"/>
    <mergeCell ref="C1137:D1137"/>
    <mergeCell ref="F1136:F1137"/>
    <mergeCell ref="BL1134:BN1135"/>
    <mergeCell ref="BJ1134:BK1135"/>
    <mergeCell ref="BH1134:BI1135"/>
    <mergeCell ref="BF1134:BG1135"/>
    <mergeCell ref="BD1134:BE1135"/>
    <mergeCell ref="BJ1136:BK1137"/>
    <mergeCell ref="BH1136:BI1137"/>
    <mergeCell ref="BF1136:BG1137"/>
    <mergeCell ref="BD1136:BE1137"/>
    <mergeCell ref="BB1136:BC1137"/>
    <mergeCell ref="AZ1136:BA1137"/>
    <mergeCell ref="AZ1138:BA1139"/>
    <mergeCell ref="AX1138:AY1139"/>
    <mergeCell ref="AV1138:AW1139"/>
    <mergeCell ref="X1136:Y1137"/>
    <mergeCell ref="AT1136:AU1137"/>
    <mergeCell ref="AD1136:AE1137"/>
    <mergeCell ref="AB1136:AC1137"/>
    <mergeCell ref="Z1136:AA1137"/>
    <mergeCell ref="AX1136:AY1137"/>
    <mergeCell ref="AV1136:AW1137"/>
    <mergeCell ref="H1138:I1139"/>
    <mergeCell ref="H1136:I1137"/>
    <mergeCell ref="AJ1136:AK1137"/>
    <mergeCell ref="AH1136:AI1137"/>
    <mergeCell ref="AF1136:AG1137"/>
    <mergeCell ref="J1136:K1137"/>
    <mergeCell ref="T1136:U1137"/>
    <mergeCell ref="R1136:S1137"/>
    <mergeCell ref="P1136:Q1137"/>
    <mergeCell ref="N1136:O1137"/>
    <mergeCell ref="E1138:E1139"/>
    <mergeCell ref="C1138:D1138"/>
    <mergeCell ref="B1138:B1139"/>
    <mergeCell ref="AJ1138:AK1139"/>
    <mergeCell ref="AH1138:AI1139"/>
    <mergeCell ref="AF1138:AG1139"/>
    <mergeCell ref="AD1138:AE1139"/>
    <mergeCell ref="AB1138:AC1139"/>
    <mergeCell ref="Z1138:AA1139"/>
    <mergeCell ref="C1139:D1139"/>
    <mergeCell ref="BL1138:BN1139"/>
    <mergeCell ref="BJ1138:BK1139"/>
    <mergeCell ref="BH1138:BI1139"/>
    <mergeCell ref="BF1138:BG1139"/>
    <mergeCell ref="BD1138:BE1139"/>
    <mergeCell ref="BB1138:BC1139"/>
    <mergeCell ref="AZ1142:BA1143"/>
    <mergeCell ref="E1140:E1141"/>
    <mergeCell ref="C1140:D1140"/>
    <mergeCell ref="B1140:B1141"/>
    <mergeCell ref="C1141:D1141"/>
    <mergeCell ref="F1140:F1141"/>
    <mergeCell ref="AX1140:AY1141"/>
    <mergeCell ref="AV1140:AW1141"/>
    <mergeCell ref="AX1142:AY1143"/>
    <mergeCell ref="AV1142:AW1143"/>
    <mergeCell ref="BJ1140:BK1141"/>
    <mergeCell ref="BH1140:BI1141"/>
    <mergeCell ref="BF1140:BG1141"/>
    <mergeCell ref="BD1140:BE1141"/>
    <mergeCell ref="BB1140:BC1141"/>
    <mergeCell ref="AZ1140:BA1141"/>
    <mergeCell ref="AB1142:AC1143"/>
    <mergeCell ref="H1142:I1143"/>
    <mergeCell ref="Z1142:AA1143"/>
    <mergeCell ref="P1142:Q1143"/>
    <mergeCell ref="X1140:Y1141"/>
    <mergeCell ref="X1142:Y1143"/>
    <mergeCell ref="R1142:S1143"/>
    <mergeCell ref="J1142:K1143"/>
    <mergeCell ref="T1140:U1141"/>
    <mergeCell ref="R1140:S1141"/>
    <mergeCell ref="BB1142:BC1143"/>
    <mergeCell ref="N1142:O1143"/>
    <mergeCell ref="L1142:M1143"/>
    <mergeCell ref="E1142:E1143"/>
    <mergeCell ref="C1142:D1142"/>
    <mergeCell ref="B1142:B1143"/>
    <mergeCell ref="AJ1142:AK1143"/>
    <mergeCell ref="AH1142:AI1143"/>
    <mergeCell ref="AF1142:AG1143"/>
    <mergeCell ref="AD1142:AE1143"/>
    <mergeCell ref="E1144:E1145"/>
    <mergeCell ref="C1144:D1144"/>
    <mergeCell ref="B1144:B1145"/>
    <mergeCell ref="C1145:D1145"/>
    <mergeCell ref="C1143:D1143"/>
    <mergeCell ref="BL1142:BN1143"/>
    <mergeCell ref="BJ1142:BK1143"/>
    <mergeCell ref="BH1142:BI1143"/>
    <mergeCell ref="BF1142:BG1143"/>
    <mergeCell ref="BD1142:BE1143"/>
    <mergeCell ref="BL1144:BN1145"/>
    <mergeCell ref="BJ1144:BK1145"/>
    <mergeCell ref="BH1144:BI1145"/>
    <mergeCell ref="BF1144:BG1145"/>
    <mergeCell ref="BD1144:BE1145"/>
    <mergeCell ref="BB1144:BC1145"/>
    <mergeCell ref="J1146:K1147"/>
    <mergeCell ref="H1146:I1147"/>
    <mergeCell ref="AZ1146:BA1147"/>
    <mergeCell ref="AX1146:AY1147"/>
    <mergeCell ref="AV1146:AW1147"/>
    <mergeCell ref="X1144:Y1145"/>
    <mergeCell ref="L1144:M1145"/>
    <mergeCell ref="J1144:K1145"/>
    <mergeCell ref="H1144:I1145"/>
    <mergeCell ref="R1146:S1147"/>
    <mergeCell ref="P1146:Q1147"/>
    <mergeCell ref="AZ1144:BA1145"/>
    <mergeCell ref="AX1144:AY1145"/>
    <mergeCell ref="AV1144:AW1145"/>
    <mergeCell ref="L1146:M1147"/>
    <mergeCell ref="E1146:E1147"/>
    <mergeCell ref="AT1144:AU1145"/>
    <mergeCell ref="AD1144:AE1145"/>
    <mergeCell ref="AB1144:AC1145"/>
    <mergeCell ref="Z1144:AA1145"/>
    <mergeCell ref="C1146:D1146"/>
    <mergeCell ref="B1146:B1147"/>
    <mergeCell ref="AJ1146:AK1147"/>
    <mergeCell ref="AH1146:AI1147"/>
    <mergeCell ref="AF1146:AG1147"/>
    <mergeCell ref="AD1146:AE1147"/>
    <mergeCell ref="AB1146:AC1147"/>
    <mergeCell ref="Z1146:AA1147"/>
    <mergeCell ref="C1147:D1147"/>
    <mergeCell ref="X1146:Y1147"/>
    <mergeCell ref="E1148:E1149"/>
    <mergeCell ref="C1148:D1148"/>
    <mergeCell ref="B1148:B1149"/>
    <mergeCell ref="C1149:D1149"/>
    <mergeCell ref="BL1146:BN1147"/>
    <mergeCell ref="BJ1146:BK1147"/>
    <mergeCell ref="BH1146:BI1147"/>
    <mergeCell ref="BF1146:BG1147"/>
    <mergeCell ref="BD1146:BE1147"/>
    <mergeCell ref="BB1146:BC1147"/>
    <mergeCell ref="BL1148:BN1149"/>
    <mergeCell ref="BJ1148:BK1149"/>
    <mergeCell ref="BH1148:BI1149"/>
    <mergeCell ref="BF1148:BG1149"/>
    <mergeCell ref="BD1148:BE1149"/>
    <mergeCell ref="BB1148:BC1149"/>
    <mergeCell ref="J1150:K1151"/>
    <mergeCell ref="H1150:I1151"/>
    <mergeCell ref="AZ1150:BA1151"/>
    <mergeCell ref="AX1150:AY1151"/>
    <mergeCell ref="AV1150:AW1151"/>
    <mergeCell ref="X1148:Y1149"/>
    <mergeCell ref="L1148:M1149"/>
    <mergeCell ref="J1148:K1149"/>
    <mergeCell ref="H1148:I1149"/>
    <mergeCell ref="P1150:Q1151"/>
    <mergeCell ref="N1150:O1151"/>
    <mergeCell ref="AZ1148:BA1149"/>
    <mergeCell ref="AX1148:AY1149"/>
    <mergeCell ref="AV1148:AW1149"/>
    <mergeCell ref="L1150:M1151"/>
    <mergeCell ref="E1150:E1151"/>
    <mergeCell ref="Z1148:AA1149"/>
    <mergeCell ref="V1150:W1151"/>
    <mergeCell ref="V1148:W1149"/>
    <mergeCell ref="AR1148:AS1149"/>
    <mergeCell ref="C1150:D1150"/>
    <mergeCell ref="B1150:B1151"/>
    <mergeCell ref="AJ1150:AK1151"/>
    <mergeCell ref="AH1150:AI1151"/>
    <mergeCell ref="AF1150:AG1151"/>
    <mergeCell ref="AD1150:AE1151"/>
    <mergeCell ref="AB1150:AC1151"/>
    <mergeCell ref="Z1150:AA1151"/>
    <mergeCell ref="C1151:D1151"/>
    <mergeCell ref="X1150:Y1151"/>
    <mergeCell ref="E1152:E1153"/>
    <mergeCell ref="C1152:D1152"/>
    <mergeCell ref="B1152:B1153"/>
    <mergeCell ref="C1153:D1153"/>
    <mergeCell ref="BL1150:BN1151"/>
    <mergeCell ref="BJ1150:BK1151"/>
    <mergeCell ref="BH1150:BI1151"/>
    <mergeCell ref="BF1150:BG1151"/>
    <mergeCell ref="BD1150:BE1151"/>
    <mergeCell ref="BB1150:BC1151"/>
    <mergeCell ref="BL1152:BN1153"/>
    <mergeCell ref="BJ1152:BK1153"/>
    <mergeCell ref="BH1152:BI1153"/>
    <mergeCell ref="BF1152:BG1153"/>
    <mergeCell ref="BD1152:BE1153"/>
    <mergeCell ref="BB1152:BC1153"/>
    <mergeCell ref="AV1154:AW1155"/>
    <mergeCell ref="X1152:Y1153"/>
    <mergeCell ref="Z1152:AA1153"/>
    <mergeCell ref="L1152:M1153"/>
    <mergeCell ref="J1152:K1153"/>
    <mergeCell ref="H1152:I1153"/>
    <mergeCell ref="AZ1152:BA1153"/>
    <mergeCell ref="AX1152:AY1153"/>
    <mergeCell ref="AV1152:AW1153"/>
    <mergeCell ref="L1154:M1155"/>
    <mergeCell ref="T1152:U1153"/>
    <mergeCell ref="R1152:S1153"/>
    <mergeCell ref="P1152:Q1153"/>
    <mergeCell ref="N1152:O1153"/>
    <mergeCell ref="AZ1154:BA1155"/>
    <mergeCell ref="AX1154:AY1155"/>
    <mergeCell ref="E1154:E1155"/>
    <mergeCell ref="C1154:D1154"/>
    <mergeCell ref="B1154:B1155"/>
    <mergeCell ref="AJ1154:AK1155"/>
    <mergeCell ref="AH1154:AI1155"/>
    <mergeCell ref="AF1154:AG1155"/>
    <mergeCell ref="AD1154:AE1155"/>
    <mergeCell ref="AB1154:AC1155"/>
    <mergeCell ref="Z1154:AA1155"/>
    <mergeCell ref="C1155:D1155"/>
    <mergeCell ref="BL1154:BN1155"/>
    <mergeCell ref="BJ1154:BK1155"/>
    <mergeCell ref="BH1154:BI1155"/>
    <mergeCell ref="BF1154:BG1155"/>
    <mergeCell ref="BD1154:BE1155"/>
    <mergeCell ref="BB1154:BC1155"/>
    <mergeCell ref="AJ1156:AK1157"/>
    <mergeCell ref="AH1156:AI1157"/>
    <mergeCell ref="E1156:E1157"/>
    <mergeCell ref="C1156:D1156"/>
    <mergeCell ref="B1156:B1157"/>
    <mergeCell ref="C1157:D1157"/>
    <mergeCell ref="F1156:F1157"/>
    <mergeCell ref="T1156:U1157"/>
    <mergeCell ref="R1156:S1157"/>
    <mergeCell ref="P1156:Q1157"/>
    <mergeCell ref="AZ1158:BA1159"/>
    <mergeCell ref="AX1158:AY1159"/>
    <mergeCell ref="AV1158:AW1159"/>
    <mergeCell ref="H1156:I1157"/>
    <mergeCell ref="BL1156:BN1157"/>
    <mergeCell ref="BJ1156:BK1157"/>
    <mergeCell ref="BH1156:BI1157"/>
    <mergeCell ref="BF1156:BG1157"/>
    <mergeCell ref="BD1156:BE1157"/>
    <mergeCell ref="BB1156:BC1157"/>
    <mergeCell ref="C1159:D1159"/>
    <mergeCell ref="P1158:Q1159"/>
    <mergeCell ref="N1158:O1159"/>
    <mergeCell ref="AZ1156:BA1157"/>
    <mergeCell ref="AX1156:AY1157"/>
    <mergeCell ref="AV1156:AW1157"/>
    <mergeCell ref="L1158:M1159"/>
    <mergeCell ref="AT1156:AU1157"/>
    <mergeCell ref="AB1156:AC1157"/>
    <mergeCell ref="X1158:Y1159"/>
    <mergeCell ref="BB1158:BC1159"/>
    <mergeCell ref="E1158:E1159"/>
    <mergeCell ref="C1158:D1158"/>
    <mergeCell ref="B1158:B1159"/>
    <mergeCell ref="AJ1158:AK1159"/>
    <mergeCell ref="AH1158:AI1159"/>
    <mergeCell ref="AF1158:AG1159"/>
    <mergeCell ref="AD1158:AE1159"/>
    <mergeCell ref="AB1158:AC1159"/>
    <mergeCell ref="Z1158:AA1159"/>
    <mergeCell ref="E1160:E1161"/>
    <mergeCell ref="C1160:D1160"/>
    <mergeCell ref="B1160:B1161"/>
    <mergeCell ref="C1161:D1161"/>
    <mergeCell ref="F1160:F1161"/>
    <mergeCell ref="BL1158:BN1159"/>
    <mergeCell ref="BJ1158:BK1159"/>
    <mergeCell ref="BH1158:BI1159"/>
    <mergeCell ref="BF1158:BG1159"/>
    <mergeCell ref="BD1158:BE1159"/>
    <mergeCell ref="BL1160:BN1161"/>
    <mergeCell ref="BJ1160:BK1161"/>
    <mergeCell ref="BH1160:BI1161"/>
    <mergeCell ref="BF1160:BG1161"/>
    <mergeCell ref="BD1160:BE1161"/>
    <mergeCell ref="BB1160:BC1161"/>
    <mergeCell ref="AZ1160:BA1161"/>
    <mergeCell ref="AX1160:AY1161"/>
    <mergeCell ref="AV1160:AW1161"/>
    <mergeCell ref="L1162:M1163"/>
    <mergeCell ref="J1162:K1163"/>
    <mergeCell ref="H1162:I1163"/>
    <mergeCell ref="AZ1162:BA1163"/>
    <mergeCell ref="AX1162:AY1163"/>
    <mergeCell ref="AV1162:AW1163"/>
    <mergeCell ref="X1160:Y1161"/>
    <mergeCell ref="E1162:E1163"/>
    <mergeCell ref="C1162:D1162"/>
    <mergeCell ref="B1162:B1163"/>
    <mergeCell ref="AJ1162:AK1163"/>
    <mergeCell ref="AH1162:AI1163"/>
    <mergeCell ref="AF1162:AG1163"/>
    <mergeCell ref="AD1162:AE1163"/>
    <mergeCell ref="AB1162:AC1163"/>
    <mergeCell ref="Z1162:AA1163"/>
    <mergeCell ref="C1163:D1163"/>
    <mergeCell ref="BL1162:BN1163"/>
    <mergeCell ref="BJ1162:BK1163"/>
    <mergeCell ref="BH1162:BI1163"/>
    <mergeCell ref="BF1162:BG1163"/>
    <mergeCell ref="BD1162:BE1163"/>
    <mergeCell ref="BB1162:BC1163"/>
    <mergeCell ref="J1164:K1165"/>
    <mergeCell ref="H1164:I1165"/>
    <mergeCell ref="E1164:E1165"/>
    <mergeCell ref="C1164:D1164"/>
    <mergeCell ref="B1164:B1165"/>
    <mergeCell ref="C1165:D1165"/>
    <mergeCell ref="F1164:F1165"/>
    <mergeCell ref="G1164:G1165"/>
    <mergeCell ref="AF1164:AG1165"/>
    <mergeCell ref="AD1164:AE1165"/>
    <mergeCell ref="AB1164:AC1165"/>
    <mergeCell ref="Z1164:AA1165"/>
    <mergeCell ref="L1164:M1165"/>
    <mergeCell ref="T1164:U1165"/>
    <mergeCell ref="R1164:S1165"/>
    <mergeCell ref="P1164:Q1165"/>
    <mergeCell ref="N1164:O1165"/>
    <mergeCell ref="BL1164:BN1165"/>
    <mergeCell ref="BJ1164:BK1165"/>
    <mergeCell ref="BH1164:BI1165"/>
    <mergeCell ref="BF1164:BG1165"/>
    <mergeCell ref="BD1164:BE1165"/>
    <mergeCell ref="BB1164:BC1165"/>
    <mergeCell ref="AZ1164:BA1165"/>
    <mergeCell ref="AX1164:AY1165"/>
    <mergeCell ref="AV1164:AW1165"/>
    <mergeCell ref="L1166:M1167"/>
    <mergeCell ref="J1166:K1167"/>
    <mergeCell ref="H1166:I1167"/>
    <mergeCell ref="AZ1166:BA1167"/>
    <mergeCell ref="AX1166:AY1167"/>
    <mergeCell ref="AV1166:AW1167"/>
    <mergeCell ref="AH1164:AI1165"/>
    <mergeCell ref="C1166:D1166"/>
    <mergeCell ref="B1166:B1167"/>
    <mergeCell ref="AJ1166:AK1167"/>
    <mergeCell ref="AH1166:AI1167"/>
    <mergeCell ref="AF1166:AG1167"/>
    <mergeCell ref="AD1166:AE1167"/>
    <mergeCell ref="AB1166:AC1167"/>
    <mergeCell ref="Z1166:AA1167"/>
    <mergeCell ref="C1167:D1167"/>
    <mergeCell ref="P1166:Q1167"/>
    <mergeCell ref="E1168:E1169"/>
    <mergeCell ref="C1168:D1168"/>
    <mergeCell ref="B1168:B1169"/>
    <mergeCell ref="BL1166:BN1167"/>
    <mergeCell ref="BJ1166:BK1167"/>
    <mergeCell ref="BH1166:BI1167"/>
    <mergeCell ref="BF1166:BG1167"/>
    <mergeCell ref="BD1166:BE1167"/>
    <mergeCell ref="BB1166:BC1167"/>
    <mergeCell ref="E1166:E1167"/>
    <mergeCell ref="AD1168:AE1169"/>
    <mergeCell ref="AB1168:AC1169"/>
    <mergeCell ref="Z1168:AA1169"/>
    <mergeCell ref="L1168:M1169"/>
    <mergeCell ref="J1168:K1169"/>
    <mergeCell ref="H1168:I1169"/>
    <mergeCell ref="V1168:W1169"/>
    <mergeCell ref="C1170:D1170"/>
    <mergeCell ref="B1170:B1171"/>
    <mergeCell ref="C1169:D1169"/>
    <mergeCell ref="BL1168:BN1169"/>
    <mergeCell ref="BJ1168:BK1169"/>
    <mergeCell ref="BH1168:BI1169"/>
    <mergeCell ref="BF1168:BG1169"/>
    <mergeCell ref="BD1168:BE1169"/>
    <mergeCell ref="BB1168:BC1169"/>
    <mergeCell ref="AJ1168:AK1169"/>
    <mergeCell ref="V1170:W1171"/>
    <mergeCell ref="T1170:U1171"/>
    <mergeCell ref="R1170:S1171"/>
    <mergeCell ref="P1170:Q1171"/>
    <mergeCell ref="N1170:O1171"/>
    <mergeCell ref="E1170:E1171"/>
    <mergeCell ref="AR1170:AS1171"/>
    <mergeCell ref="AP1170:AQ1171"/>
    <mergeCell ref="AN1170:AO1171"/>
    <mergeCell ref="AL1170:AM1171"/>
    <mergeCell ref="AJ1170:AK1171"/>
    <mergeCell ref="X1170:Y1171"/>
    <mergeCell ref="AH1170:AI1171"/>
    <mergeCell ref="BL1170:BN1171"/>
    <mergeCell ref="BJ1170:BK1171"/>
    <mergeCell ref="BH1170:BI1171"/>
    <mergeCell ref="BF1170:BG1171"/>
    <mergeCell ref="BD1170:BE1171"/>
    <mergeCell ref="AT1170:AU1171"/>
    <mergeCell ref="AZ1170:BA1171"/>
    <mergeCell ref="AX1170:AY1171"/>
    <mergeCell ref="AV1170:AW1171"/>
    <mergeCell ref="R1172:S1173"/>
    <mergeCell ref="J1172:K1173"/>
    <mergeCell ref="H1172:I1173"/>
    <mergeCell ref="D1172:E1173"/>
    <mergeCell ref="B1172:C1173"/>
    <mergeCell ref="C1171:D1171"/>
    <mergeCell ref="N1172:O1173"/>
    <mergeCell ref="AT1172:AU1173"/>
    <mergeCell ref="AR1172:AS1173"/>
    <mergeCell ref="AP1172:AQ1173"/>
    <mergeCell ref="AB1172:AC1173"/>
    <mergeCell ref="Z1172:AA1173"/>
    <mergeCell ref="X1172:Y1173"/>
    <mergeCell ref="B1174:C1174"/>
    <mergeCell ref="BL1172:BN1173"/>
    <mergeCell ref="BJ1172:BK1173"/>
    <mergeCell ref="BH1172:BI1173"/>
    <mergeCell ref="BF1172:BG1173"/>
    <mergeCell ref="BD1172:BE1173"/>
    <mergeCell ref="BB1172:BC1173"/>
    <mergeCell ref="AZ1172:BA1173"/>
    <mergeCell ref="AX1172:AY1173"/>
    <mergeCell ref="AV1172:AW1173"/>
    <mergeCell ref="AB1174:AC1174"/>
    <mergeCell ref="Z1174:AA1174"/>
    <mergeCell ref="X1174:Y1174"/>
    <mergeCell ref="J1174:K1174"/>
    <mergeCell ref="H1174:I1174"/>
    <mergeCell ref="D1174:E1174"/>
    <mergeCell ref="N1174:O1174"/>
    <mergeCell ref="L1174:M1174"/>
    <mergeCell ref="AV1174:AW1174"/>
    <mergeCell ref="AT1174:AU1174"/>
    <mergeCell ref="AH1174:AI1174"/>
    <mergeCell ref="AF1174:AG1174"/>
    <mergeCell ref="AD1174:AE1174"/>
    <mergeCell ref="AP1174:AQ1174"/>
    <mergeCell ref="AL1174:AM1174"/>
    <mergeCell ref="AJ1174:AK1174"/>
    <mergeCell ref="AR1174:AS1174"/>
    <mergeCell ref="O1177:R1177"/>
    <mergeCell ref="L1177:N1177"/>
    <mergeCell ref="H1177:J1177"/>
    <mergeCell ref="D1177:E1177"/>
    <mergeCell ref="B1177:C1177"/>
    <mergeCell ref="N1175:O1175"/>
    <mergeCell ref="L1175:M1175"/>
    <mergeCell ref="J1175:K1175"/>
    <mergeCell ref="D1175:E1175"/>
    <mergeCell ref="H1179:J1179"/>
    <mergeCell ref="D1179:E1179"/>
    <mergeCell ref="B1179:C1179"/>
    <mergeCell ref="BI1177:BK1177"/>
    <mergeCell ref="BE1177:BG1177"/>
    <mergeCell ref="AZ1177:BD1177"/>
    <mergeCell ref="AS1177:AU1177"/>
    <mergeCell ref="AO1177:AQ1177"/>
    <mergeCell ref="AK1177:AN1177"/>
    <mergeCell ref="AH1177:AJ1177"/>
    <mergeCell ref="AS1179:AU1179"/>
    <mergeCell ref="AO1179:AQ1179"/>
    <mergeCell ref="W1179:Y1179"/>
    <mergeCell ref="S1179:U1179"/>
    <mergeCell ref="O1179:R1179"/>
    <mergeCell ref="L1179:N1179"/>
    <mergeCell ref="AK1179:AN1179"/>
    <mergeCell ref="AH1179:AJ1179"/>
    <mergeCell ref="AD1179:AF1179"/>
    <mergeCell ref="Z1179:AC1179"/>
    <mergeCell ref="BF1131:BG1131"/>
    <mergeCell ref="BD1131:BE1131"/>
    <mergeCell ref="BB1131:BC1131"/>
    <mergeCell ref="BA1180:BN1180"/>
    <mergeCell ref="BI1179:BK1179"/>
    <mergeCell ref="BE1179:BG1179"/>
    <mergeCell ref="AZ1179:BD1179"/>
    <mergeCell ref="BD1174:BE1174"/>
    <mergeCell ref="BB1174:BC1174"/>
    <mergeCell ref="BB1170:BC1171"/>
    <mergeCell ref="X1132:Y1133"/>
    <mergeCell ref="AD1132:AE1133"/>
    <mergeCell ref="V1132:W1133"/>
    <mergeCell ref="AB1132:AC1133"/>
    <mergeCell ref="Z1132:AA1133"/>
    <mergeCell ref="T1132:U1133"/>
    <mergeCell ref="AT1132:AU1133"/>
    <mergeCell ref="L1131:M1131"/>
    <mergeCell ref="AZ1131:BA1131"/>
    <mergeCell ref="AX1131:AY1131"/>
    <mergeCell ref="AV1131:AW1131"/>
    <mergeCell ref="AT1131:AU1131"/>
    <mergeCell ref="AZ1132:BA1133"/>
    <mergeCell ref="AX1132:AY1133"/>
    <mergeCell ref="AV1132:AW1133"/>
    <mergeCell ref="AJ1132:AK1133"/>
    <mergeCell ref="AR1132:AS1133"/>
    <mergeCell ref="AP1132:AQ1133"/>
    <mergeCell ref="AN1132:AO1133"/>
    <mergeCell ref="AL1132:AM1133"/>
    <mergeCell ref="AH1132:AI1133"/>
    <mergeCell ref="AF1132:AG1133"/>
    <mergeCell ref="F1134:F1135"/>
    <mergeCell ref="T1134:U1135"/>
    <mergeCell ref="R1134:S1135"/>
    <mergeCell ref="P1134:Q1135"/>
    <mergeCell ref="N1134:O1135"/>
    <mergeCell ref="L1136:M1137"/>
    <mergeCell ref="G1136:G1137"/>
    <mergeCell ref="AN1134:AO1135"/>
    <mergeCell ref="AL1134:AM1135"/>
    <mergeCell ref="AT1134:AU1135"/>
    <mergeCell ref="X1138:Y1139"/>
    <mergeCell ref="V1138:W1139"/>
    <mergeCell ref="V1136:W1137"/>
    <mergeCell ref="AR1136:AS1137"/>
    <mergeCell ref="AP1136:AQ1137"/>
    <mergeCell ref="AN1136:AO1137"/>
    <mergeCell ref="AL1136:AM1137"/>
    <mergeCell ref="T1138:U1139"/>
    <mergeCell ref="N1138:O1139"/>
    <mergeCell ref="L1140:M1141"/>
    <mergeCell ref="J1140:K1141"/>
    <mergeCell ref="H1140:I1141"/>
    <mergeCell ref="P1138:Q1139"/>
    <mergeCell ref="P1140:Q1141"/>
    <mergeCell ref="N1140:O1141"/>
    <mergeCell ref="L1138:M1139"/>
    <mergeCell ref="J1138:K1139"/>
    <mergeCell ref="AT1140:AU1141"/>
    <mergeCell ref="AR1138:AS1139"/>
    <mergeCell ref="AP1138:AQ1139"/>
    <mergeCell ref="AN1138:AO1139"/>
    <mergeCell ref="AL1138:AM1139"/>
    <mergeCell ref="AT1138:AU1139"/>
    <mergeCell ref="AD1140:AE1141"/>
    <mergeCell ref="Z1140:AA1141"/>
    <mergeCell ref="R1138:S1139"/>
    <mergeCell ref="V1142:W1143"/>
    <mergeCell ref="V1140:W1141"/>
    <mergeCell ref="AR1140:AS1141"/>
    <mergeCell ref="AP1140:AQ1141"/>
    <mergeCell ref="AN1140:AO1141"/>
    <mergeCell ref="AL1140:AM1141"/>
    <mergeCell ref="AJ1140:AK1141"/>
    <mergeCell ref="AH1140:AI1141"/>
    <mergeCell ref="AF1140:AG1141"/>
    <mergeCell ref="AB1140:AC1141"/>
    <mergeCell ref="F1144:F1145"/>
    <mergeCell ref="T1144:U1145"/>
    <mergeCell ref="R1144:S1145"/>
    <mergeCell ref="P1144:Q1145"/>
    <mergeCell ref="N1144:O1145"/>
    <mergeCell ref="F1142:F1143"/>
    <mergeCell ref="T1142:U1143"/>
    <mergeCell ref="AR1142:AS1143"/>
    <mergeCell ref="AP1142:AQ1143"/>
    <mergeCell ref="AN1142:AO1143"/>
    <mergeCell ref="AL1142:AM1143"/>
    <mergeCell ref="AT1142:AU1143"/>
    <mergeCell ref="AR1144:AS1145"/>
    <mergeCell ref="AP1144:AQ1145"/>
    <mergeCell ref="AN1144:AO1145"/>
    <mergeCell ref="AL1144:AM1145"/>
    <mergeCell ref="V1146:W1147"/>
    <mergeCell ref="V1144:W1145"/>
    <mergeCell ref="AJ1144:AK1145"/>
    <mergeCell ref="AH1144:AI1145"/>
    <mergeCell ref="AF1144:AG1145"/>
    <mergeCell ref="F1148:F1149"/>
    <mergeCell ref="T1148:U1149"/>
    <mergeCell ref="R1148:S1149"/>
    <mergeCell ref="P1148:Q1149"/>
    <mergeCell ref="N1148:O1149"/>
    <mergeCell ref="T1146:U1147"/>
    <mergeCell ref="N1146:O1147"/>
    <mergeCell ref="AT1148:AU1149"/>
    <mergeCell ref="AR1146:AS1147"/>
    <mergeCell ref="AP1146:AQ1147"/>
    <mergeCell ref="AN1146:AO1147"/>
    <mergeCell ref="AL1146:AM1147"/>
    <mergeCell ref="AT1146:AU1147"/>
    <mergeCell ref="AD1148:AE1149"/>
    <mergeCell ref="AB1148:AC1149"/>
    <mergeCell ref="AP1148:AQ1149"/>
    <mergeCell ref="AN1148:AO1149"/>
    <mergeCell ref="AL1148:AM1149"/>
    <mergeCell ref="AJ1148:AK1149"/>
    <mergeCell ref="AH1148:AI1149"/>
    <mergeCell ref="AF1148:AG1149"/>
    <mergeCell ref="T1150:U1151"/>
    <mergeCell ref="R1150:S1151"/>
    <mergeCell ref="AT1152:AU1153"/>
    <mergeCell ref="AR1150:AS1151"/>
    <mergeCell ref="AP1150:AQ1151"/>
    <mergeCell ref="AN1150:AO1151"/>
    <mergeCell ref="AL1150:AM1151"/>
    <mergeCell ref="AT1150:AU1151"/>
    <mergeCell ref="AD1152:AE1153"/>
    <mergeCell ref="AB1152:AC1153"/>
    <mergeCell ref="X1154:Y1155"/>
    <mergeCell ref="V1154:W1155"/>
    <mergeCell ref="V1152:W1153"/>
    <mergeCell ref="AR1152:AS1153"/>
    <mergeCell ref="AP1152:AQ1153"/>
    <mergeCell ref="AN1152:AO1153"/>
    <mergeCell ref="AL1152:AM1153"/>
    <mergeCell ref="AJ1152:AK1153"/>
    <mergeCell ref="AH1152:AI1153"/>
    <mergeCell ref="AF1152:AG1153"/>
    <mergeCell ref="N1156:O1157"/>
    <mergeCell ref="F1154:F1155"/>
    <mergeCell ref="T1154:U1155"/>
    <mergeCell ref="R1154:S1155"/>
    <mergeCell ref="L1156:M1157"/>
    <mergeCell ref="J1156:K1157"/>
    <mergeCell ref="P1154:Q1155"/>
    <mergeCell ref="N1154:O1155"/>
    <mergeCell ref="J1154:K1155"/>
    <mergeCell ref="H1154:I1155"/>
    <mergeCell ref="AR1154:AS1155"/>
    <mergeCell ref="AP1154:AQ1155"/>
    <mergeCell ref="AN1154:AO1155"/>
    <mergeCell ref="AL1154:AM1155"/>
    <mergeCell ref="AT1154:AU1155"/>
    <mergeCell ref="AD1156:AE1157"/>
    <mergeCell ref="AR1156:AS1157"/>
    <mergeCell ref="AP1156:AQ1157"/>
    <mergeCell ref="AN1156:AO1157"/>
    <mergeCell ref="AL1156:AM1157"/>
    <mergeCell ref="AF1156:AG1157"/>
    <mergeCell ref="X1156:Y1157"/>
    <mergeCell ref="Z1156:AA1157"/>
    <mergeCell ref="T1160:U1161"/>
    <mergeCell ref="R1160:S1161"/>
    <mergeCell ref="P1160:Q1161"/>
    <mergeCell ref="AB1160:AC1161"/>
    <mergeCell ref="V1158:W1159"/>
    <mergeCell ref="V1156:W1157"/>
    <mergeCell ref="Z1160:AA1161"/>
    <mergeCell ref="F1158:F1159"/>
    <mergeCell ref="T1158:U1159"/>
    <mergeCell ref="R1158:S1159"/>
    <mergeCell ref="L1160:M1161"/>
    <mergeCell ref="J1160:K1161"/>
    <mergeCell ref="H1160:I1161"/>
    <mergeCell ref="J1158:K1159"/>
    <mergeCell ref="H1158:I1159"/>
    <mergeCell ref="AT1160:AU1161"/>
    <mergeCell ref="AR1158:AS1159"/>
    <mergeCell ref="AP1158:AQ1159"/>
    <mergeCell ref="AN1158:AO1159"/>
    <mergeCell ref="AL1158:AM1159"/>
    <mergeCell ref="AT1158:AU1159"/>
    <mergeCell ref="AR1160:AS1161"/>
    <mergeCell ref="AP1160:AQ1161"/>
    <mergeCell ref="AN1160:AO1161"/>
    <mergeCell ref="AL1160:AM1161"/>
    <mergeCell ref="AF1160:AG1161"/>
    <mergeCell ref="F1162:F1163"/>
    <mergeCell ref="T1162:U1163"/>
    <mergeCell ref="R1162:S1163"/>
    <mergeCell ref="P1162:Q1163"/>
    <mergeCell ref="N1162:O1163"/>
    <mergeCell ref="AD1160:AE1161"/>
    <mergeCell ref="N1160:O1161"/>
    <mergeCell ref="X1162:Y1163"/>
    <mergeCell ref="G1162:G1163"/>
    <mergeCell ref="V1162:W1163"/>
    <mergeCell ref="V1160:W1161"/>
    <mergeCell ref="AT1164:AU1165"/>
    <mergeCell ref="AR1162:AS1163"/>
    <mergeCell ref="AP1162:AQ1163"/>
    <mergeCell ref="AN1162:AO1163"/>
    <mergeCell ref="AL1162:AM1163"/>
    <mergeCell ref="AT1162:AU1163"/>
    <mergeCell ref="AJ1160:AK1161"/>
    <mergeCell ref="AH1160:AI1161"/>
    <mergeCell ref="N1166:O1167"/>
    <mergeCell ref="X1166:Y1167"/>
    <mergeCell ref="V1166:W1167"/>
    <mergeCell ref="V1164:W1165"/>
    <mergeCell ref="AR1164:AS1165"/>
    <mergeCell ref="AP1164:AQ1165"/>
    <mergeCell ref="AN1164:AO1165"/>
    <mergeCell ref="AL1164:AM1165"/>
    <mergeCell ref="X1164:Y1165"/>
    <mergeCell ref="AJ1164:AK1165"/>
    <mergeCell ref="AT1166:AU1167"/>
    <mergeCell ref="F1168:F1169"/>
    <mergeCell ref="T1168:U1169"/>
    <mergeCell ref="R1168:S1169"/>
    <mergeCell ref="P1168:Q1169"/>
    <mergeCell ref="N1168:O1169"/>
    <mergeCell ref="F1166:F1167"/>
    <mergeCell ref="T1166:U1167"/>
    <mergeCell ref="R1166:S1167"/>
    <mergeCell ref="AP1168:AQ1169"/>
    <mergeCell ref="AN1168:AO1169"/>
    <mergeCell ref="AL1168:AM1169"/>
    <mergeCell ref="AR1166:AS1167"/>
    <mergeCell ref="AP1166:AQ1167"/>
    <mergeCell ref="AN1166:AO1167"/>
    <mergeCell ref="AL1166:AM1167"/>
    <mergeCell ref="AR1168:AS1169"/>
    <mergeCell ref="AH1168:AI1169"/>
    <mergeCell ref="AF1168:AG1169"/>
    <mergeCell ref="AT1168:AU1169"/>
    <mergeCell ref="F1170:F1171"/>
    <mergeCell ref="L1170:M1171"/>
    <mergeCell ref="J1170:K1171"/>
    <mergeCell ref="H1170:I1171"/>
    <mergeCell ref="AF1170:AG1171"/>
    <mergeCell ref="AD1170:AE1171"/>
    <mergeCell ref="X1168:Y1169"/>
    <mergeCell ref="AZ1168:BA1169"/>
    <mergeCell ref="AX1168:AY1169"/>
    <mergeCell ref="AV1168:AW1169"/>
    <mergeCell ref="L1172:M1173"/>
    <mergeCell ref="AJ1172:AK1173"/>
    <mergeCell ref="AH1172:AI1173"/>
    <mergeCell ref="AF1172:AG1173"/>
    <mergeCell ref="AD1172:AE1173"/>
    <mergeCell ref="AB1170:AC1171"/>
    <mergeCell ref="Z1170:AA1171"/>
    <mergeCell ref="V1172:W1173"/>
    <mergeCell ref="T1172:U1173"/>
    <mergeCell ref="AN1172:AO1173"/>
    <mergeCell ref="AL1172:AM1173"/>
    <mergeCell ref="R1174:S1174"/>
    <mergeCell ref="P1174:Q1174"/>
    <mergeCell ref="V1174:W1174"/>
    <mergeCell ref="T1174:U1174"/>
    <mergeCell ref="P1172:Q1173"/>
    <mergeCell ref="AN1174:AO1174"/>
    <mergeCell ref="BL1174:BN1174"/>
    <mergeCell ref="BJ1174:BK1174"/>
    <mergeCell ref="BH1174:BI1174"/>
    <mergeCell ref="BF1174:BG1174"/>
    <mergeCell ref="AZ1174:BA1174"/>
    <mergeCell ref="S1177:U1177"/>
    <mergeCell ref="W1177:Y1177"/>
    <mergeCell ref="AD1177:AF1177"/>
    <mergeCell ref="Z1177:AC1177"/>
    <mergeCell ref="AX1174:AY1174"/>
    <mergeCell ref="AL1066:BM1066"/>
    <mergeCell ref="AE1066:AK1066"/>
    <mergeCell ref="E1066:AC1066"/>
    <mergeCell ref="B1064:BN1064"/>
    <mergeCell ref="H1071:I1072"/>
    <mergeCell ref="C1071:D1072"/>
    <mergeCell ref="B1071:B1072"/>
    <mergeCell ref="BD1068:BM1068"/>
    <mergeCell ref="BA1068:BC1068"/>
    <mergeCell ref="AI1068:AZ1068"/>
    <mergeCell ref="AE1068:AH1068"/>
    <mergeCell ref="E1068:AC1068"/>
    <mergeCell ref="C1068:D1068"/>
    <mergeCell ref="AB1071:AG1071"/>
    <mergeCell ref="Z1071:AA1072"/>
    <mergeCell ref="X1071:Y1072"/>
    <mergeCell ref="V1071:W1072"/>
    <mergeCell ref="P1071:U1071"/>
    <mergeCell ref="J1071:O1071"/>
    <mergeCell ref="T1072:U1072"/>
    <mergeCell ref="BL1071:BN1072"/>
    <mergeCell ref="BF1071:BK1071"/>
    <mergeCell ref="AZ1071:BE1071"/>
    <mergeCell ref="AT1071:AY1071"/>
    <mergeCell ref="AN1071:AS1071"/>
    <mergeCell ref="AH1071:AM1071"/>
    <mergeCell ref="R1072:S1072"/>
    <mergeCell ref="P1072:Q1072"/>
    <mergeCell ref="N1072:O1072"/>
    <mergeCell ref="L1072:M1072"/>
    <mergeCell ref="J1072:K1072"/>
    <mergeCell ref="AL1072:AM1072"/>
    <mergeCell ref="AJ1072:AK1072"/>
    <mergeCell ref="AH1072:AI1072"/>
    <mergeCell ref="AF1072:AG1072"/>
    <mergeCell ref="AD1072:AE1072"/>
    <mergeCell ref="AB1072:AC1072"/>
    <mergeCell ref="AX1072:AY1072"/>
    <mergeCell ref="AV1072:AW1072"/>
    <mergeCell ref="AT1072:AU1072"/>
    <mergeCell ref="AR1072:AS1072"/>
    <mergeCell ref="AP1072:AQ1072"/>
    <mergeCell ref="AN1072:AO1072"/>
    <mergeCell ref="F1073:F1074"/>
    <mergeCell ref="E1073:E1074"/>
    <mergeCell ref="C1073:D1073"/>
    <mergeCell ref="B1073:B1074"/>
    <mergeCell ref="BJ1072:BK1072"/>
    <mergeCell ref="BH1072:BI1072"/>
    <mergeCell ref="BF1072:BG1072"/>
    <mergeCell ref="BD1072:BE1072"/>
    <mergeCell ref="BB1072:BC1072"/>
    <mergeCell ref="AZ1072:BA1072"/>
    <mergeCell ref="R1073:S1074"/>
    <mergeCell ref="P1073:Q1074"/>
    <mergeCell ref="N1073:O1074"/>
    <mergeCell ref="L1073:M1074"/>
    <mergeCell ref="J1073:K1074"/>
    <mergeCell ref="H1073:I1074"/>
    <mergeCell ref="AD1073:AE1074"/>
    <mergeCell ref="AB1073:AC1074"/>
    <mergeCell ref="Z1073:AA1074"/>
    <mergeCell ref="X1073:Y1074"/>
    <mergeCell ref="V1073:W1074"/>
    <mergeCell ref="T1073:U1074"/>
    <mergeCell ref="AP1073:AQ1074"/>
    <mergeCell ref="AN1073:AO1074"/>
    <mergeCell ref="AL1073:AM1074"/>
    <mergeCell ref="AJ1073:AK1074"/>
    <mergeCell ref="AH1073:AI1074"/>
    <mergeCell ref="AF1073:AG1074"/>
    <mergeCell ref="BB1073:BC1074"/>
    <mergeCell ref="AZ1073:BA1074"/>
    <mergeCell ref="AX1073:AY1074"/>
    <mergeCell ref="AV1073:AW1074"/>
    <mergeCell ref="AT1073:AU1074"/>
    <mergeCell ref="AR1073:AS1074"/>
    <mergeCell ref="F1075:F1076"/>
    <mergeCell ref="E1075:E1076"/>
    <mergeCell ref="C1075:D1075"/>
    <mergeCell ref="B1075:B1076"/>
    <mergeCell ref="C1074:D1074"/>
    <mergeCell ref="BL1073:BN1074"/>
    <mergeCell ref="BJ1073:BK1074"/>
    <mergeCell ref="BH1073:BI1074"/>
    <mergeCell ref="BF1073:BG1074"/>
    <mergeCell ref="BD1073:BE1074"/>
    <mergeCell ref="R1075:S1076"/>
    <mergeCell ref="P1075:Q1076"/>
    <mergeCell ref="N1075:O1076"/>
    <mergeCell ref="L1075:M1076"/>
    <mergeCell ref="J1075:K1076"/>
    <mergeCell ref="H1075:I1076"/>
    <mergeCell ref="AD1075:AE1076"/>
    <mergeCell ref="AB1075:AC1076"/>
    <mergeCell ref="Z1075:AA1076"/>
    <mergeCell ref="X1075:Y1076"/>
    <mergeCell ref="V1075:W1076"/>
    <mergeCell ref="T1075:U1076"/>
    <mergeCell ref="AP1075:AQ1076"/>
    <mergeCell ref="AN1075:AO1076"/>
    <mergeCell ref="AL1075:AM1076"/>
    <mergeCell ref="AJ1075:AK1076"/>
    <mergeCell ref="AH1075:AI1076"/>
    <mergeCell ref="AF1075:AG1076"/>
    <mergeCell ref="BB1075:BC1076"/>
    <mergeCell ref="AZ1075:BA1076"/>
    <mergeCell ref="AX1075:AY1076"/>
    <mergeCell ref="AV1075:AW1076"/>
    <mergeCell ref="AT1075:AU1076"/>
    <mergeCell ref="AR1075:AS1076"/>
    <mergeCell ref="F1077:F1078"/>
    <mergeCell ref="E1077:E1078"/>
    <mergeCell ref="C1077:D1077"/>
    <mergeCell ref="B1077:B1078"/>
    <mergeCell ref="C1076:D1076"/>
    <mergeCell ref="BL1075:BN1076"/>
    <mergeCell ref="BJ1075:BK1076"/>
    <mergeCell ref="BH1075:BI1076"/>
    <mergeCell ref="BF1075:BG1076"/>
    <mergeCell ref="BD1075:BE1076"/>
    <mergeCell ref="R1077:S1078"/>
    <mergeCell ref="P1077:Q1078"/>
    <mergeCell ref="N1077:O1078"/>
    <mergeCell ref="L1077:M1078"/>
    <mergeCell ref="J1077:K1078"/>
    <mergeCell ref="H1077:I1078"/>
    <mergeCell ref="AD1077:AE1078"/>
    <mergeCell ref="AB1077:AC1078"/>
    <mergeCell ref="Z1077:AA1078"/>
    <mergeCell ref="X1077:Y1078"/>
    <mergeCell ref="V1077:W1078"/>
    <mergeCell ref="T1077:U1078"/>
    <mergeCell ref="AP1077:AQ1078"/>
    <mergeCell ref="AN1077:AO1078"/>
    <mergeCell ref="AL1077:AM1078"/>
    <mergeCell ref="AJ1077:AK1078"/>
    <mergeCell ref="AH1077:AI1078"/>
    <mergeCell ref="AF1077:AG1078"/>
    <mergeCell ref="BB1077:BC1078"/>
    <mergeCell ref="AZ1077:BA1078"/>
    <mergeCell ref="AX1077:AY1078"/>
    <mergeCell ref="AV1077:AW1078"/>
    <mergeCell ref="AT1077:AU1078"/>
    <mergeCell ref="AR1077:AS1078"/>
    <mergeCell ref="F1079:F1080"/>
    <mergeCell ref="E1079:E1080"/>
    <mergeCell ref="C1079:D1079"/>
    <mergeCell ref="B1079:B1080"/>
    <mergeCell ref="C1078:D1078"/>
    <mergeCell ref="BL1077:BN1078"/>
    <mergeCell ref="BJ1077:BK1078"/>
    <mergeCell ref="BH1077:BI1078"/>
    <mergeCell ref="BF1077:BG1078"/>
    <mergeCell ref="BD1077:BE1078"/>
    <mergeCell ref="R1079:S1080"/>
    <mergeCell ref="P1079:Q1080"/>
    <mergeCell ref="N1079:O1080"/>
    <mergeCell ref="L1079:M1080"/>
    <mergeCell ref="J1079:K1080"/>
    <mergeCell ref="H1079:I1080"/>
    <mergeCell ref="AD1079:AE1080"/>
    <mergeCell ref="AB1079:AC1080"/>
    <mergeCell ref="Z1079:AA1080"/>
    <mergeCell ref="X1079:Y1080"/>
    <mergeCell ref="V1079:W1080"/>
    <mergeCell ref="T1079:U1080"/>
    <mergeCell ref="AP1079:AQ1080"/>
    <mergeCell ref="AN1079:AO1080"/>
    <mergeCell ref="AL1079:AM1080"/>
    <mergeCell ref="AJ1079:AK1080"/>
    <mergeCell ref="AH1079:AI1080"/>
    <mergeCell ref="AF1079:AG1080"/>
    <mergeCell ref="BB1079:BC1080"/>
    <mergeCell ref="AZ1079:BA1080"/>
    <mergeCell ref="AX1079:AY1080"/>
    <mergeCell ref="AV1079:AW1080"/>
    <mergeCell ref="AT1079:AU1080"/>
    <mergeCell ref="AR1079:AS1080"/>
    <mergeCell ref="F1081:F1082"/>
    <mergeCell ref="E1081:E1082"/>
    <mergeCell ref="C1081:D1081"/>
    <mergeCell ref="B1081:B1082"/>
    <mergeCell ref="C1080:D1080"/>
    <mergeCell ref="BL1079:BN1080"/>
    <mergeCell ref="BJ1079:BK1080"/>
    <mergeCell ref="BH1079:BI1080"/>
    <mergeCell ref="BF1079:BG1080"/>
    <mergeCell ref="BD1079:BE1080"/>
    <mergeCell ref="R1081:S1082"/>
    <mergeCell ref="P1081:Q1082"/>
    <mergeCell ref="N1081:O1082"/>
    <mergeCell ref="L1081:M1082"/>
    <mergeCell ref="J1081:K1082"/>
    <mergeCell ref="H1081:I1082"/>
    <mergeCell ref="AD1081:AE1082"/>
    <mergeCell ref="AB1081:AC1082"/>
    <mergeCell ref="Z1081:AA1082"/>
    <mergeCell ref="X1081:Y1082"/>
    <mergeCell ref="V1081:W1082"/>
    <mergeCell ref="T1081:U1082"/>
    <mergeCell ref="AP1081:AQ1082"/>
    <mergeCell ref="AN1081:AO1082"/>
    <mergeCell ref="AL1081:AM1082"/>
    <mergeCell ref="AJ1081:AK1082"/>
    <mergeCell ref="AH1081:AI1082"/>
    <mergeCell ref="AF1081:AG1082"/>
    <mergeCell ref="BB1081:BC1082"/>
    <mergeCell ref="AZ1081:BA1082"/>
    <mergeCell ref="AX1081:AY1082"/>
    <mergeCell ref="AV1081:AW1082"/>
    <mergeCell ref="AT1081:AU1082"/>
    <mergeCell ref="AR1081:AS1082"/>
    <mergeCell ref="F1083:F1084"/>
    <mergeCell ref="E1083:E1084"/>
    <mergeCell ref="C1083:D1083"/>
    <mergeCell ref="B1083:B1084"/>
    <mergeCell ref="C1082:D1082"/>
    <mergeCell ref="BL1081:BN1082"/>
    <mergeCell ref="BJ1081:BK1082"/>
    <mergeCell ref="BH1081:BI1082"/>
    <mergeCell ref="BF1081:BG1082"/>
    <mergeCell ref="BD1081:BE1082"/>
    <mergeCell ref="R1083:S1084"/>
    <mergeCell ref="P1083:Q1084"/>
    <mergeCell ref="N1083:O1084"/>
    <mergeCell ref="L1083:M1084"/>
    <mergeCell ref="J1083:K1084"/>
    <mergeCell ref="H1083:I1084"/>
    <mergeCell ref="AD1083:AE1084"/>
    <mergeCell ref="AB1083:AC1084"/>
    <mergeCell ref="Z1083:AA1084"/>
    <mergeCell ref="X1083:Y1084"/>
    <mergeCell ref="V1083:W1084"/>
    <mergeCell ref="T1083:U1084"/>
    <mergeCell ref="AP1083:AQ1084"/>
    <mergeCell ref="AN1083:AO1084"/>
    <mergeCell ref="AL1083:AM1084"/>
    <mergeCell ref="AJ1083:AK1084"/>
    <mergeCell ref="AH1083:AI1084"/>
    <mergeCell ref="AF1083:AG1084"/>
    <mergeCell ref="BB1083:BC1084"/>
    <mergeCell ref="AZ1083:BA1084"/>
    <mergeCell ref="AX1083:AY1084"/>
    <mergeCell ref="AV1083:AW1084"/>
    <mergeCell ref="AT1083:AU1084"/>
    <mergeCell ref="AR1083:AS1084"/>
    <mergeCell ref="F1085:F1086"/>
    <mergeCell ref="E1085:E1086"/>
    <mergeCell ref="C1085:D1085"/>
    <mergeCell ref="B1085:B1086"/>
    <mergeCell ref="C1084:D1084"/>
    <mergeCell ref="BL1083:BN1084"/>
    <mergeCell ref="BJ1083:BK1084"/>
    <mergeCell ref="BH1083:BI1084"/>
    <mergeCell ref="BF1083:BG1084"/>
    <mergeCell ref="BD1083:BE1084"/>
    <mergeCell ref="R1085:S1086"/>
    <mergeCell ref="P1085:Q1086"/>
    <mergeCell ref="N1085:O1086"/>
    <mergeCell ref="L1085:M1086"/>
    <mergeCell ref="J1085:K1086"/>
    <mergeCell ref="H1085:I1086"/>
    <mergeCell ref="AD1085:AE1086"/>
    <mergeCell ref="AB1085:AC1086"/>
    <mergeCell ref="Z1085:AA1086"/>
    <mergeCell ref="X1085:Y1086"/>
    <mergeCell ref="V1085:W1086"/>
    <mergeCell ref="T1085:U1086"/>
    <mergeCell ref="AP1085:AQ1086"/>
    <mergeCell ref="AN1085:AO1086"/>
    <mergeCell ref="AL1085:AM1086"/>
    <mergeCell ref="AJ1085:AK1086"/>
    <mergeCell ref="AH1085:AI1086"/>
    <mergeCell ref="AF1085:AG1086"/>
    <mergeCell ref="BB1085:BC1086"/>
    <mergeCell ref="AZ1085:BA1086"/>
    <mergeCell ref="AX1085:AY1086"/>
    <mergeCell ref="AV1085:AW1086"/>
    <mergeCell ref="AT1085:AU1086"/>
    <mergeCell ref="AR1085:AS1086"/>
    <mergeCell ref="F1087:F1088"/>
    <mergeCell ref="E1087:E1088"/>
    <mergeCell ref="C1087:D1087"/>
    <mergeCell ref="B1087:B1088"/>
    <mergeCell ref="C1086:D1086"/>
    <mergeCell ref="BL1085:BN1086"/>
    <mergeCell ref="BJ1085:BK1086"/>
    <mergeCell ref="BH1085:BI1086"/>
    <mergeCell ref="BF1085:BG1086"/>
    <mergeCell ref="BD1085:BE1086"/>
    <mergeCell ref="R1087:S1088"/>
    <mergeCell ref="P1087:Q1088"/>
    <mergeCell ref="N1087:O1088"/>
    <mergeCell ref="L1087:M1088"/>
    <mergeCell ref="J1087:K1088"/>
    <mergeCell ref="H1087:I1088"/>
    <mergeCell ref="AD1087:AE1088"/>
    <mergeCell ref="AB1087:AC1088"/>
    <mergeCell ref="Z1087:AA1088"/>
    <mergeCell ref="X1087:Y1088"/>
    <mergeCell ref="V1087:W1088"/>
    <mergeCell ref="T1087:U1088"/>
    <mergeCell ref="AP1087:AQ1088"/>
    <mergeCell ref="AN1087:AO1088"/>
    <mergeCell ref="AL1087:AM1088"/>
    <mergeCell ref="AJ1087:AK1088"/>
    <mergeCell ref="AH1087:AI1088"/>
    <mergeCell ref="AF1087:AG1088"/>
    <mergeCell ref="BB1087:BC1088"/>
    <mergeCell ref="AZ1087:BA1088"/>
    <mergeCell ref="AX1087:AY1088"/>
    <mergeCell ref="AV1087:AW1088"/>
    <mergeCell ref="AT1087:AU1088"/>
    <mergeCell ref="AR1087:AS1088"/>
    <mergeCell ref="F1089:F1090"/>
    <mergeCell ref="E1089:E1090"/>
    <mergeCell ref="C1089:D1089"/>
    <mergeCell ref="B1089:B1090"/>
    <mergeCell ref="C1088:D1088"/>
    <mergeCell ref="BL1087:BN1088"/>
    <mergeCell ref="BJ1087:BK1088"/>
    <mergeCell ref="BH1087:BI1088"/>
    <mergeCell ref="BF1087:BG1088"/>
    <mergeCell ref="BD1087:BE1088"/>
    <mergeCell ref="R1089:S1090"/>
    <mergeCell ref="P1089:Q1090"/>
    <mergeCell ref="N1089:O1090"/>
    <mergeCell ref="L1089:M1090"/>
    <mergeCell ref="J1089:K1090"/>
    <mergeCell ref="H1089:I1090"/>
    <mergeCell ref="AD1089:AE1090"/>
    <mergeCell ref="AB1089:AC1090"/>
    <mergeCell ref="Z1089:AA1090"/>
    <mergeCell ref="X1089:Y1090"/>
    <mergeCell ref="V1089:W1090"/>
    <mergeCell ref="T1089:U1090"/>
    <mergeCell ref="AP1089:AQ1090"/>
    <mergeCell ref="AN1089:AO1090"/>
    <mergeCell ref="AL1089:AM1090"/>
    <mergeCell ref="AJ1089:AK1090"/>
    <mergeCell ref="AH1089:AI1090"/>
    <mergeCell ref="AF1089:AG1090"/>
    <mergeCell ref="BB1089:BC1090"/>
    <mergeCell ref="AZ1089:BA1090"/>
    <mergeCell ref="AX1089:AY1090"/>
    <mergeCell ref="AV1089:AW1090"/>
    <mergeCell ref="AT1089:AU1090"/>
    <mergeCell ref="AR1089:AS1090"/>
    <mergeCell ref="F1091:F1092"/>
    <mergeCell ref="E1091:E1092"/>
    <mergeCell ref="C1091:D1091"/>
    <mergeCell ref="B1091:B1092"/>
    <mergeCell ref="C1090:D1090"/>
    <mergeCell ref="BL1089:BN1090"/>
    <mergeCell ref="BJ1089:BK1090"/>
    <mergeCell ref="BH1089:BI1090"/>
    <mergeCell ref="BF1089:BG1090"/>
    <mergeCell ref="BD1089:BE1090"/>
    <mergeCell ref="R1091:S1092"/>
    <mergeCell ref="P1091:Q1092"/>
    <mergeCell ref="N1091:O1092"/>
    <mergeCell ref="L1091:M1092"/>
    <mergeCell ref="J1091:K1092"/>
    <mergeCell ref="H1091:I1092"/>
    <mergeCell ref="AD1091:AE1092"/>
    <mergeCell ref="AB1091:AC1092"/>
    <mergeCell ref="Z1091:AA1092"/>
    <mergeCell ref="X1091:Y1092"/>
    <mergeCell ref="V1091:W1092"/>
    <mergeCell ref="T1091:U1092"/>
    <mergeCell ref="AP1091:AQ1092"/>
    <mergeCell ref="AN1091:AO1092"/>
    <mergeCell ref="AL1091:AM1092"/>
    <mergeCell ref="AJ1091:AK1092"/>
    <mergeCell ref="AH1091:AI1092"/>
    <mergeCell ref="AF1091:AG1092"/>
    <mergeCell ref="BB1091:BC1092"/>
    <mergeCell ref="AZ1091:BA1092"/>
    <mergeCell ref="AX1091:AY1092"/>
    <mergeCell ref="AV1091:AW1092"/>
    <mergeCell ref="AT1091:AU1092"/>
    <mergeCell ref="AR1091:AS1092"/>
    <mergeCell ref="F1093:F1094"/>
    <mergeCell ref="E1093:E1094"/>
    <mergeCell ref="C1093:D1093"/>
    <mergeCell ref="B1093:B1094"/>
    <mergeCell ref="C1092:D1092"/>
    <mergeCell ref="BL1091:BN1092"/>
    <mergeCell ref="BJ1091:BK1092"/>
    <mergeCell ref="BH1091:BI1092"/>
    <mergeCell ref="BF1091:BG1092"/>
    <mergeCell ref="BD1091:BE1092"/>
    <mergeCell ref="R1093:S1094"/>
    <mergeCell ref="P1093:Q1094"/>
    <mergeCell ref="N1093:O1094"/>
    <mergeCell ref="L1093:M1094"/>
    <mergeCell ref="J1093:K1094"/>
    <mergeCell ref="H1093:I1094"/>
    <mergeCell ref="AD1093:AE1094"/>
    <mergeCell ref="AB1093:AC1094"/>
    <mergeCell ref="Z1093:AA1094"/>
    <mergeCell ref="X1093:Y1094"/>
    <mergeCell ref="V1093:W1094"/>
    <mergeCell ref="T1093:U1094"/>
    <mergeCell ref="AP1093:AQ1094"/>
    <mergeCell ref="AN1093:AO1094"/>
    <mergeCell ref="AL1093:AM1094"/>
    <mergeCell ref="AJ1093:AK1094"/>
    <mergeCell ref="AH1093:AI1094"/>
    <mergeCell ref="AF1093:AG1094"/>
    <mergeCell ref="BB1093:BC1094"/>
    <mergeCell ref="AZ1093:BA1094"/>
    <mergeCell ref="AX1093:AY1094"/>
    <mergeCell ref="AV1093:AW1094"/>
    <mergeCell ref="AT1093:AU1094"/>
    <mergeCell ref="AR1093:AS1094"/>
    <mergeCell ref="F1095:F1096"/>
    <mergeCell ref="E1095:E1096"/>
    <mergeCell ref="C1095:D1095"/>
    <mergeCell ref="B1095:B1096"/>
    <mergeCell ref="C1094:D1094"/>
    <mergeCell ref="BL1093:BN1094"/>
    <mergeCell ref="BJ1093:BK1094"/>
    <mergeCell ref="BH1093:BI1094"/>
    <mergeCell ref="BF1093:BG1094"/>
    <mergeCell ref="BD1093:BE1094"/>
    <mergeCell ref="R1095:S1096"/>
    <mergeCell ref="P1095:Q1096"/>
    <mergeCell ref="N1095:O1096"/>
    <mergeCell ref="L1095:M1096"/>
    <mergeCell ref="J1095:K1096"/>
    <mergeCell ref="H1095:I1096"/>
    <mergeCell ref="AD1095:AE1096"/>
    <mergeCell ref="AB1095:AC1096"/>
    <mergeCell ref="Z1095:AA1096"/>
    <mergeCell ref="X1095:Y1096"/>
    <mergeCell ref="V1095:W1096"/>
    <mergeCell ref="T1095:U1096"/>
    <mergeCell ref="AP1095:AQ1096"/>
    <mergeCell ref="AN1095:AO1096"/>
    <mergeCell ref="AL1095:AM1096"/>
    <mergeCell ref="AJ1095:AK1096"/>
    <mergeCell ref="AH1095:AI1096"/>
    <mergeCell ref="AF1095:AG1096"/>
    <mergeCell ref="BB1095:BC1096"/>
    <mergeCell ref="AZ1095:BA1096"/>
    <mergeCell ref="AX1095:AY1096"/>
    <mergeCell ref="AV1095:AW1096"/>
    <mergeCell ref="AT1095:AU1096"/>
    <mergeCell ref="AR1095:AS1096"/>
    <mergeCell ref="F1097:F1098"/>
    <mergeCell ref="E1097:E1098"/>
    <mergeCell ref="C1097:D1097"/>
    <mergeCell ref="B1097:B1098"/>
    <mergeCell ref="C1096:D1096"/>
    <mergeCell ref="BL1095:BN1096"/>
    <mergeCell ref="BJ1095:BK1096"/>
    <mergeCell ref="BH1095:BI1096"/>
    <mergeCell ref="BF1095:BG1096"/>
    <mergeCell ref="BD1095:BE1096"/>
    <mergeCell ref="R1097:S1098"/>
    <mergeCell ref="P1097:Q1098"/>
    <mergeCell ref="N1097:O1098"/>
    <mergeCell ref="L1097:M1098"/>
    <mergeCell ref="J1097:K1098"/>
    <mergeCell ref="H1097:I1098"/>
    <mergeCell ref="AD1097:AE1098"/>
    <mergeCell ref="AB1097:AC1098"/>
    <mergeCell ref="Z1097:AA1098"/>
    <mergeCell ref="X1097:Y1098"/>
    <mergeCell ref="V1097:W1098"/>
    <mergeCell ref="T1097:U1098"/>
    <mergeCell ref="AP1097:AQ1098"/>
    <mergeCell ref="AN1097:AO1098"/>
    <mergeCell ref="AL1097:AM1098"/>
    <mergeCell ref="AJ1097:AK1098"/>
    <mergeCell ref="AH1097:AI1098"/>
    <mergeCell ref="AF1097:AG1098"/>
    <mergeCell ref="BB1097:BC1098"/>
    <mergeCell ref="AZ1097:BA1098"/>
    <mergeCell ref="AX1097:AY1098"/>
    <mergeCell ref="AV1097:AW1098"/>
    <mergeCell ref="AT1097:AU1098"/>
    <mergeCell ref="AR1097:AS1098"/>
    <mergeCell ref="F1099:F1100"/>
    <mergeCell ref="E1099:E1100"/>
    <mergeCell ref="C1099:D1099"/>
    <mergeCell ref="B1099:B1100"/>
    <mergeCell ref="C1098:D1098"/>
    <mergeCell ref="BL1097:BN1098"/>
    <mergeCell ref="BJ1097:BK1098"/>
    <mergeCell ref="BH1097:BI1098"/>
    <mergeCell ref="BF1097:BG1098"/>
    <mergeCell ref="BD1097:BE1098"/>
    <mergeCell ref="R1099:S1100"/>
    <mergeCell ref="P1099:Q1100"/>
    <mergeCell ref="N1099:O1100"/>
    <mergeCell ref="L1099:M1100"/>
    <mergeCell ref="J1099:K1100"/>
    <mergeCell ref="H1099:I1100"/>
    <mergeCell ref="AD1099:AE1100"/>
    <mergeCell ref="AB1099:AC1100"/>
    <mergeCell ref="Z1099:AA1100"/>
    <mergeCell ref="X1099:Y1100"/>
    <mergeCell ref="V1099:W1100"/>
    <mergeCell ref="T1099:U1100"/>
    <mergeCell ref="AP1099:AQ1100"/>
    <mergeCell ref="AN1099:AO1100"/>
    <mergeCell ref="AL1099:AM1100"/>
    <mergeCell ref="AJ1099:AK1100"/>
    <mergeCell ref="AH1099:AI1100"/>
    <mergeCell ref="AF1099:AG1100"/>
    <mergeCell ref="BB1099:BC1100"/>
    <mergeCell ref="AZ1099:BA1100"/>
    <mergeCell ref="AX1099:AY1100"/>
    <mergeCell ref="AV1099:AW1100"/>
    <mergeCell ref="AT1099:AU1100"/>
    <mergeCell ref="AR1099:AS1100"/>
    <mergeCell ref="F1101:F1102"/>
    <mergeCell ref="E1101:E1102"/>
    <mergeCell ref="C1101:D1101"/>
    <mergeCell ref="B1101:B1102"/>
    <mergeCell ref="C1100:D1100"/>
    <mergeCell ref="BL1099:BN1100"/>
    <mergeCell ref="BJ1099:BK1100"/>
    <mergeCell ref="BH1099:BI1100"/>
    <mergeCell ref="BF1099:BG1100"/>
    <mergeCell ref="BD1099:BE1100"/>
    <mergeCell ref="R1101:S1102"/>
    <mergeCell ref="P1101:Q1102"/>
    <mergeCell ref="N1101:O1102"/>
    <mergeCell ref="L1101:M1102"/>
    <mergeCell ref="J1101:K1102"/>
    <mergeCell ref="H1101:I1102"/>
    <mergeCell ref="AD1101:AE1102"/>
    <mergeCell ref="AB1101:AC1102"/>
    <mergeCell ref="Z1101:AA1102"/>
    <mergeCell ref="X1101:Y1102"/>
    <mergeCell ref="V1101:W1102"/>
    <mergeCell ref="T1101:U1102"/>
    <mergeCell ref="AP1101:AQ1102"/>
    <mergeCell ref="AN1101:AO1102"/>
    <mergeCell ref="AL1101:AM1102"/>
    <mergeCell ref="AJ1101:AK1102"/>
    <mergeCell ref="AH1101:AI1102"/>
    <mergeCell ref="AF1101:AG1102"/>
    <mergeCell ref="BB1101:BC1102"/>
    <mergeCell ref="AZ1101:BA1102"/>
    <mergeCell ref="AX1101:AY1102"/>
    <mergeCell ref="AV1101:AW1102"/>
    <mergeCell ref="AT1101:AU1102"/>
    <mergeCell ref="AR1101:AS1102"/>
    <mergeCell ref="F1103:F1104"/>
    <mergeCell ref="E1103:E1104"/>
    <mergeCell ref="C1103:D1103"/>
    <mergeCell ref="B1103:B1104"/>
    <mergeCell ref="C1102:D1102"/>
    <mergeCell ref="BL1101:BN1102"/>
    <mergeCell ref="BJ1101:BK1102"/>
    <mergeCell ref="BH1101:BI1102"/>
    <mergeCell ref="BF1101:BG1102"/>
    <mergeCell ref="BD1101:BE1102"/>
    <mergeCell ref="R1103:S1104"/>
    <mergeCell ref="P1103:Q1104"/>
    <mergeCell ref="N1103:O1104"/>
    <mergeCell ref="L1103:M1104"/>
    <mergeCell ref="J1103:K1104"/>
    <mergeCell ref="H1103:I1104"/>
    <mergeCell ref="AD1103:AE1104"/>
    <mergeCell ref="AB1103:AC1104"/>
    <mergeCell ref="Z1103:AA1104"/>
    <mergeCell ref="X1103:Y1104"/>
    <mergeCell ref="V1103:W1104"/>
    <mergeCell ref="T1103:U1104"/>
    <mergeCell ref="AP1103:AQ1104"/>
    <mergeCell ref="AN1103:AO1104"/>
    <mergeCell ref="AL1103:AM1104"/>
    <mergeCell ref="AJ1103:AK1104"/>
    <mergeCell ref="AH1103:AI1104"/>
    <mergeCell ref="AF1103:AG1104"/>
    <mergeCell ref="BB1103:BC1104"/>
    <mergeCell ref="AZ1103:BA1104"/>
    <mergeCell ref="AX1103:AY1104"/>
    <mergeCell ref="AV1103:AW1104"/>
    <mergeCell ref="AT1103:AU1104"/>
    <mergeCell ref="AR1103:AS1104"/>
    <mergeCell ref="F1105:F1106"/>
    <mergeCell ref="E1105:E1106"/>
    <mergeCell ref="C1105:D1105"/>
    <mergeCell ref="B1105:B1106"/>
    <mergeCell ref="C1104:D1104"/>
    <mergeCell ref="BL1103:BN1104"/>
    <mergeCell ref="BJ1103:BK1104"/>
    <mergeCell ref="BH1103:BI1104"/>
    <mergeCell ref="BF1103:BG1104"/>
    <mergeCell ref="BD1103:BE1104"/>
    <mergeCell ref="R1105:S1106"/>
    <mergeCell ref="P1105:Q1106"/>
    <mergeCell ref="N1105:O1106"/>
    <mergeCell ref="L1105:M1106"/>
    <mergeCell ref="J1105:K1106"/>
    <mergeCell ref="H1105:I1106"/>
    <mergeCell ref="AD1105:AE1106"/>
    <mergeCell ref="AB1105:AC1106"/>
    <mergeCell ref="Z1105:AA1106"/>
    <mergeCell ref="X1105:Y1106"/>
    <mergeCell ref="V1105:W1106"/>
    <mergeCell ref="T1105:U1106"/>
    <mergeCell ref="AP1105:AQ1106"/>
    <mergeCell ref="AN1105:AO1106"/>
    <mergeCell ref="AL1105:AM1106"/>
    <mergeCell ref="AJ1105:AK1106"/>
    <mergeCell ref="AH1105:AI1106"/>
    <mergeCell ref="AF1105:AG1106"/>
    <mergeCell ref="BB1105:BC1106"/>
    <mergeCell ref="AZ1105:BA1106"/>
    <mergeCell ref="AX1105:AY1106"/>
    <mergeCell ref="AV1105:AW1106"/>
    <mergeCell ref="AT1105:AU1106"/>
    <mergeCell ref="AR1105:AS1106"/>
    <mergeCell ref="F1107:F1108"/>
    <mergeCell ref="E1107:E1108"/>
    <mergeCell ref="C1107:D1107"/>
    <mergeCell ref="B1107:B1108"/>
    <mergeCell ref="C1106:D1106"/>
    <mergeCell ref="BL1105:BN1106"/>
    <mergeCell ref="BJ1105:BK1106"/>
    <mergeCell ref="BH1105:BI1106"/>
    <mergeCell ref="BF1105:BG1106"/>
    <mergeCell ref="BD1105:BE1106"/>
    <mergeCell ref="R1107:S1108"/>
    <mergeCell ref="P1107:Q1108"/>
    <mergeCell ref="N1107:O1108"/>
    <mergeCell ref="L1107:M1108"/>
    <mergeCell ref="J1107:K1108"/>
    <mergeCell ref="H1107:I1108"/>
    <mergeCell ref="AD1107:AE1108"/>
    <mergeCell ref="AB1107:AC1108"/>
    <mergeCell ref="Z1107:AA1108"/>
    <mergeCell ref="X1107:Y1108"/>
    <mergeCell ref="V1107:W1108"/>
    <mergeCell ref="T1107:U1108"/>
    <mergeCell ref="AP1107:AQ1108"/>
    <mergeCell ref="AN1107:AO1108"/>
    <mergeCell ref="AL1107:AM1108"/>
    <mergeCell ref="AJ1107:AK1108"/>
    <mergeCell ref="AH1107:AI1108"/>
    <mergeCell ref="AF1107:AG1108"/>
    <mergeCell ref="BB1107:BC1108"/>
    <mergeCell ref="AZ1107:BA1108"/>
    <mergeCell ref="AX1107:AY1108"/>
    <mergeCell ref="AV1107:AW1108"/>
    <mergeCell ref="AT1107:AU1108"/>
    <mergeCell ref="AR1107:AS1108"/>
    <mergeCell ref="F1109:F1110"/>
    <mergeCell ref="E1109:E1110"/>
    <mergeCell ref="C1109:D1109"/>
    <mergeCell ref="B1109:B1110"/>
    <mergeCell ref="C1108:D1108"/>
    <mergeCell ref="BL1107:BN1108"/>
    <mergeCell ref="BJ1107:BK1108"/>
    <mergeCell ref="BH1107:BI1108"/>
    <mergeCell ref="BF1107:BG1108"/>
    <mergeCell ref="BD1107:BE1108"/>
    <mergeCell ref="R1109:S1110"/>
    <mergeCell ref="P1109:Q1110"/>
    <mergeCell ref="N1109:O1110"/>
    <mergeCell ref="L1109:M1110"/>
    <mergeCell ref="J1109:K1110"/>
    <mergeCell ref="H1109:I1110"/>
    <mergeCell ref="AD1109:AE1110"/>
    <mergeCell ref="AB1109:AC1110"/>
    <mergeCell ref="Z1109:AA1110"/>
    <mergeCell ref="X1109:Y1110"/>
    <mergeCell ref="V1109:W1110"/>
    <mergeCell ref="T1109:U1110"/>
    <mergeCell ref="AP1109:AQ1110"/>
    <mergeCell ref="AN1109:AO1110"/>
    <mergeCell ref="AL1109:AM1110"/>
    <mergeCell ref="AJ1109:AK1110"/>
    <mergeCell ref="AH1109:AI1110"/>
    <mergeCell ref="AF1109:AG1110"/>
    <mergeCell ref="BB1109:BC1110"/>
    <mergeCell ref="AZ1109:BA1110"/>
    <mergeCell ref="AX1109:AY1110"/>
    <mergeCell ref="AV1109:AW1110"/>
    <mergeCell ref="AT1109:AU1110"/>
    <mergeCell ref="AR1109:AS1110"/>
    <mergeCell ref="F1111:F1112"/>
    <mergeCell ref="E1111:E1112"/>
    <mergeCell ref="C1111:D1111"/>
    <mergeCell ref="B1111:B1112"/>
    <mergeCell ref="C1110:D1110"/>
    <mergeCell ref="BL1109:BN1110"/>
    <mergeCell ref="BJ1109:BK1110"/>
    <mergeCell ref="BH1109:BI1110"/>
    <mergeCell ref="BF1109:BG1110"/>
    <mergeCell ref="BD1109:BE1110"/>
    <mergeCell ref="R1111:S1112"/>
    <mergeCell ref="P1111:Q1112"/>
    <mergeCell ref="N1111:O1112"/>
    <mergeCell ref="L1111:M1112"/>
    <mergeCell ref="J1111:K1112"/>
    <mergeCell ref="H1111:I1112"/>
    <mergeCell ref="AD1111:AE1112"/>
    <mergeCell ref="AB1111:AC1112"/>
    <mergeCell ref="Z1111:AA1112"/>
    <mergeCell ref="X1111:Y1112"/>
    <mergeCell ref="V1111:W1112"/>
    <mergeCell ref="T1111:U1112"/>
    <mergeCell ref="AP1111:AQ1112"/>
    <mergeCell ref="AN1111:AO1112"/>
    <mergeCell ref="AL1111:AM1112"/>
    <mergeCell ref="AJ1111:AK1112"/>
    <mergeCell ref="AH1111:AI1112"/>
    <mergeCell ref="AF1111:AG1112"/>
    <mergeCell ref="BB1111:BC1112"/>
    <mergeCell ref="AZ1111:BA1112"/>
    <mergeCell ref="AX1111:AY1112"/>
    <mergeCell ref="AV1111:AW1112"/>
    <mergeCell ref="AT1111:AU1112"/>
    <mergeCell ref="AR1111:AS1112"/>
    <mergeCell ref="J1113:K1114"/>
    <mergeCell ref="H1113:I1114"/>
    <mergeCell ref="D1113:E1114"/>
    <mergeCell ref="B1113:C1114"/>
    <mergeCell ref="C1112:D1112"/>
    <mergeCell ref="BL1111:BN1112"/>
    <mergeCell ref="BJ1111:BK1112"/>
    <mergeCell ref="BH1111:BI1112"/>
    <mergeCell ref="BF1111:BG1112"/>
    <mergeCell ref="BD1111:BE1112"/>
    <mergeCell ref="V1113:W1114"/>
    <mergeCell ref="T1113:U1114"/>
    <mergeCell ref="R1113:S1114"/>
    <mergeCell ref="P1113:Q1114"/>
    <mergeCell ref="N1113:O1114"/>
    <mergeCell ref="L1113:M1114"/>
    <mergeCell ref="AH1113:AI1114"/>
    <mergeCell ref="AF1113:AG1114"/>
    <mergeCell ref="AD1113:AE1114"/>
    <mergeCell ref="AB1113:AC1114"/>
    <mergeCell ref="Z1113:AA1114"/>
    <mergeCell ref="X1113:Y1114"/>
    <mergeCell ref="AT1113:AU1114"/>
    <mergeCell ref="AR1113:AS1114"/>
    <mergeCell ref="AP1113:AQ1114"/>
    <mergeCell ref="AN1113:AO1114"/>
    <mergeCell ref="AL1113:AM1114"/>
    <mergeCell ref="AJ1113:AK1114"/>
    <mergeCell ref="B1115:C1115"/>
    <mergeCell ref="BL1113:BN1114"/>
    <mergeCell ref="BJ1113:BK1114"/>
    <mergeCell ref="BH1113:BI1114"/>
    <mergeCell ref="BF1113:BG1114"/>
    <mergeCell ref="BD1113:BE1114"/>
    <mergeCell ref="BB1113:BC1114"/>
    <mergeCell ref="AZ1113:BA1114"/>
    <mergeCell ref="AX1113:AY1114"/>
    <mergeCell ref="AV1113:AW1114"/>
    <mergeCell ref="P1115:Q1115"/>
    <mergeCell ref="N1115:O1115"/>
    <mergeCell ref="L1115:M1115"/>
    <mergeCell ref="J1115:K1115"/>
    <mergeCell ref="H1115:I1115"/>
    <mergeCell ref="D1115:E1115"/>
    <mergeCell ref="AB1115:AC1115"/>
    <mergeCell ref="Z1115:AA1115"/>
    <mergeCell ref="X1115:Y1115"/>
    <mergeCell ref="V1115:W1115"/>
    <mergeCell ref="T1115:U1115"/>
    <mergeCell ref="R1115:S1115"/>
    <mergeCell ref="AN1115:AO1115"/>
    <mergeCell ref="AL1115:AM1115"/>
    <mergeCell ref="AJ1115:AK1115"/>
    <mergeCell ref="AH1115:AI1115"/>
    <mergeCell ref="AF1115:AG1115"/>
    <mergeCell ref="AD1115:AE1115"/>
    <mergeCell ref="AZ1115:BA1115"/>
    <mergeCell ref="AX1115:AY1115"/>
    <mergeCell ref="AV1115:AW1115"/>
    <mergeCell ref="AT1115:AU1115"/>
    <mergeCell ref="AR1115:AS1115"/>
    <mergeCell ref="AP1115:AQ1115"/>
    <mergeCell ref="BL1115:BN1115"/>
    <mergeCell ref="BJ1115:BK1115"/>
    <mergeCell ref="BH1115:BI1115"/>
    <mergeCell ref="BF1115:BG1115"/>
    <mergeCell ref="BD1115:BE1115"/>
    <mergeCell ref="BB1115:BC1115"/>
    <mergeCell ref="O1118:R1118"/>
    <mergeCell ref="L1118:N1118"/>
    <mergeCell ref="H1118:J1118"/>
    <mergeCell ref="D1118:E1118"/>
    <mergeCell ref="B1118:C1118"/>
    <mergeCell ref="N1116:O1116"/>
    <mergeCell ref="L1116:M1116"/>
    <mergeCell ref="J1116:K1116"/>
    <mergeCell ref="D1116:E1116"/>
    <mergeCell ref="AK1118:AN1118"/>
    <mergeCell ref="AH1118:AJ1118"/>
    <mergeCell ref="AD1118:AF1118"/>
    <mergeCell ref="Z1118:AC1118"/>
    <mergeCell ref="W1118:Y1118"/>
    <mergeCell ref="S1118:U1118"/>
    <mergeCell ref="O1120:R1120"/>
    <mergeCell ref="L1120:N1120"/>
    <mergeCell ref="H1120:J1120"/>
    <mergeCell ref="D1120:E1120"/>
    <mergeCell ref="B1120:C1120"/>
    <mergeCell ref="BI1118:BK1118"/>
    <mergeCell ref="BE1118:BG1118"/>
    <mergeCell ref="AZ1118:BD1118"/>
    <mergeCell ref="AS1118:AU1118"/>
    <mergeCell ref="AO1118:AQ1118"/>
    <mergeCell ref="AK1120:AN1120"/>
    <mergeCell ref="AH1120:AJ1120"/>
    <mergeCell ref="AD1120:AF1120"/>
    <mergeCell ref="Z1120:AC1120"/>
    <mergeCell ref="W1120:Y1120"/>
    <mergeCell ref="S1120:U1120"/>
    <mergeCell ref="AE1007:AK1007"/>
    <mergeCell ref="E1007:AC1007"/>
    <mergeCell ref="B1005:BN1005"/>
    <mergeCell ref="BA1121:BN1121"/>
    <mergeCell ref="BI1120:BK1120"/>
    <mergeCell ref="BE1120:BG1120"/>
    <mergeCell ref="AZ1120:BD1120"/>
    <mergeCell ref="AS1120:AU1120"/>
    <mergeCell ref="AO1120:AQ1120"/>
    <mergeCell ref="BD1009:BM1009"/>
    <mergeCell ref="AE1009:AH1009"/>
    <mergeCell ref="E1009:AC1009"/>
    <mergeCell ref="C1009:D1009"/>
    <mergeCell ref="H1012:I1013"/>
    <mergeCell ref="C1012:D1013"/>
    <mergeCell ref="B1012:B1013"/>
    <mergeCell ref="J1013:K1013"/>
    <mergeCell ref="N1013:O1013"/>
    <mergeCell ref="L1013:M1013"/>
    <mergeCell ref="J1012:O1012"/>
    <mergeCell ref="BF1012:BK1012"/>
    <mergeCell ref="AZ1012:BE1012"/>
    <mergeCell ref="AT1012:AY1012"/>
    <mergeCell ref="AN1012:AS1012"/>
    <mergeCell ref="AH1012:AM1012"/>
    <mergeCell ref="AH1013:AI1013"/>
    <mergeCell ref="AT1013:AU1013"/>
    <mergeCell ref="AR1013:AS1013"/>
    <mergeCell ref="AP1013:AQ1013"/>
    <mergeCell ref="AN1013:AO1013"/>
    <mergeCell ref="T1013:U1013"/>
    <mergeCell ref="R1013:S1013"/>
    <mergeCell ref="P1013:Q1013"/>
    <mergeCell ref="AF1013:AG1013"/>
    <mergeCell ref="AD1013:AE1013"/>
    <mergeCell ref="AB1013:AC1013"/>
    <mergeCell ref="X1012:Y1013"/>
    <mergeCell ref="V1012:W1013"/>
    <mergeCell ref="P1012:U1012"/>
    <mergeCell ref="AB1012:AG1012"/>
    <mergeCell ref="AL1013:AM1013"/>
    <mergeCell ref="AJ1013:AK1013"/>
    <mergeCell ref="B1014:B1015"/>
    <mergeCell ref="BJ1013:BK1013"/>
    <mergeCell ref="BH1013:BI1013"/>
    <mergeCell ref="BF1013:BG1013"/>
    <mergeCell ref="BD1013:BE1013"/>
    <mergeCell ref="BB1013:BC1013"/>
    <mergeCell ref="AZ1013:BA1013"/>
    <mergeCell ref="Z1012:AA1013"/>
    <mergeCell ref="AX1013:AY1013"/>
    <mergeCell ref="AV1013:AW1013"/>
    <mergeCell ref="L1014:M1015"/>
    <mergeCell ref="J1014:K1015"/>
    <mergeCell ref="AJ1014:AK1015"/>
    <mergeCell ref="AH1014:AI1015"/>
    <mergeCell ref="AF1014:AG1015"/>
    <mergeCell ref="AD1014:AE1015"/>
    <mergeCell ref="AB1014:AC1015"/>
    <mergeCell ref="Z1014:AA1015"/>
    <mergeCell ref="H1014:I1015"/>
    <mergeCell ref="F1014:F1015"/>
    <mergeCell ref="E1014:E1015"/>
    <mergeCell ref="C1014:D1014"/>
    <mergeCell ref="X1014:Y1015"/>
    <mergeCell ref="V1014:W1015"/>
    <mergeCell ref="T1014:U1015"/>
    <mergeCell ref="R1014:S1015"/>
    <mergeCell ref="P1014:Q1015"/>
    <mergeCell ref="N1014:O1015"/>
    <mergeCell ref="AV1014:AW1015"/>
    <mergeCell ref="AT1014:AU1015"/>
    <mergeCell ref="AR1014:AS1015"/>
    <mergeCell ref="AP1014:AQ1015"/>
    <mergeCell ref="AN1014:AO1015"/>
    <mergeCell ref="AL1014:AM1015"/>
    <mergeCell ref="B1016:B1017"/>
    <mergeCell ref="C1015:D1015"/>
    <mergeCell ref="BL1014:BN1015"/>
    <mergeCell ref="BJ1014:BK1015"/>
    <mergeCell ref="BH1014:BI1015"/>
    <mergeCell ref="BF1014:BG1015"/>
    <mergeCell ref="BD1014:BE1015"/>
    <mergeCell ref="BB1014:BC1015"/>
    <mergeCell ref="AZ1014:BA1015"/>
    <mergeCell ref="AX1014:AY1015"/>
    <mergeCell ref="L1016:M1017"/>
    <mergeCell ref="J1016:K1017"/>
    <mergeCell ref="H1016:I1017"/>
    <mergeCell ref="F1016:F1017"/>
    <mergeCell ref="E1016:E1017"/>
    <mergeCell ref="C1016:D1016"/>
    <mergeCell ref="X1016:Y1017"/>
    <mergeCell ref="V1016:W1017"/>
    <mergeCell ref="T1016:U1017"/>
    <mergeCell ref="R1016:S1017"/>
    <mergeCell ref="P1016:Q1017"/>
    <mergeCell ref="N1016:O1017"/>
    <mergeCell ref="AJ1016:AK1017"/>
    <mergeCell ref="AH1016:AI1017"/>
    <mergeCell ref="AF1016:AG1017"/>
    <mergeCell ref="AD1016:AE1017"/>
    <mergeCell ref="AB1016:AC1017"/>
    <mergeCell ref="Z1016:AA1017"/>
    <mergeCell ref="AV1016:AW1017"/>
    <mergeCell ref="AT1016:AU1017"/>
    <mergeCell ref="AR1016:AS1017"/>
    <mergeCell ref="AP1016:AQ1017"/>
    <mergeCell ref="AN1016:AO1017"/>
    <mergeCell ref="AL1016:AM1017"/>
    <mergeCell ref="B1018:B1019"/>
    <mergeCell ref="C1017:D1017"/>
    <mergeCell ref="BL1016:BN1017"/>
    <mergeCell ref="BJ1016:BK1017"/>
    <mergeCell ref="BH1016:BI1017"/>
    <mergeCell ref="BF1016:BG1017"/>
    <mergeCell ref="BD1016:BE1017"/>
    <mergeCell ref="BB1016:BC1017"/>
    <mergeCell ref="AZ1016:BA1017"/>
    <mergeCell ref="AX1016:AY1017"/>
    <mergeCell ref="L1018:M1019"/>
    <mergeCell ref="J1018:K1019"/>
    <mergeCell ref="H1018:I1019"/>
    <mergeCell ref="F1018:F1019"/>
    <mergeCell ref="E1018:E1019"/>
    <mergeCell ref="C1018:D1018"/>
    <mergeCell ref="X1018:Y1019"/>
    <mergeCell ref="V1018:W1019"/>
    <mergeCell ref="T1018:U1019"/>
    <mergeCell ref="R1018:S1019"/>
    <mergeCell ref="P1018:Q1019"/>
    <mergeCell ref="N1018:O1019"/>
    <mergeCell ref="AJ1018:AK1019"/>
    <mergeCell ref="AH1018:AI1019"/>
    <mergeCell ref="AF1018:AG1019"/>
    <mergeCell ref="AD1018:AE1019"/>
    <mergeCell ref="AB1018:AC1019"/>
    <mergeCell ref="Z1018:AA1019"/>
    <mergeCell ref="AV1018:AW1019"/>
    <mergeCell ref="AT1018:AU1019"/>
    <mergeCell ref="AR1018:AS1019"/>
    <mergeCell ref="AP1018:AQ1019"/>
    <mergeCell ref="AN1018:AO1019"/>
    <mergeCell ref="AL1018:AM1019"/>
    <mergeCell ref="B1020:B1021"/>
    <mergeCell ref="C1019:D1019"/>
    <mergeCell ref="BL1018:BN1019"/>
    <mergeCell ref="BJ1018:BK1019"/>
    <mergeCell ref="BH1018:BI1019"/>
    <mergeCell ref="BF1018:BG1019"/>
    <mergeCell ref="BD1018:BE1019"/>
    <mergeCell ref="BB1018:BC1019"/>
    <mergeCell ref="AZ1018:BA1019"/>
    <mergeCell ref="AX1018:AY1019"/>
    <mergeCell ref="L1020:M1021"/>
    <mergeCell ref="J1020:K1021"/>
    <mergeCell ref="H1020:I1021"/>
    <mergeCell ref="F1020:F1021"/>
    <mergeCell ref="E1020:E1021"/>
    <mergeCell ref="C1020:D1020"/>
    <mergeCell ref="X1020:Y1021"/>
    <mergeCell ref="V1020:W1021"/>
    <mergeCell ref="T1020:U1021"/>
    <mergeCell ref="R1020:S1021"/>
    <mergeCell ref="P1020:Q1021"/>
    <mergeCell ref="N1020:O1021"/>
    <mergeCell ref="AJ1020:AK1021"/>
    <mergeCell ref="AH1020:AI1021"/>
    <mergeCell ref="AF1020:AG1021"/>
    <mergeCell ref="AD1020:AE1021"/>
    <mergeCell ref="AB1020:AC1021"/>
    <mergeCell ref="Z1020:AA1021"/>
    <mergeCell ref="AV1020:AW1021"/>
    <mergeCell ref="AT1020:AU1021"/>
    <mergeCell ref="AR1020:AS1021"/>
    <mergeCell ref="AP1020:AQ1021"/>
    <mergeCell ref="AN1020:AO1021"/>
    <mergeCell ref="AL1020:AM1021"/>
    <mergeCell ref="B1022:B1023"/>
    <mergeCell ref="C1021:D1021"/>
    <mergeCell ref="BL1020:BN1021"/>
    <mergeCell ref="BJ1020:BK1021"/>
    <mergeCell ref="BH1020:BI1021"/>
    <mergeCell ref="BF1020:BG1021"/>
    <mergeCell ref="BD1020:BE1021"/>
    <mergeCell ref="BB1020:BC1021"/>
    <mergeCell ref="AZ1020:BA1021"/>
    <mergeCell ref="AX1020:AY1021"/>
    <mergeCell ref="L1022:M1023"/>
    <mergeCell ref="J1022:K1023"/>
    <mergeCell ref="H1022:I1023"/>
    <mergeCell ref="F1022:F1023"/>
    <mergeCell ref="E1022:E1023"/>
    <mergeCell ref="C1022:D1022"/>
    <mergeCell ref="X1022:Y1023"/>
    <mergeCell ref="V1022:W1023"/>
    <mergeCell ref="T1022:U1023"/>
    <mergeCell ref="R1022:S1023"/>
    <mergeCell ref="P1022:Q1023"/>
    <mergeCell ref="N1022:O1023"/>
    <mergeCell ref="AJ1022:AK1023"/>
    <mergeCell ref="AH1022:AI1023"/>
    <mergeCell ref="AF1022:AG1023"/>
    <mergeCell ref="AD1022:AE1023"/>
    <mergeCell ref="AB1022:AC1023"/>
    <mergeCell ref="Z1022:AA1023"/>
    <mergeCell ref="AV1022:AW1023"/>
    <mergeCell ref="AT1022:AU1023"/>
    <mergeCell ref="AR1022:AS1023"/>
    <mergeCell ref="AP1022:AQ1023"/>
    <mergeCell ref="AN1022:AO1023"/>
    <mergeCell ref="AL1022:AM1023"/>
    <mergeCell ref="B1024:B1025"/>
    <mergeCell ref="C1023:D1023"/>
    <mergeCell ref="BL1022:BN1023"/>
    <mergeCell ref="BJ1022:BK1023"/>
    <mergeCell ref="BH1022:BI1023"/>
    <mergeCell ref="BF1022:BG1023"/>
    <mergeCell ref="BD1022:BE1023"/>
    <mergeCell ref="BB1022:BC1023"/>
    <mergeCell ref="AZ1022:BA1023"/>
    <mergeCell ref="AX1022:AY1023"/>
    <mergeCell ref="L1024:M1025"/>
    <mergeCell ref="J1024:K1025"/>
    <mergeCell ref="H1024:I1025"/>
    <mergeCell ref="F1024:F1025"/>
    <mergeCell ref="E1024:E1025"/>
    <mergeCell ref="C1024:D1024"/>
    <mergeCell ref="X1024:Y1025"/>
    <mergeCell ref="V1024:W1025"/>
    <mergeCell ref="T1024:U1025"/>
    <mergeCell ref="R1024:S1025"/>
    <mergeCell ref="P1024:Q1025"/>
    <mergeCell ref="N1024:O1025"/>
    <mergeCell ref="AJ1024:AK1025"/>
    <mergeCell ref="AH1024:AI1025"/>
    <mergeCell ref="AF1024:AG1025"/>
    <mergeCell ref="AD1024:AE1025"/>
    <mergeCell ref="AB1024:AC1025"/>
    <mergeCell ref="Z1024:AA1025"/>
    <mergeCell ref="AV1024:AW1025"/>
    <mergeCell ref="AT1024:AU1025"/>
    <mergeCell ref="AR1024:AS1025"/>
    <mergeCell ref="AP1024:AQ1025"/>
    <mergeCell ref="AN1024:AO1025"/>
    <mergeCell ref="AL1024:AM1025"/>
    <mergeCell ref="B1026:B1027"/>
    <mergeCell ref="C1025:D1025"/>
    <mergeCell ref="BL1024:BN1025"/>
    <mergeCell ref="BJ1024:BK1025"/>
    <mergeCell ref="BH1024:BI1025"/>
    <mergeCell ref="BF1024:BG1025"/>
    <mergeCell ref="BD1024:BE1025"/>
    <mergeCell ref="BB1024:BC1025"/>
    <mergeCell ref="AZ1024:BA1025"/>
    <mergeCell ref="AX1024:AY1025"/>
    <mergeCell ref="L1026:M1027"/>
    <mergeCell ref="J1026:K1027"/>
    <mergeCell ref="H1026:I1027"/>
    <mergeCell ref="F1026:F1027"/>
    <mergeCell ref="E1026:E1027"/>
    <mergeCell ref="C1026:D1026"/>
    <mergeCell ref="G1026:G1027"/>
    <mergeCell ref="X1026:Y1027"/>
    <mergeCell ref="V1026:W1027"/>
    <mergeCell ref="T1026:U1027"/>
    <mergeCell ref="R1026:S1027"/>
    <mergeCell ref="P1026:Q1027"/>
    <mergeCell ref="N1026:O1027"/>
    <mergeCell ref="AJ1026:AK1027"/>
    <mergeCell ref="AH1026:AI1027"/>
    <mergeCell ref="AF1026:AG1027"/>
    <mergeCell ref="AD1026:AE1027"/>
    <mergeCell ref="AB1026:AC1027"/>
    <mergeCell ref="Z1026:AA1027"/>
    <mergeCell ref="AV1026:AW1027"/>
    <mergeCell ref="AT1026:AU1027"/>
    <mergeCell ref="AR1026:AS1027"/>
    <mergeCell ref="AP1026:AQ1027"/>
    <mergeCell ref="AN1026:AO1027"/>
    <mergeCell ref="AL1026:AM1027"/>
    <mergeCell ref="B1028:B1029"/>
    <mergeCell ref="C1027:D1027"/>
    <mergeCell ref="BL1026:BN1027"/>
    <mergeCell ref="BJ1026:BK1027"/>
    <mergeCell ref="BH1026:BI1027"/>
    <mergeCell ref="BF1026:BG1027"/>
    <mergeCell ref="BD1026:BE1027"/>
    <mergeCell ref="BB1026:BC1027"/>
    <mergeCell ref="AZ1026:BA1027"/>
    <mergeCell ref="AX1026:AY1027"/>
    <mergeCell ref="L1028:M1029"/>
    <mergeCell ref="J1028:K1029"/>
    <mergeCell ref="H1028:I1029"/>
    <mergeCell ref="F1028:F1029"/>
    <mergeCell ref="E1028:E1029"/>
    <mergeCell ref="C1028:D1028"/>
    <mergeCell ref="G1028:G1029"/>
    <mergeCell ref="X1028:Y1029"/>
    <mergeCell ref="V1028:W1029"/>
    <mergeCell ref="T1028:U1029"/>
    <mergeCell ref="R1028:S1029"/>
    <mergeCell ref="P1028:Q1029"/>
    <mergeCell ref="N1028:O1029"/>
    <mergeCell ref="AJ1028:AK1029"/>
    <mergeCell ref="AH1028:AI1029"/>
    <mergeCell ref="AF1028:AG1029"/>
    <mergeCell ref="AD1028:AE1029"/>
    <mergeCell ref="AB1028:AC1029"/>
    <mergeCell ref="Z1028:AA1029"/>
    <mergeCell ref="AV1028:AW1029"/>
    <mergeCell ref="AT1028:AU1029"/>
    <mergeCell ref="AR1028:AS1029"/>
    <mergeCell ref="AP1028:AQ1029"/>
    <mergeCell ref="AN1028:AO1029"/>
    <mergeCell ref="AL1028:AM1029"/>
    <mergeCell ref="B1030:B1031"/>
    <mergeCell ref="C1029:D1029"/>
    <mergeCell ref="BL1028:BN1029"/>
    <mergeCell ref="BJ1028:BK1029"/>
    <mergeCell ref="BH1028:BI1029"/>
    <mergeCell ref="BF1028:BG1029"/>
    <mergeCell ref="BD1028:BE1029"/>
    <mergeCell ref="BB1028:BC1029"/>
    <mergeCell ref="AZ1028:BA1029"/>
    <mergeCell ref="AX1028:AY1029"/>
    <mergeCell ref="L1030:M1031"/>
    <mergeCell ref="J1030:K1031"/>
    <mergeCell ref="H1030:I1031"/>
    <mergeCell ref="F1030:F1031"/>
    <mergeCell ref="E1030:E1031"/>
    <mergeCell ref="C1030:D1030"/>
    <mergeCell ref="G1030:G1031"/>
    <mergeCell ref="X1030:Y1031"/>
    <mergeCell ref="V1030:W1031"/>
    <mergeCell ref="T1030:U1031"/>
    <mergeCell ref="R1030:S1031"/>
    <mergeCell ref="P1030:Q1031"/>
    <mergeCell ref="N1030:O1031"/>
    <mergeCell ref="AJ1030:AK1031"/>
    <mergeCell ref="AH1030:AI1031"/>
    <mergeCell ref="AF1030:AG1031"/>
    <mergeCell ref="AD1030:AE1031"/>
    <mergeCell ref="AB1030:AC1031"/>
    <mergeCell ref="Z1030:AA1031"/>
    <mergeCell ref="AV1030:AW1031"/>
    <mergeCell ref="AT1030:AU1031"/>
    <mergeCell ref="AR1030:AS1031"/>
    <mergeCell ref="AP1030:AQ1031"/>
    <mergeCell ref="AN1030:AO1031"/>
    <mergeCell ref="AL1030:AM1031"/>
    <mergeCell ref="B1032:B1033"/>
    <mergeCell ref="C1031:D1031"/>
    <mergeCell ref="BL1030:BN1031"/>
    <mergeCell ref="BJ1030:BK1031"/>
    <mergeCell ref="BH1030:BI1031"/>
    <mergeCell ref="BF1030:BG1031"/>
    <mergeCell ref="BD1030:BE1031"/>
    <mergeCell ref="BB1030:BC1031"/>
    <mergeCell ref="AZ1030:BA1031"/>
    <mergeCell ref="AX1030:AY1031"/>
    <mergeCell ref="L1032:M1033"/>
    <mergeCell ref="J1032:K1033"/>
    <mergeCell ref="H1032:I1033"/>
    <mergeCell ref="F1032:F1033"/>
    <mergeCell ref="E1032:E1033"/>
    <mergeCell ref="C1032:D1032"/>
    <mergeCell ref="G1032:G1033"/>
    <mergeCell ref="X1032:Y1033"/>
    <mergeCell ref="V1032:W1033"/>
    <mergeCell ref="T1032:U1033"/>
    <mergeCell ref="R1032:S1033"/>
    <mergeCell ref="P1032:Q1033"/>
    <mergeCell ref="N1032:O1033"/>
    <mergeCell ref="AJ1032:AK1033"/>
    <mergeCell ref="AH1032:AI1033"/>
    <mergeCell ref="AF1032:AG1033"/>
    <mergeCell ref="AD1032:AE1033"/>
    <mergeCell ref="AB1032:AC1033"/>
    <mergeCell ref="Z1032:AA1033"/>
    <mergeCell ref="AV1032:AW1033"/>
    <mergeCell ref="AT1032:AU1033"/>
    <mergeCell ref="AR1032:AS1033"/>
    <mergeCell ref="AP1032:AQ1033"/>
    <mergeCell ref="AN1032:AO1033"/>
    <mergeCell ref="AL1032:AM1033"/>
    <mergeCell ref="B1034:B1035"/>
    <mergeCell ref="C1033:D1033"/>
    <mergeCell ref="BL1032:BN1033"/>
    <mergeCell ref="BJ1032:BK1033"/>
    <mergeCell ref="BH1032:BI1033"/>
    <mergeCell ref="BF1032:BG1033"/>
    <mergeCell ref="BD1032:BE1033"/>
    <mergeCell ref="BB1032:BC1033"/>
    <mergeCell ref="AZ1032:BA1033"/>
    <mergeCell ref="AX1032:AY1033"/>
    <mergeCell ref="L1034:M1035"/>
    <mergeCell ref="J1034:K1035"/>
    <mergeCell ref="H1034:I1035"/>
    <mergeCell ref="F1034:F1035"/>
    <mergeCell ref="E1034:E1035"/>
    <mergeCell ref="C1034:D1034"/>
    <mergeCell ref="G1034:G1035"/>
    <mergeCell ref="X1034:Y1035"/>
    <mergeCell ref="V1034:W1035"/>
    <mergeCell ref="T1034:U1035"/>
    <mergeCell ref="R1034:S1035"/>
    <mergeCell ref="P1034:Q1035"/>
    <mergeCell ref="N1034:O1035"/>
    <mergeCell ref="AJ1034:AK1035"/>
    <mergeCell ref="AH1034:AI1035"/>
    <mergeCell ref="AF1034:AG1035"/>
    <mergeCell ref="AD1034:AE1035"/>
    <mergeCell ref="AB1034:AC1035"/>
    <mergeCell ref="Z1034:AA1035"/>
    <mergeCell ref="AV1034:AW1035"/>
    <mergeCell ref="AT1034:AU1035"/>
    <mergeCell ref="AR1034:AS1035"/>
    <mergeCell ref="AP1034:AQ1035"/>
    <mergeCell ref="AN1034:AO1035"/>
    <mergeCell ref="AL1034:AM1035"/>
    <mergeCell ref="B1036:B1037"/>
    <mergeCell ref="C1035:D1035"/>
    <mergeCell ref="BL1034:BN1035"/>
    <mergeCell ref="BJ1034:BK1035"/>
    <mergeCell ref="BH1034:BI1035"/>
    <mergeCell ref="BF1034:BG1035"/>
    <mergeCell ref="BD1034:BE1035"/>
    <mergeCell ref="BB1034:BC1035"/>
    <mergeCell ref="AZ1034:BA1035"/>
    <mergeCell ref="AX1034:AY1035"/>
    <mergeCell ref="L1036:M1037"/>
    <mergeCell ref="J1036:K1037"/>
    <mergeCell ref="H1036:I1037"/>
    <mergeCell ref="F1036:F1037"/>
    <mergeCell ref="E1036:E1037"/>
    <mergeCell ref="C1036:D1036"/>
    <mergeCell ref="G1036:G1037"/>
    <mergeCell ref="X1036:Y1037"/>
    <mergeCell ref="V1036:W1037"/>
    <mergeCell ref="T1036:U1037"/>
    <mergeCell ref="R1036:S1037"/>
    <mergeCell ref="P1036:Q1037"/>
    <mergeCell ref="N1036:O1037"/>
    <mergeCell ref="AJ1036:AK1037"/>
    <mergeCell ref="AH1036:AI1037"/>
    <mergeCell ref="AF1036:AG1037"/>
    <mergeCell ref="AD1036:AE1037"/>
    <mergeCell ref="AB1036:AC1037"/>
    <mergeCell ref="Z1036:AA1037"/>
    <mergeCell ref="AV1036:AW1037"/>
    <mergeCell ref="AT1036:AU1037"/>
    <mergeCell ref="AR1036:AS1037"/>
    <mergeCell ref="AP1036:AQ1037"/>
    <mergeCell ref="AN1036:AO1037"/>
    <mergeCell ref="AL1036:AM1037"/>
    <mergeCell ref="B1038:B1039"/>
    <mergeCell ref="C1037:D1037"/>
    <mergeCell ref="BL1036:BN1037"/>
    <mergeCell ref="BJ1036:BK1037"/>
    <mergeCell ref="BH1036:BI1037"/>
    <mergeCell ref="BF1036:BG1037"/>
    <mergeCell ref="BD1036:BE1037"/>
    <mergeCell ref="BB1036:BC1037"/>
    <mergeCell ref="AZ1036:BA1037"/>
    <mergeCell ref="AX1036:AY1037"/>
    <mergeCell ref="L1038:M1039"/>
    <mergeCell ref="J1038:K1039"/>
    <mergeCell ref="H1038:I1039"/>
    <mergeCell ref="F1038:F1039"/>
    <mergeCell ref="E1038:E1039"/>
    <mergeCell ref="C1038:D1038"/>
    <mergeCell ref="G1038:G1039"/>
    <mergeCell ref="X1038:Y1039"/>
    <mergeCell ref="V1038:W1039"/>
    <mergeCell ref="T1038:U1039"/>
    <mergeCell ref="R1038:S1039"/>
    <mergeCell ref="P1038:Q1039"/>
    <mergeCell ref="N1038:O1039"/>
    <mergeCell ref="AJ1038:AK1039"/>
    <mergeCell ref="AH1038:AI1039"/>
    <mergeCell ref="AF1038:AG1039"/>
    <mergeCell ref="AD1038:AE1039"/>
    <mergeCell ref="AB1038:AC1039"/>
    <mergeCell ref="Z1038:AA1039"/>
    <mergeCell ref="AV1038:AW1039"/>
    <mergeCell ref="AT1038:AU1039"/>
    <mergeCell ref="AR1038:AS1039"/>
    <mergeCell ref="AP1038:AQ1039"/>
    <mergeCell ref="AN1038:AO1039"/>
    <mergeCell ref="AL1038:AM1039"/>
    <mergeCell ref="B1040:B1041"/>
    <mergeCell ref="C1039:D1039"/>
    <mergeCell ref="BL1038:BN1039"/>
    <mergeCell ref="BJ1038:BK1039"/>
    <mergeCell ref="BH1038:BI1039"/>
    <mergeCell ref="BF1038:BG1039"/>
    <mergeCell ref="BD1038:BE1039"/>
    <mergeCell ref="BB1038:BC1039"/>
    <mergeCell ref="AZ1038:BA1039"/>
    <mergeCell ref="AX1038:AY1039"/>
    <mergeCell ref="L1040:M1041"/>
    <mergeCell ref="J1040:K1041"/>
    <mergeCell ref="H1040:I1041"/>
    <mergeCell ref="F1040:F1041"/>
    <mergeCell ref="E1040:E1041"/>
    <mergeCell ref="C1040:D1040"/>
    <mergeCell ref="G1040:G1041"/>
    <mergeCell ref="X1040:Y1041"/>
    <mergeCell ref="V1040:W1041"/>
    <mergeCell ref="T1040:U1041"/>
    <mergeCell ref="R1040:S1041"/>
    <mergeCell ref="P1040:Q1041"/>
    <mergeCell ref="N1040:O1041"/>
    <mergeCell ref="AJ1040:AK1041"/>
    <mergeCell ref="AH1040:AI1041"/>
    <mergeCell ref="AF1040:AG1041"/>
    <mergeCell ref="AD1040:AE1041"/>
    <mergeCell ref="AB1040:AC1041"/>
    <mergeCell ref="Z1040:AA1041"/>
    <mergeCell ref="AV1040:AW1041"/>
    <mergeCell ref="AT1040:AU1041"/>
    <mergeCell ref="AR1040:AS1041"/>
    <mergeCell ref="AP1040:AQ1041"/>
    <mergeCell ref="AN1040:AO1041"/>
    <mergeCell ref="AL1040:AM1041"/>
    <mergeCell ref="B1042:B1043"/>
    <mergeCell ref="C1041:D1041"/>
    <mergeCell ref="BL1040:BN1041"/>
    <mergeCell ref="BJ1040:BK1041"/>
    <mergeCell ref="BH1040:BI1041"/>
    <mergeCell ref="BF1040:BG1041"/>
    <mergeCell ref="BD1040:BE1041"/>
    <mergeCell ref="BB1040:BC1041"/>
    <mergeCell ref="AZ1040:BA1041"/>
    <mergeCell ref="AX1040:AY1041"/>
    <mergeCell ref="L1042:M1043"/>
    <mergeCell ref="J1042:K1043"/>
    <mergeCell ref="H1042:I1043"/>
    <mergeCell ref="F1042:F1043"/>
    <mergeCell ref="E1042:E1043"/>
    <mergeCell ref="C1042:D1042"/>
    <mergeCell ref="G1042:G1043"/>
    <mergeCell ref="X1042:Y1043"/>
    <mergeCell ref="V1042:W1043"/>
    <mergeCell ref="T1042:U1043"/>
    <mergeCell ref="R1042:S1043"/>
    <mergeCell ref="P1042:Q1043"/>
    <mergeCell ref="N1042:O1043"/>
    <mergeCell ref="AJ1042:AK1043"/>
    <mergeCell ref="AH1042:AI1043"/>
    <mergeCell ref="AF1042:AG1043"/>
    <mergeCell ref="AD1042:AE1043"/>
    <mergeCell ref="AB1042:AC1043"/>
    <mergeCell ref="Z1042:AA1043"/>
    <mergeCell ref="AV1042:AW1043"/>
    <mergeCell ref="AT1042:AU1043"/>
    <mergeCell ref="AR1042:AS1043"/>
    <mergeCell ref="AP1042:AQ1043"/>
    <mergeCell ref="AN1042:AO1043"/>
    <mergeCell ref="AL1042:AM1043"/>
    <mergeCell ref="B1044:B1045"/>
    <mergeCell ref="C1043:D1043"/>
    <mergeCell ref="BL1042:BN1043"/>
    <mergeCell ref="BJ1042:BK1043"/>
    <mergeCell ref="BH1042:BI1043"/>
    <mergeCell ref="BF1042:BG1043"/>
    <mergeCell ref="BD1042:BE1043"/>
    <mergeCell ref="BB1042:BC1043"/>
    <mergeCell ref="AZ1042:BA1043"/>
    <mergeCell ref="AX1042:AY1043"/>
    <mergeCell ref="L1044:M1045"/>
    <mergeCell ref="J1044:K1045"/>
    <mergeCell ref="H1044:I1045"/>
    <mergeCell ref="F1044:F1045"/>
    <mergeCell ref="E1044:E1045"/>
    <mergeCell ref="C1044:D1044"/>
    <mergeCell ref="G1044:G1045"/>
    <mergeCell ref="X1044:Y1045"/>
    <mergeCell ref="V1044:W1045"/>
    <mergeCell ref="T1044:U1045"/>
    <mergeCell ref="R1044:S1045"/>
    <mergeCell ref="P1044:Q1045"/>
    <mergeCell ref="N1044:O1045"/>
    <mergeCell ref="AJ1044:AK1045"/>
    <mergeCell ref="AH1044:AI1045"/>
    <mergeCell ref="AF1044:AG1045"/>
    <mergeCell ref="AD1044:AE1045"/>
    <mergeCell ref="AB1044:AC1045"/>
    <mergeCell ref="Z1044:AA1045"/>
    <mergeCell ref="AV1044:AW1045"/>
    <mergeCell ref="AT1044:AU1045"/>
    <mergeCell ref="AR1044:AS1045"/>
    <mergeCell ref="AP1044:AQ1045"/>
    <mergeCell ref="AN1044:AO1045"/>
    <mergeCell ref="AL1044:AM1045"/>
    <mergeCell ref="B1046:B1047"/>
    <mergeCell ref="C1045:D1045"/>
    <mergeCell ref="BL1044:BN1045"/>
    <mergeCell ref="BJ1044:BK1045"/>
    <mergeCell ref="BH1044:BI1045"/>
    <mergeCell ref="BF1044:BG1045"/>
    <mergeCell ref="BD1044:BE1045"/>
    <mergeCell ref="BB1044:BC1045"/>
    <mergeCell ref="AZ1044:BA1045"/>
    <mergeCell ref="AX1044:AY1045"/>
    <mergeCell ref="L1046:M1047"/>
    <mergeCell ref="J1046:K1047"/>
    <mergeCell ref="H1046:I1047"/>
    <mergeCell ref="F1046:F1047"/>
    <mergeCell ref="E1046:E1047"/>
    <mergeCell ref="C1046:D1046"/>
    <mergeCell ref="G1046:G1047"/>
    <mergeCell ref="X1046:Y1047"/>
    <mergeCell ref="V1046:W1047"/>
    <mergeCell ref="T1046:U1047"/>
    <mergeCell ref="R1046:S1047"/>
    <mergeCell ref="P1046:Q1047"/>
    <mergeCell ref="N1046:O1047"/>
    <mergeCell ref="AJ1046:AK1047"/>
    <mergeCell ref="AH1046:AI1047"/>
    <mergeCell ref="AF1046:AG1047"/>
    <mergeCell ref="AD1046:AE1047"/>
    <mergeCell ref="AB1046:AC1047"/>
    <mergeCell ref="Z1046:AA1047"/>
    <mergeCell ref="AV1046:AW1047"/>
    <mergeCell ref="AT1046:AU1047"/>
    <mergeCell ref="AR1046:AS1047"/>
    <mergeCell ref="AP1046:AQ1047"/>
    <mergeCell ref="AN1046:AO1047"/>
    <mergeCell ref="AL1046:AM1047"/>
    <mergeCell ref="B1048:B1049"/>
    <mergeCell ref="C1047:D1047"/>
    <mergeCell ref="BL1046:BN1047"/>
    <mergeCell ref="BJ1046:BK1047"/>
    <mergeCell ref="BH1046:BI1047"/>
    <mergeCell ref="BF1046:BG1047"/>
    <mergeCell ref="BD1046:BE1047"/>
    <mergeCell ref="BB1046:BC1047"/>
    <mergeCell ref="AZ1046:BA1047"/>
    <mergeCell ref="AX1046:AY1047"/>
    <mergeCell ref="L1048:M1049"/>
    <mergeCell ref="J1048:K1049"/>
    <mergeCell ref="H1048:I1049"/>
    <mergeCell ref="F1048:F1049"/>
    <mergeCell ref="E1048:E1049"/>
    <mergeCell ref="C1048:D1048"/>
    <mergeCell ref="G1048:G1049"/>
    <mergeCell ref="X1048:Y1049"/>
    <mergeCell ref="V1048:W1049"/>
    <mergeCell ref="T1048:U1049"/>
    <mergeCell ref="R1048:S1049"/>
    <mergeCell ref="P1048:Q1049"/>
    <mergeCell ref="N1048:O1049"/>
    <mergeCell ref="AJ1048:AK1049"/>
    <mergeCell ref="AH1048:AI1049"/>
    <mergeCell ref="AF1048:AG1049"/>
    <mergeCell ref="AD1048:AE1049"/>
    <mergeCell ref="AB1048:AC1049"/>
    <mergeCell ref="Z1048:AA1049"/>
    <mergeCell ref="AV1048:AW1049"/>
    <mergeCell ref="AT1048:AU1049"/>
    <mergeCell ref="AR1048:AS1049"/>
    <mergeCell ref="AP1048:AQ1049"/>
    <mergeCell ref="AN1048:AO1049"/>
    <mergeCell ref="AL1048:AM1049"/>
    <mergeCell ref="B1050:B1051"/>
    <mergeCell ref="C1049:D1049"/>
    <mergeCell ref="BL1048:BN1049"/>
    <mergeCell ref="BJ1048:BK1049"/>
    <mergeCell ref="BH1048:BI1049"/>
    <mergeCell ref="BF1048:BG1049"/>
    <mergeCell ref="BD1048:BE1049"/>
    <mergeCell ref="BB1048:BC1049"/>
    <mergeCell ref="AZ1048:BA1049"/>
    <mergeCell ref="AX1048:AY1049"/>
    <mergeCell ref="L1050:M1051"/>
    <mergeCell ref="J1050:K1051"/>
    <mergeCell ref="H1050:I1051"/>
    <mergeCell ref="F1050:F1051"/>
    <mergeCell ref="E1050:E1051"/>
    <mergeCell ref="C1050:D1050"/>
    <mergeCell ref="G1050:G1051"/>
    <mergeCell ref="X1050:Y1051"/>
    <mergeCell ref="V1050:W1051"/>
    <mergeCell ref="T1050:U1051"/>
    <mergeCell ref="R1050:S1051"/>
    <mergeCell ref="P1050:Q1051"/>
    <mergeCell ref="N1050:O1051"/>
    <mergeCell ref="AJ1050:AK1051"/>
    <mergeCell ref="AH1050:AI1051"/>
    <mergeCell ref="AF1050:AG1051"/>
    <mergeCell ref="AD1050:AE1051"/>
    <mergeCell ref="AB1050:AC1051"/>
    <mergeCell ref="Z1050:AA1051"/>
    <mergeCell ref="AV1050:AW1051"/>
    <mergeCell ref="AT1050:AU1051"/>
    <mergeCell ref="AR1050:AS1051"/>
    <mergeCell ref="AP1050:AQ1051"/>
    <mergeCell ref="AN1050:AO1051"/>
    <mergeCell ref="AL1050:AM1051"/>
    <mergeCell ref="B1052:B1053"/>
    <mergeCell ref="C1051:D1051"/>
    <mergeCell ref="BL1050:BN1051"/>
    <mergeCell ref="BJ1050:BK1051"/>
    <mergeCell ref="BH1050:BI1051"/>
    <mergeCell ref="BF1050:BG1051"/>
    <mergeCell ref="BD1050:BE1051"/>
    <mergeCell ref="BB1050:BC1051"/>
    <mergeCell ref="AZ1050:BA1051"/>
    <mergeCell ref="AX1050:AY1051"/>
    <mergeCell ref="L1052:M1053"/>
    <mergeCell ref="J1052:K1053"/>
    <mergeCell ref="H1052:I1053"/>
    <mergeCell ref="F1052:F1053"/>
    <mergeCell ref="E1052:E1053"/>
    <mergeCell ref="C1052:D1052"/>
    <mergeCell ref="G1052:G1053"/>
    <mergeCell ref="X1052:Y1053"/>
    <mergeCell ref="V1052:W1053"/>
    <mergeCell ref="T1052:U1053"/>
    <mergeCell ref="R1052:S1053"/>
    <mergeCell ref="P1052:Q1053"/>
    <mergeCell ref="N1052:O1053"/>
    <mergeCell ref="AJ1052:AK1053"/>
    <mergeCell ref="AH1052:AI1053"/>
    <mergeCell ref="AF1052:AG1053"/>
    <mergeCell ref="AD1052:AE1053"/>
    <mergeCell ref="AB1052:AC1053"/>
    <mergeCell ref="Z1052:AA1053"/>
    <mergeCell ref="AV1052:AW1053"/>
    <mergeCell ref="AT1052:AU1053"/>
    <mergeCell ref="AR1052:AS1053"/>
    <mergeCell ref="AP1052:AQ1053"/>
    <mergeCell ref="AN1052:AO1053"/>
    <mergeCell ref="AL1052:AM1053"/>
    <mergeCell ref="B1054:C1055"/>
    <mergeCell ref="C1053:D1053"/>
    <mergeCell ref="BL1052:BN1053"/>
    <mergeCell ref="BJ1052:BK1053"/>
    <mergeCell ref="BH1052:BI1053"/>
    <mergeCell ref="BF1052:BG1053"/>
    <mergeCell ref="BD1052:BE1053"/>
    <mergeCell ref="BB1052:BC1053"/>
    <mergeCell ref="AZ1052:BA1053"/>
    <mergeCell ref="AX1052:AY1053"/>
    <mergeCell ref="P1054:Q1055"/>
    <mergeCell ref="N1054:O1055"/>
    <mergeCell ref="L1054:M1055"/>
    <mergeCell ref="J1054:K1055"/>
    <mergeCell ref="H1054:I1055"/>
    <mergeCell ref="D1054:E1055"/>
    <mergeCell ref="AB1054:AC1055"/>
    <mergeCell ref="Z1054:AA1055"/>
    <mergeCell ref="X1054:Y1055"/>
    <mergeCell ref="V1054:W1055"/>
    <mergeCell ref="T1054:U1055"/>
    <mergeCell ref="R1054:S1055"/>
    <mergeCell ref="AN1054:AO1055"/>
    <mergeCell ref="AL1054:AM1055"/>
    <mergeCell ref="AJ1054:AK1055"/>
    <mergeCell ref="AH1054:AI1055"/>
    <mergeCell ref="AF1054:AG1055"/>
    <mergeCell ref="AD1054:AE1055"/>
    <mergeCell ref="AZ1054:BA1055"/>
    <mergeCell ref="AX1054:AY1055"/>
    <mergeCell ref="AV1054:AW1055"/>
    <mergeCell ref="AT1054:AU1055"/>
    <mergeCell ref="AR1054:AS1055"/>
    <mergeCell ref="AP1054:AQ1055"/>
    <mergeCell ref="BL1054:BN1055"/>
    <mergeCell ref="BJ1054:BK1055"/>
    <mergeCell ref="BH1054:BI1055"/>
    <mergeCell ref="BF1054:BG1055"/>
    <mergeCell ref="BD1054:BE1055"/>
    <mergeCell ref="BB1054:BC1055"/>
    <mergeCell ref="N1056:O1056"/>
    <mergeCell ref="L1056:M1056"/>
    <mergeCell ref="J1056:K1056"/>
    <mergeCell ref="H1056:I1056"/>
    <mergeCell ref="D1056:E1056"/>
    <mergeCell ref="B1056:C1056"/>
    <mergeCell ref="Z1056:AA1056"/>
    <mergeCell ref="X1056:Y1056"/>
    <mergeCell ref="V1056:W1056"/>
    <mergeCell ref="T1056:U1056"/>
    <mergeCell ref="R1056:S1056"/>
    <mergeCell ref="P1056:Q1056"/>
    <mergeCell ref="AL1056:AM1056"/>
    <mergeCell ref="AJ1056:AK1056"/>
    <mergeCell ref="AH1056:AI1056"/>
    <mergeCell ref="AF1056:AG1056"/>
    <mergeCell ref="AD1056:AE1056"/>
    <mergeCell ref="AB1056:AC1056"/>
    <mergeCell ref="AX1056:AY1056"/>
    <mergeCell ref="AV1056:AW1056"/>
    <mergeCell ref="AT1056:AU1056"/>
    <mergeCell ref="AR1056:AS1056"/>
    <mergeCell ref="AP1056:AQ1056"/>
    <mergeCell ref="AN1056:AO1056"/>
    <mergeCell ref="BJ1056:BK1056"/>
    <mergeCell ref="BH1056:BI1056"/>
    <mergeCell ref="BF1056:BG1056"/>
    <mergeCell ref="BD1056:BE1056"/>
    <mergeCell ref="BB1056:BC1056"/>
    <mergeCell ref="AZ1056:BA1056"/>
    <mergeCell ref="O1059:R1059"/>
    <mergeCell ref="L1059:N1059"/>
    <mergeCell ref="H1059:J1059"/>
    <mergeCell ref="D1059:E1059"/>
    <mergeCell ref="B1059:C1059"/>
    <mergeCell ref="N1057:O1057"/>
    <mergeCell ref="L1057:M1057"/>
    <mergeCell ref="J1057:K1057"/>
    <mergeCell ref="D1057:E1057"/>
    <mergeCell ref="AK1059:AN1059"/>
    <mergeCell ref="AH1059:AJ1059"/>
    <mergeCell ref="AD1059:AF1059"/>
    <mergeCell ref="Z1059:AC1059"/>
    <mergeCell ref="W1059:Y1059"/>
    <mergeCell ref="S1059:U1059"/>
    <mergeCell ref="O1061:R1061"/>
    <mergeCell ref="L1061:N1061"/>
    <mergeCell ref="H1061:J1061"/>
    <mergeCell ref="D1061:E1061"/>
    <mergeCell ref="B1061:C1061"/>
    <mergeCell ref="BI1059:BK1059"/>
    <mergeCell ref="BE1059:BG1059"/>
    <mergeCell ref="AZ1059:BD1059"/>
    <mergeCell ref="AS1059:AU1059"/>
    <mergeCell ref="AO1059:AQ1059"/>
    <mergeCell ref="AK1061:AN1061"/>
    <mergeCell ref="AH1061:AJ1061"/>
    <mergeCell ref="AD1061:AF1061"/>
    <mergeCell ref="Z1061:AC1061"/>
    <mergeCell ref="W1061:Y1061"/>
    <mergeCell ref="S1061:U1061"/>
    <mergeCell ref="AL948:BM948"/>
    <mergeCell ref="AE948:AK948"/>
    <mergeCell ref="E948:AC948"/>
    <mergeCell ref="B946:BN946"/>
    <mergeCell ref="BA1062:BN1062"/>
    <mergeCell ref="BI1061:BK1061"/>
    <mergeCell ref="BE1061:BG1061"/>
    <mergeCell ref="AZ1061:BD1061"/>
    <mergeCell ref="AS1061:AU1061"/>
    <mergeCell ref="AO1061:AQ1061"/>
    <mergeCell ref="BD950:BM950"/>
    <mergeCell ref="BA950:BC950"/>
    <mergeCell ref="AI950:AZ950"/>
    <mergeCell ref="AE950:AH950"/>
    <mergeCell ref="E950:AC950"/>
    <mergeCell ref="C950:D950"/>
    <mergeCell ref="C953:D954"/>
    <mergeCell ref="B953:B954"/>
    <mergeCell ref="J954:K954"/>
    <mergeCell ref="N954:O954"/>
    <mergeCell ref="L954:M954"/>
    <mergeCell ref="J953:O953"/>
    <mergeCell ref="BF953:BK953"/>
    <mergeCell ref="AZ953:BE953"/>
    <mergeCell ref="AT953:AY953"/>
    <mergeCell ref="AN953:AS953"/>
    <mergeCell ref="AH953:AM953"/>
    <mergeCell ref="H953:I954"/>
    <mergeCell ref="T954:U954"/>
    <mergeCell ref="R954:S954"/>
    <mergeCell ref="P954:Q954"/>
    <mergeCell ref="AF954:AG954"/>
    <mergeCell ref="AB954:AC954"/>
    <mergeCell ref="X953:Y954"/>
    <mergeCell ref="V953:W954"/>
    <mergeCell ref="P953:U953"/>
    <mergeCell ref="AB953:AG953"/>
    <mergeCell ref="Z953:AA954"/>
    <mergeCell ref="AV954:AW954"/>
    <mergeCell ref="AT954:AU954"/>
    <mergeCell ref="AR954:AS954"/>
    <mergeCell ref="AP954:AQ954"/>
    <mergeCell ref="AN954:AO954"/>
    <mergeCell ref="AD954:AE954"/>
    <mergeCell ref="AL954:AM954"/>
    <mergeCell ref="AJ954:AK954"/>
    <mergeCell ref="AH954:AI954"/>
    <mergeCell ref="BJ954:BK954"/>
    <mergeCell ref="BH954:BI954"/>
    <mergeCell ref="BF954:BG954"/>
    <mergeCell ref="BD954:BE954"/>
    <mergeCell ref="BB954:BC954"/>
    <mergeCell ref="AZ954:BA954"/>
    <mergeCell ref="AX954:AY954"/>
    <mergeCell ref="J955:K956"/>
    <mergeCell ref="H955:I956"/>
    <mergeCell ref="F955:F956"/>
    <mergeCell ref="E955:E956"/>
    <mergeCell ref="C955:D955"/>
    <mergeCell ref="AH955:AI956"/>
    <mergeCell ref="AF955:AG956"/>
    <mergeCell ref="AD955:AE956"/>
    <mergeCell ref="AB955:AC956"/>
    <mergeCell ref="B955:B956"/>
    <mergeCell ref="C956:D956"/>
    <mergeCell ref="V955:W956"/>
    <mergeCell ref="T955:U956"/>
    <mergeCell ref="R955:S956"/>
    <mergeCell ref="P955:Q956"/>
    <mergeCell ref="N955:O956"/>
    <mergeCell ref="L955:M956"/>
    <mergeCell ref="Z955:AA956"/>
    <mergeCell ref="X955:Y956"/>
    <mergeCell ref="AT955:AU956"/>
    <mergeCell ref="AR955:AS956"/>
    <mergeCell ref="AP955:AQ956"/>
    <mergeCell ref="AN955:AO956"/>
    <mergeCell ref="AL955:AM956"/>
    <mergeCell ref="AJ955:AK956"/>
    <mergeCell ref="BJ955:BK956"/>
    <mergeCell ref="BH955:BI956"/>
    <mergeCell ref="BF955:BG956"/>
    <mergeCell ref="BD955:BE956"/>
    <mergeCell ref="BB955:BC956"/>
    <mergeCell ref="AZ955:BA956"/>
    <mergeCell ref="AX955:AY956"/>
    <mergeCell ref="AV955:AW956"/>
    <mergeCell ref="J957:K958"/>
    <mergeCell ref="H957:I958"/>
    <mergeCell ref="F957:F958"/>
    <mergeCell ref="AH957:AI958"/>
    <mergeCell ref="AF957:AG958"/>
    <mergeCell ref="AD957:AE958"/>
    <mergeCell ref="AB957:AC958"/>
    <mergeCell ref="Z957:AA958"/>
    <mergeCell ref="E957:E958"/>
    <mergeCell ref="C957:D957"/>
    <mergeCell ref="B957:B958"/>
    <mergeCell ref="V957:W958"/>
    <mergeCell ref="T957:U958"/>
    <mergeCell ref="R957:S958"/>
    <mergeCell ref="P957:Q958"/>
    <mergeCell ref="N957:O958"/>
    <mergeCell ref="L957:M958"/>
    <mergeCell ref="C958:D958"/>
    <mergeCell ref="X957:Y958"/>
    <mergeCell ref="AT957:AU958"/>
    <mergeCell ref="AR957:AS958"/>
    <mergeCell ref="AP957:AQ958"/>
    <mergeCell ref="AN957:AO958"/>
    <mergeCell ref="AL957:AM958"/>
    <mergeCell ref="AJ957:AK958"/>
    <mergeCell ref="BL957:BN958"/>
    <mergeCell ref="BJ957:BK958"/>
    <mergeCell ref="BH957:BI958"/>
    <mergeCell ref="BF957:BG958"/>
    <mergeCell ref="BD957:BE958"/>
    <mergeCell ref="BB957:BC958"/>
    <mergeCell ref="AZ957:BA958"/>
    <mergeCell ref="AX957:AY958"/>
    <mergeCell ref="AV957:AW958"/>
    <mergeCell ref="J959:K960"/>
    <mergeCell ref="H959:I960"/>
    <mergeCell ref="F959:F960"/>
    <mergeCell ref="AH959:AI960"/>
    <mergeCell ref="AF959:AG960"/>
    <mergeCell ref="AD959:AE960"/>
    <mergeCell ref="AB959:AC960"/>
    <mergeCell ref="E959:E960"/>
    <mergeCell ref="C959:D959"/>
    <mergeCell ref="B959:B960"/>
    <mergeCell ref="V959:W960"/>
    <mergeCell ref="T959:U960"/>
    <mergeCell ref="R959:S960"/>
    <mergeCell ref="P959:Q960"/>
    <mergeCell ref="N959:O960"/>
    <mergeCell ref="L959:M960"/>
    <mergeCell ref="C960:D960"/>
    <mergeCell ref="Z959:AA960"/>
    <mergeCell ref="X959:Y960"/>
    <mergeCell ref="AT959:AU960"/>
    <mergeCell ref="AR959:AS960"/>
    <mergeCell ref="AP959:AQ960"/>
    <mergeCell ref="AN959:AO960"/>
    <mergeCell ref="AL959:AM960"/>
    <mergeCell ref="AJ959:AK960"/>
    <mergeCell ref="BL959:BN960"/>
    <mergeCell ref="BJ959:BK960"/>
    <mergeCell ref="BH959:BI960"/>
    <mergeCell ref="BF959:BG960"/>
    <mergeCell ref="BD959:BE960"/>
    <mergeCell ref="BB959:BC960"/>
    <mergeCell ref="AZ959:BA960"/>
    <mergeCell ref="AX959:AY960"/>
    <mergeCell ref="AV959:AW960"/>
    <mergeCell ref="J961:K962"/>
    <mergeCell ref="H961:I962"/>
    <mergeCell ref="F961:F962"/>
    <mergeCell ref="AH961:AI962"/>
    <mergeCell ref="AF961:AG962"/>
    <mergeCell ref="AD961:AE962"/>
    <mergeCell ref="AB961:AC962"/>
    <mergeCell ref="E961:E962"/>
    <mergeCell ref="C961:D961"/>
    <mergeCell ref="B961:B962"/>
    <mergeCell ref="V961:W962"/>
    <mergeCell ref="T961:U962"/>
    <mergeCell ref="R961:S962"/>
    <mergeCell ref="P961:Q962"/>
    <mergeCell ref="N961:O962"/>
    <mergeCell ref="L961:M962"/>
    <mergeCell ref="C962:D962"/>
    <mergeCell ref="Z961:AA962"/>
    <mergeCell ref="X961:Y962"/>
    <mergeCell ref="AT961:AU962"/>
    <mergeCell ref="AR961:AS962"/>
    <mergeCell ref="AP961:AQ962"/>
    <mergeCell ref="AN961:AO962"/>
    <mergeCell ref="AL961:AM962"/>
    <mergeCell ref="AJ961:AK962"/>
    <mergeCell ref="BL961:BN962"/>
    <mergeCell ref="BJ961:BK962"/>
    <mergeCell ref="BH961:BI962"/>
    <mergeCell ref="BF961:BG962"/>
    <mergeCell ref="BD961:BE962"/>
    <mergeCell ref="BB961:BC962"/>
    <mergeCell ref="AZ961:BA962"/>
    <mergeCell ref="AX961:AY962"/>
    <mergeCell ref="AV961:AW962"/>
    <mergeCell ref="J963:K964"/>
    <mergeCell ref="H963:I964"/>
    <mergeCell ref="F963:F964"/>
    <mergeCell ref="AH963:AI964"/>
    <mergeCell ref="AF963:AG964"/>
    <mergeCell ref="AD963:AE964"/>
    <mergeCell ref="AB963:AC964"/>
    <mergeCell ref="E963:E964"/>
    <mergeCell ref="C963:D963"/>
    <mergeCell ref="B963:B964"/>
    <mergeCell ref="V963:W964"/>
    <mergeCell ref="T963:U964"/>
    <mergeCell ref="R963:S964"/>
    <mergeCell ref="P963:Q964"/>
    <mergeCell ref="N963:O964"/>
    <mergeCell ref="L963:M964"/>
    <mergeCell ref="C964:D964"/>
    <mergeCell ref="Z963:AA964"/>
    <mergeCell ref="X963:Y964"/>
    <mergeCell ref="AT963:AU964"/>
    <mergeCell ref="AR963:AS964"/>
    <mergeCell ref="AP963:AQ964"/>
    <mergeCell ref="AN963:AO964"/>
    <mergeCell ref="AL963:AM964"/>
    <mergeCell ref="AJ963:AK964"/>
    <mergeCell ref="BL963:BN964"/>
    <mergeCell ref="BJ963:BK964"/>
    <mergeCell ref="BH963:BI964"/>
    <mergeCell ref="BF963:BG964"/>
    <mergeCell ref="BD963:BE964"/>
    <mergeCell ref="BB963:BC964"/>
    <mergeCell ref="AZ963:BA964"/>
    <mergeCell ref="AX963:AY964"/>
    <mergeCell ref="AV963:AW964"/>
    <mergeCell ref="J965:K966"/>
    <mergeCell ref="H965:I966"/>
    <mergeCell ref="F965:F966"/>
    <mergeCell ref="AH965:AI966"/>
    <mergeCell ref="AF965:AG966"/>
    <mergeCell ref="AD965:AE966"/>
    <mergeCell ref="AB965:AC966"/>
    <mergeCell ref="E965:E966"/>
    <mergeCell ref="C965:D965"/>
    <mergeCell ref="B965:B966"/>
    <mergeCell ref="V965:W966"/>
    <mergeCell ref="T965:U966"/>
    <mergeCell ref="R965:S966"/>
    <mergeCell ref="P965:Q966"/>
    <mergeCell ref="N965:O966"/>
    <mergeCell ref="L965:M966"/>
    <mergeCell ref="C966:D966"/>
    <mergeCell ref="Z965:AA966"/>
    <mergeCell ref="X965:Y966"/>
    <mergeCell ref="AT965:AU966"/>
    <mergeCell ref="AR965:AS966"/>
    <mergeCell ref="AP965:AQ966"/>
    <mergeCell ref="AN965:AO966"/>
    <mergeCell ref="AL965:AM966"/>
    <mergeCell ref="AJ965:AK966"/>
    <mergeCell ref="BL965:BN966"/>
    <mergeCell ref="BJ965:BK966"/>
    <mergeCell ref="BH965:BI966"/>
    <mergeCell ref="BF965:BG966"/>
    <mergeCell ref="BD965:BE966"/>
    <mergeCell ref="BB965:BC966"/>
    <mergeCell ref="AZ965:BA966"/>
    <mergeCell ref="AX965:AY966"/>
    <mergeCell ref="AV965:AW966"/>
    <mergeCell ref="J967:K968"/>
    <mergeCell ref="H967:I968"/>
    <mergeCell ref="F967:F968"/>
    <mergeCell ref="AH967:AI968"/>
    <mergeCell ref="AF967:AG968"/>
    <mergeCell ref="AD967:AE968"/>
    <mergeCell ref="AB967:AC968"/>
    <mergeCell ref="E967:E968"/>
    <mergeCell ref="C967:D967"/>
    <mergeCell ref="B967:B968"/>
    <mergeCell ref="V967:W968"/>
    <mergeCell ref="T967:U968"/>
    <mergeCell ref="R967:S968"/>
    <mergeCell ref="P967:Q968"/>
    <mergeCell ref="N967:O968"/>
    <mergeCell ref="L967:M968"/>
    <mergeCell ref="C968:D968"/>
    <mergeCell ref="Z967:AA968"/>
    <mergeCell ref="X967:Y968"/>
    <mergeCell ref="AT967:AU968"/>
    <mergeCell ref="AR967:AS968"/>
    <mergeCell ref="AP967:AQ968"/>
    <mergeCell ref="AN967:AO968"/>
    <mergeCell ref="AL967:AM968"/>
    <mergeCell ref="AJ967:AK968"/>
    <mergeCell ref="BL967:BN968"/>
    <mergeCell ref="BJ967:BK968"/>
    <mergeCell ref="BH967:BI968"/>
    <mergeCell ref="BF967:BG968"/>
    <mergeCell ref="BD967:BE968"/>
    <mergeCell ref="BB967:BC968"/>
    <mergeCell ref="AZ967:BA968"/>
    <mergeCell ref="AX967:AY968"/>
    <mergeCell ref="AV967:AW968"/>
    <mergeCell ref="J969:K970"/>
    <mergeCell ref="H969:I970"/>
    <mergeCell ref="F969:F970"/>
    <mergeCell ref="AH969:AI970"/>
    <mergeCell ref="AF969:AG970"/>
    <mergeCell ref="AD969:AE970"/>
    <mergeCell ref="AB969:AC970"/>
    <mergeCell ref="E969:E970"/>
    <mergeCell ref="C969:D969"/>
    <mergeCell ref="B969:B970"/>
    <mergeCell ref="V969:W970"/>
    <mergeCell ref="T969:U970"/>
    <mergeCell ref="R969:S970"/>
    <mergeCell ref="P969:Q970"/>
    <mergeCell ref="N969:O970"/>
    <mergeCell ref="L969:M970"/>
    <mergeCell ref="C970:D970"/>
    <mergeCell ref="Z969:AA970"/>
    <mergeCell ref="X969:Y970"/>
    <mergeCell ref="AT969:AU970"/>
    <mergeCell ref="AR969:AS970"/>
    <mergeCell ref="AP969:AQ970"/>
    <mergeCell ref="AN969:AO970"/>
    <mergeCell ref="AL969:AM970"/>
    <mergeCell ref="AJ969:AK970"/>
    <mergeCell ref="BL969:BN970"/>
    <mergeCell ref="BJ969:BK970"/>
    <mergeCell ref="BH969:BI970"/>
    <mergeCell ref="BF969:BG970"/>
    <mergeCell ref="BD969:BE970"/>
    <mergeCell ref="BB969:BC970"/>
    <mergeCell ref="AZ969:BA970"/>
    <mergeCell ref="AX969:AY970"/>
    <mergeCell ref="AV969:AW970"/>
    <mergeCell ref="J971:K972"/>
    <mergeCell ref="H971:I972"/>
    <mergeCell ref="F971:F972"/>
    <mergeCell ref="AH971:AI972"/>
    <mergeCell ref="AF971:AG972"/>
    <mergeCell ref="AD971:AE972"/>
    <mergeCell ref="AB971:AC972"/>
    <mergeCell ref="E971:E972"/>
    <mergeCell ref="C971:D971"/>
    <mergeCell ref="B971:B972"/>
    <mergeCell ref="V971:W972"/>
    <mergeCell ref="T971:U972"/>
    <mergeCell ref="R971:S972"/>
    <mergeCell ref="P971:Q972"/>
    <mergeCell ref="N971:O972"/>
    <mergeCell ref="L971:M972"/>
    <mergeCell ref="C972:D972"/>
    <mergeCell ref="Z971:AA972"/>
    <mergeCell ref="X971:Y972"/>
    <mergeCell ref="AT971:AU972"/>
    <mergeCell ref="AR971:AS972"/>
    <mergeCell ref="AP971:AQ972"/>
    <mergeCell ref="AN971:AO972"/>
    <mergeCell ref="AL971:AM972"/>
    <mergeCell ref="AJ971:AK972"/>
    <mergeCell ref="BL971:BN972"/>
    <mergeCell ref="BJ971:BK972"/>
    <mergeCell ref="BH971:BI972"/>
    <mergeCell ref="BF971:BG972"/>
    <mergeCell ref="BD971:BE972"/>
    <mergeCell ref="BB971:BC972"/>
    <mergeCell ref="AZ971:BA972"/>
    <mergeCell ref="AX971:AY972"/>
    <mergeCell ref="AV971:AW972"/>
    <mergeCell ref="J973:K974"/>
    <mergeCell ref="H973:I974"/>
    <mergeCell ref="F973:F974"/>
    <mergeCell ref="AH973:AI974"/>
    <mergeCell ref="AF973:AG974"/>
    <mergeCell ref="AD973:AE974"/>
    <mergeCell ref="AB973:AC974"/>
    <mergeCell ref="E973:E974"/>
    <mergeCell ref="C973:D973"/>
    <mergeCell ref="B973:B974"/>
    <mergeCell ref="V973:W974"/>
    <mergeCell ref="T973:U974"/>
    <mergeCell ref="R973:S974"/>
    <mergeCell ref="P973:Q974"/>
    <mergeCell ref="N973:O974"/>
    <mergeCell ref="L973:M974"/>
    <mergeCell ref="C974:D974"/>
    <mergeCell ref="Z973:AA974"/>
    <mergeCell ref="X973:Y974"/>
    <mergeCell ref="AT973:AU974"/>
    <mergeCell ref="AR973:AS974"/>
    <mergeCell ref="AP973:AQ974"/>
    <mergeCell ref="AN973:AO974"/>
    <mergeCell ref="AL973:AM974"/>
    <mergeCell ref="AJ973:AK974"/>
    <mergeCell ref="BL973:BN974"/>
    <mergeCell ref="BJ973:BK974"/>
    <mergeCell ref="BH973:BI974"/>
    <mergeCell ref="BF973:BG974"/>
    <mergeCell ref="BD973:BE974"/>
    <mergeCell ref="BB973:BC974"/>
    <mergeCell ref="AZ973:BA974"/>
    <mergeCell ref="AX973:AY974"/>
    <mergeCell ref="AV973:AW974"/>
    <mergeCell ref="J975:K976"/>
    <mergeCell ref="H975:I976"/>
    <mergeCell ref="F975:F976"/>
    <mergeCell ref="AH975:AI976"/>
    <mergeCell ref="AF975:AG976"/>
    <mergeCell ref="AD975:AE976"/>
    <mergeCell ref="AB975:AC976"/>
    <mergeCell ref="E975:E976"/>
    <mergeCell ref="C975:D975"/>
    <mergeCell ref="B975:B976"/>
    <mergeCell ref="V975:W976"/>
    <mergeCell ref="T975:U976"/>
    <mergeCell ref="R975:S976"/>
    <mergeCell ref="P975:Q976"/>
    <mergeCell ref="N975:O976"/>
    <mergeCell ref="L975:M976"/>
    <mergeCell ref="C976:D976"/>
    <mergeCell ref="Z975:AA976"/>
    <mergeCell ref="X975:Y976"/>
    <mergeCell ref="AT975:AU976"/>
    <mergeCell ref="AR975:AS976"/>
    <mergeCell ref="AP975:AQ976"/>
    <mergeCell ref="AN975:AO976"/>
    <mergeCell ref="AL975:AM976"/>
    <mergeCell ref="AJ975:AK976"/>
    <mergeCell ref="BL975:BN976"/>
    <mergeCell ref="BJ975:BK976"/>
    <mergeCell ref="BH975:BI976"/>
    <mergeCell ref="BF975:BG976"/>
    <mergeCell ref="BD975:BE976"/>
    <mergeCell ref="BB975:BC976"/>
    <mergeCell ref="AZ975:BA976"/>
    <mergeCell ref="AX975:AY976"/>
    <mergeCell ref="AV975:AW976"/>
    <mergeCell ref="J977:K978"/>
    <mergeCell ref="H977:I978"/>
    <mergeCell ref="F977:F978"/>
    <mergeCell ref="AH977:AI978"/>
    <mergeCell ref="AF977:AG978"/>
    <mergeCell ref="AD977:AE978"/>
    <mergeCell ref="AB977:AC978"/>
    <mergeCell ref="E977:E978"/>
    <mergeCell ref="C977:D977"/>
    <mergeCell ref="B977:B978"/>
    <mergeCell ref="V977:W978"/>
    <mergeCell ref="T977:U978"/>
    <mergeCell ref="R977:S978"/>
    <mergeCell ref="P977:Q978"/>
    <mergeCell ref="N977:O978"/>
    <mergeCell ref="L977:M978"/>
    <mergeCell ref="C978:D978"/>
    <mergeCell ref="Z977:AA978"/>
    <mergeCell ref="X977:Y978"/>
    <mergeCell ref="AT977:AU978"/>
    <mergeCell ref="AR977:AS978"/>
    <mergeCell ref="AP977:AQ978"/>
    <mergeCell ref="AN977:AO978"/>
    <mergeCell ref="AL977:AM978"/>
    <mergeCell ref="AJ977:AK978"/>
    <mergeCell ref="BL977:BN978"/>
    <mergeCell ref="BJ977:BK978"/>
    <mergeCell ref="BH977:BI978"/>
    <mergeCell ref="BF977:BG978"/>
    <mergeCell ref="BD977:BE978"/>
    <mergeCell ref="BB977:BC978"/>
    <mergeCell ref="AZ977:BA978"/>
    <mergeCell ref="AX977:AY978"/>
    <mergeCell ref="AV977:AW978"/>
    <mergeCell ref="J979:K980"/>
    <mergeCell ref="H979:I980"/>
    <mergeCell ref="F979:F980"/>
    <mergeCell ref="AH979:AI980"/>
    <mergeCell ref="AF979:AG980"/>
    <mergeCell ref="AD979:AE980"/>
    <mergeCell ref="AB979:AC980"/>
    <mergeCell ref="E979:E980"/>
    <mergeCell ref="C979:D979"/>
    <mergeCell ref="B979:B980"/>
    <mergeCell ref="V979:W980"/>
    <mergeCell ref="T979:U980"/>
    <mergeCell ref="R979:S980"/>
    <mergeCell ref="P979:Q980"/>
    <mergeCell ref="N979:O980"/>
    <mergeCell ref="L979:M980"/>
    <mergeCell ref="C980:D980"/>
    <mergeCell ref="Z979:AA980"/>
    <mergeCell ref="X979:Y980"/>
    <mergeCell ref="AT979:AU980"/>
    <mergeCell ref="AR979:AS980"/>
    <mergeCell ref="AP979:AQ980"/>
    <mergeCell ref="AN979:AO980"/>
    <mergeCell ref="AL979:AM980"/>
    <mergeCell ref="AJ979:AK980"/>
    <mergeCell ref="BL979:BN980"/>
    <mergeCell ref="BJ979:BK980"/>
    <mergeCell ref="BH979:BI980"/>
    <mergeCell ref="BF979:BG980"/>
    <mergeCell ref="BD979:BE980"/>
    <mergeCell ref="BB979:BC980"/>
    <mergeCell ref="AZ979:BA980"/>
    <mergeCell ref="AX979:AY980"/>
    <mergeCell ref="AV979:AW980"/>
    <mergeCell ref="J981:K982"/>
    <mergeCell ref="H981:I982"/>
    <mergeCell ref="F981:F982"/>
    <mergeCell ref="AH981:AI982"/>
    <mergeCell ref="AF981:AG982"/>
    <mergeCell ref="AD981:AE982"/>
    <mergeCell ref="AB981:AC982"/>
    <mergeCell ref="E981:E982"/>
    <mergeCell ref="C981:D981"/>
    <mergeCell ref="B981:B982"/>
    <mergeCell ref="V981:W982"/>
    <mergeCell ref="T981:U982"/>
    <mergeCell ref="R981:S982"/>
    <mergeCell ref="P981:Q982"/>
    <mergeCell ref="N981:O982"/>
    <mergeCell ref="L981:M982"/>
    <mergeCell ref="C982:D982"/>
    <mergeCell ref="X981:Y982"/>
    <mergeCell ref="AT981:AU982"/>
    <mergeCell ref="AR981:AS982"/>
    <mergeCell ref="AP981:AQ982"/>
    <mergeCell ref="AN981:AO982"/>
    <mergeCell ref="AL981:AM982"/>
    <mergeCell ref="AJ981:AK982"/>
    <mergeCell ref="BJ981:BK982"/>
    <mergeCell ref="BH981:BI982"/>
    <mergeCell ref="BF981:BG982"/>
    <mergeCell ref="BD981:BE982"/>
    <mergeCell ref="BB981:BC982"/>
    <mergeCell ref="Z981:AA982"/>
    <mergeCell ref="AZ981:BA982"/>
    <mergeCell ref="AX981:AY982"/>
    <mergeCell ref="AV981:AW982"/>
    <mergeCell ref="J983:K984"/>
    <mergeCell ref="H983:I984"/>
    <mergeCell ref="F983:F984"/>
    <mergeCell ref="AH983:AI984"/>
    <mergeCell ref="AF983:AG984"/>
    <mergeCell ref="AD983:AE984"/>
    <mergeCell ref="AB983:AC984"/>
    <mergeCell ref="E983:E984"/>
    <mergeCell ref="C983:D983"/>
    <mergeCell ref="B983:B984"/>
    <mergeCell ref="V983:W984"/>
    <mergeCell ref="T983:U984"/>
    <mergeCell ref="R983:S984"/>
    <mergeCell ref="P983:Q984"/>
    <mergeCell ref="N983:O984"/>
    <mergeCell ref="L983:M984"/>
    <mergeCell ref="C984:D984"/>
    <mergeCell ref="AX983:AY984"/>
    <mergeCell ref="AV983:AW984"/>
    <mergeCell ref="X983:Y984"/>
    <mergeCell ref="AT983:AU984"/>
    <mergeCell ref="AR983:AS984"/>
    <mergeCell ref="AP983:AQ984"/>
    <mergeCell ref="AN983:AO984"/>
    <mergeCell ref="AL983:AM984"/>
    <mergeCell ref="AJ983:AK984"/>
    <mergeCell ref="AD985:AE986"/>
    <mergeCell ref="AB985:AC986"/>
    <mergeCell ref="X985:Y986"/>
    <mergeCell ref="BJ983:BK984"/>
    <mergeCell ref="BH983:BI984"/>
    <mergeCell ref="BF983:BG984"/>
    <mergeCell ref="BD983:BE984"/>
    <mergeCell ref="BB983:BC984"/>
    <mergeCell ref="Z983:AA984"/>
    <mergeCell ref="AZ983:BA984"/>
    <mergeCell ref="C985:D985"/>
    <mergeCell ref="B985:B986"/>
    <mergeCell ref="V985:W986"/>
    <mergeCell ref="T985:U986"/>
    <mergeCell ref="R985:S986"/>
    <mergeCell ref="P985:Q986"/>
    <mergeCell ref="N985:O986"/>
    <mergeCell ref="L985:M986"/>
    <mergeCell ref="C986:D986"/>
    <mergeCell ref="J985:K986"/>
    <mergeCell ref="AR985:AS986"/>
    <mergeCell ref="AP985:AQ986"/>
    <mergeCell ref="AN985:AO986"/>
    <mergeCell ref="AL985:AM986"/>
    <mergeCell ref="AJ985:AK986"/>
    <mergeCell ref="E985:E986"/>
    <mergeCell ref="H985:I986"/>
    <mergeCell ref="F985:F986"/>
    <mergeCell ref="AH985:AI986"/>
    <mergeCell ref="AF985:AG986"/>
    <mergeCell ref="BJ985:BK986"/>
    <mergeCell ref="BH985:BI986"/>
    <mergeCell ref="BF985:BG986"/>
    <mergeCell ref="BD985:BE986"/>
    <mergeCell ref="BB985:BC986"/>
    <mergeCell ref="Z985:AA986"/>
    <mergeCell ref="AZ985:BA986"/>
    <mergeCell ref="AX985:AY986"/>
    <mergeCell ref="AV985:AW986"/>
    <mergeCell ref="AT985:AU986"/>
    <mergeCell ref="L987:M988"/>
    <mergeCell ref="C988:D988"/>
    <mergeCell ref="J987:K988"/>
    <mergeCell ref="H987:I988"/>
    <mergeCell ref="F987:F988"/>
    <mergeCell ref="AH987:AI988"/>
    <mergeCell ref="AF987:AG988"/>
    <mergeCell ref="AD987:AE988"/>
    <mergeCell ref="AB987:AC988"/>
    <mergeCell ref="X987:Y988"/>
    <mergeCell ref="AL987:AM988"/>
    <mergeCell ref="AJ987:AK988"/>
    <mergeCell ref="E987:E988"/>
    <mergeCell ref="C987:D987"/>
    <mergeCell ref="B987:B988"/>
    <mergeCell ref="V987:W988"/>
    <mergeCell ref="T987:U988"/>
    <mergeCell ref="R987:S988"/>
    <mergeCell ref="P987:Q988"/>
    <mergeCell ref="N987:O988"/>
    <mergeCell ref="AX987:AY988"/>
    <mergeCell ref="AV987:AW988"/>
    <mergeCell ref="AT987:AU988"/>
    <mergeCell ref="AR987:AS988"/>
    <mergeCell ref="AP987:AQ988"/>
    <mergeCell ref="AN987:AO988"/>
    <mergeCell ref="AD989:AE990"/>
    <mergeCell ref="AB989:AC990"/>
    <mergeCell ref="X989:Y990"/>
    <mergeCell ref="BJ987:BK988"/>
    <mergeCell ref="BH987:BI988"/>
    <mergeCell ref="BF987:BG988"/>
    <mergeCell ref="BD987:BE988"/>
    <mergeCell ref="BB987:BC988"/>
    <mergeCell ref="Z987:AA988"/>
    <mergeCell ref="AZ987:BA988"/>
    <mergeCell ref="C989:D989"/>
    <mergeCell ref="B989:B990"/>
    <mergeCell ref="V989:W990"/>
    <mergeCell ref="T989:U990"/>
    <mergeCell ref="R989:S990"/>
    <mergeCell ref="P989:Q990"/>
    <mergeCell ref="N989:O990"/>
    <mergeCell ref="L989:M990"/>
    <mergeCell ref="C990:D990"/>
    <mergeCell ref="J989:K990"/>
    <mergeCell ref="AR989:AS990"/>
    <mergeCell ref="AP989:AQ990"/>
    <mergeCell ref="AN989:AO990"/>
    <mergeCell ref="AL989:AM990"/>
    <mergeCell ref="AJ989:AK990"/>
    <mergeCell ref="E989:E990"/>
    <mergeCell ref="H989:I990"/>
    <mergeCell ref="F989:F990"/>
    <mergeCell ref="AH989:AI990"/>
    <mergeCell ref="AF989:AG990"/>
    <mergeCell ref="BJ989:BK990"/>
    <mergeCell ref="BH989:BI990"/>
    <mergeCell ref="BF989:BG990"/>
    <mergeCell ref="BD989:BE990"/>
    <mergeCell ref="BB989:BC990"/>
    <mergeCell ref="Z989:AA990"/>
    <mergeCell ref="AZ989:BA990"/>
    <mergeCell ref="AX989:AY990"/>
    <mergeCell ref="AV989:AW990"/>
    <mergeCell ref="AT989:AU990"/>
    <mergeCell ref="J991:K992"/>
    <mergeCell ref="H991:I992"/>
    <mergeCell ref="F991:F992"/>
    <mergeCell ref="AH991:AI992"/>
    <mergeCell ref="AF991:AG992"/>
    <mergeCell ref="AD991:AE992"/>
    <mergeCell ref="AB991:AC992"/>
    <mergeCell ref="E991:E992"/>
    <mergeCell ref="C991:D991"/>
    <mergeCell ref="B991:B992"/>
    <mergeCell ref="V991:W992"/>
    <mergeCell ref="T991:U992"/>
    <mergeCell ref="R991:S992"/>
    <mergeCell ref="P991:Q992"/>
    <mergeCell ref="N991:O992"/>
    <mergeCell ref="L991:M992"/>
    <mergeCell ref="C992:D992"/>
    <mergeCell ref="AX991:AY992"/>
    <mergeCell ref="AV991:AW992"/>
    <mergeCell ref="X991:Y992"/>
    <mergeCell ref="AT991:AU992"/>
    <mergeCell ref="AR991:AS992"/>
    <mergeCell ref="AP991:AQ992"/>
    <mergeCell ref="AN991:AO992"/>
    <mergeCell ref="AL991:AM992"/>
    <mergeCell ref="AJ991:AK992"/>
    <mergeCell ref="AD993:AE994"/>
    <mergeCell ref="AB993:AC994"/>
    <mergeCell ref="X993:Y994"/>
    <mergeCell ref="BJ991:BK992"/>
    <mergeCell ref="BH991:BI992"/>
    <mergeCell ref="BF991:BG992"/>
    <mergeCell ref="BD991:BE992"/>
    <mergeCell ref="BB991:BC992"/>
    <mergeCell ref="Z991:AA992"/>
    <mergeCell ref="AZ991:BA992"/>
    <mergeCell ref="C993:D993"/>
    <mergeCell ref="B993:B994"/>
    <mergeCell ref="V993:W994"/>
    <mergeCell ref="T993:U994"/>
    <mergeCell ref="R993:S994"/>
    <mergeCell ref="P993:Q994"/>
    <mergeCell ref="N993:O994"/>
    <mergeCell ref="L993:M994"/>
    <mergeCell ref="C994:D994"/>
    <mergeCell ref="J993:K994"/>
    <mergeCell ref="AR993:AS994"/>
    <mergeCell ref="AP993:AQ994"/>
    <mergeCell ref="AN993:AO994"/>
    <mergeCell ref="AL993:AM994"/>
    <mergeCell ref="AJ993:AK994"/>
    <mergeCell ref="E993:E994"/>
    <mergeCell ref="H993:I994"/>
    <mergeCell ref="F993:F994"/>
    <mergeCell ref="AH993:AI994"/>
    <mergeCell ref="AF993:AG994"/>
    <mergeCell ref="BJ993:BK994"/>
    <mergeCell ref="BH993:BI994"/>
    <mergeCell ref="BF993:BG994"/>
    <mergeCell ref="BD993:BE994"/>
    <mergeCell ref="BB993:BC994"/>
    <mergeCell ref="Z993:AA994"/>
    <mergeCell ref="AZ993:BA994"/>
    <mergeCell ref="AX993:AY994"/>
    <mergeCell ref="AV993:AW994"/>
    <mergeCell ref="AT993:AU994"/>
    <mergeCell ref="L995:M996"/>
    <mergeCell ref="J995:K996"/>
    <mergeCell ref="AL995:AM996"/>
    <mergeCell ref="AJ995:AK996"/>
    <mergeCell ref="AH995:AI996"/>
    <mergeCell ref="AF995:AG996"/>
    <mergeCell ref="AD995:AE996"/>
    <mergeCell ref="AB995:AC996"/>
    <mergeCell ref="H995:I996"/>
    <mergeCell ref="D995:E996"/>
    <mergeCell ref="B995:C996"/>
    <mergeCell ref="Z995:AA996"/>
    <mergeCell ref="X995:Y996"/>
    <mergeCell ref="V995:W996"/>
    <mergeCell ref="T995:U996"/>
    <mergeCell ref="R995:S996"/>
    <mergeCell ref="P995:Q996"/>
    <mergeCell ref="N995:O996"/>
    <mergeCell ref="AX995:AY996"/>
    <mergeCell ref="AV995:AW996"/>
    <mergeCell ref="AT995:AU996"/>
    <mergeCell ref="AR995:AS996"/>
    <mergeCell ref="AP995:AQ996"/>
    <mergeCell ref="AN995:AO996"/>
    <mergeCell ref="BJ995:BK996"/>
    <mergeCell ref="BH995:BI996"/>
    <mergeCell ref="BF995:BG996"/>
    <mergeCell ref="BD995:BE996"/>
    <mergeCell ref="BB995:BC996"/>
    <mergeCell ref="AZ995:BA996"/>
    <mergeCell ref="N997:O997"/>
    <mergeCell ref="L997:M997"/>
    <mergeCell ref="J997:K997"/>
    <mergeCell ref="H997:I997"/>
    <mergeCell ref="D997:E997"/>
    <mergeCell ref="B997:C997"/>
    <mergeCell ref="Z997:AA997"/>
    <mergeCell ref="X997:Y997"/>
    <mergeCell ref="V997:W997"/>
    <mergeCell ref="T997:U997"/>
    <mergeCell ref="R997:S997"/>
    <mergeCell ref="P997:Q997"/>
    <mergeCell ref="AL997:AM997"/>
    <mergeCell ref="AJ997:AK997"/>
    <mergeCell ref="AH997:AI997"/>
    <mergeCell ref="AF997:AG997"/>
    <mergeCell ref="AD997:AE997"/>
    <mergeCell ref="AB997:AC997"/>
    <mergeCell ref="AX997:AY997"/>
    <mergeCell ref="AV997:AW997"/>
    <mergeCell ref="AT997:AU997"/>
    <mergeCell ref="AR997:AS997"/>
    <mergeCell ref="AP997:AQ997"/>
    <mergeCell ref="AN997:AO997"/>
    <mergeCell ref="BJ997:BK997"/>
    <mergeCell ref="BH997:BI997"/>
    <mergeCell ref="BF997:BG997"/>
    <mergeCell ref="BD997:BE997"/>
    <mergeCell ref="BB997:BC997"/>
    <mergeCell ref="AZ997:BA997"/>
    <mergeCell ref="O1000:R1000"/>
    <mergeCell ref="L1000:N1000"/>
    <mergeCell ref="H1000:J1000"/>
    <mergeCell ref="D1000:E1000"/>
    <mergeCell ref="B1000:C1000"/>
    <mergeCell ref="N998:O998"/>
    <mergeCell ref="L998:M998"/>
    <mergeCell ref="J998:K998"/>
    <mergeCell ref="D998:E998"/>
    <mergeCell ref="AK1000:AN1000"/>
    <mergeCell ref="AH1000:AJ1000"/>
    <mergeCell ref="AD1000:AF1000"/>
    <mergeCell ref="Z1000:AC1000"/>
    <mergeCell ref="W1000:Y1000"/>
    <mergeCell ref="S1000:U1000"/>
    <mergeCell ref="O1002:R1002"/>
    <mergeCell ref="L1002:N1002"/>
    <mergeCell ref="H1002:J1002"/>
    <mergeCell ref="D1002:E1002"/>
    <mergeCell ref="B1002:C1002"/>
    <mergeCell ref="BI1000:BK1000"/>
    <mergeCell ref="BE1000:BG1000"/>
    <mergeCell ref="AZ1000:BD1000"/>
    <mergeCell ref="AS1000:AU1000"/>
    <mergeCell ref="AO1000:AQ1000"/>
    <mergeCell ref="AK1002:AN1002"/>
    <mergeCell ref="AH1002:AJ1002"/>
    <mergeCell ref="AD1002:AF1002"/>
    <mergeCell ref="Z1002:AC1002"/>
    <mergeCell ref="W1002:Y1002"/>
    <mergeCell ref="S1002:U1002"/>
    <mergeCell ref="AE889:AK889"/>
    <mergeCell ref="E889:AC889"/>
    <mergeCell ref="B887:BN887"/>
    <mergeCell ref="BA1003:BN1003"/>
    <mergeCell ref="BI1002:BK1002"/>
    <mergeCell ref="BE1002:BG1002"/>
    <mergeCell ref="AZ1002:BD1002"/>
    <mergeCell ref="AS1002:AU1002"/>
    <mergeCell ref="AO1002:AQ1002"/>
    <mergeCell ref="BD891:BM891"/>
    <mergeCell ref="AE891:AH891"/>
    <mergeCell ref="E891:AC891"/>
    <mergeCell ref="C891:D891"/>
    <mergeCell ref="H894:I895"/>
    <mergeCell ref="C894:D895"/>
    <mergeCell ref="B894:B895"/>
    <mergeCell ref="J895:K895"/>
    <mergeCell ref="N895:O895"/>
    <mergeCell ref="L895:M895"/>
    <mergeCell ref="J894:O894"/>
    <mergeCell ref="AZ894:BE894"/>
    <mergeCell ref="AT894:AY894"/>
    <mergeCell ref="AN894:AS894"/>
    <mergeCell ref="AH894:AM894"/>
    <mergeCell ref="T895:U895"/>
    <mergeCell ref="AX895:AY895"/>
    <mergeCell ref="AV895:AW895"/>
    <mergeCell ref="AT895:AU895"/>
    <mergeCell ref="AR895:AS895"/>
    <mergeCell ref="AP895:AQ895"/>
    <mergeCell ref="R895:S895"/>
    <mergeCell ref="P895:Q895"/>
    <mergeCell ref="AF895:AG895"/>
    <mergeCell ref="AD895:AE895"/>
    <mergeCell ref="AB895:AC895"/>
    <mergeCell ref="X894:Y895"/>
    <mergeCell ref="V894:W895"/>
    <mergeCell ref="P894:U894"/>
    <mergeCell ref="AB894:AG894"/>
    <mergeCell ref="Z894:AA895"/>
    <mergeCell ref="AN895:AO895"/>
    <mergeCell ref="AL895:AM895"/>
    <mergeCell ref="AJ895:AK895"/>
    <mergeCell ref="AH895:AI895"/>
    <mergeCell ref="F896:F897"/>
    <mergeCell ref="P896:Q897"/>
    <mergeCell ref="N896:O897"/>
    <mergeCell ref="L896:M897"/>
    <mergeCell ref="J896:K897"/>
    <mergeCell ref="H896:I897"/>
    <mergeCell ref="E896:E897"/>
    <mergeCell ref="C896:D896"/>
    <mergeCell ref="B896:B897"/>
    <mergeCell ref="BJ895:BK895"/>
    <mergeCell ref="BH895:BI895"/>
    <mergeCell ref="BF895:BG895"/>
    <mergeCell ref="BD895:BE895"/>
    <mergeCell ref="BB895:BC895"/>
    <mergeCell ref="AZ895:BA895"/>
    <mergeCell ref="R896:S897"/>
    <mergeCell ref="AD896:AE897"/>
    <mergeCell ref="AB896:AC897"/>
    <mergeCell ref="Z896:AA897"/>
    <mergeCell ref="X896:Y897"/>
    <mergeCell ref="V896:W897"/>
    <mergeCell ref="T896:U897"/>
    <mergeCell ref="AP896:AQ897"/>
    <mergeCell ref="AN896:AO897"/>
    <mergeCell ref="AL896:AM897"/>
    <mergeCell ref="AJ896:AK897"/>
    <mergeCell ref="AH896:AI897"/>
    <mergeCell ref="AF896:AG897"/>
    <mergeCell ref="BB896:BC897"/>
    <mergeCell ref="AZ896:BA897"/>
    <mergeCell ref="AX896:AY897"/>
    <mergeCell ref="AV896:AW897"/>
    <mergeCell ref="AT896:AU897"/>
    <mergeCell ref="AR896:AS897"/>
    <mergeCell ref="E898:E899"/>
    <mergeCell ref="C898:D898"/>
    <mergeCell ref="B898:B899"/>
    <mergeCell ref="C897:D897"/>
    <mergeCell ref="BL896:BN897"/>
    <mergeCell ref="BJ896:BK897"/>
    <mergeCell ref="BH896:BI897"/>
    <mergeCell ref="BF896:BG897"/>
    <mergeCell ref="BD896:BE897"/>
    <mergeCell ref="R898:S899"/>
    <mergeCell ref="P898:Q899"/>
    <mergeCell ref="N898:O899"/>
    <mergeCell ref="L898:M899"/>
    <mergeCell ref="J898:K899"/>
    <mergeCell ref="H898:I899"/>
    <mergeCell ref="AD898:AE899"/>
    <mergeCell ref="AB898:AC899"/>
    <mergeCell ref="Z898:AA899"/>
    <mergeCell ref="X898:Y899"/>
    <mergeCell ref="V898:W899"/>
    <mergeCell ref="T898:U899"/>
    <mergeCell ref="AP898:AQ899"/>
    <mergeCell ref="AN898:AO899"/>
    <mergeCell ref="AL898:AM899"/>
    <mergeCell ref="AJ898:AK899"/>
    <mergeCell ref="AH898:AI899"/>
    <mergeCell ref="AF898:AG899"/>
    <mergeCell ref="BB898:BC899"/>
    <mergeCell ref="AZ898:BA899"/>
    <mergeCell ref="AX898:AY899"/>
    <mergeCell ref="AV898:AW899"/>
    <mergeCell ref="AT898:AU899"/>
    <mergeCell ref="AR898:AS899"/>
    <mergeCell ref="E900:E901"/>
    <mergeCell ref="C900:D900"/>
    <mergeCell ref="B900:B901"/>
    <mergeCell ref="C899:D899"/>
    <mergeCell ref="BL898:BN899"/>
    <mergeCell ref="BJ898:BK899"/>
    <mergeCell ref="BH898:BI899"/>
    <mergeCell ref="BF898:BG899"/>
    <mergeCell ref="BD898:BE899"/>
    <mergeCell ref="R900:S901"/>
    <mergeCell ref="P900:Q901"/>
    <mergeCell ref="N900:O901"/>
    <mergeCell ref="L900:M901"/>
    <mergeCell ref="J900:K901"/>
    <mergeCell ref="H900:I901"/>
    <mergeCell ref="AD900:AE901"/>
    <mergeCell ref="AB900:AC901"/>
    <mergeCell ref="Z900:AA901"/>
    <mergeCell ref="X900:Y901"/>
    <mergeCell ref="V900:W901"/>
    <mergeCell ref="T900:U901"/>
    <mergeCell ref="AP900:AQ901"/>
    <mergeCell ref="AN900:AO901"/>
    <mergeCell ref="AL900:AM901"/>
    <mergeCell ref="AJ900:AK901"/>
    <mergeCell ref="AH900:AI901"/>
    <mergeCell ref="AF900:AG901"/>
    <mergeCell ref="BB900:BC901"/>
    <mergeCell ref="AZ900:BA901"/>
    <mergeCell ref="AX900:AY901"/>
    <mergeCell ref="AV900:AW901"/>
    <mergeCell ref="AT900:AU901"/>
    <mergeCell ref="AR900:AS901"/>
    <mergeCell ref="E902:E903"/>
    <mergeCell ref="C902:D902"/>
    <mergeCell ref="B902:B903"/>
    <mergeCell ref="C901:D901"/>
    <mergeCell ref="BL900:BN901"/>
    <mergeCell ref="BJ900:BK901"/>
    <mergeCell ref="BH900:BI901"/>
    <mergeCell ref="BF900:BG901"/>
    <mergeCell ref="BD900:BE901"/>
    <mergeCell ref="R902:S903"/>
    <mergeCell ref="P902:Q903"/>
    <mergeCell ref="N902:O903"/>
    <mergeCell ref="L902:M903"/>
    <mergeCell ref="J902:K903"/>
    <mergeCell ref="H902:I903"/>
    <mergeCell ref="AD902:AE903"/>
    <mergeCell ref="AB902:AC903"/>
    <mergeCell ref="Z902:AA903"/>
    <mergeCell ref="X902:Y903"/>
    <mergeCell ref="V902:W903"/>
    <mergeCell ref="T902:U903"/>
    <mergeCell ref="AP902:AQ903"/>
    <mergeCell ref="AN902:AO903"/>
    <mergeCell ref="AL902:AM903"/>
    <mergeCell ref="AJ902:AK903"/>
    <mergeCell ref="AH902:AI903"/>
    <mergeCell ref="AF902:AG903"/>
    <mergeCell ref="BB902:BC903"/>
    <mergeCell ref="AZ902:BA903"/>
    <mergeCell ref="AX902:AY903"/>
    <mergeCell ref="AV902:AW903"/>
    <mergeCell ref="AT902:AU903"/>
    <mergeCell ref="AR902:AS903"/>
    <mergeCell ref="E904:E905"/>
    <mergeCell ref="C904:D904"/>
    <mergeCell ref="B904:B905"/>
    <mergeCell ref="C903:D903"/>
    <mergeCell ref="BL902:BN903"/>
    <mergeCell ref="BJ902:BK903"/>
    <mergeCell ref="BH902:BI903"/>
    <mergeCell ref="BF902:BG903"/>
    <mergeCell ref="BD902:BE903"/>
    <mergeCell ref="R904:S905"/>
    <mergeCell ref="P904:Q905"/>
    <mergeCell ref="N904:O905"/>
    <mergeCell ref="L904:M905"/>
    <mergeCell ref="J904:K905"/>
    <mergeCell ref="H904:I905"/>
    <mergeCell ref="AD904:AE905"/>
    <mergeCell ref="AB904:AC905"/>
    <mergeCell ref="Z904:AA905"/>
    <mergeCell ref="X904:Y905"/>
    <mergeCell ref="V904:W905"/>
    <mergeCell ref="T904:U905"/>
    <mergeCell ref="AP904:AQ905"/>
    <mergeCell ref="AN904:AO905"/>
    <mergeCell ref="AL904:AM905"/>
    <mergeCell ref="AJ904:AK905"/>
    <mergeCell ref="AH904:AI905"/>
    <mergeCell ref="AF904:AG905"/>
    <mergeCell ref="BB904:BC905"/>
    <mergeCell ref="AZ904:BA905"/>
    <mergeCell ref="AX904:AY905"/>
    <mergeCell ref="AV904:AW905"/>
    <mergeCell ref="AT904:AU905"/>
    <mergeCell ref="AR904:AS905"/>
    <mergeCell ref="F906:F907"/>
    <mergeCell ref="E906:E907"/>
    <mergeCell ref="C906:D906"/>
    <mergeCell ref="B906:B907"/>
    <mergeCell ref="C905:D905"/>
    <mergeCell ref="BL904:BN905"/>
    <mergeCell ref="BJ904:BK905"/>
    <mergeCell ref="BH904:BI905"/>
    <mergeCell ref="BF904:BG905"/>
    <mergeCell ref="BD904:BE905"/>
    <mergeCell ref="R906:S907"/>
    <mergeCell ref="P906:Q907"/>
    <mergeCell ref="N906:O907"/>
    <mergeCell ref="L906:M907"/>
    <mergeCell ref="J906:K907"/>
    <mergeCell ref="H906:I907"/>
    <mergeCell ref="AD906:AE907"/>
    <mergeCell ref="AB906:AC907"/>
    <mergeCell ref="Z906:AA907"/>
    <mergeCell ref="X906:Y907"/>
    <mergeCell ref="V906:W907"/>
    <mergeCell ref="T906:U907"/>
    <mergeCell ref="AP906:AQ907"/>
    <mergeCell ref="AN906:AO907"/>
    <mergeCell ref="AL906:AM907"/>
    <mergeCell ref="AJ906:AK907"/>
    <mergeCell ref="AH906:AI907"/>
    <mergeCell ref="AF906:AG907"/>
    <mergeCell ref="BB906:BC907"/>
    <mergeCell ref="AZ906:BA907"/>
    <mergeCell ref="AX906:AY907"/>
    <mergeCell ref="AV906:AW907"/>
    <mergeCell ref="AT906:AU907"/>
    <mergeCell ref="AR906:AS907"/>
    <mergeCell ref="F908:F909"/>
    <mergeCell ref="E908:E909"/>
    <mergeCell ref="C908:D908"/>
    <mergeCell ref="B908:B909"/>
    <mergeCell ref="C907:D907"/>
    <mergeCell ref="BL906:BN907"/>
    <mergeCell ref="BJ906:BK907"/>
    <mergeCell ref="BH906:BI907"/>
    <mergeCell ref="BF906:BG907"/>
    <mergeCell ref="BD906:BE907"/>
    <mergeCell ref="R908:S909"/>
    <mergeCell ref="P908:Q909"/>
    <mergeCell ref="N908:O909"/>
    <mergeCell ref="L908:M909"/>
    <mergeCell ref="J908:K909"/>
    <mergeCell ref="H908:I909"/>
    <mergeCell ref="AD908:AE909"/>
    <mergeCell ref="AB908:AC909"/>
    <mergeCell ref="Z908:AA909"/>
    <mergeCell ref="X908:Y909"/>
    <mergeCell ref="V908:W909"/>
    <mergeCell ref="T908:U909"/>
    <mergeCell ref="AP908:AQ909"/>
    <mergeCell ref="AN908:AO909"/>
    <mergeCell ref="AL908:AM909"/>
    <mergeCell ref="AJ908:AK909"/>
    <mergeCell ref="AH908:AI909"/>
    <mergeCell ref="AF908:AG909"/>
    <mergeCell ref="BB908:BC909"/>
    <mergeCell ref="AZ908:BA909"/>
    <mergeCell ref="AX908:AY909"/>
    <mergeCell ref="AV908:AW909"/>
    <mergeCell ref="AT908:AU909"/>
    <mergeCell ref="AR908:AS909"/>
    <mergeCell ref="F910:F911"/>
    <mergeCell ref="E910:E911"/>
    <mergeCell ref="C910:D910"/>
    <mergeCell ref="B910:B911"/>
    <mergeCell ref="C909:D909"/>
    <mergeCell ref="BL908:BN909"/>
    <mergeCell ref="BJ908:BK909"/>
    <mergeCell ref="BH908:BI909"/>
    <mergeCell ref="BF908:BG909"/>
    <mergeCell ref="BD908:BE909"/>
    <mergeCell ref="R910:S911"/>
    <mergeCell ref="P910:Q911"/>
    <mergeCell ref="N910:O911"/>
    <mergeCell ref="L910:M911"/>
    <mergeCell ref="J910:K911"/>
    <mergeCell ref="H910:I911"/>
    <mergeCell ref="AD910:AE911"/>
    <mergeCell ref="AB910:AC911"/>
    <mergeCell ref="Z910:AA911"/>
    <mergeCell ref="X910:Y911"/>
    <mergeCell ref="V910:W911"/>
    <mergeCell ref="T910:U911"/>
    <mergeCell ref="AP910:AQ911"/>
    <mergeCell ref="AN910:AO911"/>
    <mergeCell ref="AL910:AM911"/>
    <mergeCell ref="AJ910:AK911"/>
    <mergeCell ref="AH910:AI911"/>
    <mergeCell ref="AF910:AG911"/>
    <mergeCell ref="BB910:BC911"/>
    <mergeCell ref="AZ910:BA911"/>
    <mergeCell ref="AX910:AY911"/>
    <mergeCell ref="AV910:AW911"/>
    <mergeCell ref="AT910:AU911"/>
    <mergeCell ref="AR910:AS911"/>
    <mergeCell ref="F912:F913"/>
    <mergeCell ref="E912:E913"/>
    <mergeCell ref="C912:D912"/>
    <mergeCell ref="B912:B913"/>
    <mergeCell ref="C911:D911"/>
    <mergeCell ref="BL910:BN911"/>
    <mergeCell ref="BJ910:BK911"/>
    <mergeCell ref="BH910:BI911"/>
    <mergeCell ref="BF910:BG911"/>
    <mergeCell ref="BD910:BE911"/>
    <mergeCell ref="R912:S913"/>
    <mergeCell ref="P912:Q913"/>
    <mergeCell ref="N912:O913"/>
    <mergeCell ref="L912:M913"/>
    <mergeCell ref="J912:K913"/>
    <mergeCell ref="H912:I913"/>
    <mergeCell ref="AD912:AE913"/>
    <mergeCell ref="AB912:AC913"/>
    <mergeCell ref="Z912:AA913"/>
    <mergeCell ref="X912:Y913"/>
    <mergeCell ref="V912:W913"/>
    <mergeCell ref="T912:U913"/>
    <mergeCell ref="AP912:AQ913"/>
    <mergeCell ref="AN912:AO913"/>
    <mergeCell ref="AL912:AM913"/>
    <mergeCell ref="AJ912:AK913"/>
    <mergeCell ref="AH912:AI913"/>
    <mergeCell ref="AF912:AG913"/>
    <mergeCell ref="BB912:BC913"/>
    <mergeCell ref="AZ912:BA913"/>
    <mergeCell ref="AX912:AY913"/>
    <mergeCell ref="AV912:AW913"/>
    <mergeCell ref="AT912:AU913"/>
    <mergeCell ref="AR912:AS913"/>
    <mergeCell ref="F914:F915"/>
    <mergeCell ref="E914:E915"/>
    <mergeCell ref="C914:D914"/>
    <mergeCell ref="B914:B915"/>
    <mergeCell ref="C913:D913"/>
    <mergeCell ref="BL912:BN913"/>
    <mergeCell ref="BJ912:BK913"/>
    <mergeCell ref="BH912:BI913"/>
    <mergeCell ref="BF912:BG913"/>
    <mergeCell ref="BD912:BE913"/>
    <mergeCell ref="R914:S915"/>
    <mergeCell ref="P914:Q915"/>
    <mergeCell ref="N914:O915"/>
    <mergeCell ref="L914:M915"/>
    <mergeCell ref="J914:K915"/>
    <mergeCell ref="H914:I915"/>
    <mergeCell ref="AD914:AE915"/>
    <mergeCell ref="AB914:AC915"/>
    <mergeCell ref="Z914:AA915"/>
    <mergeCell ref="X914:Y915"/>
    <mergeCell ref="V914:W915"/>
    <mergeCell ref="T914:U915"/>
    <mergeCell ref="AP914:AQ915"/>
    <mergeCell ref="AN914:AO915"/>
    <mergeCell ref="AL914:AM915"/>
    <mergeCell ref="AJ914:AK915"/>
    <mergeCell ref="AH914:AI915"/>
    <mergeCell ref="AF914:AG915"/>
    <mergeCell ref="BB914:BC915"/>
    <mergeCell ref="AZ914:BA915"/>
    <mergeCell ref="AX914:AY915"/>
    <mergeCell ref="AV914:AW915"/>
    <mergeCell ref="AT914:AU915"/>
    <mergeCell ref="AR914:AS915"/>
    <mergeCell ref="F916:F917"/>
    <mergeCell ref="E916:E917"/>
    <mergeCell ref="C916:D916"/>
    <mergeCell ref="B916:B917"/>
    <mergeCell ref="C915:D915"/>
    <mergeCell ref="BL914:BN915"/>
    <mergeCell ref="BJ914:BK915"/>
    <mergeCell ref="BH914:BI915"/>
    <mergeCell ref="BF914:BG915"/>
    <mergeCell ref="BD914:BE915"/>
    <mergeCell ref="R916:S917"/>
    <mergeCell ref="P916:Q917"/>
    <mergeCell ref="N916:O917"/>
    <mergeCell ref="L916:M917"/>
    <mergeCell ref="J916:K917"/>
    <mergeCell ref="H916:I917"/>
    <mergeCell ref="AD916:AE917"/>
    <mergeCell ref="AB916:AC917"/>
    <mergeCell ref="Z916:AA917"/>
    <mergeCell ref="X916:Y917"/>
    <mergeCell ref="V916:W917"/>
    <mergeCell ref="T916:U917"/>
    <mergeCell ref="AP916:AQ917"/>
    <mergeCell ref="AN916:AO917"/>
    <mergeCell ref="AL916:AM917"/>
    <mergeCell ref="AJ916:AK917"/>
    <mergeCell ref="AH916:AI917"/>
    <mergeCell ref="AF916:AG917"/>
    <mergeCell ref="BB916:BC917"/>
    <mergeCell ref="AZ916:BA917"/>
    <mergeCell ref="AX916:AY917"/>
    <mergeCell ref="AV916:AW917"/>
    <mergeCell ref="AT916:AU917"/>
    <mergeCell ref="AR916:AS917"/>
    <mergeCell ref="F918:F919"/>
    <mergeCell ref="E918:E919"/>
    <mergeCell ref="C918:D918"/>
    <mergeCell ref="B918:B919"/>
    <mergeCell ref="C917:D917"/>
    <mergeCell ref="BL916:BN917"/>
    <mergeCell ref="BJ916:BK917"/>
    <mergeCell ref="BH916:BI917"/>
    <mergeCell ref="BF916:BG917"/>
    <mergeCell ref="BD916:BE917"/>
    <mergeCell ref="R918:S919"/>
    <mergeCell ref="P918:Q919"/>
    <mergeCell ref="N918:O919"/>
    <mergeCell ref="L918:M919"/>
    <mergeCell ref="J918:K919"/>
    <mergeCell ref="H918:I919"/>
    <mergeCell ref="AD918:AE919"/>
    <mergeCell ref="AB918:AC919"/>
    <mergeCell ref="Z918:AA919"/>
    <mergeCell ref="X918:Y919"/>
    <mergeCell ref="V918:W919"/>
    <mergeCell ref="T918:U919"/>
    <mergeCell ref="AP918:AQ919"/>
    <mergeCell ref="AN918:AO919"/>
    <mergeCell ref="AL918:AM919"/>
    <mergeCell ref="AJ918:AK919"/>
    <mergeCell ref="AH918:AI919"/>
    <mergeCell ref="AF918:AG919"/>
    <mergeCell ref="BB918:BC919"/>
    <mergeCell ref="AZ918:BA919"/>
    <mergeCell ref="AX918:AY919"/>
    <mergeCell ref="AV918:AW919"/>
    <mergeCell ref="AT918:AU919"/>
    <mergeCell ref="AR918:AS919"/>
    <mergeCell ref="F920:F921"/>
    <mergeCell ref="E920:E921"/>
    <mergeCell ref="C920:D920"/>
    <mergeCell ref="B920:B921"/>
    <mergeCell ref="C919:D919"/>
    <mergeCell ref="BL918:BN919"/>
    <mergeCell ref="BJ918:BK919"/>
    <mergeCell ref="BH918:BI919"/>
    <mergeCell ref="BF918:BG919"/>
    <mergeCell ref="BD918:BE919"/>
    <mergeCell ref="R920:S921"/>
    <mergeCell ref="P920:Q921"/>
    <mergeCell ref="N920:O921"/>
    <mergeCell ref="L920:M921"/>
    <mergeCell ref="J920:K921"/>
    <mergeCell ref="H920:I921"/>
    <mergeCell ref="AD920:AE921"/>
    <mergeCell ref="AB920:AC921"/>
    <mergeCell ref="Z920:AA921"/>
    <mergeCell ref="X920:Y921"/>
    <mergeCell ref="V920:W921"/>
    <mergeCell ref="T920:U921"/>
    <mergeCell ref="AP920:AQ921"/>
    <mergeCell ref="AN920:AO921"/>
    <mergeCell ref="AL920:AM921"/>
    <mergeCell ref="AJ920:AK921"/>
    <mergeCell ref="AH920:AI921"/>
    <mergeCell ref="AF920:AG921"/>
    <mergeCell ref="BB920:BC921"/>
    <mergeCell ref="AZ920:BA921"/>
    <mergeCell ref="AX920:AY921"/>
    <mergeCell ref="AV920:AW921"/>
    <mergeCell ref="AT920:AU921"/>
    <mergeCell ref="AR920:AS921"/>
    <mergeCell ref="F922:F923"/>
    <mergeCell ref="E922:E923"/>
    <mergeCell ref="C922:D922"/>
    <mergeCell ref="B922:B923"/>
    <mergeCell ref="C921:D921"/>
    <mergeCell ref="BL920:BN921"/>
    <mergeCell ref="BJ920:BK921"/>
    <mergeCell ref="BH920:BI921"/>
    <mergeCell ref="BF920:BG921"/>
    <mergeCell ref="BD920:BE921"/>
    <mergeCell ref="R922:S923"/>
    <mergeCell ref="P922:Q923"/>
    <mergeCell ref="N922:O923"/>
    <mergeCell ref="L922:M923"/>
    <mergeCell ref="J922:K923"/>
    <mergeCell ref="H922:I923"/>
    <mergeCell ref="AD922:AE923"/>
    <mergeCell ref="AB922:AC923"/>
    <mergeCell ref="Z922:AA923"/>
    <mergeCell ref="X922:Y923"/>
    <mergeCell ref="V922:W923"/>
    <mergeCell ref="T922:U923"/>
    <mergeCell ref="AP922:AQ923"/>
    <mergeCell ref="AN922:AO923"/>
    <mergeCell ref="AL922:AM923"/>
    <mergeCell ref="AJ922:AK923"/>
    <mergeCell ref="AH922:AI923"/>
    <mergeCell ref="AF922:AG923"/>
    <mergeCell ref="BB922:BC923"/>
    <mergeCell ref="AZ922:BA923"/>
    <mergeCell ref="AX922:AY923"/>
    <mergeCell ref="AV922:AW923"/>
    <mergeCell ref="AT922:AU923"/>
    <mergeCell ref="AR922:AS923"/>
    <mergeCell ref="F924:F925"/>
    <mergeCell ref="E924:E925"/>
    <mergeCell ref="C924:D924"/>
    <mergeCell ref="B924:B925"/>
    <mergeCell ref="C923:D923"/>
    <mergeCell ref="BL922:BN923"/>
    <mergeCell ref="BJ922:BK923"/>
    <mergeCell ref="BH922:BI923"/>
    <mergeCell ref="BF922:BG923"/>
    <mergeCell ref="BD922:BE923"/>
    <mergeCell ref="R924:S925"/>
    <mergeCell ref="P924:Q925"/>
    <mergeCell ref="N924:O925"/>
    <mergeCell ref="L924:M925"/>
    <mergeCell ref="J924:K925"/>
    <mergeCell ref="H924:I925"/>
    <mergeCell ref="AD924:AE925"/>
    <mergeCell ref="AB924:AC925"/>
    <mergeCell ref="Z924:AA925"/>
    <mergeCell ref="X924:Y925"/>
    <mergeCell ref="V924:W925"/>
    <mergeCell ref="T924:U925"/>
    <mergeCell ref="AP924:AQ925"/>
    <mergeCell ref="AN924:AO925"/>
    <mergeCell ref="AL924:AM925"/>
    <mergeCell ref="AJ924:AK925"/>
    <mergeCell ref="AH924:AI925"/>
    <mergeCell ref="AF924:AG925"/>
    <mergeCell ref="BB924:BC925"/>
    <mergeCell ref="AZ924:BA925"/>
    <mergeCell ref="AX924:AY925"/>
    <mergeCell ref="AV924:AW925"/>
    <mergeCell ref="AT924:AU925"/>
    <mergeCell ref="AR924:AS925"/>
    <mergeCell ref="F926:F927"/>
    <mergeCell ref="E926:E927"/>
    <mergeCell ref="C926:D926"/>
    <mergeCell ref="B926:B927"/>
    <mergeCell ref="C925:D925"/>
    <mergeCell ref="BL924:BN925"/>
    <mergeCell ref="BJ924:BK925"/>
    <mergeCell ref="BH924:BI925"/>
    <mergeCell ref="BF924:BG925"/>
    <mergeCell ref="BD924:BE925"/>
    <mergeCell ref="R926:S927"/>
    <mergeCell ref="P926:Q927"/>
    <mergeCell ref="N926:O927"/>
    <mergeCell ref="L926:M927"/>
    <mergeCell ref="J926:K927"/>
    <mergeCell ref="H926:I927"/>
    <mergeCell ref="AD926:AE927"/>
    <mergeCell ref="AB926:AC927"/>
    <mergeCell ref="Z926:AA927"/>
    <mergeCell ref="X926:Y927"/>
    <mergeCell ref="V926:W927"/>
    <mergeCell ref="T926:U927"/>
    <mergeCell ref="AP926:AQ927"/>
    <mergeCell ref="AN926:AO927"/>
    <mergeCell ref="AL926:AM927"/>
    <mergeCell ref="AJ926:AK927"/>
    <mergeCell ref="AH926:AI927"/>
    <mergeCell ref="AF926:AG927"/>
    <mergeCell ref="BB926:BC927"/>
    <mergeCell ref="AZ926:BA927"/>
    <mergeCell ref="AX926:AY927"/>
    <mergeCell ref="AV926:AW927"/>
    <mergeCell ref="AT926:AU927"/>
    <mergeCell ref="AR926:AS927"/>
    <mergeCell ref="F928:F929"/>
    <mergeCell ref="E928:E929"/>
    <mergeCell ref="C928:D928"/>
    <mergeCell ref="B928:B929"/>
    <mergeCell ref="C927:D927"/>
    <mergeCell ref="BL926:BN927"/>
    <mergeCell ref="BJ926:BK927"/>
    <mergeCell ref="BH926:BI927"/>
    <mergeCell ref="BF926:BG927"/>
    <mergeCell ref="BD926:BE927"/>
    <mergeCell ref="R928:S929"/>
    <mergeCell ref="P928:Q929"/>
    <mergeCell ref="N928:O929"/>
    <mergeCell ref="L928:M929"/>
    <mergeCell ref="J928:K929"/>
    <mergeCell ref="H928:I929"/>
    <mergeCell ref="AD928:AE929"/>
    <mergeCell ref="AB928:AC929"/>
    <mergeCell ref="Z928:AA929"/>
    <mergeCell ref="X928:Y929"/>
    <mergeCell ref="V928:W929"/>
    <mergeCell ref="T928:U929"/>
    <mergeCell ref="AP928:AQ929"/>
    <mergeCell ref="AN928:AO929"/>
    <mergeCell ref="AL928:AM929"/>
    <mergeCell ref="AJ928:AK929"/>
    <mergeCell ref="AH928:AI929"/>
    <mergeCell ref="AF928:AG929"/>
    <mergeCell ref="BB928:BC929"/>
    <mergeCell ref="AZ928:BA929"/>
    <mergeCell ref="AX928:AY929"/>
    <mergeCell ref="AV928:AW929"/>
    <mergeCell ref="AT928:AU929"/>
    <mergeCell ref="AR928:AS929"/>
    <mergeCell ref="F930:F931"/>
    <mergeCell ref="E930:E931"/>
    <mergeCell ref="C930:D930"/>
    <mergeCell ref="B930:B931"/>
    <mergeCell ref="C929:D929"/>
    <mergeCell ref="BL928:BN929"/>
    <mergeCell ref="BJ928:BK929"/>
    <mergeCell ref="BH928:BI929"/>
    <mergeCell ref="BF928:BG929"/>
    <mergeCell ref="BD928:BE929"/>
    <mergeCell ref="R930:S931"/>
    <mergeCell ref="P930:Q931"/>
    <mergeCell ref="N930:O931"/>
    <mergeCell ref="L930:M931"/>
    <mergeCell ref="J930:K931"/>
    <mergeCell ref="H930:I931"/>
    <mergeCell ref="AD930:AE931"/>
    <mergeCell ref="AB930:AC931"/>
    <mergeCell ref="Z930:AA931"/>
    <mergeCell ref="X930:Y931"/>
    <mergeCell ref="V930:W931"/>
    <mergeCell ref="T930:U931"/>
    <mergeCell ref="AP930:AQ931"/>
    <mergeCell ref="AN930:AO931"/>
    <mergeCell ref="AL930:AM931"/>
    <mergeCell ref="AJ930:AK931"/>
    <mergeCell ref="AH930:AI931"/>
    <mergeCell ref="AF930:AG931"/>
    <mergeCell ref="BB930:BC931"/>
    <mergeCell ref="AZ930:BA931"/>
    <mergeCell ref="AX930:AY931"/>
    <mergeCell ref="AV930:AW931"/>
    <mergeCell ref="AT930:AU931"/>
    <mergeCell ref="AR930:AS931"/>
    <mergeCell ref="F932:F933"/>
    <mergeCell ref="E932:E933"/>
    <mergeCell ref="C932:D932"/>
    <mergeCell ref="B932:B933"/>
    <mergeCell ref="C931:D931"/>
    <mergeCell ref="BL930:BN931"/>
    <mergeCell ref="BJ930:BK931"/>
    <mergeCell ref="BH930:BI931"/>
    <mergeCell ref="BF930:BG931"/>
    <mergeCell ref="BD930:BE931"/>
    <mergeCell ref="R932:S933"/>
    <mergeCell ref="P932:Q933"/>
    <mergeCell ref="N932:O933"/>
    <mergeCell ref="L932:M933"/>
    <mergeCell ref="J932:K933"/>
    <mergeCell ref="H932:I933"/>
    <mergeCell ref="AD932:AE933"/>
    <mergeCell ref="AB932:AC933"/>
    <mergeCell ref="Z932:AA933"/>
    <mergeCell ref="X932:Y933"/>
    <mergeCell ref="V932:W933"/>
    <mergeCell ref="T932:U933"/>
    <mergeCell ref="AP932:AQ933"/>
    <mergeCell ref="AN932:AO933"/>
    <mergeCell ref="AL932:AM933"/>
    <mergeCell ref="AJ932:AK933"/>
    <mergeCell ref="AH932:AI933"/>
    <mergeCell ref="AF932:AG933"/>
    <mergeCell ref="BB932:BC933"/>
    <mergeCell ref="AZ932:BA933"/>
    <mergeCell ref="AX932:AY933"/>
    <mergeCell ref="AV932:AW933"/>
    <mergeCell ref="AT932:AU933"/>
    <mergeCell ref="AR932:AS933"/>
    <mergeCell ref="F934:F935"/>
    <mergeCell ref="E934:E935"/>
    <mergeCell ref="C934:D934"/>
    <mergeCell ref="B934:B935"/>
    <mergeCell ref="C933:D933"/>
    <mergeCell ref="BL932:BN933"/>
    <mergeCell ref="BJ932:BK933"/>
    <mergeCell ref="BH932:BI933"/>
    <mergeCell ref="BF932:BG933"/>
    <mergeCell ref="BD932:BE933"/>
    <mergeCell ref="R934:S935"/>
    <mergeCell ref="P934:Q935"/>
    <mergeCell ref="N934:O935"/>
    <mergeCell ref="L934:M935"/>
    <mergeCell ref="J934:K935"/>
    <mergeCell ref="H934:I935"/>
    <mergeCell ref="AD934:AE935"/>
    <mergeCell ref="AB934:AC935"/>
    <mergeCell ref="Z934:AA935"/>
    <mergeCell ref="X934:Y935"/>
    <mergeCell ref="V934:W935"/>
    <mergeCell ref="T934:U935"/>
    <mergeCell ref="AP934:AQ935"/>
    <mergeCell ref="AN934:AO935"/>
    <mergeCell ref="AL934:AM935"/>
    <mergeCell ref="AJ934:AK935"/>
    <mergeCell ref="AH934:AI935"/>
    <mergeCell ref="AF934:AG935"/>
    <mergeCell ref="BB934:BC935"/>
    <mergeCell ref="AZ934:BA935"/>
    <mergeCell ref="AX934:AY935"/>
    <mergeCell ref="AV934:AW935"/>
    <mergeCell ref="AT934:AU935"/>
    <mergeCell ref="AR934:AS935"/>
    <mergeCell ref="J936:K937"/>
    <mergeCell ref="H936:I937"/>
    <mergeCell ref="D936:E937"/>
    <mergeCell ref="B936:C937"/>
    <mergeCell ref="C935:D935"/>
    <mergeCell ref="BL934:BN935"/>
    <mergeCell ref="BJ934:BK935"/>
    <mergeCell ref="BH934:BI935"/>
    <mergeCell ref="BF934:BG935"/>
    <mergeCell ref="BD934:BE935"/>
    <mergeCell ref="V936:W937"/>
    <mergeCell ref="T936:U937"/>
    <mergeCell ref="R936:S937"/>
    <mergeCell ref="P936:Q937"/>
    <mergeCell ref="N936:O937"/>
    <mergeCell ref="L936:M937"/>
    <mergeCell ref="AH936:AI937"/>
    <mergeCell ref="AF936:AG937"/>
    <mergeCell ref="AD936:AE937"/>
    <mergeCell ref="AB936:AC937"/>
    <mergeCell ref="Z936:AA937"/>
    <mergeCell ref="X936:Y937"/>
    <mergeCell ref="AT936:AU937"/>
    <mergeCell ref="AR936:AS937"/>
    <mergeCell ref="AP936:AQ937"/>
    <mergeCell ref="AN936:AO937"/>
    <mergeCell ref="AL936:AM937"/>
    <mergeCell ref="AJ936:AK937"/>
    <mergeCell ref="B938:C938"/>
    <mergeCell ref="BL936:BN937"/>
    <mergeCell ref="BJ936:BK937"/>
    <mergeCell ref="BH936:BI937"/>
    <mergeCell ref="BF936:BG937"/>
    <mergeCell ref="BD936:BE937"/>
    <mergeCell ref="BB936:BC937"/>
    <mergeCell ref="AZ936:BA937"/>
    <mergeCell ref="AX936:AY937"/>
    <mergeCell ref="AV936:AW937"/>
    <mergeCell ref="P938:Q938"/>
    <mergeCell ref="N938:O938"/>
    <mergeCell ref="L938:M938"/>
    <mergeCell ref="J938:K938"/>
    <mergeCell ref="H938:I938"/>
    <mergeCell ref="D938:E938"/>
    <mergeCell ref="AB938:AC938"/>
    <mergeCell ref="Z938:AA938"/>
    <mergeCell ref="X938:Y938"/>
    <mergeCell ref="V938:W938"/>
    <mergeCell ref="T938:U938"/>
    <mergeCell ref="R938:S938"/>
    <mergeCell ref="AN938:AO938"/>
    <mergeCell ref="AL938:AM938"/>
    <mergeCell ref="AJ938:AK938"/>
    <mergeCell ref="AH938:AI938"/>
    <mergeCell ref="AF938:AG938"/>
    <mergeCell ref="AD938:AE938"/>
    <mergeCell ref="AZ938:BA938"/>
    <mergeCell ref="AX938:AY938"/>
    <mergeCell ref="AV938:AW938"/>
    <mergeCell ref="AT938:AU938"/>
    <mergeCell ref="AR938:AS938"/>
    <mergeCell ref="AP938:AQ938"/>
    <mergeCell ref="BL938:BN938"/>
    <mergeCell ref="BJ938:BK938"/>
    <mergeCell ref="BH938:BI938"/>
    <mergeCell ref="BF938:BG938"/>
    <mergeCell ref="BD938:BE938"/>
    <mergeCell ref="BB938:BC938"/>
    <mergeCell ref="O941:R941"/>
    <mergeCell ref="L941:N941"/>
    <mergeCell ref="H941:J941"/>
    <mergeCell ref="D941:E941"/>
    <mergeCell ref="B941:C941"/>
    <mergeCell ref="N939:O939"/>
    <mergeCell ref="L939:M939"/>
    <mergeCell ref="J939:K939"/>
    <mergeCell ref="D939:E939"/>
    <mergeCell ref="AK941:AN941"/>
    <mergeCell ref="AH941:AJ941"/>
    <mergeCell ref="AD941:AF941"/>
    <mergeCell ref="Z941:AC941"/>
    <mergeCell ref="W941:Y941"/>
    <mergeCell ref="S941:U941"/>
    <mergeCell ref="O943:R943"/>
    <mergeCell ref="L943:N943"/>
    <mergeCell ref="H943:J943"/>
    <mergeCell ref="D943:E943"/>
    <mergeCell ref="B943:C943"/>
    <mergeCell ref="BI941:BK941"/>
    <mergeCell ref="BE941:BG941"/>
    <mergeCell ref="AZ941:BD941"/>
    <mergeCell ref="AS941:AU941"/>
    <mergeCell ref="AO941:AQ941"/>
    <mergeCell ref="AK943:AN943"/>
    <mergeCell ref="AH943:AJ943"/>
    <mergeCell ref="AD943:AF943"/>
    <mergeCell ref="Z943:AC943"/>
    <mergeCell ref="W943:Y943"/>
    <mergeCell ref="S943:U943"/>
    <mergeCell ref="AE830:AK830"/>
    <mergeCell ref="E830:AC830"/>
    <mergeCell ref="B828:BN828"/>
    <mergeCell ref="BA944:BN944"/>
    <mergeCell ref="BI943:BK943"/>
    <mergeCell ref="BE943:BG943"/>
    <mergeCell ref="AZ943:BD943"/>
    <mergeCell ref="AS943:AU943"/>
    <mergeCell ref="AO943:AQ943"/>
    <mergeCell ref="BD832:BM832"/>
    <mergeCell ref="AE832:AH832"/>
    <mergeCell ref="E832:AC832"/>
    <mergeCell ref="C832:D832"/>
    <mergeCell ref="H835:I836"/>
    <mergeCell ref="C835:D836"/>
    <mergeCell ref="B835:B836"/>
    <mergeCell ref="J836:K836"/>
    <mergeCell ref="N836:O836"/>
    <mergeCell ref="L836:M836"/>
    <mergeCell ref="J835:O835"/>
    <mergeCell ref="BF835:BK835"/>
    <mergeCell ref="AZ835:BE835"/>
    <mergeCell ref="AT835:AY835"/>
    <mergeCell ref="AN835:AS835"/>
    <mergeCell ref="AH835:AM835"/>
    <mergeCell ref="T836:U836"/>
    <mergeCell ref="AX836:AY836"/>
    <mergeCell ref="AV836:AW836"/>
    <mergeCell ref="AT836:AU836"/>
    <mergeCell ref="AR836:AS836"/>
    <mergeCell ref="R836:S836"/>
    <mergeCell ref="P836:Q836"/>
    <mergeCell ref="AF836:AG836"/>
    <mergeCell ref="AD836:AE836"/>
    <mergeCell ref="AB836:AC836"/>
    <mergeCell ref="X835:Y836"/>
    <mergeCell ref="V835:W836"/>
    <mergeCell ref="P835:U835"/>
    <mergeCell ref="AB835:AG835"/>
    <mergeCell ref="Z835:AA836"/>
    <mergeCell ref="AP836:AQ836"/>
    <mergeCell ref="AN836:AO836"/>
    <mergeCell ref="AL836:AM836"/>
    <mergeCell ref="AJ836:AK836"/>
    <mergeCell ref="AH836:AI836"/>
    <mergeCell ref="F837:F838"/>
    <mergeCell ref="P837:Q838"/>
    <mergeCell ref="N837:O838"/>
    <mergeCell ref="L837:M838"/>
    <mergeCell ref="J837:K838"/>
    <mergeCell ref="E837:E838"/>
    <mergeCell ref="C837:D837"/>
    <mergeCell ref="B837:B838"/>
    <mergeCell ref="BJ836:BK836"/>
    <mergeCell ref="BH836:BI836"/>
    <mergeCell ref="BF836:BG836"/>
    <mergeCell ref="BD836:BE836"/>
    <mergeCell ref="BB836:BC836"/>
    <mergeCell ref="AZ836:BA836"/>
    <mergeCell ref="R837:S838"/>
    <mergeCell ref="H837:I838"/>
    <mergeCell ref="AD837:AE838"/>
    <mergeCell ref="AB837:AC838"/>
    <mergeCell ref="Z837:AA838"/>
    <mergeCell ref="X837:Y838"/>
    <mergeCell ref="V837:W838"/>
    <mergeCell ref="T837:U838"/>
    <mergeCell ref="AP837:AQ838"/>
    <mergeCell ref="AN837:AO838"/>
    <mergeCell ref="AL837:AM838"/>
    <mergeCell ref="AJ837:AK838"/>
    <mergeCell ref="AH837:AI838"/>
    <mergeCell ref="AF837:AG838"/>
    <mergeCell ref="BB837:BC838"/>
    <mergeCell ref="AZ837:BA838"/>
    <mergeCell ref="AX837:AY838"/>
    <mergeCell ref="AV837:AW838"/>
    <mergeCell ref="AT837:AU838"/>
    <mergeCell ref="AR837:AS838"/>
    <mergeCell ref="F839:F840"/>
    <mergeCell ref="E839:E840"/>
    <mergeCell ref="C839:D839"/>
    <mergeCell ref="B839:B840"/>
    <mergeCell ref="C838:D838"/>
    <mergeCell ref="BL837:BN838"/>
    <mergeCell ref="BJ837:BK838"/>
    <mergeCell ref="BH837:BI838"/>
    <mergeCell ref="BF837:BG838"/>
    <mergeCell ref="BD837:BE838"/>
    <mergeCell ref="R839:S840"/>
    <mergeCell ref="P839:Q840"/>
    <mergeCell ref="N839:O840"/>
    <mergeCell ref="L839:M840"/>
    <mergeCell ref="J839:K840"/>
    <mergeCell ref="H839:I840"/>
    <mergeCell ref="AD839:AE840"/>
    <mergeCell ref="AB839:AC840"/>
    <mergeCell ref="Z839:AA840"/>
    <mergeCell ref="X839:Y840"/>
    <mergeCell ref="V839:W840"/>
    <mergeCell ref="T839:U840"/>
    <mergeCell ref="AP839:AQ840"/>
    <mergeCell ref="AN839:AO840"/>
    <mergeCell ref="AL839:AM840"/>
    <mergeCell ref="AJ839:AK840"/>
    <mergeCell ref="AH839:AI840"/>
    <mergeCell ref="AF839:AG840"/>
    <mergeCell ref="BB839:BC840"/>
    <mergeCell ref="AZ839:BA840"/>
    <mergeCell ref="AX839:AY840"/>
    <mergeCell ref="AV839:AW840"/>
    <mergeCell ref="AT839:AU840"/>
    <mergeCell ref="AR839:AS840"/>
    <mergeCell ref="F841:F842"/>
    <mergeCell ref="E841:E842"/>
    <mergeCell ref="C841:D841"/>
    <mergeCell ref="B841:B842"/>
    <mergeCell ref="C840:D840"/>
    <mergeCell ref="BL839:BN840"/>
    <mergeCell ref="BJ839:BK840"/>
    <mergeCell ref="BH839:BI840"/>
    <mergeCell ref="BF839:BG840"/>
    <mergeCell ref="BD839:BE840"/>
    <mergeCell ref="R841:S842"/>
    <mergeCell ref="P841:Q842"/>
    <mergeCell ref="N841:O842"/>
    <mergeCell ref="L841:M842"/>
    <mergeCell ref="J841:K842"/>
    <mergeCell ref="H841:I842"/>
    <mergeCell ref="AD841:AE842"/>
    <mergeCell ref="AB841:AC842"/>
    <mergeCell ref="Z841:AA842"/>
    <mergeCell ref="X841:Y842"/>
    <mergeCell ref="V841:W842"/>
    <mergeCell ref="T841:U842"/>
    <mergeCell ref="AP841:AQ842"/>
    <mergeCell ref="AN841:AO842"/>
    <mergeCell ref="AL841:AM842"/>
    <mergeCell ref="AJ841:AK842"/>
    <mergeCell ref="AH841:AI842"/>
    <mergeCell ref="AF841:AG842"/>
    <mergeCell ref="BB841:BC842"/>
    <mergeCell ref="AZ841:BA842"/>
    <mergeCell ref="AX841:AY842"/>
    <mergeCell ref="AV841:AW842"/>
    <mergeCell ref="AT841:AU842"/>
    <mergeCell ref="AR841:AS842"/>
    <mergeCell ref="F843:F844"/>
    <mergeCell ref="E843:E844"/>
    <mergeCell ref="C843:D843"/>
    <mergeCell ref="B843:B844"/>
    <mergeCell ref="C842:D842"/>
    <mergeCell ref="BL841:BN842"/>
    <mergeCell ref="BJ841:BK842"/>
    <mergeCell ref="BH841:BI842"/>
    <mergeCell ref="BF841:BG842"/>
    <mergeCell ref="BD841:BE842"/>
    <mergeCell ref="R843:S844"/>
    <mergeCell ref="P843:Q844"/>
    <mergeCell ref="N843:O844"/>
    <mergeCell ref="L843:M844"/>
    <mergeCell ref="J843:K844"/>
    <mergeCell ref="H843:I844"/>
    <mergeCell ref="AD843:AE844"/>
    <mergeCell ref="AB843:AC844"/>
    <mergeCell ref="Z843:AA844"/>
    <mergeCell ref="X843:Y844"/>
    <mergeCell ref="V843:W844"/>
    <mergeCell ref="T843:U844"/>
    <mergeCell ref="AP843:AQ844"/>
    <mergeCell ref="AN843:AO844"/>
    <mergeCell ref="AL843:AM844"/>
    <mergeCell ref="AJ843:AK844"/>
    <mergeCell ref="AH843:AI844"/>
    <mergeCell ref="AF843:AG844"/>
    <mergeCell ref="BB843:BC844"/>
    <mergeCell ref="AZ843:BA844"/>
    <mergeCell ref="AX843:AY844"/>
    <mergeCell ref="AV843:AW844"/>
    <mergeCell ref="AT843:AU844"/>
    <mergeCell ref="AR843:AS844"/>
    <mergeCell ref="F845:F846"/>
    <mergeCell ref="E845:E846"/>
    <mergeCell ref="C845:D845"/>
    <mergeCell ref="B845:B846"/>
    <mergeCell ref="C844:D844"/>
    <mergeCell ref="BL843:BN844"/>
    <mergeCell ref="BJ843:BK844"/>
    <mergeCell ref="BH843:BI844"/>
    <mergeCell ref="BF843:BG844"/>
    <mergeCell ref="BD843:BE844"/>
    <mergeCell ref="R845:S846"/>
    <mergeCell ref="P845:Q846"/>
    <mergeCell ref="N845:O846"/>
    <mergeCell ref="L845:M846"/>
    <mergeCell ref="J845:K846"/>
    <mergeCell ref="H845:I846"/>
    <mergeCell ref="AD845:AE846"/>
    <mergeCell ref="AB845:AC846"/>
    <mergeCell ref="Z845:AA846"/>
    <mergeCell ref="X845:Y846"/>
    <mergeCell ref="V845:W846"/>
    <mergeCell ref="T845:U846"/>
    <mergeCell ref="AP845:AQ846"/>
    <mergeCell ref="AN845:AO846"/>
    <mergeCell ref="AL845:AM846"/>
    <mergeCell ref="AJ845:AK846"/>
    <mergeCell ref="AH845:AI846"/>
    <mergeCell ref="AF845:AG846"/>
    <mergeCell ref="BB845:BC846"/>
    <mergeCell ref="AZ845:BA846"/>
    <mergeCell ref="AX845:AY846"/>
    <mergeCell ref="AV845:AW846"/>
    <mergeCell ref="AT845:AU846"/>
    <mergeCell ref="AR845:AS846"/>
    <mergeCell ref="F847:F848"/>
    <mergeCell ref="E847:E848"/>
    <mergeCell ref="C847:D847"/>
    <mergeCell ref="B847:B848"/>
    <mergeCell ref="C846:D846"/>
    <mergeCell ref="BL845:BN846"/>
    <mergeCell ref="BJ845:BK846"/>
    <mergeCell ref="BH845:BI846"/>
    <mergeCell ref="BF845:BG846"/>
    <mergeCell ref="BD845:BE846"/>
    <mergeCell ref="R847:S848"/>
    <mergeCell ref="P847:Q848"/>
    <mergeCell ref="N847:O848"/>
    <mergeCell ref="L847:M848"/>
    <mergeCell ref="J847:K848"/>
    <mergeCell ref="H847:I848"/>
    <mergeCell ref="AD847:AE848"/>
    <mergeCell ref="AB847:AC848"/>
    <mergeCell ref="Z847:AA848"/>
    <mergeCell ref="X847:Y848"/>
    <mergeCell ref="V847:W848"/>
    <mergeCell ref="T847:U848"/>
    <mergeCell ref="AP847:AQ848"/>
    <mergeCell ref="AN847:AO848"/>
    <mergeCell ref="AL847:AM848"/>
    <mergeCell ref="AJ847:AK848"/>
    <mergeCell ref="AH847:AI848"/>
    <mergeCell ref="AF847:AG848"/>
    <mergeCell ref="BB847:BC848"/>
    <mergeCell ref="AZ847:BA848"/>
    <mergeCell ref="AX847:AY848"/>
    <mergeCell ref="AV847:AW848"/>
    <mergeCell ref="AT847:AU848"/>
    <mergeCell ref="AR847:AS848"/>
    <mergeCell ref="F849:F850"/>
    <mergeCell ref="E849:E850"/>
    <mergeCell ref="C849:D849"/>
    <mergeCell ref="B849:B850"/>
    <mergeCell ref="C848:D848"/>
    <mergeCell ref="BL847:BN848"/>
    <mergeCell ref="BJ847:BK848"/>
    <mergeCell ref="BH847:BI848"/>
    <mergeCell ref="BF847:BG848"/>
    <mergeCell ref="BD847:BE848"/>
    <mergeCell ref="R849:S850"/>
    <mergeCell ref="P849:Q850"/>
    <mergeCell ref="N849:O850"/>
    <mergeCell ref="L849:M850"/>
    <mergeCell ref="J849:K850"/>
    <mergeCell ref="H849:I850"/>
    <mergeCell ref="AD849:AE850"/>
    <mergeCell ref="AB849:AC850"/>
    <mergeCell ref="Z849:AA850"/>
    <mergeCell ref="X849:Y850"/>
    <mergeCell ref="V849:W850"/>
    <mergeCell ref="T849:U850"/>
    <mergeCell ref="AP849:AQ850"/>
    <mergeCell ref="AN849:AO850"/>
    <mergeCell ref="AL849:AM850"/>
    <mergeCell ref="AJ849:AK850"/>
    <mergeCell ref="AH849:AI850"/>
    <mergeCell ref="AF849:AG850"/>
    <mergeCell ref="BB849:BC850"/>
    <mergeCell ref="AZ849:BA850"/>
    <mergeCell ref="AX849:AY850"/>
    <mergeCell ref="AV849:AW850"/>
    <mergeCell ref="AT849:AU850"/>
    <mergeCell ref="AR849:AS850"/>
    <mergeCell ref="F851:F852"/>
    <mergeCell ref="E851:E852"/>
    <mergeCell ref="C851:D851"/>
    <mergeCell ref="B851:B852"/>
    <mergeCell ref="C850:D850"/>
    <mergeCell ref="BL849:BN850"/>
    <mergeCell ref="BJ849:BK850"/>
    <mergeCell ref="BH849:BI850"/>
    <mergeCell ref="BF849:BG850"/>
    <mergeCell ref="BD849:BE850"/>
    <mergeCell ref="R851:S852"/>
    <mergeCell ref="P851:Q852"/>
    <mergeCell ref="N851:O852"/>
    <mergeCell ref="L851:M852"/>
    <mergeCell ref="J851:K852"/>
    <mergeCell ref="H851:I852"/>
    <mergeCell ref="AD851:AE852"/>
    <mergeCell ref="AB851:AC852"/>
    <mergeCell ref="Z851:AA852"/>
    <mergeCell ref="X851:Y852"/>
    <mergeCell ref="V851:W852"/>
    <mergeCell ref="T851:U852"/>
    <mergeCell ref="AP851:AQ852"/>
    <mergeCell ref="AN851:AO852"/>
    <mergeCell ref="AL851:AM852"/>
    <mergeCell ref="AJ851:AK852"/>
    <mergeCell ref="AH851:AI852"/>
    <mergeCell ref="AF851:AG852"/>
    <mergeCell ref="BB851:BC852"/>
    <mergeCell ref="AZ851:BA852"/>
    <mergeCell ref="AX851:AY852"/>
    <mergeCell ref="AV851:AW852"/>
    <mergeCell ref="AT851:AU852"/>
    <mergeCell ref="AR851:AS852"/>
    <mergeCell ref="F853:F854"/>
    <mergeCell ref="E853:E854"/>
    <mergeCell ref="C853:D853"/>
    <mergeCell ref="B853:B854"/>
    <mergeCell ref="C852:D852"/>
    <mergeCell ref="BL851:BN852"/>
    <mergeCell ref="BJ851:BK852"/>
    <mergeCell ref="BH851:BI852"/>
    <mergeCell ref="BF851:BG852"/>
    <mergeCell ref="BD851:BE852"/>
    <mergeCell ref="R853:S854"/>
    <mergeCell ref="P853:Q854"/>
    <mergeCell ref="N853:O854"/>
    <mergeCell ref="L853:M854"/>
    <mergeCell ref="J853:K854"/>
    <mergeCell ref="H853:I854"/>
    <mergeCell ref="AD853:AE854"/>
    <mergeCell ref="AB853:AC854"/>
    <mergeCell ref="Z853:AA854"/>
    <mergeCell ref="X853:Y854"/>
    <mergeCell ref="V853:W854"/>
    <mergeCell ref="T853:U854"/>
    <mergeCell ref="AP853:AQ854"/>
    <mergeCell ref="AN853:AO854"/>
    <mergeCell ref="AL853:AM854"/>
    <mergeCell ref="AJ853:AK854"/>
    <mergeCell ref="AH853:AI854"/>
    <mergeCell ref="AF853:AG854"/>
    <mergeCell ref="BB853:BC854"/>
    <mergeCell ref="AZ853:BA854"/>
    <mergeCell ref="AX853:AY854"/>
    <mergeCell ref="AV853:AW854"/>
    <mergeCell ref="AT853:AU854"/>
    <mergeCell ref="AR853:AS854"/>
    <mergeCell ref="F855:F856"/>
    <mergeCell ref="E855:E856"/>
    <mergeCell ref="C855:D855"/>
    <mergeCell ref="B855:B856"/>
    <mergeCell ref="C854:D854"/>
    <mergeCell ref="BL853:BN854"/>
    <mergeCell ref="BJ853:BK854"/>
    <mergeCell ref="BH853:BI854"/>
    <mergeCell ref="BF853:BG854"/>
    <mergeCell ref="BD853:BE854"/>
    <mergeCell ref="R855:S856"/>
    <mergeCell ref="P855:Q856"/>
    <mergeCell ref="N855:O856"/>
    <mergeCell ref="L855:M856"/>
    <mergeCell ref="J855:K856"/>
    <mergeCell ref="H855:I856"/>
    <mergeCell ref="AD855:AE856"/>
    <mergeCell ref="AB855:AC856"/>
    <mergeCell ref="Z855:AA856"/>
    <mergeCell ref="X855:Y856"/>
    <mergeCell ref="V855:W856"/>
    <mergeCell ref="T855:U856"/>
    <mergeCell ref="AP855:AQ856"/>
    <mergeCell ref="AN855:AO856"/>
    <mergeCell ref="AL855:AM856"/>
    <mergeCell ref="AJ855:AK856"/>
    <mergeCell ref="AH855:AI856"/>
    <mergeCell ref="AF855:AG856"/>
    <mergeCell ref="BB855:BC856"/>
    <mergeCell ref="AZ855:BA856"/>
    <mergeCell ref="AX855:AY856"/>
    <mergeCell ref="AV855:AW856"/>
    <mergeCell ref="AT855:AU856"/>
    <mergeCell ref="AR855:AS856"/>
    <mergeCell ref="F857:F858"/>
    <mergeCell ref="E857:E858"/>
    <mergeCell ref="C857:D857"/>
    <mergeCell ref="B857:B858"/>
    <mergeCell ref="C856:D856"/>
    <mergeCell ref="BL855:BN856"/>
    <mergeCell ref="BJ855:BK856"/>
    <mergeCell ref="BH855:BI856"/>
    <mergeCell ref="BF855:BG856"/>
    <mergeCell ref="BD855:BE856"/>
    <mergeCell ref="R857:S858"/>
    <mergeCell ref="P857:Q858"/>
    <mergeCell ref="N857:O858"/>
    <mergeCell ref="L857:M858"/>
    <mergeCell ref="J857:K858"/>
    <mergeCell ref="H857:I858"/>
    <mergeCell ref="AD857:AE858"/>
    <mergeCell ref="AB857:AC858"/>
    <mergeCell ref="Z857:AA858"/>
    <mergeCell ref="X857:Y858"/>
    <mergeCell ref="V857:W858"/>
    <mergeCell ref="T857:U858"/>
    <mergeCell ref="AP857:AQ858"/>
    <mergeCell ref="AN857:AO858"/>
    <mergeCell ref="AL857:AM858"/>
    <mergeCell ref="AJ857:AK858"/>
    <mergeCell ref="AH857:AI858"/>
    <mergeCell ref="AF857:AG858"/>
    <mergeCell ref="BB857:BC858"/>
    <mergeCell ref="AZ857:BA858"/>
    <mergeCell ref="AX857:AY858"/>
    <mergeCell ref="AV857:AW858"/>
    <mergeCell ref="AT857:AU858"/>
    <mergeCell ref="AR857:AS858"/>
    <mergeCell ref="F859:F860"/>
    <mergeCell ref="E859:E860"/>
    <mergeCell ref="C859:D859"/>
    <mergeCell ref="B859:B860"/>
    <mergeCell ref="C858:D858"/>
    <mergeCell ref="BL857:BN858"/>
    <mergeCell ref="BJ857:BK858"/>
    <mergeCell ref="BH857:BI858"/>
    <mergeCell ref="BF857:BG858"/>
    <mergeCell ref="BD857:BE858"/>
    <mergeCell ref="R859:S860"/>
    <mergeCell ref="P859:Q860"/>
    <mergeCell ref="N859:O860"/>
    <mergeCell ref="L859:M860"/>
    <mergeCell ref="J859:K860"/>
    <mergeCell ref="H859:I860"/>
    <mergeCell ref="AD859:AE860"/>
    <mergeCell ref="AB859:AC860"/>
    <mergeCell ref="Z859:AA860"/>
    <mergeCell ref="X859:Y860"/>
    <mergeCell ref="V859:W860"/>
    <mergeCell ref="T859:U860"/>
    <mergeCell ref="AP859:AQ860"/>
    <mergeCell ref="AN859:AO860"/>
    <mergeCell ref="AL859:AM860"/>
    <mergeCell ref="AJ859:AK860"/>
    <mergeCell ref="AH859:AI860"/>
    <mergeCell ref="AF859:AG860"/>
    <mergeCell ref="BB859:BC860"/>
    <mergeCell ref="AZ859:BA860"/>
    <mergeCell ref="AX859:AY860"/>
    <mergeCell ref="AV859:AW860"/>
    <mergeCell ref="AT859:AU860"/>
    <mergeCell ref="AR859:AS860"/>
    <mergeCell ref="F861:F862"/>
    <mergeCell ref="E861:E862"/>
    <mergeCell ref="C861:D861"/>
    <mergeCell ref="B861:B862"/>
    <mergeCell ref="C860:D860"/>
    <mergeCell ref="BL859:BN860"/>
    <mergeCell ref="BJ859:BK860"/>
    <mergeCell ref="BH859:BI860"/>
    <mergeCell ref="BF859:BG860"/>
    <mergeCell ref="BD859:BE860"/>
    <mergeCell ref="R861:S862"/>
    <mergeCell ref="P861:Q862"/>
    <mergeCell ref="N861:O862"/>
    <mergeCell ref="L861:M862"/>
    <mergeCell ref="J861:K862"/>
    <mergeCell ref="H861:I862"/>
    <mergeCell ref="AD861:AE862"/>
    <mergeCell ref="AB861:AC862"/>
    <mergeCell ref="Z861:AA862"/>
    <mergeCell ref="X861:Y862"/>
    <mergeCell ref="V861:W862"/>
    <mergeCell ref="T861:U862"/>
    <mergeCell ref="AP861:AQ862"/>
    <mergeCell ref="AN861:AO862"/>
    <mergeCell ref="AL861:AM862"/>
    <mergeCell ref="AJ861:AK862"/>
    <mergeCell ref="AH861:AI862"/>
    <mergeCell ref="AF861:AG862"/>
    <mergeCell ref="BB861:BC862"/>
    <mergeCell ref="AZ861:BA862"/>
    <mergeCell ref="AX861:AY862"/>
    <mergeCell ref="AV861:AW862"/>
    <mergeCell ref="AT861:AU862"/>
    <mergeCell ref="AR861:AS862"/>
    <mergeCell ref="F863:F864"/>
    <mergeCell ref="E863:E864"/>
    <mergeCell ref="C863:D863"/>
    <mergeCell ref="B863:B864"/>
    <mergeCell ref="C862:D862"/>
    <mergeCell ref="BL861:BN862"/>
    <mergeCell ref="BJ861:BK862"/>
    <mergeCell ref="BH861:BI862"/>
    <mergeCell ref="BF861:BG862"/>
    <mergeCell ref="BD861:BE862"/>
    <mergeCell ref="R863:S864"/>
    <mergeCell ref="P863:Q864"/>
    <mergeCell ref="N863:O864"/>
    <mergeCell ref="L863:M864"/>
    <mergeCell ref="J863:K864"/>
    <mergeCell ref="H863:I864"/>
    <mergeCell ref="AD863:AE864"/>
    <mergeCell ref="AB863:AC864"/>
    <mergeCell ref="Z863:AA864"/>
    <mergeCell ref="X863:Y864"/>
    <mergeCell ref="V863:W864"/>
    <mergeCell ref="T863:U864"/>
    <mergeCell ref="AP863:AQ864"/>
    <mergeCell ref="AN863:AO864"/>
    <mergeCell ref="AL863:AM864"/>
    <mergeCell ref="AJ863:AK864"/>
    <mergeCell ref="AH863:AI864"/>
    <mergeCell ref="AF863:AG864"/>
    <mergeCell ref="BB863:BC864"/>
    <mergeCell ref="AZ863:BA864"/>
    <mergeCell ref="AX863:AY864"/>
    <mergeCell ref="AV863:AW864"/>
    <mergeCell ref="AT863:AU864"/>
    <mergeCell ref="AR863:AS864"/>
    <mergeCell ref="F865:F866"/>
    <mergeCell ref="E865:E866"/>
    <mergeCell ref="C865:D865"/>
    <mergeCell ref="B865:B866"/>
    <mergeCell ref="C864:D864"/>
    <mergeCell ref="BL863:BN864"/>
    <mergeCell ref="BJ863:BK864"/>
    <mergeCell ref="BH863:BI864"/>
    <mergeCell ref="BF863:BG864"/>
    <mergeCell ref="BD863:BE864"/>
    <mergeCell ref="R865:S866"/>
    <mergeCell ref="P865:Q866"/>
    <mergeCell ref="N865:O866"/>
    <mergeCell ref="L865:M866"/>
    <mergeCell ref="J865:K866"/>
    <mergeCell ref="H865:I866"/>
    <mergeCell ref="AD865:AE866"/>
    <mergeCell ref="AB865:AC866"/>
    <mergeCell ref="Z865:AA866"/>
    <mergeCell ref="X865:Y866"/>
    <mergeCell ref="V865:W866"/>
    <mergeCell ref="T865:U866"/>
    <mergeCell ref="AP865:AQ866"/>
    <mergeCell ref="AN865:AO866"/>
    <mergeCell ref="AL865:AM866"/>
    <mergeCell ref="AJ865:AK866"/>
    <mergeCell ref="AH865:AI866"/>
    <mergeCell ref="AF865:AG866"/>
    <mergeCell ref="BB865:BC866"/>
    <mergeCell ref="AZ865:BA866"/>
    <mergeCell ref="AX865:AY866"/>
    <mergeCell ref="AV865:AW866"/>
    <mergeCell ref="AT865:AU866"/>
    <mergeCell ref="AR865:AS866"/>
    <mergeCell ref="F867:F868"/>
    <mergeCell ref="E867:E868"/>
    <mergeCell ref="C867:D867"/>
    <mergeCell ref="B867:B868"/>
    <mergeCell ref="C866:D866"/>
    <mergeCell ref="BL865:BN866"/>
    <mergeCell ref="BJ865:BK866"/>
    <mergeCell ref="BH865:BI866"/>
    <mergeCell ref="BF865:BG866"/>
    <mergeCell ref="BD865:BE866"/>
    <mergeCell ref="R867:S868"/>
    <mergeCell ref="P867:Q868"/>
    <mergeCell ref="N867:O868"/>
    <mergeCell ref="L867:M868"/>
    <mergeCell ref="J867:K868"/>
    <mergeCell ref="H867:I868"/>
    <mergeCell ref="AD867:AE868"/>
    <mergeCell ref="AB867:AC868"/>
    <mergeCell ref="Z867:AA868"/>
    <mergeCell ref="X867:Y868"/>
    <mergeCell ref="V867:W868"/>
    <mergeCell ref="T867:U868"/>
    <mergeCell ref="AP867:AQ868"/>
    <mergeCell ref="AN867:AO868"/>
    <mergeCell ref="AL867:AM868"/>
    <mergeCell ref="AJ867:AK868"/>
    <mergeCell ref="AH867:AI868"/>
    <mergeCell ref="AF867:AG868"/>
    <mergeCell ref="BB867:BC868"/>
    <mergeCell ref="AZ867:BA868"/>
    <mergeCell ref="AX867:AY868"/>
    <mergeCell ref="AV867:AW868"/>
    <mergeCell ref="AT867:AU868"/>
    <mergeCell ref="AR867:AS868"/>
    <mergeCell ref="F869:F870"/>
    <mergeCell ref="E869:E870"/>
    <mergeCell ref="C869:D869"/>
    <mergeCell ref="B869:B870"/>
    <mergeCell ref="C868:D868"/>
    <mergeCell ref="BL867:BN868"/>
    <mergeCell ref="BJ867:BK868"/>
    <mergeCell ref="BH867:BI868"/>
    <mergeCell ref="BF867:BG868"/>
    <mergeCell ref="BD867:BE868"/>
    <mergeCell ref="R869:S870"/>
    <mergeCell ref="P869:Q870"/>
    <mergeCell ref="N869:O870"/>
    <mergeCell ref="L869:M870"/>
    <mergeCell ref="J869:K870"/>
    <mergeCell ref="H869:I870"/>
    <mergeCell ref="AD869:AE870"/>
    <mergeCell ref="AB869:AC870"/>
    <mergeCell ref="Z869:AA870"/>
    <mergeCell ref="X869:Y870"/>
    <mergeCell ref="V869:W870"/>
    <mergeCell ref="T869:U870"/>
    <mergeCell ref="AP869:AQ870"/>
    <mergeCell ref="AN869:AO870"/>
    <mergeCell ref="AL869:AM870"/>
    <mergeCell ref="AJ869:AK870"/>
    <mergeCell ref="AH869:AI870"/>
    <mergeCell ref="AF869:AG870"/>
    <mergeCell ref="BB869:BC870"/>
    <mergeCell ref="AZ869:BA870"/>
    <mergeCell ref="AX869:AY870"/>
    <mergeCell ref="AV869:AW870"/>
    <mergeCell ref="AT869:AU870"/>
    <mergeCell ref="AR869:AS870"/>
    <mergeCell ref="F871:F872"/>
    <mergeCell ref="E871:E872"/>
    <mergeCell ref="C871:D871"/>
    <mergeCell ref="B871:B872"/>
    <mergeCell ref="C870:D870"/>
    <mergeCell ref="BL869:BN870"/>
    <mergeCell ref="BJ869:BK870"/>
    <mergeCell ref="BH869:BI870"/>
    <mergeCell ref="BF869:BG870"/>
    <mergeCell ref="BD869:BE870"/>
    <mergeCell ref="R871:S872"/>
    <mergeCell ref="P871:Q872"/>
    <mergeCell ref="N871:O872"/>
    <mergeCell ref="L871:M872"/>
    <mergeCell ref="J871:K872"/>
    <mergeCell ref="H871:I872"/>
    <mergeCell ref="AD871:AE872"/>
    <mergeCell ref="AB871:AC872"/>
    <mergeCell ref="Z871:AA872"/>
    <mergeCell ref="X871:Y872"/>
    <mergeCell ref="V871:W872"/>
    <mergeCell ref="T871:U872"/>
    <mergeCell ref="AP871:AQ872"/>
    <mergeCell ref="AN871:AO872"/>
    <mergeCell ref="AL871:AM872"/>
    <mergeCell ref="AJ871:AK872"/>
    <mergeCell ref="AH871:AI872"/>
    <mergeCell ref="AF871:AG872"/>
    <mergeCell ref="BB871:BC872"/>
    <mergeCell ref="AZ871:BA872"/>
    <mergeCell ref="AX871:AY872"/>
    <mergeCell ref="AV871:AW872"/>
    <mergeCell ref="AT871:AU872"/>
    <mergeCell ref="AR871:AS872"/>
    <mergeCell ref="F873:F874"/>
    <mergeCell ref="E873:E874"/>
    <mergeCell ref="C873:D873"/>
    <mergeCell ref="B873:B874"/>
    <mergeCell ref="C872:D872"/>
    <mergeCell ref="BL871:BN872"/>
    <mergeCell ref="BJ871:BK872"/>
    <mergeCell ref="BH871:BI872"/>
    <mergeCell ref="BF871:BG872"/>
    <mergeCell ref="BD871:BE872"/>
    <mergeCell ref="R873:S874"/>
    <mergeCell ref="P873:Q874"/>
    <mergeCell ref="N873:O874"/>
    <mergeCell ref="L873:M874"/>
    <mergeCell ref="J873:K874"/>
    <mergeCell ref="H873:I874"/>
    <mergeCell ref="AD873:AE874"/>
    <mergeCell ref="AB873:AC874"/>
    <mergeCell ref="Z873:AA874"/>
    <mergeCell ref="X873:Y874"/>
    <mergeCell ref="V873:W874"/>
    <mergeCell ref="T873:U874"/>
    <mergeCell ref="AP873:AQ874"/>
    <mergeCell ref="AN873:AO874"/>
    <mergeCell ref="AL873:AM874"/>
    <mergeCell ref="AJ873:AK874"/>
    <mergeCell ref="AH873:AI874"/>
    <mergeCell ref="AF873:AG874"/>
    <mergeCell ref="BB873:BC874"/>
    <mergeCell ref="AZ873:BA874"/>
    <mergeCell ref="AX873:AY874"/>
    <mergeCell ref="AV873:AW874"/>
    <mergeCell ref="AT873:AU874"/>
    <mergeCell ref="AR873:AS874"/>
    <mergeCell ref="F875:F876"/>
    <mergeCell ref="E875:E876"/>
    <mergeCell ref="C875:D875"/>
    <mergeCell ref="B875:B876"/>
    <mergeCell ref="C874:D874"/>
    <mergeCell ref="BL873:BN874"/>
    <mergeCell ref="BJ873:BK874"/>
    <mergeCell ref="BH873:BI874"/>
    <mergeCell ref="BF873:BG874"/>
    <mergeCell ref="BD873:BE874"/>
    <mergeCell ref="R875:S876"/>
    <mergeCell ref="P875:Q876"/>
    <mergeCell ref="N875:O876"/>
    <mergeCell ref="L875:M876"/>
    <mergeCell ref="J875:K876"/>
    <mergeCell ref="H875:I876"/>
    <mergeCell ref="AD875:AE876"/>
    <mergeCell ref="AB875:AC876"/>
    <mergeCell ref="Z875:AA876"/>
    <mergeCell ref="X875:Y876"/>
    <mergeCell ref="V875:W876"/>
    <mergeCell ref="T875:U876"/>
    <mergeCell ref="AP875:AQ876"/>
    <mergeCell ref="AN875:AO876"/>
    <mergeCell ref="AL875:AM876"/>
    <mergeCell ref="AJ875:AK876"/>
    <mergeCell ref="AH875:AI876"/>
    <mergeCell ref="AF875:AG876"/>
    <mergeCell ref="BB875:BC876"/>
    <mergeCell ref="AZ875:BA876"/>
    <mergeCell ref="AX875:AY876"/>
    <mergeCell ref="AV875:AW876"/>
    <mergeCell ref="AT875:AU876"/>
    <mergeCell ref="AR875:AS876"/>
    <mergeCell ref="J877:K878"/>
    <mergeCell ref="H877:I878"/>
    <mergeCell ref="D877:E878"/>
    <mergeCell ref="B877:C878"/>
    <mergeCell ref="C876:D876"/>
    <mergeCell ref="BL875:BN876"/>
    <mergeCell ref="BJ875:BK876"/>
    <mergeCell ref="BH875:BI876"/>
    <mergeCell ref="BF875:BG876"/>
    <mergeCell ref="BD875:BE876"/>
    <mergeCell ref="V877:W878"/>
    <mergeCell ref="T877:U878"/>
    <mergeCell ref="R877:S878"/>
    <mergeCell ref="P877:Q878"/>
    <mergeCell ref="N877:O878"/>
    <mergeCell ref="L877:M878"/>
    <mergeCell ref="AH877:AI878"/>
    <mergeCell ref="AF877:AG878"/>
    <mergeCell ref="AD877:AE878"/>
    <mergeCell ref="AB877:AC878"/>
    <mergeCell ref="Z877:AA878"/>
    <mergeCell ref="X877:Y878"/>
    <mergeCell ref="AT877:AU878"/>
    <mergeCell ref="AR877:AS878"/>
    <mergeCell ref="AP877:AQ878"/>
    <mergeCell ref="AN877:AO878"/>
    <mergeCell ref="AL877:AM878"/>
    <mergeCell ref="AJ877:AK878"/>
    <mergeCell ref="B879:C879"/>
    <mergeCell ref="BL877:BN878"/>
    <mergeCell ref="BJ877:BK878"/>
    <mergeCell ref="BH877:BI878"/>
    <mergeCell ref="BF877:BG878"/>
    <mergeCell ref="BD877:BE878"/>
    <mergeCell ref="BB877:BC878"/>
    <mergeCell ref="AZ877:BA878"/>
    <mergeCell ref="AX877:AY878"/>
    <mergeCell ref="AV877:AW878"/>
    <mergeCell ref="P879:Q879"/>
    <mergeCell ref="N879:O879"/>
    <mergeCell ref="L879:M879"/>
    <mergeCell ref="J879:K879"/>
    <mergeCell ref="H879:I879"/>
    <mergeCell ref="D879:E879"/>
    <mergeCell ref="AB879:AC879"/>
    <mergeCell ref="Z879:AA879"/>
    <mergeCell ref="X879:Y879"/>
    <mergeCell ref="V879:W879"/>
    <mergeCell ref="T879:U879"/>
    <mergeCell ref="R879:S879"/>
    <mergeCell ref="AN879:AO879"/>
    <mergeCell ref="AL879:AM879"/>
    <mergeCell ref="AJ879:AK879"/>
    <mergeCell ref="AH879:AI879"/>
    <mergeCell ref="AF879:AG879"/>
    <mergeCell ref="AD879:AE879"/>
    <mergeCell ref="AZ879:BA879"/>
    <mergeCell ref="AX879:AY879"/>
    <mergeCell ref="AV879:AW879"/>
    <mergeCell ref="AT879:AU879"/>
    <mergeCell ref="AR879:AS879"/>
    <mergeCell ref="AP879:AQ879"/>
    <mergeCell ref="BJ879:BK879"/>
    <mergeCell ref="BH879:BI879"/>
    <mergeCell ref="BF879:BG879"/>
    <mergeCell ref="BD879:BE879"/>
    <mergeCell ref="BB879:BC879"/>
    <mergeCell ref="O882:R882"/>
    <mergeCell ref="AK882:AN882"/>
    <mergeCell ref="AH882:AJ882"/>
    <mergeCell ref="AD882:AF882"/>
    <mergeCell ref="Z882:AC882"/>
    <mergeCell ref="D882:E882"/>
    <mergeCell ref="B882:C882"/>
    <mergeCell ref="N880:O880"/>
    <mergeCell ref="L880:M880"/>
    <mergeCell ref="J880:K880"/>
    <mergeCell ref="D880:E880"/>
    <mergeCell ref="W882:Y882"/>
    <mergeCell ref="S882:U882"/>
    <mergeCell ref="O884:R884"/>
    <mergeCell ref="L884:N884"/>
    <mergeCell ref="H884:J884"/>
    <mergeCell ref="D884:E884"/>
    <mergeCell ref="W884:Y884"/>
    <mergeCell ref="S884:U884"/>
    <mergeCell ref="L882:N882"/>
    <mergeCell ref="H882:J882"/>
    <mergeCell ref="B884:C884"/>
    <mergeCell ref="BI882:BK882"/>
    <mergeCell ref="BE882:BG882"/>
    <mergeCell ref="AZ882:BD882"/>
    <mergeCell ref="AS882:AU882"/>
    <mergeCell ref="AO882:AQ882"/>
    <mergeCell ref="AK884:AN884"/>
    <mergeCell ref="AH884:AJ884"/>
    <mergeCell ref="AD884:AF884"/>
    <mergeCell ref="Z884:AC884"/>
    <mergeCell ref="AL771:BM771"/>
    <mergeCell ref="AE771:AK771"/>
    <mergeCell ref="E771:AC771"/>
    <mergeCell ref="B769:BN769"/>
    <mergeCell ref="BA885:BN885"/>
    <mergeCell ref="BI884:BK884"/>
    <mergeCell ref="BE884:BG884"/>
    <mergeCell ref="AZ884:BD884"/>
    <mergeCell ref="AS884:AU884"/>
    <mergeCell ref="AO884:AQ884"/>
    <mergeCell ref="BD773:BM773"/>
    <mergeCell ref="BA773:BC773"/>
    <mergeCell ref="AI773:AZ773"/>
    <mergeCell ref="AE773:AH773"/>
    <mergeCell ref="E773:AC773"/>
    <mergeCell ref="C773:D773"/>
    <mergeCell ref="H776:I777"/>
    <mergeCell ref="C776:D777"/>
    <mergeCell ref="B776:B777"/>
    <mergeCell ref="J777:K777"/>
    <mergeCell ref="N777:O777"/>
    <mergeCell ref="L777:M777"/>
    <mergeCell ref="J776:O776"/>
    <mergeCell ref="BF776:BK776"/>
    <mergeCell ref="AZ776:BE776"/>
    <mergeCell ref="AT776:AY776"/>
    <mergeCell ref="AN776:AS776"/>
    <mergeCell ref="AH776:AM776"/>
    <mergeCell ref="T777:U777"/>
    <mergeCell ref="AX777:AY777"/>
    <mergeCell ref="AV777:AW777"/>
    <mergeCell ref="AT777:AU777"/>
    <mergeCell ref="AR777:AS777"/>
    <mergeCell ref="R777:S777"/>
    <mergeCell ref="P777:Q777"/>
    <mergeCell ref="AF777:AG777"/>
    <mergeCell ref="AD777:AE777"/>
    <mergeCell ref="AB777:AC777"/>
    <mergeCell ref="X776:Y777"/>
    <mergeCell ref="V776:W777"/>
    <mergeCell ref="P776:U776"/>
    <mergeCell ref="AB776:AG776"/>
    <mergeCell ref="Z776:AA777"/>
    <mergeCell ref="AP777:AQ777"/>
    <mergeCell ref="AN777:AO777"/>
    <mergeCell ref="AL777:AM777"/>
    <mergeCell ref="AJ777:AK777"/>
    <mergeCell ref="AH777:AI777"/>
    <mergeCell ref="F778:F779"/>
    <mergeCell ref="P778:Q779"/>
    <mergeCell ref="N778:O779"/>
    <mergeCell ref="L778:M779"/>
    <mergeCell ref="J778:K779"/>
    <mergeCell ref="E778:E779"/>
    <mergeCell ref="C778:D778"/>
    <mergeCell ref="B778:B779"/>
    <mergeCell ref="BJ777:BK777"/>
    <mergeCell ref="BH777:BI777"/>
    <mergeCell ref="BF777:BG777"/>
    <mergeCell ref="BD777:BE777"/>
    <mergeCell ref="BB777:BC777"/>
    <mergeCell ref="AZ777:BA777"/>
    <mergeCell ref="R778:S779"/>
    <mergeCell ref="H778:I779"/>
    <mergeCell ref="AD778:AE779"/>
    <mergeCell ref="AB778:AC779"/>
    <mergeCell ref="Z778:AA779"/>
    <mergeCell ref="X778:Y779"/>
    <mergeCell ref="V778:W779"/>
    <mergeCell ref="T778:U779"/>
    <mergeCell ref="AP778:AQ779"/>
    <mergeCell ref="AN778:AO779"/>
    <mergeCell ref="AL778:AM779"/>
    <mergeCell ref="AJ778:AK779"/>
    <mergeCell ref="AH778:AI779"/>
    <mergeCell ref="AF778:AG779"/>
    <mergeCell ref="BB778:BC779"/>
    <mergeCell ref="AZ778:BA779"/>
    <mergeCell ref="AX778:AY779"/>
    <mergeCell ref="AV778:AW779"/>
    <mergeCell ref="AT778:AU779"/>
    <mergeCell ref="AR778:AS779"/>
    <mergeCell ref="F780:F781"/>
    <mergeCell ref="E780:E781"/>
    <mergeCell ref="C780:D780"/>
    <mergeCell ref="B780:B781"/>
    <mergeCell ref="C779:D779"/>
    <mergeCell ref="BL778:BN779"/>
    <mergeCell ref="BJ778:BK779"/>
    <mergeCell ref="BH778:BI779"/>
    <mergeCell ref="BF778:BG779"/>
    <mergeCell ref="BD778:BE779"/>
    <mergeCell ref="R780:S781"/>
    <mergeCell ref="P780:Q781"/>
    <mergeCell ref="N780:O781"/>
    <mergeCell ref="L780:M781"/>
    <mergeCell ref="J780:K781"/>
    <mergeCell ref="H780:I781"/>
    <mergeCell ref="AD780:AE781"/>
    <mergeCell ref="AB780:AC781"/>
    <mergeCell ref="Z780:AA781"/>
    <mergeCell ref="X780:Y781"/>
    <mergeCell ref="V780:W781"/>
    <mergeCell ref="T780:U781"/>
    <mergeCell ref="AP780:AQ781"/>
    <mergeCell ref="AN780:AO781"/>
    <mergeCell ref="AL780:AM781"/>
    <mergeCell ref="AJ780:AK781"/>
    <mergeCell ref="AH780:AI781"/>
    <mergeCell ref="AF780:AG781"/>
    <mergeCell ref="BB780:BC781"/>
    <mergeCell ref="AZ780:BA781"/>
    <mergeCell ref="AX780:AY781"/>
    <mergeCell ref="AV780:AW781"/>
    <mergeCell ref="AT780:AU781"/>
    <mergeCell ref="AR780:AS781"/>
    <mergeCell ref="F782:F783"/>
    <mergeCell ref="E782:E783"/>
    <mergeCell ref="C782:D782"/>
    <mergeCell ref="B782:B783"/>
    <mergeCell ref="C781:D781"/>
    <mergeCell ref="BL780:BN781"/>
    <mergeCell ref="BJ780:BK781"/>
    <mergeCell ref="BH780:BI781"/>
    <mergeCell ref="BF780:BG781"/>
    <mergeCell ref="BD780:BE781"/>
    <mergeCell ref="R782:S783"/>
    <mergeCell ref="P782:Q783"/>
    <mergeCell ref="N782:O783"/>
    <mergeCell ref="L782:M783"/>
    <mergeCell ref="J782:K783"/>
    <mergeCell ref="H782:I783"/>
    <mergeCell ref="AD782:AE783"/>
    <mergeCell ref="AB782:AC783"/>
    <mergeCell ref="Z782:AA783"/>
    <mergeCell ref="X782:Y783"/>
    <mergeCell ref="V782:W783"/>
    <mergeCell ref="T782:U783"/>
    <mergeCell ref="AP782:AQ783"/>
    <mergeCell ref="AN782:AO783"/>
    <mergeCell ref="AL782:AM783"/>
    <mergeCell ref="AJ782:AK783"/>
    <mergeCell ref="AH782:AI783"/>
    <mergeCell ref="AF782:AG783"/>
    <mergeCell ref="BB782:BC783"/>
    <mergeCell ref="AZ782:BA783"/>
    <mergeCell ref="AX782:AY783"/>
    <mergeCell ref="AV782:AW783"/>
    <mergeCell ref="AT782:AU783"/>
    <mergeCell ref="AR782:AS783"/>
    <mergeCell ref="F784:F785"/>
    <mergeCell ref="E784:E785"/>
    <mergeCell ref="C784:D784"/>
    <mergeCell ref="B784:B785"/>
    <mergeCell ref="C783:D783"/>
    <mergeCell ref="BL782:BN783"/>
    <mergeCell ref="BJ782:BK783"/>
    <mergeCell ref="BH782:BI783"/>
    <mergeCell ref="BF782:BG783"/>
    <mergeCell ref="BD782:BE783"/>
    <mergeCell ref="R784:S785"/>
    <mergeCell ref="P784:Q785"/>
    <mergeCell ref="N784:O785"/>
    <mergeCell ref="L784:M785"/>
    <mergeCell ref="J784:K785"/>
    <mergeCell ref="H784:I785"/>
    <mergeCell ref="AD784:AE785"/>
    <mergeCell ref="AB784:AC785"/>
    <mergeCell ref="Z784:AA785"/>
    <mergeCell ref="X784:Y785"/>
    <mergeCell ref="V784:W785"/>
    <mergeCell ref="T784:U785"/>
    <mergeCell ref="AP784:AQ785"/>
    <mergeCell ref="AN784:AO785"/>
    <mergeCell ref="AL784:AM785"/>
    <mergeCell ref="AJ784:AK785"/>
    <mergeCell ref="AH784:AI785"/>
    <mergeCell ref="AF784:AG785"/>
    <mergeCell ref="BB784:BC785"/>
    <mergeCell ref="AZ784:BA785"/>
    <mergeCell ref="AX784:AY785"/>
    <mergeCell ref="AV784:AW785"/>
    <mergeCell ref="AT784:AU785"/>
    <mergeCell ref="AR784:AS785"/>
    <mergeCell ref="F786:F787"/>
    <mergeCell ref="E786:E787"/>
    <mergeCell ref="C786:D786"/>
    <mergeCell ref="B786:B787"/>
    <mergeCell ref="C785:D785"/>
    <mergeCell ref="BL784:BN785"/>
    <mergeCell ref="BJ784:BK785"/>
    <mergeCell ref="BH784:BI785"/>
    <mergeCell ref="BF784:BG785"/>
    <mergeCell ref="BD784:BE785"/>
    <mergeCell ref="R786:S787"/>
    <mergeCell ref="P786:Q787"/>
    <mergeCell ref="N786:O787"/>
    <mergeCell ref="L786:M787"/>
    <mergeCell ref="J786:K787"/>
    <mergeCell ref="H786:I787"/>
    <mergeCell ref="AD786:AE787"/>
    <mergeCell ref="AB786:AC787"/>
    <mergeCell ref="Z786:AA787"/>
    <mergeCell ref="X786:Y787"/>
    <mergeCell ref="V786:W787"/>
    <mergeCell ref="T786:U787"/>
    <mergeCell ref="AP786:AQ787"/>
    <mergeCell ref="AN786:AO787"/>
    <mergeCell ref="AL786:AM787"/>
    <mergeCell ref="AJ786:AK787"/>
    <mergeCell ref="AH786:AI787"/>
    <mergeCell ref="AF786:AG787"/>
    <mergeCell ref="BB786:BC787"/>
    <mergeCell ref="AZ786:BA787"/>
    <mergeCell ref="AX786:AY787"/>
    <mergeCell ref="AV786:AW787"/>
    <mergeCell ref="AT786:AU787"/>
    <mergeCell ref="AR786:AS787"/>
    <mergeCell ref="F788:F789"/>
    <mergeCell ref="E788:E789"/>
    <mergeCell ref="C788:D788"/>
    <mergeCell ref="B788:B789"/>
    <mergeCell ref="C787:D787"/>
    <mergeCell ref="BL786:BN787"/>
    <mergeCell ref="BJ786:BK787"/>
    <mergeCell ref="BH786:BI787"/>
    <mergeCell ref="BF786:BG787"/>
    <mergeCell ref="BD786:BE787"/>
    <mergeCell ref="R788:S789"/>
    <mergeCell ref="P788:Q789"/>
    <mergeCell ref="N788:O789"/>
    <mergeCell ref="L788:M789"/>
    <mergeCell ref="J788:K789"/>
    <mergeCell ref="H788:I789"/>
    <mergeCell ref="AD788:AE789"/>
    <mergeCell ref="AB788:AC789"/>
    <mergeCell ref="Z788:AA789"/>
    <mergeCell ref="X788:Y789"/>
    <mergeCell ref="V788:W789"/>
    <mergeCell ref="T788:U789"/>
    <mergeCell ref="AP788:AQ789"/>
    <mergeCell ref="AN788:AO789"/>
    <mergeCell ref="AL788:AM789"/>
    <mergeCell ref="AJ788:AK789"/>
    <mergeCell ref="AH788:AI789"/>
    <mergeCell ref="AF788:AG789"/>
    <mergeCell ref="BB788:BC789"/>
    <mergeCell ref="AZ788:BA789"/>
    <mergeCell ref="AX788:AY789"/>
    <mergeCell ref="AV788:AW789"/>
    <mergeCell ref="AT788:AU789"/>
    <mergeCell ref="AR788:AS789"/>
    <mergeCell ref="F790:F791"/>
    <mergeCell ref="E790:E791"/>
    <mergeCell ref="C790:D790"/>
    <mergeCell ref="B790:B791"/>
    <mergeCell ref="C789:D789"/>
    <mergeCell ref="BL788:BN789"/>
    <mergeCell ref="BJ788:BK789"/>
    <mergeCell ref="BH788:BI789"/>
    <mergeCell ref="BF788:BG789"/>
    <mergeCell ref="BD788:BE789"/>
    <mergeCell ref="R790:S791"/>
    <mergeCell ref="P790:Q791"/>
    <mergeCell ref="N790:O791"/>
    <mergeCell ref="L790:M791"/>
    <mergeCell ref="J790:K791"/>
    <mergeCell ref="H790:I791"/>
    <mergeCell ref="AD790:AE791"/>
    <mergeCell ref="AB790:AC791"/>
    <mergeCell ref="Z790:AA791"/>
    <mergeCell ref="X790:Y791"/>
    <mergeCell ref="V790:W791"/>
    <mergeCell ref="T790:U791"/>
    <mergeCell ref="AP790:AQ791"/>
    <mergeCell ref="AN790:AO791"/>
    <mergeCell ref="AL790:AM791"/>
    <mergeCell ref="AJ790:AK791"/>
    <mergeCell ref="AH790:AI791"/>
    <mergeCell ref="AF790:AG791"/>
    <mergeCell ref="BB790:BC791"/>
    <mergeCell ref="AZ790:BA791"/>
    <mergeCell ref="AX790:AY791"/>
    <mergeCell ref="AV790:AW791"/>
    <mergeCell ref="AT790:AU791"/>
    <mergeCell ref="AR790:AS791"/>
    <mergeCell ref="F792:F793"/>
    <mergeCell ref="E792:E793"/>
    <mergeCell ref="C792:D792"/>
    <mergeCell ref="B792:B793"/>
    <mergeCell ref="C791:D791"/>
    <mergeCell ref="BL790:BN791"/>
    <mergeCell ref="BJ790:BK791"/>
    <mergeCell ref="BH790:BI791"/>
    <mergeCell ref="BF790:BG791"/>
    <mergeCell ref="BD790:BE791"/>
    <mergeCell ref="R792:S793"/>
    <mergeCell ref="P792:Q793"/>
    <mergeCell ref="N792:O793"/>
    <mergeCell ref="L792:M793"/>
    <mergeCell ref="J792:K793"/>
    <mergeCell ref="H792:I793"/>
    <mergeCell ref="AD792:AE793"/>
    <mergeCell ref="AB792:AC793"/>
    <mergeCell ref="Z792:AA793"/>
    <mergeCell ref="X792:Y793"/>
    <mergeCell ref="V792:W793"/>
    <mergeCell ref="T792:U793"/>
    <mergeCell ref="AP792:AQ793"/>
    <mergeCell ref="AN792:AO793"/>
    <mergeCell ref="AL792:AM793"/>
    <mergeCell ref="AJ792:AK793"/>
    <mergeCell ref="AH792:AI793"/>
    <mergeCell ref="AF792:AG793"/>
    <mergeCell ref="BB792:BC793"/>
    <mergeCell ref="AZ792:BA793"/>
    <mergeCell ref="AX792:AY793"/>
    <mergeCell ref="AV792:AW793"/>
    <mergeCell ref="AT792:AU793"/>
    <mergeCell ref="AR792:AS793"/>
    <mergeCell ref="F794:F795"/>
    <mergeCell ref="E794:E795"/>
    <mergeCell ref="C794:D794"/>
    <mergeCell ref="B794:B795"/>
    <mergeCell ref="C793:D793"/>
    <mergeCell ref="BL792:BN793"/>
    <mergeCell ref="BJ792:BK793"/>
    <mergeCell ref="BH792:BI793"/>
    <mergeCell ref="BF792:BG793"/>
    <mergeCell ref="BD792:BE793"/>
    <mergeCell ref="R794:S795"/>
    <mergeCell ref="P794:Q795"/>
    <mergeCell ref="N794:O795"/>
    <mergeCell ref="L794:M795"/>
    <mergeCell ref="J794:K795"/>
    <mergeCell ref="H794:I795"/>
    <mergeCell ref="AD794:AE795"/>
    <mergeCell ref="AB794:AC795"/>
    <mergeCell ref="Z794:AA795"/>
    <mergeCell ref="X794:Y795"/>
    <mergeCell ref="V794:W795"/>
    <mergeCell ref="T794:U795"/>
    <mergeCell ref="AP794:AQ795"/>
    <mergeCell ref="AN794:AO795"/>
    <mergeCell ref="AL794:AM795"/>
    <mergeCell ref="AJ794:AK795"/>
    <mergeCell ref="AH794:AI795"/>
    <mergeCell ref="AF794:AG795"/>
    <mergeCell ref="BB794:BC795"/>
    <mergeCell ref="AZ794:BA795"/>
    <mergeCell ref="AX794:AY795"/>
    <mergeCell ref="AV794:AW795"/>
    <mergeCell ref="AT794:AU795"/>
    <mergeCell ref="AR794:AS795"/>
    <mergeCell ref="F796:F797"/>
    <mergeCell ref="E796:E797"/>
    <mergeCell ref="C796:D796"/>
    <mergeCell ref="B796:B797"/>
    <mergeCell ref="C795:D795"/>
    <mergeCell ref="BL794:BN795"/>
    <mergeCell ref="BJ794:BK795"/>
    <mergeCell ref="BH794:BI795"/>
    <mergeCell ref="BF794:BG795"/>
    <mergeCell ref="BD794:BE795"/>
    <mergeCell ref="R796:S797"/>
    <mergeCell ref="P796:Q797"/>
    <mergeCell ref="N796:O797"/>
    <mergeCell ref="L796:M797"/>
    <mergeCell ref="J796:K797"/>
    <mergeCell ref="H796:I797"/>
    <mergeCell ref="AD796:AE797"/>
    <mergeCell ref="AB796:AC797"/>
    <mergeCell ref="Z796:AA797"/>
    <mergeCell ref="X796:Y797"/>
    <mergeCell ref="V796:W797"/>
    <mergeCell ref="T796:U797"/>
    <mergeCell ref="AP796:AQ797"/>
    <mergeCell ref="AN796:AO797"/>
    <mergeCell ref="AL796:AM797"/>
    <mergeCell ref="AJ796:AK797"/>
    <mergeCell ref="AH796:AI797"/>
    <mergeCell ref="AF796:AG797"/>
    <mergeCell ref="BB796:BC797"/>
    <mergeCell ref="AZ796:BA797"/>
    <mergeCell ref="AX796:AY797"/>
    <mergeCell ref="AV796:AW797"/>
    <mergeCell ref="AT796:AU797"/>
    <mergeCell ref="AR796:AS797"/>
    <mergeCell ref="F798:F799"/>
    <mergeCell ref="E798:E799"/>
    <mergeCell ref="C798:D798"/>
    <mergeCell ref="B798:B799"/>
    <mergeCell ref="C797:D797"/>
    <mergeCell ref="BL796:BN797"/>
    <mergeCell ref="BJ796:BK797"/>
    <mergeCell ref="BH796:BI797"/>
    <mergeCell ref="BF796:BG797"/>
    <mergeCell ref="BD796:BE797"/>
    <mergeCell ref="R798:S799"/>
    <mergeCell ref="P798:Q799"/>
    <mergeCell ref="N798:O799"/>
    <mergeCell ref="L798:M799"/>
    <mergeCell ref="J798:K799"/>
    <mergeCell ref="H798:I799"/>
    <mergeCell ref="AD798:AE799"/>
    <mergeCell ref="AB798:AC799"/>
    <mergeCell ref="Z798:AA799"/>
    <mergeCell ref="X798:Y799"/>
    <mergeCell ref="V798:W799"/>
    <mergeCell ref="T798:U799"/>
    <mergeCell ref="AP798:AQ799"/>
    <mergeCell ref="AN798:AO799"/>
    <mergeCell ref="AL798:AM799"/>
    <mergeCell ref="AJ798:AK799"/>
    <mergeCell ref="AH798:AI799"/>
    <mergeCell ref="AF798:AG799"/>
    <mergeCell ref="BB798:BC799"/>
    <mergeCell ref="AZ798:BA799"/>
    <mergeCell ref="AX798:AY799"/>
    <mergeCell ref="AV798:AW799"/>
    <mergeCell ref="AT798:AU799"/>
    <mergeCell ref="AR798:AS799"/>
    <mergeCell ref="F800:F801"/>
    <mergeCell ref="E800:E801"/>
    <mergeCell ref="C800:D800"/>
    <mergeCell ref="B800:B801"/>
    <mergeCell ref="C799:D799"/>
    <mergeCell ref="BL798:BN799"/>
    <mergeCell ref="BJ798:BK799"/>
    <mergeCell ref="BH798:BI799"/>
    <mergeCell ref="BF798:BG799"/>
    <mergeCell ref="BD798:BE799"/>
    <mergeCell ref="R800:S801"/>
    <mergeCell ref="P800:Q801"/>
    <mergeCell ref="N800:O801"/>
    <mergeCell ref="L800:M801"/>
    <mergeCell ref="J800:K801"/>
    <mergeCell ref="H800:I801"/>
    <mergeCell ref="AD800:AE801"/>
    <mergeCell ref="AB800:AC801"/>
    <mergeCell ref="Z800:AA801"/>
    <mergeCell ref="X800:Y801"/>
    <mergeCell ref="V800:W801"/>
    <mergeCell ref="T800:U801"/>
    <mergeCell ref="AP800:AQ801"/>
    <mergeCell ref="AN800:AO801"/>
    <mergeCell ref="AL800:AM801"/>
    <mergeCell ref="AJ800:AK801"/>
    <mergeCell ref="AH800:AI801"/>
    <mergeCell ref="AF800:AG801"/>
    <mergeCell ref="BB800:BC801"/>
    <mergeCell ref="AZ800:BA801"/>
    <mergeCell ref="AX800:AY801"/>
    <mergeCell ref="AV800:AW801"/>
    <mergeCell ref="AT800:AU801"/>
    <mergeCell ref="AR800:AS801"/>
    <mergeCell ref="F802:F803"/>
    <mergeCell ref="E802:E803"/>
    <mergeCell ref="C802:D802"/>
    <mergeCell ref="B802:B803"/>
    <mergeCell ref="C801:D801"/>
    <mergeCell ref="BL800:BN801"/>
    <mergeCell ref="BJ800:BK801"/>
    <mergeCell ref="BH800:BI801"/>
    <mergeCell ref="BF800:BG801"/>
    <mergeCell ref="BD800:BE801"/>
    <mergeCell ref="R802:S803"/>
    <mergeCell ref="P802:Q803"/>
    <mergeCell ref="N802:O803"/>
    <mergeCell ref="L802:M803"/>
    <mergeCell ref="J802:K803"/>
    <mergeCell ref="H802:I803"/>
    <mergeCell ref="AD802:AE803"/>
    <mergeCell ref="AB802:AC803"/>
    <mergeCell ref="Z802:AA803"/>
    <mergeCell ref="X802:Y803"/>
    <mergeCell ref="V802:W803"/>
    <mergeCell ref="T802:U803"/>
    <mergeCell ref="AP802:AQ803"/>
    <mergeCell ref="AN802:AO803"/>
    <mergeCell ref="AL802:AM803"/>
    <mergeCell ref="AJ802:AK803"/>
    <mergeCell ref="AH802:AI803"/>
    <mergeCell ref="AF802:AG803"/>
    <mergeCell ref="BB802:BC803"/>
    <mergeCell ref="AZ802:BA803"/>
    <mergeCell ref="AX802:AY803"/>
    <mergeCell ref="AV802:AW803"/>
    <mergeCell ref="AT802:AU803"/>
    <mergeCell ref="AR802:AS803"/>
    <mergeCell ref="F804:F805"/>
    <mergeCell ref="E804:E805"/>
    <mergeCell ref="C804:D804"/>
    <mergeCell ref="B804:B805"/>
    <mergeCell ref="C803:D803"/>
    <mergeCell ref="BL802:BN803"/>
    <mergeCell ref="BJ802:BK803"/>
    <mergeCell ref="BH802:BI803"/>
    <mergeCell ref="BF802:BG803"/>
    <mergeCell ref="BD802:BE803"/>
    <mergeCell ref="R804:S805"/>
    <mergeCell ref="P804:Q805"/>
    <mergeCell ref="N804:O805"/>
    <mergeCell ref="L804:M805"/>
    <mergeCell ref="J804:K805"/>
    <mergeCell ref="H804:I805"/>
    <mergeCell ref="AD804:AE805"/>
    <mergeCell ref="AB804:AC805"/>
    <mergeCell ref="Z804:AA805"/>
    <mergeCell ref="X804:Y805"/>
    <mergeCell ref="V804:W805"/>
    <mergeCell ref="T804:U805"/>
    <mergeCell ref="AP804:AQ805"/>
    <mergeCell ref="AN804:AO805"/>
    <mergeCell ref="AL804:AM805"/>
    <mergeCell ref="AJ804:AK805"/>
    <mergeCell ref="AH804:AI805"/>
    <mergeCell ref="AF804:AG805"/>
    <mergeCell ref="BB804:BC805"/>
    <mergeCell ref="AZ804:BA805"/>
    <mergeCell ref="AX804:AY805"/>
    <mergeCell ref="AV804:AW805"/>
    <mergeCell ref="AT804:AU805"/>
    <mergeCell ref="AR804:AS805"/>
    <mergeCell ref="F806:F807"/>
    <mergeCell ref="E806:E807"/>
    <mergeCell ref="C806:D806"/>
    <mergeCell ref="B806:B807"/>
    <mergeCell ref="C805:D805"/>
    <mergeCell ref="BL804:BN805"/>
    <mergeCell ref="BJ804:BK805"/>
    <mergeCell ref="BH804:BI805"/>
    <mergeCell ref="BF804:BG805"/>
    <mergeCell ref="BD804:BE805"/>
    <mergeCell ref="R806:S807"/>
    <mergeCell ref="P806:Q807"/>
    <mergeCell ref="N806:O807"/>
    <mergeCell ref="L806:M807"/>
    <mergeCell ref="J806:K807"/>
    <mergeCell ref="H806:I807"/>
    <mergeCell ref="AD806:AE807"/>
    <mergeCell ref="AB806:AC807"/>
    <mergeCell ref="Z806:AA807"/>
    <mergeCell ref="X806:Y807"/>
    <mergeCell ref="V806:W807"/>
    <mergeCell ref="T806:U807"/>
    <mergeCell ref="AP806:AQ807"/>
    <mergeCell ref="AN806:AO807"/>
    <mergeCell ref="AL806:AM807"/>
    <mergeCell ref="AJ806:AK807"/>
    <mergeCell ref="AH806:AI807"/>
    <mergeCell ref="AF806:AG807"/>
    <mergeCell ref="BB806:BC807"/>
    <mergeCell ref="AZ806:BA807"/>
    <mergeCell ref="AX806:AY807"/>
    <mergeCell ref="AV806:AW807"/>
    <mergeCell ref="AT806:AU807"/>
    <mergeCell ref="AR806:AS807"/>
    <mergeCell ref="F808:F809"/>
    <mergeCell ref="E808:E809"/>
    <mergeCell ref="C808:D808"/>
    <mergeCell ref="B808:B809"/>
    <mergeCell ref="C807:D807"/>
    <mergeCell ref="BL806:BN807"/>
    <mergeCell ref="BJ806:BK807"/>
    <mergeCell ref="BH806:BI807"/>
    <mergeCell ref="BF806:BG807"/>
    <mergeCell ref="BD806:BE807"/>
    <mergeCell ref="R808:S809"/>
    <mergeCell ref="P808:Q809"/>
    <mergeCell ref="N808:O809"/>
    <mergeCell ref="L808:M809"/>
    <mergeCell ref="J808:K809"/>
    <mergeCell ref="H808:I809"/>
    <mergeCell ref="AD808:AE809"/>
    <mergeCell ref="AB808:AC809"/>
    <mergeCell ref="Z808:AA809"/>
    <mergeCell ref="X808:Y809"/>
    <mergeCell ref="V808:W809"/>
    <mergeCell ref="T808:U809"/>
    <mergeCell ref="AP808:AQ809"/>
    <mergeCell ref="AN808:AO809"/>
    <mergeCell ref="AL808:AM809"/>
    <mergeCell ref="AJ808:AK809"/>
    <mergeCell ref="AH808:AI809"/>
    <mergeCell ref="AF808:AG809"/>
    <mergeCell ref="BB808:BC809"/>
    <mergeCell ref="AZ808:BA809"/>
    <mergeCell ref="AX808:AY809"/>
    <mergeCell ref="AV808:AW809"/>
    <mergeCell ref="AT808:AU809"/>
    <mergeCell ref="AR808:AS809"/>
    <mergeCell ref="F810:F811"/>
    <mergeCell ref="E810:E811"/>
    <mergeCell ref="C810:D810"/>
    <mergeCell ref="B810:B811"/>
    <mergeCell ref="C809:D809"/>
    <mergeCell ref="BL808:BN809"/>
    <mergeCell ref="BJ808:BK809"/>
    <mergeCell ref="BH808:BI809"/>
    <mergeCell ref="BF808:BG809"/>
    <mergeCell ref="BD808:BE809"/>
    <mergeCell ref="R810:S811"/>
    <mergeCell ref="P810:Q811"/>
    <mergeCell ref="N810:O811"/>
    <mergeCell ref="L810:M811"/>
    <mergeCell ref="J810:K811"/>
    <mergeCell ref="H810:I811"/>
    <mergeCell ref="AD810:AE811"/>
    <mergeCell ref="AB810:AC811"/>
    <mergeCell ref="Z810:AA811"/>
    <mergeCell ref="X810:Y811"/>
    <mergeCell ref="V810:W811"/>
    <mergeCell ref="T810:U811"/>
    <mergeCell ref="AP810:AQ811"/>
    <mergeCell ref="AN810:AO811"/>
    <mergeCell ref="AL810:AM811"/>
    <mergeCell ref="AJ810:AK811"/>
    <mergeCell ref="AH810:AI811"/>
    <mergeCell ref="AF810:AG811"/>
    <mergeCell ref="BB810:BC811"/>
    <mergeCell ref="AZ810:BA811"/>
    <mergeCell ref="AX810:AY811"/>
    <mergeCell ref="AV810:AW811"/>
    <mergeCell ref="AT810:AU811"/>
    <mergeCell ref="AR810:AS811"/>
    <mergeCell ref="F812:F813"/>
    <mergeCell ref="E812:E813"/>
    <mergeCell ref="C812:D812"/>
    <mergeCell ref="B812:B813"/>
    <mergeCell ref="C811:D811"/>
    <mergeCell ref="BL810:BN811"/>
    <mergeCell ref="BJ810:BK811"/>
    <mergeCell ref="BH810:BI811"/>
    <mergeCell ref="BF810:BG811"/>
    <mergeCell ref="BD810:BE811"/>
    <mergeCell ref="R812:S813"/>
    <mergeCell ref="P812:Q813"/>
    <mergeCell ref="N812:O813"/>
    <mergeCell ref="L812:M813"/>
    <mergeCell ref="J812:K813"/>
    <mergeCell ref="H812:I813"/>
    <mergeCell ref="AD812:AE813"/>
    <mergeCell ref="AB812:AC813"/>
    <mergeCell ref="Z812:AA813"/>
    <mergeCell ref="X812:Y813"/>
    <mergeCell ref="V812:W813"/>
    <mergeCell ref="T812:U813"/>
    <mergeCell ref="AP812:AQ813"/>
    <mergeCell ref="AN812:AO813"/>
    <mergeCell ref="AL812:AM813"/>
    <mergeCell ref="AJ812:AK813"/>
    <mergeCell ref="AH812:AI813"/>
    <mergeCell ref="AF812:AG813"/>
    <mergeCell ref="BB812:BC813"/>
    <mergeCell ref="AZ812:BA813"/>
    <mergeCell ref="AX812:AY813"/>
    <mergeCell ref="AV812:AW813"/>
    <mergeCell ref="AT812:AU813"/>
    <mergeCell ref="AR812:AS813"/>
    <mergeCell ref="F814:F815"/>
    <mergeCell ref="E814:E815"/>
    <mergeCell ref="C814:D814"/>
    <mergeCell ref="B814:B815"/>
    <mergeCell ref="C813:D813"/>
    <mergeCell ref="BL812:BN813"/>
    <mergeCell ref="BJ812:BK813"/>
    <mergeCell ref="BH812:BI813"/>
    <mergeCell ref="BF812:BG813"/>
    <mergeCell ref="BD812:BE813"/>
    <mergeCell ref="R814:S815"/>
    <mergeCell ref="P814:Q815"/>
    <mergeCell ref="N814:O815"/>
    <mergeCell ref="L814:M815"/>
    <mergeCell ref="J814:K815"/>
    <mergeCell ref="H814:I815"/>
    <mergeCell ref="AD814:AE815"/>
    <mergeCell ref="AB814:AC815"/>
    <mergeCell ref="Z814:AA815"/>
    <mergeCell ref="X814:Y815"/>
    <mergeCell ref="V814:W815"/>
    <mergeCell ref="T814:U815"/>
    <mergeCell ref="AP814:AQ815"/>
    <mergeCell ref="AN814:AO815"/>
    <mergeCell ref="AL814:AM815"/>
    <mergeCell ref="AJ814:AK815"/>
    <mergeCell ref="AH814:AI815"/>
    <mergeCell ref="AF814:AG815"/>
    <mergeCell ref="BB814:BC815"/>
    <mergeCell ref="AZ814:BA815"/>
    <mergeCell ref="AX814:AY815"/>
    <mergeCell ref="AV814:AW815"/>
    <mergeCell ref="AT814:AU815"/>
    <mergeCell ref="AR814:AS815"/>
    <mergeCell ref="F816:F817"/>
    <mergeCell ref="E816:E817"/>
    <mergeCell ref="C816:D816"/>
    <mergeCell ref="B816:B817"/>
    <mergeCell ref="C815:D815"/>
    <mergeCell ref="BL814:BN815"/>
    <mergeCell ref="BJ814:BK815"/>
    <mergeCell ref="BH814:BI815"/>
    <mergeCell ref="BF814:BG815"/>
    <mergeCell ref="BD814:BE815"/>
    <mergeCell ref="R816:S817"/>
    <mergeCell ref="P816:Q817"/>
    <mergeCell ref="N816:O817"/>
    <mergeCell ref="L816:M817"/>
    <mergeCell ref="J816:K817"/>
    <mergeCell ref="H816:I817"/>
    <mergeCell ref="AD816:AE817"/>
    <mergeCell ref="AB816:AC817"/>
    <mergeCell ref="Z816:AA817"/>
    <mergeCell ref="X816:Y817"/>
    <mergeCell ref="V816:W817"/>
    <mergeCell ref="T816:U817"/>
    <mergeCell ref="AP816:AQ817"/>
    <mergeCell ref="AN816:AO817"/>
    <mergeCell ref="AL816:AM817"/>
    <mergeCell ref="AJ816:AK817"/>
    <mergeCell ref="AH816:AI817"/>
    <mergeCell ref="AF816:AG817"/>
    <mergeCell ref="BB816:BC817"/>
    <mergeCell ref="AZ816:BA817"/>
    <mergeCell ref="AX816:AY817"/>
    <mergeCell ref="AV816:AW817"/>
    <mergeCell ref="AT816:AU817"/>
    <mergeCell ref="AR816:AS817"/>
    <mergeCell ref="J818:K819"/>
    <mergeCell ref="H818:I819"/>
    <mergeCell ref="D818:E819"/>
    <mergeCell ref="B818:C819"/>
    <mergeCell ref="C817:D817"/>
    <mergeCell ref="BL816:BN817"/>
    <mergeCell ref="BJ816:BK817"/>
    <mergeCell ref="BH816:BI817"/>
    <mergeCell ref="BF816:BG817"/>
    <mergeCell ref="BD816:BE817"/>
    <mergeCell ref="V818:W819"/>
    <mergeCell ref="T818:U819"/>
    <mergeCell ref="R818:S819"/>
    <mergeCell ref="P818:Q819"/>
    <mergeCell ref="N818:O819"/>
    <mergeCell ref="L818:M819"/>
    <mergeCell ref="AH818:AI819"/>
    <mergeCell ref="AF818:AG819"/>
    <mergeCell ref="AD818:AE819"/>
    <mergeCell ref="AB818:AC819"/>
    <mergeCell ref="Z818:AA819"/>
    <mergeCell ref="X818:Y819"/>
    <mergeCell ref="AT818:AU819"/>
    <mergeCell ref="AR818:AS819"/>
    <mergeCell ref="AP818:AQ819"/>
    <mergeCell ref="AN818:AO819"/>
    <mergeCell ref="AL818:AM819"/>
    <mergeCell ref="AJ818:AK819"/>
    <mergeCell ref="B820:C820"/>
    <mergeCell ref="BL818:BN819"/>
    <mergeCell ref="BJ818:BK819"/>
    <mergeCell ref="BH818:BI819"/>
    <mergeCell ref="BF818:BG819"/>
    <mergeCell ref="BD818:BE819"/>
    <mergeCell ref="BB818:BC819"/>
    <mergeCell ref="AZ818:BA819"/>
    <mergeCell ref="AX818:AY819"/>
    <mergeCell ref="AV818:AW819"/>
    <mergeCell ref="P820:Q820"/>
    <mergeCell ref="N820:O820"/>
    <mergeCell ref="L820:M820"/>
    <mergeCell ref="J820:K820"/>
    <mergeCell ref="H820:I820"/>
    <mergeCell ref="D820:E820"/>
    <mergeCell ref="AB820:AC820"/>
    <mergeCell ref="Z820:AA820"/>
    <mergeCell ref="X820:Y820"/>
    <mergeCell ref="V820:W820"/>
    <mergeCell ref="T820:U820"/>
    <mergeCell ref="R820:S820"/>
    <mergeCell ref="AN820:AO820"/>
    <mergeCell ref="AL820:AM820"/>
    <mergeCell ref="AJ820:AK820"/>
    <mergeCell ref="AH820:AI820"/>
    <mergeCell ref="AF820:AG820"/>
    <mergeCell ref="AD820:AE820"/>
    <mergeCell ref="AZ820:BA820"/>
    <mergeCell ref="AX820:AY820"/>
    <mergeCell ref="AV820:AW820"/>
    <mergeCell ref="AT820:AU820"/>
    <mergeCell ref="AR820:AS820"/>
    <mergeCell ref="AP820:AQ820"/>
    <mergeCell ref="BJ820:BK820"/>
    <mergeCell ref="BH820:BI820"/>
    <mergeCell ref="BF820:BG820"/>
    <mergeCell ref="BD820:BE820"/>
    <mergeCell ref="BB820:BC820"/>
    <mergeCell ref="O823:R823"/>
    <mergeCell ref="AK823:AN823"/>
    <mergeCell ref="AH823:AJ823"/>
    <mergeCell ref="AD823:AF823"/>
    <mergeCell ref="Z823:AC823"/>
    <mergeCell ref="D823:E823"/>
    <mergeCell ref="B823:C823"/>
    <mergeCell ref="N821:O821"/>
    <mergeCell ref="L821:M821"/>
    <mergeCell ref="J821:K821"/>
    <mergeCell ref="D821:E821"/>
    <mergeCell ref="W823:Y823"/>
    <mergeCell ref="S823:U823"/>
    <mergeCell ref="O825:R825"/>
    <mergeCell ref="L825:N825"/>
    <mergeCell ref="H825:J825"/>
    <mergeCell ref="D825:E825"/>
    <mergeCell ref="W825:Y825"/>
    <mergeCell ref="S825:U825"/>
    <mergeCell ref="L823:N823"/>
    <mergeCell ref="H823:J823"/>
    <mergeCell ref="B825:C825"/>
    <mergeCell ref="BI823:BK823"/>
    <mergeCell ref="BE823:BG823"/>
    <mergeCell ref="AZ823:BD823"/>
    <mergeCell ref="AS823:AU823"/>
    <mergeCell ref="AO823:AQ823"/>
    <mergeCell ref="AK825:AN825"/>
    <mergeCell ref="AH825:AJ825"/>
    <mergeCell ref="AD825:AF825"/>
    <mergeCell ref="Z825:AC825"/>
    <mergeCell ref="AE712:AK712"/>
    <mergeCell ref="E712:AC712"/>
    <mergeCell ref="B710:BN710"/>
    <mergeCell ref="BA826:BN826"/>
    <mergeCell ref="BI825:BK825"/>
    <mergeCell ref="BE825:BG825"/>
    <mergeCell ref="AZ825:BD825"/>
    <mergeCell ref="AS825:AU825"/>
    <mergeCell ref="AO825:AQ825"/>
    <mergeCell ref="BD714:BM714"/>
    <mergeCell ref="AE714:AH714"/>
    <mergeCell ref="E714:AC714"/>
    <mergeCell ref="C714:D714"/>
    <mergeCell ref="H717:I718"/>
    <mergeCell ref="C717:D718"/>
    <mergeCell ref="B717:B718"/>
    <mergeCell ref="J718:K718"/>
    <mergeCell ref="N718:O718"/>
    <mergeCell ref="L718:M718"/>
    <mergeCell ref="J717:O717"/>
    <mergeCell ref="AZ717:BE717"/>
    <mergeCell ref="AT717:AY717"/>
    <mergeCell ref="AN717:AS717"/>
    <mergeCell ref="AH717:AM717"/>
    <mergeCell ref="T718:U718"/>
    <mergeCell ref="AX718:AY718"/>
    <mergeCell ref="AV718:AW718"/>
    <mergeCell ref="AT718:AU718"/>
    <mergeCell ref="AR718:AS718"/>
    <mergeCell ref="AP718:AQ718"/>
    <mergeCell ref="R718:S718"/>
    <mergeCell ref="P718:Q718"/>
    <mergeCell ref="AF718:AG718"/>
    <mergeCell ref="AD718:AE718"/>
    <mergeCell ref="AB718:AC718"/>
    <mergeCell ref="X717:Y718"/>
    <mergeCell ref="V717:W718"/>
    <mergeCell ref="P717:U717"/>
    <mergeCell ref="AB717:AG717"/>
    <mergeCell ref="Z717:AA718"/>
    <mergeCell ref="AN718:AO718"/>
    <mergeCell ref="AL718:AM718"/>
    <mergeCell ref="AJ718:AK718"/>
    <mergeCell ref="AH718:AI718"/>
    <mergeCell ref="F719:F720"/>
    <mergeCell ref="P719:Q720"/>
    <mergeCell ref="N719:O720"/>
    <mergeCell ref="L719:M720"/>
    <mergeCell ref="J719:K720"/>
    <mergeCell ref="H719:I720"/>
    <mergeCell ref="E719:E720"/>
    <mergeCell ref="C719:D719"/>
    <mergeCell ref="B719:B720"/>
    <mergeCell ref="BJ718:BK718"/>
    <mergeCell ref="BH718:BI718"/>
    <mergeCell ref="BF718:BG718"/>
    <mergeCell ref="BD718:BE718"/>
    <mergeCell ref="BB718:BC718"/>
    <mergeCell ref="AZ718:BA718"/>
    <mergeCell ref="R719:S720"/>
    <mergeCell ref="AD719:AE720"/>
    <mergeCell ref="AB719:AC720"/>
    <mergeCell ref="Z719:AA720"/>
    <mergeCell ref="X719:Y720"/>
    <mergeCell ref="V719:W720"/>
    <mergeCell ref="T719:U720"/>
    <mergeCell ref="AP719:AQ720"/>
    <mergeCell ref="AN719:AO720"/>
    <mergeCell ref="AL719:AM720"/>
    <mergeCell ref="AJ719:AK720"/>
    <mergeCell ref="AH719:AI720"/>
    <mergeCell ref="AF719:AG720"/>
    <mergeCell ref="BB719:BC720"/>
    <mergeCell ref="AZ719:BA720"/>
    <mergeCell ref="AX719:AY720"/>
    <mergeCell ref="AV719:AW720"/>
    <mergeCell ref="AT719:AU720"/>
    <mergeCell ref="AR719:AS720"/>
    <mergeCell ref="F721:F722"/>
    <mergeCell ref="E721:E722"/>
    <mergeCell ref="C721:D721"/>
    <mergeCell ref="B721:B722"/>
    <mergeCell ref="C720:D720"/>
    <mergeCell ref="BL719:BN720"/>
    <mergeCell ref="BJ719:BK720"/>
    <mergeCell ref="BH719:BI720"/>
    <mergeCell ref="BF719:BG720"/>
    <mergeCell ref="BD719:BE720"/>
    <mergeCell ref="R721:S722"/>
    <mergeCell ref="P721:Q722"/>
    <mergeCell ref="N721:O722"/>
    <mergeCell ref="L721:M722"/>
    <mergeCell ref="J721:K722"/>
    <mergeCell ref="H721:I722"/>
    <mergeCell ref="AD721:AE722"/>
    <mergeCell ref="AB721:AC722"/>
    <mergeCell ref="Z721:AA722"/>
    <mergeCell ref="X721:Y722"/>
    <mergeCell ref="V721:W722"/>
    <mergeCell ref="T721:U722"/>
    <mergeCell ref="AP721:AQ722"/>
    <mergeCell ref="AN721:AO722"/>
    <mergeCell ref="AL721:AM722"/>
    <mergeCell ref="AJ721:AK722"/>
    <mergeCell ref="AH721:AI722"/>
    <mergeCell ref="AF721:AG722"/>
    <mergeCell ref="BB721:BC722"/>
    <mergeCell ref="AZ721:BA722"/>
    <mergeCell ref="AX721:AY722"/>
    <mergeCell ref="AV721:AW722"/>
    <mergeCell ref="AT721:AU722"/>
    <mergeCell ref="AR721:AS722"/>
    <mergeCell ref="F723:F724"/>
    <mergeCell ref="E723:E724"/>
    <mergeCell ref="C723:D723"/>
    <mergeCell ref="B723:B724"/>
    <mergeCell ref="C722:D722"/>
    <mergeCell ref="BL721:BN722"/>
    <mergeCell ref="BJ721:BK722"/>
    <mergeCell ref="BH721:BI722"/>
    <mergeCell ref="BF721:BG722"/>
    <mergeCell ref="BD721:BE722"/>
    <mergeCell ref="R723:S724"/>
    <mergeCell ref="P723:Q724"/>
    <mergeCell ref="N723:O724"/>
    <mergeCell ref="L723:M724"/>
    <mergeCell ref="J723:K724"/>
    <mergeCell ref="H723:I724"/>
    <mergeCell ref="AD723:AE724"/>
    <mergeCell ref="AB723:AC724"/>
    <mergeCell ref="Z723:AA724"/>
    <mergeCell ref="X723:Y724"/>
    <mergeCell ref="V723:W724"/>
    <mergeCell ref="T723:U724"/>
    <mergeCell ref="AP723:AQ724"/>
    <mergeCell ref="AN723:AO724"/>
    <mergeCell ref="AL723:AM724"/>
    <mergeCell ref="AJ723:AK724"/>
    <mergeCell ref="AH723:AI724"/>
    <mergeCell ref="AF723:AG724"/>
    <mergeCell ref="BB723:BC724"/>
    <mergeCell ref="AZ723:BA724"/>
    <mergeCell ref="AX723:AY724"/>
    <mergeCell ref="AV723:AW724"/>
    <mergeCell ref="AT723:AU724"/>
    <mergeCell ref="AR723:AS724"/>
    <mergeCell ref="F725:F726"/>
    <mergeCell ref="E725:E726"/>
    <mergeCell ref="C725:D725"/>
    <mergeCell ref="B725:B726"/>
    <mergeCell ref="C724:D724"/>
    <mergeCell ref="BL723:BN724"/>
    <mergeCell ref="BJ723:BK724"/>
    <mergeCell ref="BH723:BI724"/>
    <mergeCell ref="BF723:BG724"/>
    <mergeCell ref="BD723:BE724"/>
    <mergeCell ref="R725:S726"/>
    <mergeCell ref="P725:Q726"/>
    <mergeCell ref="N725:O726"/>
    <mergeCell ref="L725:M726"/>
    <mergeCell ref="J725:K726"/>
    <mergeCell ref="H725:I726"/>
    <mergeCell ref="AD725:AE726"/>
    <mergeCell ref="AB725:AC726"/>
    <mergeCell ref="Z725:AA726"/>
    <mergeCell ref="X725:Y726"/>
    <mergeCell ref="V725:W726"/>
    <mergeCell ref="T725:U726"/>
    <mergeCell ref="AP725:AQ726"/>
    <mergeCell ref="AN725:AO726"/>
    <mergeCell ref="AL725:AM726"/>
    <mergeCell ref="AJ725:AK726"/>
    <mergeCell ref="AH725:AI726"/>
    <mergeCell ref="AF725:AG726"/>
    <mergeCell ref="BB725:BC726"/>
    <mergeCell ref="AZ725:BA726"/>
    <mergeCell ref="AX725:AY726"/>
    <mergeCell ref="AV725:AW726"/>
    <mergeCell ref="AT725:AU726"/>
    <mergeCell ref="AR725:AS726"/>
    <mergeCell ref="F727:F728"/>
    <mergeCell ref="E727:E728"/>
    <mergeCell ref="C727:D727"/>
    <mergeCell ref="B727:B728"/>
    <mergeCell ref="C726:D726"/>
    <mergeCell ref="BL725:BN726"/>
    <mergeCell ref="BJ725:BK726"/>
    <mergeCell ref="BH725:BI726"/>
    <mergeCell ref="BF725:BG726"/>
    <mergeCell ref="BD725:BE726"/>
    <mergeCell ref="R727:S728"/>
    <mergeCell ref="P727:Q728"/>
    <mergeCell ref="N727:O728"/>
    <mergeCell ref="L727:M728"/>
    <mergeCell ref="J727:K728"/>
    <mergeCell ref="H727:I728"/>
    <mergeCell ref="AD727:AE728"/>
    <mergeCell ref="AB727:AC728"/>
    <mergeCell ref="Z727:AA728"/>
    <mergeCell ref="X727:Y728"/>
    <mergeCell ref="V727:W728"/>
    <mergeCell ref="T727:U728"/>
    <mergeCell ref="AP727:AQ728"/>
    <mergeCell ref="AN727:AO728"/>
    <mergeCell ref="AL727:AM728"/>
    <mergeCell ref="AJ727:AK728"/>
    <mergeCell ref="AH727:AI728"/>
    <mergeCell ref="AF727:AG728"/>
    <mergeCell ref="BB727:BC728"/>
    <mergeCell ref="AZ727:BA728"/>
    <mergeCell ref="AX727:AY728"/>
    <mergeCell ref="AV727:AW728"/>
    <mergeCell ref="AT727:AU728"/>
    <mergeCell ref="AR727:AS728"/>
    <mergeCell ref="F729:F730"/>
    <mergeCell ref="E729:E730"/>
    <mergeCell ref="C729:D729"/>
    <mergeCell ref="B729:B730"/>
    <mergeCell ref="C728:D728"/>
    <mergeCell ref="BL727:BN728"/>
    <mergeCell ref="BJ727:BK728"/>
    <mergeCell ref="BH727:BI728"/>
    <mergeCell ref="BF727:BG728"/>
    <mergeCell ref="BD727:BE728"/>
    <mergeCell ref="R729:S730"/>
    <mergeCell ref="P729:Q730"/>
    <mergeCell ref="N729:O730"/>
    <mergeCell ref="L729:M730"/>
    <mergeCell ref="J729:K730"/>
    <mergeCell ref="H729:I730"/>
    <mergeCell ref="AD729:AE730"/>
    <mergeCell ref="AB729:AC730"/>
    <mergeCell ref="Z729:AA730"/>
    <mergeCell ref="X729:Y730"/>
    <mergeCell ref="V729:W730"/>
    <mergeCell ref="T729:U730"/>
    <mergeCell ref="AP729:AQ730"/>
    <mergeCell ref="AN729:AO730"/>
    <mergeCell ref="AL729:AM730"/>
    <mergeCell ref="AJ729:AK730"/>
    <mergeCell ref="AH729:AI730"/>
    <mergeCell ref="AF729:AG730"/>
    <mergeCell ref="BB729:BC730"/>
    <mergeCell ref="AZ729:BA730"/>
    <mergeCell ref="AX729:AY730"/>
    <mergeCell ref="AV729:AW730"/>
    <mergeCell ref="AT729:AU730"/>
    <mergeCell ref="AR729:AS730"/>
    <mergeCell ref="F731:F732"/>
    <mergeCell ref="E731:E732"/>
    <mergeCell ref="C731:D731"/>
    <mergeCell ref="B731:B732"/>
    <mergeCell ref="C730:D730"/>
    <mergeCell ref="BL729:BN730"/>
    <mergeCell ref="BJ729:BK730"/>
    <mergeCell ref="BH729:BI730"/>
    <mergeCell ref="BF729:BG730"/>
    <mergeCell ref="BD729:BE730"/>
    <mergeCell ref="R731:S732"/>
    <mergeCell ref="P731:Q732"/>
    <mergeCell ref="N731:O732"/>
    <mergeCell ref="L731:M732"/>
    <mergeCell ref="J731:K732"/>
    <mergeCell ref="H731:I732"/>
    <mergeCell ref="AD731:AE732"/>
    <mergeCell ref="AB731:AC732"/>
    <mergeCell ref="Z731:AA732"/>
    <mergeCell ref="X731:Y732"/>
    <mergeCell ref="V731:W732"/>
    <mergeCell ref="T731:U732"/>
    <mergeCell ref="AP731:AQ732"/>
    <mergeCell ref="AN731:AO732"/>
    <mergeCell ref="AL731:AM732"/>
    <mergeCell ref="AJ731:AK732"/>
    <mergeCell ref="AH731:AI732"/>
    <mergeCell ref="AF731:AG732"/>
    <mergeCell ref="BB731:BC732"/>
    <mergeCell ref="AZ731:BA732"/>
    <mergeCell ref="AX731:AY732"/>
    <mergeCell ref="AV731:AW732"/>
    <mergeCell ref="AT731:AU732"/>
    <mergeCell ref="AR731:AS732"/>
    <mergeCell ref="F733:F734"/>
    <mergeCell ref="E733:E734"/>
    <mergeCell ref="C733:D733"/>
    <mergeCell ref="B733:B734"/>
    <mergeCell ref="C732:D732"/>
    <mergeCell ref="BL731:BN732"/>
    <mergeCell ref="BJ731:BK732"/>
    <mergeCell ref="BH731:BI732"/>
    <mergeCell ref="BF731:BG732"/>
    <mergeCell ref="BD731:BE732"/>
    <mergeCell ref="R733:S734"/>
    <mergeCell ref="P733:Q734"/>
    <mergeCell ref="N733:O734"/>
    <mergeCell ref="L733:M734"/>
    <mergeCell ref="J733:K734"/>
    <mergeCell ref="H733:I734"/>
    <mergeCell ref="AD733:AE734"/>
    <mergeCell ref="AB733:AC734"/>
    <mergeCell ref="Z733:AA734"/>
    <mergeCell ref="X733:Y734"/>
    <mergeCell ref="V733:W734"/>
    <mergeCell ref="T733:U734"/>
    <mergeCell ref="AP733:AQ734"/>
    <mergeCell ref="AN733:AO734"/>
    <mergeCell ref="AL733:AM734"/>
    <mergeCell ref="AJ733:AK734"/>
    <mergeCell ref="AH733:AI734"/>
    <mergeCell ref="AF733:AG734"/>
    <mergeCell ref="BB733:BC734"/>
    <mergeCell ref="AZ733:BA734"/>
    <mergeCell ref="AX733:AY734"/>
    <mergeCell ref="AV733:AW734"/>
    <mergeCell ref="AT733:AU734"/>
    <mergeCell ref="AR733:AS734"/>
    <mergeCell ref="F735:F736"/>
    <mergeCell ref="E735:E736"/>
    <mergeCell ref="C735:D735"/>
    <mergeCell ref="B735:B736"/>
    <mergeCell ref="C734:D734"/>
    <mergeCell ref="BL733:BN734"/>
    <mergeCell ref="BJ733:BK734"/>
    <mergeCell ref="BH733:BI734"/>
    <mergeCell ref="BF733:BG734"/>
    <mergeCell ref="BD733:BE734"/>
    <mergeCell ref="R735:S736"/>
    <mergeCell ref="P735:Q736"/>
    <mergeCell ref="N735:O736"/>
    <mergeCell ref="L735:M736"/>
    <mergeCell ref="J735:K736"/>
    <mergeCell ref="H735:I736"/>
    <mergeCell ref="AD735:AE736"/>
    <mergeCell ref="AB735:AC736"/>
    <mergeCell ref="Z735:AA736"/>
    <mergeCell ref="X735:Y736"/>
    <mergeCell ref="V735:W736"/>
    <mergeCell ref="T735:U736"/>
    <mergeCell ref="AP735:AQ736"/>
    <mergeCell ref="AN735:AO736"/>
    <mergeCell ref="AL735:AM736"/>
    <mergeCell ref="AJ735:AK736"/>
    <mergeCell ref="AH735:AI736"/>
    <mergeCell ref="AF735:AG736"/>
    <mergeCell ref="BB735:BC736"/>
    <mergeCell ref="AZ735:BA736"/>
    <mergeCell ref="AX735:AY736"/>
    <mergeCell ref="AV735:AW736"/>
    <mergeCell ref="AT735:AU736"/>
    <mergeCell ref="AR735:AS736"/>
    <mergeCell ref="F737:F738"/>
    <mergeCell ref="E737:E738"/>
    <mergeCell ref="C737:D737"/>
    <mergeCell ref="B737:B738"/>
    <mergeCell ref="C736:D736"/>
    <mergeCell ref="BL735:BN736"/>
    <mergeCell ref="BJ735:BK736"/>
    <mergeCell ref="BH735:BI736"/>
    <mergeCell ref="BF735:BG736"/>
    <mergeCell ref="BD735:BE736"/>
    <mergeCell ref="R737:S738"/>
    <mergeCell ref="P737:Q738"/>
    <mergeCell ref="N737:O738"/>
    <mergeCell ref="L737:M738"/>
    <mergeCell ref="J737:K738"/>
    <mergeCell ref="H737:I738"/>
    <mergeCell ref="AD737:AE738"/>
    <mergeCell ref="AB737:AC738"/>
    <mergeCell ref="Z737:AA738"/>
    <mergeCell ref="X737:Y738"/>
    <mergeCell ref="V737:W738"/>
    <mergeCell ref="T737:U738"/>
    <mergeCell ref="AP737:AQ738"/>
    <mergeCell ref="AN737:AO738"/>
    <mergeCell ref="AL737:AM738"/>
    <mergeCell ref="AJ737:AK738"/>
    <mergeCell ref="AH737:AI738"/>
    <mergeCell ref="AF737:AG738"/>
    <mergeCell ref="BB737:BC738"/>
    <mergeCell ref="AZ737:BA738"/>
    <mergeCell ref="AX737:AY738"/>
    <mergeCell ref="AV737:AW738"/>
    <mergeCell ref="AT737:AU738"/>
    <mergeCell ref="AR737:AS738"/>
    <mergeCell ref="F739:F740"/>
    <mergeCell ref="E739:E740"/>
    <mergeCell ref="C739:D739"/>
    <mergeCell ref="B739:B740"/>
    <mergeCell ref="C738:D738"/>
    <mergeCell ref="BL737:BN738"/>
    <mergeCell ref="BJ737:BK738"/>
    <mergeCell ref="BH737:BI738"/>
    <mergeCell ref="BF737:BG738"/>
    <mergeCell ref="BD737:BE738"/>
    <mergeCell ref="R739:S740"/>
    <mergeCell ref="P739:Q740"/>
    <mergeCell ref="N739:O740"/>
    <mergeCell ref="L739:M740"/>
    <mergeCell ref="J739:K740"/>
    <mergeCell ref="H739:I740"/>
    <mergeCell ref="AD739:AE740"/>
    <mergeCell ref="AB739:AC740"/>
    <mergeCell ref="Z739:AA740"/>
    <mergeCell ref="X739:Y740"/>
    <mergeCell ref="V739:W740"/>
    <mergeCell ref="T739:U740"/>
    <mergeCell ref="AP739:AQ740"/>
    <mergeCell ref="AN739:AO740"/>
    <mergeCell ref="AL739:AM740"/>
    <mergeCell ref="AJ739:AK740"/>
    <mergeCell ref="AH739:AI740"/>
    <mergeCell ref="AF739:AG740"/>
    <mergeCell ref="BB739:BC740"/>
    <mergeCell ref="AZ739:BA740"/>
    <mergeCell ref="AX739:AY740"/>
    <mergeCell ref="AV739:AW740"/>
    <mergeCell ref="AT739:AU740"/>
    <mergeCell ref="AR739:AS740"/>
    <mergeCell ref="F741:F742"/>
    <mergeCell ref="E741:E742"/>
    <mergeCell ref="C741:D741"/>
    <mergeCell ref="B741:B742"/>
    <mergeCell ref="C740:D740"/>
    <mergeCell ref="BL739:BN740"/>
    <mergeCell ref="BJ739:BK740"/>
    <mergeCell ref="BH739:BI740"/>
    <mergeCell ref="BF739:BG740"/>
    <mergeCell ref="BD739:BE740"/>
    <mergeCell ref="R741:S742"/>
    <mergeCell ref="P741:Q742"/>
    <mergeCell ref="N741:O742"/>
    <mergeCell ref="L741:M742"/>
    <mergeCell ref="J741:K742"/>
    <mergeCell ref="H741:I742"/>
    <mergeCell ref="AD741:AE742"/>
    <mergeCell ref="AB741:AC742"/>
    <mergeCell ref="Z741:AA742"/>
    <mergeCell ref="X741:Y742"/>
    <mergeCell ref="V741:W742"/>
    <mergeCell ref="T741:U742"/>
    <mergeCell ref="AP741:AQ742"/>
    <mergeCell ref="AN741:AO742"/>
    <mergeCell ref="AL741:AM742"/>
    <mergeCell ref="AJ741:AK742"/>
    <mergeCell ref="AH741:AI742"/>
    <mergeCell ref="AF741:AG742"/>
    <mergeCell ref="BB741:BC742"/>
    <mergeCell ref="AZ741:BA742"/>
    <mergeCell ref="AX741:AY742"/>
    <mergeCell ref="AV741:AW742"/>
    <mergeCell ref="AT741:AU742"/>
    <mergeCell ref="AR741:AS742"/>
    <mergeCell ref="F743:F744"/>
    <mergeCell ref="E743:E744"/>
    <mergeCell ref="C743:D743"/>
    <mergeCell ref="B743:B744"/>
    <mergeCell ref="C742:D742"/>
    <mergeCell ref="BL741:BN742"/>
    <mergeCell ref="BJ741:BK742"/>
    <mergeCell ref="BH741:BI742"/>
    <mergeCell ref="BF741:BG742"/>
    <mergeCell ref="BD741:BE742"/>
    <mergeCell ref="R743:S744"/>
    <mergeCell ref="P743:Q744"/>
    <mergeCell ref="N743:O744"/>
    <mergeCell ref="L743:M744"/>
    <mergeCell ref="J743:K744"/>
    <mergeCell ref="H743:I744"/>
    <mergeCell ref="AD743:AE744"/>
    <mergeCell ref="AB743:AC744"/>
    <mergeCell ref="Z743:AA744"/>
    <mergeCell ref="X743:Y744"/>
    <mergeCell ref="V743:W744"/>
    <mergeCell ref="T743:U744"/>
    <mergeCell ref="AP743:AQ744"/>
    <mergeCell ref="AN743:AO744"/>
    <mergeCell ref="AL743:AM744"/>
    <mergeCell ref="AJ743:AK744"/>
    <mergeCell ref="AH743:AI744"/>
    <mergeCell ref="AF743:AG744"/>
    <mergeCell ref="BB743:BC744"/>
    <mergeCell ref="AZ743:BA744"/>
    <mergeCell ref="AX743:AY744"/>
    <mergeCell ref="AV743:AW744"/>
    <mergeCell ref="AT743:AU744"/>
    <mergeCell ref="AR743:AS744"/>
    <mergeCell ref="F745:F746"/>
    <mergeCell ref="E745:E746"/>
    <mergeCell ref="C745:D745"/>
    <mergeCell ref="B745:B746"/>
    <mergeCell ref="C744:D744"/>
    <mergeCell ref="BL743:BN744"/>
    <mergeCell ref="BJ743:BK744"/>
    <mergeCell ref="BH743:BI744"/>
    <mergeCell ref="BF743:BG744"/>
    <mergeCell ref="BD743:BE744"/>
    <mergeCell ref="R745:S746"/>
    <mergeCell ref="P745:Q746"/>
    <mergeCell ref="N745:O746"/>
    <mergeCell ref="L745:M746"/>
    <mergeCell ref="J745:K746"/>
    <mergeCell ref="H745:I746"/>
    <mergeCell ref="AD745:AE746"/>
    <mergeCell ref="AB745:AC746"/>
    <mergeCell ref="Z745:AA746"/>
    <mergeCell ref="X745:Y746"/>
    <mergeCell ref="V745:W746"/>
    <mergeCell ref="T745:U746"/>
    <mergeCell ref="AP745:AQ746"/>
    <mergeCell ref="AN745:AO746"/>
    <mergeCell ref="AL745:AM746"/>
    <mergeCell ref="AJ745:AK746"/>
    <mergeCell ref="AH745:AI746"/>
    <mergeCell ref="AF745:AG746"/>
    <mergeCell ref="BB745:BC746"/>
    <mergeCell ref="AZ745:BA746"/>
    <mergeCell ref="AX745:AY746"/>
    <mergeCell ref="AV745:AW746"/>
    <mergeCell ref="AT745:AU746"/>
    <mergeCell ref="AR745:AS746"/>
    <mergeCell ref="F747:F748"/>
    <mergeCell ref="E747:E748"/>
    <mergeCell ref="C747:D747"/>
    <mergeCell ref="B747:B748"/>
    <mergeCell ref="C746:D746"/>
    <mergeCell ref="BL745:BN746"/>
    <mergeCell ref="BJ745:BK746"/>
    <mergeCell ref="BH745:BI746"/>
    <mergeCell ref="BF745:BG746"/>
    <mergeCell ref="BD745:BE746"/>
    <mergeCell ref="R747:S748"/>
    <mergeCell ref="P747:Q748"/>
    <mergeCell ref="N747:O748"/>
    <mergeCell ref="L747:M748"/>
    <mergeCell ref="J747:K748"/>
    <mergeCell ref="H747:I748"/>
    <mergeCell ref="AD747:AE748"/>
    <mergeCell ref="AB747:AC748"/>
    <mergeCell ref="Z747:AA748"/>
    <mergeCell ref="X747:Y748"/>
    <mergeCell ref="V747:W748"/>
    <mergeCell ref="T747:U748"/>
    <mergeCell ref="AP747:AQ748"/>
    <mergeCell ref="AN747:AO748"/>
    <mergeCell ref="AL747:AM748"/>
    <mergeCell ref="AJ747:AK748"/>
    <mergeCell ref="AH747:AI748"/>
    <mergeCell ref="AF747:AG748"/>
    <mergeCell ref="BB747:BC748"/>
    <mergeCell ref="AZ747:BA748"/>
    <mergeCell ref="AX747:AY748"/>
    <mergeCell ref="AV747:AW748"/>
    <mergeCell ref="AT747:AU748"/>
    <mergeCell ref="AR747:AS748"/>
    <mergeCell ref="F749:F750"/>
    <mergeCell ref="E749:E750"/>
    <mergeCell ref="C749:D749"/>
    <mergeCell ref="B749:B750"/>
    <mergeCell ref="C748:D748"/>
    <mergeCell ref="BL747:BN748"/>
    <mergeCell ref="BJ747:BK748"/>
    <mergeCell ref="BH747:BI748"/>
    <mergeCell ref="BF747:BG748"/>
    <mergeCell ref="BD747:BE748"/>
    <mergeCell ref="R749:S750"/>
    <mergeCell ref="P749:Q750"/>
    <mergeCell ref="N749:O750"/>
    <mergeCell ref="L749:M750"/>
    <mergeCell ref="J749:K750"/>
    <mergeCell ref="H749:I750"/>
    <mergeCell ref="AD749:AE750"/>
    <mergeCell ref="AB749:AC750"/>
    <mergeCell ref="Z749:AA750"/>
    <mergeCell ref="X749:Y750"/>
    <mergeCell ref="V749:W750"/>
    <mergeCell ref="T749:U750"/>
    <mergeCell ref="AP749:AQ750"/>
    <mergeCell ref="AN749:AO750"/>
    <mergeCell ref="AL749:AM750"/>
    <mergeCell ref="AJ749:AK750"/>
    <mergeCell ref="AH749:AI750"/>
    <mergeCell ref="AF749:AG750"/>
    <mergeCell ref="BB749:BC750"/>
    <mergeCell ref="AZ749:BA750"/>
    <mergeCell ref="AX749:AY750"/>
    <mergeCell ref="AV749:AW750"/>
    <mergeCell ref="AT749:AU750"/>
    <mergeCell ref="AR749:AS750"/>
    <mergeCell ref="F751:F752"/>
    <mergeCell ref="E751:E752"/>
    <mergeCell ref="C751:D751"/>
    <mergeCell ref="B751:B752"/>
    <mergeCell ref="C750:D750"/>
    <mergeCell ref="BL749:BN750"/>
    <mergeCell ref="BJ749:BK750"/>
    <mergeCell ref="BH749:BI750"/>
    <mergeCell ref="BF749:BG750"/>
    <mergeCell ref="BD749:BE750"/>
    <mergeCell ref="R751:S752"/>
    <mergeCell ref="P751:Q752"/>
    <mergeCell ref="N751:O752"/>
    <mergeCell ref="L751:M752"/>
    <mergeCell ref="J751:K752"/>
    <mergeCell ref="H751:I752"/>
    <mergeCell ref="AD751:AE752"/>
    <mergeCell ref="AB751:AC752"/>
    <mergeCell ref="Z751:AA752"/>
    <mergeCell ref="X751:Y752"/>
    <mergeCell ref="V751:W752"/>
    <mergeCell ref="T751:U752"/>
    <mergeCell ref="AP751:AQ752"/>
    <mergeCell ref="AN751:AO752"/>
    <mergeCell ref="AL751:AM752"/>
    <mergeCell ref="AJ751:AK752"/>
    <mergeCell ref="AH751:AI752"/>
    <mergeCell ref="AF751:AG752"/>
    <mergeCell ref="BB751:BC752"/>
    <mergeCell ref="AZ751:BA752"/>
    <mergeCell ref="AX751:AY752"/>
    <mergeCell ref="AV751:AW752"/>
    <mergeCell ref="AT751:AU752"/>
    <mergeCell ref="AR751:AS752"/>
    <mergeCell ref="F753:F754"/>
    <mergeCell ref="E753:E754"/>
    <mergeCell ref="C753:D753"/>
    <mergeCell ref="B753:B754"/>
    <mergeCell ref="C752:D752"/>
    <mergeCell ref="BL751:BN752"/>
    <mergeCell ref="BJ751:BK752"/>
    <mergeCell ref="BH751:BI752"/>
    <mergeCell ref="BF751:BG752"/>
    <mergeCell ref="BD751:BE752"/>
    <mergeCell ref="R753:S754"/>
    <mergeCell ref="P753:Q754"/>
    <mergeCell ref="N753:O754"/>
    <mergeCell ref="L753:M754"/>
    <mergeCell ref="J753:K754"/>
    <mergeCell ref="H753:I754"/>
    <mergeCell ref="AD753:AE754"/>
    <mergeCell ref="AB753:AC754"/>
    <mergeCell ref="Z753:AA754"/>
    <mergeCell ref="X753:Y754"/>
    <mergeCell ref="V753:W754"/>
    <mergeCell ref="T753:U754"/>
    <mergeCell ref="AP753:AQ754"/>
    <mergeCell ref="AN753:AO754"/>
    <mergeCell ref="AL753:AM754"/>
    <mergeCell ref="AJ753:AK754"/>
    <mergeCell ref="AH753:AI754"/>
    <mergeCell ref="AF753:AG754"/>
    <mergeCell ref="BB753:BC754"/>
    <mergeCell ref="AZ753:BA754"/>
    <mergeCell ref="AX753:AY754"/>
    <mergeCell ref="AV753:AW754"/>
    <mergeCell ref="AT753:AU754"/>
    <mergeCell ref="AR753:AS754"/>
    <mergeCell ref="F755:F756"/>
    <mergeCell ref="E755:E756"/>
    <mergeCell ref="C755:D755"/>
    <mergeCell ref="B755:B756"/>
    <mergeCell ref="C754:D754"/>
    <mergeCell ref="BL753:BN754"/>
    <mergeCell ref="BJ753:BK754"/>
    <mergeCell ref="BH753:BI754"/>
    <mergeCell ref="BF753:BG754"/>
    <mergeCell ref="BD753:BE754"/>
    <mergeCell ref="R755:S756"/>
    <mergeCell ref="P755:Q756"/>
    <mergeCell ref="N755:O756"/>
    <mergeCell ref="L755:M756"/>
    <mergeCell ref="J755:K756"/>
    <mergeCell ref="H755:I756"/>
    <mergeCell ref="AD755:AE756"/>
    <mergeCell ref="AB755:AC756"/>
    <mergeCell ref="Z755:AA756"/>
    <mergeCell ref="X755:Y756"/>
    <mergeCell ref="V755:W756"/>
    <mergeCell ref="T755:U756"/>
    <mergeCell ref="AP755:AQ756"/>
    <mergeCell ref="AN755:AO756"/>
    <mergeCell ref="AL755:AM756"/>
    <mergeCell ref="AJ755:AK756"/>
    <mergeCell ref="AH755:AI756"/>
    <mergeCell ref="AF755:AG756"/>
    <mergeCell ref="BB755:BC756"/>
    <mergeCell ref="AZ755:BA756"/>
    <mergeCell ref="AX755:AY756"/>
    <mergeCell ref="AV755:AW756"/>
    <mergeCell ref="AT755:AU756"/>
    <mergeCell ref="AR755:AS756"/>
    <mergeCell ref="F757:F758"/>
    <mergeCell ref="E757:E758"/>
    <mergeCell ref="C757:D757"/>
    <mergeCell ref="B757:B758"/>
    <mergeCell ref="C756:D756"/>
    <mergeCell ref="BL755:BN756"/>
    <mergeCell ref="BJ755:BK756"/>
    <mergeCell ref="BH755:BI756"/>
    <mergeCell ref="BF755:BG756"/>
    <mergeCell ref="BD755:BE756"/>
    <mergeCell ref="R757:S758"/>
    <mergeCell ref="P757:Q758"/>
    <mergeCell ref="N757:O758"/>
    <mergeCell ref="L757:M758"/>
    <mergeCell ref="J757:K758"/>
    <mergeCell ref="H757:I758"/>
    <mergeCell ref="AD757:AE758"/>
    <mergeCell ref="AB757:AC758"/>
    <mergeCell ref="Z757:AA758"/>
    <mergeCell ref="X757:Y758"/>
    <mergeCell ref="V757:W758"/>
    <mergeCell ref="T757:U758"/>
    <mergeCell ref="AP757:AQ758"/>
    <mergeCell ref="AN757:AO758"/>
    <mergeCell ref="AL757:AM758"/>
    <mergeCell ref="AJ757:AK758"/>
    <mergeCell ref="AH757:AI758"/>
    <mergeCell ref="AF757:AG758"/>
    <mergeCell ref="BB757:BC758"/>
    <mergeCell ref="AZ757:BA758"/>
    <mergeCell ref="AX757:AY758"/>
    <mergeCell ref="AV757:AW758"/>
    <mergeCell ref="AT757:AU758"/>
    <mergeCell ref="AR757:AS758"/>
    <mergeCell ref="J759:K760"/>
    <mergeCell ref="H759:I760"/>
    <mergeCell ref="D759:E760"/>
    <mergeCell ref="B759:C760"/>
    <mergeCell ref="C758:D758"/>
    <mergeCell ref="BL757:BN758"/>
    <mergeCell ref="BJ757:BK758"/>
    <mergeCell ref="BH757:BI758"/>
    <mergeCell ref="BF757:BG758"/>
    <mergeCell ref="BD757:BE758"/>
    <mergeCell ref="V759:W760"/>
    <mergeCell ref="T759:U760"/>
    <mergeCell ref="R759:S760"/>
    <mergeCell ref="P759:Q760"/>
    <mergeCell ref="N759:O760"/>
    <mergeCell ref="L759:M760"/>
    <mergeCell ref="AH759:AI760"/>
    <mergeCell ref="AF759:AG760"/>
    <mergeCell ref="AD759:AE760"/>
    <mergeCell ref="AB759:AC760"/>
    <mergeCell ref="Z759:AA760"/>
    <mergeCell ref="X759:Y760"/>
    <mergeCell ref="AT759:AU760"/>
    <mergeCell ref="AR759:AS760"/>
    <mergeCell ref="AP759:AQ760"/>
    <mergeCell ref="AN759:AO760"/>
    <mergeCell ref="AL759:AM760"/>
    <mergeCell ref="AJ759:AK760"/>
    <mergeCell ref="B761:C761"/>
    <mergeCell ref="BL759:BN760"/>
    <mergeCell ref="BJ759:BK760"/>
    <mergeCell ref="BH759:BI760"/>
    <mergeCell ref="BF759:BG760"/>
    <mergeCell ref="BD759:BE760"/>
    <mergeCell ref="BB759:BC760"/>
    <mergeCell ref="AZ759:BA760"/>
    <mergeCell ref="AX759:AY760"/>
    <mergeCell ref="AV759:AW760"/>
    <mergeCell ref="P761:Q761"/>
    <mergeCell ref="N761:O761"/>
    <mergeCell ref="L761:M761"/>
    <mergeCell ref="J761:K761"/>
    <mergeCell ref="H761:I761"/>
    <mergeCell ref="D761:E761"/>
    <mergeCell ref="AB761:AC761"/>
    <mergeCell ref="Z761:AA761"/>
    <mergeCell ref="X761:Y761"/>
    <mergeCell ref="V761:W761"/>
    <mergeCell ref="T761:U761"/>
    <mergeCell ref="R761:S761"/>
    <mergeCell ref="AN761:AO761"/>
    <mergeCell ref="AL761:AM761"/>
    <mergeCell ref="AJ761:AK761"/>
    <mergeCell ref="AH761:AI761"/>
    <mergeCell ref="AF761:AG761"/>
    <mergeCell ref="AD761:AE761"/>
    <mergeCell ref="AZ761:BA761"/>
    <mergeCell ref="AX761:AY761"/>
    <mergeCell ref="AV761:AW761"/>
    <mergeCell ref="AT761:AU761"/>
    <mergeCell ref="AR761:AS761"/>
    <mergeCell ref="AP761:AQ761"/>
    <mergeCell ref="BJ761:BK761"/>
    <mergeCell ref="BH761:BI761"/>
    <mergeCell ref="BF761:BG761"/>
    <mergeCell ref="BD761:BE761"/>
    <mergeCell ref="BB761:BC761"/>
    <mergeCell ref="O764:R764"/>
    <mergeCell ref="AK764:AN764"/>
    <mergeCell ref="AH764:AJ764"/>
    <mergeCell ref="AD764:AF764"/>
    <mergeCell ref="Z764:AC764"/>
    <mergeCell ref="D764:E764"/>
    <mergeCell ref="B764:C764"/>
    <mergeCell ref="N762:O762"/>
    <mergeCell ref="L762:M762"/>
    <mergeCell ref="J762:K762"/>
    <mergeCell ref="D762:E762"/>
    <mergeCell ref="W764:Y764"/>
    <mergeCell ref="S764:U764"/>
    <mergeCell ref="O766:R766"/>
    <mergeCell ref="L766:N766"/>
    <mergeCell ref="H766:J766"/>
    <mergeCell ref="D766:E766"/>
    <mergeCell ref="W766:Y766"/>
    <mergeCell ref="S766:U766"/>
    <mergeCell ref="L764:N764"/>
    <mergeCell ref="H764:J764"/>
    <mergeCell ref="B766:C766"/>
    <mergeCell ref="BI764:BK764"/>
    <mergeCell ref="BE764:BG764"/>
    <mergeCell ref="AZ764:BD764"/>
    <mergeCell ref="AS764:AU764"/>
    <mergeCell ref="AO764:AQ764"/>
    <mergeCell ref="AK766:AN766"/>
    <mergeCell ref="AH766:AJ766"/>
    <mergeCell ref="AD766:AF766"/>
    <mergeCell ref="Z766:AC766"/>
    <mergeCell ref="AL653:BM653"/>
    <mergeCell ref="AE653:AK653"/>
    <mergeCell ref="E653:AC653"/>
    <mergeCell ref="B651:BN651"/>
    <mergeCell ref="BA767:BN767"/>
    <mergeCell ref="BI766:BK766"/>
    <mergeCell ref="BE766:BG766"/>
    <mergeCell ref="AZ766:BD766"/>
    <mergeCell ref="AS766:AU766"/>
    <mergeCell ref="AO766:AQ766"/>
    <mergeCell ref="BD655:BM655"/>
    <mergeCell ref="BA655:BC655"/>
    <mergeCell ref="AI655:AZ655"/>
    <mergeCell ref="AE655:AH655"/>
    <mergeCell ref="E655:AC655"/>
    <mergeCell ref="C655:D655"/>
    <mergeCell ref="H658:I659"/>
    <mergeCell ref="C658:D659"/>
    <mergeCell ref="B658:B659"/>
    <mergeCell ref="J659:K659"/>
    <mergeCell ref="N659:O659"/>
    <mergeCell ref="L659:M659"/>
    <mergeCell ref="J658:O658"/>
    <mergeCell ref="G658:G659"/>
    <mergeCell ref="BF658:BK658"/>
    <mergeCell ref="AZ658:BE658"/>
    <mergeCell ref="AT658:AY658"/>
    <mergeCell ref="AN658:AS658"/>
    <mergeCell ref="AH658:AM658"/>
    <mergeCell ref="T659:U659"/>
    <mergeCell ref="AX659:AY659"/>
    <mergeCell ref="AV659:AW659"/>
    <mergeCell ref="AT659:AU659"/>
    <mergeCell ref="AR659:AS659"/>
    <mergeCell ref="R659:S659"/>
    <mergeCell ref="P659:Q659"/>
    <mergeCell ref="AF659:AG659"/>
    <mergeCell ref="AD659:AE659"/>
    <mergeCell ref="AB659:AC659"/>
    <mergeCell ref="X658:Y659"/>
    <mergeCell ref="V658:W659"/>
    <mergeCell ref="P658:U658"/>
    <mergeCell ref="AB658:AG658"/>
    <mergeCell ref="Z658:AA659"/>
    <mergeCell ref="AP659:AQ659"/>
    <mergeCell ref="AN659:AO659"/>
    <mergeCell ref="AL659:AM659"/>
    <mergeCell ref="AJ659:AK659"/>
    <mergeCell ref="AH659:AI659"/>
    <mergeCell ref="F660:F661"/>
    <mergeCell ref="P660:Q661"/>
    <mergeCell ref="N660:O661"/>
    <mergeCell ref="L660:M661"/>
    <mergeCell ref="J660:K661"/>
    <mergeCell ref="E660:E661"/>
    <mergeCell ref="C660:D660"/>
    <mergeCell ref="B660:B661"/>
    <mergeCell ref="BJ659:BK659"/>
    <mergeCell ref="BH659:BI659"/>
    <mergeCell ref="BF659:BG659"/>
    <mergeCell ref="BD659:BE659"/>
    <mergeCell ref="BB659:BC659"/>
    <mergeCell ref="AZ659:BA659"/>
    <mergeCell ref="R660:S661"/>
    <mergeCell ref="H660:I661"/>
    <mergeCell ref="AD660:AE661"/>
    <mergeCell ref="AB660:AC661"/>
    <mergeCell ref="Z660:AA661"/>
    <mergeCell ref="X660:Y661"/>
    <mergeCell ref="V660:W661"/>
    <mergeCell ref="T660:U661"/>
    <mergeCell ref="AP660:AQ661"/>
    <mergeCell ref="AN660:AO661"/>
    <mergeCell ref="AL660:AM661"/>
    <mergeCell ref="AJ660:AK661"/>
    <mergeCell ref="AH660:AI661"/>
    <mergeCell ref="AF660:AG661"/>
    <mergeCell ref="BB660:BC661"/>
    <mergeCell ref="AZ660:BA661"/>
    <mergeCell ref="AX660:AY661"/>
    <mergeCell ref="AV660:AW661"/>
    <mergeCell ref="AT660:AU661"/>
    <mergeCell ref="AR660:AS661"/>
    <mergeCell ref="F662:F663"/>
    <mergeCell ref="E662:E663"/>
    <mergeCell ref="C662:D662"/>
    <mergeCell ref="B662:B663"/>
    <mergeCell ref="C661:D661"/>
    <mergeCell ref="BL660:BN661"/>
    <mergeCell ref="BJ660:BK661"/>
    <mergeCell ref="BH660:BI661"/>
    <mergeCell ref="BF660:BG661"/>
    <mergeCell ref="BD660:BE661"/>
    <mergeCell ref="R662:S663"/>
    <mergeCell ref="P662:Q663"/>
    <mergeCell ref="N662:O663"/>
    <mergeCell ref="L662:M663"/>
    <mergeCell ref="J662:K663"/>
    <mergeCell ref="H662:I663"/>
    <mergeCell ref="AD662:AE663"/>
    <mergeCell ref="AB662:AC663"/>
    <mergeCell ref="Z662:AA663"/>
    <mergeCell ref="X662:Y663"/>
    <mergeCell ref="V662:W663"/>
    <mergeCell ref="T662:U663"/>
    <mergeCell ref="AP662:AQ663"/>
    <mergeCell ref="AN662:AO663"/>
    <mergeCell ref="AL662:AM663"/>
    <mergeCell ref="AJ662:AK663"/>
    <mergeCell ref="AH662:AI663"/>
    <mergeCell ref="AF662:AG663"/>
    <mergeCell ref="BB662:BC663"/>
    <mergeCell ref="AZ662:BA663"/>
    <mergeCell ref="AX662:AY663"/>
    <mergeCell ref="AV662:AW663"/>
    <mergeCell ref="AT662:AU663"/>
    <mergeCell ref="AR662:AS663"/>
    <mergeCell ref="F664:F665"/>
    <mergeCell ref="E664:E665"/>
    <mergeCell ref="C664:D664"/>
    <mergeCell ref="B664:B665"/>
    <mergeCell ref="C663:D663"/>
    <mergeCell ref="BL662:BN663"/>
    <mergeCell ref="BJ662:BK663"/>
    <mergeCell ref="BH662:BI663"/>
    <mergeCell ref="BF662:BG663"/>
    <mergeCell ref="BD662:BE663"/>
    <mergeCell ref="R664:S665"/>
    <mergeCell ref="P664:Q665"/>
    <mergeCell ref="N664:O665"/>
    <mergeCell ref="L664:M665"/>
    <mergeCell ref="J664:K665"/>
    <mergeCell ref="H664:I665"/>
    <mergeCell ref="AD664:AE665"/>
    <mergeCell ref="AB664:AC665"/>
    <mergeCell ref="Z664:AA665"/>
    <mergeCell ref="X664:Y665"/>
    <mergeCell ref="V664:W665"/>
    <mergeCell ref="T664:U665"/>
    <mergeCell ref="AP664:AQ665"/>
    <mergeCell ref="AN664:AO665"/>
    <mergeCell ref="AL664:AM665"/>
    <mergeCell ref="AJ664:AK665"/>
    <mergeCell ref="AH664:AI665"/>
    <mergeCell ref="AF664:AG665"/>
    <mergeCell ref="BB664:BC665"/>
    <mergeCell ref="AZ664:BA665"/>
    <mergeCell ref="AX664:AY665"/>
    <mergeCell ref="AV664:AW665"/>
    <mergeCell ref="AT664:AU665"/>
    <mergeCell ref="AR664:AS665"/>
    <mergeCell ref="F666:F667"/>
    <mergeCell ref="E666:E667"/>
    <mergeCell ref="C666:D666"/>
    <mergeCell ref="B666:B667"/>
    <mergeCell ref="C665:D665"/>
    <mergeCell ref="BL664:BN665"/>
    <mergeCell ref="BJ664:BK665"/>
    <mergeCell ref="BH664:BI665"/>
    <mergeCell ref="BF664:BG665"/>
    <mergeCell ref="BD664:BE665"/>
    <mergeCell ref="R666:S667"/>
    <mergeCell ref="P666:Q667"/>
    <mergeCell ref="N666:O667"/>
    <mergeCell ref="L666:M667"/>
    <mergeCell ref="J666:K667"/>
    <mergeCell ref="H666:I667"/>
    <mergeCell ref="AD666:AE667"/>
    <mergeCell ref="AB666:AC667"/>
    <mergeCell ref="Z666:AA667"/>
    <mergeCell ref="X666:Y667"/>
    <mergeCell ref="V666:W667"/>
    <mergeCell ref="T666:U667"/>
    <mergeCell ref="AP666:AQ667"/>
    <mergeCell ref="AN666:AO667"/>
    <mergeCell ref="AL666:AM667"/>
    <mergeCell ref="AJ666:AK667"/>
    <mergeCell ref="AH666:AI667"/>
    <mergeCell ref="AF666:AG667"/>
    <mergeCell ref="BB666:BC667"/>
    <mergeCell ref="AZ666:BA667"/>
    <mergeCell ref="AX666:AY667"/>
    <mergeCell ref="AV666:AW667"/>
    <mergeCell ref="AT666:AU667"/>
    <mergeCell ref="AR666:AS667"/>
    <mergeCell ref="F668:F669"/>
    <mergeCell ref="E668:E669"/>
    <mergeCell ref="C668:D668"/>
    <mergeCell ref="B668:B669"/>
    <mergeCell ref="C667:D667"/>
    <mergeCell ref="BL666:BN667"/>
    <mergeCell ref="BJ666:BK667"/>
    <mergeCell ref="BH666:BI667"/>
    <mergeCell ref="BF666:BG667"/>
    <mergeCell ref="BD666:BE667"/>
    <mergeCell ref="R668:S669"/>
    <mergeCell ref="P668:Q669"/>
    <mergeCell ref="N668:O669"/>
    <mergeCell ref="L668:M669"/>
    <mergeCell ref="J668:K669"/>
    <mergeCell ref="H668:I669"/>
    <mergeCell ref="AD668:AE669"/>
    <mergeCell ref="AB668:AC669"/>
    <mergeCell ref="Z668:AA669"/>
    <mergeCell ref="X668:Y669"/>
    <mergeCell ref="V668:W669"/>
    <mergeCell ref="T668:U669"/>
    <mergeCell ref="AP668:AQ669"/>
    <mergeCell ref="AN668:AO669"/>
    <mergeCell ref="AL668:AM669"/>
    <mergeCell ref="AJ668:AK669"/>
    <mergeCell ref="AH668:AI669"/>
    <mergeCell ref="AF668:AG669"/>
    <mergeCell ref="BB668:BC669"/>
    <mergeCell ref="AZ668:BA669"/>
    <mergeCell ref="AX668:AY669"/>
    <mergeCell ref="AV668:AW669"/>
    <mergeCell ref="AT668:AU669"/>
    <mergeCell ref="AR668:AS669"/>
    <mergeCell ref="F670:F671"/>
    <mergeCell ref="E670:E671"/>
    <mergeCell ref="C670:D670"/>
    <mergeCell ref="B670:B671"/>
    <mergeCell ref="C669:D669"/>
    <mergeCell ref="BL668:BN669"/>
    <mergeCell ref="BJ668:BK669"/>
    <mergeCell ref="BH668:BI669"/>
    <mergeCell ref="BF668:BG669"/>
    <mergeCell ref="BD668:BE669"/>
    <mergeCell ref="R670:S671"/>
    <mergeCell ref="P670:Q671"/>
    <mergeCell ref="N670:O671"/>
    <mergeCell ref="L670:M671"/>
    <mergeCell ref="J670:K671"/>
    <mergeCell ref="H670:I671"/>
    <mergeCell ref="AD670:AE671"/>
    <mergeCell ref="AB670:AC671"/>
    <mergeCell ref="Z670:AA671"/>
    <mergeCell ref="X670:Y671"/>
    <mergeCell ref="V670:W671"/>
    <mergeCell ref="T670:U671"/>
    <mergeCell ref="AP670:AQ671"/>
    <mergeCell ref="AN670:AO671"/>
    <mergeCell ref="AL670:AM671"/>
    <mergeCell ref="AJ670:AK671"/>
    <mergeCell ref="AH670:AI671"/>
    <mergeCell ref="AF670:AG671"/>
    <mergeCell ref="BB670:BC671"/>
    <mergeCell ref="AZ670:BA671"/>
    <mergeCell ref="AX670:AY671"/>
    <mergeCell ref="AV670:AW671"/>
    <mergeCell ref="AT670:AU671"/>
    <mergeCell ref="AR670:AS671"/>
    <mergeCell ref="F672:F673"/>
    <mergeCell ref="E672:E673"/>
    <mergeCell ref="C672:D672"/>
    <mergeCell ref="B672:B673"/>
    <mergeCell ref="C671:D671"/>
    <mergeCell ref="BL670:BN671"/>
    <mergeCell ref="BJ670:BK671"/>
    <mergeCell ref="BH670:BI671"/>
    <mergeCell ref="BF670:BG671"/>
    <mergeCell ref="BD670:BE671"/>
    <mergeCell ref="R672:S673"/>
    <mergeCell ref="P672:Q673"/>
    <mergeCell ref="N672:O673"/>
    <mergeCell ref="L672:M673"/>
    <mergeCell ref="J672:K673"/>
    <mergeCell ref="H672:I673"/>
    <mergeCell ref="AD672:AE673"/>
    <mergeCell ref="AB672:AC673"/>
    <mergeCell ref="Z672:AA673"/>
    <mergeCell ref="X672:Y673"/>
    <mergeCell ref="V672:W673"/>
    <mergeCell ref="T672:U673"/>
    <mergeCell ref="AP672:AQ673"/>
    <mergeCell ref="AN672:AO673"/>
    <mergeCell ref="AL672:AM673"/>
    <mergeCell ref="AJ672:AK673"/>
    <mergeCell ref="AH672:AI673"/>
    <mergeCell ref="AF672:AG673"/>
    <mergeCell ref="BB672:BC673"/>
    <mergeCell ref="AZ672:BA673"/>
    <mergeCell ref="AX672:AY673"/>
    <mergeCell ref="AV672:AW673"/>
    <mergeCell ref="AT672:AU673"/>
    <mergeCell ref="AR672:AS673"/>
    <mergeCell ref="F674:F675"/>
    <mergeCell ref="E674:E675"/>
    <mergeCell ref="C674:D674"/>
    <mergeCell ref="B674:B675"/>
    <mergeCell ref="C673:D673"/>
    <mergeCell ref="BL672:BN673"/>
    <mergeCell ref="BJ672:BK673"/>
    <mergeCell ref="BH672:BI673"/>
    <mergeCell ref="BF672:BG673"/>
    <mergeCell ref="BD672:BE673"/>
    <mergeCell ref="R674:S675"/>
    <mergeCell ref="P674:Q675"/>
    <mergeCell ref="N674:O675"/>
    <mergeCell ref="L674:M675"/>
    <mergeCell ref="J674:K675"/>
    <mergeCell ref="H674:I675"/>
    <mergeCell ref="AD674:AE675"/>
    <mergeCell ref="AB674:AC675"/>
    <mergeCell ref="Z674:AA675"/>
    <mergeCell ref="X674:Y675"/>
    <mergeCell ref="V674:W675"/>
    <mergeCell ref="T674:U675"/>
    <mergeCell ref="AP674:AQ675"/>
    <mergeCell ref="AN674:AO675"/>
    <mergeCell ref="AL674:AM675"/>
    <mergeCell ref="AJ674:AK675"/>
    <mergeCell ref="AH674:AI675"/>
    <mergeCell ref="AF674:AG675"/>
    <mergeCell ref="BB674:BC675"/>
    <mergeCell ref="AZ674:BA675"/>
    <mergeCell ref="AX674:AY675"/>
    <mergeCell ref="AV674:AW675"/>
    <mergeCell ref="AT674:AU675"/>
    <mergeCell ref="AR674:AS675"/>
    <mergeCell ref="F676:F677"/>
    <mergeCell ref="E676:E677"/>
    <mergeCell ref="C676:D676"/>
    <mergeCell ref="B676:B677"/>
    <mergeCell ref="C675:D675"/>
    <mergeCell ref="BL674:BN675"/>
    <mergeCell ref="BJ674:BK675"/>
    <mergeCell ref="BH674:BI675"/>
    <mergeCell ref="BF674:BG675"/>
    <mergeCell ref="BD674:BE675"/>
    <mergeCell ref="R676:S677"/>
    <mergeCell ref="P676:Q677"/>
    <mergeCell ref="N676:O677"/>
    <mergeCell ref="L676:M677"/>
    <mergeCell ref="J676:K677"/>
    <mergeCell ref="H676:I677"/>
    <mergeCell ref="AD676:AE677"/>
    <mergeCell ref="AB676:AC677"/>
    <mergeCell ref="Z676:AA677"/>
    <mergeCell ref="X676:Y677"/>
    <mergeCell ref="V676:W677"/>
    <mergeCell ref="T676:U677"/>
    <mergeCell ref="AP676:AQ677"/>
    <mergeCell ref="AN676:AO677"/>
    <mergeCell ref="AL676:AM677"/>
    <mergeCell ref="AJ676:AK677"/>
    <mergeCell ref="AH676:AI677"/>
    <mergeCell ref="AF676:AG677"/>
    <mergeCell ref="BB676:BC677"/>
    <mergeCell ref="AZ676:BA677"/>
    <mergeCell ref="AX676:AY677"/>
    <mergeCell ref="AV676:AW677"/>
    <mergeCell ref="AT676:AU677"/>
    <mergeCell ref="AR676:AS677"/>
    <mergeCell ref="F678:F679"/>
    <mergeCell ref="E678:E679"/>
    <mergeCell ref="C678:D678"/>
    <mergeCell ref="B678:B679"/>
    <mergeCell ref="C677:D677"/>
    <mergeCell ref="BL676:BN677"/>
    <mergeCell ref="BJ676:BK677"/>
    <mergeCell ref="BH676:BI677"/>
    <mergeCell ref="BF676:BG677"/>
    <mergeCell ref="BD676:BE677"/>
    <mergeCell ref="R678:S679"/>
    <mergeCell ref="P678:Q679"/>
    <mergeCell ref="N678:O679"/>
    <mergeCell ref="L678:M679"/>
    <mergeCell ref="J678:K679"/>
    <mergeCell ref="H678:I679"/>
    <mergeCell ref="AD678:AE679"/>
    <mergeCell ref="AB678:AC679"/>
    <mergeCell ref="Z678:AA679"/>
    <mergeCell ref="X678:Y679"/>
    <mergeCell ref="V678:W679"/>
    <mergeCell ref="T678:U679"/>
    <mergeCell ref="AP678:AQ679"/>
    <mergeCell ref="AN678:AO679"/>
    <mergeCell ref="AL678:AM679"/>
    <mergeCell ref="AJ678:AK679"/>
    <mergeCell ref="AH678:AI679"/>
    <mergeCell ref="AF678:AG679"/>
    <mergeCell ref="BB678:BC679"/>
    <mergeCell ref="AZ678:BA679"/>
    <mergeCell ref="AX678:AY679"/>
    <mergeCell ref="AV678:AW679"/>
    <mergeCell ref="AT678:AU679"/>
    <mergeCell ref="AR678:AS679"/>
    <mergeCell ref="F680:F681"/>
    <mergeCell ref="E680:E681"/>
    <mergeCell ref="C680:D680"/>
    <mergeCell ref="B680:B681"/>
    <mergeCell ref="C679:D679"/>
    <mergeCell ref="BL678:BN679"/>
    <mergeCell ref="BJ678:BK679"/>
    <mergeCell ref="BH678:BI679"/>
    <mergeCell ref="BF678:BG679"/>
    <mergeCell ref="BD678:BE679"/>
    <mergeCell ref="R680:S681"/>
    <mergeCell ref="P680:Q681"/>
    <mergeCell ref="N680:O681"/>
    <mergeCell ref="L680:M681"/>
    <mergeCell ref="J680:K681"/>
    <mergeCell ref="H680:I681"/>
    <mergeCell ref="AD680:AE681"/>
    <mergeCell ref="AB680:AC681"/>
    <mergeCell ref="Z680:AA681"/>
    <mergeCell ref="X680:Y681"/>
    <mergeCell ref="V680:W681"/>
    <mergeCell ref="T680:U681"/>
    <mergeCell ref="AP680:AQ681"/>
    <mergeCell ref="AN680:AO681"/>
    <mergeCell ref="AL680:AM681"/>
    <mergeCell ref="AJ680:AK681"/>
    <mergeCell ref="AH680:AI681"/>
    <mergeCell ref="AF680:AG681"/>
    <mergeCell ref="BB680:BC681"/>
    <mergeCell ref="AZ680:BA681"/>
    <mergeCell ref="AX680:AY681"/>
    <mergeCell ref="AV680:AW681"/>
    <mergeCell ref="AT680:AU681"/>
    <mergeCell ref="AR680:AS681"/>
    <mergeCell ref="F682:F683"/>
    <mergeCell ref="E682:E683"/>
    <mergeCell ref="C682:D682"/>
    <mergeCell ref="B682:B683"/>
    <mergeCell ref="C681:D681"/>
    <mergeCell ref="BL680:BN681"/>
    <mergeCell ref="BJ680:BK681"/>
    <mergeCell ref="BH680:BI681"/>
    <mergeCell ref="BF680:BG681"/>
    <mergeCell ref="BD680:BE681"/>
    <mergeCell ref="R682:S683"/>
    <mergeCell ref="P682:Q683"/>
    <mergeCell ref="N682:O683"/>
    <mergeCell ref="L682:M683"/>
    <mergeCell ref="J682:K683"/>
    <mergeCell ref="H682:I683"/>
    <mergeCell ref="AD682:AE683"/>
    <mergeCell ref="AB682:AC683"/>
    <mergeCell ref="Z682:AA683"/>
    <mergeCell ref="X682:Y683"/>
    <mergeCell ref="V682:W683"/>
    <mergeCell ref="T682:U683"/>
    <mergeCell ref="AP682:AQ683"/>
    <mergeCell ref="AN682:AO683"/>
    <mergeCell ref="AL682:AM683"/>
    <mergeCell ref="AJ682:AK683"/>
    <mergeCell ref="AH682:AI683"/>
    <mergeCell ref="AF682:AG683"/>
    <mergeCell ref="BB682:BC683"/>
    <mergeCell ref="AZ682:BA683"/>
    <mergeCell ref="AX682:AY683"/>
    <mergeCell ref="AV682:AW683"/>
    <mergeCell ref="AT682:AU683"/>
    <mergeCell ref="AR682:AS683"/>
    <mergeCell ref="F684:F685"/>
    <mergeCell ref="E684:E685"/>
    <mergeCell ref="C684:D684"/>
    <mergeCell ref="B684:B685"/>
    <mergeCell ref="C683:D683"/>
    <mergeCell ref="BL682:BN683"/>
    <mergeCell ref="BJ682:BK683"/>
    <mergeCell ref="BH682:BI683"/>
    <mergeCell ref="BF682:BG683"/>
    <mergeCell ref="BD682:BE683"/>
    <mergeCell ref="R684:S685"/>
    <mergeCell ref="P684:Q685"/>
    <mergeCell ref="N684:O685"/>
    <mergeCell ref="L684:M685"/>
    <mergeCell ref="J684:K685"/>
    <mergeCell ref="H684:I685"/>
    <mergeCell ref="AD684:AE685"/>
    <mergeCell ref="AB684:AC685"/>
    <mergeCell ref="Z684:AA685"/>
    <mergeCell ref="X684:Y685"/>
    <mergeCell ref="V684:W685"/>
    <mergeCell ref="T684:U685"/>
    <mergeCell ref="AP684:AQ685"/>
    <mergeCell ref="AN684:AO685"/>
    <mergeCell ref="AL684:AM685"/>
    <mergeCell ref="AJ684:AK685"/>
    <mergeCell ref="AH684:AI685"/>
    <mergeCell ref="AF684:AG685"/>
    <mergeCell ref="BB684:BC685"/>
    <mergeCell ref="AZ684:BA685"/>
    <mergeCell ref="AX684:AY685"/>
    <mergeCell ref="AV684:AW685"/>
    <mergeCell ref="AT684:AU685"/>
    <mergeCell ref="AR684:AS685"/>
    <mergeCell ref="F686:F687"/>
    <mergeCell ref="E686:E687"/>
    <mergeCell ref="C686:D686"/>
    <mergeCell ref="B686:B687"/>
    <mergeCell ref="C685:D685"/>
    <mergeCell ref="BL684:BN685"/>
    <mergeCell ref="BJ684:BK685"/>
    <mergeCell ref="BH684:BI685"/>
    <mergeCell ref="BF684:BG685"/>
    <mergeCell ref="BD684:BE685"/>
    <mergeCell ref="R686:S687"/>
    <mergeCell ref="P686:Q687"/>
    <mergeCell ref="N686:O687"/>
    <mergeCell ref="L686:M687"/>
    <mergeCell ref="J686:K687"/>
    <mergeCell ref="H686:I687"/>
    <mergeCell ref="AD686:AE687"/>
    <mergeCell ref="AB686:AC687"/>
    <mergeCell ref="Z686:AA687"/>
    <mergeCell ref="X686:Y687"/>
    <mergeCell ref="V686:W687"/>
    <mergeCell ref="T686:U687"/>
    <mergeCell ref="AP686:AQ687"/>
    <mergeCell ref="AN686:AO687"/>
    <mergeCell ref="AL686:AM687"/>
    <mergeCell ref="AJ686:AK687"/>
    <mergeCell ref="AH686:AI687"/>
    <mergeCell ref="AF686:AG687"/>
    <mergeCell ref="BB686:BC687"/>
    <mergeCell ref="AZ686:BA687"/>
    <mergeCell ref="AX686:AY687"/>
    <mergeCell ref="AV686:AW687"/>
    <mergeCell ref="AT686:AU687"/>
    <mergeCell ref="AR686:AS687"/>
    <mergeCell ref="F688:F689"/>
    <mergeCell ref="E688:E689"/>
    <mergeCell ref="C688:D688"/>
    <mergeCell ref="B688:B689"/>
    <mergeCell ref="C687:D687"/>
    <mergeCell ref="BL686:BN687"/>
    <mergeCell ref="BJ686:BK687"/>
    <mergeCell ref="BH686:BI687"/>
    <mergeCell ref="BF686:BG687"/>
    <mergeCell ref="BD686:BE687"/>
    <mergeCell ref="R688:S689"/>
    <mergeCell ref="P688:Q689"/>
    <mergeCell ref="N688:O689"/>
    <mergeCell ref="L688:M689"/>
    <mergeCell ref="J688:K689"/>
    <mergeCell ref="H688:I689"/>
    <mergeCell ref="AD688:AE689"/>
    <mergeCell ref="AB688:AC689"/>
    <mergeCell ref="Z688:AA689"/>
    <mergeCell ref="X688:Y689"/>
    <mergeCell ref="V688:W689"/>
    <mergeCell ref="T688:U689"/>
    <mergeCell ref="AP688:AQ689"/>
    <mergeCell ref="AN688:AO689"/>
    <mergeCell ref="AL688:AM689"/>
    <mergeCell ref="AJ688:AK689"/>
    <mergeCell ref="AH688:AI689"/>
    <mergeCell ref="AF688:AG689"/>
    <mergeCell ref="BB688:BC689"/>
    <mergeCell ref="AZ688:BA689"/>
    <mergeCell ref="AX688:AY689"/>
    <mergeCell ref="AV688:AW689"/>
    <mergeCell ref="AT688:AU689"/>
    <mergeCell ref="AR688:AS689"/>
    <mergeCell ref="F690:F691"/>
    <mergeCell ref="E690:E691"/>
    <mergeCell ref="C690:D690"/>
    <mergeCell ref="B690:B691"/>
    <mergeCell ref="C689:D689"/>
    <mergeCell ref="BL688:BN689"/>
    <mergeCell ref="BJ688:BK689"/>
    <mergeCell ref="BH688:BI689"/>
    <mergeCell ref="BF688:BG689"/>
    <mergeCell ref="BD688:BE689"/>
    <mergeCell ref="R690:S691"/>
    <mergeCell ref="P690:Q691"/>
    <mergeCell ref="N690:O691"/>
    <mergeCell ref="L690:M691"/>
    <mergeCell ref="J690:K691"/>
    <mergeCell ref="H690:I691"/>
    <mergeCell ref="AD690:AE691"/>
    <mergeCell ref="AB690:AC691"/>
    <mergeCell ref="Z690:AA691"/>
    <mergeCell ref="X690:Y691"/>
    <mergeCell ref="V690:W691"/>
    <mergeCell ref="T690:U691"/>
    <mergeCell ref="AP690:AQ691"/>
    <mergeCell ref="AN690:AO691"/>
    <mergeCell ref="AL690:AM691"/>
    <mergeCell ref="AJ690:AK691"/>
    <mergeCell ref="AH690:AI691"/>
    <mergeCell ref="AF690:AG691"/>
    <mergeCell ref="BB690:BC691"/>
    <mergeCell ref="AZ690:BA691"/>
    <mergeCell ref="AX690:AY691"/>
    <mergeCell ref="AV690:AW691"/>
    <mergeCell ref="AT690:AU691"/>
    <mergeCell ref="AR690:AS691"/>
    <mergeCell ref="F692:F693"/>
    <mergeCell ref="E692:E693"/>
    <mergeCell ref="C692:D692"/>
    <mergeCell ref="B692:B693"/>
    <mergeCell ref="C691:D691"/>
    <mergeCell ref="BL690:BN691"/>
    <mergeCell ref="BJ690:BK691"/>
    <mergeCell ref="BH690:BI691"/>
    <mergeCell ref="BF690:BG691"/>
    <mergeCell ref="BD690:BE691"/>
    <mergeCell ref="R692:S693"/>
    <mergeCell ref="P692:Q693"/>
    <mergeCell ref="N692:O693"/>
    <mergeCell ref="L692:M693"/>
    <mergeCell ref="J692:K693"/>
    <mergeCell ref="H692:I693"/>
    <mergeCell ref="AD692:AE693"/>
    <mergeCell ref="AB692:AC693"/>
    <mergeCell ref="Z692:AA693"/>
    <mergeCell ref="X692:Y693"/>
    <mergeCell ref="V692:W693"/>
    <mergeCell ref="T692:U693"/>
    <mergeCell ref="AP692:AQ693"/>
    <mergeCell ref="AN692:AO693"/>
    <mergeCell ref="AL692:AM693"/>
    <mergeCell ref="AJ692:AK693"/>
    <mergeCell ref="AH692:AI693"/>
    <mergeCell ref="AF692:AG693"/>
    <mergeCell ref="BB692:BC693"/>
    <mergeCell ref="AZ692:BA693"/>
    <mergeCell ref="AX692:AY693"/>
    <mergeCell ref="AV692:AW693"/>
    <mergeCell ref="AT692:AU693"/>
    <mergeCell ref="AR692:AS693"/>
    <mergeCell ref="F694:F695"/>
    <mergeCell ref="E694:E695"/>
    <mergeCell ref="C694:D694"/>
    <mergeCell ref="B694:B695"/>
    <mergeCell ref="C693:D693"/>
    <mergeCell ref="BL692:BN693"/>
    <mergeCell ref="BJ692:BK693"/>
    <mergeCell ref="BH692:BI693"/>
    <mergeCell ref="BF692:BG693"/>
    <mergeCell ref="BD692:BE693"/>
    <mergeCell ref="R694:S695"/>
    <mergeCell ref="P694:Q695"/>
    <mergeCell ref="N694:O695"/>
    <mergeCell ref="L694:M695"/>
    <mergeCell ref="J694:K695"/>
    <mergeCell ref="H694:I695"/>
    <mergeCell ref="AD694:AE695"/>
    <mergeCell ref="AB694:AC695"/>
    <mergeCell ref="Z694:AA695"/>
    <mergeCell ref="X694:Y695"/>
    <mergeCell ref="V694:W695"/>
    <mergeCell ref="T694:U695"/>
    <mergeCell ref="AP694:AQ695"/>
    <mergeCell ref="AN694:AO695"/>
    <mergeCell ref="AL694:AM695"/>
    <mergeCell ref="AJ694:AK695"/>
    <mergeCell ref="AH694:AI695"/>
    <mergeCell ref="AF694:AG695"/>
    <mergeCell ref="BB694:BC695"/>
    <mergeCell ref="AZ694:BA695"/>
    <mergeCell ref="AX694:AY695"/>
    <mergeCell ref="AV694:AW695"/>
    <mergeCell ref="AT694:AU695"/>
    <mergeCell ref="AR694:AS695"/>
    <mergeCell ref="F696:F697"/>
    <mergeCell ref="E696:E697"/>
    <mergeCell ref="C696:D696"/>
    <mergeCell ref="B696:B697"/>
    <mergeCell ref="C695:D695"/>
    <mergeCell ref="BL694:BN695"/>
    <mergeCell ref="BJ694:BK695"/>
    <mergeCell ref="BH694:BI695"/>
    <mergeCell ref="BF694:BG695"/>
    <mergeCell ref="BD694:BE695"/>
    <mergeCell ref="R696:S697"/>
    <mergeCell ref="P696:Q697"/>
    <mergeCell ref="N696:O697"/>
    <mergeCell ref="L696:M697"/>
    <mergeCell ref="J696:K697"/>
    <mergeCell ref="H696:I697"/>
    <mergeCell ref="AD696:AE697"/>
    <mergeCell ref="AB696:AC697"/>
    <mergeCell ref="Z696:AA697"/>
    <mergeCell ref="X696:Y697"/>
    <mergeCell ref="V696:W697"/>
    <mergeCell ref="T696:U697"/>
    <mergeCell ref="AP696:AQ697"/>
    <mergeCell ref="AN696:AO697"/>
    <mergeCell ref="AL696:AM697"/>
    <mergeCell ref="AJ696:AK697"/>
    <mergeCell ref="AH696:AI697"/>
    <mergeCell ref="AF696:AG697"/>
    <mergeCell ref="BB696:BC697"/>
    <mergeCell ref="AZ696:BA697"/>
    <mergeCell ref="AX696:AY697"/>
    <mergeCell ref="AV696:AW697"/>
    <mergeCell ref="AT696:AU697"/>
    <mergeCell ref="AR696:AS697"/>
    <mergeCell ref="F698:F699"/>
    <mergeCell ref="E698:E699"/>
    <mergeCell ref="C698:D698"/>
    <mergeCell ref="B698:B699"/>
    <mergeCell ref="C697:D697"/>
    <mergeCell ref="BL696:BN697"/>
    <mergeCell ref="BJ696:BK697"/>
    <mergeCell ref="BH696:BI697"/>
    <mergeCell ref="BF696:BG697"/>
    <mergeCell ref="BD696:BE697"/>
    <mergeCell ref="R698:S699"/>
    <mergeCell ref="P698:Q699"/>
    <mergeCell ref="N698:O699"/>
    <mergeCell ref="L698:M699"/>
    <mergeCell ref="J698:K699"/>
    <mergeCell ref="H698:I699"/>
    <mergeCell ref="AD698:AE699"/>
    <mergeCell ref="AB698:AC699"/>
    <mergeCell ref="Z698:AA699"/>
    <mergeCell ref="X698:Y699"/>
    <mergeCell ref="V698:W699"/>
    <mergeCell ref="T698:U699"/>
    <mergeCell ref="AP698:AQ699"/>
    <mergeCell ref="AN698:AO699"/>
    <mergeCell ref="AL698:AM699"/>
    <mergeCell ref="AJ698:AK699"/>
    <mergeCell ref="AH698:AI699"/>
    <mergeCell ref="AF698:AG699"/>
    <mergeCell ref="BB698:BC699"/>
    <mergeCell ref="AZ698:BA699"/>
    <mergeCell ref="AX698:AY699"/>
    <mergeCell ref="AV698:AW699"/>
    <mergeCell ref="AT698:AU699"/>
    <mergeCell ref="AR698:AS699"/>
    <mergeCell ref="J700:K701"/>
    <mergeCell ref="H700:I701"/>
    <mergeCell ref="D700:E701"/>
    <mergeCell ref="B700:C701"/>
    <mergeCell ref="C699:D699"/>
    <mergeCell ref="BL698:BN699"/>
    <mergeCell ref="BJ698:BK699"/>
    <mergeCell ref="BH698:BI699"/>
    <mergeCell ref="BF698:BG699"/>
    <mergeCell ref="BD698:BE699"/>
    <mergeCell ref="V700:W701"/>
    <mergeCell ref="T700:U701"/>
    <mergeCell ref="R700:S701"/>
    <mergeCell ref="P700:Q701"/>
    <mergeCell ref="N700:O701"/>
    <mergeCell ref="L700:M701"/>
    <mergeCell ref="AH700:AI701"/>
    <mergeCell ref="AF700:AG701"/>
    <mergeCell ref="AD700:AE701"/>
    <mergeCell ref="AB700:AC701"/>
    <mergeCell ref="Z700:AA701"/>
    <mergeCell ref="X700:Y701"/>
    <mergeCell ref="AT700:AU701"/>
    <mergeCell ref="AR700:AS701"/>
    <mergeCell ref="AP700:AQ701"/>
    <mergeCell ref="AN700:AO701"/>
    <mergeCell ref="AL700:AM701"/>
    <mergeCell ref="AJ700:AK701"/>
    <mergeCell ref="B702:C702"/>
    <mergeCell ref="BL700:BN701"/>
    <mergeCell ref="BJ700:BK701"/>
    <mergeCell ref="BH700:BI701"/>
    <mergeCell ref="BF700:BG701"/>
    <mergeCell ref="BD700:BE701"/>
    <mergeCell ref="BB700:BC701"/>
    <mergeCell ref="AZ700:BA701"/>
    <mergeCell ref="AX700:AY701"/>
    <mergeCell ref="AV700:AW701"/>
    <mergeCell ref="P702:Q702"/>
    <mergeCell ref="N702:O702"/>
    <mergeCell ref="L702:M702"/>
    <mergeCell ref="J702:K702"/>
    <mergeCell ref="H702:I702"/>
    <mergeCell ref="D702:E702"/>
    <mergeCell ref="AB702:AC702"/>
    <mergeCell ref="Z702:AA702"/>
    <mergeCell ref="X702:Y702"/>
    <mergeCell ref="V702:W702"/>
    <mergeCell ref="T702:U702"/>
    <mergeCell ref="R702:S702"/>
    <mergeCell ref="AN702:AO702"/>
    <mergeCell ref="AL702:AM702"/>
    <mergeCell ref="AJ702:AK702"/>
    <mergeCell ref="AH702:AI702"/>
    <mergeCell ref="AF702:AG702"/>
    <mergeCell ref="AD702:AE702"/>
    <mergeCell ref="AZ702:BA702"/>
    <mergeCell ref="AX702:AY702"/>
    <mergeCell ref="AV702:AW702"/>
    <mergeCell ref="AT702:AU702"/>
    <mergeCell ref="AR702:AS702"/>
    <mergeCell ref="AP702:AQ702"/>
    <mergeCell ref="BJ702:BK702"/>
    <mergeCell ref="BH702:BI702"/>
    <mergeCell ref="BF702:BG702"/>
    <mergeCell ref="BD702:BE702"/>
    <mergeCell ref="BB702:BC702"/>
    <mergeCell ref="O705:R705"/>
    <mergeCell ref="AK705:AN705"/>
    <mergeCell ref="AH705:AJ705"/>
    <mergeCell ref="AD705:AF705"/>
    <mergeCell ref="Z705:AC705"/>
    <mergeCell ref="D705:E705"/>
    <mergeCell ref="B705:C705"/>
    <mergeCell ref="N703:O703"/>
    <mergeCell ref="L703:M703"/>
    <mergeCell ref="J703:K703"/>
    <mergeCell ref="D703:E703"/>
    <mergeCell ref="W705:Y705"/>
    <mergeCell ref="S705:U705"/>
    <mergeCell ref="O707:R707"/>
    <mergeCell ref="L707:N707"/>
    <mergeCell ref="H707:J707"/>
    <mergeCell ref="D707:E707"/>
    <mergeCell ref="W707:Y707"/>
    <mergeCell ref="S707:U707"/>
    <mergeCell ref="L705:N705"/>
    <mergeCell ref="H705:J705"/>
    <mergeCell ref="B707:C707"/>
    <mergeCell ref="BI705:BK705"/>
    <mergeCell ref="BE705:BG705"/>
    <mergeCell ref="AZ705:BD705"/>
    <mergeCell ref="AS705:AU705"/>
    <mergeCell ref="AO705:AQ705"/>
    <mergeCell ref="AK707:AN707"/>
    <mergeCell ref="AH707:AJ707"/>
    <mergeCell ref="AD707:AF707"/>
    <mergeCell ref="Z707:AC707"/>
    <mergeCell ref="AE594:AK594"/>
    <mergeCell ref="E594:AC594"/>
    <mergeCell ref="B592:BN592"/>
    <mergeCell ref="BA708:BN708"/>
    <mergeCell ref="BI707:BK707"/>
    <mergeCell ref="BE707:BG707"/>
    <mergeCell ref="AZ707:BD707"/>
    <mergeCell ref="AS707:AU707"/>
    <mergeCell ref="AO707:AQ707"/>
    <mergeCell ref="BD596:BM596"/>
    <mergeCell ref="AE596:AH596"/>
    <mergeCell ref="E596:AC596"/>
    <mergeCell ref="C596:D596"/>
    <mergeCell ref="H599:I600"/>
    <mergeCell ref="C599:D600"/>
    <mergeCell ref="B599:B600"/>
    <mergeCell ref="J600:K600"/>
    <mergeCell ref="N600:O600"/>
    <mergeCell ref="L600:M600"/>
    <mergeCell ref="J599:O599"/>
    <mergeCell ref="AZ599:BE599"/>
    <mergeCell ref="AT599:AY599"/>
    <mergeCell ref="AN599:AS599"/>
    <mergeCell ref="AH599:AM599"/>
    <mergeCell ref="T600:U600"/>
    <mergeCell ref="AX600:AY600"/>
    <mergeCell ref="AV600:AW600"/>
    <mergeCell ref="AT600:AU600"/>
    <mergeCell ref="AR600:AS600"/>
    <mergeCell ref="AP600:AQ600"/>
    <mergeCell ref="R600:S600"/>
    <mergeCell ref="P600:Q600"/>
    <mergeCell ref="AF600:AG600"/>
    <mergeCell ref="AD600:AE600"/>
    <mergeCell ref="AB600:AC600"/>
    <mergeCell ref="X599:Y600"/>
    <mergeCell ref="V599:W600"/>
    <mergeCell ref="P599:U599"/>
    <mergeCell ref="AB599:AG599"/>
    <mergeCell ref="Z599:AA600"/>
    <mergeCell ref="AN600:AO600"/>
    <mergeCell ref="AL600:AM600"/>
    <mergeCell ref="AJ600:AK600"/>
    <mergeCell ref="AH600:AI600"/>
    <mergeCell ref="P601:Q602"/>
    <mergeCell ref="N601:O602"/>
    <mergeCell ref="R601:S602"/>
    <mergeCell ref="AD601:AE602"/>
    <mergeCell ref="AB601:AC602"/>
    <mergeCell ref="Z601:AA602"/>
    <mergeCell ref="L601:M602"/>
    <mergeCell ref="J601:K602"/>
    <mergeCell ref="H601:I602"/>
    <mergeCell ref="E601:E602"/>
    <mergeCell ref="C601:D601"/>
    <mergeCell ref="B601:B602"/>
    <mergeCell ref="BJ600:BK600"/>
    <mergeCell ref="BH600:BI600"/>
    <mergeCell ref="BF600:BG600"/>
    <mergeCell ref="BD600:BE600"/>
    <mergeCell ref="BB600:BC600"/>
    <mergeCell ref="AZ600:BA600"/>
    <mergeCell ref="X601:Y602"/>
    <mergeCell ref="V601:W602"/>
    <mergeCell ref="T601:U602"/>
    <mergeCell ref="AP601:AQ602"/>
    <mergeCell ref="AN601:AO602"/>
    <mergeCell ref="AL601:AM602"/>
    <mergeCell ref="AJ601:AK602"/>
    <mergeCell ref="AH601:AI602"/>
    <mergeCell ref="AF601:AG602"/>
    <mergeCell ref="BB601:BC602"/>
    <mergeCell ref="AZ601:BA602"/>
    <mergeCell ref="AX601:AY602"/>
    <mergeCell ref="AV601:AW602"/>
    <mergeCell ref="AT601:AU602"/>
    <mergeCell ref="AR601:AS602"/>
    <mergeCell ref="E603:E604"/>
    <mergeCell ref="C603:D603"/>
    <mergeCell ref="B603:B604"/>
    <mergeCell ref="C602:D602"/>
    <mergeCell ref="BL601:BN602"/>
    <mergeCell ref="BJ601:BK602"/>
    <mergeCell ref="BH601:BI602"/>
    <mergeCell ref="BF601:BG602"/>
    <mergeCell ref="BD601:BE602"/>
    <mergeCell ref="R603:S604"/>
    <mergeCell ref="P603:Q604"/>
    <mergeCell ref="N603:O604"/>
    <mergeCell ref="L603:M604"/>
    <mergeCell ref="J603:K604"/>
    <mergeCell ref="H603:I604"/>
    <mergeCell ref="AD603:AE604"/>
    <mergeCell ref="AB603:AC604"/>
    <mergeCell ref="Z603:AA604"/>
    <mergeCell ref="X603:Y604"/>
    <mergeCell ref="V603:W604"/>
    <mergeCell ref="T603:U604"/>
    <mergeCell ref="AP603:AQ604"/>
    <mergeCell ref="AN603:AO604"/>
    <mergeCell ref="AL603:AM604"/>
    <mergeCell ref="AJ603:AK604"/>
    <mergeCell ref="AH603:AI604"/>
    <mergeCell ref="AF603:AG604"/>
    <mergeCell ref="BB603:BC604"/>
    <mergeCell ref="AZ603:BA604"/>
    <mergeCell ref="AX603:AY604"/>
    <mergeCell ref="AV603:AW604"/>
    <mergeCell ref="AT603:AU604"/>
    <mergeCell ref="AR603:AS604"/>
    <mergeCell ref="E605:E606"/>
    <mergeCell ref="C605:D605"/>
    <mergeCell ref="B605:B606"/>
    <mergeCell ref="C604:D604"/>
    <mergeCell ref="BL603:BN604"/>
    <mergeCell ref="BJ603:BK604"/>
    <mergeCell ref="BH603:BI604"/>
    <mergeCell ref="BF603:BG604"/>
    <mergeCell ref="BD603:BE604"/>
    <mergeCell ref="R605:S606"/>
    <mergeCell ref="P605:Q606"/>
    <mergeCell ref="N605:O606"/>
    <mergeCell ref="L605:M606"/>
    <mergeCell ref="J605:K606"/>
    <mergeCell ref="H605:I606"/>
    <mergeCell ref="AD605:AE606"/>
    <mergeCell ref="AB605:AC606"/>
    <mergeCell ref="Z605:AA606"/>
    <mergeCell ref="X605:Y606"/>
    <mergeCell ref="V605:W606"/>
    <mergeCell ref="T605:U606"/>
    <mergeCell ref="AP605:AQ606"/>
    <mergeCell ref="AN605:AO606"/>
    <mergeCell ref="AL605:AM606"/>
    <mergeCell ref="AJ605:AK606"/>
    <mergeCell ref="AH605:AI606"/>
    <mergeCell ref="AF605:AG606"/>
    <mergeCell ref="BB605:BC606"/>
    <mergeCell ref="AZ605:BA606"/>
    <mergeCell ref="AX605:AY606"/>
    <mergeCell ref="AV605:AW606"/>
    <mergeCell ref="AT605:AU606"/>
    <mergeCell ref="AR605:AS606"/>
    <mergeCell ref="E607:E608"/>
    <mergeCell ref="C607:D607"/>
    <mergeCell ref="B607:B608"/>
    <mergeCell ref="C606:D606"/>
    <mergeCell ref="BL605:BN606"/>
    <mergeCell ref="BJ605:BK606"/>
    <mergeCell ref="BH605:BI606"/>
    <mergeCell ref="BF605:BG606"/>
    <mergeCell ref="BD605:BE606"/>
    <mergeCell ref="R607:S608"/>
    <mergeCell ref="P607:Q608"/>
    <mergeCell ref="N607:O608"/>
    <mergeCell ref="L607:M608"/>
    <mergeCell ref="J607:K608"/>
    <mergeCell ref="H607:I608"/>
    <mergeCell ref="AD607:AE608"/>
    <mergeCell ref="AB607:AC608"/>
    <mergeCell ref="Z607:AA608"/>
    <mergeCell ref="X607:Y608"/>
    <mergeCell ref="V607:W608"/>
    <mergeCell ref="T607:U608"/>
    <mergeCell ref="AP607:AQ608"/>
    <mergeCell ref="AN607:AO608"/>
    <mergeCell ref="AL607:AM608"/>
    <mergeCell ref="AJ607:AK608"/>
    <mergeCell ref="AH607:AI608"/>
    <mergeCell ref="AF607:AG608"/>
    <mergeCell ref="BB607:BC608"/>
    <mergeCell ref="AZ607:BA608"/>
    <mergeCell ref="AX607:AY608"/>
    <mergeCell ref="AV607:AW608"/>
    <mergeCell ref="AT607:AU608"/>
    <mergeCell ref="AR607:AS608"/>
    <mergeCell ref="E609:E610"/>
    <mergeCell ref="C609:D609"/>
    <mergeCell ref="B609:B610"/>
    <mergeCell ref="C608:D608"/>
    <mergeCell ref="BL607:BN608"/>
    <mergeCell ref="BJ607:BK608"/>
    <mergeCell ref="BH607:BI608"/>
    <mergeCell ref="BF607:BG608"/>
    <mergeCell ref="BD607:BE608"/>
    <mergeCell ref="R609:S610"/>
    <mergeCell ref="P609:Q610"/>
    <mergeCell ref="N609:O610"/>
    <mergeCell ref="L609:M610"/>
    <mergeCell ref="J609:K610"/>
    <mergeCell ref="H609:I610"/>
    <mergeCell ref="AD609:AE610"/>
    <mergeCell ref="AB609:AC610"/>
    <mergeCell ref="Z609:AA610"/>
    <mergeCell ref="X609:Y610"/>
    <mergeCell ref="V609:W610"/>
    <mergeCell ref="T609:U610"/>
    <mergeCell ref="AP609:AQ610"/>
    <mergeCell ref="AN609:AO610"/>
    <mergeCell ref="AL609:AM610"/>
    <mergeCell ref="AJ609:AK610"/>
    <mergeCell ref="AH609:AI610"/>
    <mergeCell ref="AF609:AG610"/>
    <mergeCell ref="BB609:BC610"/>
    <mergeCell ref="AZ609:BA610"/>
    <mergeCell ref="AX609:AY610"/>
    <mergeCell ref="AV609:AW610"/>
    <mergeCell ref="AT609:AU610"/>
    <mergeCell ref="AR609:AS610"/>
    <mergeCell ref="E611:E612"/>
    <mergeCell ref="C611:D611"/>
    <mergeCell ref="B611:B612"/>
    <mergeCell ref="C610:D610"/>
    <mergeCell ref="BL609:BN610"/>
    <mergeCell ref="BJ609:BK610"/>
    <mergeCell ref="BH609:BI610"/>
    <mergeCell ref="BF609:BG610"/>
    <mergeCell ref="BD609:BE610"/>
    <mergeCell ref="R611:S612"/>
    <mergeCell ref="P611:Q612"/>
    <mergeCell ref="N611:O612"/>
    <mergeCell ref="L611:M612"/>
    <mergeCell ref="J611:K612"/>
    <mergeCell ref="H611:I612"/>
    <mergeCell ref="AD611:AE612"/>
    <mergeCell ref="AB611:AC612"/>
    <mergeCell ref="Z611:AA612"/>
    <mergeCell ref="X611:Y612"/>
    <mergeCell ref="V611:W612"/>
    <mergeCell ref="T611:U612"/>
    <mergeCell ref="AP611:AQ612"/>
    <mergeCell ref="AN611:AO612"/>
    <mergeCell ref="AL611:AM612"/>
    <mergeCell ref="AJ611:AK612"/>
    <mergeCell ref="AH611:AI612"/>
    <mergeCell ref="AF611:AG612"/>
    <mergeCell ref="BB611:BC612"/>
    <mergeCell ref="AZ611:BA612"/>
    <mergeCell ref="AX611:AY612"/>
    <mergeCell ref="AV611:AW612"/>
    <mergeCell ref="AT611:AU612"/>
    <mergeCell ref="AR611:AS612"/>
    <mergeCell ref="F613:F614"/>
    <mergeCell ref="E613:E614"/>
    <mergeCell ref="C613:D613"/>
    <mergeCell ref="B613:B614"/>
    <mergeCell ref="C612:D612"/>
    <mergeCell ref="BL611:BN612"/>
    <mergeCell ref="BJ611:BK612"/>
    <mergeCell ref="BH611:BI612"/>
    <mergeCell ref="BF611:BG612"/>
    <mergeCell ref="BD611:BE612"/>
    <mergeCell ref="R613:S614"/>
    <mergeCell ref="P613:Q614"/>
    <mergeCell ref="N613:O614"/>
    <mergeCell ref="L613:M614"/>
    <mergeCell ref="J613:K614"/>
    <mergeCell ref="H613:I614"/>
    <mergeCell ref="AD613:AE614"/>
    <mergeCell ref="AB613:AC614"/>
    <mergeCell ref="Z613:AA614"/>
    <mergeCell ref="X613:Y614"/>
    <mergeCell ref="V613:W614"/>
    <mergeCell ref="T613:U614"/>
    <mergeCell ref="AP613:AQ614"/>
    <mergeCell ref="AN613:AO614"/>
    <mergeCell ref="AL613:AM614"/>
    <mergeCell ref="AJ613:AK614"/>
    <mergeCell ref="AH613:AI614"/>
    <mergeCell ref="AF613:AG614"/>
    <mergeCell ref="BB613:BC614"/>
    <mergeCell ref="AZ613:BA614"/>
    <mergeCell ref="AX613:AY614"/>
    <mergeCell ref="AV613:AW614"/>
    <mergeCell ref="AT613:AU614"/>
    <mergeCell ref="AR613:AS614"/>
    <mergeCell ref="F615:F616"/>
    <mergeCell ref="E615:E616"/>
    <mergeCell ref="C615:D615"/>
    <mergeCell ref="B615:B616"/>
    <mergeCell ref="C614:D614"/>
    <mergeCell ref="BL613:BN614"/>
    <mergeCell ref="BJ613:BK614"/>
    <mergeCell ref="BH613:BI614"/>
    <mergeCell ref="BF613:BG614"/>
    <mergeCell ref="BD613:BE614"/>
    <mergeCell ref="R615:S616"/>
    <mergeCell ref="P615:Q616"/>
    <mergeCell ref="N615:O616"/>
    <mergeCell ref="L615:M616"/>
    <mergeCell ref="J615:K616"/>
    <mergeCell ref="H615:I616"/>
    <mergeCell ref="AD615:AE616"/>
    <mergeCell ref="AB615:AC616"/>
    <mergeCell ref="Z615:AA616"/>
    <mergeCell ref="X615:Y616"/>
    <mergeCell ref="V615:W616"/>
    <mergeCell ref="T615:U616"/>
    <mergeCell ref="AP615:AQ616"/>
    <mergeCell ref="AN615:AO616"/>
    <mergeCell ref="AL615:AM616"/>
    <mergeCell ref="AJ615:AK616"/>
    <mergeCell ref="AH615:AI616"/>
    <mergeCell ref="AF615:AG616"/>
    <mergeCell ref="BB615:BC616"/>
    <mergeCell ref="AZ615:BA616"/>
    <mergeCell ref="AX615:AY616"/>
    <mergeCell ref="AV615:AW616"/>
    <mergeCell ref="AT615:AU616"/>
    <mergeCell ref="AR615:AS616"/>
    <mergeCell ref="F617:F618"/>
    <mergeCell ref="E617:E618"/>
    <mergeCell ref="C617:D617"/>
    <mergeCell ref="B617:B618"/>
    <mergeCell ref="C616:D616"/>
    <mergeCell ref="BL615:BN616"/>
    <mergeCell ref="BJ615:BK616"/>
    <mergeCell ref="BH615:BI616"/>
    <mergeCell ref="BF615:BG616"/>
    <mergeCell ref="BD615:BE616"/>
    <mergeCell ref="R617:S618"/>
    <mergeCell ref="P617:Q618"/>
    <mergeCell ref="N617:O618"/>
    <mergeCell ref="L617:M618"/>
    <mergeCell ref="J617:K618"/>
    <mergeCell ref="H617:I618"/>
    <mergeCell ref="AD617:AE618"/>
    <mergeCell ref="AB617:AC618"/>
    <mergeCell ref="Z617:AA618"/>
    <mergeCell ref="X617:Y618"/>
    <mergeCell ref="V617:W618"/>
    <mergeCell ref="T617:U618"/>
    <mergeCell ref="AP617:AQ618"/>
    <mergeCell ref="AN617:AO618"/>
    <mergeCell ref="AL617:AM618"/>
    <mergeCell ref="AJ617:AK618"/>
    <mergeCell ref="AH617:AI618"/>
    <mergeCell ref="AF617:AG618"/>
    <mergeCell ref="BB617:BC618"/>
    <mergeCell ref="AZ617:BA618"/>
    <mergeCell ref="AX617:AY618"/>
    <mergeCell ref="AV617:AW618"/>
    <mergeCell ref="AT617:AU618"/>
    <mergeCell ref="AR617:AS618"/>
    <mergeCell ref="F619:F620"/>
    <mergeCell ref="E619:E620"/>
    <mergeCell ref="C619:D619"/>
    <mergeCell ref="B619:B620"/>
    <mergeCell ref="C618:D618"/>
    <mergeCell ref="BL617:BN618"/>
    <mergeCell ref="BJ617:BK618"/>
    <mergeCell ref="BH617:BI618"/>
    <mergeCell ref="BF617:BG618"/>
    <mergeCell ref="BD617:BE618"/>
    <mergeCell ref="R619:S620"/>
    <mergeCell ref="P619:Q620"/>
    <mergeCell ref="N619:O620"/>
    <mergeCell ref="L619:M620"/>
    <mergeCell ref="J619:K620"/>
    <mergeCell ref="H619:I620"/>
    <mergeCell ref="AD619:AE620"/>
    <mergeCell ref="AB619:AC620"/>
    <mergeCell ref="Z619:AA620"/>
    <mergeCell ref="X619:Y620"/>
    <mergeCell ref="V619:W620"/>
    <mergeCell ref="T619:U620"/>
    <mergeCell ref="AP619:AQ620"/>
    <mergeCell ref="AN619:AO620"/>
    <mergeCell ref="AL619:AM620"/>
    <mergeCell ref="AJ619:AK620"/>
    <mergeCell ref="AH619:AI620"/>
    <mergeCell ref="AF619:AG620"/>
    <mergeCell ref="BB619:BC620"/>
    <mergeCell ref="AZ619:BA620"/>
    <mergeCell ref="AX619:AY620"/>
    <mergeCell ref="AV619:AW620"/>
    <mergeCell ref="AT619:AU620"/>
    <mergeCell ref="AR619:AS620"/>
    <mergeCell ref="F621:F622"/>
    <mergeCell ref="E621:E622"/>
    <mergeCell ref="C621:D621"/>
    <mergeCell ref="B621:B622"/>
    <mergeCell ref="C620:D620"/>
    <mergeCell ref="BL619:BN620"/>
    <mergeCell ref="BJ619:BK620"/>
    <mergeCell ref="BH619:BI620"/>
    <mergeCell ref="BF619:BG620"/>
    <mergeCell ref="BD619:BE620"/>
    <mergeCell ref="R621:S622"/>
    <mergeCell ref="P621:Q622"/>
    <mergeCell ref="N621:O622"/>
    <mergeCell ref="L621:M622"/>
    <mergeCell ref="J621:K622"/>
    <mergeCell ref="H621:I622"/>
    <mergeCell ref="AD621:AE622"/>
    <mergeCell ref="AB621:AC622"/>
    <mergeCell ref="Z621:AA622"/>
    <mergeCell ref="X621:Y622"/>
    <mergeCell ref="V621:W622"/>
    <mergeCell ref="T621:U622"/>
    <mergeCell ref="AP621:AQ622"/>
    <mergeCell ref="AN621:AO622"/>
    <mergeCell ref="AL621:AM622"/>
    <mergeCell ref="AJ621:AK622"/>
    <mergeCell ref="AH621:AI622"/>
    <mergeCell ref="AF621:AG622"/>
    <mergeCell ref="BB621:BC622"/>
    <mergeCell ref="AZ621:BA622"/>
    <mergeCell ref="AX621:AY622"/>
    <mergeCell ref="AV621:AW622"/>
    <mergeCell ref="AT621:AU622"/>
    <mergeCell ref="AR621:AS622"/>
    <mergeCell ref="F623:F624"/>
    <mergeCell ref="E623:E624"/>
    <mergeCell ref="C623:D623"/>
    <mergeCell ref="B623:B624"/>
    <mergeCell ref="C622:D622"/>
    <mergeCell ref="BL621:BN622"/>
    <mergeCell ref="BJ621:BK622"/>
    <mergeCell ref="BH621:BI622"/>
    <mergeCell ref="BF621:BG622"/>
    <mergeCell ref="BD621:BE622"/>
    <mergeCell ref="R623:S624"/>
    <mergeCell ref="P623:Q624"/>
    <mergeCell ref="N623:O624"/>
    <mergeCell ref="L623:M624"/>
    <mergeCell ref="J623:K624"/>
    <mergeCell ref="H623:I624"/>
    <mergeCell ref="AD623:AE624"/>
    <mergeCell ref="AB623:AC624"/>
    <mergeCell ref="Z623:AA624"/>
    <mergeCell ref="X623:Y624"/>
    <mergeCell ref="V623:W624"/>
    <mergeCell ref="T623:U624"/>
    <mergeCell ref="AP623:AQ624"/>
    <mergeCell ref="AN623:AO624"/>
    <mergeCell ref="AL623:AM624"/>
    <mergeCell ref="AJ623:AK624"/>
    <mergeCell ref="AH623:AI624"/>
    <mergeCell ref="AF623:AG624"/>
    <mergeCell ref="BB623:BC624"/>
    <mergeCell ref="AZ623:BA624"/>
    <mergeCell ref="AX623:AY624"/>
    <mergeCell ref="AV623:AW624"/>
    <mergeCell ref="AT623:AU624"/>
    <mergeCell ref="AR623:AS624"/>
    <mergeCell ref="F625:F626"/>
    <mergeCell ref="E625:E626"/>
    <mergeCell ref="C625:D625"/>
    <mergeCell ref="B625:B626"/>
    <mergeCell ref="C624:D624"/>
    <mergeCell ref="BL623:BN624"/>
    <mergeCell ref="BJ623:BK624"/>
    <mergeCell ref="BH623:BI624"/>
    <mergeCell ref="BF623:BG624"/>
    <mergeCell ref="BD623:BE624"/>
    <mergeCell ref="R625:S626"/>
    <mergeCell ref="P625:Q626"/>
    <mergeCell ref="N625:O626"/>
    <mergeCell ref="L625:M626"/>
    <mergeCell ref="J625:K626"/>
    <mergeCell ref="H625:I626"/>
    <mergeCell ref="AD625:AE626"/>
    <mergeCell ref="AB625:AC626"/>
    <mergeCell ref="Z625:AA626"/>
    <mergeCell ref="X625:Y626"/>
    <mergeCell ref="V625:W626"/>
    <mergeCell ref="T625:U626"/>
    <mergeCell ref="AP625:AQ626"/>
    <mergeCell ref="AN625:AO626"/>
    <mergeCell ref="AL625:AM626"/>
    <mergeCell ref="AJ625:AK626"/>
    <mergeCell ref="AH625:AI626"/>
    <mergeCell ref="AF625:AG626"/>
    <mergeCell ref="BB625:BC626"/>
    <mergeCell ref="AZ625:BA626"/>
    <mergeCell ref="AX625:AY626"/>
    <mergeCell ref="AV625:AW626"/>
    <mergeCell ref="AT625:AU626"/>
    <mergeCell ref="AR625:AS626"/>
    <mergeCell ref="F627:F628"/>
    <mergeCell ref="E627:E628"/>
    <mergeCell ref="C627:D627"/>
    <mergeCell ref="B627:B628"/>
    <mergeCell ref="C626:D626"/>
    <mergeCell ref="BL625:BN626"/>
    <mergeCell ref="BJ625:BK626"/>
    <mergeCell ref="BH625:BI626"/>
    <mergeCell ref="BF625:BG626"/>
    <mergeCell ref="BD625:BE626"/>
    <mergeCell ref="R627:S628"/>
    <mergeCell ref="P627:Q628"/>
    <mergeCell ref="N627:O628"/>
    <mergeCell ref="L627:M628"/>
    <mergeCell ref="J627:K628"/>
    <mergeCell ref="H627:I628"/>
    <mergeCell ref="AD627:AE628"/>
    <mergeCell ref="AB627:AC628"/>
    <mergeCell ref="Z627:AA628"/>
    <mergeCell ref="X627:Y628"/>
    <mergeCell ref="V627:W628"/>
    <mergeCell ref="T627:U628"/>
    <mergeCell ref="AP627:AQ628"/>
    <mergeCell ref="AN627:AO628"/>
    <mergeCell ref="AL627:AM628"/>
    <mergeCell ref="AJ627:AK628"/>
    <mergeCell ref="AH627:AI628"/>
    <mergeCell ref="AF627:AG628"/>
    <mergeCell ref="BB627:BC628"/>
    <mergeCell ref="AZ627:BA628"/>
    <mergeCell ref="AX627:AY628"/>
    <mergeCell ref="AV627:AW628"/>
    <mergeCell ref="AT627:AU628"/>
    <mergeCell ref="AR627:AS628"/>
    <mergeCell ref="F629:F630"/>
    <mergeCell ref="E629:E630"/>
    <mergeCell ref="C629:D629"/>
    <mergeCell ref="B629:B630"/>
    <mergeCell ref="C628:D628"/>
    <mergeCell ref="BL627:BN628"/>
    <mergeCell ref="BJ627:BK628"/>
    <mergeCell ref="BH627:BI628"/>
    <mergeCell ref="BF627:BG628"/>
    <mergeCell ref="BD627:BE628"/>
    <mergeCell ref="R629:S630"/>
    <mergeCell ref="P629:Q630"/>
    <mergeCell ref="N629:O630"/>
    <mergeCell ref="L629:M630"/>
    <mergeCell ref="J629:K630"/>
    <mergeCell ref="H629:I630"/>
    <mergeCell ref="AD629:AE630"/>
    <mergeCell ref="AB629:AC630"/>
    <mergeCell ref="Z629:AA630"/>
    <mergeCell ref="X629:Y630"/>
    <mergeCell ref="V629:W630"/>
    <mergeCell ref="T629:U630"/>
    <mergeCell ref="AP629:AQ630"/>
    <mergeCell ref="AN629:AO630"/>
    <mergeCell ref="AL629:AM630"/>
    <mergeCell ref="AJ629:AK630"/>
    <mergeCell ref="AH629:AI630"/>
    <mergeCell ref="AF629:AG630"/>
    <mergeCell ref="BB629:BC630"/>
    <mergeCell ref="AZ629:BA630"/>
    <mergeCell ref="AX629:AY630"/>
    <mergeCell ref="AV629:AW630"/>
    <mergeCell ref="AT629:AU630"/>
    <mergeCell ref="AR629:AS630"/>
    <mergeCell ref="F631:F632"/>
    <mergeCell ref="E631:E632"/>
    <mergeCell ref="C631:D631"/>
    <mergeCell ref="B631:B632"/>
    <mergeCell ref="C630:D630"/>
    <mergeCell ref="BL629:BN630"/>
    <mergeCell ref="BJ629:BK630"/>
    <mergeCell ref="BH629:BI630"/>
    <mergeCell ref="BF629:BG630"/>
    <mergeCell ref="BD629:BE630"/>
    <mergeCell ref="R631:S632"/>
    <mergeCell ref="P631:Q632"/>
    <mergeCell ref="N631:O632"/>
    <mergeCell ref="L631:M632"/>
    <mergeCell ref="J631:K632"/>
    <mergeCell ref="H631:I632"/>
    <mergeCell ref="AD631:AE632"/>
    <mergeCell ref="AB631:AC632"/>
    <mergeCell ref="Z631:AA632"/>
    <mergeCell ref="X631:Y632"/>
    <mergeCell ref="V631:W632"/>
    <mergeCell ref="T631:U632"/>
    <mergeCell ref="AP631:AQ632"/>
    <mergeCell ref="AN631:AO632"/>
    <mergeCell ref="AL631:AM632"/>
    <mergeCell ref="AJ631:AK632"/>
    <mergeCell ref="AH631:AI632"/>
    <mergeCell ref="AF631:AG632"/>
    <mergeCell ref="BB631:BC632"/>
    <mergeCell ref="AZ631:BA632"/>
    <mergeCell ref="AX631:AY632"/>
    <mergeCell ref="AV631:AW632"/>
    <mergeCell ref="AT631:AU632"/>
    <mergeCell ref="AR631:AS632"/>
    <mergeCell ref="F633:F634"/>
    <mergeCell ref="E633:E634"/>
    <mergeCell ref="C633:D633"/>
    <mergeCell ref="B633:B634"/>
    <mergeCell ref="C632:D632"/>
    <mergeCell ref="BL631:BN632"/>
    <mergeCell ref="BJ631:BK632"/>
    <mergeCell ref="BH631:BI632"/>
    <mergeCell ref="BF631:BG632"/>
    <mergeCell ref="BD631:BE632"/>
    <mergeCell ref="R633:S634"/>
    <mergeCell ref="P633:Q634"/>
    <mergeCell ref="N633:O634"/>
    <mergeCell ref="L633:M634"/>
    <mergeCell ref="J633:K634"/>
    <mergeCell ref="H633:I634"/>
    <mergeCell ref="AD633:AE634"/>
    <mergeCell ref="AB633:AC634"/>
    <mergeCell ref="Z633:AA634"/>
    <mergeCell ref="X633:Y634"/>
    <mergeCell ref="V633:W634"/>
    <mergeCell ref="T633:U634"/>
    <mergeCell ref="AP633:AQ634"/>
    <mergeCell ref="AN633:AO634"/>
    <mergeCell ref="AL633:AM634"/>
    <mergeCell ref="AJ633:AK634"/>
    <mergeCell ref="AH633:AI634"/>
    <mergeCell ref="AF633:AG634"/>
    <mergeCell ref="BB633:BC634"/>
    <mergeCell ref="AZ633:BA634"/>
    <mergeCell ref="AX633:AY634"/>
    <mergeCell ref="AV633:AW634"/>
    <mergeCell ref="AT633:AU634"/>
    <mergeCell ref="AR633:AS634"/>
    <mergeCell ref="F635:F636"/>
    <mergeCell ref="E635:E636"/>
    <mergeCell ref="C635:D635"/>
    <mergeCell ref="B635:B636"/>
    <mergeCell ref="C634:D634"/>
    <mergeCell ref="BL633:BN634"/>
    <mergeCell ref="BJ633:BK634"/>
    <mergeCell ref="BH633:BI634"/>
    <mergeCell ref="BF633:BG634"/>
    <mergeCell ref="BD633:BE634"/>
    <mergeCell ref="R635:S636"/>
    <mergeCell ref="P635:Q636"/>
    <mergeCell ref="N635:O636"/>
    <mergeCell ref="L635:M636"/>
    <mergeCell ref="J635:K636"/>
    <mergeCell ref="H635:I636"/>
    <mergeCell ref="AD635:AE636"/>
    <mergeCell ref="AB635:AC636"/>
    <mergeCell ref="Z635:AA636"/>
    <mergeCell ref="X635:Y636"/>
    <mergeCell ref="V635:W636"/>
    <mergeCell ref="T635:U636"/>
    <mergeCell ref="AP635:AQ636"/>
    <mergeCell ref="AN635:AO636"/>
    <mergeCell ref="AL635:AM636"/>
    <mergeCell ref="AJ635:AK636"/>
    <mergeCell ref="AH635:AI636"/>
    <mergeCell ref="AF635:AG636"/>
    <mergeCell ref="BB635:BC636"/>
    <mergeCell ref="AZ635:BA636"/>
    <mergeCell ref="AX635:AY636"/>
    <mergeCell ref="AV635:AW636"/>
    <mergeCell ref="AT635:AU636"/>
    <mergeCell ref="AR635:AS636"/>
    <mergeCell ref="F637:F638"/>
    <mergeCell ref="E637:E638"/>
    <mergeCell ref="C637:D637"/>
    <mergeCell ref="B637:B638"/>
    <mergeCell ref="C636:D636"/>
    <mergeCell ref="BL635:BN636"/>
    <mergeCell ref="BJ635:BK636"/>
    <mergeCell ref="BH635:BI636"/>
    <mergeCell ref="BF635:BG636"/>
    <mergeCell ref="BD635:BE636"/>
    <mergeCell ref="R637:S638"/>
    <mergeCell ref="P637:Q638"/>
    <mergeCell ref="N637:O638"/>
    <mergeCell ref="L637:M638"/>
    <mergeCell ref="J637:K638"/>
    <mergeCell ref="H637:I638"/>
    <mergeCell ref="AD637:AE638"/>
    <mergeCell ref="AB637:AC638"/>
    <mergeCell ref="Z637:AA638"/>
    <mergeCell ref="X637:Y638"/>
    <mergeCell ref="V637:W638"/>
    <mergeCell ref="T637:U638"/>
    <mergeCell ref="AP637:AQ638"/>
    <mergeCell ref="AN637:AO638"/>
    <mergeCell ref="AL637:AM638"/>
    <mergeCell ref="AJ637:AK638"/>
    <mergeCell ref="AH637:AI638"/>
    <mergeCell ref="AF637:AG638"/>
    <mergeCell ref="BB637:BC638"/>
    <mergeCell ref="AZ637:BA638"/>
    <mergeCell ref="AX637:AY638"/>
    <mergeCell ref="AV637:AW638"/>
    <mergeCell ref="AT637:AU638"/>
    <mergeCell ref="AR637:AS638"/>
    <mergeCell ref="F639:F640"/>
    <mergeCell ref="E639:E640"/>
    <mergeCell ref="C639:D639"/>
    <mergeCell ref="B639:B640"/>
    <mergeCell ref="C638:D638"/>
    <mergeCell ref="BL637:BN638"/>
    <mergeCell ref="BJ637:BK638"/>
    <mergeCell ref="BH637:BI638"/>
    <mergeCell ref="BF637:BG638"/>
    <mergeCell ref="BD637:BE638"/>
    <mergeCell ref="R639:S640"/>
    <mergeCell ref="P639:Q640"/>
    <mergeCell ref="N639:O640"/>
    <mergeCell ref="L639:M640"/>
    <mergeCell ref="J639:K640"/>
    <mergeCell ref="H639:I640"/>
    <mergeCell ref="AD639:AE640"/>
    <mergeCell ref="AB639:AC640"/>
    <mergeCell ref="Z639:AA640"/>
    <mergeCell ref="X639:Y640"/>
    <mergeCell ref="V639:W640"/>
    <mergeCell ref="T639:U640"/>
    <mergeCell ref="AP639:AQ640"/>
    <mergeCell ref="AN639:AO640"/>
    <mergeCell ref="AL639:AM640"/>
    <mergeCell ref="AJ639:AK640"/>
    <mergeCell ref="AH639:AI640"/>
    <mergeCell ref="AF639:AG640"/>
    <mergeCell ref="BB639:BC640"/>
    <mergeCell ref="AZ639:BA640"/>
    <mergeCell ref="AX639:AY640"/>
    <mergeCell ref="AV639:AW640"/>
    <mergeCell ref="AT639:AU640"/>
    <mergeCell ref="AR639:AS640"/>
    <mergeCell ref="J641:K642"/>
    <mergeCell ref="H641:I642"/>
    <mergeCell ref="D641:E642"/>
    <mergeCell ref="B641:C642"/>
    <mergeCell ref="C640:D640"/>
    <mergeCell ref="BL639:BN640"/>
    <mergeCell ref="BJ639:BK640"/>
    <mergeCell ref="BH639:BI640"/>
    <mergeCell ref="BF639:BG640"/>
    <mergeCell ref="BD639:BE640"/>
    <mergeCell ref="V641:W642"/>
    <mergeCell ref="T641:U642"/>
    <mergeCell ref="R641:S642"/>
    <mergeCell ref="P641:Q642"/>
    <mergeCell ref="N641:O642"/>
    <mergeCell ref="L641:M642"/>
    <mergeCell ref="AH641:AI642"/>
    <mergeCell ref="AF641:AG642"/>
    <mergeCell ref="AD641:AE642"/>
    <mergeCell ref="AB641:AC642"/>
    <mergeCell ref="Z641:AA642"/>
    <mergeCell ref="X641:Y642"/>
    <mergeCell ref="AT641:AU642"/>
    <mergeCell ref="AR641:AS642"/>
    <mergeCell ref="AP641:AQ642"/>
    <mergeCell ref="AN641:AO642"/>
    <mergeCell ref="AL641:AM642"/>
    <mergeCell ref="AJ641:AK642"/>
    <mergeCell ref="B643:C643"/>
    <mergeCell ref="BL641:BN642"/>
    <mergeCell ref="BJ641:BK642"/>
    <mergeCell ref="BH641:BI642"/>
    <mergeCell ref="BF641:BG642"/>
    <mergeCell ref="BD641:BE642"/>
    <mergeCell ref="BB641:BC642"/>
    <mergeCell ref="AZ641:BA642"/>
    <mergeCell ref="AX641:AY642"/>
    <mergeCell ref="AV641:AW642"/>
    <mergeCell ref="P643:Q643"/>
    <mergeCell ref="N643:O643"/>
    <mergeCell ref="L643:M643"/>
    <mergeCell ref="J643:K643"/>
    <mergeCell ref="H643:I643"/>
    <mergeCell ref="D643:E643"/>
    <mergeCell ref="AB643:AC643"/>
    <mergeCell ref="Z643:AA643"/>
    <mergeCell ref="X643:Y643"/>
    <mergeCell ref="V643:W643"/>
    <mergeCell ref="T643:U643"/>
    <mergeCell ref="R643:S643"/>
    <mergeCell ref="AN643:AO643"/>
    <mergeCell ref="AL643:AM643"/>
    <mergeCell ref="AJ643:AK643"/>
    <mergeCell ref="AH643:AI643"/>
    <mergeCell ref="AF643:AG643"/>
    <mergeCell ref="AD643:AE643"/>
    <mergeCell ref="AZ643:BA643"/>
    <mergeCell ref="AX643:AY643"/>
    <mergeCell ref="AV643:AW643"/>
    <mergeCell ref="AT643:AU643"/>
    <mergeCell ref="AR643:AS643"/>
    <mergeCell ref="AP643:AQ643"/>
    <mergeCell ref="BJ643:BK643"/>
    <mergeCell ref="BH643:BI643"/>
    <mergeCell ref="BF643:BG643"/>
    <mergeCell ref="BD643:BE643"/>
    <mergeCell ref="BB643:BC643"/>
    <mergeCell ref="O646:R646"/>
    <mergeCell ref="AK646:AN646"/>
    <mergeCell ref="AH646:AJ646"/>
    <mergeCell ref="AD646:AF646"/>
    <mergeCell ref="Z646:AC646"/>
    <mergeCell ref="D646:E646"/>
    <mergeCell ref="B646:C646"/>
    <mergeCell ref="N644:O644"/>
    <mergeCell ref="L644:M644"/>
    <mergeCell ref="J644:K644"/>
    <mergeCell ref="D644:E644"/>
    <mergeCell ref="W646:Y646"/>
    <mergeCell ref="S646:U646"/>
    <mergeCell ref="O648:R648"/>
    <mergeCell ref="L648:N648"/>
    <mergeCell ref="H648:J648"/>
    <mergeCell ref="D648:E648"/>
    <mergeCell ref="W648:Y648"/>
    <mergeCell ref="S648:U648"/>
    <mergeCell ref="L646:N646"/>
    <mergeCell ref="H646:J646"/>
    <mergeCell ref="B648:C648"/>
    <mergeCell ref="BI646:BK646"/>
    <mergeCell ref="BE646:BG646"/>
    <mergeCell ref="AZ646:BD646"/>
    <mergeCell ref="AS646:AU646"/>
    <mergeCell ref="AO646:AQ646"/>
    <mergeCell ref="AK648:AN648"/>
    <mergeCell ref="AH648:AJ648"/>
    <mergeCell ref="AD648:AF648"/>
    <mergeCell ref="Z648:AC648"/>
    <mergeCell ref="AL535:BM535"/>
    <mergeCell ref="AE535:AK535"/>
    <mergeCell ref="E535:AC535"/>
    <mergeCell ref="B533:BN533"/>
    <mergeCell ref="BA649:BN649"/>
    <mergeCell ref="BI648:BK648"/>
    <mergeCell ref="BE648:BG648"/>
    <mergeCell ref="AZ648:BD648"/>
    <mergeCell ref="AS648:AU648"/>
    <mergeCell ref="AO648:AQ648"/>
    <mergeCell ref="BD537:BM537"/>
    <mergeCell ref="BA537:BC537"/>
    <mergeCell ref="AI537:AZ537"/>
    <mergeCell ref="AE537:AH537"/>
    <mergeCell ref="E537:AC537"/>
    <mergeCell ref="C537:D537"/>
    <mergeCell ref="H540:I541"/>
    <mergeCell ref="C540:D541"/>
    <mergeCell ref="B540:B541"/>
    <mergeCell ref="J541:K541"/>
    <mergeCell ref="N541:O541"/>
    <mergeCell ref="L541:M541"/>
    <mergeCell ref="J540:O540"/>
    <mergeCell ref="G540:G541"/>
    <mergeCell ref="BF540:BK540"/>
    <mergeCell ref="AZ540:BE540"/>
    <mergeCell ref="AT540:AY540"/>
    <mergeCell ref="AN540:AS540"/>
    <mergeCell ref="AH540:AM540"/>
    <mergeCell ref="T541:U541"/>
    <mergeCell ref="AX541:AY541"/>
    <mergeCell ref="AV541:AW541"/>
    <mergeCell ref="AT541:AU541"/>
    <mergeCell ref="AR541:AS541"/>
    <mergeCell ref="R541:S541"/>
    <mergeCell ref="P541:Q541"/>
    <mergeCell ref="AF541:AG541"/>
    <mergeCell ref="AD541:AE541"/>
    <mergeCell ref="AB541:AC541"/>
    <mergeCell ref="X540:Y541"/>
    <mergeCell ref="V540:W541"/>
    <mergeCell ref="P540:U540"/>
    <mergeCell ref="AB540:AG540"/>
    <mergeCell ref="Z540:AA541"/>
    <mergeCell ref="AP541:AQ541"/>
    <mergeCell ref="AN541:AO541"/>
    <mergeCell ref="AL541:AM541"/>
    <mergeCell ref="AJ541:AK541"/>
    <mergeCell ref="AH541:AI541"/>
    <mergeCell ref="F542:F543"/>
    <mergeCell ref="P542:Q543"/>
    <mergeCell ref="N542:O543"/>
    <mergeCell ref="L542:M543"/>
    <mergeCell ref="J542:K543"/>
    <mergeCell ref="E542:E543"/>
    <mergeCell ref="C542:D542"/>
    <mergeCell ref="B542:B543"/>
    <mergeCell ref="BJ541:BK541"/>
    <mergeCell ref="BH541:BI541"/>
    <mergeCell ref="BF541:BG541"/>
    <mergeCell ref="BD541:BE541"/>
    <mergeCell ref="BB541:BC541"/>
    <mergeCell ref="AZ541:BA541"/>
    <mergeCell ref="R542:S543"/>
    <mergeCell ref="H542:I543"/>
    <mergeCell ref="AD542:AE543"/>
    <mergeCell ref="AB542:AC543"/>
    <mergeCell ref="Z542:AA543"/>
    <mergeCell ref="X542:Y543"/>
    <mergeCell ref="V542:W543"/>
    <mergeCell ref="T542:U543"/>
    <mergeCell ref="AP542:AQ543"/>
    <mergeCell ref="AN542:AO543"/>
    <mergeCell ref="AL542:AM543"/>
    <mergeCell ref="AJ542:AK543"/>
    <mergeCell ref="AH542:AI543"/>
    <mergeCell ref="AF542:AG543"/>
    <mergeCell ref="BB542:BC543"/>
    <mergeCell ref="AZ542:BA543"/>
    <mergeCell ref="AX542:AY543"/>
    <mergeCell ref="AV542:AW543"/>
    <mergeCell ref="AT542:AU543"/>
    <mergeCell ref="AR542:AS543"/>
    <mergeCell ref="F544:F545"/>
    <mergeCell ref="E544:E545"/>
    <mergeCell ref="C544:D544"/>
    <mergeCell ref="B544:B545"/>
    <mergeCell ref="C543:D543"/>
    <mergeCell ref="BL542:BN543"/>
    <mergeCell ref="BJ542:BK543"/>
    <mergeCell ref="BH542:BI543"/>
    <mergeCell ref="BF542:BG543"/>
    <mergeCell ref="BD542:BE543"/>
    <mergeCell ref="R544:S545"/>
    <mergeCell ref="P544:Q545"/>
    <mergeCell ref="N544:O545"/>
    <mergeCell ref="L544:M545"/>
    <mergeCell ref="J544:K545"/>
    <mergeCell ref="H544:I545"/>
    <mergeCell ref="AD544:AE545"/>
    <mergeCell ref="AB544:AC545"/>
    <mergeCell ref="Z544:AA545"/>
    <mergeCell ref="X544:Y545"/>
    <mergeCell ref="V544:W545"/>
    <mergeCell ref="T544:U545"/>
    <mergeCell ref="AP544:AQ545"/>
    <mergeCell ref="AN544:AO545"/>
    <mergeCell ref="AL544:AM545"/>
    <mergeCell ref="AJ544:AK545"/>
    <mergeCell ref="AH544:AI545"/>
    <mergeCell ref="AF544:AG545"/>
    <mergeCell ref="BB544:BC545"/>
    <mergeCell ref="AZ544:BA545"/>
    <mergeCell ref="AX544:AY545"/>
    <mergeCell ref="AV544:AW545"/>
    <mergeCell ref="AT544:AU545"/>
    <mergeCell ref="AR544:AS545"/>
    <mergeCell ref="F546:F547"/>
    <mergeCell ref="E546:E547"/>
    <mergeCell ref="C546:D546"/>
    <mergeCell ref="B546:B547"/>
    <mergeCell ref="C545:D545"/>
    <mergeCell ref="BL544:BN545"/>
    <mergeCell ref="BJ544:BK545"/>
    <mergeCell ref="BH544:BI545"/>
    <mergeCell ref="BF544:BG545"/>
    <mergeCell ref="BD544:BE545"/>
    <mergeCell ref="R546:S547"/>
    <mergeCell ref="P546:Q547"/>
    <mergeCell ref="N546:O547"/>
    <mergeCell ref="L546:M547"/>
    <mergeCell ref="J546:K547"/>
    <mergeCell ref="H546:I547"/>
    <mergeCell ref="AD546:AE547"/>
    <mergeCell ref="AB546:AC547"/>
    <mergeCell ref="Z546:AA547"/>
    <mergeCell ref="X546:Y547"/>
    <mergeCell ref="V546:W547"/>
    <mergeCell ref="T546:U547"/>
    <mergeCell ref="AP546:AQ547"/>
    <mergeCell ref="AN546:AO547"/>
    <mergeCell ref="AL546:AM547"/>
    <mergeCell ref="AJ546:AK547"/>
    <mergeCell ref="AH546:AI547"/>
    <mergeCell ref="AF546:AG547"/>
    <mergeCell ref="BB546:BC547"/>
    <mergeCell ref="AZ546:BA547"/>
    <mergeCell ref="AX546:AY547"/>
    <mergeCell ref="AV546:AW547"/>
    <mergeCell ref="AT546:AU547"/>
    <mergeCell ref="AR546:AS547"/>
    <mergeCell ref="F548:F549"/>
    <mergeCell ref="E548:E549"/>
    <mergeCell ref="C548:D548"/>
    <mergeCell ref="B548:B549"/>
    <mergeCell ref="C547:D547"/>
    <mergeCell ref="BL546:BN547"/>
    <mergeCell ref="BJ546:BK547"/>
    <mergeCell ref="BH546:BI547"/>
    <mergeCell ref="BF546:BG547"/>
    <mergeCell ref="BD546:BE547"/>
    <mergeCell ref="R548:S549"/>
    <mergeCell ref="P548:Q549"/>
    <mergeCell ref="N548:O549"/>
    <mergeCell ref="L548:M549"/>
    <mergeCell ref="J548:K549"/>
    <mergeCell ref="H548:I549"/>
    <mergeCell ref="AD548:AE549"/>
    <mergeCell ref="AB548:AC549"/>
    <mergeCell ref="Z548:AA549"/>
    <mergeCell ref="X548:Y549"/>
    <mergeCell ref="V548:W549"/>
    <mergeCell ref="T548:U549"/>
    <mergeCell ref="AP548:AQ549"/>
    <mergeCell ref="AN548:AO549"/>
    <mergeCell ref="AL548:AM549"/>
    <mergeCell ref="AJ548:AK549"/>
    <mergeCell ref="AH548:AI549"/>
    <mergeCell ref="AF548:AG549"/>
    <mergeCell ref="BB548:BC549"/>
    <mergeCell ref="AZ548:BA549"/>
    <mergeCell ref="AX548:AY549"/>
    <mergeCell ref="AV548:AW549"/>
    <mergeCell ref="AT548:AU549"/>
    <mergeCell ref="AR548:AS549"/>
    <mergeCell ref="F550:F551"/>
    <mergeCell ref="E550:E551"/>
    <mergeCell ref="C550:D550"/>
    <mergeCell ref="B550:B551"/>
    <mergeCell ref="C549:D549"/>
    <mergeCell ref="BL548:BN549"/>
    <mergeCell ref="BJ548:BK549"/>
    <mergeCell ref="BH548:BI549"/>
    <mergeCell ref="BF548:BG549"/>
    <mergeCell ref="BD548:BE549"/>
    <mergeCell ref="R550:S551"/>
    <mergeCell ref="P550:Q551"/>
    <mergeCell ref="N550:O551"/>
    <mergeCell ref="L550:M551"/>
    <mergeCell ref="J550:K551"/>
    <mergeCell ref="H550:I551"/>
    <mergeCell ref="AD550:AE551"/>
    <mergeCell ref="AB550:AC551"/>
    <mergeCell ref="Z550:AA551"/>
    <mergeCell ref="X550:Y551"/>
    <mergeCell ref="V550:W551"/>
    <mergeCell ref="T550:U551"/>
    <mergeCell ref="AP550:AQ551"/>
    <mergeCell ref="AN550:AO551"/>
    <mergeCell ref="AL550:AM551"/>
    <mergeCell ref="AJ550:AK551"/>
    <mergeCell ref="AH550:AI551"/>
    <mergeCell ref="AF550:AG551"/>
    <mergeCell ref="BB550:BC551"/>
    <mergeCell ref="AZ550:BA551"/>
    <mergeCell ref="AX550:AY551"/>
    <mergeCell ref="AV550:AW551"/>
    <mergeCell ref="AT550:AU551"/>
    <mergeCell ref="AR550:AS551"/>
    <mergeCell ref="F552:F553"/>
    <mergeCell ref="E552:E553"/>
    <mergeCell ref="C552:D552"/>
    <mergeCell ref="B552:B553"/>
    <mergeCell ref="C551:D551"/>
    <mergeCell ref="BL550:BN551"/>
    <mergeCell ref="BJ550:BK551"/>
    <mergeCell ref="BH550:BI551"/>
    <mergeCell ref="BF550:BG551"/>
    <mergeCell ref="BD550:BE551"/>
    <mergeCell ref="R552:S553"/>
    <mergeCell ref="P552:Q553"/>
    <mergeCell ref="N552:O553"/>
    <mergeCell ref="L552:M553"/>
    <mergeCell ref="J552:K553"/>
    <mergeCell ref="H552:I553"/>
    <mergeCell ref="AD552:AE553"/>
    <mergeCell ref="AB552:AC553"/>
    <mergeCell ref="Z552:AA553"/>
    <mergeCell ref="X552:Y553"/>
    <mergeCell ref="V552:W553"/>
    <mergeCell ref="T552:U553"/>
    <mergeCell ref="AP552:AQ553"/>
    <mergeCell ref="AN552:AO553"/>
    <mergeCell ref="AL552:AM553"/>
    <mergeCell ref="AJ552:AK553"/>
    <mergeCell ref="AH552:AI553"/>
    <mergeCell ref="AF552:AG553"/>
    <mergeCell ref="BB552:BC553"/>
    <mergeCell ref="AZ552:BA553"/>
    <mergeCell ref="AX552:AY553"/>
    <mergeCell ref="AV552:AW553"/>
    <mergeCell ref="AT552:AU553"/>
    <mergeCell ref="AR552:AS553"/>
    <mergeCell ref="F554:F555"/>
    <mergeCell ref="E554:E555"/>
    <mergeCell ref="C554:D554"/>
    <mergeCell ref="B554:B555"/>
    <mergeCell ref="C553:D553"/>
    <mergeCell ref="BL552:BN553"/>
    <mergeCell ref="BJ552:BK553"/>
    <mergeCell ref="BH552:BI553"/>
    <mergeCell ref="BF552:BG553"/>
    <mergeCell ref="BD552:BE553"/>
    <mergeCell ref="R554:S555"/>
    <mergeCell ref="P554:Q555"/>
    <mergeCell ref="N554:O555"/>
    <mergeCell ref="L554:M555"/>
    <mergeCell ref="J554:K555"/>
    <mergeCell ref="H554:I555"/>
    <mergeCell ref="AD554:AE555"/>
    <mergeCell ref="AB554:AC555"/>
    <mergeCell ref="Z554:AA555"/>
    <mergeCell ref="X554:Y555"/>
    <mergeCell ref="V554:W555"/>
    <mergeCell ref="T554:U555"/>
    <mergeCell ref="AP554:AQ555"/>
    <mergeCell ref="AN554:AO555"/>
    <mergeCell ref="AL554:AM555"/>
    <mergeCell ref="AJ554:AK555"/>
    <mergeCell ref="AH554:AI555"/>
    <mergeCell ref="AF554:AG555"/>
    <mergeCell ref="BB554:BC555"/>
    <mergeCell ref="AZ554:BA555"/>
    <mergeCell ref="AX554:AY555"/>
    <mergeCell ref="AV554:AW555"/>
    <mergeCell ref="AT554:AU555"/>
    <mergeCell ref="AR554:AS555"/>
    <mergeCell ref="F556:F557"/>
    <mergeCell ref="E556:E557"/>
    <mergeCell ref="C556:D556"/>
    <mergeCell ref="B556:B557"/>
    <mergeCell ref="C555:D555"/>
    <mergeCell ref="BL554:BN555"/>
    <mergeCell ref="BJ554:BK555"/>
    <mergeCell ref="BH554:BI555"/>
    <mergeCell ref="BF554:BG555"/>
    <mergeCell ref="BD554:BE555"/>
    <mergeCell ref="R556:S557"/>
    <mergeCell ref="P556:Q557"/>
    <mergeCell ref="N556:O557"/>
    <mergeCell ref="L556:M557"/>
    <mergeCell ref="J556:K557"/>
    <mergeCell ref="H556:I557"/>
    <mergeCell ref="AD556:AE557"/>
    <mergeCell ref="AB556:AC557"/>
    <mergeCell ref="Z556:AA557"/>
    <mergeCell ref="X556:Y557"/>
    <mergeCell ref="V556:W557"/>
    <mergeCell ref="T556:U557"/>
    <mergeCell ref="AP556:AQ557"/>
    <mergeCell ref="AN556:AO557"/>
    <mergeCell ref="AL556:AM557"/>
    <mergeCell ref="AJ556:AK557"/>
    <mergeCell ref="AH556:AI557"/>
    <mergeCell ref="AF556:AG557"/>
    <mergeCell ref="BB556:BC557"/>
    <mergeCell ref="AZ556:BA557"/>
    <mergeCell ref="AX556:AY557"/>
    <mergeCell ref="AV556:AW557"/>
    <mergeCell ref="AT556:AU557"/>
    <mergeCell ref="AR556:AS557"/>
    <mergeCell ref="F558:F559"/>
    <mergeCell ref="E558:E559"/>
    <mergeCell ref="C558:D558"/>
    <mergeCell ref="B558:B559"/>
    <mergeCell ref="C557:D557"/>
    <mergeCell ref="BL556:BN557"/>
    <mergeCell ref="BJ556:BK557"/>
    <mergeCell ref="BH556:BI557"/>
    <mergeCell ref="BF556:BG557"/>
    <mergeCell ref="BD556:BE557"/>
    <mergeCell ref="R558:S559"/>
    <mergeCell ref="P558:Q559"/>
    <mergeCell ref="N558:O559"/>
    <mergeCell ref="L558:M559"/>
    <mergeCell ref="J558:K559"/>
    <mergeCell ref="H558:I559"/>
    <mergeCell ref="AD558:AE559"/>
    <mergeCell ref="AB558:AC559"/>
    <mergeCell ref="Z558:AA559"/>
    <mergeCell ref="X558:Y559"/>
    <mergeCell ref="V558:W559"/>
    <mergeCell ref="T558:U559"/>
    <mergeCell ref="AP558:AQ559"/>
    <mergeCell ref="AN558:AO559"/>
    <mergeCell ref="AL558:AM559"/>
    <mergeCell ref="AJ558:AK559"/>
    <mergeCell ref="AH558:AI559"/>
    <mergeCell ref="AF558:AG559"/>
    <mergeCell ref="BB558:BC559"/>
    <mergeCell ref="AZ558:BA559"/>
    <mergeCell ref="AX558:AY559"/>
    <mergeCell ref="AV558:AW559"/>
    <mergeCell ref="AT558:AU559"/>
    <mergeCell ref="AR558:AS559"/>
    <mergeCell ref="F560:F561"/>
    <mergeCell ref="E560:E561"/>
    <mergeCell ref="C560:D560"/>
    <mergeCell ref="B560:B561"/>
    <mergeCell ref="C559:D559"/>
    <mergeCell ref="BL558:BN559"/>
    <mergeCell ref="BJ558:BK559"/>
    <mergeCell ref="BH558:BI559"/>
    <mergeCell ref="BF558:BG559"/>
    <mergeCell ref="BD558:BE559"/>
    <mergeCell ref="R560:S561"/>
    <mergeCell ref="P560:Q561"/>
    <mergeCell ref="N560:O561"/>
    <mergeCell ref="L560:M561"/>
    <mergeCell ref="J560:K561"/>
    <mergeCell ref="H560:I561"/>
    <mergeCell ref="AD560:AE561"/>
    <mergeCell ref="AB560:AC561"/>
    <mergeCell ref="Z560:AA561"/>
    <mergeCell ref="X560:Y561"/>
    <mergeCell ref="V560:W561"/>
    <mergeCell ref="T560:U561"/>
    <mergeCell ref="AP560:AQ561"/>
    <mergeCell ref="AN560:AO561"/>
    <mergeCell ref="AL560:AM561"/>
    <mergeCell ref="AJ560:AK561"/>
    <mergeCell ref="AH560:AI561"/>
    <mergeCell ref="AF560:AG561"/>
    <mergeCell ref="BB560:BC561"/>
    <mergeCell ref="AZ560:BA561"/>
    <mergeCell ref="AX560:AY561"/>
    <mergeCell ref="AV560:AW561"/>
    <mergeCell ref="AT560:AU561"/>
    <mergeCell ref="AR560:AS561"/>
    <mergeCell ref="F562:F563"/>
    <mergeCell ref="E562:E563"/>
    <mergeCell ref="C562:D562"/>
    <mergeCell ref="B562:B563"/>
    <mergeCell ref="C561:D561"/>
    <mergeCell ref="BL560:BN561"/>
    <mergeCell ref="BJ560:BK561"/>
    <mergeCell ref="BH560:BI561"/>
    <mergeCell ref="BF560:BG561"/>
    <mergeCell ref="BD560:BE561"/>
    <mergeCell ref="R562:S563"/>
    <mergeCell ref="P562:Q563"/>
    <mergeCell ref="N562:O563"/>
    <mergeCell ref="L562:M563"/>
    <mergeCell ref="J562:K563"/>
    <mergeCell ref="H562:I563"/>
    <mergeCell ref="AD562:AE563"/>
    <mergeCell ref="AB562:AC563"/>
    <mergeCell ref="Z562:AA563"/>
    <mergeCell ref="X562:Y563"/>
    <mergeCell ref="V562:W563"/>
    <mergeCell ref="T562:U563"/>
    <mergeCell ref="AP562:AQ563"/>
    <mergeCell ref="AN562:AO563"/>
    <mergeCell ref="AL562:AM563"/>
    <mergeCell ref="AJ562:AK563"/>
    <mergeCell ref="AH562:AI563"/>
    <mergeCell ref="AF562:AG563"/>
    <mergeCell ref="BB562:BC563"/>
    <mergeCell ref="AZ562:BA563"/>
    <mergeCell ref="AX562:AY563"/>
    <mergeCell ref="AV562:AW563"/>
    <mergeCell ref="AT562:AU563"/>
    <mergeCell ref="AR562:AS563"/>
    <mergeCell ref="F564:F565"/>
    <mergeCell ref="E564:E565"/>
    <mergeCell ref="C564:D564"/>
    <mergeCell ref="B564:B565"/>
    <mergeCell ref="C563:D563"/>
    <mergeCell ref="BL562:BN563"/>
    <mergeCell ref="BJ562:BK563"/>
    <mergeCell ref="BH562:BI563"/>
    <mergeCell ref="BF562:BG563"/>
    <mergeCell ref="BD562:BE563"/>
    <mergeCell ref="R564:S565"/>
    <mergeCell ref="P564:Q565"/>
    <mergeCell ref="N564:O565"/>
    <mergeCell ref="L564:M565"/>
    <mergeCell ref="J564:K565"/>
    <mergeCell ref="H564:I565"/>
    <mergeCell ref="AD564:AE565"/>
    <mergeCell ref="AB564:AC565"/>
    <mergeCell ref="Z564:AA565"/>
    <mergeCell ref="X564:Y565"/>
    <mergeCell ref="V564:W565"/>
    <mergeCell ref="T564:U565"/>
    <mergeCell ref="AP564:AQ565"/>
    <mergeCell ref="AN564:AO565"/>
    <mergeCell ref="AL564:AM565"/>
    <mergeCell ref="AJ564:AK565"/>
    <mergeCell ref="AH564:AI565"/>
    <mergeCell ref="AF564:AG565"/>
    <mergeCell ref="BB564:BC565"/>
    <mergeCell ref="AZ564:BA565"/>
    <mergeCell ref="AX564:AY565"/>
    <mergeCell ref="AV564:AW565"/>
    <mergeCell ref="AT564:AU565"/>
    <mergeCell ref="AR564:AS565"/>
    <mergeCell ref="F566:F567"/>
    <mergeCell ref="E566:E567"/>
    <mergeCell ref="C566:D566"/>
    <mergeCell ref="B566:B567"/>
    <mergeCell ref="C565:D565"/>
    <mergeCell ref="BL564:BN565"/>
    <mergeCell ref="BJ564:BK565"/>
    <mergeCell ref="BH564:BI565"/>
    <mergeCell ref="BF564:BG565"/>
    <mergeCell ref="BD564:BE565"/>
    <mergeCell ref="R566:S567"/>
    <mergeCell ref="P566:Q567"/>
    <mergeCell ref="N566:O567"/>
    <mergeCell ref="L566:M567"/>
    <mergeCell ref="J566:K567"/>
    <mergeCell ref="H566:I567"/>
    <mergeCell ref="AD566:AE567"/>
    <mergeCell ref="AB566:AC567"/>
    <mergeCell ref="Z566:AA567"/>
    <mergeCell ref="X566:Y567"/>
    <mergeCell ref="V566:W567"/>
    <mergeCell ref="T566:U567"/>
    <mergeCell ref="AP566:AQ567"/>
    <mergeCell ref="AN566:AO567"/>
    <mergeCell ref="AL566:AM567"/>
    <mergeCell ref="AJ566:AK567"/>
    <mergeCell ref="AH566:AI567"/>
    <mergeCell ref="AF566:AG567"/>
    <mergeCell ref="BB566:BC567"/>
    <mergeCell ref="AZ566:BA567"/>
    <mergeCell ref="AX566:AY567"/>
    <mergeCell ref="AV566:AW567"/>
    <mergeCell ref="AT566:AU567"/>
    <mergeCell ref="AR566:AS567"/>
    <mergeCell ref="F568:F569"/>
    <mergeCell ref="E568:E569"/>
    <mergeCell ref="C568:D568"/>
    <mergeCell ref="B568:B569"/>
    <mergeCell ref="C567:D567"/>
    <mergeCell ref="BL566:BN567"/>
    <mergeCell ref="BJ566:BK567"/>
    <mergeCell ref="BH566:BI567"/>
    <mergeCell ref="BF566:BG567"/>
    <mergeCell ref="BD566:BE567"/>
    <mergeCell ref="R568:S569"/>
    <mergeCell ref="P568:Q569"/>
    <mergeCell ref="N568:O569"/>
    <mergeCell ref="L568:M569"/>
    <mergeCell ref="J568:K569"/>
    <mergeCell ref="H568:I569"/>
    <mergeCell ref="AD568:AE569"/>
    <mergeCell ref="AB568:AC569"/>
    <mergeCell ref="Z568:AA569"/>
    <mergeCell ref="X568:Y569"/>
    <mergeCell ref="V568:W569"/>
    <mergeCell ref="T568:U569"/>
    <mergeCell ref="AP568:AQ569"/>
    <mergeCell ref="AN568:AO569"/>
    <mergeCell ref="AL568:AM569"/>
    <mergeCell ref="AJ568:AK569"/>
    <mergeCell ref="AH568:AI569"/>
    <mergeCell ref="AF568:AG569"/>
    <mergeCell ref="BB568:BC569"/>
    <mergeCell ref="AZ568:BA569"/>
    <mergeCell ref="AX568:AY569"/>
    <mergeCell ref="AV568:AW569"/>
    <mergeCell ref="AT568:AU569"/>
    <mergeCell ref="AR568:AS569"/>
    <mergeCell ref="F570:F571"/>
    <mergeCell ref="E570:E571"/>
    <mergeCell ref="C570:D570"/>
    <mergeCell ref="B570:B571"/>
    <mergeCell ref="C569:D569"/>
    <mergeCell ref="BL568:BN569"/>
    <mergeCell ref="BJ568:BK569"/>
    <mergeCell ref="BH568:BI569"/>
    <mergeCell ref="BF568:BG569"/>
    <mergeCell ref="BD568:BE569"/>
    <mergeCell ref="R570:S571"/>
    <mergeCell ref="P570:Q571"/>
    <mergeCell ref="N570:O571"/>
    <mergeCell ref="L570:M571"/>
    <mergeCell ref="J570:K571"/>
    <mergeCell ref="H570:I571"/>
    <mergeCell ref="AD570:AE571"/>
    <mergeCell ref="AB570:AC571"/>
    <mergeCell ref="Z570:AA571"/>
    <mergeCell ref="X570:Y571"/>
    <mergeCell ref="V570:W571"/>
    <mergeCell ref="T570:U571"/>
    <mergeCell ref="AP570:AQ571"/>
    <mergeCell ref="AN570:AO571"/>
    <mergeCell ref="AL570:AM571"/>
    <mergeCell ref="AJ570:AK571"/>
    <mergeCell ref="AH570:AI571"/>
    <mergeCell ref="AF570:AG571"/>
    <mergeCell ref="BB570:BC571"/>
    <mergeCell ref="AZ570:BA571"/>
    <mergeCell ref="AX570:AY571"/>
    <mergeCell ref="AV570:AW571"/>
    <mergeCell ref="AT570:AU571"/>
    <mergeCell ref="AR570:AS571"/>
    <mergeCell ref="F572:F573"/>
    <mergeCell ref="E572:E573"/>
    <mergeCell ref="C572:D572"/>
    <mergeCell ref="B572:B573"/>
    <mergeCell ref="C571:D571"/>
    <mergeCell ref="BL570:BN571"/>
    <mergeCell ref="BJ570:BK571"/>
    <mergeCell ref="BH570:BI571"/>
    <mergeCell ref="BF570:BG571"/>
    <mergeCell ref="BD570:BE571"/>
    <mergeCell ref="R572:S573"/>
    <mergeCell ref="P572:Q573"/>
    <mergeCell ref="N572:O573"/>
    <mergeCell ref="L572:M573"/>
    <mergeCell ref="J572:K573"/>
    <mergeCell ref="H572:I573"/>
    <mergeCell ref="AD572:AE573"/>
    <mergeCell ref="AB572:AC573"/>
    <mergeCell ref="Z572:AA573"/>
    <mergeCell ref="X572:Y573"/>
    <mergeCell ref="V572:W573"/>
    <mergeCell ref="T572:U573"/>
    <mergeCell ref="AP572:AQ573"/>
    <mergeCell ref="AN572:AO573"/>
    <mergeCell ref="AL572:AM573"/>
    <mergeCell ref="AJ572:AK573"/>
    <mergeCell ref="AH572:AI573"/>
    <mergeCell ref="AF572:AG573"/>
    <mergeCell ref="BB572:BC573"/>
    <mergeCell ref="AZ572:BA573"/>
    <mergeCell ref="AX572:AY573"/>
    <mergeCell ref="AV572:AW573"/>
    <mergeCell ref="AT572:AU573"/>
    <mergeCell ref="AR572:AS573"/>
    <mergeCell ref="F574:F575"/>
    <mergeCell ref="E574:E575"/>
    <mergeCell ref="C574:D574"/>
    <mergeCell ref="B574:B575"/>
    <mergeCell ref="C573:D573"/>
    <mergeCell ref="BL572:BN573"/>
    <mergeCell ref="BJ572:BK573"/>
    <mergeCell ref="BH572:BI573"/>
    <mergeCell ref="BF572:BG573"/>
    <mergeCell ref="BD572:BE573"/>
    <mergeCell ref="R574:S575"/>
    <mergeCell ref="P574:Q575"/>
    <mergeCell ref="N574:O575"/>
    <mergeCell ref="L574:M575"/>
    <mergeCell ref="J574:K575"/>
    <mergeCell ref="H574:I575"/>
    <mergeCell ref="AD574:AE575"/>
    <mergeCell ref="AB574:AC575"/>
    <mergeCell ref="Z574:AA575"/>
    <mergeCell ref="X574:Y575"/>
    <mergeCell ref="V574:W575"/>
    <mergeCell ref="T574:U575"/>
    <mergeCell ref="AP574:AQ575"/>
    <mergeCell ref="AN574:AO575"/>
    <mergeCell ref="AL574:AM575"/>
    <mergeCell ref="AJ574:AK575"/>
    <mergeCell ref="AH574:AI575"/>
    <mergeCell ref="AF574:AG575"/>
    <mergeCell ref="BB574:BC575"/>
    <mergeCell ref="AZ574:BA575"/>
    <mergeCell ref="AX574:AY575"/>
    <mergeCell ref="AV574:AW575"/>
    <mergeCell ref="AT574:AU575"/>
    <mergeCell ref="AR574:AS575"/>
    <mergeCell ref="F576:F577"/>
    <mergeCell ref="E576:E577"/>
    <mergeCell ref="C576:D576"/>
    <mergeCell ref="B576:B577"/>
    <mergeCell ref="C575:D575"/>
    <mergeCell ref="BL574:BN575"/>
    <mergeCell ref="BJ574:BK575"/>
    <mergeCell ref="BH574:BI575"/>
    <mergeCell ref="BF574:BG575"/>
    <mergeCell ref="BD574:BE575"/>
    <mergeCell ref="R576:S577"/>
    <mergeCell ref="P576:Q577"/>
    <mergeCell ref="N576:O577"/>
    <mergeCell ref="L576:M577"/>
    <mergeCell ref="J576:K577"/>
    <mergeCell ref="H576:I577"/>
    <mergeCell ref="AD576:AE577"/>
    <mergeCell ref="AB576:AC577"/>
    <mergeCell ref="Z576:AA577"/>
    <mergeCell ref="X576:Y577"/>
    <mergeCell ref="V576:W577"/>
    <mergeCell ref="T576:U577"/>
    <mergeCell ref="AP576:AQ577"/>
    <mergeCell ref="AN576:AO577"/>
    <mergeCell ref="AL576:AM577"/>
    <mergeCell ref="AJ576:AK577"/>
    <mergeCell ref="AH576:AI577"/>
    <mergeCell ref="AF576:AG577"/>
    <mergeCell ref="BB576:BC577"/>
    <mergeCell ref="AZ576:BA577"/>
    <mergeCell ref="AX576:AY577"/>
    <mergeCell ref="AV576:AW577"/>
    <mergeCell ref="AT576:AU577"/>
    <mergeCell ref="AR576:AS577"/>
    <mergeCell ref="E578:E579"/>
    <mergeCell ref="C578:D578"/>
    <mergeCell ref="B578:B579"/>
    <mergeCell ref="C577:D577"/>
    <mergeCell ref="BL576:BN577"/>
    <mergeCell ref="BJ576:BK577"/>
    <mergeCell ref="BH576:BI577"/>
    <mergeCell ref="BF576:BG577"/>
    <mergeCell ref="BD576:BE577"/>
    <mergeCell ref="R578:S579"/>
    <mergeCell ref="P578:Q579"/>
    <mergeCell ref="N578:O579"/>
    <mergeCell ref="L578:M579"/>
    <mergeCell ref="J578:K579"/>
    <mergeCell ref="H578:I579"/>
    <mergeCell ref="AD578:AE579"/>
    <mergeCell ref="AB578:AC579"/>
    <mergeCell ref="Z578:AA579"/>
    <mergeCell ref="X578:Y579"/>
    <mergeCell ref="V578:W579"/>
    <mergeCell ref="T578:U579"/>
    <mergeCell ref="AP578:AQ579"/>
    <mergeCell ref="AN578:AO579"/>
    <mergeCell ref="AL578:AM579"/>
    <mergeCell ref="AJ578:AK579"/>
    <mergeCell ref="AH578:AI579"/>
    <mergeCell ref="AF578:AG579"/>
    <mergeCell ref="BB578:BC579"/>
    <mergeCell ref="AZ578:BA579"/>
    <mergeCell ref="AX578:AY579"/>
    <mergeCell ref="AV578:AW579"/>
    <mergeCell ref="AT578:AU579"/>
    <mergeCell ref="AR578:AS579"/>
    <mergeCell ref="E580:E581"/>
    <mergeCell ref="C580:D580"/>
    <mergeCell ref="B580:B581"/>
    <mergeCell ref="C579:D579"/>
    <mergeCell ref="BL578:BN579"/>
    <mergeCell ref="BJ578:BK579"/>
    <mergeCell ref="BH578:BI579"/>
    <mergeCell ref="BF578:BG579"/>
    <mergeCell ref="BD578:BE579"/>
    <mergeCell ref="R580:S581"/>
    <mergeCell ref="P580:Q581"/>
    <mergeCell ref="N580:O581"/>
    <mergeCell ref="L580:M581"/>
    <mergeCell ref="J580:K581"/>
    <mergeCell ref="H580:I581"/>
    <mergeCell ref="AD580:AE581"/>
    <mergeCell ref="AB580:AC581"/>
    <mergeCell ref="Z580:AA581"/>
    <mergeCell ref="X580:Y581"/>
    <mergeCell ref="V580:W581"/>
    <mergeCell ref="T580:U581"/>
    <mergeCell ref="AP580:AQ581"/>
    <mergeCell ref="AN580:AO581"/>
    <mergeCell ref="AL580:AM581"/>
    <mergeCell ref="AJ580:AK581"/>
    <mergeCell ref="AH580:AI581"/>
    <mergeCell ref="AF580:AG581"/>
    <mergeCell ref="BB580:BC581"/>
    <mergeCell ref="AZ580:BA581"/>
    <mergeCell ref="AX580:AY581"/>
    <mergeCell ref="AV580:AW581"/>
    <mergeCell ref="AT580:AU581"/>
    <mergeCell ref="AR580:AS581"/>
    <mergeCell ref="J582:K583"/>
    <mergeCell ref="H582:I583"/>
    <mergeCell ref="D582:E583"/>
    <mergeCell ref="B582:C583"/>
    <mergeCell ref="C581:D581"/>
    <mergeCell ref="BL580:BN581"/>
    <mergeCell ref="BJ580:BK581"/>
    <mergeCell ref="BH580:BI581"/>
    <mergeCell ref="BF580:BG581"/>
    <mergeCell ref="BD580:BE581"/>
    <mergeCell ref="V582:W583"/>
    <mergeCell ref="T582:U583"/>
    <mergeCell ref="R582:S583"/>
    <mergeCell ref="P582:Q583"/>
    <mergeCell ref="N582:O583"/>
    <mergeCell ref="L582:M583"/>
    <mergeCell ref="AH582:AI583"/>
    <mergeCell ref="AF582:AG583"/>
    <mergeCell ref="AD582:AE583"/>
    <mergeCell ref="AB582:AC583"/>
    <mergeCell ref="Z582:AA583"/>
    <mergeCell ref="X582:Y583"/>
    <mergeCell ref="AT582:AU583"/>
    <mergeCell ref="AR582:AS583"/>
    <mergeCell ref="AP582:AQ583"/>
    <mergeCell ref="AN582:AO583"/>
    <mergeCell ref="AL582:AM583"/>
    <mergeCell ref="AJ582:AK583"/>
    <mergeCell ref="B584:C584"/>
    <mergeCell ref="BL582:BN583"/>
    <mergeCell ref="BJ582:BK583"/>
    <mergeCell ref="BH582:BI583"/>
    <mergeCell ref="BF582:BG583"/>
    <mergeCell ref="BD582:BE583"/>
    <mergeCell ref="BB582:BC583"/>
    <mergeCell ref="AZ582:BA583"/>
    <mergeCell ref="AX582:AY583"/>
    <mergeCell ref="AV582:AW583"/>
    <mergeCell ref="P584:Q584"/>
    <mergeCell ref="N584:O584"/>
    <mergeCell ref="L584:M584"/>
    <mergeCell ref="J584:K584"/>
    <mergeCell ref="H584:I584"/>
    <mergeCell ref="D584:E584"/>
    <mergeCell ref="AB584:AC584"/>
    <mergeCell ref="Z584:AA584"/>
    <mergeCell ref="X584:Y584"/>
    <mergeCell ref="V584:W584"/>
    <mergeCell ref="T584:U584"/>
    <mergeCell ref="R584:S584"/>
    <mergeCell ref="AN584:AO584"/>
    <mergeCell ref="AL584:AM584"/>
    <mergeCell ref="AJ584:AK584"/>
    <mergeCell ref="AH584:AI584"/>
    <mergeCell ref="AF584:AG584"/>
    <mergeCell ref="AD584:AE584"/>
    <mergeCell ref="AZ584:BA584"/>
    <mergeCell ref="AX584:AY584"/>
    <mergeCell ref="AV584:AW584"/>
    <mergeCell ref="AT584:AU584"/>
    <mergeCell ref="AR584:AS584"/>
    <mergeCell ref="AP584:AQ584"/>
    <mergeCell ref="BJ584:BK584"/>
    <mergeCell ref="BH584:BI584"/>
    <mergeCell ref="BF584:BG584"/>
    <mergeCell ref="BD584:BE584"/>
    <mergeCell ref="BB584:BC584"/>
    <mergeCell ref="O587:R587"/>
    <mergeCell ref="AK587:AN587"/>
    <mergeCell ref="AH587:AJ587"/>
    <mergeCell ref="AD587:AF587"/>
    <mergeCell ref="Z587:AC587"/>
    <mergeCell ref="D587:E587"/>
    <mergeCell ref="B587:C587"/>
    <mergeCell ref="N585:O585"/>
    <mergeCell ref="L585:M585"/>
    <mergeCell ref="J585:K585"/>
    <mergeCell ref="D585:E585"/>
    <mergeCell ref="W587:Y587"/>
    <mergeCell ref="S587:U587"/>
    <mergeCell ref="O589:R589"/>
    <mergeCell ref="L589:N589"/>
    <mergeCell ref="H589:J589"/>
    <mergeCell ref="D589:E589"/>
    <mergeCell ref="W589:Y589"/>
    <mergeCell ref="S589:U589"/>
    <mergeCell ref="L587:N587"/>
    <mergeCell ref="H587:J587"/>
    <mergeCell ref="B589:C589"/>
    <mergeCell ref="BI587:BK587"/>
    <mergeCell ref="BE587:BG587"/>
    <mergeCell ref="AZ587:BD587"/>
    <mergeCell ref="AS587:AU587"/>
    <mergeCell ref="AO587:AQ587"/>
    <mergeCell ref="AK589:AN589"/>
    <mergeCell ref="AH589:AJ589"/>
    <mergeCell ref="AD589:AF589"/>
    <mergeCell ref="Z589:AC589"/>
    <mergeCell ref="BA590:BN590"/>
    <mergeCell ref="BI589:BK589"/>
    <mergeCell ref="BE589:BG589"/>
    <mergeCell ref="AZ589:BD589"/>
    <mergeCell ref="AS589:AU589"/>
    <mergeCell ref="AO589:AQ589"/>
    <mergeCell ref="E478:AC478"/>
    <mergeCell ref="C478:D478"/>
    <mergeCell ref="H481:I482"/>
    <mergeCell ref="C481:D482"/>
    <mergeCell ref="B481:B482"/>
    <mergeCell ref="J482:K482"/>
    <mergeCell ref="N482:O482"/>
    <mergeCell ref="L482:M482"/>
    <mergeCell ref="J481:O481"/>
    <mergeCell ref="R482:S482"/>
    <mergeCell ref="AT481:AY481"/>
    <mergeCell ref="AN481:AS481"/>
    <mergeCell ref="AH481:AM481"/>
    <mergeCell ref="T482:U482"/>
    <mergeCell ref="AX482:AY482"/>
    <mergeCell ref="AV482:AW482"/>
    <mergeCell ref="AT482:AU482"/>
    <mergeCell ref="AR482:AS482"/>
    <mergeCell ref="AP482:AQ482"/>
    <mergeCell ref="AN482:AO482"/>
    <mergeCell ref="P482:Q482"/>
    <mergeCell ref="AF482:AG482"/>
    <mergeCell ref="AD482:AE482"/>
    <mergeCell ref="AB482:AC482"/>
    <mergeCell ref="X481:Y482"/>
    <mergeCell ref="V481:W482"/>
    <mergeCell ref="P481:U481"/>
    <mergeCell ref="AB481:AG481"/>
    <mergeCell ref="Z481:AA482"/>
    <mergeCell ref="AL482:AM482"/>
    <mergeCell ref="AJ482:AK482"/>
    <mergeCell ref="AH482:AI482"/>
    <mergeCell ref="F483:F484"/>
    <mergeCell ref="P483:Q484"/>
    <mergeCell ref="N483:O484"/>
    <mergeCell ref="L483:M484"/>
    <mergeCell ref="J483:K484"/>
    <mergeCell ref="H483:I484"/>
    <mergeCell ref="AD483:AE484"/>
    <mergeCell ref="E483:E484"/>
    <mergeCell ref="C483:D483"/>
    <mergeCell ref="B483:B484"/>
    <mergeCell ref="BJ482:BK482"/>
    <mergeCell ref="BH482:BI482"/>
    <mergeCell ref="BF482:BG482"/>
    <mergeCell ref="BD482:BE482"/>
    <mergeCell ref="BB482:BC482"/>
    <mergeCell ref="AZ482:BA482"/>
    <mergeCell ref="R483:S484"/>
    <mergeCell ref="AB483:AC484"/>
    <mergeCell ref="Z483:AA484"/>
    <mergeCell ref="X483:Y484"/>
    <mergeCell ref="V483:W484"/>
    <mergeCell ref="T483:U484"/>
    <mergeCell ref="AP483:AQ484"/>
    <mergeCell ref="AN483:AO484"/>
    <mergeCell ref="AL483:AM484"/>
    <mergeCell ref="AJ483:AK484"/>
    <mergeCell ref="AH483:AI484"/>
    <mergeCell ref="AF483:AG484"/>
    <mergeCell ref="BB483:BC484"/>
    <mergeCell ref="AZ483:BA484"/>
    <mergeCell ref="AX483:AY484"/>
    <mergeCell ref="AV483:AW484"/>
    <mergeCell ref="AT483:AU484"/>
    <mergeCell ref="AR483:AS484"/>
    <mergeCell ref="F485:F486"/>
    <mergeCell ref="E485:E486"/>
    <mergeCell ref="C485:D485"/>
    <mergeCell ref="B485:B486"/>
    <mergeCell ref="C484:D484"/>
    <mergeCell ref="BL483:BN484"/>
    <mergeCell ref="BJ483:BK484"/>
    <mergeCell ref="BH483:BI484"/>
    <mergeCell ref="BF483:BG484"/>
    <mergeCell ref="BD483:BE484"/>
    <mergeCell ref="R485:S486"/>
    <mergeCell ref="P485:Q486"/>
    <mergeCell ref="N485:O486"/>
    <mergeCell ref="L485:M486"/>
    <mergeCell ref="J485:K486"/>
    <mergeCell ref="H485:I486"/>
    <mergeCell ref="AD485:AE486"/>
    <mergeCell ref="AB485:AC486"/>
    <mergeCell ref="Z485:AA486"/>
    <mergeCell ref="X485:Y486"/>
    <mergeCell ref="V485:W486"/>
    <mergeCell ref="T485:U486"/>
    <mergeCell ref="AP485:AQ486"/>
    <mergeCell ref="AN485:AO486"/>
    <mergeCell ref="AL485:AM486"/>
    <mergeCell ref="AJ485:AK486"/>
    <mergeCell ref="AH485:AI486"/>
    <mergeCell ref="AF485:AG486"/>
    <mergeCell ref="BB485:BC486"/>
    <mergeCell ref="AZ485:BA486"/>
    <mergeCell ref="AX485:AY486"/>
    <mergeCell ref="AV485:AW486"/>
    <mergeCell ref="AT485:AU486"/>
    <mergeCell ref="AR485:AS486"/>
    <mergeCell ref="F487:F488"/>
    <mergeCell ref="E487:E488"/>
    <mergeCell ref="C487:D487"/>
    <mergeCell ref="B487:B488"/>
    <mergeCell ref="C486:D486"/>
    <mergeCell ref="BL485:BN486"/>
    <mergeCell ref="BJ485:BK486"/>
    <mergeCell ref="BH485:BI486"/>
    <mergeCell ref="BF485:BG486"/>
    <mergeCell ref="BD485:BE486"/>
    <mergeCell ref="R487:S488"/>
    <mergeCell ref="P487:Q488"/>
    <mergeCell ref="N487:O488"/>
    <mergeCell ref="L487:M488"/>
    <mergeCell ref="J487:K488"/>
    <mergeCell ref="H487:I488"/>
    <mergeCell ref="AD487:AE488"/>
    <mergeCell ref="AB487:AC488"/>
    <mergeCell ref="Z487:AA488"/>
    <mergeCell ref="X487:Y488"/>
    <mergeCell ref="V487:W488"/>
    <mergeCell ref="T487:U488"/>
    <mergeCell ref="AP487:AQ488"/>
    <mergeCell ref="AN487:AO488"/>
    <mergeCell ref="AL487:AM488"/>
    <mergeCell ref="AJ487:AK488"/>
    <mergeCell ref="AH487:AI488"/>
    <mergeCell ref="AF487:AG488"/>
    <mergeCell ref="BB487:BC488"/>
    <mergeCell ref="AZ487:BA488"/>
    <mergeCell ref="AX487:AY488"/>
    <mergeCell ref="AV487:AW488"/>
    <mergeCell ref="AT487:AU488"/>
    <mergeCell ref="AR487:AS488"/>
    <mergeCell ref="F489:F490"/>
    <mergeCell ref="E489:E490"/>
    <mergeCell ref="C489:D489"/>
    <mergeCell ref="B489:B490"/>
    <mergeCell ref="C488:D488"/>
    <mergeCell ref="BL487:BN488"/>
    <mergeCell ref="BJ487:BK488"/>
    <mergeCell ref="BH487:BI488"/>
    <mergeCell ref="BF487:BG488"/>
    <mergeCell ref="BD487:BE488"/>
    <mergeCell ref="R489:S490"/>
    <mergeCell ref="P489:Q490"/>
    <mergeCell ref="N489:O490"/>
    <mergeCell ref="L489:M490"/>
    <mergeCell ref="J489:K490"/>
    <mergeCell ref="H489:I490"/>
    <mergeCell ref="AD489:AE490"/>
    <mergeCell ref="AB489:AC490"/>
    <mergeCell ref="Z489:AA490"/>
    <mergeCell ref="X489:Y490"/>
    <mergeCell ref="V489:W490"/>
    <mergeCell ref="T489:U490"/>
    <mergeCell ref="AP489:AQ490"/>
    <mergeCell ref="AN489:AO490"/>
    <mergeCell ref="AL489:AM490"/>
    <mergeCell ref="AJ489:AK490"/>
    <mergeCell ref="AH489:AI490"/>
    <mergeCell ref="AF489:AG490"/>
    <mergeCell ref="BB489:BC490"/>
    <mergeCell ref="AZ489:BA490"/>
    <mergeCell ref="AX489:AY490"/>
    <mergeCell ref="AV489:AW490"/>
    <mergeCell ref="AT489:AU490"/>
    <mergeCell ref="AR489:AS490"/>
    <mergeCell ref="F491:F492"/>
    <mergeCell ref="E491:E492"/>
    <mergeCell ref="C491:D491"/>
    <mergeCell ref="B491:B492"/>
    <mergeCell ref="C490:D490"/>
    <mergeCell ref="BL489:BN490"/>
    <mergeCell ref="BJ489:BK490"/>
    <mergeCell ref="BH489:BI490"/>
    <mergeCell ref="BF489:BG490"/>
    <mergeCell ref="BD489:BE490"/>
    <mergeCell ref="R491:S492"/>
    <mergeCell ref="P491:Q492"/>
    <mergeCell ref="N491:O492"/>
    <mergeCell ref="L491:M492"/>
    <mergeCell ref="J491:K492"/>
    <mergeCell ref="H491:I492"/>
    <mergeCell ref="AD491:AE492"/>
    <mergeCell ref="AB491:AC492"/>
    <mergeCell ref="Z491:AA492"/>
    <mergeCell ref="X491:Y492"/>
    <mergeCell ref="V491:W492"/>
    <mergeCell ref="T491:U492"/>
    <mergeCell ref="AP491:AQ492"/>
    <mergeCell ref="AN491:AO492"/>
    <mergeCell ref="AL491:AM492"/>
    <mergeCell ref="AJ491:AK492"/>
    <mergeCell ref="AH491:AI492"/>
    <mergeCell ref="AF491:AG492"/>
    <mergeCell ref="BB491:BC492"/>
    <mergeCell ref="AZ491:BA492"/>
    <mergeCell ref="AX491:AY492"/>
    <mergeCell ref="AV491:AW492"/>
    <mergeCell ref="AT491:AU492"/>
    <mergeCell ref="AR491:AS492"/>
    <mergeCell ref="F493:F494"/>
    <mergeCell ref="E493:E494"/>
    <mergeCell ref="C493:D493"/>
    <mergeCell ref="B493:B494"/>
    <mergeCell ref="C492:D492"/>
    <mergeCell ref="BL491:BN492"/>
    <mergeCell ref="BJ491:BK492"/>
    <mergeCell ref="BH491:BI492"/>
    <mergeCell ref="BF491:BG492"/>
    <mergeCell ref="BD491:BE492"/>
    <mergeCell ref="R493:S494"/>
    <mergeCell ref="P493:Q494"/>
    <mergeCell ref="N493:O494"/>
    <mergeCell ref="L493:M494"/>
    <mergeCell ref="J493:K494"/>
    <mergeCell ref="H493:I494"/>
    <mergeCell ref="AD493:AE494"/>
    <mergeCell ref="AB493:AC494"/>
    <mergeCell ref="Z493:AA494"/>
    <mergeCell ref="X493:Y494"/>
    <mergeCell ref="V493:W494"/>
    <mergeCell ref="T493:U494"/>
    <mergeCell ref="AP493:AQ494"/>
    <mergeCell ref="AN493:AO494"/>
    <mergeCell ref="AL493:AM494"/>
    <mergeCell ref="AJ493:AK494"/>
    <mergeCell ref="AH493:AI494"/>
    <mergeCell ref="AF493:AG494"/>
    <mergeCell ref="BB493:BC494"/>
    <mergeCell ref="AZ493:BA494"/>
    <mergeCell ref="AX493:AY494"/>
    <mergeCell ref="AV493:AW494"/>
    <mergeCell ref="AT493:AU494"/>
    <mergeCell ref="AR493:AS494"/>
    <mergeCell ref="F495:F496"/>
    <mergeCell ref="E495:E496"/>
    <mergeCell ref="C495:D495"/>
    <mergeCell ref="B495:B496"/>
    <mergeCell ref="C494:D494"/>
    <mergeCell ref="BL493:BN494"/>
    <mergeCell ref="BJ493:BK494"/>
    <mergeCell ref="BH493:BI494"/>
    <mergeCell ref="BF493:BG494"/>
    <mergeCell ref="BD493:BE494"/>
    <mergeCell ref="R495:S496"/>
    <mergeCell ref="P495:Q496"/>
    <mergeCell ref="N495:O496"/>
    <mergeCell ref="L495:M496"/>
    <mergeCell ref="J495:K496"/>
    <mergeCell ref="H495:I496"/>
    <mergeCell ref="AD495:AE496"/>
    <mergeCell ref="AB495:AC496"/>
    <mergeCell ref="Z495:AA496"/>
    <mergeCell ref="X495:Y496"/>
    <mergeCell ref="V495:W496"/>
    <mergeCell ref="T495:U496"/>
    <mergeCell ref="AP495:AQ496"/>
    <mergeCell ref="AN495:AO496"/>
    <mergeCell ref="AL495:AM496"/>
    <mergeCell ref="AJ495:AK496"/>
    <mergeCell ref="AH495:AI496"/>
    <mergeCell ref="AF495:AG496"/>
    <mergeCell ref="BB495:BC496"/>
    <mergeCell ref="AZ495:BA496"/>
    <mergeCell ref="AX495:AY496"/>
    <mergeCell ref="AV495:AW496"/>
    <mergeCell ref="AT495:AU496"/>
    <mergeCell ref="AR495:AS496"/>
    <mergeCell ref="F497:F498"/>
    <mergeCell ref="E497:E498"/>
    <mergeCell ref="C497:D497"/>
    <mergeCell ref="B497:B498"/>
    <mergeCell ref="C496:D496"/>
    <mergeCell ref="BL495:BN496"/>
    <mergeCell ref="BJ495:BK496"/>
    <mergeCell ref="BH495:BI496"/>
    <mergeCell ref="BF495:BG496"/>
    <mergeCell ref="BD495:BE496"/>
    <mergeCell ref="R497:S498"/>
    <mergeCell ref="P497:Q498"/>
    <mergeCell ref="N497:O498"/>
    <mergeCell ref="L497:M498"/>
    <mergeCell ref="J497:K498"/>
    <mergeCell ref="H497:I498"/>
    <mergeCell ref="AD497:AE498"/>
    <mergeCell ref="AB497:AC498"/>
    <mergeCell ref="Z497:AA498"/>
    <mergeCell ref="X497:Y498"/>
    <mergeCell ref="V497:W498"/>
    <mergeCell ref="T497:U498"/>
    <mergeCell ref="AP497:AQ498"/>
    <mergeCell ref="AN497:AO498"/>
    <mergeCell ref="AL497:AM498"/>
    <mergeCell ref="AJ497:AK498"/>
    <mergeCell ref="AH497:AI498"/>
    <mergeCell ref="AF497:AG498"/>
    <mergeCell ref="BB497:BC498"/>
    <mergeCell ref="AZ497:BA498"/>
    <mergeCell ref="AX497:AY498"/>
    <mergeCell ref="AV497:AW498"/>
    <mergeCell ref="AT497:AU498"/>
    <mergeCell ref="AR497:AS498"/>
    <mergeCell ref="F499:F500"/>
    <mergeCell ref="E499:E500"/>
    <mergeCell ref="C499:D499"/>
    <mergeCell ref="B499:B500"/>
    <mergeCell ref="C498:D498"/>
    <mergeCell ref="BL497:BN498"/>
    <mergeCell ref="BJ497:BK498"/>
    <mergeCell ref="BH497:BI498"/>
    <mergeCell ref="BF497:BG498"/>
    <mergeCell ref="BD497:BE498"/>
    <mergeCell ref="R499:S500"/>
    <mergeCell ref="P499:Q500"/>
    <mergeCell ref="N499:O500"/>
    <mergeCell ref="L499:M500"/>
    <mergeCell ref="J499:K500"/>
    <mergeCell ref="H499:I500"/>
    <mergeCell ref="AD499:AE500"/>
    <mergeCell ref="AB499:AC500"/>
    <mergeCell ref="Z499:AA500"/>
    <mergeCell ref="X499:Y500"/>
    <mergeCell ref="V499:W500"/>
    <mergeCell ref="T499:U500"/>
    <mergeCell ref="AP499:AQ500"/>
    <mergeCell ref="AN499:AO500"/>
    <mergeCell ref="AL499:AM500"/>
    <mergeCell ref="AJ499:AK500"/>
    <mergeCell ref="AH499:AI500"/>
    <mergeCell ref="AF499:AG500"/>
    <mergeCell ref="BB499:BC500"/>
    <mergeCell ref="AZ499:BA500"/>
    <mergeCell ref="AX499:AY500"/>
    <mergeCell ref="AV499:AW500"/>
    <mergeCell ref="AT499:AU500"/>
    <mergeCell ref="AR499:AS500"/>
    <mergeCell ref="F501:F502"/>
    <mergeCell ref="E501:E502"/>
    <mergeCell ref="C501:D501"/>
    <mergeCell ref="B501:B502"/>
    <mergeCell ref="C500:D500"/>
    <mergeCell ref="BL499:BN500"/>
    <mergeCell ref="BJ499:BK500"/>
    <mergeCell ref="BH499:BI500"/>
    <mergeCell ref="BF499:BG500"/>
    <mergeCell ref="BD499:BE500"/>
    <mergeCell ref="R501:S502"/>
    <mergeCell ref="P501:Q502"/>
    <mergeCell ref="N501:O502"/>
    <mergeCell ref="L501:M502"/>
    <mergeCell ref="J501:K502"/>
    <mergeCell ref="H501:I502"/>
    <mergeCell ref="AD501:AE502"/>
    <mergeCell ref="AB501:AC502"/>
    <mergeCell ref="Z501:AA502"/>
    <mergeCell ref="X501:Y502"/>
    <mergeCell ref="V501:W502"/>
    <mergeCell ref="T501:U502"/>
    <mergeCell ref="AP501:AQ502"/>
    <mergeCell ref="AN501:AO502"/>
    <mergeCell ref="AL501:AM502"/>
    <mergeCell ref="AJ501:AK502"/>
    <mergeCell ref="AH501:AI502"/>
    <mergeCell ref="AF501:AG502"/>
    <mergeCell ref="BB501:BC502"/>
    <mergeCell ref="AZ501:BA502"/>
    <mergeCell ref="AX501:AY502"/>
    <mergeCell ref="AV501:AW502"/>
    <mergeCell ref="AT501:AU502"/>
    <mergeCell ref="AR501:AS502"/>
    <mergeCell ref="F503:F504"/>
    <mergeCell ref="E503:E504"/>
    <mergeCell ref="C503:D503"/>
    <mergeCell ref="B503:B504"/>
    <mergeCell ref="C502:D502"/>
    <mergeCell ref="BL501:BN502"/>
    <mergeCell ref="BJ501:BK502"/>
    <mergeCell ref="BH501:BI502"/>
    <mergeCell ref="BF501:BG502"/>
    <mergeCell ref="BD501:BE502"/>
    <mergeCell ref="R503:S504"/>
    <mergeCell ref="P503:Q504"/>
    <mergeCell ref="N503:O504"/>
    <mergeCell ref="L503:M504"/>
    <mergeCell ref="J503:K504"/>
    <mergeCell ref="H503:I504"/>
    <mergeCell ref="AD503:AE504"/>
    <mergeCell ref="AB503:AC504"/>
    <mergeCell ref="Z503:AA504"/>
    <mergeCell ref="X503:Y504"/>
    <mergeCell ref="V503:W504"/>
    <mergeCell ref="T503:U504"/>
    <mergeCell ref="AP503:AQ504"/>
    <mergeCell ref="AN503:AO504"/>
    <mergeCell ref="AL503:AM504"/>
    <mergeCell ref="AJ503:AK504"/>
    <mergeCell ref="AH503:AI504"/>
    <mergeCell ref="AF503:AG504"/>
    <mergeCell ref="BB503:BC504"/>
    <mergeCell ref="AZ503:BA504"/>
    <mergeCell ref="AX503:AY504"/>
    <mergeCell ref="AV503:AW504"/>
    <mergeCell ref="AT503:AU504"/>
    <mergeCell ref="AR503:AS504"/>
    <mergeCell ref="F505:F506"/>
    <mergeCell ref="E505:E506"/>
    <mergeCell ref="C505:D505"/>
    <mergeCell ref="B505:B506"/>
    <mergeCell ref="C504:D504"/>
    <mergeCell ref="BL503:BN504"/>
    <mergeCell ref="BJ503:BK504"/>
    <mergeCell ref="BH503:BI504"/>
    <mergeCell ref="BF503:BG504"/>
    <mergeCell ref="BD503:BE504"/>
    <mergeCell ref="R505:S506"/>
    <mergeCell ref="P505:Q506"/>
    <mergeCell ref="N505:O506"/>
    <mergeCell ref="L505:M506"/>
    <mergeCell ref="J505:K506"/>
    <mergeCell ref="H505:I506"/>
    <mergeCell ref="AD505:AE506"/>
    <mergeCell ref="AB505:AC506"/>
    <mergeCell ref="Z505:AA506"/>
    <mergeCell ref="X505:Y506"/>
    <mergeCell ref="V505:W506"/>
    <mergeCell ref="T505:U506"/>
    <mergeCell ref="AP505:AQ506"/>
    <mergeCell ref="AN505:AO506"/>
    <mergeCell ref="AL505:AM506"/>
    <mergeCell ref="AJ505:AK506"/>
    <mergeCell ref="AH505:AI506"/>
    <mergeCell ref="AF505:AG506"/>
    <mergeCell ref="BB505:BC506"/>
    <mergeCell ref="AZ505:BA506"/>
    <mergeCell ref="AX505:AY506"/>
    <mergeCell ref="AV505:AW506"/>
    <mergeCell ref="AT505:AU506"/>
    <mergeCell ref="AR505:AS506"/>
    <mergeCell ref="F507:F508"/>
    <mergeCell ref="E507:E508"/>
    <mergeCell ref="C507:D507"/>
    <mergeCell ref="B507:B508"/>
    <mergeCell ref="C506:D506"/>
    <mergeCell ref="BL505:BN506"/>
    <mergeCell ref="BJ505:BK506"/>
    <mergeCell ref="BH505:BI506"/>
    <mergeCell ref="BF505:BG506"/>
    <mergeCell ref="BD505:BE506"/>
    <mergeCell ref="R507:S508"/>
    <mergeCell ref="P507:Q508"/>
    <mergeCell ref="N507:O508"/>
    <mergeCell ref="L507:M508"/>
    <mergeCell ref="J507:K508"/>
    <mergeCell ref="H507:I508"/>
    <mergeCell ref="AD507:AE508"/>
    <mergeCell ref="AB507:AC508"/>
    <mergeCell ref="Z507:AA508"/>
    <mergeCell ref="X507:Y508"/>
    <mergeCell ref="V507:W508"/>
    <mergeCell ref="T507:U508"/>
    <mergeCell ref="AP507:AQ508"/>
    <mergeCell ref="AN507:AO508"/>
    <mergeCell ref="AL507:AM508"/>
    <mergeCell ref="AJ507:AK508"/>
    <mergeCell ref="AH507:AI508"/>
    <mergeCell ref="AF507:AG508"/>
    <mergeCell ref="BB507:BC508"/>
    <mergeCell ref="AZ507:BA508"/>
    <mergeCell ref="AX507:AY508"/>
    <mergeCell ref="AV507:AW508"/>
    <mergeCell ref="AT507:AU508"/>
    <mergeCell ref="AR507:AS508"/>
    <mergeCell ref="F509:F510"/>
    <mergeCell ref="E509:E510"/>
    <mergeCell ref="C509:D509"/>
    <mergeCell ref="B509:B510"/>
    <mergeCell ref="C508:D508"/>
    <mergeCell ref="BL507:BN508"/>
    <mergeCell ref="BJ507:BK508"/>
    <mergeCell ref="BH507:BI508"/>
    <mergeCell ref="BF507:BG508"/>
    <mergeCell ref="BD507:BE508"/>
    <mergeCell ref="R509:S510"/>
    <mergeCell ref="P509:Q510"/>
    <mergeCell ref="N509:O510"/>
    <mergeCell ref="L509:M510"/>
    <mergeCell ref="J509:K510"/>
    <mergeCell ref="H509:I510"/>
    <mergeCell ref="AD509:AE510"/>
    <mergeCell ref="AB509:AC510"/>
    <mergeCell ref="Z509:AA510"/>
    <mergeCell ref="X509:Y510"/>
    <mergeCell ref="V509:W510"/>
    <mergeCell ref="T509:U510"/>
    <mergeCell ref="AP509:AQ510"/>
    <mergeCell ref="AN509:AO510"/>
    <mergeCell ref="AL509:AM510"/>
    <mergeCell ref="AJ509:AK510"/>
    <mergeCell ref="AH509:AI510"/>
    <mergeCell ref="AF509:AG510"/>
    <mergeCell ref="BB509:BC510"/>
    <mergeCell ref="AZ509:BA510"/>
    <mergeCell ref="AX509:AY510"/>
    <mergeCell ref="AV509:AW510"/>
    <mergeCell ref="AT509:AU510"/>
    <mergeCell ref="AR509:AS510"/>
    <mergeCell ref="F511:F512"/>
    <mergeCell ref="E511:E512"/>
    <mergeCell ref="C511:D511"/>
    <mergeCell ref="B511:B512"/>
    <mergeCell ref="C510:D510"/>
    <mergeCell ref="BL509:BN510"/>
    <mergeCell ref="BJ509:BK510"/>
    <mergeCell ref="BH509:BI510"/>
    <mergeCell ref="BF509:BG510"/>
    <mergeCell ref="BD509:BE510"/>
    <mergeCell ref="R511:S512"/>
    <mergeCell ref="P511:Q512"/>
    <mergeCell ref="N511:O512"/>
    <mergeCell ref="L511:M512"/>
    <mergeCell ref="J511:K512"/>
    <mergeCell ref="H511:I512"/>
    <mergeCell ref="AD511:AE512"/>
    <mergeCell ref="AB511:AC512"/>
    <mergeCell ref="Z511:AA512"/>
    <mergeCell ref="X511:Y512"/>
    <mergeCell ref="V511:W512"/>
    <mergeCell ref="T511:U512"/>
    <mergeCell ref="AP511:AQ512"/>
    <mergeCell ref="AN511:AO512"/>
    <mergeCell ref="AL511:AM512"/>
    <mergeCell ref="AJ511:AK512"/>
    <mergeCell ref="AH511:AI512"/>
    <mergeCell ref="AF511:AG512"/>
    <mergeCell ref="BB511:BC512"/>
    <mergeCell ref="AZ511:BA512"/>
    <mergeCell ref="AX511:AY512"/>
    <mergeCell ref="AV511:AW512"/>
    <mergeCell ref="AT511:AU512"/>
    <mergeCell ref="AR511:AS512"/>
    <mergeCell ref="F513:F514"/>
    <mergeCell ref="E513:E514"/>
    <mergeCell ref="C513:D513"/>
    <mergeCell ref="B513:B514"/>
    <mergeCell ref="C512:D512"/>
    <mergeCell ref="BL511:BN512"/>
    <mergeCell ref="BJ511:BK512"/>
    <mergeCell ref="BH511:BI512"/>
    <mergeCell ref="BF511:BG512"/>
    <mergeCell ref="BD511:BE512"/>
    <mergeCell ref="R513:S514"/>
    <mergeCell ref="P513:Q514"/>
    <mergeCell ref="N513:O514"/>
    <mergeCell ref="L513:M514"/>
    <mergeCell ref="J513:K514"/>
    <mergeCell ref="H513:I514"/>
    <mergeCell ref="AD513:AE514"/>
    <mergeCell ref="AB513:AC514"/>
    <mergeCell ref="Z513:AA514"/>
    <mergeCell ref="X513:Y514"/>
    <mergeCell ref="V513:W514"/>
    <mergeCell ref="T513:U514"/>
    <mergeCell ref="AP513:AQ514"/>
    <mergeCell ref="AN513:AO514"/>
    <mergeCell ref="AL513:AM514"/>
    <mergeCell ref="AJ513:AK514"/>
    <mergeCell ref="AH513:AI514"/>
    <mergeCell ref="AF513:AG514"/>
    <mergeCell ref="BB513:BC514"/>
    <mergeCell ref="AZ513:BA514"/>
    <mergeCell ref="AX513:AY514"/>
    <mergeCell ref="AV513:AW514"/>
    <mergeCell ref="AT513:AU514"/>
    <mergeCell ref="AR513:AS514"/>
    <mergeCell ref="F515:F516"/>
    <mergeCell ref="E515:E516"/>
    <mergeCell ref="C515:D515"/>
    <mergeCell ref="B515:B516"/>
    <mergeCell ref="C514:D514"/>
    <mergeCell ref="BL513:BN514"/>
    <mergeCell ref="BJ513:BK514"/>
    <mergeCell ref="BH513:BI514"/>
    <mergeCell ref="BF513:BG514"/>
    <mergeCell ref="BD513:BE514"/>
    <mergeCell ref="R515:S516"/>
    <mergeCell ref="P515:Q516"/>
    <mergeCell ref="N515:O516"/>
    <mergeCell ref="L515:M516"/>
    <mergeCell ref="J515:K516"/>
    <mergeCell ref="H515:I516"/>
    <mergeCell ref="AD515:AE516"/>
    <mergeCell ref="AB515:AC516"/>
    <mergeCell ref="Z515:AA516"/>
    <mergeCell ref="X515:Y516"/>
    <mergeCell ref="V515:W516"/>
    <mergeCell ref="T515:U516"/>
    <mergeCell ref="AP515:AQ516"/>
    <mergeCell ref="AN515:AO516"/>
    <mergeCell ref="AL515:AM516"/>
    <mergeCell ref="AJ515:AK516"/>
    <mergeCell ref="AH515:AI516"/>
    <mergeCell ref="AF515:AG516"/>
    <mergeCell ref="BB515:BC516"/>
    <mergeCell ref="AZ515:BA516"/>
    <mergeCell ref="AX515:AY516"/>
    <mergeCell ref="AV515:AW516"/>
    <mergeCell ref="AT515:AU516"/>
    <mergeCell ref="AR515:AS516"/>
    <mergeCell ref="F517:F518"/>
    <mergeCell ref="E517:E518"/>
    <mergeCell ref="C517:D517"/>
    <mergeCell ref="B517:B518"/>
    <mergeCell ref="C516:D516"/>
    <mergeCell ref="BL515:BN516"/>
    <mergeCell ref="BJ515:BK516"/>
    <mergeCell ref="BH515:BI516"/>
    <mergeCell ref="BF515:BG516"/>
    <mergeCell ref="BD515:BE516"/>
    <mergeCell ref="R517:S518"/>
    <mergeCell ref="P517:Q518"/>
    <mergeCell ref="N517:O518"/>
    <mergeCell ref="L517:M518"/>
    <mergeCell ref="J517:K518"/>
    <mergeCell ref="H517:I518"/>
    <mergeCell ref="AD517:AE518"/>
    <mergeCell ref="AB517:AC518"/>
    <mergeCell ref="Z517:AA518"/>
    <mergeCell ref="X517:Y518"/>
    <mergeCell ref="V517:W518"/>
    <mergeCell ref="T517:U518"/>
    <mergeCell ref="AP517:AQ518"/>
    <mergeCell ref="AN517:AO518"/>
    <mergeCell ref="AL517:AM518"/>
    <mergeCell ref="AJ517:AK518"/>
    <mergeCell ref="AH517:AI518"/>
    <mergeCell ref="AF517:AG518"/>
    <mergeCell ref="BB517:BC518"/>
    <mergeCell ref="AZ517:BA518"/>
    <mergeCell ref="AX517:AY518"/>
    <mergeCell ref="AV517:AW518"/>
    <mergeCell ref="AT517:AU518"/>
    <mergeCell ref="AR517:AS518"/>
    <mergeCell ref="F519:F520"/>
    <mergeCell ref="E519:E520"/>
    <mergeCell ref="C519:D519"/>
    <mergeCell ref="B519:B520"/>
    <mergeCell ref="C518:D518"/>
    <mergeCell ref="BL517:BN518"/>
    <mergeCell ref="BJ517:BK518"/>
    <mergeCell ref="BH517:BI518"/>
    <mergeCell ref="BF517:BG518"/>
    <mergeCell ref="BD517:BE518"/>
    <mergeCell ref="R519:S520"/>
    <mergeCell ref="P519:Q520"/>
    <mergeCell ref="N519:O520"/>
    <mergeCell ref="L519:M520"/>
    <mergeCell ref="J519:K520"/>
    <mergeCell ref="H519:I520"/>
    <mergeCell ref="AD519:AE520"/>
    <mergeCell ref="AB519:AC520"/>
    <mergeCell ref="Z519:AA520"/>
    <mergeCell ref="X519:Y520"/>
    <mergeCell ref="V519:W520"/>
    <mergeCell ref="T519:U520"/>
    <mergeCell ref="AP519:AQ520"/>
    <mergeCell ref="AN519:AO520"/>
    <mergeCell ref="AL519:AM520"/>
    <mergeCell ref="AJ519:AK520"/>
    <mergeCell ref="AH519:AI520"/>
    <mergeCell ref="AF519:AG520"/>
    <mergeCell ref="BB519:BC520"/>
    <mergeCell ref="AZ519:BA520"/>
    <mergeCell ref="AX519:AY520"/>
    <mergeCell ref="AV519:AW520"/>
    <mergeCell ref="AT519:AU520"/>
    <mergeCell ref="AR519:AS520"/>
    <mergeCell ref="F521:F522"/>
    <mergeCell ref="E521:E522"/>
    <mergeCell ref="C521:D521"/>
    <mergeCell ref="B521:B522"/>
    <mergeCell ref="C520:D520"/>
    <mergeCell ref="BL519:BN520"/>
    <mergeCell ref="BJ519:BK520"/>
    <mergeCell ref="BH519:BI520"/>
    <mergeCell ref="BF519:BG520"/>
    <mergeCell ref="BD519:BE520"/>
    <mergeCell ref="R521:S522"/>
    <mergeCell ref="P521:Q522"/>
    <mergeCell ref="N521:O522"/>
    <mergeCell ref="L521:M522"/>
    <mergeCell ref="J521:K522"/>
    <mergeCell ref="H521:I522"/>
    <mergeCell ref="AD521:AE522"/>
    <mergeCell ref="AB521:AC522"/>
    <mergeCell ref="Z521:AA522"/>
    <mergeCell ref="X521:Y522"/>
    <mergeCell ref="V521:W522"/>
    <mergeCell ref="T521:U522"/>
    <mergeCell ref="AP521:AQ522"/>
    <mergeCell ref="AN521:AO522"/>
    <mergeCell ref="AL521:AM522"/>
    <mergeCell ref="AJ521:AK522"/>
    <mergeCell ref="AH521:AI522"/>
    <mergeCell ref="AF521:AG522"/>
    <mergeCell ref="BB521:BC522"/>
    <mergeCell ref="AZ521:BA522"/>
    <mergeCell ref="AX521:AY522"/>
    <mergeCell ref="AV521:AW522"/>
    <mergeCell ref="AT521:AU522"/>
    <mergeCell ref="AR521:AS522"/>
    <mergeCell ref="J523:K524"/>
    <mergeCell ref="H523:I524"/>
    <mergeCell ref="D523:E524"/>
    <mergeCell ref="B523:C524"/>
    <mergeCell ref="C522:D522"/>
    <mergeCell ref="BL521:BN522"/>
    <mergeCell ref="BJ521:BK522"/>
    <mergeCell ref="BH521:BI522"/>
    <mergeCell ref="BF521:BG522"/>
    <mergeCell ref="BD521:BE522"/>
    <mergeCell ref="V523:W524"/>
    <mergeCell ref="T523:U524"/>
    <mergeCell ref="R523:S524"/>
    <mergeCell ref="P523:Q524"/>
    <mergeCell ref="N523:O524"/>
    <mergeCell ref="L523:M524"/>
    <mergeCell ref="AH523:AI524"/>
    <mergeCell ref="AF523:AG524"/>
    <mergeCell ref="AD523:AE524"/>
    <mergeCell ref="AB523:AC524"/>
    <mergeCell ref="Z523:AA524"/>
    <mergeCell ref="X523:Y524"/>
    <mergeCell ref="AT523:AU524"/>
    <mergeCell ref="AR523:AS524"/>
    <mergeCell ref="AP523:AQ524"/>
    <mergeCell ref="AN523:AO524"/>
    <mergeCell ref="AL523:AM524"/>
    <mergeCell ref="AJ523:AK524"/>
    <mergeCell ref="B525:C525"/>
    <mergeCell ref="BL523:BN524"/>
    <mergeCell ref="BJ523:BK524"/>
    <mergeCell ref="BH523:BI524"/>
    <mergeCell ref="BF523:BG524"/>
    <mergeCell ref="BD523:BE524"/>
    <mergeCell ref="BB523:BC524"/>
    <mergeCell ref="AZ523:BA524"/>
    <mergeCell ref="AX523:AY524"/>
    <mergeCell ref="AV523:AW524"/>
    <mergeCell ref="P525:Q525"/>
    <mergeCell ref="N525:O525"/>
    <mergeCell ref="L525:M525"/>
    <mergeCell ref="J525:K525"/>
    <mergeCell ref="H525:I525"/>
    <mergeCell ref="D525:E525"/>
    <mergeCell ref="AB525:AC525"/>
    <mergeCell ref="Z525:AA525"/>
    <mergeCell ref="X525:Y525"/>
    <mergeCell ref="V525:W525"/>
    <mergeCell ref="T525:U525"/>
    <mergeCell ref="R525:S525"/>
    <mergeCell ref="AN525:AO525"/>
    <mergeCell ref="AL525:AM525"/>
    <mergeCell ref="AJ525:AK525"/>
    <mergeCell ref="AH525:AI525"/>
    <mergeCell ref="AF525:AG525"/>
    <mergeCell ref="AD525:AE525"/>
    <mergeCell ref="AZ525:BA525"/>
    <mergeCell ref="AX525:AY525"/>
    <mergeCell ref="AV525:AW525"/>
    <mergeCell ref="AT525:AU525"/>
    <mergeCell ref="AR525:AS525"/>
    <mergeCell ref="AP525:AQ525"/>
    <mergeCell ref="BJ525:BK525"/>
    <mergeCell ref="BH525:BI525"/>
    <mergeCell ref="BF525:BG525"/>
    <mergeCell ref="BD525:BE525"/>
    <mergeCell ref="BB525:BC525"/>
    <mergeCell ref="O528:R528"/>
    <mergeCell ref="AK528:AN528"/>
    <mergeCell ref="AH528:AJ528"/>
    <mergeCell ref="AD528:AF528"/>
    <mergeCell ref="Z528:AC528"/>
    <mergeCell ref="D528:E528"/>
    <mergeCell ref="B528:C528"/>
    <mergeCell ref="N526:O526"/>
    <mergeCell ref="L526:M526"/>
    <mergeCell ref="J526:K526"/>
    <mergeCell ref="D526:E526"/>
    <mergeCell ref="W528:Y528"/>
    <mergeCell ref="S528:U528"/>
    <mergeCell ref="O530:R530"/>
    <mergeCell ref="L530:N530"/>
    <mergeCell ref="H530:J530"/>
    <mergeCell ref="D530:E530"/>
    <mergeCell ref="W530:Y530"/>
    <mergeCell ref="S530:U530"/>
    <mergeCell ref="L528:N528"/>
    <mergeCell ref="H528:J528"/>
    <mergeCell ref="B530:C530"/>
    <mergeCell ref="BI528:BK528"/>
    <mergeCell ref="BE528:BG528"/>
    <mergeCell ref="AZ528:BD528"/>
    <mergeCell ref="AS528:AU528"/>
    <mergeCell ref="AO528:AQ528"/>
    <mergeCell ref="AK530:AN530"/>
    <mergeCell ref="AH530:AJ530"/>
    <mergeCell ref="AD530:AF530"/>
    <mergeCell ref="Z530:AC530"/>
    <mergeCell ref="E417:AC417"/>
    <mergeCell ref="B415:BN415"/>
    <mergeCell ref="BA531:BN531"/>
    <mergeCell ref="BI530:BK530"/>
    <mergeCell ref="BE530:BG530"/>
    <mergeCell ref="AZ530:BD530"/>
    <mergeCell ref="AS530:AU530"/>
    <mergeCell ref="AO530:AQ530"/>
    <mergeCell ref="BD419:BM419"/>
    <mergeCell ref="BA419:BC419"/>
    <mergeCell ref="AE419:AH419"/>
    <mergeCell ref="E419:AC419"/>
    <mergeCell ref="C419:D419"/>
    <mergeCell ref="H422:I423"/>
    <mergeCell ref="C422:D423"/>
    <mergeCell ref="B422:B423"/>
    <mergeCell ref="J423:K423"/>
    <mergeCell ref="N423:O423"/>
    <mergeCell ref="L423:M423"/>
    <mergeCell ref="J422:O422"/>
    <mergeCell ref="BF422:BK422"/>
    <mergeCell ref="AZ422:BE422"/>
    <mergeCell ref="AT422:AY422"/>
    <mergeCell ref="AN422:AS422"/>
    <mergeCell ref="AH422:AM422"/>
    <mergeCell ref="T423:U423"/>
    <mergeCell ref="AX423:AY423"/>
    <mergeCell ref="AV423:AW423"/>
    <mergeCell ref="AT423:AU423"/>
    <mergeCell ref="AR423:AS423"/>
    <mergeCell ref="R423:S423"/>
    <mergeCell ref="P423:Q423"/>
    <mergeCell ref="AF423:AG423"/>
    <mergeCell ref="AD423:AE423"/>
    <mergeCell ref="AB423:AC423"/>
    <mergeCell ref="X422:Y423"/>
    <mergeCell ref="V422:W423"/>
    <mergeCell ref="P422:U422"/>
    <mergeCell ref="AB422:AG422"/>
    <mergeCell ref="Z422:AA423"/>
    <mergeCell ref="AP423:AQ423"/>
    <mergeCell ref="AN423:AO423"/>
    <mergeCell ref="AL423:AM423"/>
    <mergeCell ref="AJ423:AK423"/>
    <mergeCell ref="AH423:AI423"/>
    <mergeCell ref="F424:F425"/>
    <mergeCell ref="P424:Q425"/>
    <mergeCell ref="N424:O425"/>
    <mergeCell ref="L424:M425"/>
    <mergeCell ref="J424:K425"/>
    <mergeCell ref="E424:E425"/>
    <mergeCell ref="C424:D424"/>
    <mergeCell ref="B424:B425"/>
    <mergeCell ref="BJ423:BK423"/>
    <mergeCell ref="BH423:BI423"/>
    <mergeCell ref="BF423:BG423"/>
    <mergeCell ref="BD423:BE423"/>
    <mergeCell ref="BB423:BC423"/>
    <mergeCell ref="AZ423:BA423"/>
    <mergeCell ref="R424:S425"/>
    <mergeCell ref="H424:I425"/>
    <mergeCell ref="AD424:AE425"/>
    <mergeCell ref="AB424:AC425"/>
    <mergeCell ref="Z424:AA425"/>
    <mergeCell ref="X424:Y425"/>
    <mergeCell ref="V424:W425"/>
    <mergeCell ref="T424:U425"/>
    <mergeCell ref="AP424:AQ425"/>
    <mergeCell ref="AN424:AO425"/>
    <mergeCell ref="AL424:AM425"/>
    <mergeCell ref="AJ424:AK425"/>
    <mergeCell ref="AH424:AI425"/>
    <mergeCell ref="AF424:AG425"/>
    <mergeCell ref="BB424:BC425"/>
    <mergeCell ref="AZ424:BA425"/>
    <mergeCell ref="AX424:AY425"/>
    <mergeCell ref="AV424:AW425"/>
    <mergeCell ref="AT424:AU425"/>
    <mergeCell ref="AR424:AS425"/>
    <mergeCell ref="F426:F427"/>
    <mergeCell ref="E426:E427"/>
    <mergeCell ref="C426:D426"/>
    <mergeCell ref="B426:B427"/>
    <mergeCell ref="C425:D425"/>
    <mergeCell ref="BL424:BN425"/>
    <mergeCell ref="BJ424:BK425"/>
    <mergeCell ref="BH424:BI425"/>
    <mergeCell ref="BF424:BG425"/>
    <mergeCell ref="BD424:BE425"/>
    <mergeCell ref="R426:S427"/>
    <mergeCell ref="P426:Q427"/>
    <mergeCell ref="N426:O427"/>
    <mergeCell ref="L426:M427"/>
    <mergeCell ref="J426:K427"/>
    <mergeCell ref="H426:I427"/>
    <mergeCell ref="AD426:AE427"/>
    <mergeCell ref="AB426:AC427"/>
    <mergeCell ref="Z426:AA427"/>
    <mergeCell ref="X426:Y427"/>
    <mergeCell ref="V426:W427"/>
    <mergeCell ref="T426:U427"/>
    <mergeCell ref="AP426:AQ427"/>
    <mergeCell ref="AN426:AO427"/>
    <mergeCell ref="AL426:AM427"/>
    <mergeCell ref="AJ426:AK427"/>
    <mergeCell ref="AH426:AI427"/>
    <mergeCell ref="AF426:AG427"/>
    <mergeCell ref="BB426:BC427"/>
    <mergeCell ref="AZ426:BA427"/>
    <mergeCell ref="AX426:AY427"/>
    <mergeCell ref="AV426:AW427"/>
    <mergeCell ref="AT426:AU427"/>
    <mergeCell ref="AR426:AS427"/>
    <mergeCell ref="F428:F429"/>
    <mergeCell ref="E428:E429"/>
    <mergeCell ref="C428:D428"/>
    <mergeCell ref="B428:B429"/>
    <mergeCell ref="C427:D427"/>
    <mergeCell ref="BL426:BN427"/>
    <mergeCell ref="BJ426:BK427"/>
    <mergeCell ref="BH426:BI427"/>
    <mergeCell ref="BF426:BG427"/>
    <mergeCell ref="BD426:BE427"/>
    <mergeCell ref="R428:S429"/>
    <mergeCell ref="P428:Q429"/>
    <mergeCell ref="N428:O429"/>
    <mergeCell ref="L428:M429"/>
    <mergeCell ref="J428:K429"/>
    <mergeCell ref="H428:I429"/>
    <mergeCell ref="AD428:AE429"/>
    <mergeCell ref="AB428:AC429"/>
    <mergeCell ref="Z428:AA429"/>
    <mergeCell ref="X428:Y429"/>
    <mergeCell ref="V428:W429"/>
    <mergeCell ref="T428:U429"/>
    <mergeCell ref="AP428:AQ429"/>
    <mergeCell ref="AN428:AO429"/>
    <mergeCell ref="AL428:AM429"/>
    <mergeCell ref="AJ428:AK429"/>
    <mergeCell ref="AH428:AI429"/>
    <mergeCell ref="AF428:AG429"/>
    <mergeCell ref="BB428:BC429"/>
    <mergeCell ref="AZ428:BA429"/>
    <mergeCell ref="AX428:AY429"/>
    <mergeCell ref="AV428:AW429"/>
    <mergeCell ref="AT428:AU429"/>
    <mergeCell ref="AR428:AS429"/>
    <mergeCell ref="F430:F431"/>
    <mergeCell ref="E430:E431"/>
    <mergeCell ref="C430:D430"/>
    <mergeCell ref="B430:B431"/>
    <mergeCell ref="C429:D429"/>
    <mergeCell ref="BL428:BN429"/>
    <mergeCell ref="BJ428:BK429"/>
    <mergeCell ref="BH428:BI429"/>
    <mergeCell ref="BF428:BG429"/>
    <mergeCell ref="BD428:BE429"/>
    <mergeCell ref="R430:S431"/>
    <mergeCell ref="P430:Q431"/>
    <mergeCell ref="N430:O431"/>
    <mergeCell ref="L430:M431"/>
    <mergeCell ref="J430:K431"/>
    <mergeCell ref="H430:I431"/>
    <mergeCell ref="AD430:AE431"/>
    <mergeCell ref="AB430:AC431"/>
    <mergeCell ref="Z430:AA431"/>
    <mergeCell ref="X430:Y431"/>
    <mergeCell ref="V430:W431"/>
    <mergeCell ref="T430:U431"/>
    <mergeCell ref="AP430:AQ431"/>
    <mergeCell ref="AN430:AO431"/>
    <mergeCell ref="AL430:AM431"/>
    <mergeCell ref="AJ430:AK431"/>
    <mergeCell ref="AH430:AI431"/>
    <mergeCell ref="AF430:AG431"/>
    <mergeCell ref="BB430:BC431"/>
    <mergeCell ref="AZ430:BA431"/>
    <mergeCell ref="AX430:AY431"/>
    <mergeCell ref="AV430:AW431"/>
    <mergeCell ref="AT430:AU431"/>
    <mergeCell ref="AR430:AS431"/>
    <mergeCell ref="F432:F433"/>
    <mergeCell ref="E432:E433"/>
    <mergeCell ref="C432:D432"/>
    <mergeCell ref="B432:B433"/>
    <mergeCell ref="C431:D431"/>
    <mergeCell ref="BL430:BN431"/>
    <mergeCell ref="BJ430:BK431"/>
    <mergeCell ref="BH430:BI431"/>
    <mergeCell ref="BF430:BG431"/>
    <mergeCell ref="BD430:BE431"/>
    <mergeCell ref="R432:S433"/>
    <mergeCell ref="P432:Q433"/>
    <mergeCell ref="N432:O433"/>
    <mergeCell ref="L432:M433"/>
    <mergeCell ref="J432:K433"/>
    <mergeCell ref="H432:I433"/>
    <mergeCell ref="AD432:AE433"/>
    <mergeCell ref="AB432:AC433"/>
    <mergeCell ref="Z432:AA433"/>
    <mergeCell ref="X432:Y433"/>
    <mergeCell ref="V432:W433"/>
    <mergeCell ref="T432:U433"/>
    <mergeCell ref="AP432:AQ433"/>
    <mergeCell ref="AN432:AO433"/>
    <mergeCell ref="AL432:AM433"/>
    <mergeCell ref="AJ432:AK433"/>
    <mergeCell ref="AH432:AI433"/>
    <mergeCell ref="AF432:AG433"/>
    <mergeCell ref="BB432:BC433"/>
    <mergeCell ref="AZ432:BA433"/>
    <mergeCell ref="AX432:AY433"/>
    <mergeCell ref="AV432:AW433"/>
    <mergeCell ref="AT432:AU433"/>
    <mergeCell ref="AR432:AS433"/>
    <mergeCell ref="F434:F435"/>
    <mergeCell ref="E434:E435"/>
    <mergeCell ref="C434:D434"/>
    <mergeCell ref="B434:B435"/>
    <mergeCell ref="C433:D433"/>
    <mergeCell ref="BL432:BN433"/>
    <mergeCell ref="BJ432:BK433"/>
    <mergeCell ref="BH432:BI433"/>
    <mergeCell ref="BF432:BG433"/>
    <mergeCell ref="BD432:BE433"/>
    <mergeCell ref="R434:S435"/>
    <mergeCell ref="P434:Q435"/>
    <mergeCell ref="N434:O435"/>
    <mergeCell ref="L434:M435"/>
    <mergeCell ref="J434:K435"/>
    <mergeCell ref="H434:I435"/>
    <mergeCell ref="AD434:AE435"/>
    <mergeCell ref="AB434:AC435"/>
    <mergeCell ref="Z434:AA435"/>
    <mergeCell ref="X434:Y435"/>
    <mergeCell ref="V434:W435"/>
    <mergeCell ref="T434:U435"/>
    <mergeCell ref="AP434:AQ435"/>
    <mergeCell ref="AN434:AO435"/>
    <mergeCell ref="AL434:AM435"/>
    <mergeCell ref="AJ434:AK435"/>
    <mergeCell ref="AH434:AI435"/>
    <mergeCell ref="AF434:AG435"/>
    <mergeCell ref="BB434:BC435"/>
    <mergeCell ref="AZ434:BA435"/>
    <mergeCell ref="AX434:AY435"/>
    <mergeCell ref="AV434:AW435"/>
    <mergeCell ref="AT434:AU435"/>
    <mergeCell ref="AR434:AS435"/>
    <mergeCell ref="F436:F437"/>
    <mergeCell ref="E436:E437"/>
    <mergeCell ref="C436:D436"/>
    <mergeCell ref="B436:B437"/>
    <mergeCell ref="C435:D435"/>
    <mergeCell ref="BL434:BN435"/>
    <mergeCell ref="BJ434:BK435"/>
    <mergeCell ref="BH434:BI435"/>
    <mergeCell ref="BF434:BG435"/>
    <mergeCell ref="BD434:BE435"/>
    <mergeCell ref="R436:S437"/>
    <mergeCell ref="P436:Q437"/>
    <mergeCell ref="N436:O437"/>
    <mergeCell ref="L436:M437"/>
    <mergeCell ref="J436:K437"/>
    <mergeCell ref="H436:I437"/>
    <mergeCell ref="AD436:AE437"/>
    <mergeCell ref="AB436:AC437"/>
    <mergeCell ref="Z436:AA437"/>
    <mergeCell ref="X436:Y437"/>
    <mergeCell ref="V436:W437"/>
    <mergeCell ref="T436:U437"/>
    <mergeCell ref="AP436:AQ437"/>
    <mergeCell ref="AN436:AO437"/>
    <mergeCell ref="AL436:AM437"/>
    <mergeCell ref="AJ436:AK437"/>
    <mergeCell ref="AH436:AI437"/>
    <mergeCell ref="AF436:AG437"/>
    <mergeCell ref="BB436:BC437"/>
    <mergeCell ref="AZ436:BA437"/>
    <mergeCell ref="AX436:AY437"/>
    <mergeCell ref="AV436:AW437"/>
    <mergeCell ref="AT436:AU437"/>
    <mergeCell ref="AR436:AS437"/>
    <mergeCell ref="F438:F439"/>
    <mergeCell ref="E438:E439"/>
    <mergeCell ref="C438:D438"/>
    <mergeCell ref="B438:B439"/>
    <mergeCell ref="C437:D437"/>
    <mergeCell ref="BL436:BN437"/>
    <mergeCell ref="BJ436:BK437"/>
    <mergeCell ref="BH436:BI437"/>
    <mergeCell ref="BF436:BG437"/>
    <mergeCell ref="BD436:BE437"/>
    <mergeCell ref="R438:S439"/>
    <mergeCell ref="P438:Q439"/>
    <mergeCell ref="N438:O439"/>
    <mergeCell ref="L438:M439"/>
    <mergeCell ref="J438:K439"/>
    <mergeCell ref="H438:I439"/>
    <mergeCell ref="AD438:AE439"/>
    <mergeCell ref="AB438:AC439"/>
    <mergeCell ref="Z438:AA439"/>
    <mergeCell ref="X438:Y439"/>
    <mergeCell ref="V438:W439"/>
    <mergeCell ref="T438:U439"/>
    <mergeCell ref="AP438:AQ439"/>
    <mergeCell ref="AN438:AO439"/>
    <mergeCell ref="AL438:AM439"/>
    <mergeCell ref="AJ438:AK439"/>
    <mergeCell ref="AH438:AI439"/>
    <mergeCell ref="AF438:AG439"/>
    <mergeCell ref="BB438:BC439"/>
    <mergeCell ref="AZ438:BA439"/>
    <mergeCell ref="AX438:AY439"/>
    <mergeCell ref="AV438:AW439"/>
    <mergeCell ref="AT438:AU439"/>
    <mergeCell ref="AR438:AS439"/>
    <mergeCell ref="F440:F441"/>
    <mergeCell ref="E440:E441"/>
    <mergeCell ref="C440:D440"/>
    <mergeCell ref="B440:B441"/>
    <mergeCell ref="C439:D439"/>
    <mergeCell ref="BL438:BN439"/>
    <mergeCell ref="BJ438:BK439"/>
    <mergeCell ref="BH438:BI439"/>
    <mergeCell ref="BF438:BG439"/>
    <mergeCell ref="BD438:BE439"/>
    <mergeCell ref="R440:S441"/>
    <mergeCell ref="P440:Q441"/>
    <mergeCell ref="N440:O441"/>
    <mergeCell ref="L440:M441"/>
    <mergeCell ref="J440:K441"/>
    <mergeCell ref="H440:I441"/>
    <mergeCell ref="AD440:AE441"/>
    <mergeCell ref="AB440:AC441"/>
    <mergeCell ref="Z440:AA441"/>
    <mergeCell ref="X440:Y441"/>
    <mergeCell ref="V440:W441"/>
    <mergeCell ref="T440:U441"/>
    <mergeCell ref="AP440:AQ441"/>
    <mergeCell ref="AN440:AO441"/>
    <mergeCell ref="AL440:AM441"/>
    <mergeCell ref="AJ440:AK441"/>
    <mergeCell ref="AH440:AI441"/>
    <mergeCell ref="AF440:AG441"/>
    <mergeCell ref="BB440:BC441"/>
    <mergeCell ref="AZ440:BA441"/>
    <mergeCell ref="AX440:AY441"/>
    <mergeCell ref="AV440:AW441"/>
    <mergeCell ref="AT440:AU441"/>
    <mergeCell ref="AR440:AS441"/>
    <mergeCell ref="F442:F443"/>
    <mergeCell ref="E442:E443"/>
    <mergeCell ref="C442:D442"/>
    <mergeCell ref="B442:B443"/>
    <mergeCell ref="C441:D441"/>
    <mergeCell ref="BL440:BN441"/>
    <mergeCell ref="BJ440:BK441"/>
    <mergeCell ref="BH440:BI441"/>
    <mergeCell ref="BF440:BG441"/>
    <mergeCell ref="BD440:BE441"/>
    <mergeCell ref="R442:S443"/>
    <mergeCell ref="P442:Q443"/>
    <mergeCell ref="N442:O443"/>
    <mergeCell ref="L442:M443"/>
    <mergeCell ref="J442:K443"/>
    <mergeCell ref="H442:I443"/>
    <mergeCell ref="AD442:AE443"/>
    <mergeCell ref="AB442:AC443"/>
    <mergeCell ref="Z442:AA443"/>
    <mergeCell ref="X442:Y443"/>
    <mergeCell ref="V442:W443"/>
    <mergeCell ref="T442:U443"/>
    <mergeCell ref="AP442:AQ443"/>
    <mergeCell ref="AN442:AO443"/>
    <mergeCell ref="AL442:AM443"/>
    <mergeCell ref="AJ442:AK443"/>
    <mergeCell ref="AH442:AI443"/>
    <mergeCell ref="AF442:AG443"/>
    <mergeCell ref="BB442:BC443"/>
    <mergeCell ref="AZ442:BA443"/>
    <mergeCell ref="AX442:AY443"/>
    <mergeCell ref="AV442:AW443"/>
    <mergeCell ref="AT442:AU443"/>
    <mergeCell ref="AR442:AS443"/>
    <mergeCell ref="F444:F445"/>
    <mergeCell ref="E444:E445"/>
    <mergeCell ref="C444:D444"/>
    <mergeCell ref="B444:B445"/>
    <mergeCell ref="C443:D443"/>
    <mergeCell ref="BL442:BN443"/>
    <mergeCell ref="BJ442:BK443"/>
    <mergeCell ref="BH442:BI443"/>
    <mergeCell ref="BF442:BG443"/>
    <mergeCell ref="BD442:BE443"/>
    <mergeCell ref="R444:S445"/>
    <mergeCell ref="P444:Q445"/>
    <mergeCell ref="N444:O445"/>
    <mergeCell ref="L444:M445"/>
    <mergeCell ref="J444:K445"/>
    <mergeCell ref="H444:I445"/>
    <mergeCell ref="AD444:AE445"/>
    <mergeCell ref="AB444:AC445"/>
    <mergeCell ref="Z444:AA445"/>
    <mergeCell ref="X444:Y445"/>
    <mergeCell ref="V444:W445"/>
    <mergeCell ref="T444:U445"/>
    <mergeCell ref="AP444:AQ445"/>
    <mergeCell ref="AN444:AO445"/>
    <mergeCell ref="AL444:AM445"/>
    <mergeCell ref="AJ444:AK445"/>
    <mergeCell ref="AH444:AI445"/>
    <mergeCell ref="AF444:AG445"/>
    <mergeCell ref="BB444:BC445"/>
    <mergeCell ref="AZ444:BA445"/>
    <mergeCell ref="AX444:AY445"/>
    <mergeCell ref="AV444:AW445"/>
    <mergeCell ref="AT444:AU445"/>
    <mergeCell ref="AR444:AS445"/>
    <mergeCell ref="F446:F447"/>
    <mergeCell ref="E446:E447"/>
    <mergeCell ref="C446:D446"/>
    <mergeCell ref="B446:B447"/>
    <mergeCell ref="C445:D445"/>
    <mergeCell ref="BL444:BN445"/>
    <mergeCell ref="BJ444:BK445"/>
    <mergeCell ref="BH444:BI445"/>
    <mergeCell ref="BF444:BG445"/>
    <mergeCell ref="BD444:BE445"/>
    <mergeCell ref="R446:S447"/>
    <mergeCell ref="P446:Q447"/>
    <mergeCell ref="N446:O447"/>
    <mergeCell ref="L446:M447"/>
    <mergeCell ref="J446:K447"/>
    <mergeCell ref="H446:I447"/>
    <mergeCell ref="AD446:AE447"/>
    <mergeCell ref="AB446:AC447"/>
    <mergeCell ref="Z446:AA447"/>
    <mergeCell ref="X446:Y447"/>
    <mergeCell ref="V446:W447"/>
    <mergeCell ref="T446:U447"/>
    <mergeCell ref="AP446:AQ447"/>
    <mergeCell ref="AN446:AO447"/>
    <mergeCell ref="AL446:AM447"/>
    <mergeCell ref="AJ446:AK447"/>
    <mergeCell ref="AH446:AI447"/>
    <mergeCell ref="AF446:AG447"/>
    <mergeCell ref="BB446:BC447"/>
    <mergeCell ref="AZ446:BA447"/>
    <mergeCell ref="AX446:AY447"/>
    <mergeCell ref="AV446:AW447"/>
    <mergeCell ref="AT446:AU447"/>
    <mergeCell ref="AR446:AS447"/>
    <mergeCell ref="F448:F449"/>
    <mergeCell ref="E448:E449"/>
    <mergeCell ref="C448:D448"/>
    <mergeCell ref="B448:B449"/>
    <mergeCell ref="C447:D447"/>
    <mergeCell ref="BL446:BN447"/>
    <mergeCell ref="BJ446:BK447"/>
    <mergeCell ref="BH446:BI447"/>
    <mergeCell ref="BF446:BG447"/>
    <mergeCell ref="BD446:BE447"/>
    <mergeCell ref="R448:S449"/>
    <mergeCell ref="P448:Q449"/>
    <mergeCell ref="N448:O449"/>
    <mergeCell ref="L448:M449"/>
    <mergeCell ref="J448:K449"/>
    <mergeCell ref="H448:I449"/>
    <mergeCell ref="AD448:AE449"/>
    <mergeCell ref="AB448:AC449"/>
    <mergeCell ref="Z448:AA449"/>
    <mergeCell ref="X448:Y449"/>
    <mergeCell ref="V448:W449"/>
    <mergeCell ref="T448:U449"/>
    <mergeCell ref="AP448:AQ449"/>
    <mergeCell ref="AN448:AO449"/>
    <mergeCell ref="AL448:AM449"/>
    <mergeCell ref="AJ448:AK449"/>
    <mergeCell ref="AH448:AI449"/>
    <mergeCell ref="AF448:AG449"/>
    <mergeCell ref="BB448:BC449"/>
    <mergeCell ref="AZ448:BA449"/>
    <mergeCell ref="AX448:AY449"/>
    <mergeCell ref="AV448:AW449"/>
    <mergeCell ref="AT448:AU449"/>
    <mergeCell ref="AR448:AS449"/>
    <mergeCell ref="F450:F451"/>
    <mergeCell ref="E450:E451"/>
    <mergeCell ref="C450:D450"/>
    <mergeCell ref="B450:B451"/>
    <mergeCell ref="C449:D449"/>
    <mergeCell ref="BL448:BN449"/>
    <mergeCell ref="BJ448:BK449"/>
    <mergeCell ref="BH448:BI449"/>
    <mergeCell ref="BF448:BG449"/>
    <mergeCell ref="BD448:BE449"/>
    <mergeCell ref="R450:S451"/>
    <mergeCell ref="P450:Q451"/>
    <mergeCell ref="N450:O451"/>
    <mergeCell ref="L450:M451"/>
    <mergeCell ref="J450:K451"/>
    <mergeCell ref="H450:I451"/>
    <mergeCell ref="AD450:AE451"/>
    <mergeCell ref="AB450:AC451"/>
    <mergeCell ref="Z450:AA451"/>
    <mergeCell ref="X450:Y451"/>
    <mergeCell ref="V450:W451"/>
    <mergeCell ref="T450:U451"/>
    <mergeCell ref="AP450:AQ451"/>
    <mergeCell ref="AN450:AO451"/>
    <mergeCell ref="AL450:AM451"/>
    <mergeCell ref="AJ450:AK451"/>
    <mergeCell ref="AH450:AI451"/>
    <mergeCell ref="AF450:AG451"/>
    <mergeCell ref="BB450:BC451"/>
    <mergeCell ref="AZ450:BA451"/>
    <mergeCell ref="AX450:AY451"/>
    <mergeCell ref="AV450:AW451"/>
    <mergeCell ref="AT450:AU451"/>
    <mergeCell ref="AR450:AS451"/>
    <mergeCell ref="F452:F453"/>
    <mergeCell ref="E452:E453"/>
    <mergeCell ref="C452:D452"/>
    <mergeCell ref="B452:B453"/>
    <mergeCell ref="C451:D451"/>
    <mergeCell ref="BL450:BN451"/>
    <mergeCell ref="BJ450:BK451"/>
    <mergeCell ref="BH450:BI451"/>
    <mergeCell ref="BF450:BG451"/>
    <mergeCell ref="BD450:BE451"/>
    <mergeCell ref="R452:S453"/>
    <mergeCell ref="P452:Q453"/>
    <mergeCell ref="N452:O453"/>
    <mergeCell ref="L452:M453"/>
    <mergeCell ref="J452:K453"/>
    <mergeCell ref="H452:I453"/>
    <mergeCell ref="AD452:AE453"/>
    <mergeCell ref="AB452:AC453"/>
    <mergeCell ref="Z452:AA453"/>
    <mergeCell ref="X452:Y453"/>
    <mergeCell ref="V452:W453"/>
    <mergeCell ref="T452:U453"/>
    <mergeCell ref="AP452:AQ453"/>
    <mergeCell ref="AN452:AO453"/>
    <mergeCell ref="AL452:AM453"/>
    <mergeCell ref="AJ452:AK453"/>
    <mergeCell ref="AH452:AI453"/>
    <mergeCell ref="AF452:AG453"/>
    <mergeCell ref="BB452:BC453"/>
    <mergeCell ref="AZ452:BA453"/>
    <mergeCell ref="AX452:AY453"/>
    <mergeCell ref="AV452:AW453"/>
    <mergeCell ref="AT452:AU453"/>
    <mergeCell ref="AR452:AS453"/>
    <mergeCell ref="F454:F455"/>
    <mergeCell ref="E454:E455"/>
    <mergeCell ref="C454:D454"/>
    <mergeCell ref="B454:B455"/>
    <mergeCell ref="C453:D453"/>
    <mergeCell ref="BL452:BN453"/>
    <mergeCell ref="BJ452:BK453"/>
    <mergeCell ref="BH452:BI453"/>
    <mergeCell ref="BF452:BG453"/>
    <mergeCell ref="BD452:BE453"/>
    <mergeCell ref="R454:S455"/>
    <mergeCell ref="P454:Q455"/>
    <mergeCell ref="N454:O455"/>
    <mergeCell ref="L454:M455"/>
    <mergeCell ref="J454:K455"/>
    <mergeCell ref="H454:I455"/>
    <mergeCell ref="AD454:AE455"/>
    <mergeCell ref="AB454:AC455"/>
    <mergeCell ref="Z454:AA455"/>
    <mergeCell ref="X454:Y455"/>
    <mergeCell ref="V454:W455"/>
    <mergeCell ref="T454:U455"/>
    <mergeCell ref="AP454:AQ455"/>
    <mergeCell ref="AN454:AO455"/>
    <mergeCell ref="AL454:AM455"/>
    <mergeCell ref="AJ454:AK455"/>
    <mergeCell ref="AH454:AI455"/>
    <mergeCell ref="AF454:AG455"/>
    <mergeCell ref="BB454:BC455"/>
    <mergeCell ref="AZ454:BA455"/>
    <mergeCell ref="AX454:AY455"/>
    <mergeCell ref="AV454:AW455"/>
    <mergeCell ref="AT454:AU455"/>
    <mergeCell ref="AR454:AS455"/>
    <mergeCell ref="F456:F457"/>
    <mergeCell ref="E456:E457"/>
    <mergeCell ref="C456:D456"/>
    <mergeCell ref="B456:B457"/>
    <mergeCell ref="C455:D455"/>
    <mergeCell ref="BL454:BN455"/>
    <mergeCell ref="BJ454:BK455"/>
    <mergeCell ref="BH454:BI455"/>
    <mergeCell ref="BF454:BG455"/>
    <mergeCell ref="BD454:BE455"/>
    <mergeCell ref="R456:S457"/>
    <mergeCell ref="P456:Q457"/>
    <mergeCell ref="N456:O457"/>
    <mergeCell ref="L456:M457"/>
    <mergeCell ref="J456:K457"/>
    <mergeCell ref="H456:I457"/>
    <mergeCell ref="AD456:AE457"/>
    <mergeCell ref="AB456:AC457"/>
    <mergeCell ref="Z456:AA457"/>
    <mergeCell ref="X456:Y457"/>
    <mergeCell ref="V456:W457"/>
    <mergeCell ref="T456:U457"/>
    <mergeCell ref="AP456:AQ457"/>
    <mergeCell ref="AN456:AO457"/>
    <mergeCell ref="AL456:AM457"/>
    <mergeCell ref="AJ456:AK457"/>
    <mergeCell ref="AH456:AI457"/>
    <mergeCell ref="AF456:AG457"/>
    <mergeCell ref="BB456:BC457"/>
    <mergeCell ref="AZ456:BA457"/>
    <mergeCell ref="AX456:AY457"/>
    <mergeCell ref="AV456:AW457"/>
    <mergeCell ref="AT456:AU457"/>
    <mergeCell ref="AR456:AS457"/>
    <mergeCell ref="F458:F459"/>
    <mergeCell ref="E458:E459"/>
    <mergeCell ref="C458:D458"/>
    <mergeCell ref="B458:B459"/>
    <mergeCell ref="C457:D457"/>
    <mergeCell ref="BL456:BN457"/>
    <mergeCell ref="BJ456:BK457"/>
    <mergeCell ref="BH456:BI457"/>
    <mergeCell ref="BF456:BG457"/>
    <mergeCell ref="BD456:BE457"/>
    <mergeCell ref="R458:S459"/>
    <mergeCell ref="P458:Q459"/>
    <mergeCell ref="N458:O459"/>
    <mergeCell ref="L458:M459"/>
    <mergeCell ref="J458:K459"/>
    <mergeCell ref="H458:I459"/>
    <mergeCell ref="AD458:AE459"/>
    <mergeCell ref="AB458:AC459"/>
    <mergeCell ref="Z458:AA459"/>
    <mergeCell ref="X458:Y459"/>
    <mergeCell ref="V458:W459"/>
    <mergeCell ref="T458:U459"/>
    <mergeCell ref="AP458:AQ459"/>
    <mergeCell ref="AN458:AO459"/>
    <mergeCell ref="AL458:AM459"/>
    <mergeCell ref="AJ458:AK459"/>
    <mergeCell ref="AH458:AI459"/>
    <mergeCell ref="AF458:AG459"/>
    <mergeCell ref="BB458:BC459"/>
    <mergeCell ref="AZ458:BA459"/>
    <mergeCell ref="AX458:AY459"/>
    <mergeCell ref="AV458:AW459"/>
    <mergeCell ref="AT458:AU459"/>
    <mergeCell ref="AR458:AS459"/>
    <mergeCell ref="F460:F461"/>
    <mergeCell ref="E460:E461"/>
    <mergeCell ref="C460:D460"/>
    <mergeCell ref="B460:B461"/>
    <mergeCell ref="C459:D459"/>
    <mergeCell ref="BL458:BN459"/>
    <mergeCell ref="BJ458:BK459"/>
    <mergeCell ref="BH458:BI459"/>
    <mergeCell ref="BF458:BG459"/>
    <mergeCell ref="BD458:BE459"/>
    <mergeCell ref="R460:S461"/>
    <mergeCell ref="P460:Q461"/>
    <mergeCell ref="N460:O461"/>
    <mergeCell ref="L460:M461"/>
    <mergeCell ref="J460:K461"/>
    <mergeCell ref="H460:I461"/>
    <mergeCell ref="AD460:AE461"/>
    <mergeCell ref="AB460:AC461"/>
    <mergeCell ref="Z460:AA461"/>
    <mergeCell ref="X460:Y461"/>
    <mergeCell ref="V460:W461"/>
    <mergeCell ref="T460:U461"/>
    <mergeCell ref="AP460:AQ461"/>
    <mergeCell ref="AN460:AO461"/>
    <mergeCell ref="AL460:AM461"/>
    <mergeCell ref="AJ460:AK461"/>
    <mergeCell ref="AH460:AI461"/>
    <mergeCell ref="AF460:AG461"/>
    <mergeCell ref="BB460:BC461"/>
    <mergeCell ref="AZ460:BA461"/>
    <mergeCell ref="AX460:AY461"/>
    <mergeCell ref="AV460:AW461"/>
    <mergeCell ref="AT460:AU461"/>
    <mergeCell ref="AR460:AS461"/>
    <mergeCell ref="F462:F463"/>
    <mergeCell ref="E462:E463"/>
    <mergeCell ref="C462:D462"/>
    <mergeCell ref="B462:B463"/>
    <mergeCell ref="C461:D461"/>
    <mergeCell ref="BL460:BN461"/>
    <mergeCell ref="BJ460:BK461"/>
    <mergeCell ref="BH460:BI461"/>
    <mergeCell ref="BF460:BG461"/>
    <mergeCell ref="BD460:BE461"/>
    <mergeCell ref="R462:S463"/>
    <mergeCell ref="P462:Q463"/>
    <mergeCell ref="N462:O463"/>
    <mergeCell ref="L462:M463"/>
    <mergeCell ref="J462:K463"/>
    <mergeCell ref="H462:I463"/>
    <mergeCell ref="AD462:AE463"/>
    <mergeCell ref="AB462:AC463"/>
    <mergeCell ref="Z462:AA463"/>
    <mergeCell ref="X462:Y463"/>
    <mergeCell ref="V462:W463"/>
    <mergeCell ref="T462:U463"/>
    <mergeCell ref="AP462:AQ463"/>
    <mergeCell ref="AN462:AO463"/>
    <mergeCell ref="AL462:AM463"/>
    <mergeCell ref="AJ462:AK463"/>
    <mergeCell ref="AH462:AI463"/>
    <mergeCell ref="AF462:AG463"/>
    <mergeCell ref="BB462:BC463"/>
    <mergeCell ref="AZ462:BA463"/>
    <mergeCell ref="AX462:AY463"/>
    <mergeCell ref="AV462:AW463"/>
    <mergeCell ref="AT462:AU463"/>
    <mergeCell ref="AR462:AS463"/>
    <mergeCell ref="J464:K465"/>
    <mergeCell ref="H464:I465"/>
    <mergeCell ref="D464:E465"/>
    <mergeCell ref="B464:C465"/>
    <mergeCell ref="C463:D463"/>
    <mergeCell ref="BL462:BN463"/>
    <mergeCell ref="BJ462:BK463"/>
    <mergeCell ref="BH462:BI463"/>
    <mergeCell ref="BF462:BG463"/>
    <mergeCell ref="BD462:BE463"/>
    <mergeCell ref="V464:W465"/>
    <mergeCell ref="T464:U465"/>
    <mergeCell ref="R464:S465"/>
    <mergeCell ref="P464:Q465"/>
    <mergeCell ref="N464:O465"/>
    <mergeCell ref="L464:M465"/>
    <mergeCell ref="AH464:AI465"/>
    <mergeCell ref="AF464:AG465"/>
    <mergeCell ref="AD464:AE465"/>
    <mergeCell ref="AB464:AC465"/>
    <mergeCell ref="Z464:AA465"/>
    <mergeCell ref="X464:Y465"/>
    <mergeCell ref="AT464:AU465"/>
    <mergeCell ref="AR464:AS465"/>
    <mergeCell ref="AP464:AQ465"/>
    <mergeCell ref="AN464:AO465"/>
    <mergeCell ref="AL464:AM465"/>
    <mergeCell ref="AJ464:AK465"/>
    <mergeCell ref="B466:C466"/>
    <mergeCell ref="BL464:BN465"/>
    <mergeCell ref="BJ464:BK465"/>
    <mergeCell ref="BH464:BI465"/>
    <mergeCell ref="BF464:BG465"/>
    <mergeCell ref="BD464:BE465"/>
    <mergeCell ref="BB464:BC465"/>
    <mergeCell ref="AZ464:BA465"/>
    <mergeCell ref="AX464:AY465"/>
    <mergeCell ref="AV464:AW465"/>
    <mergeCell ref="P466:Q466"/>
    <mergeCell ref="N466:O466"/>
    <mergeCell ref="L466:M466"/>
    <mergeCell ref="J466:K466"/>
    <mergeCell ref="H466:I466"/>
    <mergeCell ref="D466:E466"/>
    <mergeCell ref="AB466:AC466"/>
    <mergeCell ref="Z466:AA466"/>
    <mergeCell ref="X466:Y466"/>
    <mergeCell ref="V466:W466"/>
    <mergeCell ref="T466:U466"/>
    <mergeCell ref="R466:S466"/>
    <mergeCell ref="AN466:AO466"/>
    <mergeCell ref="AL466:AM466"/>
    <mergeCell ref="AJ466:AK466"/>
    <mergeCell ref="AH466:AI466"/>
    <mergeCell ref="AF466:AG466"/>
    <mergeCell ref="AD466:AE466"/>
    <mergeCell ref="AZ466:BA466"/>
    <mergeCell ref="AX466:AY466"/>
    <mergeCell ref="AV466:AW466"/>
    <mergeCell ref="AT466:AU466"/>
    <mergeCell ref="AR466:AS466"/>
    <mergeCell ref="AP466:AQ466"/>
    <mergeCell ref="BJ466:BK466"/>
    <mergeCell ref="BH466:BI466"/>
    <mergeCell ref="BF466:BG466"/>
    <mergeCell ref="BD466:BE466"/>
    <mergeCell ref="BB466:BC466"/>
    <mergeCell ref="O469:R469"/>
    <mergeCell ref="AK469:AN469"/>
    <mergeCell ref="AH469:AJ469"/>
    <mergeCell ref="AD469:AF469"/>
    <mergeCell ref="Z469:AC469"/>
    <mergeCell ref="D469:E469"/>
    <mergeCell ref="B469:C469"/>
    <mergeCell ref="N467:O467"/>
    <mergeCell ref="L467:M467"/>
    <mergeCell ref="J467:K467"/>
    <mergeCell ref="D467:E467"/>
    <mergeCell ref="W469:Y469"/>
    <mergeCell ref="S469:U469"/>
    <mergeCell ref="O471:R471"/>
    <mergeCell ref="L471:N471"/>
    <mergeCell ref="H471:J471"/>
    <mergeCell ref="D471:E471"/>
    <mergeCell ref="W471:Y471"/>
    <mergeCell ref="S471:U471"/>
    <mergeCell ref="L469:N469"/>
    <mergeCell ref="H469:J469"/>
    <mergeCell ref="B471:C471"/>
    <mergeCell ref="BI469:BK469"/>
    <mergeCell ref="BE469:BG469"/>
    <mergeCell ref="AZ469:BD469"/>
    <mergeCell ref="AS469:AU469"/>
    <mergeCell ref="AO469:AQ469"/>
    <mergeCell ref="AK471:AN471"/>
    <mergeCell ref="AH471:AJ471"/>
    <mergeCell ref="AD471:AF471"/>
    <mergeCell ref="Z471:AC471"/>
    <mergeCell ref="BA472:BN472"/>
    <mergeCell ref="BI471:BK471"/>
    <mergeCell ref="BE471:BG471"/>
    <mergeCell ref="AZ471:BD471"/>
    <mergeCell ref="AS471:AU471"/>
    <mergeCell ref="AO471:AQ471"/>
    <mergeCell ref="E360:AC360"/>
    <mergeCell ref="C360:D360"/>
    <mergeCell ref="H363:I364"/>
    <mergeCell ref="C363:D364"/>
    <mergeCell ref="B363:B364"/>
    <mergeCell ref="J364:K364"/>
    <mergeCell ref="N364:O364"/>
    <mergeCell ref="L364:M364"/>
    <mergeCell ref="J363:O363"/>
    <mergeCell ref="R364:S364"/>
    <mergeCell ref="AZ363:BE363"/>
    <mergeCell ref="AT363:AY363"/>
    <mergeCell ref="AN363:AS363"/>
    <mergeCell ref="AH363:AM363"/>
    <mergeCell ref="T364:U364"/>
    <mergeCell ref="AX364:AY364"/>
    <mergeCell ref="AV364:AW364"/>
    <mergeCell ref="AT364:AU364"/>
    <mergeCell ref="AR364:AS364"/>
    <mergeCell ref="AP364:AQ364"/>
    <mergeCell ref="P364:Q364"/>
    <mergeCell ref="AF364:AG364"/>
    <mergeCell ref="AD364:AE364"/>
    <mergeCell ref="AB364:AC364"/>
    <mergeCell ref="X363:Y364"/>
    <mergeCell ref="V363:W364"/>
    <mergeCell ref="P363:U363"/>
    <mergeCell ref="AB363:AG363"/>
    <mergeCell ref="Z363:AA364"/>
    <mergeCell ref="AN364:AO364"/>
    <mergeCell ref="AL364:AM364"/>
    <mergeCell ref="AJ364:AK364"/>
    <mergeCell ref="AH364:AI364"/>
    <mergeCell ref="F365:F366"/>
    <mergeCell ref="P365:Q366"/>
    <mergeCell ref="N365:O366"/>
    <mergeCell ref="L365:M366"/>
    <mergeCell ref="J365:K366"/>
    <mergeCell ref="H365:I366"/>
    <mergeCell ref="E365:E366"/>
    <mergeCell ref="C365:D365"/>
    <mergeCell ref="B365:B366"/>
    <mergeCell ref="BJ364:BK364"/>
    <mergeCell ref="BH364:BI364"/>
    <mergeCell ref="BF364:BG364"/>
    <mergeCell ref="BD364:BE364"/>
    <mergeCell ref="BB364:BC364"/>
    <mergeCell ref="AZ364:BA364"/>
    <mergeCell ref="R365:S366"/>
    <mergeCell ref="AD365:AE366"/>
    <mergeCell ref="AB365:AC366"/>
    <mergeCell ref="Z365:AA366"/>
    <mergeCell ref="X365:Y366"/>
    <mergeCell ref="V365:W366"/>
    <mergeCell ref="T365:U366"/>
    <mergeCell ref="AP365:AQ366"/>
    <mergeCell ref="AN365:AO366"/>
    <mergeCell ref="AL365:AM366"/>
    <mergeCell ref="AJ365:AK366"/>
    <mergeCell ref="AH365:AI366"/>
    <mergeCell ref="AF365:AG366"/>
    <mergeCell ref="BB365:BC366"/>
    <mergeCell ref="AZ365:BA366"/>
    <mergeCell ref="AX365:AY366"/>
    <mergeCell ref="AV365:AW366"/>
    <mergeCell ref="AT365:AU366"/>
    <mergeCell ref="AR365:AS366"/>
    <mergeCell ref="F367:F368"/>
    <mergeCell ref="E367:E368"/>
    <mergeCell ref="C367:D367"/>
    <mergeCell ref="B367:B368"/>
    <mergeCell ref="C366:D366"/>
    <mergeCell ref="BL365:BN366"/>
    <mergeCell ref="BJ365:BK366"/>
    <mergeCell ref="BH365:BI366"/>
    <mergeCell ref="BF365:BG366"/>
    <mergeCell ref="BD365:BE366"/>
    <mergeCell ref="R367:S368"/>
    <mergeCell ref="P367:Q368"/>
    <mergeCell ref="N367:O368"/>
    <mergeCell ref="L367:M368"/>
    <mergeCell ref="J367:K368"/>
    <mergeCell ref="H367:I368"/>
    <mergeCell ref="AD367:AE368"/>
    <mergeCell ref="AB367:AC368"/>
    <mergeCell ref="Z367:AA368"/>
    <mergeCell ref="X367:Y368"/>
    <mergeCell ref="V367:W368"/>
    <mergeCell ref="T367:U368"/>
    <mergeCell ref="AP367:AQ368"/>
    <mergeCell ref="AN367:AO368"/>
    <mergeCell ref="AL367:AM368"/>
    <mergeCell ref="AJ367:AK368"/>
    <mergeCell ref="AH367:AI368"/>
    <mergeCell ref="AF367:AG368"/>
    <mergeCell ref="BB367:BC368"/>
    <mergeCell ref="AZ367:BA368"/>
    <mergeCell ref="AX367:AY368"/>
    <mergeCell ref="AV367:AW368"/>
    <mergeCell ref="AT367:AU368"/>
    <mergeCell ref="AR367:AS368"/>
    <mergeCell ref="F369:F370"/>
    <mergeCell ref="E369:E370"/>
    <mergeCell ref="C369:D369"/>
    <mergeCell ref="B369:B370"/>
    <mergeCell ref="C368:D368"/>
    <mergeCell ref="BL367:BN368"/>
    <mergeCell ref="BJ367:BK368"/>
    <mergeCell ref="BH367:BI368"/>
    <mergeCell ref="BF367:BG368"/>
    <mergeCell ref="BD367:BE368"/>
    <mergeCell ref="R369:S370"/>
    <mergeCell ref="P369:Q370"/>
    <mergeCell ref="N369:O370"/>
    <mergeCell ref="L369:M370"/>
    <mergeCell ref="J369:K370"/>
    <mergeCell ref="H369:I370"/>
    <mergeCell ref="AD369:AE370"/>
    <mergeCell ref="AB369:AC370"/>
    <mergeCell ref="Z369:AA370"/>
    <mergeCell ref="X369:Y370"/>
    <mergeCell ref="V369:W370"/>
    <mergeCell ref="T369:U370"/>
    <mergeCell ref="AP369:AQ370"/>
    <mergeCell ref="AN369:AO370"/>
    <mergeCell ref="AL369:AM370"/>
    <mergeCell ref="AJ369:AK370"/>
    <mergeCell ref="AH369:AI370"/>
    <mergeCell ref="AF369:AG370"/>
    <mergeCell ref="BB369:BC370"/>
    <mergeCell ref="AZ369:BA370"/>
    <mergeCell ref="AX369:AY370"/>
    <mergeCell ref="AV369:AW370"/>
    <mergeCell ref="AT369:AU370"/>
    <mergeCell ref="AR369:AS370"/>
    <mergeCell ref="F371:F372"/>
    <mergeCell ref="E371:E372"/>
    <mergeCell ref="C371:D371"/>
    <mergeCell ref="B371:B372"/>
    <mergeCell ref="C370:D370"/>
    <mergeCell ref="BL369:BN370"/>
    <mergeCell ref="BJ369:BK370"/>
    <mergeCell ref="BH369:BI370"/>
    <mergeCell ref="BF369:BG370"/>
    <mergeCell ref="BD369:BE370"/>
    <mergeCell ref="R371:S372"/>
    <mergeCell ref="P371:Q372"/>
    <mergeCell ref="N371:O372"/>
    <mergeCell ref="L371:M372"/>
    <mergeCell ref="J371:K372"/>
    <mergeCell ref="H371:I372"/>
    <mergeCell ref="AD371:AE372"/>
    <mergeCell ref="AB371:AC372"/>
    <mergeCell ref="Z371:AA372"/>
    <mergeCell ref="X371:Y372"/>
    <mergeCell ref="V371:W372"/>
    <mergeCell ref="T371:U372"/>
    <mergeCell ref="AP371:AQ372"/>
    <mergeCell ref="AN371:AO372"/>
    <mergeCell ref="AL371:AM372"/>
    <mergeCell ref="AJ371:AK372"/>
    <mergeCell ref="AH371:AI372"/>
    <mergeCell ref="AF371:AG372"/>
    <mergeCell ref="BB371:BC372"/>
    <mergeCell ref="AZ371:BA372"/>
    <mergeCell ref="AX371:AY372"/>
    <mergeCell ref="AV371:AW372"/>
    <mergeCell ref="AT371:AU372"/>
    <mergeCell ref="AR371:AS372"/>
    <mergeCell ref="F373:F374"/>
    <mergeCell ref="E373:E374"/>
    <mergeCell ref="C373:D373"/>
    <mergeCell ref="B373:B374"/>
    <mergeCell ref="C372:D372"/>
    <mergeCell ref="BL371:BN372"/>
    <mergeCell ref="BJ371:BK372"/>
    <mergeCell ref="BH371:BI372"/>
    <mergeCell ref="BF371:BG372"/>
    <mergeCell ref="BD371:BE372"/>
    <mergeCell ref="R373:S374"/>
    <mergeCell ref="P373:Q374"/>
    <mergeCell ref="N373:O374"/>
    <mergeCell ref="L373:M374"/>
    <mergeCell ref="J373:K374"/>
    <mergeCell ref="H373:I374"/>
    <mergeCell ref="AD373:AE374"/>
    <mergeCell ref="AB373:AC374"/>
    <mergeCell ref="Z373:AA374"/>
    <mergeCell ref="X373:Y374"/>
    <mergeCell ref="V373:W374"/>
    <mergeCell ref="T373:U374"/>
    <mergeCell ref="AP373:AQ374"/>
    <mergeCell ref="AN373:AO374"/>
    <mergeCell ref="AL373:AM374"/>
    <mergeCell ref="AJ373:AK374"/>
    <mergeCell ref="AH373:AI374"/>
    <mergeCell ref="AF373:AG374"/>
    <mergeCell ref="BB373:BC374"/>
    <mergeCell ref="AZ373:BA374"/>
    <mergeCell ref="AX373:AY374"/>
    <mergeCell ref="AV373:AW374"/>
    <mergeCell ref="AT373:AU374"/>
    <mergeCell ref="AR373:AS374"/>
    <mergeCell ref="F375:F376"/>
    <mergeCell ref="E375:E376"/>
    <mergeCell ref="C375:D375"/>
    <mergeCell ref="B375:B376"/>
    <mergeCell ref="C374:D374"/>
    <mergeCell ref="BL373:BN374"/>
    <mergeCell ref="BJ373:BK374"/>
    <mergeCell ref="BH373:BI374"/>
    <mergeCell ref="BF373:BG374"/>
    <mergeCell ref="BD373:BE374"/>
    <mergeCell ref="R375:S376"/>
    <mergeCell ref="P375:Q376"/>
    <mergeCell ref="N375:O376"/>
    <mergeCell ref="L375:M376"/>
    <mergeCell ref="J375:K376"/>
    <mergeCell ref="H375:I376"/>
    <mergeCell ref="AD375:AE376"/>
    <mergeCell ref="AB375:AC376"/>
    <mergeCell ref="Z375:AA376"/>
    <mergeCell ref="X375:Y376"/>
    <mergeCell ref="V375:W376"/>
    <mergeCell ref="T375:U376"/>
    <mergeCell ref="AP375:AQ376"/>
    <mergeCell ref="AN375:AO376"/>
    <mergeCell ref="AL375:AM376"/>
    <mergeCell ref="AJ375:AK376"/>
    <mergeCell ref="AH375:AI376"/>
    <mergeCell ref="AF375:AG376"/>
    <mergeCell ref="BB375:BC376"/>
    <mergeCell ref="AZ375:BA376"/>
    <mergeCell ref="AX375:AY376"/>
    <mergeCell ref="AV375:AW376"/>
    <mergeCell ref="AT375:AU376"/>
    <mergeCell ref="AR375:AS376"/>
    <mergeCell ref="F377:F378"/>
    <mergeCell ref="E377:E378"/>
    <mergeCell ref="C377:D377"/>
    <mergeCell ref="B377:B378"/>
    <mergeCell ref="C376:D376"/>
    <mergeCell ref="BL375:BN376"/>
    <mergeCell ref="BJ375:BK376"/>
    <mergeCell ref="BH375:BI376"/>
    <mergeCell ref="BF375:BG376"/>
    <mergeCell ref="BD375:BE376"/>
    <mergeCell ref="R377:S378"/>
    <mergeCell ref="P377:Q378"/>
    <mergeCell ref="N377:O378"/>
    <mergeCell ref="L377:M378"/>
    <mergeCell ref="J377:K378"/>
    <mergeCell ref="H377:I378"/>
    <mergeCell ref="AD377:AE378"/>
    <mergeCell ref="AB377:AC378"/>
    <mergeCell ref="Z377:AA378"/>
    <mergeCell ref="X377:Y378"/>
    <mergeCell ref="V377:W378"/>
    <mergeCell ref="T377:U378"/>
    <mergeCell ref="AP377:AQ378"/>
    <mergeCell ref="AN377:AO378"/>
    <mergeCell ref="AL377:AM378"/>
    <mergeCell ref="AJ377:AK378"/>
    <mergeCell ref="AH377:AI378"/>
    <mergeCell ref="AF377:AG378"/>
    <mergeCell ref="BB377:BC378"/>
    <mergeCell ref="AZ377:BA378"/>
    <mergeCell ref="AX377:AY378"/>
    <mergeCell ref="AV377:AW378"/>
    <mergeCell ref="AT377:AU378"/>
    <mergeCell ref="AR377:AS378"/>
    <mergeCell ref="F379:F380"/>
    <mergeCell ref="E379:E380"/>
    <mergeCell ref="C379:D379"/>
    <mergeCell ref="B379:B380"/>
    <mergeCell ref="C378:D378"/>
    <mergeCell ref="BL377:BN378"/>
    <mergeCell ref="BJ377:BK378"/>
    <mergeCell ref="BH377:BI378"/>
    <mergeCell ref="BF377:BG378"/>
    <mergeCell ref="BD377:BE378"/>
    <mergeCell ref="R379:S380"/>
    <mergeCell ref="P379:Q380"/>
    <mergeCell ref="N379:O380"/>
    <mergeCell ref="L379:M380"/>
    <mergeCell ref="J379:K380"/>
    <mergeCell ref="H379:I380"/>
    <mergeCell ref="AD379:AE380"/>
    <mergeCell ref="AB379:AC380"/>
    <mergeCell ref="Z379:AA380"/>
    <mergeCell ref="X379:Y380"/>
    <mergeCell ref="V379:W380"/>
    <mergeCell ref="T379:U380"/>
    <mergeCell ref="AP379:AQ380"/>
    <mergeCell ref="AN379:AO380"/>
    <mergeCell ref="AL379:AM380"/>
    <mergeCell ref="AJ379:AK380"/>
    <mergeCell ref="AH379:AI380"/>
    <mergeCell ref="AF379:AG380"/>
    <mergeCell ref="BB379:BC380"/>
    <mergeCell ref="AZ379:BA380"/>
    <mergeCell ref="AX379:AY380"/>
    <mergeCell ref="AV379:AW380"/>
    <mergeCell ref="AT379:AU380"/>
    <mergeCell ref="AR379:AS380"/>
    <mergeCell ref="F381:F382"/>
    <mergeCell ref="E381:E382"/>
    <mergeCell ref="C381:D381"/>
    <mergeCell ref="B381:B382"/>
    <mergeCell ref="C380:D380"/>
    <mergeCell ref="BL379:BN380"/>
    <mergeCell ref="BJ379:BK380"/>
    <mergeCell ref="BH379:BI380"/>
    <mergeCell ref="BF379:BG380"/>
    <mergeCell ref="BD379:BE380"/>
    <mergeCell ref="R381:S382"/>
    <mergeCell ref="P381:Q382"/>
    <mergeCell ref="N381:O382"/>
    <mergeCell ref="L381:M382"/>
    <mergeCell ref="J381:K382"/>
    <mergeCell ref="H381:I382"/>
    <mergeCell ref="AD381:AE382"/>
    <mergeCell ref="AB381:AC382"/>
    <mergeCell ref="Z381:AA382"/>
    <mergeCell ref="X381:Y382"/>
    <mergeCell ref="V381:W382"/>
    <mergeCell ref="T381:U382"/>
    <mergeCell ref="AP381:AQ382"/>
    <mergeCell ref="AN381:AO382"/>
    <mergeCell ref="AL381:AM382"/>
    <mergeCell ref="AJ381:AK382"/>
    <mergeCell ref="AH381:AI382"/>
    <mergeCell ref="AF381:AG382"/>
    <mergeCell ref="BB381:BC382"/>
    <mergeCell ref="AZ381:BA382"/>
    <mergeCell ref="AX381:AY382"/>
    <mergeCell ref="AV381:AW382"/>
    <mergeCell ref="AT381:AU382"/>
    <mergeCell ref="AR381:AS382"/>
    <mergeCell ref="F383:F384"/>
    <mergeCell ref="E383:E384"/>
    <mergeCell ref="C383:D383"/>
    <mergeCell ref="B383:B384"/>
    <mergeCell ref="C382:D382"/>
    <mergeCell ref="BL381:BN382"/>
    <mergeCell ref="BJ381:BK382"/>
    <mergeCell ref="BH381:BI382"/>
    <mergeCell ref="BF381:BG382"/>
    <mergeCell ref="BD381:BE382"/>
    <mergeCell ref="R383:S384"/>
    <mergeCell ref="P383:Q384"/>
    <mergeCell ref="N383:O384"/>
    <mergeCell ref="L383:M384"/>
    <mergeCell ref="J383:K384"/>
    <mergeCell ref="H383:I384"/>
    <mergeCell ref="AD383:AE384"/>
    <mergeCell ref="AB383:AC384"/>
    <mergeCell ref="Z383:AA384"/>
    <mergeCell ref="X383:Y384"/>
    <mergeCell ref="V383:W384"/>
    <mergeCell ref="T383:U384"/>
    <mergeCell ref="AP383:AQ384"/>
    <mergeCell ref="AN383:AO384"/>
    <mergeCell ref="AL383:AM384"/>
    <mergeCell ref="AJ383:AK384"/>
    <mergeCell ref="AH383:AI384"/>
    <mergeCell ref="AF383:AG384"/>
    <mergeCell ref="BB383:BC384"/>
    <mergeCell ref="AZ383:BA384"/>
    <mergeCell ref="AX383:AY384"/>
    <mergeCell ref="AV383:AW384"/>
    <mergeCell ref="AT383:AU384"/>
    <mergeCell ref="AR383:AS384"/>
    <mergeCell ref="F385:F386"/>
    <mergeCell ref="E385:E386"/>
    <mergeCell ref="C385:D385"/>
    <mergeCell ref="B385:B386"/>
    <mergeCell ref="C384:D384"/>
    <mergeCell ref="BL383:BN384"/>
    <mergeCell ref="BJ383:BK384"/>
    <mergeCell ref="BH383:BI384"/>
    <mergeCell ref="BF383:BG384"/>
    <mergeCell ref="BD383:BE384"/>
    <mergeCell ref="R385:S386"/>
    <mergeCell ref="P385:Q386"/>
    <mergeCell ref="N385:O386"/>
    <mergeCell ref="L385:M386"/>
    <mergeCell ref="J385:K386"/>
    <mergeCell ref="H385:I386"/>
    <mergeCell ref="AD385:AE386"/>
    <mergeCell ref="AB385:AC386"/>
    <mergeCell ref="Z385:AA386"/>
    <mergeCell ref="X385:Y386"/>
    <mergeCell ref="V385:W386"/>
    <mergeCell ref="T385:U386"/>
    <mergeCell ref="AP385:AQ386"/>
    <mergeCell ref="AN385:AO386"/>
    <mergeCell ref="AL385:AM386"/>
    <mergeCell ref="AJ385:AK386"/>
    <mergeCell ref="AH385:AI386"/>
    <mergeCell ref="AF385:AG386"/>
    <mergeCell ref="BB385:BC386"/>
    <mergeCell ref="AZ385:BA386"/>
    <mergeCell ref="AX385:AY386"/>
    <mergeCell ref="AV385:AW386"/>
    <mergeCell ref="AT385:AU386"/>
    <mergeCell ref="AR385:AS386"/>
    <mergeCell ref="F387:F388"/>
    <mergeCell ref="E387:E388"/>
    <mergeCell ref="C387:D387"/>
    <mergeCell ref="B387:B388"/>
    <mergeCell ref="C386:D386"/>
    <mergeCell ref="BL385:BN386"/>
    <mergeCell ref="BJ385:BK386"/>
    <mergeCell ref="BH385:BI386"/>
    <mergeCell ref="BF385:BG386"/>
    <mergeCell ref="BD385:BE386"/>
    <mergeCell ref="R387:S388"/>
    <mergeCell ref="P387:Q388"/>
    <mergeCell ref="N387:O388"/>
    <mergeCell ref="L387:M388"/>
    <mergeCell ref="J387:K388"/>
    <mergeCell ref="H387:I388"/>
    <mergeCell ref="AD387:AE388"/>
    <mergeCell ref="AB387:AC388"/>
    <mergeCell ref="Z387:AA388"/>
    <mergeCell ref="X387:Y388"/>
    <mergeCell ref="V387:W388"/>
    <mergeCell ref="T387:U388"/>
    <mergeCell ref="AP387:AQ388"/>
    <mergeCell ref="AN387:AO388"/>
    <mergeCell ref="AL387:AM388"/>
    <mergeCell ref="AJ387:AK388"/>
    <mergeCell ref="AH387:AI388"/>
    <mergeCell ref="AF387:AG388"/>
    <mergeCell ref="BB387:BC388"/>
    <mergeCell ref="AZ387:BA388"/>
    <mergeCell ref="AX387:AY388"/>
    <mergeCell ref="AV387:AW388"/>
    <mergeCell ref="AT387:AU388"/>
    <mergeCell ref="AR387:AS388"/>
    <mergeCell ref="F389:F390"/>
    <mergeCell ref="E389:E390"/>
    <mergeCell ref="C389:D389"/>
    <mergeCell ref="B389:B390"/>
    <mergeCell ref="C388:D388"/>
    <mergeCell ref="BL387:BN388"/>
    <mergeCell ref="BJ387:BK388"/>
    <mergeCell ref="BH387:BI388"/>
    <mergeCell ref="BF387:BG388"/>
    <mergeCell ref="BD387:BE388"/>
    <mergeCell ref="R389:S390"/>
    <mergeCell ref="P389:Q390"/>
    <mergeCell ref="N389:O390"/>
    <mergeCell ref="L389:M390"/>
    <mergeCell ref="J389:K390"/>
    <mergeCell ref="H389:I390"/>
    <mergeCell ref="AD389:AE390"/>
    <mergeCell ref="AB389:AC390"/>
    <mergeCell ref="Z389:AA390"/>
    <mergeCell ref="X389:Y390"/>
    <mergeCell ref="V389:W390"/>
    <mergeCell ref="T389:U390"/>
    <mergeCell ref="AP389:AQ390"/>
    <mergeCell ref="AN389:AO390"/>
    <mergeCell ref="AL389:AM390"/>
    <mergeCell ref="AJ389:AK390"/>
    <mergeCell ref="AH389:AI390"/>
    <mergeCell ref="AF389:AG390"/>
    <mergeCell ref="BB389:BC390"/>
    <mergeCell ref="AZ389:BA390"/>
    <mergeCell ref="AX389:AY390"/>
    <mergeCell ref="AV389:AW390"/>
    <mergeCell ref="AT389:AU390"/>
    <mergeCell ref="AR389:AS390"/>
    <mergeCell ref="F391:F392"/>
    <mergeCell ref="E391:E392"/>
    <mergeCell ref="C391:D391"/>
    <mergeCell ref="B391:B392"/>
    <mergeCell ref="C390:D390"/>
    <mergeCell ref="BL389:BN390"/>
    <mergeCell ref="BJ389:BK390"/>
    <mergeCell ref="BH389:BI390"/>
    <mergeCell ref="BF389:BG390"/>
    <mergeCell ref="BD389:BE390"/>
    <mergeCell ref="R391:S392"/>
    <mergeCell ref="P391:Q392"/>
    <mergeCell ref="N391:O392"/>
    <mergeCell ref="L391:M392"/>
    <mergeCell ref="J391:K392"/>
    <mergeCell ref="H391:I392"/>
    <mergeCell ref="AD391:AE392"/>
    <mergeCell ref="AB391:AC392"/>
    <mergeCell ref="Z391:AA392"/>
    <mergeCell ref="X391:Y392"/>
    <mergeCell ref="V391:W392"/>
    <mergeCell ref="T391:U392"/>
    <mergeCell ref="AP391:AQ392"/>
    <mergeCell ref="AN391:AO392"/>
    <mergeCell ref="AL391:AM392"/>
    <mergeCell ref="AJ391:AK392"/>
    <mergeCell ref="AH391:AI392"/>
    <mergeCell ref="AF391:AG392"/>
    <mergeCell ref="BB391:BC392"/>
    <mergeCell ref="AZ391:BA392"/>
    <mergeCell ref="AX391:AY392"/>
    <mergeCell ref="AV391:AW392"/>
    <mergeCell ref="AT391:AU392"/>
    <mergeCell ref="AR391:AS392"/>
    <mergeCell ref="F393:F394"/>
    <mergeCell ref="E393:E394"/>
    <mergeCell ref="C393:D393"/>
    <mergeCell ref="B393:B394"/>
    <mergeCell ref="C392:D392"/>
    <mergeCell ref="BL391:BN392"/>
    <mergeCell ref="BJ391:BK392"/>
    <mergeCell ref="BH391:BI392"/>
    <mergeCell ref="BF391:BG392"/>
    <mergeCell ref="BD391:BE392"/>
    <mergeCell ref="R393:S394"/>
    <mergeCell ref="P393:Q394"/>
    <mergeCell ref="N393:O394"/>
    <mergeCell ref="L393:M394"/>
    <mergeCell ref="J393:K394"/>
    <mergeCell ref="H393:I394"/>
    <mergeCell ref="AD393:AE394"/>
    <mergeCell ref="AB393:AC394"/>
    <mergeCell ref="Z393:AA394"/>
    <mergeCell ref="X393:Y394"/>
    <mergeCell ref="V393:W394"/>
    <mergeCell ref="T393:U394"/>
    <mergeCell ref="AP393:AQ394"/>
    <mergeCell ref="AN393:AO394"/>
    <mergeCell ref="AL393:AM394"/>
    <mergeCell ref="AJ393:AK394"/>
    <mergeCell ref="AH393:AI394"/>
    <mergeCell ref="AF393:AG394"/>
    <mergeCell ref="BB393:BC394"/>
    <mergeCell ref="AZ393:BA394"/>
    <mergeCell ref="AX393:AY394"/>
    <mergeCell ref="AV393:AW394"/>
    <mergeCell ref="AT393:AU394"/>
    <mergeCell ref="AR393:AS394"/>
    <mergeCell ref="F395:F396"/>
    <mergeCell ref="E395:E396"/>
    <mergeCell ref="C395:D395"/>
    <mergeCell ref="B395:B396"/>
    <mergeCell ref="C394:D394"/>
    <mergeCell ref="BL393:BN394"/>
    <mergeCell ref="BJ393:BK394"/>
    <mergeCell ref="BH393:BI394"/>
    <mergeCell ref="BF393:BG394"/>
    <mergeCell ref="BD393:BE394"/>
    <mergeCell ref="R395:S396"/>
    <mergeCell ref="P395:Q396"/>
    <mergeCell ref="N395:O396"/>
    <mergeCell ref="L395:M396"/>
    <mergeCell ref="J395:K396"/>
    <mergeCell ref="H395:I396"/>
    <mergeCell ref="AD395:AE396"/>
    <mergeCell ref="AB395:AC396"/>
    <mergeCell ref="Z395:AA396"/>
    <mergeCell ref="X395:Y396"/>
    <mergeCell ref="V395:W396"/>
    <mergeCell ref="T395:U396"/>
    <mergeCell ref="AP395:AQ396"/>
    <mergeCell ref="AN395:AO396"/>
    <mergeCell ref="AL395:AM396"/>
    <mergeCell ref="AJ395:AK396"/>
    <mergeCell ref="AH395:AI396"/>
    <mergeCell ref="AF395:AG396"/>
    <mergeCell ref="BB395:BC396"/>
    <mergeCell ref="AZ395:BA396"/>
    <mergeCell ref="AX395:AY396"/>
    <mergeCell ref="AV395:AW396"/>
    <mergeCell ref="AT395:AU396"/>
    <mergeCell ref="AR395:AS396"/>
    <mergeCell ref="F397:F398"/>
    <mergeCell ref="E397:E398"/>
    <mergeCell ref="C397:D397"/>
    <mergeCell ref="B397:B398"/>
    <mergeCell ref="C396:D396"/>
    <mergeCell ref="BL395:BN396"/>
    <mergeCell ref="BJ395:BK396"/>
    <mergeCell ref="BH395:BI396"/>
    <mergeCell ref="BF395:BG396"/>
    <mergeCell ref="BD395:BE396"/>
    <mergeCell ref="R397:S398"/>
    <mergeCell ref="P397:Q398"/>
    <mergeCell ref="N397:O398"/>
    <mergeCell ref="L397:M398"/>
    <mergeCell ref="J397:K398"/>
    <mergeCell ref="H397:I398"/>
    <mergeCell ref="AD397:AE398"/>
    <mergeCell ref="AB397:AC398"/>
    <mergeCell ref="Z397:AA398"/>
    <mergeCell ref="X397:Y398"/>
    <mergeCell ref="V397:W398"/>
    <mergeCell ref="T397:U398"/>
    <mergeCell ref="AP397:AQ398"/>
    <mergeCell ref="AN397:AO398"/>
    <mergeCell ref="AL397:AM398"/>
    <mergeCell ref="AJ397:AK398"/>
    <mergeCell ref="AH397:AI398"/>
    <mergeCell ref="AF397:AG398"/>
    <mergeCell ref="BB397:BC398"/>
    <mergeCell ref="AZ397:BA398"/>
    <mergeCell ref="AX397:AY398"/>
    <mergeCell ref="AV397:AW398"/>
    <mergeCell ref="AT397:AU398"/>
    <mergeCell ref="AR397:AS398"/>
    <mergeCell ref="F399:F400"/>
    <mergeCell ref="E399:E400"/>
    <mergeCell ref="C399:D399"/>
    <mergeCell ref="B399:B400"/>
    <mergeCell ref="C398:D398"/>
    <mergeCell ref="BL397:BN398"/>
    <mergeCell ref="BJ397:BK398"/>
    <mergeCell ref="BH397:BI398"/>
    <mergeCell ref="BF397:BG398"/>
    <mergeCell ref="BD397:BE398"/>
    <mergeCell ref="R399:S400"/>
    <mergeCell ref="P399:Q400"/>
    <mergeCell ref="N399:O400"/>
    <mergeCell ref="L399:M400"/>
    <mergeCell ref="J399:K400"/>
    <mergeCell ref="H399:I400"/>
    <mergeCell ref="AD399:AE400"/>
    <mergeCell ref="AB399:AC400"/>
    <mergeCell ref="Z399:AA400"/>
    <mergeCell ref="X399:Y400"/>
    <mergeCell ref="V399:W400"/>
    <mergeCell ref="T399:U400"/>
    <mergeCell ref="AP399:AQ400"/>
    <mergeCell ref="AN399:AO400"/>
    <mergeCell ref="AL399:AM400"/>
    <mergeCell ref="AJ399:AK400"/>
    <mergeCell ref="AH399:AI400"/>
    <mergeCell ref="AF399:AG400"/>
    <mergeCell ref="BB399:BC400"/>
    <mergeCell ref="AZ399:BA400"/>
    <mergeCell ref="AX399:AY400"/>
    <mergeCell ref="AV399:AW400"/>
    <mergeCell ref="AT399:AU400"/>
    <mergeCell ref="AR399:AS400"/>
    <mergeCell ref="F401:F402"/>
    <mergeCell ref="E401:E402"/>
    <mergeCell ref="C401:D401"/>
    <mergeCell ref="B401:B402"/>
    <mergeCell ref="C400:D400"/>
    <mergeCell ref="BL399:BN400"/>
    <mergeCell ref="BJ399:BK400"/>
    <mergeCell ref="BH399:BI400"/>
    <mergeCell ref="BF399:BG400"/>
    <mergeCell ref="BD399:BE400"/>
    <mergeCell ref="R401:S402"/>
    <mergeCell ref="P401:Q402"/>
    <mergeCell ref="N401:O402"/>
    <mergeCell ref="L401:M402"/>
    <mergeCell ref="J401:K402"/>
    <mergeCell ref="H401:I402"/>
    <mergeCell ref="AD401:AE402"/>
    <mergeCell ref="AB401:AC402"/>
    <mergeCell ref="Z401:AA402"/>
    <mergeCell ref="X401:Y402"/>
    <mergeCell ref="V401:W402"/>
    <mergeCell ref="T401:U402"/>
    <mergeCell ref="AP401:AQ402"/>
    <mergeCell ref="AN401:AO402"/>
    <mergeCell ref="AL401:AM402"/>
    <mergeCell ref="AJ401:AK402"/>
    <mergeCell ref="AH401:AI402"/>
    <mergeCell ref="AF401:AG402"/>
    <mergeCell ref="BB401:BC402"/>
    <mergeCell ref="AZ401:BA402"/>
    <mergeCell ref="AX401:AY402"/>
    <mergeCell ref="AV401:AW402"/>
    <mergeCell ref="AT401:AU402"/>
    <mergeCell ref="AR401:AS402"/>
    <mergeCell ref="F403:F404"/>
    <mergeCell ref="E403:E404"/>
    <mergeCell ref="C403:D403"/>
    <mergeCell ref="B403:B404"/>
    <mergeCell ref="C402:D402"/>
    <mergeCell ref="BL401:BN402"/>
    <mergeCell ref="BJ401:BK402"/>
    <mergeCell ref="BH401:BI402"/>
    <mergeCell ref="BF401:BG402"/>
    <mergeCell ref="BD401:BE402"/>
    <mergeCell ref="R403:S404"/>
    <mergeCell ref="P403:Q404"/>
    <mergeCell ref="N403:O404"/>
    <mergeCell ref="L403:M404"/>
    <mergeCell ref="J403:K404"/>
    <mergeCell ref="H403:I404"/>
    <mergeCell ref="AD403:AE404"/>
    <mergeCell ref="AB403:AC404"/>
    <mergeCell ref="Z403:AA404"/>
    <mergeCell ref="X403:Y404"/>
    <mergeCell ref="V403:W404"/>
    <mergeCell ref="T403:U404"/>
    <mergeCell ref="AP403:AQ404"/>
    <mergeCell ref="AN403:AO404"/>
    <mergeCell ref="AL403:AM404"/>
    <mergeCell ref="AJ403:AK404"/>
    <mergeCell ref="AH403:AI404"/>
    <mergeCell ref="AF403:AG404"/>
    <mergeCell ref="BB403:BC404"/>
    <mergeCell ref="AZ403:BA404"/>
    <mergeCell ref="AX403:AY404"/>
    <mergeCell ref="AV403:AW404"/>
    <mergeCell ref="AT403:AU404"/>
    <mergeCell ref="AR403:AS404"/>
    <mergeCell ref="J405:K406"/>
    <mergeCell ref="H405:I406"/>
    <mergeCell ref="D405:E406"/>
    <mergeCell ref="B405:C406"/>
    <mergeCell ref="C404:D404"/>
    <mergeCell ref="BL403:BN404"/>
    <mergeCell ref="BJ403:BK404"/>
    <mergeCell ref="BH403:BI404"/>
    <mergeCell ref="BF403:BG404"/>
    <mergeCell ref="BD403:BE404"/>
    <mergeCell ref="V405:W406"/>
    <mergeCell ref="T405:U406"/>
    <mergeCell ref="R405:S406"/>
    <mergeCell ref="P405:Q406"/>
    <mergeCell ref="N405:O406"/>
    <mergeCell ref="L405:M406"/>
    <mergeCell ref="AH405:AI406"/>
    <mergeCell ref="AF405:AG406"/>
    <mergeCell ref="AD405:AE406"/>
    <mergeCell ref="AB405:AC406"/>
    <mergeCell ref="Z405:AA406"/>
    <mergeCell ref="X405:Y406"/>
    <mergeCell ref="AT405:AU406"/>
    <mergeCell ref="AR405:AS406"/>
    <mergeCell ref="AP405:AQ406"/>
    <mergeCell ref="AN405:AO406"/>
    <mergeCell ref="AL405:AM406"/>
    <mergeCell ref="AJ405:AK406"/>
    <mergeCell ref="B407:C407"/>
    <mergeCell ref="BL405:BN406"/>
    <mergeCell ref="BJ405:BK406"/>
    <mergeCell ref="BH405:BI406"/>
    <mergeCell ref="BF405:BG406"/>
    <mergeCell ref="BD405:BE406"/>
    <mergeCell ref="BB405:BC406"/>
    <mergeCell ref="AZ405:BA406"/>
    <mergeCell ref="AX405:AY406"/>
    <mergeCell ref="AV405:AW406"/>
    <mergeCell ref="P407:Q407"/>
    <mergeCell ref="N407:O407"/>
    <mergeCell ref="L407:M407"/>
    <mergeCell ref="J407:K407"/>
    <mergeCell ref="H407:I407"/>
    <mergeCell ref="D407:E407"/>
    <mergeCell ref="AB407:AC407"/>
    <mergeCell ref="Z407:AA407"/>
    <mergeCell ref="X407:Y407"/>
    <mergeCell ref="V407:W407"/>
    <mergeCell ref="T407:U407"/>
    <mergeCell ref="R407:S407"/>
    <mergeCell ref="AN407:AO407"/>
    <mergeCell ref="AL407:AM407"/>
    <mergeCell ref="AJ407:AK407"/>
    <mergeCell ref="AH407:AI407"/>
    <mergeCell ref="AF407:AG407"/>
    <mergeCell ref="AD407:AE407"/>
    <mergeCell ref="AZ407:BA407"/>
    <mergeCell ref="AX407:AY407"/>
    <mergeCell ref="AV407:AW407"/>
    <mergeCell ref="AT407:AU407"/>
    <mergeCell ref="AR407:AS407"/>
    <mergeCell ref="AP407:AQ407"/>
    <mergeCell ref="BJ407:BK407"/>
    <mergeCell ref="BH407:BI407"/>
    <mergeCell ref="BF407:BG407"/>
    <mergeCell ref="BD407:BE407"/>
    <mergeCell ref="BB407:BC407"/>
    <mergeCell ref="O410:R410"/>
    <mergeCell ref="AK410:AN410"/>
    <mergeCell ref="AH410:AJ410"/>
    <mergeCell ref="AD410:AF410"/>
    <mergeCell ref="Z410:AC410"/>
    <mergeCell ref="D410:E410"/>
    <mergeCell ref="B410:C410"/>
    <mergeCell ref="N408:O408"/>
    <mergeCell ref="L408:M408"/>
    <mergeCell ref="J408:K408"/>
    <mergeCell ref="D408:E408"/>
    <mergeCell ref="W410:Y410"/>
    <mergeCell ref="S410:U410"/>
    <mergeCell ref="O412:R412"/>
    <mergeCell ref="L412:N412"/>
    <mergeCell ref="H412:J412"/>
    <mergeCell ref="D412:E412"/>
    <mergeCell ref="W412:Y412"/>
    <mergeCell ref="S412:U412"/>
    <mergeCell ref="L410:N410"/>
    <mergeCell ref="H410:J410"/>
    <mergeCell ref="B412:C412"/>
    <mergeCell ref="BI410:BK410"/>
    <mergeCell ref="BE410:BG410"/>
    <mergeCell ref="AZ410:BD410"/>
    <mergeCell ref="AS410:AU410"/>
    <mergeCell ref="AO410:AQ410"/>
    <mergeCell ref="AK412:AN412"/>
    <mergeCell ref="AH412:AJ412"/>
    <mergeCell ref="AD412:AF412"/>
    <mergeCell ref="Z412:AC412"/>
    <mergeCell ref="AE299:AK299"/>
    <mergeCell ref="E299:AC299"/>
    <mergeCell ref="B297:BN297"/>
    <mergeCell ref="BA413:BN413"/>
    <mergeCell ref="BI412:BK412"/>
    <mergeCell ref="BE412:BG412"/>
    <mergeCell ref="AZ412:BD412"/>
    <mergeCell ref="AS412:AU412"/>
    <mergeCell ref="AO412:AQ412"/>
    <mergeCell ref="BD301:BM301"/>
    <mergeCell ref="BA301:BC301"/>
    <mergeCell ref="AI301:AZ301"/>
    <mergeCell ref="AE301:AH301"/>
    <mergeCell ref="E301:AC301"/>
    <mergeCell ref="C301:D301"/>
    <mergeCell ref="H304:I305"/>
    <mergeCell ref="C304:D305"/>
    <mergeCell ref="T305:U305"/>
    <mergeCell ref="AX305:AY305"/>
    <mergeCell ref="AV305:AW305"/>
    <mergeCell ref="B304:B305"/>
    <mergeCell ref="J305:K305"/>
    <mergeCell ref="N305:O305"/>
    <mergeCell ref="L305:M305"/>
    <mergeCell ref="J304:O304"/>
    <mergeCell ref="BF304:BK304"/>
    <mergeCell ref="AZ304:BE304"/>
    <mergeCell ref="AT304:AY304"/>
    <mergeCell ref="AN304:AS304"/>
    <mergeCell ref="AH304:AM304"/>
    <mergeCell ref="AT305:AU305"/>
    <mergeCell ref="AR305:AS305"/>
    <mergeCell ref="R305:S305"/>
    <mergeCell ref="P305:Q305"/>
    <mergeCell ref="AF305:AG305"/>
    <mergeCell ref="AD305:AE305"/>
    <mergeCell ref="AB305:AC305"/>
    <mergeCell ref="X304:Y305"/>
    <mergeCell ref="V304:W305"/>
    <mergeCell ref="P304:U304"/>
    <mergeCell ref="AB304:AG304"/>
    <mergeCell ref="Z304:AA305"/>
    <mergeCell ref="AP305:AQ305"/>
    <mergeCell ref="AN305:AO305"/>
    <mergeCell ref="AL305:AM305"/>
    <mergeCell ref="AJ305:AK305"/>
    <mergeCell ref="AH305:AI305"/>
    <mergeCell ref="F306:F307"/>
    <mergeCell ref="P306:Q307"/>
    <mergeCell ref="N306:O307"/>
    <mergeCell ref="L306:M307"/>
    <mergeCell ref="J306:K307"/>
    <mergeCell ref="E306:E307"/>
    <mergeCell ref="C306:D306"/>
    <mergeCell ref="B306:B307"/>
    <mergeCell ref="BJ305:BK305"/>
    <mergeCell ref="BH305:BI305"/>
    <mergeCell ref="BF305:BG305"/>
    <mergeCell ref="BD305:BE305"/>
    <mergeCell ref="BB305:BC305"/>
    <mergeCell ref="AZ305:BA305"/>
    <mergeCell ref="R306:S307"/>
    <mergeCell ref="H306:I307"/>
    <mergeCell ref="AD306:AE307"/>
    <mergeCell ref="AB306:AC307"/>
    <mergeCell ref="Z306:AA307"/>
    <mergeCell ref="X306:Y307"/>
    <mergeCell ref="V306:W307"/>
    <mergeCell ref="T306:U307"/>
    <mergeCell ref="AP306:AQ307"/>
    <mergeCell ref="AN306:AO307"/>
    <mergeCell ref="AL306:AM307"/>
    <mergeCell ref="AJ306:AK307"/>
    <mergeCell ref="AH306:AI307"/>
    <mergeCell ref="AF306:AG307"/>
    <mergeCell ref="BB306:BC307"/>
    <mergeCell ref="AZ306:BA307"/>
    <mergeCell ref="AX306:AY307"/>
    <mergeCell ref="AV306:AW307"/>
    <mergeCell ref="AT306:AU307"/>
    <mergeCell ref="AR306:AS307"/>
    <mergeCell ref="F308:F309"/>
    <mergeCell ref="E308:E309"/>
    <mergeCell ref="C308:D308"/>
    <mergeCell ref="B308:B309"/>
    <mergeCell ref="C307:D307"/>
    <mergeCell ref="BL306:BN307"/>
    <mergeCell ref="BJ306:BK307"/>
    <mergeCell ref="BH306:BI307"/>
    <mergeCell ref="BF306:BG307"/>
    <mergeCell ref="BD306:BE307"/>
    <mergeCell ref="R308:S309"/>
    <mergeCell ref="P308:Q309"/>
    <mergeCell ref="N308:O309"/>
    <mergeCell ref="L308:M309"/>
    <mergeCell ref="J308:K309"/>
    <mergeCell ref="H308:I309"/>
    <mergeCell ref="AD308:AE309"/>
    <mergeCell ref="AB308:AC309"/>
    <mergeCell ref="Z308:AA309"/>
    <mergeCell ref="X308:Y309"/>
    <mergeCell ref="V308:W309"/>
    <mergeCell ref="T308:U309"/>
    <mergeCell ref="AP308:AQ309"/>
    <mergeCell ref="AN308:AO309"/>
    <mergeCell ref="AL308:AM309"/>
    <mergeCell ref="AJ308:AK309"/>
    <mergeCell ref="AH308:AI309"/>
    <mergeCell ref="AF308:AG309"/>
    <mergeCell ref="BB308:BC309"/>
    <mergeCell ref="AZ308:BA309"/>
    <mergeCell ref="AX308:AY309"/>
    <mergeCell ref="AV308:AW309"/>
    <mergeCell ref="AT308:AU309"/>
    <mergeCell ref="AR308:AS309"/>
    <mergeCell ref="F310:F311"/>
    <mergeCell ref="E310:E311"/>
    <mergeCell ref="C310:D310"/>
    <mergeCell ref="B310:B311"/>
    <mergeCell ref="C309:D309"/>
    <mergeCell ref="BL308:BN309"/>
    <mergeCell ref="BJ308:BK309"/>
    <mergeCell ref="BH308:BI309"/>
    <mergeCell ref="BF308:BG309"/>
    <mergeCell ref="BD308:BE309"/>
    <mergeCell ref="R310:S311"/>
    <mergeCell ref="P310:Q311"/>
    <mergeCell ref="N310:O311"/>
    <mergeCell ref="L310:M311"/>
    <mergeCell ref="J310:K311"/>
    <mergeCell ref="H310:I311"/>
    <mergeCell ref="AD310:AE311"/>
    <mergeCell ref="AB310:AC311"/>
    <mergeCell ref="Z310:AA311"/>
    <mergeCell ref="X310:Y311"/>
    <mergeCell ref="V310:W311"/>
    <mergeCell ref="T310:U311"/>
    <mergeCell ref="AP310:AQ311"/>
    <mergeCell ref="AN310:AO311"/>
    <mergeCell ref="AL310:AM311"/>
    <mergeCell ref="AJ310:AK311"/>
    <mergeCell ref="AH310:AI311"/>
    <mergeCell ref="AF310:AG311"/>
    <mergeCell ref="BB310:BC311"/>
    <mergeCell ref="AZ310:BA311"/>
    <mergeCell ref="AX310:AY311"/>
    <mergeCell ref="AV310:AW311"/>
    <mergeCell ref="AT310:AU311"/>
    <mergeCell ref="AR310:AS311"/>
    <mergeCell ref="F312:F313"/>
    <mergeCell ref="E312:E313"/>
    <mergeCell ref="C312:D312"/>
    <mergeCell ref="B312:B313"/>
    <mergeCell ref="C311:D311"/>
    <mergeCell ref="BL310:BN311"/>
    <mergeCell ref="BJ310:BK311"/>
    <mergeCell ref="BH310:BI311"/>
    <mergeCell ref="BF310:BG311"/>
    <mergeCell ref="BD310:BE311"/>
    <mergeCell ref="R312:S313"/>
    <mergeCell ref="P312:Q313"/>
    <mergeCell ref="N312:O313"/>
    <mergeCell ref="L312:M313"/>
    <mergeCell ref="J312:K313"/>
    <mergeCell ref="H312:I313"/>
    <mergeCell ref="AD312:AE313"/>
    <mergeCell ref="AB312:AC313"/>
    <mergeCell ref="Z312:AA313"/>
    <mergeCell ref="X312:Y313"/>
    <mergeCell ref="V312:W313"/>
    <mergeCell ref="T312:U313"/>
    <mergeCell ref="AP312:AQ313"/>
    <mergeCell ref="AN312:AO313"/>
    <mergeCell ref="AL312:AM313"/>
    <mergeCell ref="AJ312:AK313"/>
    <mergeCell ref="AH312:AI313"/>
    <mergeCell ref="AF312:AG313"/>
    <mergeCell ref="BB312:BC313"/>
    <mergeCell ref="AZ312:BA313"/>
    <mergeCell ref="AX312:AY313"/>
    <mergeCell ref="AV312:AW313"/>
    <mergeCell ref="AT312:AU313"/>
    <mergeCell ref="AR312:AS313"/>
    <mergeCell ref="F314:F315"/>
    <mergeCell ref="E314:E315"/>
    <mergeCell ref="C314:D314"/>
    <mergeCell ref="B314:B315"/>
    <mergeCell ref="C313:D313"/>
    <mergeCell ref="BL312:BN313"/>
    <mergeCell ref="BJ312:BK313"/>
    <mergeCell ref="BH312:BI313"/>
    <mergeCell ref="BF312:BG313"/>
    <mergeCell ref="BD312:BE313"/>
    <mergeCell ref="R314:S315"/>
    <mergeCell ref="P314:Q315"/>
    <mergeCell ref="N314:O315"/>
    <mergeCell ref="L314:M315"/>
    <mergeCell ref="J314:K315"/>
    <mergeCell ref="H314:I315"/>
    <mergeCell ref="AD314:AE315"/>
    <mergeCell ref="AB314:AC315"/>
    <mergeCell ref="Z314:AA315"/>
    <mergeCell ref="X314:Y315"/>
    <mergeCell ref="V314:W315"/>
    <mergeCell ref="T314:U315"/>
    <mergeCell ref="AP314:AQ315"/>
    <mergeCell ref="AN314:AO315"/>
    <mergeCell ref="AL314:AM315"/>
    <mergeCell ref="AJ314:AK315"/>
    <mergeCell ref="AH314:AI315"/>
    <mergeCell ref="AF314:AG315"/>
    <mergeCell ref="BB314:BC315"/>
    <mergeCell ref="AZ314:BA315"/>
    <mergeCell ref="AX314:AY315"/>
    <mergeCell ref="AV314:AW315"/>
    <mergeCell ref="AT314:AU315"/>
    <mergeCell ref="AR314:AS315"/>
    <mergeCell ref="F316:F317"/>
    <mergeCell ref="E316:E317"/>
    <mergeCell ref="C316:D316"/>
    <mergeCell ref="B316:B317"/>
    <mergeCell ref="C315:D315"/>
    <mergeCell ref="BL314:BN315"/>
    <mergeCell ref="BJ314:BK315"/>
    <mergeCell ref="BH314:BI315"/>
    <mergeCell ref="BF314:BG315"/>
    <mergeCell ref="BD314:BE315"/>
    <mergeCell ref="R316:S317"/>
    <mergeCell ref="P316:Q317"/>
    <mergeCell ref="N316:O317"/>
    <mergeCell ref="L316:M317"/>
    <mergeCell ref="J316:K317"/>
    <mergeCell ref="H316:I317"/>
    <mergeCell ref="AD316:AE317"/>
    <mergeCell ref="AB316:AC317"/>
    <mergeCell ref="Z316:AA317"/>
    <mergeCell ref="X316:Y317"/>
    <mergeCell ref="V316:W317"/>
    <mergeCell ref="T316:U317"/>
    <mergeCell ref="AP316:AQ317"/>
    <mergeCell ref="AN316:AO317"/>
    <mergeCell ref="AL316:AM317"/>
    <mergeCell ref="AJ316:AK317"/>
    <mergeCell ref="AH316:AI317"/>
    <mergeCell ref="AF316:AG317"/>
    <mergeCell ref="BB316:BC317"/>
    <mergeCell ref="AZ316:BA317"/>
    <mergeCell ref="AX316:AY317"/>
    <mergeCell ref="AV316:AW317"/>
    <mergeCell ref="AT316:AU317"/>
    <mergeCell ref="AR316:AS317"/>
    <mergeCell ref="F318:F319"/>
    <mergeCell ref="E318:E319"/>
    <mergeCell ref="C318:D318"/>
    <mergeCell ref="B318:B319"/>
    <mergeCell ref="C317:D317"/>
    <mergeCell ref="BL316:BN317"/>
    <mergeCell ref="BJ316:BK317"/>
    <mergeCell ref="BH316:BI317"/>
    <mergeCell ref="BF316:BG317"/>
    <mergeCell ref="BD316:BE317"/>
    <mergeCell ref="R318:S319"/>
    <mergeCell ref="P318:Q319"/>
    <mergeCell ref="N318:O319"/>
    <mergeCell ref="L318:M319"/>
    <mergeCell ref="J318:K319"/>
    <mergeCell ref="H318:I319"/>
    <mergeCell ref="AD318:AE319"/>
    <mergeCell ref="AB318:AC319"/>
    <mergeCell ref="Z318:AA319"/>
    <mergeCell ref="X318:Y319"/>
    <mergeCell ref="V318:W319"/>
    <mergeCell ref="T318:U319"/>
    <mergeCell ref="AP318:AQ319"/>
    <mergeCell ref="AN318:AO319"/>
    <mergeCell ref="AL318:AM319"/>
    <mergeCell ref="AJ318:AK319"/>
    <mergeCell ref="AH318:AI319"/>
    <mergeCell ref="AF318:AG319"/>
    <mergeCell ref="BB318:BC319"/>
    <mergeCell ref="AZ318:BA319"/>
    <mergeCell ref="AX318:AY319"/>
    <mergeCell ref="AV318:AW319"/>
    <mergeCell ref="AT318:AU319"/>
    <mergeCell ref="AR318:AS319"/>
    <mergeCell ref="F320:F321"/>
    <mergeCell ref="E320:E321"/>
    <mergeCell ref="C320:D320"/>
    <mergeCell ref="B320:B321"/>
    <mergeCell ref="C319:D319"/>
    <mergeCell ref="BL318:BN319"/>
    <mergeCell ref="BJ318:BK319"/>
    <mergeCell ref="BH318:BI319"/>
    <mergeCell ref="BF318:BG319"/>
    <mergeCell ref="BD318:BE319"/>
    <mergeCell ref="R320:S321"/>
    <mergeCell ref="P320:Q321"/>
    <mergeCell ref="N320:O321"/>
    <mergeCell ref="L320:M321"/>
    <mergeCell ref="J320:K321"/>
    <mergeCell ref="H320:I321"/>
    <mergeCell ref="AD320:AE321"/>
    <mergeCell ref="AB320:AC321"/>
    <mergeCell ref="Z320:AA321"/>
    <mergeCell ref="X320:Y321"/>
    <mergeCell ref="V320:W321"/>
    <mergeCell ref="T320:U321"/>
    <mergeCell ref="AP320:AQ321"/>
    <mergeCell ref="AN320:AO321"/>
    <mergeCell ref="AL320:AM321"/>
    <mergeCell ref="AJ320:AK321"/>
    <mergeCell ref="AH320:AI321"/>
    <mergeCell ref="AF320:AG321"/>
    <mergeCell ref="BB320:BC321"/>
    <mergeCell ref="AZ320:BA321"/>
    <mergeCell ref="AX320:AY321"/>
    <mergeCell ref="AV320:AW321"/>
    <mergeCell ref="AT320:AU321"/>
    <mergeCell ref="AR320:AS321"/>
    <mergeCell ref="F322:F323"/>
    <mergeCell ref="E322:E323"/>
    <mergeCell ref="C322:D322"/>
    <mergeCell ref="B322:B323"/>
    <mergeCell ref="C321:D321"/>
    <mergeCell ref="BL320:BN321"/>
    <mergeCell ref="BJ320:BK321"/>
    <mergeCell ref="BH320:BI321"/>
    <mergeCell ref="BF320:BG321"/>
    <mergeCell ref="BD320:BE321"/>
    <mergeCell ref="R322:S323"/>
    <mergeCell ref="P322:Q323"/>
    <mergeCell ref="N322:O323"/>
    <mergeCell ref="L322:M323"/>
    <mergeCell ref="J322:K323"/>
    <mergeCell ref="H322:I323"/>
    <mergeCell ref="AD322:AE323"/>
    <mergeCell ref="AB322:AC323"/>
    <mergeCell ref="Z322:AA323"/>
    <mergeCell ref="X322:Y323"/>
    <mergeCell ref="V322:W323"/>
    <mergeCell ref="T322:U323"/>
    <mergeCell ref="AP322:AQ323"/>
    <mergeCell ref="AN322:AO323"/>
    <mergeCell ref="AL322:AM323"/>
    <mergeCell ref="AJ322:AK323"/>
    <mergeCell ref="AH322:AI323"/>
    <mergeCell ref="AF322:AG323"/>
    <mergeCell ref="BB322:BC323"/>
    <mergeCell ref="AZ322:BA323"/>
    <mergeCell ref="AX322:AY323"/>
    <mergeCell ref="AV322:AW323"/>
    <mergeCell ref="AT322:AU323"/>
    <mergeCell ref="AR322:AS323"/>
    <mergeCell ref="F324:F325"/>
    <mergeCell ref="E324:E325"/>
    <mergeCell ref="C324:D324"/>
    <mergeCell ref="B324:B325"/>
    <mergeCell ref="C323:D323"/>
    <mergeCell ref="BL322:BN323"/>
    <mergeCell ref="BJ322:BK323"/>
    <mergeCell ref="BH322:BI323"/>
    <mergeCell ref="BF322:BG323"/>
    <mergeCell ref="BD322:BE323"/>
    <mergeCell ref="R324:S325"/>
    <mergeCell ref="P324:Q325"/>
    <mergeCell ref="N324:O325"/>
    <mergeCell ref="L324:M325"/>
    <mergeCell ref="J324:K325"/>
    <mergeCell ref="H324:I325"/>
    <mergeCell ref="AD324:AE325"/>
    <mergeCell ref="AB324:AC325"/>
    <mergeCell ref="Z324:AA325"/>
    <mergeCell ref="X324:Y325"/>
    <mergeCell ref="V324:W325"/>
    <mergeCell ref="T324:U325"/>
    <mergeCell ref="AP324:AQ325"/>
    <mergeCell ref="AN324:AO325"/>
    <mergeCell ref="AL324:AM325"/>
    <mergeCell ref="AJ324:AK325"/>
    <mergeCell ref="AH324:AI325"/>
    <mergeCell ref="AF324:AG325"/>
    <mergeCell ref="BB324:BC325"/>
    <mergeCell ref="AZ324:BA325"/>
    <mergeCell ref="AX324:AY325"/>
    <mergeCell ref="AV324:AW325"/>
    <mergeCell ref="AT324:AU325"/>
    <mergeCell ref="AR324:AS325"/>
    <mergeCell ref="F326:F327"/>
    <mergeCell ref="E326:E327"/>
    <mergeCell ref="C326:D326"/>
    <mergeCell ref="B326:B327"/>
    <mergeCell ref="C325:D325"/>
    <mergeCell ref="BL324:BN325"/>
    <mergeCell ref="BJ324:BK325"/>
    <mergeCell ref="BH324:BI325"/>
    <mergeCell ref="BF324:BG325"/>
    <mergeCell ref="BD324:BE325"/>
    <mergeCell ref="R326:S327"/>
    <mergeCell ref="P326:Q327"/>
    <mergeCell ref="N326:O327"/>
    <mergeCell ref="L326:M327"/>
    <mergeCell ref="J326:K327"/>
    <mergeCell ref="H326:I327"/>
    <mergeCell ref="AD326:AE327"/>
    <mergeCell ref="AB326:AC327"/>
    <mergeCell ref="Z326:AA327"/>
    <mergeCell ref="X326:Y327"/>
    <mergeCell ref="V326:W327"/>
    <mergeCell ref="T326:U327"/>
    <mergeCell ref="AP326:AQ327"/>
    <mergeCell ref="AN326:AO327"/>
    <mergeCell ref="AL326:AM327"/>
    <mergeCell ref="AJ326:AK327"/>
    <mergeCell ref="AH326:AI327"/>
    <mergeCell ref="AF326:AG327"/>
    <mergeCell ref="BB326:BC327"/>
    <mergeCell ref="AZ326:BA327"/>
    <mergeCell ref="AX326:AY327"/>
    <mergeCell ref="AV326:AW327"/>
    <mergeCell ref="AT326:AU327"/>
    <mergeCell ref="AR326:AS327"/>
    <mergeCell ref="F328:F329"/>
    <mergeCell ref="E328:E329"/>
    <mergeCell ref="C328:D328"/>
    <mergeCell ref="B328:B329"/>
    <mergeCell ref="C327:D327"/>
    <mergeCell ref="BL326:BN327"/>
    <mergeCell ref="BJ326:BK327"/>
    <mergeCell ref="BH326:BI327"/>
    <mergeCell ref="BF326:BG327"/>
    <mergeCell ref="BD326:BE327"/>
    <mergeCell ref="R328:S329"/>
    <mergeCell ref="P328:Q329"/>
    <mergeCell ref="N328:O329"/>
    <mergeCell ref="L328:M329"/>
    <mergeCell ref="J328:K329"/>
    <mergeCell ref="H328:I329"/>
    <mergeCell ref="AD328:AE329"/>
    <mergeCell ref="AB328:AC329"/>
    <mergeCell ref="Z328:AA329"/>
    <mergeCell ref="X328:Y329"/>
    <mergeCell ref="V328:W329"/>
    <mergeCell ref="T328:U329"/>
    <mergeCell ref="AP328:AQ329"/>
    <mergeCell ref="AN328:AO329"/>
    <mergeCell ref="AL328:AM329"/>
    <mergeCell ref="AJ328:AK329"/>
    <mergeCell ref="AH328:AI329"/>
    <mergeCell ref="AF328:AG329"/>
    <mergeCell ref="BB328:BC329"/>
    <mergeCell ref="AZ328:BA329"/>
    <mergeCell ref="AX328:AY329"/>
    <mergeCell ref="AV328:AW329"/>
    <mergeCell ref="AT328:AU329"/>
    <mergeCell ref="AR328:AS329"/>
    <mergeCell ref="F330:F331"/>
    <mergeCell ref="E330:E331"/>
    <mergeCell ref="C330:D330"/>
    <mergeCell ref="B330:B331"/>
    <mergeCell ref="C329:D329"/>
    <mergeCell ref="BL328:BN329"/>
    <mergeCell ref="BJ328:BK329"/>
    <mergeCell ref="BH328:BI329"/>
    <mergeCell ref="BF328:BG329"/>
    <mergeCell ref="BD328:BE329"/>
    <mergeCell ref="R330:S331"/>
    <mergeCell ref="P330:Q331"/>
    <mergeCell ref="N330:O331"/>
    <mergeCell ref="L330:M331"/>
    <mergeCell ref="J330:K331"/>
    <mergeCell ref="H330:I331"/>
    <mergeCell ref="AD330:AE331"/>
    <mergeCell ref="AB330:AC331"/>
    <mergeCell ref="Z330:AA331"/>
    <mergeCell ref="X330:Y331"/>
    <mergeCell ref="V330:W331"/>
    <mergeCell ref="T330:U331"/>
    <mergeCell ref="AP330:AQ331"/>
    <mergeCell ref="AN330:AO331"/>
    <mergeCell ref="AL330:AM331"/>
    <mergeCell ref="AJ330:AK331"/>
    <mergeCell ref="AH330:AI331"/>
    <mergeCell ref="AF330:AG331"/>
    <mergeCell ref="BB330:BC331"/>
    <mergeCell ref="AZ330:BA331"/>
    <mergeCell ref="AX330:AY331"/>
    <mergeCell ref="AV330:AW331"/>
    <mergeCell ref="AT330:AU331"/>
    <mergeCell ref="AR330:AS331"/>
    <mergeCell ref="F332:F333"/>
    <mergeCell ref="E332:E333"/>
    <mergeCell ref="C332:D332"/>
    <mergeCell ref="B332:B333"/>
    <mergeCell ref="C331:D331"/>
    <mergeCell ref="BL330:BN331"/>
    <mergeCell ref="BJ330:BK331"/>
    <mergeCell ref="BH330:BI331"/>
    <mergeCell ref="BF330:BG331"/>
    <mergeCell ref="BD330:BE331"/>
    <mergeCell ref="R332:S333"/>
    <mergeCell ref="P332:Q333"/>
    <mergeCell ref="N332:O333"/>
    <mergeCell ref="L332:M333"/>
    <mergeCell ref="J332:K333"/>
    <mergeCell ref="H332:I333"/>
    <mergeCell ref="AD332:AE333"/>
    <mergeCell ref="AB332:AC333"/>
    <mergeCell ref="Z332:AA333"/>
    <mergeCell ref="X332:Y333"/>
    <mergeCell ref="V332:W333"/>
    <mergeCell ref="T332:U333"/>
    <mergeCell ref="AP332:AQ333"/>
    <mergeCell ref="AN332:AO333"/>
    <mergeCell ref="AL332:AM333"/>
    <mergeCell ref="AJ332:AK333"/>
    <mergeCell ref="AH332:AI333"/>
    <mergeCell ref="AF332:AG333"/>
    <mergeCell ref="BB332:BC333"/>
    <mergeCell ref="AZ332:BA333"/>
    <mergeCell ref="AX332:AY333"/>
    <mergeCell ref="AV332:AW333"/>
    <mergeCell ref="AT332:AU333"/>
    <mergeCell ref="AR332:AS333"/>
    <mergeCell ref="F334:F335"/>
    <mergeCell ref="E334:E335"/>
    <mergeCell ref="C334:D334"/>
    <mergeCell ref="B334:B335"/>
    <mergeCell ref="C333:D333"/>
    <mergeCell ref="BL332:BN333"/>
    <mergeCell ref="BJ332:BK333"/>
    <mergeCell ref="BH332:BI333"/>
    <mergeCell ref="BF332:BG333"/>
    <mergeCell ref="BD332:BE333"/>
    <mergeCell ref="R334:S335"/>
    <mergeCell ref="P334:Q335"/>
    <mergeCell ref="N334:O335"/>
    <mergeCell ref="L334:M335"/>
    <mergeCell ref="J334:K335"/>
    <mergeCell ref="H334:I335"/>
    <mergeCell ref="AD334:AE335"/>
    <mergeCell ref="AB334:AC335"/>
    <mergeCell ref="Z334:AA335"/>
    <mergeCell ref="X334:Y335"/>
    <mergeCell ref="V334:W335"/>
    <mergeCell ref="T334:U335"/>
    <mergeCell ref="AP334:AQ335"/>
    <mergeCell ref="AN334:AO335"/>
    <mergeCell ref="AL334:AM335"/>
    <mergeCell ref="AJ334:AK335"/>
    <mergeCell ref="AH334:AI335"/>
    <mergeCell ref="AF334:AG335"/>
    <mergeCell ref="BB334:BC335"/>
    <mergeCell ref="AZ334:BA335"/>
    <mergeCell ref="AX334:AY335"/>
    <mergeCell ref="AV334:AW335"/>
    <mergeCell ref="AT334:AU335"/>
    <mergeCell ref="AR334:AS335"/>
    <mergeCell ref="F336:F337"/>
    <mergeCell ref="E336:E337"/>
    <mergeCell ref="C336:D336"/>
    <mergeCell ref="B336:B337"/>
    <mergeCell ref="C335:D335"/>
    <mergeCell ref="BL334:BN335"/>
    <mergeCell ref="BJ334:BK335"/>
    <mergeCell ref="BH334:BI335"/>
    <mergeCell ref="BF334:BG335"/>
    <mergeCell ref="BD334:BE335"/>
    <mergeCell ref="R336:S337"/>
    <mergeCell ref="P336:Q337"/>
    <mergeCell ref="N336:O337"/>
    <mergeCell ref="L336:M337"/>
    <mergeCell ref="J336:K337"/>
    <mergeCell ref="H336:I337"/>
    <mergeCell ref="AD336:AE337"/>
    <mergeCell ref="AB336:AC337"/>
    <mergeCell ref="Z336:AA337"/>
    <mergeCell ref="X336:Y337"/>
    <mergeCell ref="V336:W337"/>
    <mergeCell ref="T336:U337"/>
    <mergeCell ref="AP336:AQ337"/>
    <mergeCell ref="AN336:AO337"/>
    <mergeCell ref="AL336:AM337"/>
    <mergeCell ref="AJ336:AK337"/>
    <mergeCell ref="AH336:AI337"/>
    <mergeCell ref="AF336:AG337"/>
    <mergeCell ref="BB336:BC337"/>
    <mergeCell ref="AZ336:BA337"/>
    <mergeCell ref="AX336:AY337"/>
    <mergeCell ref="AV336:AW337"/>
    <mergeCell ref="AT336:AU337"/>
    <mergeCell ref="AR336:AS337"/>
    <mergeCell ref="F338:F339"/>
    <mergeCell ref="E338:E339"/>
    <mergeCell ref="C338:D338"/>
    <mergeCell ref="B338:B339"/>
    <mergeCell ref="C337:D337"/>
    <mergeCell ref="BL336:BN337"/>
    <mergeCell ref="BJ336:BK337"/>
    <mergeCell ref="BH336:BI337"/>
    <mergeCell ref="BF336:BG337"/>
    <mergeCell ref="BD336:BE337"/>
    <mergeCell ref="R338:S339"/>
    <mergeCell ref="P338:Q339"/>
    <mergeCell ref="N338:O339"/>
    <mergeCell ref="L338:M339"/>
    <mergeCell ref="J338:K339"/>
    <mergeCell ref="H338:I339"/>
    <mergeCell ref="AD338:AE339"/>
    <mergeCell ref="AB338:AC339"/>
    <mergeCell ref="Z338:AA339"/>
    <mergeCell ref="X338:Y339"/>
    <mergeCell ref="V338:W339"/>
    <mergeCell ref="T338:U339"/>
    <mergeCell ref="AP338:AQ339"/>
    <mergeCell ref="AN338:AO339"/>
    <mergeCell ref="AL338:AM339"/>
    <mergeCell ref="AJ338:AK339"/>
    <mergeCell ref="AH338:AI339"/>
    <mergeCell ref="AF338:AG339"/>
    <mergeCell ref="BB338:BC339"/>
    <mergeCell ref="AZ338:BA339"/>
    <mergeCell ref="AX338:AY339"/>
    <mergeCell ref="AV338:AW339"/>
    <mergeCell ref="AT338:AU339"/>
    <mergeCell ref="AR338:AS339"/>
    <mergeCell ref="F340:F341"/>
    <mergeCell ref="E340:E341"/>
    <mergeCell ref="C340:D340"/>
    <mergeCell ref="B340:B341"/>
    <mergeCell ref="C339:D339"/>
    <mergeCell ref="BL338:BN339"/>
    <mergeCell ref="BJ338:BK339"/>
    <mergeCell ref="BH338:BI339"/>
    <mergeCell ref="BF338:BG339"/>
    <mergeCell ref="BD338:BE339"/>
    <mergeCell ref="R340:S341"/>
    <mergeCell ref="P340:Q341"/>
    <mergeCell ref="N340:O341"/>
    <mergeCell ref="L340:M341"/>
    <mergeCell ref="J340:K341"/>
    <mergeCell ref="H340:I341"/>
    <mergeCell ref="AD340:AE341"/>
    <mergeCell ref="AB340:AC341"/>
    <mergeCell ref="Z340:AA341"/>
    <mergeCell ref="X340:Y341"/>
    <mergeCell ref="V340:W341"/>
    <mergeCell ref="T340:U341"/>
    <mergeCell ref="AP340:AQ341"/>
    <mergeCell ref="AN340:AO341"/>
    <mergeCell ref="AL340:AM341"/>
    <mergeCell ref="AJ340:AK341"/>
    <mergeCell ref="AH340:AI341"/>
    <mergeCell ref="AF340:AG341"/>
    <mergeCell ref="BB340:BC341"/>
    <mergeCell ref="AZ340:BA341"/>
    <mergeCell ref="AX340:AY341"/>
    <mergeCell ref="AV340:AW341"/>
    <mergeCell ref="AT340:AU341"/>
    <mergeCell ref="AR340:AS341"/>
    <mergeCell ref="F342:F343"/>
    <mergeCell ref="E342:E343"/>
    <mergeCell ref="C342:D342"/>
    <mergeCell ref="B342:B343"/>
    <mergeCell ref="C341:D341"/>
    <mergeCell ref="BL340:BN341"/>
    <mergeCell ref="BJ340:BK341"/>
    <mergeCell ref="BH340:BI341"/>
    <mergeCell ref="BF340:BG341"/>
    <mergeCell ref="BD340:BE341"/>
    <mergeCell ref="R342:S343"/>
    <mergeCell ref="P342:Q343"/>
    <mergeCell ref="N342:O343"/>
    <mergeCell ref="L342:M343"/>
    <mergeCell ref="J342:K343"/>
    <mergeCell ref="H342:I343"/>
    <mergeCell ref="AD342:AE343"/>
    <mergeCell ref="AB342:AC343"/>
    <mergeCell ref="Z342:AA343"/>
    <mergeCell ref="X342:Y343"/>
    <mergeCell ref="V342:W343"/>
    <mergeCell ref="T342:U343"/>
    <mergeCell ref="AP342:AQ343"/>
    <mergeCell ref="AN342:AO343"/>
    <mergeCell ref="AL342:AM343"/>
    <mergeCell ref="AJ342:AK343"/>
    <mergeCell ref="AH342:AI343"/>
    <mergeCell ref="AF342:AG343"/>
    <mergeCell ref="BB342:BC343"/>
    <mergeCell ref="AZ342:BA343"/>
    <mergeCell ref="AX342:AY343"/>
    <mergeCell ref="AV342:AW343"/>
    <mergeCell ref="AT342:AU343"/>
    <mergeCell ref="AR342:AS343"/>
    <mergeCell ref="F344:F345"/>
    <mergeCell ref="E344:E345"/>
    <mergeCell ref="C344:D344"/>
    <mergeCell ref="B344:B345"/>
    <mergeCell ref="C343:D343"/>
    <mergeCell ref="BL342:BN343"/>
    <mergeCell ref="BJ342:BK343"/>
    <mergeCell ref="BH342:BI343"/>
    <mergeCell ref="BF342:BG343"/>
    <mergeCell ref="BD342:BE343"/>
    <mergeCell ref="R344:S345"/>
    <mergeCell ref="P344:Q345"/>
    <mergeCell ref="N344:O345"/>
    <mergeCell ref="L344:M345"/>
    <mergeCell ref="J344:K345"/>
    <mergeCell ref="H344:I345"/>
    <mergeCell ref="AD344:AE345"/>
    <mergeCell ref="AB344:AC345"/>
    <mergeCell ref="Z344:AA345"/>
    <mergeCell ref="X344:Y345"/>
    <mergeCell ref="V344:W345"/>
    <mergeCell ref="T344:U345"/>
    <mergeCell ref="AP344:AQ345"/>
    <mergeCell ref="AN344:AO345"/>
    <mergeCell ref="AL344:AM345"/>
    <mergeCell ref="AJ344:AK345"/>
    <mergeCell ref="AH344:AI345"/>
    <mergeCell ref="AF344:AG345"/>
    <mergeCell ref="BB344:BC345"/>
    <mergeCell ref="AZ344:BA345"/>
    <mergeCell ref="AX344:AY345"/>
    <mergeCell ref="AV344:AW345"/>
    <mergeCell ref="AT344:AU345"/>
    <mergeCell ref="AR344:AS345"/>
    <mergeCell ref="J346:K347"/>
    <mergeCell ref="H346:I347"/>
    <mergeCell ref="D346:E347"/>
    <mergeCell ref="B346:C347"/>
    <mergeCell ref="C345:D345"/>
    <mergeCell ref="BL344:BN345"/>
    <mergeCell ref="BJ344:BK345"/>
    <mergeCell ref="BH344:BI345"/>
    <mergeCell ref="BF344:BG345"/>
    <mergeCell ref="BD344:BE345"/>
    <mergeCell ref="V346:W347"/>
    <mergeCell ref="T346:U347"/>
    <mergeCell ref="R346:S347"/>
    <mergeCell ref="P346:Q347"/>
    <mergeCell ref="N346:O347"/>
    <mergeCell ref="L346:M347"/>
    <mergeCell ref="AH346:AI347"/>
    <mergeCell ref="AF346:AG347"/>
    <mergeCell ref="AD346:AE347"/>
    <mergeCell ref="AB346:AC347"/>
    <mergeCell ref="Z346:AA347"/>
    <mergeCell ref="X346:Y347"/>
    <mergeCell ref="AT346:AU347"/>
    <mergeCell ref="AR346:AS347"/>
    <mergeCell ref="AP346:AQ347"/>
    <mergeCell ref="AN346:AO347"/>
    <mergeCell ref="AL346:AM347"/>
    <mergeCell ref="AJ346:AK347"/>
    <mergeCell ref="B348:C348"/>
    <mergeCell ref="BL346:BN347"/>
    <mergeCell ref="BJ346:BK347"/>
    <mergeCell ref="BH346:BI347"/>
    <mergeCell ref="BF346:BG347"/>
    <mergeCell ref="BD346:BE347"/>
    <mergeCell ref="BB346:BC347"/>
    <mergeCell ref="AZ346:BA347"/>
    <mergeCell ref="AX346:AY347"/>
    <mergeCell ref="AV346:AW347"/>
    <mergeCell ref="P348:Q348"/>
    <mergeCell ref="N348:O348"/>
    <mergeCell ref="L348:M348"/>
    <mergeCell ref="J348:K348"/>
    <mergeCell ref="H348:I348"/>
    <mergeCell ref="D348:E348"/>
    <mergeCell ref="AB348:AC348"/>
    <mergeCell ref="Z348:AA348"/>
    <mergeCell ref="X348:Y348"/>
    <mergeCell ref="V348:W348"/>
    <mergeCell ref="T348:U348"/>
    <mergeCell ref="R348:S348"/>
    <mergeCell ref="AN348:AO348"/>
    <mergeCell ref="AL348:AM348"/>
    <mergeCell ref="AJ348:AK348"/>
    <mergeCell ref="AH348:AI348"/>
    <mergeCell ref="AF348:AG348"/>
    <mergeCell ref="AD348:AE348"/>
    <mergeCell ref="AZ348:BA348"/>
    <mergeCell ref="AX348:AY348"/>
    <mergeCell ref="AV348:AW348"/>
    <mergeCell ref="AT348:AU348"/>
    <mergeCell ref="AR348:AS348"/>
    <mergeCell ref="AP348:AQ348"/>
    <mergeCell ref="BJ348:BK348"/>
    <mergeCell ref="BH348:BI348"/>
    <mergeCell ref="BF348:BG348"/>
    <mergeCell ref="BD348:BE348"/>
    <mergeCell ref="BB348:BC348"/>
    <mergeCell ref="O351:R351"/>
    <mergeCell ref="AK351:AN351"/>
    <mergeCell ref="AH351:AJ351"/>
    <mergeCell ref="AD351:AF351"/>
    <mergeCell ref="Z351:AC351"/>
    <mergeCell ref="D351:E351"/>
    <mergeCell ref="B351:C351"/>
    <mergeCell ref="N349:O349"/>
    <mergeCell ref="L349:M349"/>
    <mergeCell ref="J349:K349"/>
    <mergeCell ref="D349:E349"/>
    <mergeCell ref="W351:Y351"/>
    <mergeCell ref="S351:U351"/>
    <mergeCell ref="O353:R353"/>
    <mergeCell ref="L353:N353"/>
    <mergeCell ref="H353:J353"/>
    <mergeCell ref="D353:E353"/>
    <mergeCell ref="W353:Y353"/>
    <mergeCell ref="S353:U353"/>
    <mergeCell ref="L351:N351"/>
    <mergeCell ref="H351:J351"/>
    <mergeCell ref="B353:C353"/>
    <mergeCell ref="BI351:BK351"/>
    <mergeCell ref="BE351:BG351"/>
    <mergeCell ref="AZ351:BD351"/>
    <mergeCell ref="AS351:AU351"/>
    <mergeCell ref="AO351:AQ351"/>
    <mergeCell ref="AK353:AN353"/>
    <mergeCell ref="AH353:AJ353"/>
    <mergeCell ref="AD353:AF353"/>
    <mergeCell ref="Z353:AC353"/>
    <mergeCell ref="BA354:BN354"/>
    <mergeCell ref="BI353:BK353"/>
    <mergeCell ref="BE353:BG353"/>
    <mergeCell ref="AZ353:BD353"/>
    <mergeCell ref="AS353:AU353"/>
    <mergeCell ref="AO353:AQ353"/>
    <mergeCell ref="C242:D242"/>
    <mergeCell ref="H245:I246"/>
    <mergeCell ref="C245:D246"/>
    <mergeCell ref="T246:U246"/>
    <mergeCell ref="AB245:AG245"/>
    <mergeCell ref="Z245:AA246"/>
    <mergeCell ref="R246:S246"/>
    <mergeCell ref="P246:Q246"/>
    <mergeCell ref="AF246:AG246"/>
    <mergeCell ref="AD246:AE246"/>
    <mergeCell ref="B245:B246"/>
    <mergeCell ref="J246:K246"/>
    <mergeCell ref="N246:O246"/>
    <mergeCell ref="L246:M246"/>
    <mergeCell ref="J245:O245"/>
    <mergeCell ref="BF245:BK245"/>
    <mergeCell ref="AZ245:BE245"/>
    <mergeCell ref="AT245:AY245"/>
    <mergeCell ref="AN245:AS245"/>
    <mergeCell ref="AH245:AM245"/>
    <mergeCell ref="P245:U245"/>
    <mergeCell ref="AP246:AQ246"/>
    <mergeCell ref="AN246:AO246"/>
    <mergeCell ref="AL246:AM246"/>
    <mergeCell ref="AJ246:AK246"/>
    <mergeCell ref="AH246:AI246"/>
    <mergeCell ref="F247:F248"/>
    <mergeCell ref="P247:Q248"/>
    <mergeCell ref="N247:O248"/>
    <mergeCell ref="L247:M248"/>
    <mergeCell ref="J247:K248"/>
    <mergeCell ref="E247:E248"/>
    <mergeCell ref="C247:D247"/>
    <mergeCell ref="B247:B248"/>
    <mergeCell ref="BJ246:BK246"/>
    <mergeCell ref="BH246:BI246"/>
    <mergeCell ref="BF246:BG246"/>
    <mergeCell ref="BD246:BE246"/>
    <mergeCell ref="BB246:BC246"/>
    <mergeCell ref="AZ246:BA246"/>
    <mergeCell ref="R247:S248"/>
    <mergeCell ref="H247:I248"/>
    <mergeCell ref="AD247:AE248"/>
    <mergeCell ref="AB247:AC248"/>
    <mergeCell ref="Z247:AA248"/>
    <mergeCell ref="X247:Y248"/>
    <mergeCell ref="V247:W248"/>
    <mergeCell ref="T247:U248"/>
    <mergeCell ref="AP247:AQ248"/>
    <mergeCell ref="AN247:AO248"/>
    <mergeCell ref="AL247:AM248"/>
    <mergeCell ref="AJ247:AK248"/>
    <mergeCell ref="AH247:AI248"/>
    <mergeCell ref="AF247:AG248"/>
    <mergeCell ref="BB247:BC248"/>
    <mergeCell ref="AZ247:BA248"/>
    <mergeCell ref="AX247:AY248"/>
    <mergeCell ref="AV247:AW248"/>
    <mergeCell ref="AT247:AU248"/>
    <mergeCell ref="AR247:AS248"/>
    <mergeCell ref="F249:F250"/>
    <mergeCell ref="E249:E250"/>
    <mergeCell ref="C249:D249"/>
    <mergeCell ref="B249:B250"/>
    <mergeCell ref="C248:D248"/>
    <mergeCell ref="BL247:BN248"/>
    <mergeCell ref="BJ247:BK248"/>
    <mergeCell ref="BH247:BI248"/>
    <mergeCell ref="BF247:BG248"/>
    <mergeCell ref="BD247:BE248"/>
    <mergeCell ref="R249:S250"/>
    <mergeCell ref="P249:Q250"/>
    <mergeCell ref="N249:O250"/>
    <mergeCell ref="L249:M250"/>
    <mergeCell ref="J249:K250"/>
    <mergeCell ref="H249:I250"/>
    <mergeCell ref="AD249:AE250"/>
    <mergeCell ref="AB249:AC250"/>
    <mergeCell ref="Z249:AA250"/>
    <mergeCell ref="X249:Y250"/>
    <mergeCell ref="V249:W250"/>
    <mergeCell ref="T249:U250"/>
    <mergeCell ref="AP249:AQ250"/>
    <mergeCell ref="AN249:AO250"/>
    <mergeCell ref="AL249:AM250"/>
    <mergeCell ref="AJ249:AK250"/>
    <mergeCell ref="AH249:AI250"/>
    <mergeCell ref="AF249:AG250"/>
    <mergeCell ref="BB249:BC250"/>
    <mergeCell ref="AZ249:BA250"/>
    <mergeCell ref="AX249:AY250"/>
    <mergeCell ref="AV249:AW250"/>
    <mergeCell ref="AT249:AU250"/>
    <mergeCell ref="AR249:AS250"/>
    <mergeCell ref="F251:F252"/>
    <mergeCell ref="E251:E252"/>
    <mergeCell ref="C251:D251"/>
    <mergeCell ref="B251:B252"/>
    <mergeCell ref="C250:D250"/>
    <mergeCell ref="BL249:BN250"/>
    <mergeCell ref="BJ249:BK250"/>
    <mergeCell ref="BH249:BI250"/>
    <mergeCell ref="BF249:BG250"/>
    <mergeCell ref="BD249:BE250"/>
    <mergeCell ref="R251:S252"/>
    <mergeCell ref="P251:Q252"/>
    <mergeCell ref="N251:O252"/>
    <mergeCell ref="L251:M252"/>
    <mergeCell ref="J251:K252"/>
    <mergeCell ref="H251:I252"/>
    <mergeCell ref="AD251:AE252"/>
    <mergeCell ref="AB251:AC252"/>
    <mergeCell ref="Z251:AA252"/>
    <mergeCell ref="X251:Y252"/>
    <mergeCell ref="V251:W252"/>
    <mergeCell ref="T251:U252"/>
    <mergeCell ref="AP251:AQ252"/>
    <mergeCell ref="AN251:AO252"/>
    <mergeCell ref="AL251:AM252"/>
    <mergeCell ref="AJ251:AK252"/>
    <mergeCell ref="AH251:AI252"/>
    <mergeCell ref="AF251:AG252"/>
    <mergeCell ref="BB251:BC252"/>
    <mergeCell ref="AZ251:BA252"/>
    <mergeCell ref="AX251:AY252"/>
    <mergeCell ref="AV251:AW252"/>
    <mergeCell ref="AT251:AU252"/>
    <mergeCell ref="AR251:AS252"/>
    <mergeCell ref="F253:F254"/>
    <mergeCell ref="E253:E254"/>
    <mergeCell ref="C253:D253"/>
    <mergeCell ref="B253:B254"/>
    <mergeCell ref="C252:D252"/>
    <mergeCell ref="BL251:BN252"/>
    <mergeCell ref="BJ251:BK252"/>
    <mergeCell ref="BH251:BI252"/>
    <mergeCell ref="BF251:BG252"/>
    <mergeCell ref="BD251:BE252"/>
    <mergeCell ref="R253:S254"/>
    <mergeCell ref="P253:Q254"/>
    <mergeCell ref="N253:O254"/>
    <mergeCell ref="L253:M254"/>
    <mergeCell ref="J253:K254"/>
    <mergeCell ref="H253:I254"/>
    <mergeCell ref="AD253:AE254"/>
    <mergeCell ref="AB253:AC254"/>
    <mergeCell ref="Z253:AA254"/>
    <mergeCell ref="X253:Y254"/>
    <mergeCell ref="V253:W254"/>
    <mergeCell ref="T253:U254"/>
    <mergeCell ref="AP253:AQ254"/>
    <mergeCell ref="AN253:AO254"/>
    <mergeCell ref="AL253:AM254"/>
    <mergeCell ref="AJ253:AK254"/>
    <mergeCell ref="AH253:AI254"/>
    <mergeCell ref="AF253:AG254"/>
    <mergeCell ref="BB253:BC254"/>
    <mergeCell ref="AZ253:BA254"/>
    <mergeCell ref="AX253:AY254"/>
    <mergeCell ref="AV253:AW254"/>
    <mergeCell ref="AT253:AU254"/>
    <mergeCell ref="AR253:AS254"/>
    <mergeCell ref="F255:F256"/>
    <mergeCell ref="E255:E256"/>
    <mergeCell ref="C255:D255"/>
    <mergeCell ref="B255:B256"/>
    <mergeCell ref="C254:D254"/>
    <mergeCell ref="BL253:BN254"/>
    <mergeCell ref="BJ253:BK254"/>
    <mergeCell ref="BH253:BI254"/>
    <mergeCell ref="BF253:BG254"/>
    <mergeCell ref="BD253:BE254"/>
    <mergeCell ref="R255:S256"/>
    <mergeCell ref="P255:Q256"/>
    <mergeCell ref="N255:O256"/>
    <mergeCell ref="L255:M256"/>
    <mergeCell ref="J255:K256"/>
    <mergeCell ref="H255:I256"/>
    <mergeCell ref="AD255:AE256"/>
    <mergeCell ref="AB255:AC256"/>
    <mergeCell ref="Z255:AA256"/>
    <mergeCell ref="X255:Y256"/>
    <mergeCell ref="V255:W256"/>
    <mergeCell ref="T255:U256"/>
    <mergeCell ref="AP255:AQ256"/>
    <mergeCell ref="AN255:AO256"/>
    <mergeCell ref="AL255:AM256"/>
    <mergeCell ref="AJ255:AK256"/>
    <mergeCell ref="AH255:AI256"/>
    <mergeCell ref="AF255:AG256"/>
    <mergeCell ref="BB255:BC256"/>
    <mergeCell ref="AZ255:BA256"/>
    <mergeCell ref="AX255:AY256"/>
    <mergeCell ref="AV255:AW256"/>
    <mergeCell ref="AT255:AU256"/>
    <mergeCell ref="AR255:AS256"/>
    <mergeCell ref="F257:F258"/>
    <mergeCell ref="E257:E258"/>
    <mergeCell ref="C257:D257"/>
    <mergeCell ref="B257:B258"/>
    <mergeCell ref="C256:D256"/>
    <mergeCell ref="BL255:BN256"/>
    <mergeCell ref="BJ255:BK256"/>
    <mergeCell ref="BH255:BI256"/>
    <mergeCell ref="BF255:BG256"/>
    <mergeCell ref="BD255:BE256"/>
    <mergeCell ref="R257:S258"/>
    <mergeCell ref="P257:Q258"/>
    <mergeCell ref="N257:O258"/>
    <mergeCell ref="L257:M258"/>
    <mergeCell ref="J257:K258"/>
    <mergeCell ref="H257:I258"/>
    <mergeCell ref="AD257:AE258"/>
    <mergeCell ref="AB257:AC258"/>
    <mergeCell ref="Z257:AA258"/>
    <mergeCell ref="X257:Y258"/>
    <mergeCell ref="V257:W258"/>
    <mergeCell ref="T257:U258"/>
    <mergeCell ref="AP257:AQ258"/>
    <mergeCell ref="AN257:AO258"/>
    <mergeCell ref="AL257:AM258"/>
    <mergeCell ref="AJ257:AK258"/>
    <mergeCell ref="AH257:AI258"/>
    <mergeCell ref="AF257:AG258"/>
    <mergeCell ref="BB257:BC258"/>
    <mergeCell ref="AZ257:BA258"/>
    <mergeCell ref="AX257:AY258"/>
    <mergeCell ref="AV257:AW258"/>
    <mergeCell ref="AT257:AU258"/>
    <mergeCell ref="AR257:AS258"/>
    <mergeCell ref="F259:F260"/>
    <mergeCell ref="E259:E260"/>
    <mergeCell ref="C259:D259"/>
    <mergeCell ref="B259:B260"/>
    <mergeCell ref="C258:D258"/>
    <mergeCell ref="BL257:BN258"/>
    <mergeCell ref="BJ257:BK258"/>
    <mergeCell ref="BH257:BI258"/>
    <mergeCell ref="BF257:BG258"/>
    <mergeCell ref="BD257:BE258"/>
    <mergeCell ref="R259:S260"/>
    <mergeCell ref="P259:Q260"/>
    <mergeCell ref="N259:O260"/>
    <mergeCell ref="L259:M260"/>
    <mergeCell ref="J259:K260"/>
    <mergeCell ref="H259:I260"/>
    <mergeCell ref="AD259:AE260"/>
    <mergeCell ref="AB259:AC260"/>
    <mergeCell ref="Z259:AA260"/>
    <mergeCell ref="X259:Y260"/>
    <mergeCell ref="V259:W260"/>
    <mergeCell ref="T259:U260"/>
    <mergeCell ref="AP259:AQ260"/>
    <mergeCell ref="AN259:AO260"/>
    <mergeCell ref="AL259:AM260"/>
    <mergeCell ref="AJ259:AK260"/>
    <mergeCell ref="AH259:AI260"/>
    <mergeCell ref="AF259:AG260"/>
    <mergeCell ref="BB259:BC260"/>
    <mergeCell ref="AZ259:BA260"/>
    <mergeCell ref="AX259:AY260"/>
    <mergeCell ref="AV259:AW260"/>
    <mergeCell ref="AT259:AU260"/>
    <mergeCell ref="AR259:AS260"/>
    <mergeCell ref="F261:F262"/>
    <mergeCell ref="E261:E262"/>
    <mergeCell ref="C261:D261"/>
    <mergeCell ref="B261:B262"/>
    <mergeCell ref="C260:D260"/>
    <mergeCell ref="BL259:BN260"/>
    <mergeCell ref="BJ259:BK260"/>
    <mergeCell ref="BH259:BI260"/>
    <mergeCell ref="BF259:BG260"/>
    <mergeCell ref="BD259:BE260"/>
    <mergeCell ref="R261:S262"/>
    <mergeCell ref="P261:Q262"/>
    <mergeCell ref="N261:O262"/>
    <mergeCell ref="L261:M262"/>
    <mergeCell ref="J261:K262"/>
    <mergeCell ref="H261:I262"/>
    <mergeCell ref="AD261:AE262"/>
    <mergeCell ref="AB261:AC262"/>
    <mergeCell ref="Z261:AA262"/>
    <mergeCell ref="X261:Y262"/>
    <mergeCell ref="V261:W262"/>
    <mergeCell ref="T261:U262"/>
    <mergeCell ref="AP261:AQ262"/>
    <mergeCell ref="AN261:AO262"/>
    <mergeCell ref="AL261:AM262"/>
    <mergeCell ref="AJ261:AK262"/>
    <mergeCell ref="AH261:AI262"/>
    <mergeCell ref="AF261:AG262"/>
    <mergeCell ref="BB261:BC262"/>
    <mergeCell ref="AZ261:BA262"/>
    <mergeCell ref="AX261:AY262"/>
    <mergeCell ref="AV261:AW262"/>
    <mergeCell ref="AT261:AU262"/>
    <mergeCell ref="AR261:AS262"/>
    <mergeCell ref="F263:F264"/>
    <mergeCell ref="E263:E264"/>
    <mergeCell ref="C263:D263"/>
    <mergeCell ref="B263:B264"/>
    <mergeCell ref="C262:D262"/>
    <mergeCell ref="BL261:BN262"/>
    <mergeCell ref="BJ261:BK262"/>
    <mergeCell ref="BH261:BI262"/>
    <mergeCell ref="BF261:BG262"/>
    <mergeCell ref="BD261:BE262"/>
    <mergeCell ref="R263:S264"/>
    <mergeCell ref="P263:Q264"/>
    <mergeCell ref="N263:O264"/>
    <mergeCell ref="L263:M264"/>
    <mergeCell ref="J263:K264"/>
    <mergeCell ref="H263:I264"/>
    <mergeCell ref="AD263:AE264"/>
    <mergeCell ref="AB263:AC264"/>
    <mergeCell ref="Z263:AA264"/>
    <mergeCell ref="X263:Y264"/>
    <mergeCell ref="V263:W264"/>
    <mergeCell ref="T263:U264"/>
    <mergeCell ref="AP263:AQ264"/>
    <mergeCell ref="AN263:AO264"/>
    <mergeCell ref="AL263:AM264"/>
    <mergeCell ref="AJ263:AK264"/>
    <mergeCell ref="AH263:AI264"/>
    <mergeCell ref="AF263:AG264"/>
    <mergeCell ref="BB263:BC264"/>
    <mergeCell ref="AZ263:BA264"/>
    <mergeCell ref="AX263:AY264"/>
    <mergeCell ref="AV263:AW264"/>
    <mergeCell ref="AT263:AU264"/>
    <mergeCell ref="AR263:AS264"/>
    <mergeCell ref="F265:F266"/>
    <mergeCell ref="E265:E266"/>
    <mergeCell ref="C265:D265"/>
    <mergeCell ref="B265:B266"/>
    <mergeCell ref="C264:D264"/>
    <mergeCell ref="BL263:BN264"/>
    <mergeCell ref="BJ263:BK264"/>
    <mergeCell ref="BH263:BI264"/>
    <mergeCell ref="BF263:BG264"/>
    <mergeCell ref="BD263:BE264"/>
    <mergeCell ref="R265:S266"/>
    <mergeCell ref="P265:Q266"/>
    <mergeCell ref="N265:O266"/>
    <mergeCell ref="L265:M266"/>
    <mergeCell ref="J265:K266"/>
    <mergeCell ref="H265:I266"/>
    <mergeCell ref="AD265:AE266"/>
    <mergeCell ref="AB265:AC266"/>
    <mergeCell ref="Z265:AA266"/>
    <mergeCell ref="X265:Y266"/>
    <mergeCell ref="V265:W266"/>
    <mergeCell ref="T265:U266"/>
    <mergeCell ref="AP265:AQ266"/>
    <mergeCell ref="AN265:AO266"/>
    <mergeCell ref="AL265:AM266"/>
    <mergeCell ref="AJ265:AK266"/>
    <mergeCell ref="AH265:AI266"/>
    <mergeCell ref="AF265:AG266"/>
    <mergeCell ref="BB265:BC266"/>
    <mergeCell ref="AZ265:BA266"/>
    <mergeCell ref="AX265:AY266"/>
    <mergeCell ref="AV265:AW266"/>
    <mergeCell ref="AT265:AU266"/>
    <mergeCell ref="AR265:AS266"/>
    <mergeCell ref="F267:F268"/>
    <mergeCell ref="E267:E268"/>
    <mergeCell ref="C267:D267"/>
    <mergeCell ref="B267:B268"/>
    <mergeCell ref="C266:D266"/>
    <mergeCell ref="BL265:BN266"/>
    <mergeCell ref="BJ265:BK266"/>
    <mergeCell ref="BH265:BI266"/>
    <mergeCell ref="BF265:BG266"/>
    <mergeCell ref="BD265:BE266"/>
    <mergeCell ref="R267:S268"/>
    <mergeCell ref="P267:Q268"/>
    <mergeCell ref="N267:O268"/>
    <mergeCell ref="L267:M268"/>
    <mergeCell ref="J267:K268"/>
    <mergeCell ref="H267:I268"/>
    <mergeCell ref="AD267:AE268"/>
    <mergeCell ref="AB267:AC268"/>
    <mergeCell ref="Z267:AA268"/>
    <mergeCell ref="X267:Y268"/>
    <mergeCell ref="V267:W268"/>
    <mergeCell ref="T267:U268"/>
    <mergeCell ref="AP267:AQ268"/>
    <mergeCell ref="AN267:AO268"/>
    <mergeCell ref="AL267:AM268"/>
    <mergeCell ref="AJ267:AK268"/>
    <mergeCell ref="AH267:AI268"/>
    <mergeCell ref="AF267:AG268"/>
    <mergeCell ref="BB267:BC268"/>
    <mergeCell ref="AZ267:BA268"/>
    <mergeCell ref="AX267:AY268"/>
    <mergeCell ref="AV267:AW268"/>
    <mergeCell ref="AT267:AU268"/>
    <mergeCell ref="AR267:AS268"/>
    <mergeCell ref="F269:F270"/>
    <mergeCell ref="E269:E270"/>
    <mergeCell ref="C269:D269"/>
    <mergeCell ref="B269:B270"/>
    <mergeCell ref="C268:D268"/>
    <mergeCell ref="BL267:BN268"/>
    <mergeCell ref="BJ267:BK268"/>
    <mergeCell ref="BH267:BI268"/>
    <mergeCell ref="BF267:BG268"/>
    <mergeCell ref="BD267:BE268"/>
    <mergeCell ref="R269:S270"/>
    <mergeCell ref="P269:Q270"/>
    <mergeCell ref="N269:O270"/>
    <mergeCell ref="L269:M270"/>
    <mergeCell ref="J269:K270"/>
    <mergeCell ref="H269:I270"/>
    <mergeCell ref="AD269:AE270"/>
    <mergeCell ref="AB269:AC270"/>
    <mergeCell ref="Z269:AA270"/>
    <mergeCell ref="X269:Y270"/>
    <mergeCell ref="V269:W270"/>
    <mergeCell ref="T269:U270"/>
    <mergeCell ref="AP269:AQ270"/>
    <mergeCell ref="AN269:AO270"/>
    <mergeCell ref="AL269:AM270"/>
    <mergeCell ref="AJ269:AK270"/>
    <mergeCell ref="AH269:AI270"/>
    <mergeCell ref="AF269:AG270"/>
    <mergeCell ref="BB269:BC270"/>
    <mergeCell ref="AZ269:BA270"/>
    <mergeCell ref="AX269:AY270"/>
    <mergeCell ref="AV269:AW270"/>
    <mergeCell ref="AT269:AU270"/>
    <mergeCell ref="AR269:AS270"/>
    <mergeCell ref="F271:F272"/>
    <mergeCell ref="E271:E272"/>
    <mergeCell ref="C271:D271"/>
    <mergeCell ref="B271:B272"/>
    <mergeCell ref="C270:D270"/>
    <mergeCell ref="BL269:BN270"/>
    <mergeCell ref="BJ269:BK270"/>
    <mergeCell ref="BH269:BI270"/>
    <mergeCell ref="BF269:BG270"/>
    <mergeCell ref="BD269:BE270"/>
    <mergeCell ref="R271:S272"/>
    <mergeCell ref="P271:Q272"/>
    <mergeCell ref="N271:O272"/>
    <mergeCell ref="L271:M272"/>
    <mergeCell ref="J271:K272"/>
    <mergeCell ref="H271:I272"/>
    <mergeCell ref="AD271:AE272"/>
    <mergeCell ref="AB271:AC272"/>
    <mergeCell ref="Z271:AA272"/>
    <mergeCell ref="X271:Y272"/>
    <mergeCell ref="V271:W272"/>
    <mergeCell ref="T271:U272"/>
    <mergeCell ref="AP271:AQ272"/>
    <mergeCell ref="AN271:AO272"/>
    <mergeCell ref="AL271:AM272"/>
    <mergeCell ref="AJ271:AK272"/>
    <mergeCell ref="AH271:AI272"/>
    <mergeCell ref="AF271:AG272"/>
    <mergeCell ref="BB271:BC272"/>
    <mergeCell ref="AZ271:BA272"/>
    <mergeCell ref="AX271:AY272"/>
    <mergeCell ref="AV271:AW272"/>
    <mergeCell ref="AT271:AU272"/>
    <mergeCell ref="AR271:AS272"/>
    <mergeCell ref="F273:F274"/>
    <mergeCell ref="E273:E274"/>
    <mergeCell ref="C273:D273"/>
    <mergeCell ref="B273:B274"/>
    <mergeCell ref="C272:D272"/>
    <mergeCell ref="BL271:BN272"/>
    <mergeCell ref="BJ271:BK272"/>
    <mergeCell ref="BH271:BI272"/>
    <mergeCell ref="BF271:BG272"/>
    <mergeCell ref="BD271:BE272"/>
    <mergeCell ref="R273:S274"/>
    <mergeCell ref="P273:Q274"/>
    <mergeCell ref="N273:O274"/>
    <mergeCell ref="L273:M274"/>
    <mergeCell ref="J273:K274"/>
    <mergeCell ref="H273:I274"/>
    <mergeCell ref="AD273:AE274"/>
    <mergeCell ref="AB273:AC274"/>
    <mergeCell ref="Z273:AA274"/>
    <mergeCell ref="X273:Y274"/>
    <mergeCell ref="V273:W274"/>
    <mergeCell ref="T273:U274"/>
    <mergeCell ref="AP273:AQ274"/>
    <mergeCell ref="AN273:AO274"/>
    <mergeCell ref="AL273:AM274"/>
    <mergeCell ref="AJ273:AK274"/>
    <mergeCell ref="AH273:AI274"/>
    <mergeCell ref="AF273:AG274"/>
    <mergeCell ref="BB273:BC274"/>
    <mergeCell ref="AZ273:BA274"/>
    <mergeCell ref="AX273:AY274"/>
    <mergeCell ref="AV273:AW274"/>
    <mergeCell ref="AT273:AU274"/>
    <mergeCell ref="AR273:AS274"/>
    <mergeCell ref="F275:F276"/>
    <mergeCell ref="E275:E276"/>
    <mergeCell ref="C275:D275"/>
    <mergeCell ref="B275:B276"/>
    <mergeCell ref="C274:D274"/>
    <mergeCell ref="BL273:BN274"/>
    <mergeCell ref="BJ273:BK274"/>
    <mergeCell ref="BH273:BI274"/>
    <mergeCell ref="BF273:BG274"/>
    <mergeCell ref="BD273:BE274"/>
    <mergeCell ref="R275:S276"/>
    <mergeCell ref="P275:Q276"/>
    <mergeCell ref="N275:O276"/>
    <mergeCell ref="L275:M276"/>
    <mergeCell ref="J275:K276"/>
    <mergeCell ref="H275:I276"/>
    <mergeCell ref="AD275:AE276"/>
    <mergeCell ref="AB275:AC276"/>
    <mergeCell ref="Z275:AA276"/>
    <mergeCell ref="X275:Y276"/>
    <mergeCell ref="V275:W276"/>
    <mergeCell ref="T275:U276"/>
    <mergeCell ref="AP275:AQ276"/>
    <mergeCell ref="AN275:AO276"/>
    <mergeCell ref="AL275:AM276"/>
    <mergeCell ref="AJ275:AK276"/>
    <mergeCell ref="AH275:AI276"/>
    <mergeCell ref="AF275:AG276"/>
    <mergeCell ref="BB275:BC276"/>
    <mergeCell ref="AZ275:BA276"/>
    <mergeCell ref="AX275:AY276"/>
    <mergeCell ref="AV275:AW276"/>
    <mergeCell ref="AT275:AU276"/>
    <mergeCell ref="AR275:AS276"/>
    <mergeCell ref="F277:F278"/>
    <mergeCell ref="E277:E278"/>
    <mergeCell ref="C277:D277"/>
    <mergeCell ref="B277:B278"/>
    <mergeCell ref="C276:D276"/>
    <mergeCell ref="BL275:BN276"/>
    <mergeCell ref="BJ275:BK276"/>
    <mergeCell ref="BH275:BI276"/>
    <mergeCell ref="BF275:BG276"/>
    <mergeCell ref="BD275:BE276"/>
    <mergeCell ref="R277:S278"/>
    <mergeCell ref="P277:Q278"/>
    <mergeCell ref="N277:O278"/>
    <mergeCell ref="L277:M278"/>
    <mergeCell ref="J277:K278"/>
    <mergeCell ref="H277:I278"/>
    <mergeCell ref="AD277:AE278"/>
    <mergeCell ref="AB277:AC278"/>
    <mergeCell ref="Z277:AA278"/>
    <mergeCell ref="X277:Y278"/>
    <mergeCell ref="V277:W278"/>
    <mergeCell ref="T277:U278"/>
    <mergeCell ref="AP277:AQ278"/>
    <mergeCell ref="AN277:AO278"/>
    <mergeCell ref="AL277:AM278"/>
    <mergeCell ref="AJ277:AK278"/>
    <mergeCell ref="AH277:AI278"/>
    <mergeCell ref="AF277:AG278"/>
    <mergeCell ref="BB277:BC278"/>
    <mergeCell ref="AZ277:BA278"/>
    <mergeCell ref="AX277:AY278"/>
    <mergeCell ref="AV277:AW278"/>
    <mergeCell ref="AT277:AU278"/>
    <mergeCell ref="AR277:AS278"/>
    <mergeCell ref="F279:F280"/>
    <mergeCell ref="E279:E280"/>
    <mergeCell ref="C279:D279"/>
    <mergeCell ref="B279:B280"/>
    <mergeCell ref="C278:D278"/>
    <mergeCell ref="BL277:BN278"/>
    <mergeCell ref="BJ277:BK278"/>
    <mergeCell ref="BH277:BI278"/>
    <mergeCell ref="BF277:BG278"/>
    <mergeCell ref="BD277:BE278"/>
    <mergeCell ref="R279:S280"/>
    <mergeCell ref="P279:Q280"/>
    <mergeCell ref="N279:O280"/>
    <mergeCell ref="L279:M280"/>
    <mergeCell ref="J279:K280"/>
    <mergeCell ref="H279:I280"/>
    <mergeCell ref="AD279:AE280"/>
    <mergeCell ref="AB279:AC280"/>
    <mergeCell ref="Z279:AA280"/>
    <mergeCell ref="X279:Y280"/>
    <mergeCell ref="V279:W280"/>
    <mergeCell ref="T279:U280"/>
    <mergeCell ref="AP279:AQ280"/>
    <mergeCell ref="AN279:AO280"/>
    <mergeCell ref="AL279:AM280"/>
    <mergeCell ref="AJ279:AK280"/>
    <mergeCell ref="AH279:AI280"/>
    <mergeCell ref="AF279:AG280"/>
    <mergeCell ref="BB279:BC280"/>
    <mergeCell ref="AZ279:BA280"/>
    <mergeCell ref="AX279:AY280"/>
    <mergeCell ref="AV279:AW280"/>
    <mergeCell ref="AT279:AU280"/>
    <mergeCell ref="AR279:AS280"/>
    <mergeCell ref="F281:F282"/>
    <mergeCell ref="E281:E282"/>
    <mergeCell ref="C281:D281"/>
    <mergeCell ref="B281:B282"/>
    <mergeCell ref="C280:D280"/>
    <mergeCell ref="BL279:BN280"/>
    <mergeCell ref="BJ279:BK280"/>
    <mergeCell ref="BH279:BI280"/>
    <mergeCell ref="BF279:BG280"/>
    <mergeCell ref="BD279:BE280"/>
    <mergeCell ref="R281:S282"/>
    <mergeCell ref="P281:Q282"/>
    <mergeCell ref="N281:O282"/>
    <mergeCell ref="L281:M282"/>
    <mergeCell ref="J281:K282"/>
    <mergeCell ref="H281:I282"/>
    <mergeCell ref="AD281:AE282"/>
    <mergeCell ref="AB281:AC282"/>
    <mergeCell ref="Z281:AA282"/>
    <mergeCell ref="X281:Y282"/>
    <mergeCell ref="V281:W282"/>
    <mergeCell ref="T281:U282"/>
    <mergeCell ref="AP281:AQ282"/>
    <mergeCell ref="AN281:AO282"/>
    <mergeCell ref="AL281:AM282"/>
    <mergeCell ref="AJ281:AK282"/>
    <mergeCell ref="AH281:AI282"/>
    <mergeCell ref="AF281:AG282"/>
    <mergeCell ref="BB281:BC282"/>
    <mergeCell ref="AZ281:BA282"/>
    <mergeCell ref="AX281:AY282"/>
    <mergeCell ref="AV281:AW282"/>
    <mergeCell ref="AT281:AU282"/>
    <mergeCell ref="AR281:AS282"/>
    <mergeCell ref="F283:F284"/>
    <mergeCell ref="E283:E284"/>
    <mergeCell ref="C283:D283"/>
    <mergeCell ref="B283:B284"/>
    <mergeCell ref="C282:D282"/>
    <mergeCell ref="BL281:BN282"/>
    <mergeCell ref="BJ281:BK282"/>
    <mergeCell ref="BH281:BI282"/>
    <mergeCell ref="BF281:BG282"/>
    <mergeCell ref="BD281:BE282"/>
    <mergeCell ref="R283:S284"/>
    <mergeCell ref="P283:Q284"/>
    <mergeCell ref="N283:O284"/>
    <mergeCell ref="L283:M284"/>
    <mergeCell ref="J283:K284"/>
    <mergeCell ref="H283:I284"/>
    <mergeCell ref="AD283:AE284"/>
    <mergeCell ref="AB283:AC284"/>
    <mergeCell ref="Z283:AA284"/>
    <mergeCell ref="X283:Y284"/>
    <mergeCell ref="V283:W284"/>
    <mergeCell ref="T283:U284"/>
    <mergeCell ref="AP283:AQ284"/>
    <mergeCell ref="AN283:AO284"/>
    <mergeCell ref="AL283:AM284"/>
    <mergeCell ref="AJ283:AK284"/>
    <mergeCell ref="AH283:AI284"/>
    <mergeCell ref="AF283:AG284"/>
    <mergeCell ref="BB283:BC284"/>
    <mergeCell ref="AZ283:BA284"/>
    <mergeCell ref="AX283:AY284"/>
    <mergeCell ref="AV283:AW284"/>
    <mergeCell ref="AT283:AU284"/>
    <mergeCell ref="AR283:AS284"/>
    <mergeCell ref="F285:F286"/>
    <mergeCell ref="E285:E286"/>
    <mergeCell ref="C285:D285"/>
    <mergeCell ref="B285:B286"/>
    <mergeCell ref="C284:D284"/>
    <mergeCell ref="BL283:BN284"/>
    <mergeCell ref="BJ283:BK284"/>
    <mergeCell ref="BH283:BI284"/>
    <mergeCell ref="BF283:BG284"/>
    <mergeCell ref="BD283:BE284"/>
    <mergeCell ref="R285:S286"/>
    <mergeCell ref="P285:Q286"/>
    <mergeCell ref="N285:O286"/>
    <mergeCell ref="L285:M286"/>
    <mergeCell ref="J285:K286"/>
    <mergeCell ref="H285:I286"/>
    <mergeCell ref="AD285:AE286"/>
    <mergeCell ref="AB285:AC286"/>
    <mergeCell ref="Z285:AA286"/>
    <mergeCell ref="X285:Y286"/>
    <mergeCell ref="V285:W286"/>
    <mergeCell ref="T285:U286"/>
    <mergeCell ref="AP285:AQ286"/>
    <mergeCell ref="AN285:AO286"/>
    <mergeCell ref="AL285:AM286"/>
    <mergeCell ref="AJ285:AK286"/>
    <mergeCell ref="AH285:AI286"/>
    <mergeCell ref="AF285:AG286"/>
    <mergeCell ref="BB285:BC286"/>
    <mergeCell ref="AZ285:BA286"/>
    <mergeCell ref="AX285:AY286"/>
    <mergeCell ref="AV285:AW286"/>
    <mergeCell ref="AT285:AU286"/>
    <mergeCell ref="AR285:AS286"/>
    <mergeCell ref="J287:K288"/>
    <mergeCell ref="H287:I288"/>
    <mergeCell ref="D287:E288"/>
    <mergeCell ref="B287:C288"/>
    <mergeCell ref="C286:D286"/>
    <mergeCell ref="BL285:BN286"/>
    <mergeCell ref="BJ285:BK286"/>
    <mergeCell ref="BH285:BI286"/>
    <mergeCell ref="BF285:BG286"/>
    <mergeCell ref="BD285:BE286"/>
    <mergeCell ref="V287:W288"/>
    <mergeCell ref="T287:U288"/>
    <mergeCell ref="R287:S288"/>
    <mergeCell ref="P287:Q288"/>
    <mergeCell ref="N287:O288"/>
    <mergeCell ref="L287:M288"/>
    <mergeCell ref="AH287:AI288"/>
    <mergeCell ref="AF287:AG288"/>
    <mergeCell ref="AD287:AE288"/>
    <mergeCell ref="AB287:AC288"/>
    <mergeCell ref="Z287:AA288"/>
    <mergeCell ref="X287:Y288"/>
    <mergeCell ref="AT287:AU288"/>
    <mergeCell ref="AR287:AS288"/>
    <mergeCell ref="AP287:AQ288"/>
    <mergeCell ref="AN287:AO288"/>
    <mergeCell ref="AL287:AM288"/>
    <mergeCell ref="AJ287:AK288"/>
    <mergeCell ref="B289:C289"/>
    <mergeCell ref="BL287:BN288"/>
    <mergeCell ref="BJ287:BK288"/>
    <mergeCell ref="BH287:BI288"/>
    <mergeCell ref="BF287:BG288"/>
    <mergeCell ref="BD287:BE288"/>
    <mergeCell ref="BB287:BC288"/>
    <mergeCell ref="AZ287:BA288"/>
    <mergeCell ref="AX287:AY288"/>
    <mergeCell ref="AV287:AW288"/>
    <mergeCell ref="P289:Q289"/>
    <mergeCell ref="N289:O289"/>
    <mergeCell ref="L289:M289"/>
    <mergeCell ref="J289:K289"/>
    <mergeCell ref="H289:I289"/>
    <mergeCell ref="D289:E289"/>
    <mergeCell ref="AB289:AC289"/>
    <mergeCell ref="Z289:AA289"/>
    <mergeCell ref="X289:Y289"/>
    <mergeCell ref="V289:W289"/>
    <mergeCell ref="T289:U289"/>
    <mergeCell ref="R289:S289"/>
    <mergeCell ref="AN289:AO289"/>
    <mergeCell ref="AL289:AM289"/>
    <mergeCell ref="AJ289:AK289"/>
    <mergeCell ref="AH289:AI289"/>
    <mergeCell ref="AF289:AG289"/>
    <mergeCell ref="AD289:AE289"/>
    <mergeCell ref="AZ289:BA289"/>
    <mergeCell ref="AX289:AY289"/>
    <mergeCell ref="AV289:AW289"/>
    <mergeCell ref="AT289:AU289"/>
    <mergeCell ref="AR289:AS289"/>
    <mergeCell ref="AP289:AQ289"/>
    <mergeCell ref="BJ289:BK289"/>
    <mergeCell ref="BH289:BI289"/>
    <mergeCell ref="BF289:BG289"/>
    <mergeCell ref="BD289:BE289"/>
    <mergeCell ref="BB289:BC289"/>
    <mergeCell ref="O292:R292"/>
    <mergeCell ref="AK292:AN292"/>
    <mergeCell ref="AH292:AJ292"/>
    <mergeCell ref="AD292:AF292"/>
    <mergeCell ref="Z292:AC292"/>
    <mergeCell ref="D292:E292"/>
    <mergeCell ref="B292:C292"/>
    <mergeCell ref="N290:O290"/>
    <mergeCell ref="L290:M290"/>
    <mergeCell ref="J290:K290"/>
    <mergeCell ref="D290:E290"/>
    <mergeCell ref="W292:Y292"/>
    <mergeCell ref="S292:U292"/>
    <mergeCell ref="O294:R294"/>
    <mergeCell ref="L294:N294"/>
    <mergeCell ref="H294:J294"/>
    <mergeCell ref="D294:E294"/>
    <mergeCell ref="W294:Y294"/>
    <mergeCell ref="S294:U294"/>
    <mergeCell ref="L292:N292"/>
    <mergeCell ref="H292:J292"/>
    <mergeCell ref="B294:C294"/>
    <mergeCell ref="BI292:BK292"/>
    <mergeCell ref="BE292:BG292"/>
    <mergeCell ref="AZ292:BD292"/>
    <mergeCell ref="AS292:AU292"/>
    <mergeCell ref="AO292:AQ292"/>
    <mergeCell ref="AK294:AN294"/>
    <mergeCell ref="AH294:AJ294"/>
    <mergeCell ref="AD294:AF294"/>
    <mergeCell ref="Z294:AC294"/>
    <mergeCell ref="AE181:AK181"/>
    <mergeCell ref="E181:AC181"/>
    <mergeCell ref="B179:BN179"/>
    <mergeCell ref="BA295:BN295"/>
    <mergeCell ref="BI294:BK294"/>
    <mergeCell ref="BE294:BG294"/>
    <mergeCell ref="AZ294:BD294"/>
    <mergeCell ref="AS294:AU294"/>
    <mergeCell ref="AO294:AQ294"/>
    <mergeCell ref="BD183:BM183"/>
    <mergeCell ref="AE183:AH183"/>
    <mergeCell ref="E183:AC183"/>
    <mergeCell ref="C183:D183"/>
    <mergeCell ref="H186:I187"/>
    <mergeCell ref="C186:D187"/>
    <mergeCell ref="B186:B187"/>
    <mergeCell ref="J187:K187"/>
    <mergeCell ref="N187:O187"/>
    <mergeCell ref="L187:M187"/>
    <mergeCell ref="J186:O186"/>
    <mergeCell ref="AZ186:BE186"/>
    <mergeCell ref="AT186:AY186"/>
    <mergeCell ref="AN186:AS186"/>
    <mergeCell ref="AH186:AM186"/>
    <mergeCell ref="T187:U187"/>
    <mergeCell ref="AX187:AY187"/>
    <mergeCell ref="AV187:AW187"/>
    <mergeCell ref="AT187:AU187"/>
    <mergeCell ref="AR187:AS187"/>
    <mergeCell ref="AP187:AQ187"/>
    <mergeCell ref="R187:S187"/>
    <mergeCell ref="P187:Q187"/>
    <mergeCell ref="AF187:AG187"/>
    <mergeCell ref="AD187:AE187"/>
    <mergeCell ref="AB187:AC187"/>
    <mergeCell ref="X186:Y187"/>
    <mergeCell ref="V186:W187"/>
    <mergeCell ref="P186:U186"/>
    <mergeCell ref="AB186:AG186"/>
    <mergeCell ref="Z186:AA187"/>
    <mergeCell ref="AN187:AO187"/>
    <mergeCell ref="AL187:AM187"/>
    <mergeCell ref="AJ187:AK187"/>
    <mergeCell ref="AH187:AI187"/>
    <mergeCell ref="F188:F189"/>
    <mergeCell ref="P188:Q189"/>
    <mergeCell ref="N188:O189"/>
    <mergeCell ref="L188:M189"/>
    <mergeCell ref="J188:K189"/>
    <mergeCell ref="H188:I189"/>
    <mergeCell ref="E188:E189"/>
    <mergeCell ref="C188:D188"/>
    <mergeCell ref="B188:B189"/>
    <mergeCell ref="BJ187:BK187"/>
    <mergeCell ref="BH187:BI187"/>
    <mergeCell ref="BF187:BG187"/>
    <mergeCell ref="BD187:BE187"/>
    <mergeCell ref="BB187:BC187"/>
    <mergeCell ref="AZ187:BA187"/>
    <mergeCell ref="R188:S189"/>
    <mergeCell ref="AD188:AE189"/>
    <mergeCell ref="AB188:AC189"/>
    <mergeCell ref="Z188:AA189"/>
    <mergeCell ref="X188:Y189"/>
    <mergeCell ref="V188:W189"/>
    <mergeCell ref="T188:U189"/>
    <mergeCell ref="AP188:AQ189"/>
    <mergeCell ref="AN188:AO189"/>
    <mergeCell ref="AL188:AM189"/>
    <mergeCell ref="AJ188:AK189"/>
    <mergeCell ref="AH188:AI189"/>
    <mergeCell ref="AF188:AG189"/>
    <mergeCell ref="BB188:BC189"/>
    <mergeCell ref="AZ188:BA189"/>
    <mergeCell ref="AX188:AY189"/>
    <mergeCell ref="AV188:AW189"/>
    <mergeCell ref="AT188:AU189"/>
    <mergeCell ref="AR188:AS189"/>
    <mergeCell ref="F190:F191"/>
    <mergeCell ref="E190:E191"/>
    <mergeCell ref="C190:D190"/>
    <mergeCell ref="B190:B191"/>
    <mergeCell ref="C189:D189"/>
    <mergeCell ref="BL188:BN189"/>
    <mergeCell ref="BJ188:BK189"/>
    <mergeCell ref="BH188:BI189"/>
    <mergeCell ref="BF188:BG189"/>
    <mergeCell ref="BD188:BE189"/>
    <mergeCell ref="R190:S191"/>
    <mergeCell ref="P190:Q191"/>
    <mergeCell ref="N190:O191"/>
    <mergeCell ref="L190:M191"/>
    <mergeCell ref="J190:K191"/>
    <mergeCell ref="H190:I191"/>
    <mergeCell ref="AD190:AE191"/>
    <mergeCell ref="AB190:AC191"/>
    <mergeCell ref="Z190:AA191"/>
    <mergeCell ref="X190:Y191"/>
    <mergeCell ref="V190:W191"/>
    <mergeCell ref="T190:U191"/>
    <mergeCell ref="AP190:AQ191"/>
    <mergeCell ref="AN190:AO191"/>
    <mergeCell ref="AL190:AM191"/>
    <mergeCell ref="AJ190:AK191"/>
    <mergeCell ref="AH190:AI191"/>
    <mergeCell ref="AF190:AG191"/>
    <mergeCell ref="BB190:BC191"/>
    <mergeCell ref="AZ190:BA191"/>
    <mergeCell ref="AX190:AY191"/>
    <mergeCell ref="AV190:AW191"/>
    <mergeCell ref="AT190:AU191"/>
    <mergeCell ref="AR190:AS191"/>
    <mergeCell ref="F192:F193"/>
    <mergeCell ref="E192:E193"/>
    <mergeCell ref="C192:D192"/>
    <mergeCell ref="B192:B193"/>
    <mergeCell ref="C191:D191"/>
    <mergeCell ref="BL190:BN191"/>
    <mergeCell ref="BJ190:BK191"/>
    <mergeCell ref="BH190:BI191"/>
    <mergeCell ref="BF190:BG191"/>
    <mergeCell ref="BD190:BE191"/>
    <mergeCell ref="R192:S193"/>
    <mergeCell ref="P192:Q193"/>
    <mergeCell ref="N192:O193"/>
    <mergeCell ref="L192:M193"/>
    <mergeCell ref="J192:K193"/>
    <mergeCell ref="H192:I193"/>
    <mergeCell ref="AD192:AE193"/>
    <mergeCell ref="AB192:AC193"/>
    <mergeCell ref="Z192:AA193"/>
    <mergeCell ref="X192:Y193"/>
    <mergeCell ref="V192:W193"/>
    <mergeCell ref="T192:U193"/>
    <mergeCell ref="AP192:AQ193"/>
    <mergeCell ref="AN192:AO193"/>
    <mergeCell ref="AL192:AM193"/>
    <mergeCell ref="AJ192:AK193"/>
    <mergeCell ref="AH192:AI193"/>
    <mergeCell ref="AF192:AG193"/>
    <mergeCell ref="BB192:BC193"/>
    <mergeCell ref="AZ192:BA193"/>
    <mergeCell ref="AX192:AY193"/>
    <mergeCell ref="AV192:AW193"/>
    <mergeCell ref="AT192:AU193"/>
    <mergeCell ref="AR192:AS193"/>
    <mergeCell ref="F194:F195"/>
    <mergeCell ref="E194:E195"/>
    <mergeCell ref="C194:D194"/>
    <mergeCell ref="B194:B195"/>
    <mergeCell ref="C193:D193"/>
    <mergeCell ref="BL192:BN193"/>
    <mergeCell ref="BJ192:BK193"/>
    <mergeCell ref="BH192:BI193"/>
    <mergeCell ref="BF192:BG193"/>
    <mergeCell ref="BD192:BE193"/>
    <mergeCell ref="R194:S195"/>
    <mergeCell ref="P194:Q195"/>
    <mergeCell ref="N194:O195"/>
    <mergeCell ref="L194:M195"/>
    <mergeCell ref="J194:K195"/>
    <mergeCell ref="H194:I195"/>
    <mergeCell ref="AD194:AE195"/>
    <mergeCell ref="AB194:AC195"/>
    <mergeCell ref="Z194:AA195"/>
    <mergeCell ref="X194:Y195"/>
    <mergeCell ref="V194:W195"/>
    <mergeCell ref="T194:U195"/>
    <mergeCell ref="AP194:AQ195"/>
    <mergeCell ref="AN194:AO195"/>
    <mergeCell ref="AL194:AM195"/>
    <mergeCell ref="AJ194:AK195"/>
    <mergeCell ref="AH194:AI195"/>
    <mergeCell ref="AF194:AG195"/>
    <mergeCell ref="BB194:BC195"/>
    <mergeCell ref="AZ194:BA195"/>
    <mergeCell ref="AX194:AY195"/>
    <mergeCell ref="AV194:AW195"/>
    <mergeCell ref="AT194:AU195"/>
    <mergeCell ref="AR194:AS195"/>
    <mergeCell ref="F196:F197"/>
    <mergeCell ref="E196:E197"/>
    <mergeCell ref="C196:D196"/>
    <mergeCell ref="B196:B197"/>
    <mergeCell ref="C195:D195"/>
    <mergeCell ref="BL194:BN195"/>
    <mergeCell ref="BJ194:BK195"/>
    <mergeCell ref="BH194:BI195"/>
    <mergeCell ref="BF194:BG195"/>
    <mergeCell ref="BD194:BE195"/>
    <mergeCell ref="R196:S197"/>
    <mergeCell ref="P196:Q197"/>
    <mergeCell ref="N196:O197"/>
    <mergeCell ref="L196:M197"/>
    <mergeCell ref="J196:K197"/>
    <mergeCell ref="H196:I197"/>
    <mergeCell ref="AD196:AE197"/>
    <mergeCell ref="AB196:AC197"/>
    <mergeCell ref="Z196:AA197"/>
    <mergeCell ref="X196:Y197"/>
    <mergeCell ref="V196:W197"/>
    <mergeCell ref="T196:U197"/>
    <mergeCell ref="AP196:AQ197"/>
    <mergeCell ref="AN196:AO197"/>
    <mergeCell ref="AL196:AM197"/>
    <mergeCell ref="AJ196:AK197"/>
    <mergeCell ref="AH196:AI197"/>
    <mergeCell ref="AF196:AG197"/>
    <mergeCell ref="BB196:BC197"/>
    <mergeCell ref="AZ196:BA197"/>
    <mergeCell ref="AX196:AY197"/>
    <mergeCell ref="AV196:AW197"/>
    <mergeCell ref="AT196:AU197"/>
    <mergeCell ref="AR196:AS197"/>
    <mergeCell ref="F198:F199"/>
    <mergeCell ref="E198:E199"/>
    <mergeCell ref="C198:D198"/>
    <mergeCell ref="B198:B199"/>
    <mergeCell ref="C197:D197"/>
    <mergeCell ref="BL196:BN197"/>
    <mergeCell ref="BJ196:BK197"/>
    <mergeCell ref="BH196:BI197"/>
    <mergeCell ref="BF196:BG197"/>
    <mergeCell ref="BD196:BE197"/>
    <mergeCell ref="R198:S199"/>
    <mergeCell ref="P198:Q199"/>
    <mergeCell ref="N198:O199"/>
    <mergeCell ref="L198:M199"/>
    <mergeCell ref="J198:K199"/>
    <mergeCell ref="H198:I199"/>
    <mergeCell ref="AD198:AE199"/>
    <mergeCell ref="AB198:AC199"/>
    <mergeCell ref="Z198:AA199"/>
    <mergeCell ref="X198:Y199"/>
    <mergeCell ref="V198:W199"/>
    <mergeCell ref="T198:U199"/>
    <mergeCell ref="AP198:AQ199"/>
    <mergeCell ref="AN198:AO199"/>
    <mergeCell ref="AL198:AM199"/>
    <mergeCell ref="AJ198:AK199"/>
    <mergeCell ref="AH198:AI199"/>
    <mergeCell ref="AF198:AG199"/>
    <mergeCell ref="BB198:BC199"/>
    <mergeCell ref="AZ198:BA199"/>
    <mergeCell ref="AX198:AY199"/>
    <mergeCell ref="AV198:AW199"/>
    <mergeCell ref="AT198:AU199"/>
    <mergeCell ref="AR198:AS199"/>
    <mergeCell ref="F200:F201"/>
    <mergeCell ref="E200:E201"/>
    <mergeCell ref="C200:D200"/>
    <mergeCell ref="B200:B201"/>
    <mergeCell ref="C199:D199"/>
    <mergeCell ref="BL198:BN199"/>
    <mergeCell ref="BJ198:BK199"/>
    <mergeCell ref="BH198:BI199"/>
    <mergeCell ref="BF198:BG199"/>
    <mergeCell ref="BD198:BE199"/>
    <mergeCell ref="R200:S201"/>
    <mergeCell ref="P200:Q201"/>
    <mergeCell ref="N200:O201"/>
    <mergeCell ref="L200:M201"/>
    <mergeCell ref="J200:K201"/>
    <mergeCell ref="H200:I201"/>
    <mergeCell ref="AD200:AE201"/>
    <mergeCell ref="AB200:AC201"/>
    <mergeCell ref="Z200:AA201"/>
    <mergeCell ref="X200:Y201"/>
    <mergeCell ref="V200:W201"/>
    <mergeCell ref="T200:U201"/>
    <mergeCell ref="AP200:AQ201"/>
    <mergeCell ref="AN200:AO201"/>
    <mergeCell ref="AL200:AM201"/>
    <mergeCell ref="AJ200:AK201"/>
    <mergeCell ref="AH200:AI201"/>
    <mergeCell ref="AF200:AG201"/>
    <mergeCell ref="BB200:BC201"/>
    <mergeCell ref="AZ200:BA201"/>
    <mergeCell ref="AX200:AY201"/>
    <mergeCell ref="AV200:AW201"/>
    <mergeCell ref="AT200:AU201"/>
    <mergeCell ref="AR200:AS201"/>
    <mergeCell ref="F202:F203"/>
    <mergeCell ref="E202:E203"/>
    <mergeCell ref="C202:D202"/>
    <mergeCell ref="B202:B203"/>
    <mergeCell ref="C201:D201"/>
    <mergeCell ref="BL200:BN201"/>
    <mergeCell ref="BJ200:BK201"/>
    <mergeCell ref="BH200:BI201"/>
    <mergeCell ref="BF200:BG201"/>
    <mergeCell ref="BD200:BE201"/>
    <mergeCell ref="R202:S203"/>
    <mergeCell ref="P202:Q203"/>
    <mergeCell ref="N202:O203"/>
    <mergeCell ref="L202:M203"/>
    <mergeCell ref="J202:K203"/>
    <mergeCell ref="H202:I203"/>
    <mergeCell ref="AD202:AE203"/>
    <mergeCell ref="AB202:AC203"/>
    <mergeCell ref="Z202:AA203"/>
    <mergeCell ref="X202:Y203"/>
    <mergeCell ref="V202:W203"/>
    <mergeCell ref="T202:U203"/>
    <mergeCell ref="AP202:AQ203"/>
    <mergeCell ref="AN202:AO203"/>
    <mergeCell ref="AL202:AM203"/>
    <mergeCell ref="AJ202:AK203"/>
    <mergeCell ref="AH202:AI203"/>
    <mergeCell ref="AF202:AG203"/>
    <mergeCell ref="BB202:BC203"/>
    <mergeCell ref="AZ202:BA203"/>
    <mergeCell ref="AX202:AY203"/>
    <mergeCell ref="AV202:AW203"/>
    <mergeCell ref="AT202:AU203"/>
    <mergeCell ref="AR202:AS203"/>
    <mergeCell ref="F204:F205"/>
    <mergeCell ref="E204:E205"/>
    <mergeCell ref="C204:D204"/>
    <mergeCell ref="B204:B205"/>
    <mergeCell ref="C203:D203"/>
    <mergeCell ref="BL202:BN203"/>
    <mergeCell ref="BJ202:BK203"/>
    <mergeCell ref="BH202:BI203"/>
    <mergeCell ref="BF202:BG203"/>
    <mergeCell ref="BD202:BE203"/>
    <mergeCell ref="R204:S205"/>
    <mergeCell ref="P204:Q205"/>
    <mergeCell ref="N204:O205"/>
    <mergeCell ref="L204:M205"/>
    <mergeCell ref="J204:K205"/>
    <mergeCell ref="H204:I205"/>
    <mergeCell ref="AD204:AE205"/>
    <mergeCell ref="AB204:AC205"/>
    <mergeCell ref="Z204:AA205"/>
    <mergeCell ref="X204:Y205"/>
    <mergeCell ref="V204:W205"/>
    <mergeCell ref="T204:U205"/>
    <mergeCell ref="AP204:AQ205"/>
    <mergeCell ref="AN204:AO205"/>
    <mergeCell ref="AL204:AM205"/>
    <mergeCell ref="AJ204:AK205"/>
    <mergeCell ref="AH204:AI205"/>
    <mergeCell ref="AF204:AG205"/>
    <mergeCell ref="BB204:BC205"/>
    <mergeCell ref="AZ204:BA205"/>
    <mergeCell ref="AX204:AY205"/>
    <mergeCell ref="AV204:AW205"/>
    <mergeCell ref="AT204:AU205"/>
    <mergeCell ref="AR204:AS205"/>
    <mergeCell ref="F206:F207"/>
    <mergeCell ref="E206:E207"/>
    <mergeCell ref="C206:D206"/>
    <mergeCell ref="B206:B207"/>
    <mergeCell ref="C205:D205"/>
    <mergeCell ref="BL204:BN205"/>
    <mergeCell ref="BJ204:BK205"/>
    <mergeCell ref="BH204:BI205"/>
    <mergeCell ref="BF204:BG205"/>
    <mergeCell ref="BD204:BE205"/>
    <mergeCell ref="R206:S207"/>
    <mergeCell ref="P206:Q207"/>
    <mergeCell ref="N206:O207"/>
    <mergeCell ref="L206:M207"/>
    <mergeCell ref="J206:K207"/>
    <mergeCell ref="H206:I207"/>
    <mergeCell ref="AD206:AE207"/>
    <mergeCell ref="AB206:AC207"/>
    <mergeCell ref="Z206:AA207"/>
    <mergeCell ref="X206:Y207"/>
    <mergeCell ref="V206:W207"/>
    <mergeCell ref="T206:U207"/>
    <mergeCell ref="AP206:AQ207"/>
    <mergeCell ref="AN206:AO207"/>
    <mergeCell ref="AL206:AM207"/>
    <mergeCell ref="AJ206:AK207"/>
    <mergeCell ref="AH206:AI207"/>
    <mergeCell ref="AF206:AG207"/>
    <mergeCell ref="BB206:BC207"/>
    <mergeCell ref="AZ206:BA207"/>
    <mergeCell ref="AX206:AY207"/>
    <mergeCell ref="AV206:AW207"/>
    <mergeCell ref="AT206:AU207"/>
    <mergeCell ref="AR206:AS207"/>
    <mergeCell ref="F208:F209"/>
    <mergeCell ref="E208:E209"/>
    <mergeCell ref="C208:D208"/>
    <mergeCell ref="B208:B209"/>
    <mergeCell ref="C207:D207"/>
    <mergeCell ref="BL206:BN207"/>
    <mergeCell ref="BJ206:BK207"/>
    <mergeCell ref="BH206:BI207"/>
    <mergeCell ref="BF206:BG207"/>
    <mergeCell ref="BD206:BE207"/>
    <mergeCell ref="R208:S209"/>
    <mergeCell ref="P208:Q209"/>
    <mergeCell ref="N208:O209"/>
    <mergeCell ref="L208:M209"/>
    <mergeCell ref="J208:K209"/>
    <mergeCell ref="H208:I209"/>
    <mergeCell ref="AD208:AE209"/>
    <mergeCell ref="AB208:AC209"/>
    <mergeCell ref="Z208:AA209"/>
    <mergeCell ref="X208:Y209"/>
    <mergeCell ref="V208:W209"/>
    <mergeCell ref="T208:U209"/>
    <mergeCell ref="AP208:AQ209"/>
    <mergeCell ref="AN208:AO209"/>
    <mergeCell ref="AL208:AM209"/>
    <mergeCell ref="AJ208:AK209"/>
    <mergeCell ref="AH208:AI209"/>
    <mergeCell ref="AF208:AG209"/>
    <mergeCell ref="BB208:BC209"/>
    <mergeCell ref="AZ208:BA209"/>
    <mergeCell ref="AX208:AY209"/>
    <mergeCell ref="AV208:AW209"/>
    <mergeCell ref="AT208:AU209"/>
    <mergeCell ref="AR208:AS209"/>
    <mergeCell ref="F210:F211"/>
    <mergeCell ref="E210:E211"/>
    <mergeCell ref="C210:D210"/>
    <mergeCell ref="B210:B211"/>
    <mergeCell ref="C209:D209"/>
    <mergeCell ref="BL208:BN209"/>
    <mergeCell ref="BJ208:BK209"/>
    <mergeCell ref="BH208:BI209"/>
    <mergeCell ref="BF208:BG209"/>
    <mergeCell ref="BD208:BE209"/>
    <mergeCell ref="R210:S211"/>
    <mergeCell ref="P210:Q211"/>
    <mergeCell ref="N210:O211"/>
    <mergeCell ref="L210:M211"/>
    <mergeCell ref="J210:K211"/>
    <mergeCell ref="H210:I211"/>
    <mergeCell ref="AD210:AE211"/>
    <mergeCell ref="AB210:AC211"/>
    <mergeCell ref="Z210:AA211"/>
    <mergeCell ref="X210:Y211"/>
    <mergeCell ref="V210:W211"/>
    <mergeCell ref="T210:U211"/>
    <mergeCell ref="AP210:AQ211"/>
    <mergeCell ref="AN210:AO211"/>
    <mergeCell ref="AL210:AM211"/>
    <mergeCell ref="AJ210:AK211"/>
    <mergeCell ref="AH210:AI211"/>
    <mergeCell ref="AF210:AG211"/>
    <mergeCell ref="BB210:BC211"/>
    <mergeCell ref="AZ210:BA211"/>
    <mergeCell ref="AX210:AY211"/>
    <mergeCell ref="AV210:AW211"/>
    <mergeCell ref="AT210:AU211"/>
    <mergeCell ref="AR210:AS211"/>
    <mergeCell ref="F212:F213"/>
    <mergeCell ref="E212:E213"/>
    <mergeCell ref="C212:D212"/>
    <mergeCell ref="B212:B213"/>
    <mergeCell ref="C211:D211"/>
    <mergeCell ref="BL210:BN211"/>
    <mergeCell ref="BJ210:BK211"/>
    <mergeCell ref="BH210:BI211"/>
    <mergeCell ref="BF210:BG211"/>
    <mergeCell ref="BD210:BE211"/>
    <mergeCell ref="R212:S213"/>
    <mergeCell ref="P212:Q213"/>
    <mergeCell ref="N212:O213"/>
    <mergeCell ref="L212:M213"/>
    <mergeCell ref="J212:K213"/>
    <mergeCell ref="H212:I213"/>
    <mergeCell ref="AD212:AE213"/>
    <mergeCell ref="AB212:AC213"/>
    <mergeCell ref="Z212:AA213"/>
    <mergeCell ref="X212:Y213"/>
    <mergeCell ref="V212:W213"/>
    <mergeCell ref="T212:U213"/>
    <mergeCell ref="AP212:AQ213"/>
    <mergeCell ref="AN212:AO213"/>
    <mergeCell ref="AL212:AM213"/>
    <mergeCell ref="AJ212:AK213"/>
    <mergeCell ref="AH212:AI213"/>
    <mergeCell ref="AF212:AG213"/>
    <mergeCell ref="BB212:BC213"/>
    <mergeCell ref="AZ212:BA213"/>
    <mergeCell ref="AX212:AY213"/>
    <mergeCell ref="AV212:AW213"/>
    <mergeCell ref="AT212:AU213"/>
    <mergeCell ref="AR212:AS213"/>
    <mergeCell ref="F214:F215"/>
    <mergeCell ref="E214:E215"/>
    <mergeCell ref="C214:D214"/>
    <mergeCell ref="B214:B215"/>
    <mergeCell ref="C213:D213"/>
    <mergeCell ref="BL212:BN213"/>
    <mergeCell ref="BJ212:BK213"/>
    <mergeCell ref="BH212:BI213"/>
    <mergeCell ref="BF212:BG213"/>
    <mergeCell ref="BD212:BE213"/>
    <mergeCell ref="R214:S215"/>
    <mergeCell ref="P214:Q215"/>
    <mergeCell ref="N214:O215"/>
    <mergeCell ref="L214:M215"/>
    <mergeCell ref="J214:K215"/>
    <mergeCell ref="H214:I215"/>
    <mergeCell ref="AD214:AE215"/>
    <mergeCell ref="AB214:AC215"/>
    <mergeCell ref="Z214:AA215"/>
    <mergeCell ref="X214:Y215"/>
    <mergeCell ref="V214:W215"/>
    <mergeCell ref="T214:U215"/>
    <mergeCell ref="AP214:AQ215"/>
    <mergeCell ref="AN214:AO215"/>
    <mergeCell ref="AL214:AM215"/>
    <mergeCell ref="AJ214:AK215"/>
    <mergeCell ref="AH214:AI215"/>
    <mergeCell ref="AF214:AG215"/>
    <mergeCell ref="BB214:BC215"/>
    <mergeCell ref="AZ214:BA215"/>
    <mergeCell ref="AX214:AY215"/>
    <mergeCell ref="AV214:AW215"/>
    <mergeCell ref="AT214:AU215"/>
    <mergeCell ref="AR214:AS215"/>
    <mergeCell ref="F216:F217"/>
    <mergeCell ref="E216:E217"/>
    <mergeCell ref="C216:D216"/>
    <mergeCell ref="B216:B217"/>
    <mergeCell ref="C215:D215"/>
    <mergeCell ref="BL214:BN215"/>
    <mergeCell ref="BJ214:BK215"/>
    <mergeCell ref="BH214:BI215"/>
    <mergeCell ref="BF214:BG215"/>
    <mergeCell ref="BD214:BE215"/>
    <mergeCell ref="R216:S217"/>
    <mergeCell ref="P216:Q217"/>
    <mergeCell ref="N216:O217"/>
    <mergeCell ref="L216:M217"/>
    <mergeCell ref="J216:K217"/>
    <mergeCell ref="H216:I217"/>
    <mergeCell ref="AD216:AE217"/>
    <mergeCell ref="AB216:AC217"/>
    <mergeCell ref="Z216:AA217"/>
    <mergeCell ref="X216:Y217"/>
    <mergeCell ref="V216:W217"/>
    <mergeCell ref="T216:U217"/>
    <mergeCell ref="AP216:AQ217"/>
    <mergeCell ref="AN216:AO217"/>
    <mergeCell ref="AL216:AM217"/>
    <mergeCell ref="AJ216:AK217"/>
    <mergeCell ref="AH216:AI217"/>
    <mergeCell ref="AF216:AG217"/>
    <mergeCell ref="BB216:BC217"/>
    <mergeCell ref="AZ216:BA217"/>
    <mergeCell ref="AX216:AY217"/>
    <mergeCell ref="AV216:AW217"/>
    <mergeCell ref="AT216:AU217"/>
    <mergeCell ref="AR216:AS217"/>
    <mergeCell ref="F218:F219"/>
    <mergeCell ref="E218:E219"/>
    <mergeCell ref="C218:D218"/>
    <mergeCell ref="B218:B219"/>
    <mergeCell ref="C217:D217"/>
    <mergeCell ref="BL216:BN217"/>
    <mergeCell ref="BJ216:BK217"/>
    <mergeCell ref="BH216:BI217"/>
    <mergeCell ref="BF216:BG217"/>
    <mergeCell ref="BD216:BE217"/>
    <mergeCell ref="R218:S219"/>
    <mergeCell ref="P218:Q219"/>
    <mergeCell ref="N218:O219"/>
    <mergeCell ref="L218:M219"/>
    <mergeCell ref="J218:K219"/>
    <mergeCell ref="H218:I219"/>
    <mergeCell ref="AD218:AE219"/>
    <mergeCell ref="AB218:AC219"/>
    <mergeCell ref="Z218:AA219"/>
    <mergeCell ref="X218:Y219"/>
    <mergeCell ref="V218:W219"/>
    <mergeCell ref="T218:U219"/>
    <mergeCell ref="AP218:AQ219"/>
    <mergeCell ref="AN218:AO219"/>
    <mergeCell ref="AL218:AM219"/>
    <mergeCell ref="AJ218:AK219"/>
    <mergeCell ref="AH218:AI219"/>
    <mergeCell ref="AF218:AG219"/>
    <mergeCell ref="BB218:BC219"/>
    <mergeCell ref="AZ218:BA219"/>
    <mergeCell ref="AX218:AY219"/>
    <mergeCell ref="AV218:AW219"/>
    <mergeCell ref="AT218:AU219"/>
    <mergeCell ref="AR218:AS219"/>
    <mergeCell ref="F220:F221"/>
    <mergeCell ref="E220:E221"/>
    <mergeCell ref="C220:D220"/>
    <mergeCell ref="B220:B221"/>
    <mergeCell ref="C219:D219"/>
    <mergeCell ref="BL218:BN219"/>
    <mergeCell ref="BJ218:BK219"/>
    <mergeCell ref="BH218:BI219"/>
    <mergeCell ref="BF218:BG219"/>
    <mergeCell ref="BD218:BE219"/>
    <mergeCell ref="R220:S221"/>
    <mergeCell ref="P220:Q221"/>
    <mergeCell ref="N220:O221"/>
    <mergeCell ref="L220:M221"/>
    <mergeCell ref="J220:K221"/>
    <mergeCell ref="H220:I221"/>
    <mergeCell ref="AD220:AE221"/>
    <mergeCell ref="AB220:AC221"/>
    <mergeCell ref="Z220:AA221"/>
    <mergeCell ref="X220:Y221"/>
    <mergeCell ref="V220:W221"/>
    <mergeCell ref="T220:U221"/>
    <mergeCell ref="AP220:AQ221"/>
    <mergeCell ref="AN220:AO221"/>
    <mergeCell ref="AL220:AM221"/>
    <mergeCell ref="AJ220:AK221"/>
    <mergeCell ref="AH220:AI221"/>
    <mergeCell ref="AF220:AG221"/>
    <mergeCell ref="BB220:BC221"/>
    <mergeCell ref="AZ220:BA221"/>
    <mergeCell ref="AX220:AY221"/>
    <mergeCell ref="AV220:AW221"/>
    <mergeCell ref="AT220:AU221"/>
    <mergeCell ref="AR220:AS221"/>
    <mergeCell ref="F222:F223"/>
    <mergeCell ref="E222:E223"/>
    <mergeCell ref="C222:D222"/>
    <mergeCell ref="B222:B223"/>
    <mergeCell ref="C221:D221"/>
    <mergeCell ref="BL220:BN221"/>
    <mergeCell ref="BJ220:BK221"/>
    <mergeCell ref="BH220:BI221"/>
    <mergeCell ref="BF220:BG221"/>
    <mergeCell ref="BD220:BE221"/>
    <mergeCell ref="R222:S223"/>
    <mergeCell ref="P222:Q223"/>
    <mergeCell ref="N222:O223"/>
    <mergeCell ref="L222:M223"/>
    <mergeCell ref="J222:K223"/>
    <mergeCell ref="H222:I223"/>
    <mergeCell ref="AD222:AE223"/>
    <mergeCell ref="AB222:AC223"/>
    <mergeCell ref="Z222:AA223"/>
    <mergeCell ref="X222:Y223"/>
    <mergeCell ref="V222:W223"/>
    <mergeCell ref="T222:U223"/>
    <mergeCell ref="AP222:AQ223"/>
    <mergeCell ref="AN222:AO223"/>
    <mergeCell ref="AL222:AM223"/>
    <mergeCell ref="AJ222:AK223"/>
    <mergeCell ref="AH222:AI223"/>
    <mergeCell ref="AF222:AG223"/>
    <mergeCell ref="BB222:BC223"/>
    <mergeCell ref="AZ222:BA223"/>
    <mergeCell ref="AX222:AY223"/>
    <mergeCell ref="AV222:AW223"/>
    <mergeCell ref="AT222:AU223"/>
    <mergeCell ref="AR222:AS223"/>
    <mergeCell ref="F224:F225"/>
    <mergeCell ref="E224:E225"/>
    <mergeCell ref="C224:D224"/>
    <mergeCell ref="B224:B225"/>
    <mergeCell ref="C223:D223"/>
    <mergeCell ref="BL222:BN223"/>
    <mergeCell ref="BJ222:BK223"/>
    <mergeCell ref="BH222:BI223"/>
    <mergeCell ref="BF222:BG223"/>
    <mergeCell ref="BD222:BE223"/>
    <mergeCell ref="R224:S225"/>
    <mergeCell ref="P224:Q225"/>
    <mergeCell ref="N224:O225"/>
    <mergeCell ref="L224:M225"/>
    <mergeCell ref="J224:K225"/>
    <mergeCell ref="H224:I225"/>
    <mergeCell ref="AD224:AE225"/>
    <mergeCell ref="AB224:AC225"/>
    <mergeCell ref="Z224:AA225"/>
    <mergeCell ref="X224:Y225"/>
    <mergeCell ref="V224:W225"/>
    <mergeCell ref="T224:U225"/>
    <mergeCell ref="AP224:AQ225"/>
    <mergeCell ref="AN224:AO225"/>
    <mergeCell ref="AL224:AM225"/>
    <mergeCell ref="AJ224:AK225"/>
    <mergeCell ref="AH224:AI225"/>
    <mergeCell ref="AF224:AG225"/>
    <mergeCell ref="BB224:BC225"/>
    <mergeCell ref="AZ224:BA225"/>
    <mergeCell ref="AX224:AY225"/>
    <mergeCell ref="AV224:AW225"/>
    <mergeCell ref="AT224:AU225"/>
    <mergeCell ref="AR224:AS225"/>
    <mergeCell ref="F226:F227"/>
    <mergeCell ref="E226:E227"/>
    <mergeCell ref="C226:D226"/>
    <mergeCell ref="B226:B227"/>
    <mergeCell ref="C225:D225"/>
    <mergeCell ref="BL224:BN225"/>
    <mergeCell ref="BJ224:BK225"/>
    <mergeCell ref="BH224:BI225"/>
    <mergeCell ref="BF224:BG225"/>
    <mergeCell ref="BD224:BE225"/>
    <mergeCell ref="R226:S227"/>
    <mergeCell ref="P226:Q227"/>
    <mergeCell ref="N226:O227"/>
    <mergeCell ref="L226:M227"/>
    <mergeCell ref="J226:K227"/>
    <mergeCell ref="H226:I227"/>
    <mergeCell ref="AD226:AE227"/>
    <mergeCell ref="AB226:AC227"/>
    <mergeCell ref="Z226:AA227"/>
    <mergeCell ref="X226:Y227"/>
    <mergeCell ref="V226:W227"/>
    <mergeCell ref="T226:U227"/>
    <mergeCell ref="AP226:AQ227"/>
    <mergeCell ref="AN226:AO227"/>
    <mergeCell ref="AL226:AM227"/>
    <mergeCell ref="AJ226:AK227"/>
    <mergeCell ref="AH226:AI227"/>
    <mergeCell ref="AF226:AG227"/>
    <mergeCell ref="BB226:BC227"/>
    <mergeCell ref="AZ226:BA227"/>
    <mergeCell ref="AX226:AY227"/>
    <mergeCell ref="AV226:AW227"/>
    <mergeCell ref="AT226:AU227"/>
    <mergeCell ref="AR226:AS227"/>
    <mergeCell ref="J228:K229"/>
    <mergeCell ref="H228:I229"/>
    <mergeCell ref="D228:E229"/>
    <mergeCell ref="B228:C229"/>
    <mergeCell ref="C227:D227"/>
    <mergeCell ref="BL226:BN227"/>
    <mergeCell ref="BJ226:BK227"/>
    <mergeCell ref="BH226:BI227"/>
    <mergeCell ref="BF226:BG227"/>
    <mergeCell ref="BD226:BE227"/>
    <mergeCell ref="V228:W229"/>
    <mergeCell ref="T228:U229"/>
    <mergeCell ref="R228:S229"/>
    <mergeCell ref="P228:Q229"/>
    <mergeCell ref="N228:O229"/>
    <mergeCell ref="L228:M229"/>
    <mergeCell ref="AH228:AI229"/>
    <mergeCell ref="AF228:AG229"/>
    <mergeCell ref="AD228:AE229"/>
    <mergeCell ref="AB228:AC229"/>
    <mergeCell ref="Z228:AA229"/>
    <mergeCell ref="X228:Y229"/>
    <mergeCell ref="AT228:AU229"/>
    <mergeCell ref="AR228:AS229"/>
    <mergeCell ref="AP228:AQ229"/>
    <mergeCell ref="AN228:AO229"/>
    <mergeCell ref="AL228:AM229"/>
    <mergeCell ref="AJ228:AK229"/>
    <mergeCell ref="B230:C230"/>
    <mergeCell ref="BL228:BN229"/>
    <mergeCell ref="BJ228:BK229"/>
    <mergeCell ref="BH228:BI229"/>
    <mergeCell ref="BF228:BG229"/>
    <mergeCell ref="BD228:BE229"/>
    <mergeCell ref="BB228:BC229"/>
    <mergeCell ref="AZ228:BA229"/>
    <mergeCell ref="AX228:AY229"/>
    <mergeCell ref="AV228:AW229"/>
    <mergeCell ref="P230:Q230"/>
    <mergeCell ref="N230:O230"/>
    <mergeCell ref="L230:M230"/>
    <mergeCell ref="J230:K230"/>
    <mergeCell ref="H230:I230"/>
    <mergeCell ref="D230:E230"/>
    <mergeCell ref="AB230:AC230"/>
    <mergeCell ref="Z230:AA230"/>
    <mergeCell ref="X230:Y230"/>
    <mergeCell ref="V230:W230"/>
    <mergeCell ref="T230:U230"/>
    <mergeCell ref="R230:S230"/>
    <mergeCell ref="AN230:AO230"/>
    <mergeCell ref="AL230:AM230"/>
    <mergeCell ref="AJ230:AK230"/>
    <mergeCell ref="AH230:AI230"/>
    <mergeCell ref="AF230:AG230"/>
    <mergeCell ref="AD230:AE230"/>
    <mergeCell ref="AZ230:BA230"/>
    <mergeCell ref="AX230:AY230"/>
    <mergeCell ref="AV230:AW230"/>
    <mergeCell ref="AT230:AU230"/>
    <mergeCell ref="AR230:AS230"/>
    <mergeCell ref="AP230:AQ230"/>
    <mergeCell ref="BJ230:BK230"/>
    <mergeCell ref="BH230:BI230"/>
    <mergeCell ref="BF230:BG230"/>
    <mergeCell ref="BD230:BE230"/>
    <mergeCell ref="BB230:BC230"/>
    <mergeCell ref="O233:R233"/>
    <mergeCell ref="AK233:AN233"/>
    <mergeCell ref="AH233:AJ233"/>
    <mergeCell ref="AD233:AF233"/>
    <mergeCell ref="Z233:AC233"/>
    <mergeCell ref="D233:E233"/>
    <mergeCell ref="B233:C233"/>
    <mergeCell ref="N231:O231"/>
    <mergeCell ref="L231:M231"/>
    <mergeCell ref="J231:K231"/>
    <mergeCell ref="D231:E231"/>
    <mergeCell ref="W233:Y233"/>
    <mergeCell ref="S233:U233"/>
    <mergeCell ref="O235:R235"/>
    <mergeCell ref="L235:N235"/>
    <mergeCell ref="H235:J235"/>
    <mergeCell ref="D235:E235"/>
    <mergeCell ref="W235:Y235"/>
    <mergeCell ref="S235:U235"/>
    <mergeCell ref="L233:N233"/>
    <mergeCell ref="H233:J233"/>
    <mergeCell ref="B235:C235"/>
    <mergeCell ref="BI233:BK233"/>
    <mergeCell ref="BE233:BG233"/>
    <mergeCell ref="AZ233:BD233"/>
    <mergeCell ref="AS233:AU233"/>
    <mergeCell ref="AO233:AQ233"/>
    <mergeCell ref="AK235:AN235"/>
    <mergeCell ref="AH235:AJ235"/>
    <mergeCell ref="AD235:AF235"/>
    <mergeCell ref="Z235:AC235"/>
    <mergeCell ref="AL122:BM122"/>
    <mergeCell ref="AE122:AK122"/>
    <mergeCell ref="E122:AC122"/>
    <mergeCell ref="B120:BN120"/>
    <mergeCell ref="BA236:BN236"/>
    <mergeCell ref="BI235:BK235"/>
    <mergeCell ref="BE235:BG235"/>
    <mergeCell ref="AZ235:BD235"/>
    <mergeCell ref="AS235:AU235"/>
    <mergeCell ref="AO235:AQ235"/>
    <mergeCell ref="BD124:BM124"/>
    <mergeCell ref="BA124:BC124"/>
    <mergeCell ref="AI124:AZ124"/>
    <mergeCell ref="AE124:AH124"/>
    <mergeCell ref="E124:AC124"/>
    <mergeCell ref="C124:D124"/>
    <mergeCell ref="H127:I128"/>
    <mergeCell ref="C127:D128"/>
    <mergeCell ref="B127:B128"/>
    <mergeCell ref="J128:K128"/>
    <mergeCell ref="N128:O128"/>
    <mergeCell ref="L128:M128"/>
    <mergeCell ref="J127:O127"/>
    <mergeCell ref="BF127:BK127"/>
    <mergeCell ref="AZ127:BE127"/>
    <mergeCell ref="AT127:AY127"/>
    <mergeCell ref="AN127:AS127"/>
    <mergeCell ref="AH127:AM127"/>
    <mergeCell ref="T128:U128"/>
    <mergeCell ref="AX128:AY128"/>
    <mergeCell ref="AV128:AW128"/>
    <mergeCell ref="AT128:AU128"/>
    <mergeCell ref="AR128:AS128"/>
    <mergeCell ref="R128:S128"/>
    <mergeCell ref="P128:Q128"/>
    <mergeCell ref="AF128:AG128"/>
    <mergeCell ref="AD128:AE128"/>
    <mergeCell ref="AB128:AC128"/>
    <mergeCell ref="X127:Y128"/>
    <mergeCell ref="V127:W128"/>
    <mergeCell ref="P127:U127"/>
    <mergeCell ref="AB127:AG127"/>
    <mergeCell ref="Z127:AA128"/>
    <mergeCell ref="AP128:AQ128"/>
    <mergeCell ref="AN128:AO128"/>
    <mergeCell ref="AL128:AM128"/>
    <mergeCell ref="AJ128:AK128"/>
    <mergeCell ref="AH128:AI128"/>
    <mergeCell ref="F129:F130"/>
    <mergeCell ref="P129:Q130"/>
    <mergeCell ref="N129:O130"/>
    <mergeCell ref="L129:M130"/>
    <mergeCell ref="J129:K130"/>
    <mergeCell ref="E129:E130"/>
    <mergeCell ref="C129:D129"/>
    <mergeCell ref="B129:B130"/>
    <mergeCell ref="BJ128:BK128"/>
    <mergeCell ref="BH128:BI128"/>
    <mergeCell ref="BF128:BG128"/>
    <mergeCell ref="BD128:BE128"/>
    <mergeCell ref="BB128:BC128"/>
    <mergeCell ref="AZ128:BA128"/>
    <mergeCell ref="R129:S130"/>
    <mergeCell ref="H129:I130"/>
    <mergeCell ref="AD129:AE130"/>
    <mergeCell ref="AB129:AC130"/>
    <mergeCell ref="Z129:AA130"/>
    <mergeCell ref="X129:Y130"/>
    <mergeCell ref="V129:W130"/>
    <mergeCell ref="T129:U130"/>
    <mergeCell ref="AP129:AQ130"/>
    <mergeCell ref="AN129:AO130"/>
    <mergeCell ref="AL129:AM130"/>
    <mergeCell ref="AJ129:AK130"/>
    <mergeCell ref="AH129:AI130"/>
    <mergeCell ref="AF129:AG130"/>
    <mergeCell ref="BB129:BC130"/>
    <mergeCell ref="AZ129:BA130"/>
    <mergeCell ref="AX129:AY130"/>
    <mergeCell ref="AV129:AW130"/>
    <mergeCell ref="AT129:AU130"/>
    <mergeCell ref="AR129:AS130"/>
    <mergeCell ref="F131:F132"/>
    <mergeCell ref="E131:E132"/>
    <mergeCell ref="C131:D131"/>
    <mergeCell ref="B131:B132"/>
    <mergeCell ref="C130:D130"/>
    <mergeCell ref="BL129:BN130"/>
    <mergeCell ref="BJ129:BK130"/>
    <mergeCell ref="BH129:BI130"/>
    <mergeCell ref="BF129:BG130"/>
    <mergeCell ref="BD129:BE130"/>
    <mergeCell ref="R131:S132"/>
    <mergeCell ref="P131:Q132"/>
    <mergeCell ref="N131:O132"/>
    <mergeCell ref="L131:M132"/>
    <mergeCell ref="J131:K132"/>
    <mergeCell ref="H131:I132"/>
    <mergeCell ref="AD131:AE132"/>
    <mergeCell ref="AB131:AC132"/>
    <mergeCell ref="Z131:AA132"/>
    <mergeCell ref="X131:Y132"/>
    <mergeCell ref="V131:W132"/>
    <mergeCell ref="T131:U132"/>
    <mergeCell ref="AP131:AQ132"/>
    <mergeCell ref="AN131:AO132"/>
    <mergeCell ref="AL131:AM132"/>
    <mergeCell ref="AJ131:AK132"/>
    <mergeCell ref="AH131:AI132"/>
    <mergeCell ref="AF131:AG132"/>
    <mergeCell ref="BB131:BC132"/>
    <mergeCell ref="AZ131:BA132"/>
    <mergeCell ref="AX131:AY132"/>
    <mergeCell ref="AV131:AW132"/>
    <mergeCell ref="AT131:AU132"/>
    <mergeCell ref="AR131:AS132"/>
    <mergeCell ref="F133:F134"/>
    <mergeCell ref="E133:E134"/>
    <mergeCell ref="C133:D133"/>
    <mergeCell ref="B133:B134"/>
    <mergeCell ref="C132:D132"/>
    <mergeCell ref="BL131:BN132"/>
    <mergeCell ref="BJ131:BK132"/>
    <mergeCell ref="BH131:BI132"/>
    <mergeCell ref="BF131:BG132"/>
    <mergeCell ref="BD131:BE132"/>
    <mergeCell ref="R133:S134"/>
    <mergeCell ref="P133:Q134"/>
    <mergeCell ref="N133:O134"/>
    <mergeCell ref="L133:M134"/>
    <mergeCell ref="J133:K134"/>
    <mergeCell ref="H133:I134"/>
    <mergeCell ref="AD133:AE134"/>
    <mergeCell ref="AB133:AC134"/>
    <mergeCell ref="Z133:AA134"/>
    <mergeCell ref="X133:Y134"/>
    <mergeCell ref="V133:W134"/>
    <mergeCell ref="T133:U134"/>
    <mergeCell ref="AP133:AQ134"/>
    <mergeCell ref="AN133:AO134"/>
    <mergeCell ref="AL133:AM134"/>
    <mergeCell ref="AJ133:AK134"/>
    <mergeCell ref="AH133:AI134"/>
    <mergeCell ref="AF133:AG134"/>
    <mergeCell ref="BB133:BC134"/>
    <mergeCell ref="AZ133:BA134"/>
    <mergeCell ref="AX133:AY134"/>
    <mergeCell ref="AV133:AW134"/>
    <mergeCell ref="AT133:AU134"/>
    <mergeCell ref="AR133:AS134"/>
    <mergeCell ref="F135:F136"/>
    <mergeCell ref="E135:E136"/>
    <mergeCell ref="C135:D135"/>
    <mergeCell ref="B135:B136"/>
    <mergeCell ref="C134:D134"/>
    <mergeCell ref="BL133:BN134"/>
    <mergeCell ref="BJ133:BK134"/>
    <mergeCell ref="BH133:BI134"/>
    <mergeCell ref="BF133:BG134"/>
    <mergeCell ref="BD133:BE134"/>
    <mergeCell ref="R135:S136"/>
    <mergeCell ref="P135:Q136"/>
    <mergeCell ref="N135:O136"/>
    <mergeCell ref="L135:M136"/>
    <mergeCell ref="J135:K136"/>
    <mergeCell ref="H135:I136"/>
    <mergeCell ref="AD135:AE136"/>
    <mergeCell ref="AB135:AC136"/>
    <mergeCell ref="Z135:AA136"/>
    <mergeCell ref="X135:Y136"/>
    <mergeCell ref="V135:W136"/>
    <mergeCell ref="T135:U136"/>
    <mergeCell ref="AP135:AQ136"/>
    <mergeCell ref="AN135:AO136"/>
    <mergeCell ref="AL135:AM136"/>
    <mergeCell ref="AJ135:AK136"/>
    <mergeCell ref="AH135:AI136"/>
    <mergeCell ref="AF135:AG136"/>
    <mergeCell ref="BB135:BC136"/>
    <mergeCell ref="AZ135:BA136"/>
    <mergeCell ref="AX135:AY136"/>
    <mergeCell ref="AV135:AW136"/>
    <mergeCell ref="AT135:AU136"/>
    <mergeCell ref="AR135:AS136"/>
    <mergeCell ref="F137:F138"/>
    <mergeCell ref="E137:E138"/>
    <mergeCell ref="C137:D137"/>
    <mergeCell ref="B137:B138"/>
    <mergeCell ref="C136:D136"/>
    <mergeCell ref="BL135:BN136"/>
    <mergeCell ref="BJ135:BK136"/>
    <mergeCell ref="BH135:BI136"/>
    <mergeCell ref="BF135:BG136"/>
    <mergeCell ref="BD135:BE136"/>
    <mergeCell ref="R137:S138"/>
    <mergeCell ref="P137:Q138"/>
    <mergeCell ref="N137:O138"/>
    <mergeCell ref="L137:M138"/>
    <mergeCell ref="J137:K138"/>
    <mergeCell ref="H137:I138"/>
    <mergeCell ref="AD137:AE138"/>
    <mergeCell ref="AB137:AC138"/>
    <mergeCell ref="Z137:AA138"/>
    <mergeCell ref="X137:Y138"/>
    <mergeCell ref="V137:W138"/>
    <mergeCell ref="T137:U138"/>
    <mergeCell ref="AP137:AQ138"/>
    <mergeCell ref="AN137:AO138"/>
    <mergeCell ref="AL137:AM138"/>
    <mergeCell ref="AJ137:AK138"/>
    <mergeCell ref="AH137:AI138"/>
    <mergeCell ref="AF137:AG138"/>
    <mergeCell ref="BB137:BC138"/>
    <mergeCell ref="AZ137:BA138"/>
    <mergeCell ref="AX137:AY138"/>
    <mergeCell ref="AV137:AW138"/>
    <mergeCell ref="AT137:AU138"/>
    <mergeCell ref="AR137:AS138"/>
    <mergeCell ref="F139:F140"/>
    <mergeCell ref="E139:E140"/>
    <mergeCell ref="C139:D139"/>
    <mergeCell ref="B139:B140"/>
    <mergeCell ref="C138:D138"/>
    <mergeCell ref="BL137:BN138"/>
    <mergeCell ref="BJ137:BK138"/>
    <mergeCell ref="BH137:BI138"/>
    <mergeCell ref="BF137:BG138"/>
    <mergeCell ref="BD137:BE138"/>
    <mergeCell ref="R139:S140"/>
    <mergeCell ref="P139:Q140"/>
    <mergeCell ref="N139:O140"/>
    <mergeCell ref="L139:M140"/>
    <mergeCell ref="J139:K140"/>
    <mergeCell ref="H139:I140"/>
    <mergeCell ref="AD139:AE140"/>
    <mergeCell ref="AB139:AC140"/>
    <mergeCell ref="Z139:AA140"/>
    <mergeCell ref="X139:Y140"/>
    <mergeCell ref="V139:W140"/>
    <mergeCell ref="T139:U140"/>
    <mergeCell ref="AP139:AQ140"/>
    <mergeCell ref="AN139:AO140"/>
    <mergeCell ref="AL139:AM140"/>
    <mergeCell ref="AJ139:AK140"/>
    <mergeCell ref="AH139:AI140"/>
    <mergeCell ref="AF139:AG140"/>
    <mergeCell ref="BB139:BC140"/>
    <mergeCell ref="AZ139:BA140"/>
    <mergeCell ref="AX139:AY140"/>
    <mergeCell ref="AV139:AW140"/>
    <mergeCell ref="AT139:AU140"/>
    <mergeCell ref="AR139:AS140"/>
    <mergeCell ref="F141:F142"/>
    <mergeCell ref="E141:E142"/>
    <mergeCell ref="C141:D141"/>
    <mergeCell ref="B141:B142"/>
    <mergeCell ref="C140:D140"/>
    <mergeCell ref="BL139:BN140"/>
    <mergeCell ref="BJ139:BK140"/>
    <mergeCell ref="BH139:BI140"/>
    <mergeCell ref="BF139:BG140"/>
    <mergeCell ref="BD139:BE140"/>
    <mergeCell ref="R141:S142"/>
    <mergeCell ref="P141:Q142"/>
    <mergeCell ref="N141:O142"/>
    <mergeCell ref="L141:M142"/>
    <mergeCell ref="J141:K142"/>
    <mergeCell ref="H141:I142"/>
    <mergeCell ref="AD141:AE142"/>
    <mergeCell ref="AB141:AC142"/>
    <mergeCell ref="Z141:AA142"/>
    <mergeCell ref="X141:Y142"/>
    <mergeCell ref="V141:W142"/>
    <mergeCell ref="T141:U142"/>
    <mergeCell ref="AP141:AQ142"/>
    <mergeCell ref="AN141:AO142"/>
    <mergeCell ref="AL141:AM142"/>
    <mergeCell ref="AJ141:AK142"/>
    <mergeCell ref="AH141:AI142"/>
    <mergeCell ref="AF141:AG142"/>
    <mergeCell ref="BB141:BC142"/>
    <mergeCell ref="AZ141:BA142"/>
    <mergeCell ref="AX141:AY142"/>
    <mergeCell ref="AV141:AW142"/>
    <mergeCell ref="AT141:AU142"/>
    <mergeCell ref="AR141:AS142"/>
    <mergeCell ref="F143:F144"/>
    <mergeCell ref="E143:E144"/>
    <mergeCell ref="C143:D143"/>
    <mergeCell ref="B143:B144"/>
    <mergeCell ref="C142:D142"/>
    <mergeCell ref="BL141:BN142"/>
    <mergeCell ref="BJ141:BK142"/>
    <mergeCell ref="BH141:BI142"/>
    <mergeCell ref="BF141:BG142"/>
    <mergeCell ref="BD141:BE142"/>
    <mergeCell ref="R143:S144"/>
    <mergeCell ref="P143:Q144"/>
    <mergeCell ref="N143:O144"/>
    <mergeCell ref="L143:M144"/>
    <mergeCell ref="J143:K144"/>
    <mergeCell ref="H143:I144"/>
    <mergeCell ref="AD143:AE144"/>
    <mergeCell ref="AB143:AC144"/>
    <mergeCell ref="Z143:AA144"/>
    <mergeCell ref="X143:Y144"/>
    <mergeCell ref="V143:W144"/>
    <mergeCell ref="T143:U144"/>
    <mergeCell ref="AP143:AQ144"/>
    <mergeCell ref="AN143:AO144"/>
    <mergeCell ref="AL143:AM144"/>
    <mergeCell ref="AJ143:AK144"/>
    <mergeCell ref="AH143:AI144"/>
    <mergeCell ref="AF143:AG144"/>
    <mergeCell ref="BB143:BC144"/>
    <mergeCell ref="AZ143:BA144"/>
    <mergeCell ref="AX143:AY144"/>
    <mergeCell ref="AV143:AW144"/>
    <mergeCell ref="AT143:AU144"/>
    <mergeCell ref="AR143:AS144"/>
    <mergeCell ref="F145:F146"/>
    <mergeCell ref="E145:E146"/>
    <mergeCell ref="C145:D145"/>
    <mergeCell ref="B145:B146"/>
    <mergeCell ref="C144:D144"/>
    <mergeCell ref="BL143:BN144"/>
    <mergeCell ref="BJ143:BK144"/>
    <mergeCell ref="BH143:BI144"/>
    <mergeCell ref="BF143:BG144"/>
    <mergeCell ref="BD143:BE144"/>
    <mergeCell ref="R145:S146"/>
    <mergeCell ref="P145:Q146"/>
    <mergeCell ref="N145:O146"/>
    <mergeCell ref="L145:M146"/>
    <mergeCell ref="J145:K146"/>
    <mergeCell ref="H145:I146"/>
    <mergeCell ref="AD145:AE146"/>
    <mergeCell ref="AB145:AC146"/>
    <mergeCell ref="Z145:AA146"/>
    <mergeCell ref="X145:Y146"/>
    <mergeCell ref="V145:W146"/>
    <mergeCell ref="T145:U146"/>
    <mergeCell ref="AP145:AQ146"/>
    <mergeCell ref="AN145:AO146"/>
    <mergeCell ref="AL145:AM146"/>
    <mergeCell ref="AJ145:AK146"/>
    <mergeCell ref="AH145:AI146"/>
    <mergeCell ref="AF145:AG146"/>
    <mergeCell ref="BB145:BC146"/>
    <mergeCell ref="AZ145:BA146"/>
    <mergeCell ref="AX145:AY146"/>
    <mergeCell ref="AV145:AW146"/>
    <mergeCell ref="AT145:AU146"/>
    <mergeCell ref="AR145:AS146"/>
    <mergeCell ref="F147:F148"/>
    <mergeCell ref="E147:E148"/>
    <mergeCell ref="C147:D147"/>
    <mergeCell ref="B147:B148"/>
    <mergeCell ref="C146:D146"/>
    <mergeCell ref="BL145:BN146"/>
    <mergeCell ref="BJ145:BK146"/>
    <mergeCell ref="BH145:BI146"/>
    <mergeCell ref="BF145:BG146"/>
    <mergeCell ref="BD145:BE146"/>
    <mergeCell ref="R147:S148"/>
    <mergeCell ref="P147:Q148"/>
    <mergeCell ref="N147:O148"/>
    <mergeCell ref="L147:M148"/>
    <mergeCell ref="J147:K148"/>
    <mergeCell ref="H147:I148"/>
    <mergeCell ref="AD147:AE148"/>
    <mergeCell ref="AB147:AC148"/>
    <mergeCell ref="Z147:AA148"/>
    <mergeCell ref="X147:Y148"/>
    <mergeCell ref="V147:W148"/>
    <mergeCell ref="T147:U148"/>
    <mergeCell ref="AP147:AQ148"/>
    <mergeCell ref="AN147:AO148"/>
    <mergeCell ref="AL147:AM148"/>
    <mergeCell ref="AJ147:AK148"/>
    <mergeCell ref="AH147:AI148"/>
    <mergeCell ref="AF147:AG148"/>
    <mergeCell ref="BB147:BC148"/>
    <mergeCell ref="AZ147:BA148"/>
    <mergeCell ref="AX147:AY148"/>
    <mergeCell ref="AV147:AW148"/>
    <mergeCell ref="AT147:AU148"/>
    <mergeCell ref="AR147:AS148"/>
    <mergeCell ref="F149:F150"/>
    <mergeCell ref="E149:E150"/>
    <mergeCell ref="C149:D149"/>
    <mergeCell ref="B149:B150"/>
    <mergeCell ref="C148:D148"/>
    <mergeCell ref="BL147:BN148"/>
    <mergeCell ref="BJ147:BK148"/>
    <mergeCell ref="BH147:BI148"/>
    <mergeCell ref="BF147:BG148"/>
    <mergeCell ref="BD147:BE148"/>
    <mergeCell ref="R149:S150"/>
    <mergeCell ref="P149:Q150"/>
    <mergeCell ref="N149:O150"/>
    <mergeCell ref="L149:M150"/>
    <mergeCell ref="J149:K150"/>
    <mergeCell ref="H149:I150"/>
    <mergeCell ref="AD149:AE150"/>
    <mergeCell ref="AB149:AC150"/>
    <mergeCell ref="Z149:AA150"/>
    <mergeCell ref="X149:Y150"/>
    <mergeCell ref="V149:W150"/>
    <mergeCell ref="T149:U150"/>
    <mergeCell ref="AP149:AQ150"/>
    <mergeCell ref="AN149:AO150"/>
    <mergeCell ref="AL149:AM150"/>
    <mergeCell ref="AJ149:AK150"/>
    <mergeCell ref="AH149:AI150"/>
    <mergeCell ref="AF149:AG150"/>
    <mergeCell ref="BB149:BC150"/>
    <mergeCell ref="AZ149:BA150"/>
    <mergeCell ref="AX149:AY150"/>
    <mergeCell ref="AV149:AW150"/>
    <mergeCell ref="AT149:AU150"/>
    <mergeCell ref="AR149:AS150"/>
    <mergeCell ref="F151:F152"/>
    <mergeCell ref="E151:E152"/>
    <mergeCell ref="C151:D151"/>
    <mergeCell ref="B151:B152"/>
    <mergeCell ref="C150:D150"/>
    <mergeCell ref="BL149:BN150"/>
    <mergeCell ref="BJ149:BK150"/>
    <mergeCell ref="BH149:BI150"/>
    <mergeCell ref="BF149:BG150"/>
    <mergeCell ref="BD149:BE150"/>
    <mergeCell ref="R151:S152"/>
    <mergeCell ref="P151:Q152"/>
    <mergeCell ref="N151:O152"/>
    <mergeCell ref="L151:M152"/>
    <mergeCell ref="J151:K152"/>
    <mergeCell ref="H151:I152"/>
    <mergeCell ref="AD151:AE152"/>
    <mergeCell ref="AB151:AC152"/>
    <mergeCell ref="Z151:AA152"/>
    <mergeCell ref="X151:Y152"/>
    <mergeCell ref="V151:W152"/>
    <mergeCell ref="T151:U152"/>
    <mergeCell ref="AP151:AQ152"/>
    <mergeCell ref="AN151:AO152"/>
    <mergeCell ref="AL151:AM152"/>
    <mergeCell ref="AJ151:AK152"/>
    <mergeCell ref="AH151:AI152"/>
    <mergeCell ref="AF151:AG152"/>
    <mergeCell ref="BB151:BC152"/>
    <mergeCell ref="AZ151:BA152"/>
    <mergeCell ref="AX151:AY152"/>
    <mergeCell ref="AV151:AW152"/>
    <mergeCell ref="AT151:AU152"/>
    <mergeCell ref="AR151:AS152"/>
    <mergeCell ref="F153:F154"/>
    <mergeCell ref="E153:E154"/>
    <mergeCell ref="C153:D153"/>
    <mergeCell ref="B153:B154"/>
    <mergeCell ref="C152:D152"/>
    <mergeCell ref="BL151:BN152"/>
    <mergeCell ref="BJ151:BK152"/>
    <mergeCell ref="BH151:BI152"/>
    <mergeCell ref="BF151:BG152"/>
    <mergeCell ref="BD151:BE152"/>
    <mergeCell ref="R153:S154"/>
    <mergeCell ref="P153:Q154"/>
    <mergeCell ref="N153:O154"/>
    <mergeCell ref="L153:M154"/>
    <mergeCell ref="J153:K154"/>
    <mergeCell ref="H153:I154"/>
    <mergeCell ref="AD153:AE154"/>
    <mergeCell ref="AB153:AC154"/>
    <mergeCell ref="Z153:AA154"/>
    <mergeCell ref="X153:Y154"/>
    <mergeCell ref="V153:W154"/>
    <mergeCell ref="T153:U154"/>
    <mergeCell ref="AP153:AQ154"/>
    <mergeCell ref="AN153:AO154"/>
    <mergeCell ref="AL153:AM154"/>
    <mergeCell ref="AJ153:AK154"/>
    <mergeCell ref="AH153:AI154"/>
    <mergeCell ref="AF153:AG154"/>
    <mergeCell ref="BB153:BC154"/>
    <mergeCell ref="AZ153:BA154"/>
    <mergeCell ref="AX153:AY154"/>
    <mergeCell ref="AV153:AW154"/>
    <mergeCell ref="AT153:AU154"/>
    <mergeCell ref="AR153:AS154"/>
    <mergeCell ref="F155:F156"/>
    <mergeCell ref="E155:E156"/>
    <mergeCell ref="C155:D155"/>
    <mergeCell ref="B155:B156"/>
    <mergeCell ref="C154:D154"/>
    <mergeCell ref="BL153:BN154"/>
    <mergeCell ref="BJ153:BK154"/>
    <mergeCell ref="BH153:BI154"/>
    <mergeCell ref="BF153:BG154"/>
    <mergeCell ref="BD153:BE154"/>
    <mergeCell ref="R155:S156"/>
    <mergeCell ref="P155:Q156"/>
    <mergeCell ref="N155:O156"/>
    <mergeCell ref="L155:M156"/>
    <mergeCell ref="J155:K156"/>
    <mergeCell ref="H155:I156"/>
    <mergeCell ref="AD155:AE156"/>
    <mergeCell ref="AB155:AC156"/>
    <mergeCell ref="Z155:AA156"/>
    <mergeCell ref="X155:Y156"/>
    <mergeCell ref="V155:W156"/>
    <mergeCell ref="T155:U156"/>
    <mergeCell ref="AP155:AQ156"/>
    <mergeCell ref="AN155:AO156"/>
    <mergeCell ref="AL155:AM156"/>
    <mergeCell ref="AJ155:AK156"/>
    <mergeCell ref="AH155:AI156"/>
    <mergeCell ref="AF155:AG156"/>
    <mergeCell ref="BB155:BC156"/>
    <mergeCell ref="AZ155:BA156"/>
    <mergeCell ref="AX155:AY156"/>
    <mergeCell ref="AV155:AW156"/>
    <mergeCell ref="AT155:AU156"/>
    <mergeCell ref="AR155:AS156"/>
    <mergeCell ref="F157:F158"/>
    <mergeCell ref="E157:E158"/>
    <mergeCell ref="C157:D157"/>
    <mergeCell ref="B157:B158"/>
    <mergeCell ref="C156:D156"/>
    <mergeCell ref="BL155:BN156"/>
    <mergeCell ref="BJ155:BK156"/>
    <mergeCell ref="BH155:BI156"/>
    <mergeCell ref="BF155:BG156"/>
    <mergeCell ref="BD155:BE156"/>
    <mergeCell ref="R157:S158"/>
    <mergeCell ref="P157:Q158"/>
    <mergeCell ref="N157:O158"/>
    <mergeCell ref="L157:M158"/>
    <mergeCell ref="J157:K158"/>
    <mergeCell ref="H157:I158"/>
    <mergeCell ref="AD157:AE158"/>
    <mergeCell ref="AB157:AC158"/>
    <mergeCell ref="Z157:AA158"/>
    <mergeCell ref="X157:Y158"/>
    <mergeCell ref="V157:W158"/>
    <mergeCell ref="T157:U158"/>
    <mergeCell ref="AP157:AQ158"/>
    <mergeCell ref="AN157:AO158"/>
    <mergeCell ref="AL157:AM158"/>
    <mergeCell ref="AJ157:AK158"/>
    <mergeCell ref="AH157:AI158"/>
    <mergeCell ref="AF157:AG158"/>
    <mergeCell ref="BB157:BC158"/>
    <mergeCell ref="AZ157:BA158"/>
    <mergeCell ref="AX157:AY158"/>
    <mergeCell ref="AV157:AW158"/>
    <mergeCell ref="AT157:AU158"/>
    <mergeCell ref="AR157:AS158"/>
    <mergeCell ref="F159:F160"/>
    <mergeCell ref="E159:E160"/>
    <mergeCell ref="C159:D159"/>
    <mergeCell ref="B159:B160"/>
    <mergeCell ref="C158:D158"/>
    <mergeCell ref="BL157:BN158"/>
    <mergeCell ref="BJ157:BK158"/>
    <mergeCell ref="BH157:BI158"/>
    <mergeCell ref="BF157:BG158"/>
    <mergeCell ref="BD157:BE158"/>
    <mergeCell ref="R159:S160"/>
    <mergeCell ref="P159:Q160"/>
    <mergeCell ref="N159:O160"/>
    <mergeCell ref="L159:M160"/>
    <mergeCell ref="J159:K160"/>
    <mergeCell ref="H159:I160"/>
    <mergeCell ref="AD159:AE160"/>
    <mergeCell ref="AB159:AC160"/>
    <mergeCell ref="Z159:AA160"/>
    <mergeCell ref="X159:Y160"/>
    <mergeCell ref="V159:W160"/>
    <mergeCell ref="T159:U160"/>
    <mergeCell ref="AP159:AQ160"/>
    <mergeCell ref="AN159:AO160"/>
    <mergeCell ref="AL159:AM160"/>
    <mergeCell ref="AJ159:AK160"/>
    <mergeCell ref="AH159:AI160"/>
    <mergeCell ref="AF159:AG160"/>
    <mergeCell ref="BB159:BC160"/>
    <mergeCell ref="AZ159:BA160"/>
    <mergeCell ref="AX159:AY160"/>
    <mergeCell ref="AV159:AW160"/>
    <mergeCell ref="AT159:AU160"/>
    <mergeCell ref="AR159:AS160"/>
    <mergeCell ref="F161:F162"/>
    <mergeCell ref="E161:E162"/>
    <mergeCell ref="C161:D161"/>
    <mergeCell ref="B161:B162"/>
    <mergeCell ref="C160:D160"/>
    <mergeCell ref="BL159:BN160"/>
    <mergeCell ref="BJ159:BK160"/>
    <mergeCell ref="BH159:BI160"/>
    <mergeCell ref="BF159:BG160"/>
    <mergeCell ref="BD159:BE160"/>
    <mergeCell ref="R161:S162"/>
    <mergeCell ref="P161:Q162"/>
    <mergeCell ref="N161:O162"/>
    <mergeCell ref="L161:M162"/>
    <mergeCell ref="J161:K162"/>
    <mergeCell ref="H161:I162"/>
    <mergeCell ref="AD161:AE162"/>
    <mergeCell ref="AB161:AC162"/>
    <mergeCell ref="Z161:AA162"/>
    <mergeCell ref="X161:Y162"/>
    <mergeCell ref="V161:W162"/>
    <mergeCell ref="T161:U162"/>
    <mergeCell ref="AP161:AQ162"/>
    <mergeCell ref="AN161:AO162"/>
    <mergeCell ref="AL161:AM162"/>
    <mergeCell ref="AJ161:AK162"/>
    <mergeCell ref="AH161:AI162"/>
    <mergeCell ref="AF161:AG162"/>
    <mergeCell ref="BB161:BC162"/>
    <mergeCell ref="AZ161:BA162"/>
    <mergeCell ref="AX161:AY162"/>
    <mergeCell ref="AV161:AW162"/>
    <mergeCell ref="AT161:AU162"/>
    <mergeCell ref="AR161:AS162"/>
    <mergeCell ref="F163:F164"/>
    <mergeCell ref="E163:E164"/>
    <mergeCell ref="C163:D163"/>
    <mergeCell ref="B163:B164"/>
    <mergeCell ref="C162:D162"/>
    <mergeCell ref="BL161:BN162"/>
    <mergeCell ref="BJ161:BK162"/>
    <mergeCell ref="BH161:BI162"/>
    <mergeCell ref="BF161:BG162"/>
    <mergeCell ref="BD161:BE162"/>
    <mergeCell ref="R163:S164"/>
    <mergeCell ref="P163:Q164"/>
    <mergeCell ref="N163:O164"/>
    <mergeCell ref="L163:M164"/>
    <mergeCell ref="J163:K164"/>
    <mergeCell ref="H163:I164"/>
    <mergeCell ref="AD163:AE164"/>
    <mergeCell ref="AB163:AC164"/>
    <mergeCell ref="Z163:AA164"/>
    <mergeCell ref="X163:Y164"/>
    <mergeCell ref="V163:W164"/>
    <mergeCell ref="T163:U164"/>
    <mergeCell ref="AP163:AQ164"/>
    <mergeCell ref="AN163:AO164"/>
    <mergeCell ref="AL163:AM164"/>
    <mergeCell ref="AJ163:AK164"/>
    <mergeCell ref="AH163:AI164"/>
    <mergeCell ref="AF163:AG164"/>
    <mergeCell ref="BB163:BC164"/>
    <mergeCell ref="AZ163:BA164"/>
    <mergeCell ref="AX163:AY164"/>
    <mergeCell ref="AV163:AW164"/>
    <mergeCell ref="AT163:AU164"/>
    <mergeCell ref="AR163:AS164"/>
    <mergeCell ref="F165:F166"/>
    <mergeCell ref="E165:E166"/>
    <mergeCell ref="C165:D165"/>
    <mergeCell ref="B165:B166"/>
    <mergeCell ref="C164:D164"/>
    <mergeCell ref="BL163:BN164"/>
    <mergeCell ref="BJ163:BK164"/>
    <mergeCell ref="BH163:BI164"/>
    <mergeCell ref="BF163:BG164"/>
    <mergeCell ref="BD163:BE164"/>
    <mergeCell ref="R165:S166"/>
    <mergeCell ref="P165:Q166"/>
    <mergeCell ref="N165:O166"/>
    <mergeCell ref="L165:M166"/>
    <mergeCell ref="J165:K166"/>
    <mergeCell ref="H165:I166"/>
    <mergeCell ref="AD165:AE166"/>
    <mergeCell ref="AB165:AC166"/>
    <mergeCell ref="Z165:AA166"/>
    <mergeCell ref="X165:Y166"/>
    <mergeCell ref="V165:W166"/>
    <mergeCell ref="T165:U166"/>
    <mergeCell ref="AP165:AQ166"/>
    <mergeCell ref="AN165:AO166"/>
    <mergeCell ref="AL165:AM166"/>
    <mergeCell ref="AJ165:AK166"/>
    <mergeCell ref="AH165:AI166"/>
    <mergeCell ref="AF165:AG166"/>
    <mergeCell ref="BB165:BC166"/>
    <mergeCell ref="AZ165:BA166"/>
    <mergeCell ref="AX165:AY166"/>
    <mergeCell ref="AV165:AW166"/>
    <mergeCell ref="AT165:AU166"/>
    <mergeCell ref="AR165:AS166"/>
    <mergeCell ref="F167:F168"/>
    <mergeCell ref="E167:E168"/>
    <mergeCell ref="C167:D167"/>
    <mergeCell ref="B167:B168"/>
    <mergeCell ref="C166:D166"/>
    <mergeCell ref="BL165:BN166"/>
    <mergeCell ref="BJ165:BK166"/>
    <mergeCell ref="BH165:BI166"/>
    <mergeCell ref="BF165:BG166"/>
    <mergeCell ref="BD165:BE166"/>
    <mergeCell ref="R167:S168"/>
    <mergeCell ref="P167:Q168"/>
    <mergeCell ref="N167:O168"/>
    <mergeCell ref="L167:M168"/>
    <mergeCell ref="J167:K168"/>
    <mergeCell ref="H167:I168"/>
    <mergeCell ref="AD167:AE168"/>
    <mergeCell ref="AB167:AC168"/>
    <mergeCell ref="Z167:AA168"/>
    <mergeCell ref="X167:Y168"/>
    <mergeCell ref="V167:W168"/>
    <mergeCell ref="T167:U168"/>
    <mergeCell ref="AP167:AQ168"/>
    <mergeCell ref="AN167:AO168"/>
    <mergeCell ref="AL167:AM168"/>
    <mergeCell ref="AJ167:AK168"/>
    <mergeCell ref="AH167:AI168"/>
    <mergeCell ref="AF167:AG168"/>
    <mergeCell ref="BB167:BC168"/>
    <mergeCell ref="AZ167:BA168"/>
    <mergeCell ref="AX167:AY168"/>
    <mergeCell ref="AV167:AW168"/>
    <mergeCell ref="AT167:AU168"/>
    <mergeCell ref="AR167:AS168"/>
    <mergeCell ref="J169:K170"/>
    <mergeCell ref="H169:I170"/>
    <mergeCell ref="D169:E170"/>
    <mergeCell ref="B169:C170"/>
    <mergeCell ref="C168:D168"/>
    <mergeCell ref="BL167:BN168"/>
    <mergeCell ref="BJ167:BK168"/>
    <mergeCell ref="BH167:BI168"/>
    <mergeCell ref="BF167:BG168"/>
    <mergeCell ref="BD167:BE168"/>
    <mergeCell ref="V169:W170"/>
    <mergeCell ref="T169:U170"/>
    <mergeCell ref="R169:S170"/>
    <mergeCell ref="P169:Q170"/>
    <mergeCell ref="N169:O170"/>
    <mergeCell ref="L169:M170"/>
    <mergeCell ref="AH169:AI170"/>
    <mergeCell ref="AF169:AG170"/>
    <mergeCell ref="AD169:AE170"/>
    <mergeCell ref="AB169:AC170"/>
    <mergeCell ref="Z169:AA170"/>
    <mergeCell ref="X169:Y170"/>
    <mergeCell ref="AT169:AU170"/>
    <mergeCell ref="AR169:AS170"/>
    <mergeCell ref="AP169:AQ170"/>
    <mergeCell ref="AN169:AO170"/>
    <mergeCell ref="AL169:AM170"/>
    <mergeCell ref="AJ169:AK170"/>
    <mergeCell ref="B171:C171"/>
    <mergeCell ref="BL169:BN170"/>
    <mergeCell ref="BJ169:BK170"/>
    <mergeCell ref="BH169:BI170"/>
    <mergeCell ref="BF169:BG170"/>
    <mergeCell ref="BD169:BE170"/>
    <mergeCell ref="BB169:BC170"/>
    <mergeCell ref="AZ169:BA170"/>
    <mergeCell ref="AX169:AY170"/>
    <mergeCell ref="AV169:AW170"/>
    <mergeCell ref="P171:Q171"/>
    <mergeCell ref="N171:O171"/>
    <mergeCell ref="L171:M171"/>
    <mergeCell ref="J171:K171"/>
    <mergeCell ref="H171:I171"/>
    <mergeCell ref="D171:E171"/>
    <mergeCell ref="AB171:AC171"/>
    <mergeCell ref="Z171:AA171"/>
    <mergeCell ref="X171:Y171"/>
    <mergeCell ref="V171:W171"/>
    <mergeCell ref="T171:U171"/>
    <mergeCell ref="R171:S171"/>
    <mergeCell ref="AN171:AO171"/>
    <mergeCell ref="AL171:AM171"/>
    <mergeCell ref="AJ171:AK171"/>
    <mergeCell ref="AH171:AI171"/>
    <mergeCell ref="AF171:AG171"/>
    <mergeCell ref="AD171:AE171"/>
    <mergeCell ref="AZ171:BA171"/>
    <mergeCell ref="AX171:AY171"/>
    <mergeCell ref="AV171:AW171"/>
    <mergeCell ref="AT171:AU171"/>
    <mergeCell ref="AR171:AS171"/>
    <mergeCell ref="AP171:AQ171"/>
    <mergeCell ref="BJ171:BK171"/>
    <mergeCell ref="BH171:BI171"/>
    <mergeCell ref="BF171:BG171"/>
    <mergeCell ref="BD171:BE171"/>
    <mergeCell ref="BB171:BC171"/>
    <mergeCell ref="H174:J174"/>
    <mergeCell ref="AD174:AF174"/>
    <mergeCell ref="Z174:AC174"/>
    <mergeCell ref="W174:Y174"/>
    <mergeCell ref="S174:U174"/>
    <mergeCell ref="D174:E174"/>
    <mergeCell ref="B174:C174"/>
    <mergeCell ref="N172:O172"/>
    <mergeCell ref="L172:M172"/>
    <mergeCell ref="J172:K172"/>
    <mergeCell ref="D172:E172"/>
    <mergeCell ref="O174:R174"/>
    <mergeCell ref="L174:N174"/>
    <mergeCell ref="H176:J176"/>
    <mergeCell ref="D176:E176"/>
    <mergeCell ref="B176:C176"/>
    <mergeCell ref="BI174:BK174"/>
    <mergeCell ref="BE174:BG174"/>
    <mergeCell ref="AZ174:BD174"/>
    <mergeCell ref="AS174:AU174"/>
    <mergeCell ref="AO174:AQ174"/>
    <mergeCell ref="AK174:AN174"/>
    <mergeCell ref="AH174:AJ174"/>
    <mergeCell ref="AD176:AF176"/>
    <mergeCell ref="Z176:AC176"/>
    <mergeCell ref="W176:Y176"/>
    <mergeCell ref="S176:U176"/>
    <mergeCell ref="O176:R176"/>
    <mergeCell ref="L176:N176"/>
    <mergeCell ref="BI176:BK176"/>
    <mergeCell ref="BE176:BG176"/>
    <mergeCell ref="AZ176:BD176"/>
    <mergeCell ref="AS176:AU176"/>
    <mergeCell ref="AO176:AQ176"/>
    <mergeCell ref="AK176:AN176"/>
    <mergeCell ref="AH176:AJ176"/>
    <mergeCell ref="AZ56:BD56"/>
    <mergeCell ref="BE56:BG56"/>
    <mergeCell ref="BI56:BK56"/>
    <mergeCell ref="AO58:AQ58"/>
    <mergeCell ref="AS58:AU58"/>
    <mergeCell ref="AZ58:BD58"/>
    <mergeCell ref="BE58:BG58"/>
    <mergeCell ref="BI58:BK58"/>
    <mergeCell ref="AK56:AN56"/>
    <mergeCell ref="S58:U58"/>
    <mergeCell ref="B56:C56"/>
    <mergeCell ref="D56:E56"/>
    <mergeCell ref="H56:J56"/>
    <mergeCell ref="L56:N56"/>
    <mergeCell ref="O56:R56"/>
    <mergeCell ref="S56:U56"/>
    <mergeCell ref="BF53:BG53"/>
    <mergeCell ref="BH53:BI53"/>
    <mergeCell ref="BJ53:BK53"/>
    <mergeCell ref="BL53:BN53"/>
    <mergeCell ref="D54:E54"/>
    <mergeCell ref="J54:K54"/>
    <mergeCell ref="L54:M54"/>
    <mergeCell ref="N54:O54"/>
    <mergeCell ref="AN53:AO53"/>
    <mergeCell ref="AZ53:BA53"/>
    <mergeCell ref="BB53:BC53"/>
    <mergeCell ref="BD53:BE53"/>
    <mergeCell ref="AB53:AC53"/>
    <mergeCell ref="AD53:AE53"/>
    <mergeCell ref="AF53:AG53"/>
    <mergeCell ref="AH53:AI53"/>
    <mergeCell ref="AJ53:AK53"/>
    <mergeCell ref="AL53:AM53"/>
    <mergeCell ref="AT53:AU53"/>
    <mergeCell ref="AP53:AQ53"/>
    <mergeCell ref="P53:Q53"/>
    <mergeCell ref="R53:S53"/>
    <mergeCell ref="T53:U53"/>
    <mergeCell ref="V53:W53"/>
    <mergeCell ref="X53:Y53"/>
    <mergeCell ref="Z53:AA53"/>
    <mergeCell ref="BF51:BG52"/>
    <mergeCell ref="BH51:BI52"/>
    <mergeCell ref="BJ51:BK52"/>
    <mergeCell ref="BL51:BN52"/>
    <mergeCell ref="B53:C53"/>
    <mergeCell ref="D53:E53"/>
    <mergeCell ref="H53:I53"/>
    <mergeCell ref="J53:K53"/>
    <mergeCell ref="L53:M53"/>
    <mergeCell ref="N53:O53"/>
    <mergeCell ref="AN51:AO52"/>
    <mergeCell ref="AP51:AQ52"/>
    <mergeCell ref="AR51:AS52"/>
    <mergeCell ref="AZ51:BA52"/>
    <mergeCell ref="BB51:BC52"/>
    <mergeCell ref="P51:Q52"/>
    <mergeCell ref="R51:S52"/>
    <mergeCell ref="T51:U52"/>
    <mergeCell ref="V51:W52"/>
    <mergeCell ref="X51:Y52"/>
    <mergeCell ref="BD51:BE52"/>
    <mergeCell ref="AT51:AU52"/>
    <mergeCell ref="AV51:AW52"/>
    <mergeCell ref="AX51:AY52"/>
    <mergeCell ref="AB51:AC52"/>
    <mergeCell ref="AD51:AE52"/>
    <mergeCell ref="AF51:AG52"/>
    <mergeCell ref="AH51:AI52"/>
    <mergeCell ref="AJ51:AK52"/>
    <mergeCell ref="AL51:AM52"/>
    <mergeCell ref="Z51:AA52"/>
    <mergeCell ref="B51:C52"/>
    <mergeCell ref="D51:E52"/>
    <mergeCell ref="H51:I52"/>
    <mergeCell ref="J51:K52"/>
    <mergeCell ref="L51:M52"/>
    <mergeCell ref="N51:O52"/>
    <mergeCell ref="BB49:BC50"/>
    <mergeCell ref="BD49:BE50"/>
    <mergeCell ref="BF49:BG50"/>
    <mergeCell ref="BH49:BI50"/>
    <mergeCell ref="BJ49:BK50"/>
    <mergeCell ref="BL49:BN50"/>
    <mergeCell ref="AJ49:AK50"/>
    <mergeCell ref="AL49:AM50"/>
    <mergeCell ref="AN49:AO50"/>
    <mergeCell ref="AP49:AQ50"/>
    <mergeCell ref="AR49:AS50"/>
    <mergeCell ref="AZ49:BA50"/>
    <mergeCell ref="AT49:AU50"/>
    <mergeCell ref="AV49:AW50"/>
    <mergeCell ref="AX49:AY50"/>
    <mergeCell ref="X49:Y50"/>
    <mergeCell ref="Z49:AA50"/>
    <mergeCell ref="AB49:AC50"/>
    <mergeCell ref="AD49:AE50"/>
    <mergeCell ref="AF49:AG50"/>
    <mergeCell ref="AH49:AI50"/>
    <mergeCell ref="L49:M50"/>
    <mergeCell ref="N49:O50"/>
    <mergeCell ref="P49:Q50"/>
    <mergeCell ref="R49:S50"/>
    <mergeCell ref="T49:U50"/>
    <mergeCell ref="V49:W50"/>
    <mergeCell ref="B49:B50"/>
    <mergeCell ref="C49:D49"/>
    <mergeCell ref="E49:E50"/>
    <mergeCell ref="F49:F50"/>
    <mergeCell ref="H49:I50"/>
    <mergeCell ref="J49:K50"/>
    <mergeCell ref="C50:D50"/>
    <mergeCell ref="G49:G50"/>
    <mergeCell ref="BB47:BC48"/>
    <mergeCell ref="BD47:BE48"/>
    <mergeCell ref="BF47:BG48"/>
    <mergeCell ref="BH47:BI48"/>
    <mergeCell ref="BJ47:BK48"/>
    <mergeCell ref="BL47:BN48"/>
    <mergeCell ref="AJ47:AK48"/>
    <mergeCell ref="AL47:AM48"/>
    <mergeCell ref="AN47:AO48"/>
    <mergeCell ref="AP47:AQ48"/>
    <mergeCell ref="AR47:AS48"/>
    <mergeCell ref="AZ47:BA48"/>
    <mergeCell ref="AT47:AU48"/>
    <mergeCell ref="AV47:AW48"/>
    <mergeCell ref="AX47:AY48"/>
    <mergeCell ref="X47:Y48"/>
    <mergeCell ref="Z47:AA48"/>
    <mergeCell ref="AB47:AC48"/>
    <mergeCell ref="AD47:AE48"/>
    <mergeCell ref="AF47:AG48"/>
    <mergeCell ref="AH47:AI48"/>
    <mergeCell ref="L47:M48"/>
    <mergeCell ref="N47:O48"/>
    <mergeCell ref="P47:Q48"/>
    <mergeCell ref="R47:S48"/>
    <mergeCell ref="T47:U48"/>
    <mergeCell ref="V47:W48"/>
    <mergeCell ref="B47:B48"/>
    <mergeCell ref="C47:D47"/>
    <mergeCell ref="E47:E48"/>
    <mergeCell ref="F47:F48"/>
    <mergeCell ref="H47:I48"/>
    <mergeCell ref="J47:K48"/>
    <mergeCell ref="C48:D48"/>
    <mergeCell ref="G47:G48"/>
    <mergeCell ref="BB45:BC46"/>
    <mergeCell ref="BD45:BE46"/>
    <mergeCell ref="BF45:BG46"/>
    <mergeCell ref="BH45:BI46"/>
    <mergeCell ref="BJ45:BK46"/>
    <mergeCell ref="BL45:BN46"/>
    <mergeCell ref="AJ45:AK46"/>
    <mergeCell ref="AL45:AM46"/>
    <mergeCell ref="AN45:AO46"/>
    <mergeCell ref="AP45:AQ46"/>
    <mergeCell ref="AR45:AS46"/>
    <mergeCell ref="AZ45:BA46"/>
    <mergeCell ref="AT45:AU46"/>
    <mergeCell ref="AV45:AW46"/>
    <mergeCell ref="AX45:AY46"/>
    <mergeCell ref="X45:Y46"/>
    <mergeCell ref="Z45:AA46"/>
    <mergeCell ref="AB45:AC46"/>
    <mergeCell ref="AD45:AE46"/>
    <mergeCell ref="AF45:AG46"/>
    <mergeCell ref="AH45:AI46"/>
    <mergeCell ref="L45:M46"/>
    <mergeCell ref="N45:O46"/>
    <mergeCell ref="P45:Q46"/>
    <mergeCell ref="R45:S46"/>
    <mergeCell ref="T45:U46"/>
    <mergeCell ref="V45:W46"/>
    <mergeCell ref="B45:B46"/>
    <mergeCell ref="C45:D45"/>
    <mergeCell ref="E45:E46"/>
    <mergeCell ref="F45:F46"/>
    <mergeCell ref="H45:I46"/>
    <mergeCell ref="J45:K46"/>
    <mergeCell ref="C46:D46"/>
    <mergeCell ref="G45:G46"/>
    <mergeCell ref="BB43:BC44"/>
    <mergeCell ref="BD43:BE44"/>
    <mergeCell ref="BF43:BG44"/>
    <mergeCell ref="BH43:BI44"/>
    <mergeCell ref="BJ43:BK44"/>
    <mergeCell ref="BL43:BN44"/>
    <mergeCell ref="AJ43:AK44"/>
    <mergeCell ref="AL43:AM44"/>
    <mergeCell ref="AN43:AO44"/>
    <mergeCell ref="AP43:AQ44"/>
    <mergeCell ref="AR43:AS44"/>
    <mergeCell ref="AZ43:BA44"/>
    <mergeCell ref="AT43:AU44"/>
    <mergeCell ref="AV43:AW44"/>
    <mergeCell ref="AX43:AY44"/>
    <mergeCell ref="X43:Y44"/>
    <mergeCell ref="Z43:AA44"/>
    <mergeCell ref="AB43:AC44"/>
    <mergeCell ref="AD43:AE44"/>
    <mergeCell ref="AF43:AG44"/>
    <mergeCell ref="AH43:AI44"/>
    <mergeCell ref="L43:M44"/>
    <mergeCell ref="N43:O44"/>
    <mergeCell ref="P43:Q44"/>
    <mergeCell ref="R43:S44"/>
    <mergeCell ref="T43:U44"/>
    <mergeCell ref="V43:W44"/>
    <mergeCell ref="B43:B44"/>
    <mergeCell ref="C43:D43"/>
    <mergeCell ref="E43:E44"/>
    <mergeCell ref="F43:F44"/>
    <mergeCell ref="H43:I44"/>
    <mergeCell ref="J43:K44"/>
    <mergeCell ref="C44:D44"/>
    <mergeCell ref="G43:G44"/>
    <mergeCell ref="BB41:BC42"/>
    <mergeCell ref="BD41:BE42"/>
    <mergeCell ref="BF41:BG42"/>
    <mergeCell ref="BH41:BI42"/>
    <mergeCell ref="BJ41:BK42"/>
    <mergeCell ref="BL41:BN42"/>
    <mergeCell ref="AJ41:AK42"/>
    <mergeCell ref="AL41:AM42"/>
    <mergeCell ref="AN41:AO42"/>
    <mergeCell ref="AP41:AQ42"/>
    <mergeCell ref="AR41:AS42"/>
    <mergeCell ref="AZ41:BA42"/>
    <mergeCell ref="AT41:AU42"/>
    <mergeCell ref="AV41:AW42"/>
    <mergeCell ref="AX41:AY42"/>
    <mergeCell ref="X41:Y42"/>
    <mergeCell ref="Z41:AA42"/>
    <mergeCell ref="AB41:AC42"/>
    <mergeCell ref="AD41:AE42"/>
    <mergeCell ref="AF41:AG42"/>
    <mergeCell ref="AH41:AI42"/>
    <mergeCell ref="L41:M42"/>
    <mergeCell ref="N41:O42"/>
    <mergeCell ref="P41:Q42"/>
    <mergeCell ref="R41:S42"/>
    <mergeCell ref="T41:U42"/>
    <mergeCell ref="V41:W42"/>
    <mergeCell ref="B41:B42"/>
    <mergeCell ref="C41:D41"/>
    <mergeCell ref="E41:E42"/>
    <mergeCell ref="F41:F42"/>
    <mergeCell ref="H41:I42"/>
    <mergeCell ref="J41:K42"/>
    <mergeCell ref="C42:D42"/>
    <mergeCell ref="G41:G42"/>
    <mergeCell ref="BB39:BC40"/>
    <mergeCell ref="BD39:BE40"/>
    <mergeCell ref="BF39:BG40"/>
    <mergeCell ref="BH39:BI40"/>
    <mergeCell ref="BJ39:BK40"/>
    <mergeCell ref="BL39:BN40"/>
    <mergeCell ref="AJ39:AK40"/>
    <mergeCell ref="AL39:AM40"/>
    <mergeCell ref="AN39:AO40"/>
    <mergeCell ref="AP39:AQ40"/>
    <mergeCell ref="AR39:AS40"/>
    <mergeCell ref="AZ39:BA40"/>
    <mergeCell ref="AT39:AU40"/>
    <mergeCell ref="AV39:AW40"/>
    <mergeCell ref="AX39:AY40"/>
    <mergeCell ref="X39:Y40"/>
    <mergeCell ref="Z39:AA40"/>
    <mergeCell ref="AB39:AC40"/>
    <mergeCell ref="AD39:AE40"/>
    <mergeCell ref="AF39:AG40"/>
    <mergeCell ref="AH39:AI40"/>
    <mergeCell ref="L39:M40"/>
    <mergeCell ref="N39:O40"/>
    <mergeCell ref="P39:Q40"/>
    <mergeCell ref="R39:S40"/>
    <mergeCell ref="T39:U40"/>
    <mergeCell ref="V39:W40"/>
    <mergeCell ref="B39:B40"/>
    <mergeCell ref="C39:D39"/>
    <mergeCell ref="E39:E40"/>
    <mergeCell ref="F39:F40"/>
    <mergeCell ref="H39:I40"/>
    <mergeCell ref="J39:K40"/>
    <mergeCell ref="C40:D40"/>
    <mergeCell ref="G39:G40"/>
    <mergeCell ref="BB37:BC38"/>
    <mergeCell ref="BD37:BE38"/>
    <mergeCell ref="BF37:BG38"/>
    <mergeCell ref="BH37:BI38"/>
    <mergeCell ref="BJ37:BK38"/>
    <mergeCell ref="BL37:BN38"/>
    <mergeCell ref="AJ37:AK38"/>
    <mergeCell ref="AL37:AM38"/>
    <mergeCell ref="AN37:AO38"/>
    <mergeCell ref="AP37:AQ38"/>
    <mergeCell ref="AR37:AS38"/>
    <mergeCell ref="AZ37:BA38"/>
    <mergeCell ref="AT37:AU38"/>
    <mergeCell ref="AV37:AW38"/>
    <mergeCell ref="AX37:AY38"/>
    <mergeCell ref="X37:Y38"/>
    <mergeCell ref="Z37:AA38"/>
    <mergeCell ref="AB37:AC38"/>
    <mergeCell ref="AD37:AE38"/>
    <mergeCell ref="AF37:AG38"/>
    <mergeCell ref="AH37:AI38"/>
    <mergeCell ref="L37:M38"/>
    <mergeCell ref="N37:O38"/>
    <mergeCell ref="P37:Q38"/>
    <mergeCell ref="R37:S38"/>
    <mergeCell ref="T37:U38"/>
    <mergeCell ref="V37:W38"/>
    <mergeCell ref="B37:B38"/>
    <mergeCell ref="C37:D37"/>
    <mergeCell ref="E37:E38"/>
    <mergeCell ref="F37:F38"/>
    <mergeCell ref="H37:I38"/>
    <mergeCell ref="J37:K38"/>
    <mergeCell ref="C38:D38"/>
    <mergeCell ref="G37:G38"/>
    <mergeCell ref="BB35:BC36"/>
    <mergeCell ref="BD35:BE36"/>
    <mergeCell ref="BF35:BG36"/>
    <mergeCell ref="BH35:BI36"/>
    <mergeCell ref="BJ35:BK36"/>
    <mergeCell ref="BL35:BN36"/>
    <mergeCell ref="AJ35:AK36"/>
    <mergeCell ref="AL35:AM36"/>
    <mergeCell ref="AN35:AO36"/>
    <mergeCell ref="AP35:AQ36"/>
    <mergeCell ref="AR35:AS36"/>
    <mergeCell ref="AZ35:BA36"/>
    <mergeCell ref="AT35:AU36"/>
    <mergeCell ref="AV35:AW36"/>
    <mergeCell ref="AX35:AY36"/>
    <mergeCell ref="X35:Y36"/>
    <mergeCell ref="Z35:AA36"/>
    <mergeCell ref="AB35:AC36"/>
    <mergeCell ref="AD35:AE36"/>
    <mergeCell ref="AF35:AG36"/>
    <mergeCell ref="AH35:AI36"/>
    <mergeCell ref="L35:M36"/>
    <mergeCell ref="N35:O36"/>
    <mergeCell ref="P35:Q36"/>
    <mergeCell ref="R35:S36"/>
    <mergeCell ref="T35:U36"/>
    <mergeCell ref="V35:W36"/>
    <mergeCell ref="B35:B36"/>
    <mergeCell ref="C35:D35"/>
    <mergeCell ref="E35:E36"/>
    <mergeCell ref="F35:F36"/>
    <mergeCell ref="H35:I36"/>
    <mergeCell ref="J35:K36"/>
    <mergeCell ref="C36:D36"/>
    <mergeCell ref="G35:G36"/>
    <mergeCell ref="BB33:BC34"/>
    <mergeCell ref="BD33:BE34"/>
    <mergeCell ref="BF33:BG34"/>
    <mergeCell ref="BH33:BI34"/>
    <mergeCell ref="BJ33:BK34"/>
    <mergeCell ref="BL33:BN34"/>
    <mergeCell ref="AJ33:AK34"/>
    <mergeCell ref="AL33:AM34"/>
    <mergeCell ref="AN33:AO34"/>
    <mergeCell ref="AP33:AQ34"/>
    <mergeCell ref="AR33:AS34"/>
    <mergeCell ref="AZ33:BA34"/>
    <mergeCell ref="AT33:AU34"/>
    <mergeCell ref="AV33:AW34"/>
    <mergeCell ref="AX33:AY34"/>
    <mergeCell ref="X33:Y34"/>
    <mergeCell ref="Z33:AA34"/>
    <mergeCell ref="AB33:AC34"/>
    <mergeCell ref="AD33:AE34"/>
    <mergeCell ref="AF33:AG34"/>
    <mergeCell ref="AH33:AI34"/>
    <mergeCell ref="L33:M34"/>
    <mergeCell ref="N33:O34"/>
    <mergeCell ref="P33:Q34"/>
    <mergeCell ref="R33:S34"/>
    <mergeCell ref="T33:U34"/>
    <mergeCell ref="V33:W34"/>
    <mergeCell ref="B33:B34"/>
    <mergeCell ref="C33:D33"/>
    <mergeCell ref="E33:E34"/>
    <mergeCell ref="F33:F34"/>
    <mergeCell ref="H33:I34"/>
    <mergeCell ref="J33:K34"/>
    <mergeCell ref="C34:D34"/>
    <mergeCell ref="G33:G34"/>
    <mergeCell ref="BB31:BC32"/>
    <mergeCell ref="BD31:BE32"/>
    <mergeCell ref="BF31:BG32"/>
    <mergeCell ref="BH31:BI32"/>
    <mergeCell ref="BJ31:BK32"/>
    <mergeCell ref="BL31:BN32"/>
    <mergeCell ref="AJ31:AK32"/>
    <mergeCell ref="AL31:AM32"/>
    <mergeCell ref="AN31:AO32"/>
    <mergeCell ref="AP31:AQ32"/>
    <mergeCell ref="AR31:AS32"/>
    <mergeCell ref="AZ31:BA32"/>
    <mergeCell ref="AT31:AU32"/>
    <mergeCell ref="AV31:AW32"/>
    <mergeCell ref="AX31:AY32"/>
    <mergeCell ref="X31:Y32"/>
    <mergeCell ref="Z31:AA32"/>
    <mergeCell ref="AB31:AC32"/>
    <mergeCell ref="AD31:AE32"/>
    <mergeCell ref="AF31:AG32"/>
    <mergeCell ref="AH31:AI32"/>
    <mergeCell ref="L31:M32"/>
    <mergeCell ref="N31:O32"/>
    <mergeCell ref="P31:Q32"/>
    <mergeCell ref="R31:S32"/>
    <mergeCell ref="T31:U32"/>
    <mergeCell ref="V31:W32"/>
    <mergeCell ref="B31:B32"/>
    <mergeCell ref="C31:D31"/>
    <mergeCell ref="E31:E32"/>
    <mergeCell ref="F31:F32"/>
    <mergeCell ref="H31:I32"/>
    <mergeCell ref="J31:K32"/>
    <mergeCell ref="C32:D32"/>
    <mergeCell ref="G31:G32"/>
    <mergeCell ref="BB29:BC30"/>
    <mergeCell ref="BD29:BE30"/>
    <mergeCell ref="BF29:BG30"/>
    <mergeCell ref="BH29:BI30"/>
    <mergeCell ref="BJ29:BK30"/>
    <mergeCell ref="BL29:BN30"/>
    <mergeCell ref="AJ29:AK30"/>
    <mergeCell ref="AL29:AM30"/>
    <mergeCell ref="AN29:AO30"/>
    <mergeCell ref="AP29:AQ30"/>
    <mergeCell ref="AR29:AS30"/>
    <mergeCell ref="AZ29:BA30"/>
    <mergeCell ref="AT29:AU30"/>
    <mergeCell ref="AV29:AW30"/>
    <mergeCell ref="AX29:AY30"/>
    <mergeCell ref="X29:Y30"/>
    <mergeCell ref="Z29:AA30"/>
    <mergeCell ref="AB29:AC30"/>
    <mergeCell ref="AD29:AE30"/>
    <mergeCell ref="AF29:AG30"/>
    <mergeCell ref="AH29:AI30"/>
    <mergeCell ref="L29:M30"/>
    <mergeCell ref="N29:O30"/>
    <mergeCell ref="P29:Q30"/>
    <mergeCell ref="R29:S30"/>
    <mergeCell ref="T29:U30"/>
    <mergeCell ref="V29:W30"/>
    <mergeCell ref="B29:B30"/>
    <mergeCell ref="C29:D29"/>
    <mergeCell ref="E29:E30"/>
    <mergeCell ref="F29:F30"/>
    <mergeCell ref="H29:I30"/>
    <mergeCell ref="J29:K30"/>
    <mergeCell ref="C30:D30"/>
    <mergeCell ref="G29:G30"/>
    <mergeCell ref="BB27:BC28"/>
    <mergeCell ref="BD27:BE28"/>
    <mergeCell ref="BF27:BG28"/>
    <mergeCell ref="BH27:BI28"/>
    <mergeCell ref="BJ27:BK28"/>
    <mergeCell ref="BL27:BN28"/>
    <mergeCell ref="AJ27:AK28"/>
    <mergeCell ref="AL27:AM28"/>
    <mergeCell ref="AN27:AO28"/>
    <mergeCell ref="AP27:AQ28"/>
    <mergeCell ref="AR27:AS28"/>
    <mergeCell ref="AZ27:BA28"/>
    <mergeCell ref="AT27:AU28"/>
    <mergeCell ref="AV27:AW28"/>
    <mergeCell ref="AX27:AY28"/>
    <mergeCell ref="X27:Y28"/>
    <mergeCell ref="Z27:AA28"/>
    <mergeCell ref="AB27:AC28"/>
    <mergeCell ref="AD27:AE28"/>
    <mergeCell ref="AF27:AG28"/>
    <mergeCell ref="AH27:AI28"/>
    <mergeCell ref="L27:M28"/>
    <mergeCell ref="N27:O28"/>
    <mergeCell ref="P27:Q28"/>
    <mergeCell ref="R27:S28"/>
    <mergeCell ref="T27:U28"/>
    <mergeCell ref="V27:W28"/>
    <mergeCell ref="B27:B28"/>
    <mergeCell ref="C27:D27"/>
    <mergeCell ref="E27:E28"/>
    <mergeCell ref="F27:F28"/>
    <mergeCell ref="H27:I28"/>
    <mergeCell ref="J27:K28"/>
    <mergeCell ref="C28:D28"/>
    <mergeCell ref="G27:G28"/>
    <mergeCell ref="BB25:BC26"/>
    <mergeCell ref="BD25:BE26"/>
    <mergeCell ref="BF25:BG26"/>
    <mergeCell ref="BH25:BI26"/>
    <mergeCell ref="BJ25:BK26"/>
    <mergeCell ref="BL25:BN26"/>
    <mergeCell ref="AJ25:AK26"/>
    <mergeCell ref="AL25:AM26"/>
    <mergeCell ref="AN25:AO26"/>
    <mergeCell ref="AP25:AQ26"/>
    <mergeCell ref="AR25:AS26"/>
    <mergeCell ref="AZ25:BA26"/>
    <mergeCell ref="AT25:AU26"/>
    <mergeCell ref="AV25:AW26"/>
    <mergeCell ref="AX25:AY26"/>
    <mergeCell ref="X25:Y26"/>
    <mergeCell ref="Z25:AA26"/>
    <mergeCell ref="AB25:AC26"/>
    <mergeCell ref="AD25:AE26"/>
    <mergeCell ref="AF25:AG26"/>
    <mergeCell ref="AH25:AI26"/>
    <mergeCell ref="L25:M26"/>
    <mergeCell ref="N25:O26"/>
    <mergeCell ref="P25:Q26"/>
    <mergeCell ref="R25:S26"/>
    <mergeCell ref="T25:U26"/>
    <mergeCell ref="V25:W26"/>
    <mergeCell ref="B25:B26"/>
    <mergeCell ref="C25:D25"/>
    <mergeCell ref="E25:E26"/>
    <mergeCell ref="F25:F26"/>
    <mergeCell ref="H25:I26"/>
    <mergeCell ref="J25:K26"/>
    <mergeCell ref="C26:D26"/>
    <mergeCell ref="G25:G26"/>
    <mergeCell ref="BB23:BC24"/>
    <mergeCell ref="BD23:BE24"/>
    <mergeCell ref="BF23:BG24"/>
    <mergeCell ref="BH23:BI24"/>
    <mergeCell ref="BJ23:BK24"/>
    <mergeCell ref="BL23:BN24"/>
    <mergeCell ref="AJ23:AK24"/>
    <mergeCell ref="AL23:AM24"/>
    <mergeCell ref="AN23:AO24"/>
    <mergeCell ref="AP23:AQ24"/>
    <mergeCell ref="AR23:AS24"/>
    <mergeCell ref="AZ23:BA24"/>
    <mergeCell ref="AT23:AU24"/>
    <mergeCell ref="AV23:AW24"/>
    <mergeCell ref="AX23:AY24"/>
    <mergeCell ref="X23:Y24"/>
    <mergeCell ref="Z23:AA24"/>
    <mergeCell ref="AB23:AC24"/>
    <mergeCell ref="AD23:AE24"/>
    <mergeCell ref="AF23:AG24"/>
    <mergeCell ref="AH23:AI24"/>
    <mergeCell ref="L23:M24"/>
    <mergeCell ref="N23:O24"/>
    <mergeCell ref="P23:Q24"/>
    <mergeCell ref="R23:S24"/>
    <mergeCell ref="T23:U24"/>
    <mergeCell ref="V23:W24"/>
    <mergeCell ref="B23:B24"/>
    <mergeCell ref="C23:D23"/>
    <mergeCell ref="E23:E24"/>
    <mergeCell ref="F23:F24"/>
    <mergeCell ref="H23:I24"/>
    <mergeCell ref="J23:K24"/>
    <mergeCell ref="C24:D24"/>
    <mergeCell ref="G23:G24"/>
    <mergeCell ref="BB21:BC22"/>
    <mergeCell ref="BD21:BE22"/>
    <mergeCell ref="BF21:BG22"/>
    <mergeCell ref="BH21:BI22"/>
    <mergeCell ref="BJ21:BK22"/>
    <mergeCell ref="BL21:BN22"/>
    <mergeCell ref="AJ21:AK22"/>
    <mergeCell ref="AL21:AM22"/>
    <mergeCell ref="AN21:AO22"/>
    <mergeCell ref="AP21:AQ22"/>
    <mergeCell ref="AR21:AS22"/>
    <mergeCell ref="AZ21:BA22"/>
    <mergeCell ref="AT21:AU22"/>
    <mergeCell ref="AV21:AW22"/>
    <mergeCell ref="AX21:AY22"/>
    <mergeCell ref="X21:Y22"/>
    <mergeCell ref="Z21:AA22"/>
    <mergeCell ref="AB21:AC22"/>
    <mergeCell ref="AD21:AE22"/>
    <mergeCell ref="AF21:AG22"/>
    <mergeCell ref="AH21:AI22"/>
    <mergeCell ref="L21:M22"/>
    <mergeCell ref="N21:O22"/>
    <mergeCell ref="P21:Q22"/>
    <mergeCell ref="R21:S22"/>
    <mergeCell ref="T21:U22"/>
    <mergeCell ref="V21:W22"/>
    <mergeCell ref="B21:B22"/>
    <mergeCell ref="C21:D21"/>
    <mergeCell ref="E21:E22"/>
    <mergeCell ref="F21:F22"/>
    <mergeCell ref="H21:I22"/>
    <mergeCell ref="J21:K22"/>
    <mergeCell ref="C22:D22"/>
    <mergeCell ref="BB19:BC20"/>
    <mergeCell ref="BD19:BE20"/>
    <mergeCell ref="BF19:BG20"/>
    <mergeCell ref="BH19:BI20"/>
    <mergeCell ref="BJ19:BK20"/>
    <mergeCell ref="BL19:BN20"/>
    <mergeCell ref="AJ19:AK20"/>
    <mergeCell ref="AL19:AM20"/>
    <mergeCell ref="AN19:AO20"/>
    <mergeCell ref="AP19:AQ20"/>
    <mergeCell ref="AR19:AS20"/>
    <mergeCell ref="AZ19:BA20"/>
    <mergeCell ref="AT19:AU20"/>
    <mergeCell ref="AV19:AW20"/>
    <mergeCell ref="AX19:AY20"/>
    <mergeCell ref="X19:Y20"/>
    <mergeCell ref="Z19:AA20"/>
    <mergeCell ref="AB19:AC20"/>
    <mergeCell ref="AD19:AE20"/>
    <mergeCell ref="AF19:AG20"/>
    <mergeCell ref="AH19:AI20"/>
    <mergeCell ref="L19:M20"/>
    <mergeCell ref="N19:O20"/>
    <mergeCell ref="P19:Q20"/>
    <mergeCell ref="R19:S20"/>
    <mergeCell ref="T19:U20"/>
    <mergeCell ref="V19:W20"/>
    <mergeCell ref="B19:B20"/>
    <mergeCell ref="C19:D19"/>
    <mergeCell ref="E19:E20"/>
    <mergeCell ref="F19:F20"/>
    <mergeCell ref="H19:I20"/>
    <mergeCell ref="J19:K20"/>
    <mergeCell ref="C20:D20"/>
    <mergeCell ref="BB17:BC18"/>
    <mergeCell ref="BD17:BE18"/>
    <mergeCell ref="BF17:BG18"/>
    <mergeCell ref="BH17:BI18"/>
    <mergeCell ref="BJ17:BK18"/>
    <mergeCell ref="BL17:BN18"/>
    <mergeCell ref="AL17:AM18"/>
    <mergeCell ref="AN17:AO18"/>
    <mergeCell ref="AP17:AQ18"/>
    <mergeCell ref="AR17:AS18"/>
    <mergeCell ref="AZ17:BA18"/>
    <mergeCell ref="AT17:AU18"/>
    <mergeCell ref="AV17:AW18"/>
    <mergeCell ref="AX17:AY18"/>
    <mergeCell ref="Z17:AA18"/>
    <mergeCell ref="AB17:AC18"/>
    <mergeCell ref="AD17:AE18"/>
    <mergeCell ref="AF17:AG18"/>
    <mergeCell ref="AH17:AI18"/>
    <mergeCell ref="AJ17:AK18"/>
    <mergeCell ref="N17:O18"/>
    <mergeCell ref="P17:Q18"/>
    <mergeCell ref="R17:S18"/>
    <mergeCell ref="T17:U18"/>
    <mergeCell ref="V17:W18"/>
    <mergeCell ref="X17:Y18"/>
    <mergeCell ref="BJ15:BK16"/>
    <mergeCell ref="BL15:BN16"/>
    <mergeCell ref="B17:B18"/>
    <mergeCell ref="C17:D17"/>
    <mergeCell ref="E17:E18"/>
    <mergeCell ref="F17:F18"/>
    <mergeCell ref="H17:I18"/>
    <mergeCell ref="J17:K18"/>
    <mergeCell ref="C18:D18"/>
    <mergeCell ref="L17:M18"/>
    <mergeCell ref="AR15:AS16"/>
    <mergeCell ref="AZ15:BA16"/>
    <mergeCell ref="BB15:BC16"/>
    <mergeCell ref="BD15:BE16"/>
    <mergeCell ref="BF15:BG16"/>
    <mergeCell ref="BH15:BI16"/>
    <mergeCell ref="AF15:AG16"/>
    <mergeCell ref="AH15:AI16"/>
    <mergeCell ref="AJ15:AK16"/>
    <mergeCell ref="AL15:AM16"/>
    <mergeCell ref="AN15:AO16"/>
    <mergeCell ref="AP15:AQ16"/>
    <mergeCell ref="T15:U16"/>
    <mergeCell ref="V15:W16"/>
    <mergeCell ref="X15:Y16"/>
    <mergeCell ref="Z15:AA16"/>
    <mergeCell ref="AB15:AC16"/>
    <mergeCell ref="AD15:AE16"/>
    <mergeCell ref="J15:K16"/>
    <mergeCell ref="C16:D16"/>
    <mergeCell ref="L15:M16"/>
    <mergeCell ref="N15:O16"/>
    <mergeCell ref="P15:Q16"/>
    <mergeCell ref="R15:S16"/>
    <mergeCell ref="BD13:BE14"/>
    <mergeCell ref="BF13:BG14"/>
    <mergeCell ref="BH13:BI14"/>
    <mergeCell ref="BJ13:BK14"/>
    <mergeCell ref="BL13:BN14"/>
    <mergeCell ref="B15:B16"/>
    <mergeCell ref="C15:D15"/>
    <mergeCell ref="E15:E16"/>
    <mergeCell ref="F15:F16"/>
    <mergeCell ref="H15:I16"/>
    <mergeCell ref="AL13:AM14"/>
    <mergeCell ref="AN13:AO14"/>
    <mergeCell ref="AP13:AQ14"/>
    <mergeCell ref="AR13:AS14"/>
    <mergeCell ref="AZ13:BA14"/>
    <mergeCell ref="BB13:BC14"/>
    <mergeCell ref="Z13:AA14"/>
    <mergeCell ref="AB13:AC14"/>
    <mergeCell ref="AD13:AE14"/>
    <mergeCell ref="AF13:AG14"/>
    <mergeCell ref="AH13:AI14"/>
    <mergeCell ref="AJ13:AK14"/>
    <mergeCell ref="N13:O14"/>
    <mergeCell ref="P13:Q14"/>
    <mergeCell ref="R13:S14"/>
    <mergeCell ref="T13:U14"/>
    <mergeCell ref="V13:W14"/>
    <mergeCell ref="X13:Y14"/>
    <mergeCell ref="AH11:AI12"/>
    <mergeCell ref="AJ11:AK12"/>
    <mergeCell ref="B13:B14"/>
    <mergeCell ref="C13:D13"/>
    <mergeCell ref="E13:E14"/>
    <mergeCell ref="F13:F14"/>
    <mergeCell ref="H13:I14"/>
    <mergeCell ref="J13:K14"/>
    <mergeCell ref="C14:D14"/>
    <mergeCell ref="L13:M14"/>
    <mergeCell ref="AZ11:BA12"/>
    <mergeCell ref="BB11:BC12"/>
    <mergeCell ref="BH11:BI12"/>
    <mergeCell ref="BJ11:BK12"/>
    <mergeCell ref="BL11:BN12"/>
    <mergeCell ref="C12:D12"/>
    <mergeCell ref="AL11:AM12"/>
    <mergeCell ref="AN11:AO12"/>
    <mergeCell ref="AP11:AQ12"/>
    <mergeCell ref="AR11:AS12"/>
    <mergeCell ref="BJ10:BK10"/>
    <mergeCell ref="B11:B12"/>
    <mergeCell ref="C11:D11"/>
    <mergeCell ref="E11:E12"/>
    <mergeCell ref="F11:F12"/>
    <mergeCell ref="H11:I12"/>
    <mergeCell ref="AT11:AU12"/>
    <mergeCell ref="AV11:AW12"/>
    <mergeCell ref="BD11:BE12"/>
    <mergeCell ref="BF11:BG12"/>
    <mergeCell ref="N10:O10"/>
    <mergeCell ref="P10:Q10"/>
    <mergeCell ref="Z11:AA12"/>
    <mergeCell ref="AB11:AC12"/>
    <mergeCell ref="AD11:AE12"/>
    <mergeCell ref="AF11:AG12"/>
    <mergeCell ref="R11:S12"/>
    <mergeCell ref="T11:U12"/>
    <mergeCell ref="V11:W12"/>
    <mergeCell ref="X11:Y12"/>
    <mergeCell ref="BF10:BG10"/>
    <mergeCell ref="BH10:BI10"/>
    <mergeCell ref="BF9:BK9"/>
    <mergeCell ref="BL9:BN10"/>
    <mergeCell ref="J11:K12"/>
    <mergeCell ref="L11:M12"/>
    <mergeCell ref="N11:O12"/>
    <mergeCell ref="P11:Q12"/>
    <mergeCell ref="AR10:AS10"/>
    <mergeCell ref="AZ10:BA10"/>
    <mergeCell ref="AB10:AC10"/>
    <mergeCell ref="AD10:AE10"/>
    <mergeCell ref="AB9:AG9"/>
    <mergeCell ref="AH9:AM9"/>
    <mergeCell ref="BB10:BC10"/>
    <mergeCell ref="BD10:BE10"/>
    <mergeCell ref="AN9:AS9"/>
    <mergeCell ref="AZ9:BE9"/>
    <mergeCell ref="AF10:AG10"/>
    <mergeCell ref="AH10:AI10"/>
    <mergeCell ref="AJ10:AK10"/>
    <mergeCell ref="AL10:AM10"/>
    <mergeCell ref="AN10:AO10"/>
    <mergeCell ref="AP10:AQ10"/>
    <mergeCell ref="H9:I10"/>
    <mergeCell ref="J9:O9"/>
    <mergeCell ref="P9:U9"/>
    <mergeCell ref="V9:W10"/>
    <mergeCell ref="X9:Y10"/>
    <mergeCell ref="Z9:AA10"/>
    <mergeCell ref="R10:S10"/>
    <mergeCell ref="T10:U10"/>
    <mergeCell ref="J10:K10"/>
    <mergeCell ref="L10:M10"/>
    <mergeCell ref="B2:BN2"/>
    <mergeCell ref="C6:D6"/>
    <mergeCell ref="BA6:BC6"/>
    <mergeCell ref="BD6:BM6"/>
    <mergeCell ref="AT9:AY9"/>
    <mergeCell ref="AT10:AU10"/>
    <mergeCell ref="AV10:AW10"/>
    <mergeCell ref="AX10:AY10"/>
    <mergeCell ref="B9:B10"/>
    <mergeCell ref="C9:D10"/>
    <mergeCell ref="E6:AC6"/>
    <mergeCell ref="E4:AC4"/>
    <mergeCell ref="AE6:AH6"/>
    <mergeCell ref="AI6:AZ6"/>
    <mergeCell ref="AE4:AK4"/>
    <mergeCell ref="AL4:BM4"/>
    <mergeCell ref="AX11:AY12"/>
    <mergeCell ref="AT13:AU14"/>
    <mergeCell ref="AV13:AW14"/>
    <mergeCell ref="AX13:AY14"/>
    <mergeCell ref="AT15:AU16"/>
    <mergeCell ref="AV15:AW16"/>
    <mergeCell ref="AX15:AY16"/>
    <mergeCell ref="AB69:AC69"/>
    <mergeCell ref="AV53:AW53"/>
    <mergeCell ref="AX53:AY53"/>
    <mergeCell ref="W56:Y56"/>
    <mergeCell ref="Z56:AC56"/>
    <mergeCell ref="AO56:AQ56"/>
    <mergeCell ref="AS56:AU56"/>
    <mergeCell ref="AR53:AS53"/>
    <mergeCell ref="Z58:AC58"/>
    <mergeCell ref="W58:Y58"/>
    <mergeCell ref="AK58:AN58"/>
    <mergeCell ref="AD56:AF56"/>
    <mergeCell ref="AH56:AJ56"/>
    <mergeCell ref="AD58:AF58"/>
    <mergeCell ref="AH58:AJ58"/>
    <mergeCell ref="BF69:BG69"/>
    <mergeCell ref="AT68:AY68"/>
    <mergeCell ref="AZ68:BE68"/>
    <mergeCell ref="BF68:BK68"/>
    <mergeCell ref="AH69:AI69"/>
    <mergeCell ref="BH69:BI69"/>
    <mergeCell ref="AJ69:AK69"/>
    <mergeCell ref="AL69:AM69"/>
    <mergeCell ref="AN69:AO69"/>
    <mergeCell ref="AP69:AQ69"/>
    <mergeCell ref="AZ69:BA69"/>
    <mergeCell ref="BB69:BC69"/>
    <mergeCell ref="AT69:AU69"/>
    <mergeCell ref="AV69:AW69"/>
    <mergeCell ref="AX69:AY69"/>
    <mergeCell ref="AH70:AI71"/>
    <mergeCell ref="T70:U71"/>
    <mergeCell ref="V70:W71"/>
    <mergeCell ref="X70:Y71"/>
    <mergeCell ref="Z70:AA71"/>
    <mergeCell ref="E70:E71"/>
    <mergeCell ref="G70:G71"/>
    <mergeCell ref="E72:E73"/>
    <mergeCell ref="AZ70:BA71"/>
    <mergeCell ref="BB70:BC71"/>
    <mergeCell ref="BD70:BE71"/>
    <mergeCell ref="BF70:BG71"/>
    <mergeCell ref="AV70:AW71"/>
    <mergeCell ref="AX70:AY71"/>
    <mergeCell ref="AB70:AC71"/>
    <mergeCell ref="AD70:AE71"/>
    <mergeCell ref="AF70:AG71"/>
    <mergeCell ref="T72:U73"/>
    <mergeCell ref="V72:W73"/>
    <mergeCell ref="X72:Y73"/>
    <mergeCell ref="Z72:AA73"/>
    <mergeCell ref="N72:O73"/>
    <mergeCell ref="P72:Q73"/>
    <mergeCell ref="R72:S73"/>
    <mergeCell ref="AR72:AS73"/>
    <mergeCell ref="AT72:AU73"/>
    <mergeCell ref="AV72:AW73"/>
    <mergeCell ref="AX72:AY73"/>
    <mergeCell ref="AN72:AO73"/>
    <mergeCell ref="AP72:AQ73"/>
    <mergeCell ref="T74:U75"/>
    <mergeCell ref="V74:W75"/>
    <mergeCell ref="X74:Y75"/>
    <mergeCell ref="Z74:AA75"/>
    <mergeCell ref="R74:S75"/>
    <mergeCell ref="E74:E75"/>
    <mergeCell ref="AR74:AS75"/>
    <mergeCell ref="AT74:AU75"/>
    <mergeCell ref="AV74:AW75"/>
    <mergeCell ref="AX74:AY75"/>
    <mergeCell ref="AN74:AO75"/>
    <mergeCell ref="AP74:AQ75"/>
    <mergeCell ref="T76:U77"/>
    <mergeCell ref="V76:W77"/>
    <mergeCell ref="X76:Y77"/>
    <mergeCell ref="Z76:AA77"/>
    <mergeCell ref="R76:S77"/>
    <mergeCell ref="E76:E77"/>
    <mergeCell ref="AR76:AS77"/>
    <mergeCell ref="AT76:AU77"/>
    <mergeCell ref="AV76:AW77"/>
    <mergeCell ref="AX76:AY77"/>
    <mergeCell ref="AN76:AO77"/>
    <mergeCell ref="AP76:AQ77"/>
    <mergeCell ref="T78:U79"/>
    <mergeCell ref="V78:W79"/>
    <mergeCell ref="X78:Y79"/>
    <mergeCell ref="Z78:AA79"/>
    <mergeCell ref="R78:S79"/>
    <mergeCell ref="E78:E79"/>
    <mergeCell ref="AR78:AS79"/>
    <mergeCell ref="AT78:AU79"/>
    <mergeCell ref="AV78:AW79"/>
    <mergeCell ref="AX78:AY79"/>
    <mergeCell ref="AN78:AO79"/>
    <mergeCell ref="AP78:AQ79"/>
    <mergeCell ref="T80:U81"/>
    <mergeCell ref="V80:W81"/>
    <mergeCell ref="X80:Y81"/>
    <mergeCell ref="Z80:AA81"/>
    <mergeCell ref="R80:S81"/>
    <mergeCell ref="E80:E81"/>
    <mergeCell ref="G80:G81"/>
    <mergeCell ref="AR80:AS81"/>
    <mergeCell ref="AT80:AU81"/>
    <mergeCell ref="AV80:AW81"/>
    <mergeCell ref="AX80:AY81"/>
    <mergeCell ref="AN80:AO81"/>
    <mergeCell ref="AP80:AQ81"/>
    <mergeCell ref="T82:U83"/>
    <mergeCell ref="V82:W83"/>
    <mergeCell ref="X82:Y83"/>
    <mergeCell ref="Z82:AA83"/>
    <mergeCell ref="R82:S83"/>
    <mergeCell ref="E82:E83"/>
    <mergeCell ref="G82:G83"/>
    <mergeCell ref="AR82:AS83"/>
    <mergeCell ref="AT82:AU83"/>
    <mergeCell ref="AV82:AW83"/>
    <mergeCell ref="AX82:AY83"/>
    <mergeCell ref="AN82:AO83"/>
    <mergeCell ref="AP82:AQ83"/>
    <mergeCell ref="T84:U85"/>
    <mergeCell ref="V84:W85"/>
    <mergeCell ref="X84:Y85"/>
    <mergeCell ref="Z84:AA85"/>
    <mergeCell ref="R84:S85"/>
    <mergeCell ref="E84:E85"/>
    <mergeCell ref="G84:G85"/>
    <mergeCell ref="AR84:AS85"/>
    <mergeCell ref="AT84:AU85"/>
    <mergeCell ref="AV84:AW85"/>
    <mergeCell ref="AX84:AY85"/>
    <mergeCell ref="AN84:AO85"/>
    <mergeCell ref="AP84:AQ85"/>
    <mergeCell ref="T86:U87"/>
    <mergeCell ref="V86:W87"/>
    <mergeCell ref="X86:Y87"/>
    <mergeCell ref="Z86:AA87"/>
    <mergeCell ref="R86:S87"/>
    <mergeCell ref="E86:E87"/>
    <mergeCell ref="G86:G87"/>
    <mergeCell ref="AR86:AS87"/>
    <mergeCell ref="AT86:AU87"/>
    <mergeCell ref="AV86:AW87"/>
    <mergeCell ref="AX86:AY87"/>
    <mergeCell ref="AN86:AO87"/>
    <mergeCell ref="AP86:AQ87"/>
    <mergeCell ref="T88:U89"/>
    <mergeCell ref="V88:W89"/>
    <mergeCell ref="X88:Y89"/>
    <mergeCell ref="Z88:AA89"/>
    <mergeCell ref="R88:S89"/>
    <mergeCell ref="E88:E89"/>
    <mergeCell ref="G88:G89"/>
    <mergeCell ref="AR88:AS89"/>
    <mergeCell ref="AT88:AU89"/>
    <mergeCell ref="AV88:AW89"/>
    <mergeCell ref="AX88:AY89"/>
    <mergeCell ref="AN88:AO89"/>
    <mergeCell ref="AP88:AQ89"/>
    <mergeCell ref="T90:U91"/>
    <mergeCell ref="V90:W91"/>
    <mergeCell ref="X90:Y91"/>
    <mergeCell ref="Z90:AA91"/>
    <mergeCell ref="R90:S91"/>
    <mergeCell ref="E90:E91"/>
    <mergeCell ref="G90:G91"/>
    <mergeCell ref="AR90:AS91"/>
    <mergeCell ref="AT90:AU91"/>
    <mergeCell ref="AV90:AW91"/>
    <mergeCell ref="AX90:AY91"/>
    <mergeCell ref="AN90:AO91"/>
    <mergeCell ref="AP90:AQ91"/>
    <mergeCell ref="T92:U93"/>
    <mergeCell ref="V92:W93"/>
    <mergeCell ref="X92:Y93"/>
    <mergeCell ref="Z92:AA93"/>
    <mergeCell ref="R92:S93"/>
    <mergeCell ref="E92:E93"/>
    <mergeCell ref="G92:G93"/>
    <mergeCell ref="AR92:AS93"/>
    <mergeCell ref="AT92:AU93"/>
    <mergeCell ref="AV92:AW93"/>
    <mergeCell ref="AX92:AY93"/>
    <mergeCell ref="AN92:AO93"/>
    <mergeCell ref="AP92:AQ93"/>
    <mergeCell ref="T94:U95"/>
    <mergeCell ref="V94:W95"/>
    <mergeCell ref="X94:Y95"/>
    <mergeCell ref="Z94:AA95"/>
    <mergeCell ref="R94:S95"/>
    <mergeCell ref="E94:E95"/>
    <mergeCell ref="G94:G95"/>
    <mergeCell ref="AR94:AS95"/>
    <mergeCell ref="AT94:AU95"/>
    <mergeCell ref="AV94:AW95"/>
    <mergeCell ref="AX94:AY95"/>
    <mergeCell ref="AN94:AO95"/>
    <mergeCell ref="AP94:AQ95"/>
    <mergeCell ref="T96:U97"/>
    <mergeCell ref="V96:W97"/>
    <mergeCell ref="X96:Y97"/>
    <mergeCell ref="Z96:AA97"/>
    <mergeCell ref="R96:S97"/>
    <mergeCell ref="E96:E97"/>
    <mergeCell ref="G96:G97"/>
    <mergeCell ref="AR96:AS97"/>
    <mergeCell ref="AT96:AU97"/>
    <mergeCell ref="AV96:AW97"/>
    <mergeCell ref="AX96:AY97"/>
    <mergeCell ref="AN96:AO97"/>
    <mergeCell ref="AP96:AQ97"/>
    <mergeCell ref="T98:U99"/>
    <mergeCell ref="V98:W99"/>
    <mergeCell ref="X98:Y99"/>
    <mergeCell ref="Z98:AA99"/>
    <mergeCell ref="R98:S99"/>
    <mergeCell ref="E98:E99"/>
    <mergeCell ref="G98:G99"/>
    <mergeCell ref="AR98:AS99"/>
    <mergeCell ref="AT98:AU99"/>
    <mergeCell ref="AV98:AW99"/>
    <mergeCell ref="AX98:AY99"/>
    <mergeCell ref="AN98:AO99"/>
    <mergeCell ref="AP98:AQ99"/>
    <mergeCell ref="T100:U101"/>
    <mergeCell ref="V100:W101"/>
    <mergeCell ref="X100:Y101"/>
    <mergeCell ref="Z100:AA101"/>
    <mergeCell ref="R100:S101"/>
    <mergeCell ref="E100:E101"/>
    <mergeCell ref="G100:G101"/>
    <mergeCell ref="AR100:AS101"/>
    <mergeCell ref="AT100:AU101"/>
    <mergeCell ref="AV100:AW101"/>
    <mergeCell ref="AX100:AY101"/>
    <mergeCell ref="AN100:AO101"/>
    <mergeCell ref="AP100:AQ101"/>
    <mergeCell ref="T102:U103"/>
    <mergeCell ref="V102:W103"/>
    <mergeCell ref="X102:Y103"/>
    <mergeCell ref="Z102:AA103"/>
    <mergeCell ref="R102:S103"/>
    <mergeCell ref="E102:E103"/>
    <mergeCell ref="G102:G103"/>
    <mergeCell ref="AH104:AI105"/>
    <mergeCell ref="AR102:AS103"/>
    <mergeCell ref="AT102:AU103"/>
    <mergeCell ref="AV102:AW103"/>
    <mergeCell ref="AX102:AY103"/>
    <mergeCell ref="AN102:AO103"/>
    <mergeCell ref="AP102:AQ103"/>
    <mergeCell ref="Z106:AA107"/>
    <mergeCell ref="R106:S107"/>
    <mergeCell ref="E106:E107"/>
    <mergeCell ref="AR104:AS105"/>
    <mergeCell ref="AT104:AU105"/>
    <mergeCell ref="R104:S105"/>
    <mergeCell ref="E104:E105"/>
    <mergeCell ref="AB104:AC105"/>
    <mergeCell ref="AD104:AE105"/>
    <mergeCell ref="AF104:AG105"/>
    <mergeCell ref="V108:W109"/>
    <mergeCell ref="X108:Y109"/>
    <mergeCell ref="Z108:AA109"/>
    <mergeCell ref="R108:S109"/>
    <mergeCell ref="E108:E109"/>
    <mergeCell ref="AR106:AS107"/>
    <mergeCell ref="AN106:AO107"/>
    <mergeCell ref="AP106:AQ107"/>
    <mergeCell ref="T106:U107"/>
    <mergeCell ref="V106:W107"/>
    <mergeCell ref="AR108:AS109"/>
    <mergeCell ref="AT108:AU109"/>
    <mergeCell ref="AV108:AW109"/>
    <mergeCell ref="AV110:AW111"/>
    <mergeCell ref="AJ108:AK109"/>
    <mergeCell ref="AL108:AM109"/>
    <mergeCell ref="AP110:AQ111"/>
    <mergeCell ref="BD69:BE69"/>
    <mergeCell ref="H115:J115"/>
    <mergeCell ref="L115:N115"/>
    <mergeCell ref="N112:O112"/>
    <mergeCell ref="B112:C112"/>
    <mergeCell ref="D112:E112"/>
    <mergeCell ref="AD112:AE112"/>
    <mergeCell ref="O115:R115"/>
    <mergeCell ref="S115:U115"/>
    <mergeCell ref="W115:Y115"/>
    <mergeCell ref="B115:C115"/>
    <mergeCell ref="D115:E115"/>
    <mergeCell ref="E63:AC63"/>
    <mergeCell ref="AE63:AK63"/>
    <mergeCell ref="AL63:BM63"/>
    <mergeCell ref="X68:Y69"/>
    <mergeCell ref="Z68:AA69"/>
    <mergeCell ref="BA65:BC65"/>
    <mergeCell ref="BD65:BM65"/>
    <mergeCell ref="AH68:AM68"/>
    <mergeCell ref="C65:D65"/>
    <mergeCell ref="E65:AC65"/>
    <mergeCell ref="AE65:AH65"/>
    <mergeCell ref="AI65:AZ65"/>
    <mergeCell ref="AB68:AG68"/>
    <mergeCell ref="AH112:AI112"/>
    <mergeCell ref="AN68:AS68"/>
    <mergeCell ref="AF112:AG112"/>
    <mergeCell ref="AT110:AU111"/>
    <mergeCell ref="AX112:AY112"/>
    <mergeCell ref="B68:B69"/>
    <mergeCell ref="C68:D69"/>
    <mergeCell ref="H68:I69"/>
    <mergeCell ref="J68:O68"/>
    <mergeCell ref="P68:U68"/>
    <mergeCell ref="V68:W69"/>
    <mergeCell ref="BL68:BN69"/>
    <mergeCell ref="J69:K69"/>
    <mergeCell ref="L69:M69"/>
    <mergeCell ref="N69:O69"/>
    <mergeCell ref="P69:Q69"/>
    <mergeCell ref="R69:S69"/>
    <mergeCell ref="T69:U69"/>
    <mergeCell ref="AD69:AE69"/>
    <mergeCell ref="AF69:AG69"/>
    <mergeCell ref="AR69:AS69"/>
    <mergeCell ref="BJ69:BK69"/>
    <mergeCell ref="B70:B71"/>
    <mergeCell ref="C70:D70"/>
    <mergeCell ref="F70:F71"/>
    <mergeCell ref="H70:I71"/>
    <mergeCell ref="J70:K71"/>
    <mergeCell ref="L70:M71"/>
    <mergeCell ref="N70:O71"/>
    <mergeCell ref="P70:Q71"/>
    <mergeCell ref="R70:S71"/>
    <mergeCell ref="AJ70:AK71"/>
    <mergeCell ref="AL70:AM71"/>
    <mergeCell ref="AN70:AO71"/>
    <mergeCell ref="AP70:AQ71"/>
    <mergeCell ref="AR70:AS71"/>
    <mergeCell ref="AT70:AU71"/>
    <mergeCell ref="BH70:BI71"/>
    <mergeCell ref="BJ70:BK71"/>
    <mergeCell ref="BL70:BN71"/>
    <mergeCell ref="C71:D71"/>
    <mergeCell ref="B72:B73"/>
    <mergeCell ref="C72:D72"/>
    <mergeCell ref="F72:F73"/>
    <mergeCell ref="H72:I73"/>
    <mergeCell ref="J72:K73"/>
    <mergeCell ref="L72:M73"/>
    <mergeCell ref="AB72:AC73"/>
    <mergeCell ref="AD72:AE73"/>
    <mergeCell ref="AF72:AG73"/>
    <mergeCell ref="AH72:AI73"/>
    <mergeCell ref="AJ72:AK73"/>
    <mergeCell ref="AL72:AM73"/>
    <mergeCell ref="AZ72:BA73"/>
    <mergeCell ref="BB72:BC73"/>
    <mergeCell ref="BD72:BE73"/>
    <mergeCell ref="BF72:BG73"/>
    <mergeCell ref="BH72:BI73"/>
    <mergeCell ref="BJ72:BK73"/>
    <mergeCell ref="BL72:BN73"/>
    <mergeCell ref="C73:D73"/>
    <mergeCell ref="B74:B75"/>
    <mergeCell ref="C74:D74"/>
    <mergeCell ref="F74:F75"/>
    <mergeCell ref="H74:I75"/>
    <mergeCell ref="J74:K75"/>
    <mergeCell ref="L74:M75"/>
    <mergeCell ref="N74:O75"/>
    <mergeCell ref="P74:Q75"/>
    <mergeCell ref="AB74:AC75"/>
    <mergeCell ref="AD74:AE75"/>
    <mergeCell ref="AF74:AG75"/>
    <mergeCell ref="AH74:AI75"/>
    <mergeCell ref="AJ74:AK75"/>
    <mergeCell ref="AL74:AM75"/>
    <mergeCell ref="AZ74:BA75"/>
    <mergeCell ref="BB74:BC75"/>
    <mergeCell ref="BD74:BE75"/>
    <mergeCell ref="BF74:BG75"/>
    <mergeCell ref="BH74:BI75"/>
    <mergeCell ref="BJ74:BK75"/>
    <mergeCell ref="BL74:BN75"/>
    <mergeCell ref="C75:D75"/>
    <mergeCell ref="B76:B77"/>
    <mergeCell ref="C76:D76"/>
    <mergeCell ref="F76:F77"/>
    <mergeCell ref="H76:I77"/>
    <mergeCell ref="J76:K77"/>
    <mergeCell ref="L76:M77"/>
    <mergeCell ref="N76:O77"/>
    <mergeCell ref="P76:Q77"/>
    <mergeCell ref="AB76:AC77"/>
    <mergeCell ref="AD76:AE77"/>
    <mergeCell ref="AF76:AG77"/>
    <mergeCell ref="AH76:AI77"/>
    <mergeCell ref="AJ76:AK77"/>
    <mergeCell ref="AL76:AM77"/>
    <mergeCell ref="AZ76:BA77"/>
    <mergeCell ref="BB76:BC77"/>
    <mergeCell ref="BD76:BE77"/>
    <mergeCell ref="BF76:BG77"/>
    <mergeCell ref="BH76:BI77"/>
    <mergeCell ref="BJ76:BK77"/>
    <mergeCell ref="BL76:BN77"/>
    <mergeCell ref="C77:D77"/>
    <mergeCell ref="B78:B79"/>
    <mergeCell ref="C78:D78"/>
    <mergeCell ref="F78:F79"/>
    <mergeCell ref="H78:I79"/>
    <mergeCell ref="J78:K79"/>
    <mergeCell ref="L78:M79"/>
    <mergeCell ref="N78:O79"/>
    <mergeCell ref="P78:Q79"/>
    <mergeCell ref="AB78:AC79"/>
    <mergeCell ref="AD78:AE79"/>
    <mergeCell ref="AF78:AG79"/>
    <mergeCell ref="AH78:AI79"/>
    <mergeCell ref="AJ78:AK79"/>
    <mergeCell ref="AL78:AM79"/>
    <mergeCell ref="AZ78:BA79"/>
    <mergeCell ref="BB78:BC79"/>
    <mergeCell ref="BD78:BE79"/>
    <mergeCell ref="BF78:BG79"/>
    <mergeCell ref="BH78:BI79"/>
    <mergeCell ref="BJ78:BK79"/>
    <mergeCell ref="BL78:BN79"/>
    <mergeCell ref="C79:D79"/>
    <mergeCell ref="B80:B81"/>
    <mergeCell ref="C80:D80"/>
    <mergeCell ref="F80:F81"/>
    <mergeCell ref="H80:I81"/>
    <mergeCell ref="J80:K81"/>
    <mergeCell ref="L80:M81"/>
    <mergeCell ref="N80:O81"/>
    <mergeCell ref="P80:Q81"/>
    <mergeCell ref="AB80:AC81"/>
    <mergeCell ref="AD80:AE81"/>
    <mergeCell ref="AF80:AG81"/>
    <mergeCell ref="AH80:AI81"/>
    <mergeCell ref="AJ80:AK81"/>
    <mergeCell ref="AL80:AM81"/>
    <mergeCell ref="AZ80:BA81"/>
    <mergeCell ref="BB80:BC81"/>
    <mergeCell ref="BD80:BE81"/>
    <mergeCell ref="BF80:BG81"/>
    <mergeCell ref="BH80:BI81"/>
    <mergeCell ref="BJ80:BK81"/>
    <mergeCell ref="BL80:BN81"/>
    <mergeCell ref="C81:D81"/>
    <mergeCell ref="B82:B83"/>
    <mergeCell ref="C82:D82"/>
    <mergeCell ref="F82:F83"/>
    <mergeCell ref="H82:I83"/>
    <mergeCell ref="J82:K83"/>
    <mergeCell ref="L82:M83"/>
    <mergeCell ref="N82:O83"/>
    <mergeCell ref="P82:Q83"/>
    <mergeCell ref="AB82:AC83"/>
    <mergeCell ref="AD82:AE83"/>
    <mergeCell ref="AF82:AG83"/>
    <mergeCell ref="AH82:AI83"/>
    <mergeCell ref="AJ82:AK83"/>
    <mergeCell ref="AL82:AM83"/>
    <mergeCell ref="AZ82:BA83"/>
    <mergeCell ref="BB82:BC83"/>
    <mergeCell ref="BD82:BE83"/>
    <mergeCell ref="BF82:BG83"/>
    <mergeCell ref="BH82:BI83"/>
    <mergeCell ref="BJ82:BK83"/>
    <mergeCell ref="BL82:BN83"/>
    <mergeCell ref="C83:D83"/>
    <mergeCell ref="B84:B85"/>
    <mergeCell ref="C84:D84"/>
    <mergeCell ref="F84:F85"/>
    <mergeCell ref="H84:I85"/>
    <mergeCell ref="J84:K85"/>
    <mergeCell ref="L84:M85"/>
    <mergeCell ref="N84:O85"/>
    <mergeCell ref="P84:Q85"/>
    <mergeCell ref="AB84:AC85"/>
    <mergeCell ref="AD84:AE85"/>
    <mergeCell ref="AF84:AG85"/>
    <mergeCell ref="AH84:AI85"/>
    <mergeCell ref="AJ84:AK85"/>
    <mergeCell ref="AL84:AM85"/>
    <mergeCell ref="AZ84:BA85"/>
    <mergeCell ref="BB84:BC85"/>
    <mergeCell ref="BD84:BE85"/>
    <mergeCell ref="BF84:BG85"/>
    <mergeCell ref="BH84:BI85"/>
    <mergeCell ref="BJ84:BK85"/>
    <mergeCell ref="BL84:BN85"/>
    <mergeCell ref="C85:D85"/>
    <mergeCell ref="B86:B87"/>
    <mergeCell ref="C86:D86"/>
    <mergeCell ref="F86:F87"/>
    <mergeCell ref="H86:I87"/>
    <mergeCell ref="J86:K87"/>
    <mergeCell ref="L86:M87"/>
    <mergeCell ref="N86:O87"/>
    <mergeCell ref="P86:Q87"/>
    <mergeCell ref="AB86:AC87"/>
    <mergeCell ref="AD86:AE87"/>
    <mergeCell ref="AF86:AG87"/>
    <mergeCell ref="AH86:AI87"/>
    <mergeCell ref="AJ86:AK87"/>
    <mergeCell ref="AL86:AM87"/>
    <mergeCell ref="AZ86:BA87"/>
    <mergeCell ref="BB86:BC87"/>
    <mergeCell ref="BD86:BE87"/>
    <mergeCell ref="BF86:BG87"/>
    <mergeCell ref="BH86:BI87"/>
    <mergeCell ref="BJ86:BK87"/>
    <mergeCell ref="BL86:BN87"/>
    <mergeCell ref="C87:D87"/>
    <mergeCell ref="B88:B89"/>
    <mergeCell ref="C88:D88"/>
    <mergeCell ref="F88:F89"/>
    <mergeCell ref="H88:I89"/>
    <mergeCell ref="J88:K89"/>
    <mergeCell ref="L88:M89"/>
    <mergeCell ref="N88:O89"/>
    <mergeCell ref="P88:Q89"/>
    <mergeCell ref="AB88:AC89"/>
    <mergeCell ref="AD88:AE89"/>
    <mergeCell ref="AF88:AG89"/>
    <mergeCell ref="AH88:AI89"/>
    <mergeCell ref="AJ88:AK89"/>
    <mergeCell ref="AL88:AM89"/>
    <mergeCell ref="AZ88:BA89"/>
    <mergeCell ref="BB88:BC89"/>
    <mergeCell ref="BD88:BE89"/>
    <mergeCell ref="BF88:BG89"/>
    <mergeCell ref="BH88:BI89"/>
    <mergeCell ref="BJ88:BK89"/>
    <mergeCell ref="BL88:BN89"/>
    <mergeCell ref="C89:D89"/>
    <mergeCell ref="B90:B91"/>
    <mergeCell ref="C90:D90"/>
    <mergeCell ref="F90:F91"/>
    <mergeCell ref="H90:I91"/>
    <mergeCell ref="J90:K91"/>
    <mergeCell ref="L90:M91"/>
    <mergeCell ref="N90:O91"/>
    <mergeCell ref="P90:Q91"/>
    <mergeCell ref="AB90:AC91"/>
    <mergeCell ref="AD90:AE91"/>
    <mergeCell ref="AF90:AG91"/>
    <mergeCell ref="AH90:AI91"/>
    <mergeCell ref="AJ90:AK91"/>
    <mergeCell ref="AL90:AM91"/>
    <mergeCell ref="AZ90:BA91"/>
    <mergeCell ref="BB90:BC91"/>
    <mergeCell ref="BD90:BE91"/>
    <mergeCell ref="BF90:BG91"/>
    <mergeCell ref="BH90:BI91"/>
    <mergeCell ref="BJ90:BK91"/>
    <mergeCell ref="BL90:BN91"/>
    <mergeCell ref="C91:D91"/>
    <mergeCell ref="B92:B93"/>
    <mergeCell ref="C92:D92"/>
    <mergeCell ref="F92:F93"/>
    <mergeCell ref="H92:I93"/>
    <mergeCell ref="J92:K93"/>
    <mergeCell ref="L92:M93"/>
    <mergeCell ref="N92:O93"/>
    <mergeCell ref="P92:Q93"/>
    <mergeCell ref="AB92:AC93"/>
    <mergeCell ref="AD92:AE93"/>
    <mergeCell ref="AF92:AG93"/>
    <mergeCell ref="AH92:AI93"/>
    <mergeCell ref="AJ92:AK93"/>
    <mergeCell ref="AL92:AM93"/>
    <mergeCell ref="AZ92:BA93"/>
    <mergeCell ref="BB92:BC93"/>
    <mergeCell ref="BD92:BE93"/>
    <mergeCell ref="BF92:BG93"/>
    <mergeCell ref="BH92:BI93"/>
    <mergeCell ref="BJ92:BK93"/>
    <mergeCell ref="BL92:BN93"/>
    <mergeCell ref="C93:D93"/>
    <mergeCell ref="B94:B95"/>
    <mergeCell ref="C94:D94"/>
    <mergeCell ref="F94:F95"/>
    <mergeCell ref="H94:I95"/>
    <mergeCell ref="J94:K95"/>
    <mergeCell ref="L94:M95"/>
    <mergeCell ref="N94:O95"/>
    <mergeCell ref="P94:Q95"/>
    <mergeCell ref="AB94:AC95"/>
    <mergeCell ref="AD94:AE95"/>
    <mergeCell ref="AF94:AG95"/>
    <mergeCell ref="AH94:AI95"/>
    <mergeCell ref="AJ94:AK95"/>
    <mergeCell ref="AL94:AM95"/>
    <mergeCell ref="AZ94:BA95"/>
    <mergeCell ref="BB94:BC95"/>
    <mergeCell ref="BD94:BE95"/>
    <mergeCell ref="BF94:BG95"/>
    <mergeCell ref="BH94:BI95"/>
    <mergeCell ref="BJ94:BK95"/>
    <mergeCell ref="BL94:BN95"/>
    <mergeCell ref="C95:D95"/>
    <mergeCell ref="B96:B97"/>
    <mergeCell ref="C96:D96"/>
    <mergeCell ref="F96:F97"/>
    <mergeCell ref="H96:I97"/>
    <mergeCell ref="J96:K97"/>
    <mergeCell ref="L96:M97"/>
    <mergeCell ref="N96:O97"/>
    <mergeCell ref="P96:Q97"/>
    <mergeCell ref="AB96:AC97"/>
    <mergeCell ref="AD96:AE97"/>
    <mergeCell ref="AF96:AG97"/>
    <mergeCell ref="AH96:AI97"/>
    <mergeCell ref="AJ96:AK97"/>
    <mergeCell ref="AL96:AM97"/>
    <mergeCell ref="AZ96:BA97"/>
    <mergeCell ref="BB96:BC97"/>
    <mergeCell ref="BD96:BE97"/>
    <mergeCell ref="BF96:BG97"/>
    <mergeCell ref="BH96:BI97"/>
    <mergeCell ref="BJ96:BK97"/>
    <mergeCell ref="BL96:BN97"/>
    <mergeCell ref="C97:D97"/>
    <mergeCell ref="B98:B99"/>
    <mergeCell ref="C98:D98"/>
    <mergeCell ref="F98:F99"/>
    <mergeCell ref="H98:I99"/>
    <mergeCell ref="J98:K99"/>
    <mergeCell ref="L98:M99"/>
    <mergeCell ref="N98:O99"/>
    <mergeCell ref="P98:Q99"/>
    <mergeCell ref="AB98:AC99"/>
    <mergeCell ref="AD98:AE99"/>
    <mergeCell ref="AF98:AG99"/>
    <mergeCell ref="AH98:AI99"/>
    <mergeCell ref="AJ98:AK99"/>
    <mergeCell ref="AL98:AM99"/>
    <mergeCell ref="AZ98:BA99"/>
    <mergeCell ref="BB98:BC99"/>
    <mergeCell ref="BD98:BE99"/>
    <mergeCell ref="BF98:BG99"/>
    <mergeCell ref="BH98:BI99"/>
    <mergeCell ref="BJ98:BK99"/>
    <mergeCell ref="BL98:BN99"/>
    <mergeCell ref="C99:D99"/>
    <mergeCell ref="B100:B101"/>
    <mergeCell ref="C100:D100"/>
    <mergeCell ref="F100:F101"/>
    <mergeCell ref="H100:I101"/>
    <mergeCell ref="J100:K101"/>
    <mergeCell ref="L100:M101"/>
    <mergeCell ref="N100:O101"/>
    <mergeCell ref="P100:Q101"/>
    <mergeCell ref="AB100:AC101"/>
    <mergeCell ref="AD100:AE101"/>
    <mergeCell ref="AF100:AG101"/>
    <mergeCell ref="AH100:AI101"/>
    <mergeCell ref="AJ100:AK101"/>
    <mergeCell ref="AL100:AM101"/>
    <mergeCell ref="AZ100:BA101"/>
    <mergeCell ref="BB100:BC101"/>
    <mergeCell ref="BD100:BE101"/>
    <mergeCell ref="BF100:BG101"/>
    <mergeCell ref="BH100:BI101"/>
    <mergeCell ref="BJ100:BK101"/>
    <mergeCell ref="BL100:BN101"/>
    <mergeCell ref="C101:D101"/>
    <mergeCell ref="B102:B103"/>
    <mergeCell ref="C102:D102"/>
    <mergeCell ref="F102:F103"/>
    <mergeCell ref="H102:I103"/>
    <mergeCell ref="J102:K103"/>
    <mergeCell ref="L102:M103"/>
    <mergeCell ref="N102:O103"/>
    <mergeCell ref="P102:Q103"/>
    <mergeCell ref="AB102:AC103"/>
    <mergeCell ref="AD102:AE103"/>
    <mergeCell ref="AF102:AG103"/>
    <mergeCell ref="AH102:AI103"/>
    <mergeCell ref="AJ102:AK103"/>
    <mergeCell ref="AL102:AM103"/>
    <mergeCell ref="AZ102:BA103"/>
    <mergeCell ref="BB102:BC103"/>
    <mergeCell ref="BD102:BE103"/>
    <mergeCell ref="BF102:BG103"/>
    <mergeCell ref="BH102:BI103"/>
    <mergeCell ref="BJ102:BK103"/>
    <mergeCell ref="C103:D103"/>
    <mergeCell ref="B104:B105"/>
    <mergeCell ref="C104:D104"/>
    <mergeCell ref="F104:F105"/>
    <mergeCell ref="H104:I105"/>
    <mergeCell ref="J104:K105"/>
    <mergeCell ref="G104:G105"/>
    <mergeCell ref="L104:M105"/>
    <mergeCell ref="N104:O105"/>
    <mergeCell ref="P104:Q105"/>
    <mergeCell ref="AJ104:AK105"/>
    <mergeCell ref="AL104:AM105"/>
    <mergeCell ref="AZ104:BA105"/>
    <mergeCell ref="T104:U105"/>
    <mergeCell ref="V104:W105"/>
    <mergeCell ref="X104:Y105"/>
    <mergeCell ref="Z104:AA105"/>
    <mergeCell ref="BB104:BC105"/>
    <mergeCell ref="BD104:BE105"/>
    <mergeCell ref="BF104:BG105"/>
    <mergeCell ref="AV104:AW105"/>
    <mergeCell ref="AX104:AY105"/>
    <mergeCell ref="AN104:AO105"/>
    <mergeCell ref="AP104:AQ105"/>
    <mergeCell ref="BH104:BI105"/>
    <mergeCell ref="BJ104:BK105"/>
    <mergeCell ref="BL104:BN105"/>
    <mergeCell ref="C105:D105"/>
    <mergeCell ref="B106:B107"/>
    <mergeCell ref="C106:D106"/>
    <mergeCell ref="F106:F107"/>
    <mergeCell ref="H106:I107"/>
    <mergeCell ref="J106:K107"/>
    <mergeCell ref="L106:M107"/>
    <mergeCell ref="BF106:BG107"/>
    <mergeCell ref="N106:O107"/>
    <mergeCell ref="P106:Q107"/>
    <mergeCell ref="AB106:AC107"/>
    <mergeCell ref="AD106:AE107"/>
    <mergeCell ref="AF106:AG107"/>
    <mergeCell ref="AH106:AI107"/>
    <mergeCell ref="AT106:AU107"/>
    <mergeCell ref="AV106:AW107"/>
    <mergeCell ref="X106:Y107"/>
    <mergeCell ref="AL106:AM107"/>
    <mergeCell ref="AZ106:BA107"/>
    <mergeCell ref="BB106:BC107"/>
    <mergeCell ref="BD106:BE107"/>
    <mergeCell ref="AX108:AY109"/>
    <mergeCell ref="AN108:AO109"/>
    <mergeCell ref="AP108:AQ109"/>
    <mergeCell ref="AX106:AY107"/>
    <mergeCell ref="BB108:BC109"/>
    <mergeCell ref="BD108:BE109"/>
    <mergeCell ref="BH106:BI107"/>
    <mergeCell ref="BJ106:BK107"/>
    <mergeCell ref="BL106:BN107"/>
    <mergeCell ref="C107:D107"/>
    <mergeCell ref="B108:B109"/>
    <mergeCell ref="C108:D108"/>
    <mergeCell ref="F108:F109"/>
    <mergeCell ref="H108:I109"/>
    <mergeCell ref="J108:K109"/>
    <mergeCell ref="AJ106:AK107"/>
    <mergeCell ref="BF108:BG109"/>
    <mergeCell ref="BH108:BI109"/>
    <mergeCell ref="BJ108:BK109"/>
    <mergeCell ref="N108:O109"/>
    <mergeCell ref="P108:Q109"/>
    <mergeCell ref="AB108:AC109"/>
    <mergeCell ref="AD108:AE109"/>
    <mergeCell ref="AF108:AG109"/>
    <mergeCell ref="AH108:AI109"/>
    <mergeCell ref="T108:U109"/>
    <mergeCell ref="C109:D109"/>
    <mergeCell ref="B110:C111"/>
    <mergeCell ref="D110:E111"/>
    <mergeCell ref="H110:I111"/>
    <mergeCell ref="J110:K111"/>
    <mergeCell ref="L110:M111"/>
    <mergeCell ref="L108:M109"/>
    <mergeCell ref="N110:O111"/>
    <mergeCell ref="P110:Q111"/>
    <mergeCell ref="AZ108:BA109"/>
    <mergeCell ref="H112:I112"/>
    <mergeCell ref="J112:K112"/>
    <mergeCell ref="L112:M112"/>
    <mergeCell ref="AF110:AG111"/>
    <mergeCell ref="R110:S111"/>
    <mergeCell ref="X110:Y111"/>
    <mergeCell ref="Z110:AA111"/>
    <mergeCell ref="BH110:BI111"/>
    <mergeCell ref="T112:U112"/>
    <mergeCell ref="V112:W112"/>
    <mergeCell ref="X112:Y112"/>
    <mergeCell ref="Z112:AA112"/>
    <mergeCell ref="BB112:BC112"/>
    <mergeCell ref="AV112:AW112"/>
    <mergeCell ref="AT112:AU112"/>
    <mergeCell ref="AD110:AE111"/>
    <mergeCell ref="T110:U111"/>
    <mergeCell ref="BD110:BE111"/>
    <mergeCell ref="BF110:BG111"/>
    <mergeCell ref="V110:W111"/>
    <mergeCell ref="AB110:AC111"/>
    <mergeCell ref="AP112:AQ112"/>
    <mergeCell ref="AR112:AS112"/>
    <mergeCell ref="BJ110:BK111"/>
    <mergeCell ref="BL110:BN111"/>
    <mergeCell ref="AH110:AI111"/>
    <mergeCell ref="AJ110:AK111"/>
    <mergeCell ref="AL110:AM111"/>
    <mergeCell ref="AN110:AO111"/>
    <mergeCell ref="AX110:AY111"/>
    <mergeCell ref="AZ110:BA111"/>
    <mergeCell ref="BB110:BC111"/>
    <mergeCell ref="AR110:AS111"/>
    <mergeCell ref="D113:E113"/>
    <mergeCell ref="J113:K113"/>
    <mergeCell ref="L113:M113"/>
    <mergeCell ref="N113:O113"/>
    <mergeCell ref="AL112:AM112"/>
    <mergeCell ref="AN112:AO112"/>
    <mergeCell ref="AJ112:AK112"/>
    <mergeCell ref="P112:Q112"/>
    <mergeCell ref="R112:S112"/>
    <mergeCell ref="P113:Q113"/>
    <mergeCell ref="AD115:AF115"/>
    <mergeCell ref="AH115:AJ115"/>
    <mergeCell ref="AS115:AU115"/>
    <mergeCell ref="AB112:AC112"/>
    <mergeCell ref="BE115:BG115"/>
    <mergeCell ref="BI115:BK115"/>
    <mergeCell ref="AK115:AN115"/>
    <mergeCell ref="AO115:AQ115"/>
    <mergeCell ref="Z115:AC115"/>
    <mergeCell ref="AZ112:BA112"/>
    <mergeCell ref="B117:C117"/>
    <mergeCell ref="D117:E117"/>
    <mergeCell ref="H117:J117"/>
    <mergeCell ref="L117:N117"/>
    <mergeCell ref="O117:R117"/>
    <mergeCell ref="S117:U117"/>
    <mergeCell ref="AK117:AN117"/>
    <mergeCell ref="W117:Y117"/>
    <mergeCell ref="AO117:AQ117"/>
    <mergeCell ref="AS117:AU117"/>
    <mergeCell ref="AZ117:BD117"/>
    <mergeCell ref="BE117:BG117"/>
    <mergeCell ref="Z117:AC117"/>
    <mergeCell ref="AD117:AF117"/>
    <mergeCell ref="AH117:AJ117"/>
    <mergeCell ref="BI117:BK117"/>
    <mergeCell ref="BA118:BN118"/>
    <mergeCell ref="BD112:BE112"/>
    <mergeCell ref="BF112:BG112"/>
    <mergeCell ref="BH112:BI112"/>
    <mergeCell ref="BJ112:BK112"/>
    <mergeCell ref="AZ115:BD115"/>
    <mergeCell ref="BL112:BN112"/>
    <mergeCell ref="BL995:BN996"/>
    <mergeCell ref="BL953:BN954"/>
    <mergeCell ref="BL1056:BN1056"/>
    <mergeCell ref="BL993:BN994"/>
    <mergeCell ref="BL991:BN992"/>
    <mergeCell ref="BL989:BN990"/>
    <mergeCell ref="BL987:BN988"/>
    <mergeCell ref="BL985:BN986"/>
    <mergeCell ref="BL983:BN984"/>
    <mergeCell ref="BL981:BN982"/>
    <mergeCell ref="BL1351:BN1351"/>
    <mergeCell ref="BL1349:BN1350"/>
    <mergeCell ref="BL1307:BN1308"/>
    <mergeCell ref="BL1410:BN1410"/>
    <mergeCell ref="BN1360:BP1361"/>
    <mergeCell ref="BN1419:BP1420"/>
    <mergeCell ref="BO1368:BO1369"/>
    <mergeCell ref="BP1368:BP1369"/>
    <mergeCell ref="BP1309:BP1310"/>
    <mergeCell ref="BO1372:BO1373"/>
    <mergeCell ref="BN1714:BP1715"/>
    <mergeCell ref="BL1587:BN1587"/>
    <mergeCell ref="BL1585:BN1586"/>
    <mergeCell ref="BL1646:BN1646"/>
    <mergeCell ref="BO1604:BO1605"/>
    <mergeCell ref="BP1604:BP1605"/>
    <mergeCell ref="BO1661:BO1662"/>
    <mergeCell ref="BL1644:BN1645"/>
    <mergeCell ref="BL1602:BN1603"/>
    <mergeCell ref="BD1599:BM1599"/>
    <mergeCell ref="B1772:BN1772"/>
    <mergeCell ref="BN1773:BP1774"/>
    <mergeCell ref="E1774:AC1774"/>
    <mergeCell ref="AE1774:AK1774"/>
    <mergeCell ref="AL1774:BM1774"/>
    <mergeCell ref="C1776:D1776"/>
    <mergeCell ref="E1776:AC1776"/>
    <mergeCell ref="AE1776:AH1776"/>
    <mergeCell ref="AI1776:AZ1776"/>
    <mergeCell ref="BA1776:BC1776"/>
    <mergeCell ref="BD1776:BM1776"/>
    <mergeCell ref="B1779:B1780"/>
    <mergeCell ref="C1779:D1780"/>
    <mergeCell ref="H1779:I1780"/>
    <mergeCell ref="J1779:O1779"/>
    <mergeCell ref="P1779:U1779"/>
    <mergeCell ref="V1779:W1780"/>
    <mergeCell ref="X1779:Y1780"/>
    <mergeCell ref="Z1779:AA1780"/>
    <mergeCell ref="AB1779:AG1779"/>
    <mergeCell ref="AH1779:AM1779"/>
    <mergeCell ref="AN1779:AS1779"/>
    <mergeCell ref="AT1779:AY1779"/>
    <mergeCell ref="AZ1779:BE1779"/>
    <mergeCell ref="BF1779:BK1779"/>
    <mergeCell ref="BL1779:BN1780"/>
    <mergeCell ref="AH1780:AI1780"/>
    <mergeCell ref="AJ1780:AK1780"/>
    <mergeCell ref="AL1780:AM1780"/>
    <mergeCell ref="AN1780:AO1780"/>
    <mergeCell ref="J1780:K1780"/>
    <mergeCell ref="L1780:M1780"/>
    <mergeCell ref="N1780:O1780"/>
    <mergeCell ref="P1780:Q1780"/>
    <mergeCell ref="R1780:S1780"/>
    <mergeCell ref="T1780:U1780"/>
    <mergeCell ref="AB1780:AC1780"/>
    <mergeCell ref="AD1780:AE1780"/>
    <mergeCell ref="AF1780:AG1780"/>
    <mergeCell ref="AP1780:AQ1780"/>
    <mergeCell ref="AR1780:AS1780"/>
    <mergeCell ref="AT1780:AU1780"/>
    <mergeCell ref="AV1780:AW1780"/>
    <mergeCell ref="AX1780:AY1780"/>
    <mergeCell ref="AZ1780:BA1780"/>
    <mergeCell ref="BB1780:BC1780"/>
    <mergeCell ref="BD1780:BE1780"/>
    <mergeCell ref="BF1780:BG1780"/>
    <mergeCell ref="BH1780:BI1780"/>
    <mergeCell ref="BJ1780:BK1780"/>
    <mergeCell ref="B1781:B1782"/>
    <mergeCell ref="C1781:D1781"/>
    <mergeCell ref="E1781:E1782"/>
    <mergeCell ref="F1781:F1782"/>
    <mergeCell ref="H1781:I1782"/>
    <mergeCell ref="J1781:K1782"/>
    <mergeCell ref="L1781:M1782"/>
    <mergeCell ref="N1781:O1782"/>
    <mergeCell ref="P1781:Q1782"/>
    <mergeCell ref="R1781:S1782"/>
    <mergeCell ref="T1781:U1782"/>
    <mergeCell ref="V1781:W1782"/>
    <mergeCell ref="X1781:Y1782"/>
    <mergeCell ref="Z1781:AA1782"/>
    <mergeCell ref="AB1781:AC1782"/>
    <mergeCell ref="AD1781:AE1782"/>
    <mergeCell ref="AF1781:AG1782"/>
    <mergeCell ref="BB1781:BC1782"/>
    <mergeCell ref="BD1781:BE1782"/>
    <mergeCell ref="AH1781:AI1782"/>
    <mergeCell ref="AJ1781:AK1782"/>
    <mergeCell ref="AL1781:AM1782"/>
    <mergeCell ref="AN1781:AO1782"/>
    <mergeCell ref="AP1781:AQ1782"/>
    <mergeCell ref="AR1781:AS1782"/>
    <mergeCell ref="BF1781:BG1782"/>
    <mergeCell ref="BH1781:BI1782"/>
    <mergeCell ref="BJ1781:BK1782"/>
    <mergeCell ref="BL1781:BN1782"/>
    <mergeCell ref="C1782:D1782"/>
    <mergeCell ref="AT1781:AU1782"/>
    <mergeCell ref="AV1781:AW1782"/>
    <mergeCell ref="AX1781:AY1782"/>
    <mergeCell ref="AZ1781:BA1782"/>
    <mergeCell ref="B1783:B1784"/>
    <mergeCell ref="C1783:D1783"/>
    <mergeCell ref="E1783:E1784"/>
    <mergeCell ref="F1783:F1784"/>
    <mergeCell ref="H1783:I1784"/>
    <mergeCell ref="J1783:K1784"/>
    <mergeCell ref="L1783:M1784"/>
    <mergeCell ref="N1783:O1784"/>
    <mergeCell ref="P1783:Q1784"/>
    <mergeCell ref="R1783:S1784"/>
    <mergeCell ref="T1783:U1784"/>
    <mergeCell ref="V1783:W1784"/>
    <mergeCell ref="X1783:Y1784"/>
    <mergeCell ref="Z1783:AA1784"/>
    <mergeCell ref="AB1783:AC1784"/>
    <mergeCell ref="AD1783:AE1784"/>
    <mergeCell ref="AF1783:AG1784"/>
    <mergeCell ref="AH1783:AI1784"/>
    <mergeCell ref="AJ1783:AK1784"/>
    <mergeCell ref="AL1783:AM1784"/>
    <mergeCell ref="AN1783:AO1784"/>
    <mergeCell ref="AP1783:AQ1784"/>
    <mergeCell ref="AR1783:AS1784"/>
    <mergeCell ref="AT1783:AU1784"/>
    <mergeCell ref="AV1783:AW1784"/>
    <mergeCell ref="AX1783:AY1784"/>
    <mergeCell ref="AZ1783:BA1784"/>
    <mergeCell ref="BB1783:BC1784"/>
    <mergeCell ref="BD1783:BE1784"/>
    <mergeCell ref="BF1783:BG1784"/>
    <mergeCell ref="BH1783:BI1784"/>
    <mergeCell ref="BJ1783:BK1784"/>
    <mergeCell ref="BL1783:BN1784"/>
    <mergeCell ref="C1784:D1784"/>
    <mergeCell ref="B1785:B1786"/>
    <mergeCell ref="C1785:D1785"/>
    <mergeCell ref="E1785:E1786"/>
    <mergeCell ref="F1785:F1786"/>
    <mergeCell ref="H1785:I1786"/>
    <mergeCell ref="J1785:K1786"/>
    <mergeCell ref="AL1785:AM1786"/>
    <mergeCell ref="AN1785:AO1786"/>
    <mergeCell ref="L1785:M1786"/>
    <mergeCell ref="N1785:O1786"/>
    <mergeCell ref="P1785:Q1786"/>
    <mergeCell ref="R1785:S1786"/>
    <mergeCell ref="T1785:U1786"/>
    <mergeCell ref="V1785:W1786"/>
    <mergeCell ref="BF1785:BG1786"/>
    <mergeCell ref="BH1785:BI1786"/>
    <mergeCell ref="BJ1785:BK1786"/>
    <mergeCell ref="BL1785:BN1786"/>
    <mergeCell ref="X1785:Y1786"/>
    <mergeCell ref="Z1785:AA1786"/>
    <mergeCell ref="AB1785:AC1786"/>
    <mergeCell ref="AD1785:AE1786"/>
    <mergeCell ref="AF1785:AG1786"/>
    <mergeCell ref="BB1785:BC1786"/>
    <mergeCell ref="C1786:D1786"/>
    <mergeCell ref="AT1785:AU1786"/>
    <mergeCell ref="AV1785:AW1786"/>
    <mergeCell ref="AX1785:AY1786"/>
    <mergeCell ref="AZ1785:BA1786"/>
    <mergeCell ref="BD1785:BE1786"/>
    <mergeCell ref="AP1785:AQ1786"/>
    <mergeCell ref="AR1785:AS1786"/>
    <mergeCell ref="AH1785:AI1786"/>
    <mergeCell ref="AJ1785:AK1786"/>
    <mergeCell ref="B1787:B1788"/>
    <mergeCell ref="C1787:D1787"/>
    <mergeCell ref="E1787:E1788"/>
    <mergeCell ref="F1787:F1788"/>
    <mergeCell ref="H1787:I1788"/>
    <mergeCell ref="J1787:K1788"/>
    <mergeCell ref="L1787:M1788"/>
    <mergeCell ref="N1787:O1788"/>
    <mergeCell ref="P1787:Q1788"/>
    <mergeCell ref="R1787:S1788"/>
    <mergeCell ref="T1787:U1788"/>
    <mergeCell ref="V1787:W1788"/>
    <mergeCell ref="X1787:Y1788"/>
    <mergeCell ref="Z1787:AA1788"/>
    <mergeCell ref="AB1787:AC1788"/>
    <mergeCell ref="AD1787:AE1788"/>
    <mergeCell ref="AF1787:AG1788"/>
    <mergeCell ref="AH1787:AI1788"/>
    <mergeCell ref="AJ1787:AK1788"/>
    <mergeCell ref="AL1787:AM1788"/>
    <mergeCell ref="AN1787:AO1788"/>
    <mergeCell ref="AP1787:AQ1788"/>
    <mergeCell ref="AR1787:AS1788"/>
    <mergeCell ref="AT1787:AU1788"/>
    <mergeCell ref="AV1787:AW1788"/>
    <mergeCell ref="AX1787:AY1788"/>
    <mergeCell ref="AZ1787:BA1788"/>
    <mergeCell ref="BB1787:BC1788"/>
    <mergeCell ref="BD1787:BE1788"/>
    <mergeCell ref="BF1787:BG1788"/>
    <mergeCell ref="BH1787:BI1788"/>
    <mergeCell ref="BJ1787:BK1788"/>
    <mergeCell ref="BL1787:BN1788"/>
    <mergeCell ref="C1788:D1788"/>
    <mergeCell ref="B1789:B1790"/>
    <mergeCell ref="C1789:D1789"/>
    <mergeCell ref="E1789:E1790"/>
    <mergeCell ref="F1789:F1790"/>
    <mergeCell ref="H1789:I1790"/>
    <mergeCell ref="J1789:K1790"/>
    <mergeCell ref="AL1789:AM1790"/>
    <mergeCell ref="AN1789:AO1790"/>
    <mergeCell ref="L1789:M1790"/>
    <mergeCell ref="N1789:O1790"/>
    <mergeCell ref="P1789:Q1790"/>
    <mergeCell ref="R1789:S1790"/>
    <mergeCell ref="T1789:U1790"/>
    <mergeCell ref="V1789:W1790"/>
    <mergeCell ref="BF1789:BG1790"/>
    <mergeCell ref="BH1789:BI1790"/>
    <mergeCell ref="BJ1789:BK1790"/>
    <mergeCell ref="BL1789:BN1790"/>
    <mergeCell ref="X1789:Y1790"/>
    <mergeCell ref="Z1789:AA1790"/>
    <mergeCell ref="AB1789:AC1790"/>
    <mergeCell ref="AD1789:AE1790"/>
    <mergeCell ref="AF1789:AG1790"/>
    <mergeCell ref="BB1789:BC1790"/>
    <mergeCell ref="C1790:D1790"/>
    <mergeCell ref="AT1789:AU1790"/>
    <mergeCell ref="AV1789:AW1790"/>
    <mergeCell ref="AX1789:AY1790"/>
    <mergeCell ref="AZ1789:BA1790"/>
    <mergeCell ref="BD1789:BE1790"/>
    <mergeCell ref="AP1789:AQ1790"/>
    <mergeCell ref="AR1789:AS1790"/>
    <mergeCell ref="AH1789:AI1790"/>
    <mergeCell ref="AJ1789:AK1790"/>
    <mergeCell ref="B1791:B1792"/>
    <mergeCell ref="C1791:D1791"/>
    <mergeCell ref="E1791:E1792"/>
    <mergeCell ref="F1791:F1792"/>
    <mergeCell ref="H1791:I1792"/>
    <mergeCell ref="J1791:K1792"/>
    <mergeCell ref="G1791:G1792"/>
    <mergeCell ref="L1791:M1792"/>
    <mergeCell ref="N1791:O1792"/>
    <mergeCell ref="P1791:Q1792"/>
    <mergeCell ref="R1791:S1792"/>
    <mergeCell ref="T1791:U1792"/>
    <mergeCell ref="V1791:W1792"/>
    <mergeCell ref="X1791:Y1792"/>
    <mergeCell ref="Z1791:AA1792"/>
    <mergeCell ref="AB1791:AC1792"/>
    <mergeCell ref="AD1791:AE1792"/>
    <mergeCell ref="AF1791:AG1792"/>
    <mergeCell ref="AH1791:AI1792"/>
    <mergeCell ref="AJ1791:AK1792"/>
    <mergeCell ref="AL1791:AM1792"/>
    <mergeCell ref="AN1791:AO1792"/>
    <mergeCell ref="AP1791:AQ1792"/>
    <mergeCell ref="AR1791:AS1792"/>
    <mergeCell ref="AT1791:AU1792"/>
    <mergeCell ref="AV1791:AW1792"/>
    <mergeCell ref="AX1791:AY1792"/>
    <mergeCell ref="AZ1791:BA1792"/>
    <mergeCell ref="BB1791:BC1792"/>
    <mergeCell ref="BD1791:BE1792"/>
    <mergeCell ref="BF1791:BG1792"/>
    <mergeCell ref="BH1791:BI1792"/>
    <mergeCell ref="BJ1791:BK1792"/>
    <mergeCell ref="BL1791:BN1792"/>
    <mergeCell ref="C1792:D1792"/>
    <mergeCell ref="B1793:B1794"/>
    <mergeCell ref="C1793:D1793"/>
    <mergeCell ref="E1793:E1794"/>
    <mergeCell ref="F1793:F1794"/>
    <mergeCell ref="H1793:I1794"/>
    <mergeCell ref="J1793:K1794"/>
    <mergeCell ref="AL1793:AM1794"/>
    <mergeCell ref="AN1793:AO1794"/>
    <mergeCell ref="L1793:M1794"/>
    <mergeCell ref="N1793:O1794"/>
    <mergeCell ref="P1793:Q1794"/>
    <mergeCell ref="R1793:S1794"/>
    <mergeCell ref="T1793:U1794"/>
    <mergeCell ref="V1793:W1794"/>
    <mergeCell ref="BF1793:BG1794"/>
    <mergeCell ref="BH1793:BI1794"/>
    <mergeCell ref="BJ1793:BK1794"/>
    <mergeCell ref="BL1793:BN1794"/>
    <mergeCell ref="X1793:Y1794"/>
    <mergeCell ref="Z1793:AA1794"/>
    <mergeCell ref="AB1793:AC1794"/>
    <mergeCell ref="AD1793:AE1794"/>
    <mergeCell ref="AF1793:AG1794"/>
    <mergeCell ref="BB1793:BC1794"/>
    <mergeCell ref="C1794:D1794"/>
    <mergeCell ref="AT1793:AU1794"/>
    <mergeCell ref="AV1793:AW1794"/>
    <mergeCell ref="AX1793:AY1794"/>
    <mergeCell ref="AZ1793:BA1794"/>
    <mergeCell ref="BD1793:BE1794"/>
    <mergeCell ref="AP1793:AQ1794"/>
    <mergeCell ref="AR1793:AS1794"/>
    <mergeCell ref="AH1793:AI1794"/>
    <mergeCell ref="AJ1793:AK1794"/>
    <mergeCell ref="B1795:B1796"/>
    <mergeCell ref="C1795:D1795"/>
    <mergeCell ref="E1795:E1796"/>
    <mergeCell ref="F1795:F1796"/>
    <mergeCell ref="H1795:I1796"/>
    <mergeCell ref="J1795:K1796"/>
    <mergeCell ref="L1795:M1796"/>
    <mergeCell ref="N1795:O1796"/>
    <mergeCell ref="P1795:Q1796"/>
    <mergeCell ref="R1795:S1796"/>
    <mergeCell ref="T1795:U1796"/>
    <mergeCell ref="V1795:W1796"/>
    <mergeCell ref="X1795:Y1796"/>
    <mergeCell ref="Z1795:AA1796"/>
    <mergeCell ref="AB1795:AC1796"/>
    <mergeCell ref="AD1795:AE1796"/>
    <mergeCell ref="AF1795:AG1796"/>
    <mergeCell ref="AH1795:AI1796"/>
    <mergeCell ref="AJ1795:AK1796"/>
    <mergeCell ref="AL1795:AM1796"/>
    <mergeCell ref="AN1795:AO1796"/>
    <mergeCell ref="AP1795:AQ1796"/>
    <mergeCell ref="AR1795:AS1796"/>
    <mergeCell ref="AT1795:AU1796"/>
    <mergeCell ref="AV1795:AW1796"/>
    <mergeCell ref="AX1795:AY1796"/>
    <mergeCell ref="AZ1795:BA1796"/>
    <mergeCell ref="BB1795:BC1796"/>
    <mergeCell ref="BD1795:BE1796"/>
    <mergeCell ref="BF1795:BG1796"/>
    <mergeCell ref="BH1795:BI1796"/>
    <mergeCell ref="BJ1795:BK1796"/>
    <mergeCell ref="BL1795:BN1796"/>
    <mergeCell ref="C1796:D1796"/>
    <mergeCell ref="B1797:B1798"/>
    <mergeCell ref="C1797:D1797"/>
    <mergeCell ref="E1797:E1798"/>
    <mergeCell ref="F1797:F1798"/>
    <mergeCell ref="H1797:I1798"/>
    <mergeCell ref="J1797:K1798"/>
    <mergeCell ref="AL1797:AM1798"/>
    <mergeCell ref="AN1797:AO1798"/>
    <mergeCell ref="L1797:M1798"/>
    <mergeCell ref="N1797:O1798"/>
    <mergeCell ref="P1797:Q1798"/>
    <mergeCell ref="R1797:S1798"/>
    <mergeCell ref="T1797:U1798"/>
    <mergeCell ref="V1797:W1798"/>
    <mergeCell ref="BF1797:BG1798"/>
    <mergeCell ref="BH1797:BI1798"/>
    <mergeCell ref="BJ1797:BK1798"/>
    <mergeCell ref="BL1797:BN1798"/>
    <mergeCell ref="X1797:Y1798"/>
    <mergeCell ref="Z1797:AA1798"/>
    <mergeCell ref="AB1797:AC1798"/>
    <mergeCell ref="AD1797:AE1798"/>
    <mergeCell ref="AF1797:AG1798"/>
    <mergeCell ref="BB1797:BC1798"/>
    <mergeCell ref="C1798:D1798"/>
    <mergeCell ref="AT1797:AU1798"/>
    <mergeCell ref="AV1797:AW1798"/>
    <mergeCell ref="AX1797:AY1798"/>
    <mergeCell ref="AZ1797:BA1798"/>
    <mergeCell ref="BD1797:BE1798"/>
    <mergeCell ref="AP1797:AQ1798"/>
    <mergeCell ref="AR1797:AS1798"/>
    <mergeCell ref="AH1797:AI1798"/>
    <mergeCell ref="AJ1797:AK1798"/>
    <mergeCell ref="B1799:B1800"/>
    <mergeCell ref="C1799:D1799"/>
    <mergeCell ref="E1799:E1800"/>
    <mergeCell ref="F1799:F1800"/>
    <mergeCell ref="H1799:I1800"/>
    <mergeCell ref="J1799:K1800"/>
    <mergeCell ref="L1799:M1800"/>
    <mergeCell ref="N1799:O1800"/>
    <mergeCell ref="P1799:Q1800"/>
    <mergeCell ref="R1799:S1800"/>
    <mergeCell ref="T1799:U1800"/>
    <mergeCell ref="V1799:W1800"/>
    <mergeCell ref="X1799:Y1800"/>
    <mergeCell ref="Z1799:AA1800"/>
    <mergeCell ref="AB1799:AC1800"/>
    <mergeCell ref="AD1799:AE1800"/>
    <mergeCell ref="AF1799:AG1800"/>
    <mergeCell ref="AH1799:AI1800"/>
    <mergeCell ref="AJ1799:AK1800"/>
    <mergeCell ref="AL1799:AM1800"/>
    <mergeCell ref="AN1799:AO1800"/>
    <mergeCell ref="AP1799:AQ1800"/>
    <mergeCell ref="AR1799:AS1800"/>
    <mergeCell ref="AT1799:AU1800"/>
    <mergeCell ref="AV1799:AW1800"/>
    <mergeCell ref="AX1799:AY1800"/>
    <mergeCell ref="AZ1799:BA1800"/>
    <mergeCell ref="BB1799:BC1800"/>
    <mergeCell ref="BD1799:BE1800"/>
    <mergeCell ref="BF1799:BG1800"/>
    <mergeCell ref="BH1799:BI1800"/>
    <mergeCell ref="BJ1799:BK1800"/>
    <mergeCell ref="BL1799:BN1800"/>
    <mergeCell ref="C1800:D1800"/>
    <mergeCell ref="B1801:B1802"/>
    <mergeCell ref="C1801:D1801"/>
    <mergeCell ref="E1801:E1802"/>
    <mergeCell ref="F1801:F1802"/>
    <mergeCell ref="H1801:I1802"/>
    <mergeCell ref="J1801:K1802"/>
    <mergeCell ref="AL1801:AM1802"/>
    <mergeCell ref="AN1801:AO1802"/>
    <mergeCell ref="L1801:M1802"/>
    <mergeCell ref="N1801:O1802"/>
    <mergeCell ref="P1801:Q1802"/>
    <mergeCell ref="R1801:S1802"/>
    <mergeCell ref="T1801:U1802"/>
    <mergeCell ref="V1801:W1802"/>
    <mergeCell ref="BF1801:BG1802"/>
    <mergeCell ref="BH1801:BI1802"/>
    <mergeCell ref="BJ1801:BK1802"/>
    <mergeCell ref="BL1801:BN1802"/>
    <mergeCell ref="X1801:Y1802"/>
    <mergeCell ref="Z1801:AA1802"/>
    <mergeCell ref="AB1801:AC1802"/>
    <mergeCell ref="AD1801:AE1802"/>
    <mergeCell ref="AF1801:AG1802"/>
    <mergeCell ref="BB1801:BC1802"/>
    <mergeCell ref="C1802:D1802"/>
    <mergeCell ref="AT1801:AU1802"/>
    <mergeCell ref="AV1801:AW1802"/>
    <mergeCell ref="AX1801:AY1802"/>
    <mergeCell ref="AZ1801:BA1802"/>
    <mergeCell ref="BD1801:BE1802"/>
    <mergeCell ref="AP1801:AQ1802"/>
    <mergeCell ref="AR1801:AS1802"/>
    <mergeCell ref="AH1801:AI1802"/>
    <mergeCell ref="AJ1801:AK1802"/>
    <mergeCell ref="B1803:B1804"/>
    <mergeCell ref="C1803:D1803"/>
    <mergeCell ref="E1803:E1804"/>
    <mergeCell ref="F1803:F1804"/>
    <mergeCell ref="H1803:I1804"/>
    <mergeCell ref="J1803:K1804"/>
    <mergeCell ref="L1803:M1804"/>
    <mergeCell ref="N1803:O1804"/>
    <mergeCell ref="P1803:Q1804"/>
    <mergeCell ref="R1803:S1804"/>
    <mergeCell ref="T1803:U1804"/>
    <mergeCell ref="V1803:W1804"/>
    <mergeCell ref="X1803:Y1804"/>
    <mergeCell ref="Z1803:AA1804"/>
    <mergeCell ref="AB1803:AC1804"/>
    <mergeCell ref="AD1803:AE1804"/>
    <mergeCell ref="AF1803:AG1804"/>
    <mergeCell ref="AH1803:AI1804"/>
    <mergeCell ref="AJ1803:AK1804"/>
    <mergeCell ref="AL1803:AM1804"/>
    <mergeCell ref="AN1803:AO1804"/>
    <mergeCell ref="AP1803:AQ1804"/>
    <mergeCell ref="AR1803:AS1804"/>
    <mergeCell ref="AT1803:AU1804"/>
    <mergeCell ref="AV1803:AW1804"/>
    <mergeCell ref="AX1803:AY1804"/>
    <mergeCell ref="AZ1803:BA1804"/>
    <mergeCell ref="BB1803:BC1804"/>
    <mergeCell ref="BD1803:BE1804"/>
    <mergeCell ref="BF1803:BG1804"/>
    <mergeCell ref="BH1803:BI1804"/>
    <mergeCell ref="BJ1803:BK1804"/>
    <mergeCell ref="BL1803:BN1804"/>
    <mergeCell ref="C1804:D1804"/>
    <mergeCell ref="B1805:B1806"/>
    <mergeCell ref="C1805:D1805"/>
    <mergeCell ref="E1805:E1806"/>
    <mergeCell ref="F1805:F1806"/>
    <mergeCell ref="H1805:I1806"/>
    <mergeCell ref="J1805:K1806"/>
    <mergeCell ref="AL1805:AM1806"/>
    <mergeCell ref="AN1805:AO1806"/>
    <mergeCell ref="L1805:M1806"/>
    <mergeCell ref="N1805:O1806"/>
    <mergeCell ref="P1805:Q1806"/>
    <mergeCell ref="R1805:S1806"/>
    <mergeCell ref="T1805:U1806"/>
    <mergeCell ref="V1805:W1806"/>
    <mergeCell ref="BF1805:BG1806"/>
    <mergeCell ref="BH1805:BI1806"/>
    <mergeCell ref="BJ1805:BK1806"/>
    <mergeCell ref="BL1805:BN1806"/>
    <mergeCell ref="X1805:Y1806"/>
    <mergeCell ref="Z1805:AA1806"/>
    <mergeCell ref="AB1805:AC1806"/>
    <mergeCell ref="AD1805:AE1806"/>
    <mergeCell ref="AF1805:AG1806"/>
    <mergeCell ref="BB1805:BC1806"/>
    <mergeCell ref="C1806:D1806"/>
    <mergeCell ref="AT1805:AU1806"/>
    <mergeCell ref="AV1805:AW1806"/>
    <mergeCell ref="AX1805:AY1806"/>
    <mergeCell ref="AZ1805:BA1806"/>
    <mergeCell ref="BD1805:BE1806"/>
    <mergeCell ref="AP1805:AQ1806"/>
    <mergeCell ref="AR1805:AS1806"/>
    <mergeCell ref="AH1805:AI1806"/>
    <mergeCell ref="AJ1805:AK1806"/>
    <mergeCell ref="B1807:B1808"/>
    <mergeCell ref="C1807:D1807"/>
    <mergeCell ref="E1807:E1808"/>
    <mergeCell ref="F1807:F1808"/>
    <mergeCell ref="H1807:I1808"/>
    <mergeCell ref="J1807:K1808"/>
    <mergeCell ref="L1807:M1808"/>
    <mergeCell ref="N1807:O1808"/>
    <mergeCell ref="P1807:Q1808"/>
    <mergeCell ref="R1807:S1808"/>
    <mergeCell ref="T1807:U1808"/>
    <mergeCell ref="V1807:W1808"/>
    <mergeCell ref="X1807:Y1808"/>
    <mergeCell ref="Z1807:AA1808"/>
    <mergeCell ref="AB1807:AC1808"/>
    <mergeCell ref="AD1807:AE1808"/>
    <mergeCell ref="AF1807:AG1808"/>
    <mergeCell ref="AH1807:AI1808"/>
    <mergeCell ref="AJ1807:AK1808"/>
    <mergeCell ref="AL1807:AM1808"/>
    <mergeCell ref="AN1807:AO1808"/>
    <mergeCell ref="AP1807:AQ1808"/>
    <mergeCell ref="AR1807:AS1808"/>
    <mergeCell ref="AT1807:AU1808"/>
    <mergeCell ref="AV1807:AW1808"/>
    <mergeCell ref="AX1807:AY1808"/>
    <mergeCell ref="AZ1807:BA1808"/>
    <mergeCell ref="BB1807:BC1808"/>
    <mergeCell ref="BD1807:BE1808"/>
    <mergeCell ref="BF1807:BG1808"/>
    <mergeCell ref="BH1807:BI1808"/>
    <mergeCell ref="BJ1807:BK1808"/>
    <mergeCell ref="BL1807:BN1808"/>
    <mergeCell ref="C1808:D1808"/>
    <mergeCell ref="B1809:B1810"/>
    <mergeCell ref="C1809:D1809"/>
    <mergeCell ref="E1809:E1810"/>
    <mergeCell ref="F1809:F1810"/>
    <mergeCell ref="H1809:I1810"/>
    <mergeCell ref="J1809:K1810"/>
    <mergeCell ref="AL1809:AM1810"/>
    <mergeCell ref="AN1809:AO1810"/>
    <mergeCell ref="L1809:M1810"/>
    <mergeCell ref="N1809:O1810"/>
    <mergeCell ref="P1809:Q1810"/>
    <mergeCell ref="R1809:S1810"/>
    <mergeCell ref="T1809:U1810"/>
    <mergeCell ref="V1809:W1810"/>
    <mergeCell ref="BF1809:BG1810"/>
    <mergeCell ref="BH1809:BI1810"/>
    <mergeCell ref="BJ1809:BK1810"/>
    <mergeCell ref="BL1809:BN1810"/>
    <mergeCell ref="X1809:Y1810"/>
    <mergeCell ref="Z1809:AA1810"/>
    <mergeCell ref="AB1809:AC1810"/>
    <mergeCell ref="AD1809:AE1810"/>
    <mergeCell ref="AF1809:AG1810"/>
    <mergeCell ref="BB1809:BC1810"/>
    <mergeCell ref="C1810:D1810"/>
    <mergeCell ref="AT1809:AU1810"/>
    <mergeCell ref="AV1809:AW1810"/>
    <mergeCell ref="AX1809:AY1810"/>
    <mergeCell ref="AZ1809:BA1810"/>
    <mergeCell ref="BD1809:BE1810"/>
    <mergeCell ref="AP1809:AQ1810"/>
    <mergeCell ref="AR1809:AS1810"/>
    <mergeCell ref="AH1809:AI1810"/>
    <mergeCell ref="AJ1809:AK1810"/>
    <mergeCell ref="B1811:B1812"/>
    <mergeCell ref="C1811:D1811"/>
    <mergeCell ref="E1811:E1812"/>
    <mergeCell ref="F1811:F1812"/>
    <mergeCell ref="H1811:I1812"/>
    <mergeCell ref="J1811:K1812"/>
    <mergeCell ref="L1811:M1812"/>
    <mergeCell ref="N1811:O1812"/>
    <mergeCell ref="P1811:Q1812"/>
    <mergeCell ref="R1811:S1812"/>
    <mergeCell ref="T1811:U1812"/>
    <mergeCell ref="V1811:W1812"/>
    <mergeCell ref="X1811:Y1812"/>
    <mergeCell ref="Z1811:AA1812"/>
    <mergeCell ref="AB1811:AC1812"/>
    <mergeCell ref="AD1811:AE1812"/>
    <mergeCell ref="AF1811:AG1812"/>
    <mergeCell ref="AH1811:AI1812"/>
    <mergeCell ref="AJ1811:AK1812"/>
    <mergeCell ref="AL1811:AM1812"/>
    <mergeCell ref="AN1811:AO1812"/>
    <mergeCell ref="AP1811:AQ1812"/>
    <mergeCell ref="AR1811:AS1812"/>
    <mergeCell ref="AT1811:AU1812"/>
    <mergeCell ref="AV1811:AW1812"/>
    <mergeCell ref="AX1811:AY1812"/>
    <mergeCell ref="AZ1811:BA1812"/>
    <mergeCell ref="BB1811:BC1812"/>
    <mergeCell ref="BD1811:BE1812"/>
    <mergeCell ref="BF1811:BG1812"/>
    <mergeCell ref="BH1811:BI1812"/>
    <mergeCell ref="BJ1811:BK1812"/>
    <mergeCell ref="BL1811:BN1812"/>
    <mergeCell ref="C1812:D1812"/>
    <mergeCell ref="B1813:B1814"/>
    <mergeCell ref="C1813:D1813"/>
    <mergeCell ref="E1813:E1814"/>
    <mergeCell ref="F1813:F1814"/>
    <mergeCell ref="H1813:I1814"/>
    <mergeCell ref="J1813:K1814"/>
    <mergeCell ref="AL1813:AM1814"/>
    <mergeCell ref="AN1813:AO1814"/>
    <mergeCell ref="L1813:M1814"/>
    <mergeCell ref="N1813:O1814"/>
    <mergeCell ref="P1813:Q1814"/>
    <mergeCell ref="R1813:S1814"/>
    <mergeCell ref="T1813:U1814"/>
    <mergeCell ref="V1813:W1814"/>
    <mergeCell ref="BF1813:BG1814"/>
    <mergeCell ref="BH1813:BI1814"/>
    <mergeCell ref="BJ1813:BK1814"/>
    <mergeCell ref="BL1813:BN1814"/>
    <mergeCell ref="X1813:Y1814"/>
    <mergeCell ref="Z1813:AA1814"/>
    <mergeCell ref="AB1813:AC1814"/>
    <mergeCell ref="AD1813:AE1814"/>
    <mergeCell ref="AF1813:AG1814"/>
    <mergeCell ref="BB1813:BC1814"/>
    <mergeCell ref="C1814:D1814"/>
    <mergeCell ref="AT1813:AU1814"/>
    <mergeCell ref="AV1813:AW1814"/>
    <mergeCell ref="AX1813:AY1814"/>
    <mergeCell ref="AZ1813:BA1814"/>
    <mergeCell ref="BD1813:BE1814"/>
    <mergeCell ref="AP1813:AQ1814"/>
    <mergeCell ref="AR1813:AS1814"/>
    <mergeCell ref="AH1813:AI1814"/>
    <mergeCell ref="AJ1813:AK1814"/>
    <mergeCell ref="B1815:B1816"/>
    <mergeCell ref="C1815:D1815"/>
    <mergeCell ref="E1815:E1816"/>
    <mergeCell ref="F1815:F1816"/>
    <mergeCell ref="H1815:I1816"/>
    <mergeCell ref="J1815:K1816"/>
    <mergeCell ref="L1815:M1816"/>
    <mergeCell ref="N1815:O1816"/>
    <mergeCell ref="P1815:Q1816"/>
    <mergeCell ref="R1815:S1816"/>
    <mergeCell ref="T1815:U1816"/>
    <mergeCell ref="V1815:W1816"/>
    <mergeCell ref="X1815:Y1816"/>
    <mergeCell ref="Z1815:AA1816"/>
    <mergeCell ref="AB1815:AC1816"/>
    <mergeCell ref="AD1815:AE1816"/>
    <mergeCell ref="AF1815:AG1816"/>
    <mergeCell ref="AH1815:AI1816"/>
    <mergeCell ref="AJ1815:AK1816"/>
    <mergeCell ref="AL1815:AM1816"/>
    <mergeCell ref="AN1815:AO1816"/>
    <mergeCell ref="AP1815:AQ1816"/>
    <mergeCell ref="AR1815:AS1816"/>
    <mergeCell ref="AT1815:AU1816"/>
    <mergeCell ref="AV1815:AW1816"/>
    <mergeCell ref="AX1815:AY1816"/>
    <mergeCell ref="AZ1815:BA1816"/>
    <mergeCell ref="BB1815:BC1816"/>
    <mergeCell ref="BD1815:BE1816"/>
    <mergeCell ref="BF1815:BG1816"/>
    <mergeCell ref="BH1815:BI1816"/>
    <mergeCell ref="BJ1815:BK1816"/>
    <mergeCell ref="BL1815:BN1816"/>
    <mergeCell ref="C1816:D1816"/>
    <mergeCell ref="B1817:B1818"/>
    <mergeCell ref="C1817:D1817"/>
    <mergeCell ref="E1817:E1818"/>
    <mergeCell ref="F1817:F1818"/>
    <mergeCell ref="H1817:I1818"/>
    <mergeCell ref="J1817:K1818"/>
    <mergeCell ref="AL1817:AM1818"/>
    <mergeCell ref="AN1817:AO1818"/>
    <mergeCell ref="L1817:M1818"/>
    <mergeCell ref="N1817:O1818"/>
    <mergeCell ref="P1817:Q1818"/>
    <mergeCell ref="R1817:S1818"/>
    <mergeCell ref="T1817:U1818"/>
    <mergeCell ref="V1817:W1818"/>
    <mergeCell ref="BF1817:BG1818"/>
    <mergeCell ref="BH1817:BI1818"/>
    <mergeCell ref="BJ1817:BK1818"/>
    <mergeCell ref="BL1817:BN1818"/>
    <mergeCell ref="X1817:Y1818"/>
    <mergeCell ref="Z1817:AA1818"/>
    <mergeCell ref="AB1817:AC1818"/>
    <mergeCell ref="AD1817:AE1818"/>
    <mergeCell ref="AF1817:AG1818"/>
    <mergeCell ref="BB1817:BC1818"/>
    <mergeCell ref="C1818:D1818"/>
    <mergeCell ref="AT1817:AU1818"/>
    <mergeCell ref="AV1817:AW1818"/>
    <mergeCell ref="AX1817:AY1818"/>
    <mergeCell ref="AZ1817:BA1818"/>
    <mergeCell ref="BD1817:BE1818"/>
    <mergeCell ref="AP1817:AQ1818"/>
    <mergeCell ref="AR1817:AS1818"/>
    <mergeCell ref="AH1817:AI1818"/>
    <mergeCell ref="AJ1817:AK1818"/>
    <mergeCell ref="B1819:B1820"/>
    <mergeCell ref="C1819:D1819"/>
    <mergeCell ref="E1819:E1820"/>
    <mergeCell ref="F1819:F1820"/>
    <mergeCell ref="H1819:I1820"/>
    <mergeCell ref="J1819:K1820"/>
    <mergeCell ref="L1819:M1820"/>
    <mergeCell ref="N1819:O1820"/>
    <mergeCell ref="P1819:Q1820"/>
    <mergeCell ref="R1819:S1820"/>
    <mergeCell ref="T1819:U1820"/>
    <mergeCell ref="V1819:W1820"/>
    <mergeCell ref="X1819:Y1820"/>
    <mergeCell ref="Z1819:AA1820"/>
    <mergeCell ref="AB1819:AC1820"/>
    <mergeCell ref="AD1819:AE1820"/>
    <mergeCell ref="AF1819:AG1820"/>
    <mergeCell ref="AH1819:AI1820"/>
    <mergeCell ref="AJ1819:AK1820"/>
    <mergeCell ref="AL1819:AM1820"/>
    <mergeCell ref="AN1819:AO1820"/>
    <mergeCell ref="AP1819:AQ1820"/>
    <mergeCell ref="AR1819:AS1820"/>
    <mergeCell ref="AT1819:AU1820"/>
    <mergeCell ref="AV1819:AW1820"/>
    <mergeCell ref="AX1819:AY1820"/>
    <mergeCell ref="AZ1819:BA1820"/>
    <mergeCell ref="BB1819:BC1820"/>
    <mergeCell ref="BD1819:BE1820"/>
    <mergeCell ref="BF1819:BG1820"/>
    <mergeCell ref="BH1819:BI1820"/>
    <mergeCell ref="BJ1819:BK1820"/>
    <mergeCell ref="BL1819:BN1820"/>
    <mergeCell ref="C1820:D1820"/>
    <mergeCell ref="B1821:C1822"/>
    <mergeCell ref="D1821:E1822"/>
    <mergeCell ref="H1821:I1822"/>
    <mergeCell ref="J1821:K1822"/>
    <mergeCell ref="L1821:M1822"/>
    <mergeCell ref="N1821:O1822"/>
    <mergeCell ref="P1821:Q1822"/>
    <mergeCell ref="R1821:S1822"/>
    <mergeCell ref="T1821:U1822"/>
    <mergeCell ref="V1821:W1822"/>
    <mergeCell ref="X1821:Y1822"/>
    <mergeCell ref="Z1821:AA1822"/>
    <mergeCell ref="AB1821:AC1822"/>
    <mergeCell ref="AD1821:AE1822"/>
    <mergeCell ref="AF1821:AG1822"/>
    <mergeCell ref="AH1821:AI1822"/>
    <mergeCell ref="AJ1821:AK1822"/>
    <mergeCell ref="AL1821:AM1822"/>
    <mergeCell ref="AN1821:AO1822"/>
    <mergeCell ref="AP1821:AQ1822"/>
    <mergeCell ref="AR1821:AS1822"/>
    <mergeCell ref="AT1821:AU1822"/>
    <mergeCell ref="AV1821:AW1822"/>
    <mergeCell ref="AX1821:AY1822"/>
    <mergeCell ref="AZ1821:BA1822"/>
    <mergeCell ref="BB1821:BC1822"/>
    <mergeCell ref="BD1821:BE1822"/>
    <mergeCell ref="BF1821:BG1822"/>
    <mergeCell ref="BH1821:BI1822"/>
    <mergeCell ref="BJ1821:BK1822"/>
    <mergeCell ref="B1823:C1823"/>
    <mergeCell ref="D1823:E1823"/>
    <mergeCell ref="H1823:I1823"/>
    <mergeCell ref="J1823:K1823"/>
    <mergeCell ref="L1823:M1823"/>
    <mergeCell ref="N1823:O1823"/>
    <mergeCell ref="P1823:Q1823"/>
    <mergeCell ref="R1823:S1823"/>
    <mergeCell ref="T1823:U1823"/>
    <mergeCell ref="V1823:W1823"/>
    <mergeCell ref="X1823:Y1823"/>
    <mergeCell ref="Z1823:AA1823"/>
    <mergeCell ref="AB1823:AC1823"/>
    <mergeCell ref="AD1823:AE1823"/>
    <mergeCell ref="AF1823:AG1823"/>
    <mergeCell ref="AX1823:AY1823"/>
    <mergeCell ref="AZ1823:BA1823"/>
    <mergeCell ref="BB1823:BC1823"/>
    <mergeCell ref="BD1823:BE1823"/>
    <mergeCell ref="AH1823:AI1823"/>
    <mergeCell ref="AJ1823:AK1823"/>
    <mergeCell ref="AL1823:AM1823"/>
    <mergeCell ref="AN1823:AO1823"/>
    <mergeCell ref="AP1823:AQ1823"/>
    <mergeCell ref="AR1823:AS1823"/>
    <mergeCell ref="BF1823:BG1823"/>
    <mergeCell ref="BH1823:BI1823"/>
    <mergeCell ref="BJ1823:BK1823"/>
    <mergeCell ref="BL1823:BN1823"/>
    <mergeCell ref="D1824:E1824"/>
    <mergeCell ref="J1824:K1824"/>
    <mergeCell ref="L1824:M1824"/>
    <mergeCell ref="N1824:O1824"/>
    <mergeCell ref="AT1823:AU1823"/>
    <mergeCell ref="AV1823:AW1823"/>
    <mergeCell ref="B1826:C1826"/>
    <mergeCell ref="D1826:E1826"/>
    <mergeCell ref="H1826:J1826"/>
    <mergeCell ref="L1826:N1826"/>
    <mergeCell ref="O1826:R1826"/>
    <mergeCell ref="S1826:U1826"/>
    <mergeCell ref="W1826:Y1826"/>
    <mergeCell ref="Z1826:AC1826"/>
    <mergeCell ref="AD1826:AF1826"/>
    <mergeCell ref="AH1826:AJ1826"/>
    <mergeCell ref="AK1826:AN1826"/>
    <mergeCell ref="AO1826:AQ1826"/>
    <mergeCell ref="B1828:C1828"/>
    <mergeCell ref="D1828:E1828"/>
    <mergeCell ref="H1828:J1828"/>
    <mergeCell ref="L1828:N1828"/>
    <mergeCell ref="O1828:R1828"/>
    <mergeCell ref="S1828:U1828"/>
    <mergeCell ref="AS1826:AU1826"/>
    <mergeCell ref="AZ1826:BD1826"/>
    <mergeCell ref="BE1826:BG1826"/>
    <mergeCell ref="BI1826:BK1826"/>
    <mergeCell ref="AS1828:AU1828"/>
    <mergeCell ref="AZ1828:BD1828"/>
    <mergeCell ref="BE1828:BG1828"/>
    <mergeCell ref="BI1828:BK1828"/>
    <mergeCell ref="W1828:Y1828"/>
    <mergeCell ref="Z1828:AC1828"/>
    <mergeCell ref="AD1828:AF1828"/>
    <mergeCell ref="AH1828:AJ1828"/>
    <mergeCell ref="C1835:D1835"/>
    <mergeCell ref="E1835:AC1835"/>
    <mergeCell ref="AE1835:AH1835"/>
    <mergeCell ref="AI1835:AZ1835"/>
    <mergeCell ref="AK1828:AN1828"/>
    <mergeCell ref="AO1828:AQ1828"/>
    <mergeCell ref="BA1835:BC1835"/>
    <mergeCell ref="BD1835:BM1835"/>
    <mergeCell ref="L1839:M1839"/>
    <mergeCell ref="N1839:O1839"/>
    <mergeCell ref="P1839:Q1839"/>
    <mergeCell ref="E1833:AC1833"/>
    <mergeCell ref="AE1833:AK1833"/>
    <mergeCell ref="AL1833:BM1833"/>
    <mergeCell ref="AN1838:AS1838"/>
    <mergeCell ref="AT1838:AY1838"/>
    <mergeCell ref="AX1839:AY1839"/>
    <mergeCell ref="B1838:B1839"/>
    <mergeCell ref="C1838:D1839"/>
    <mergeCell ref="H1838:I1839"/>
    <mergeCell ref="J1838:O1838"/>
    <mergeCell ref="P1838:U1838"/>
    <mergeCell ref="V1838:W1839"/>
    <mergeCell ref="J1839:K1839"/>
    <mergeCell ref="R1839:S1839"/>
    <mergeCell ref="T1839:U1839"/>
    <mergeCell ref="AZ1838:BE1838"/>
    <mergeCell ref="BF1838:BK1838"/>
    <mergeCell ref="BL1838:BN1839"/>
    <mergeCell ref="AH1839:AI1839"/>
    <mergeCell ref="AJ1839:AK1839"/>
    <mergeCell ref="AL1839:AM1839"/>
    <mergeCell ref="AN1839:AO1839"/>
    <mergeCell ref="AR1839:AS1839"/>
    <mergeCell ref="AT1839:AU1839"/>
    <mergeCell ref="AV1839:AW1839"/>
    <mergeCell ref="AB1839:AC1839"/>
    <mergeCell ref="AD1839:AE1839"/>
    <mergeCell ref="AF1839:AG1839"/>
    <mergeCell ref="AP1839:AQ1839"/>
    <mergeCell ref="X1838:Y1839"/>
    <mergeCell ref="Z1838:AA1839"/>
    <mergeCell ref="AB1838:AG1838"/>
    <mergeCell ref="AH1838:AM1838"/>
    <mergeCell ref="AZ1839:BA1839"/>
    <mergeCell ref="BB1839:BC1839"/>
    <mergeCell ref="BD1839:BE1839"/>
    <mergeCell ref="BF1839:BG1839"/>
    <mergeCell ref="BH1839:BI1839"/>
    <mergeCell ref="BJ1839:BK1839"/>
    <mergeCell ref="B1840:B1841"/>
    <mergeCell ref="C1840:D1840"/>
    <mergeCell ref="E1840:E1841"/>
    <mergeCell ref="F1840:F1841"/>
    <mergeCell ref="H1840:I1841"/>
    <mergeCell ref="J1840:K1841"/>
    <mergeCell ref="C1841:D1841"/>
    <mergeCell ref="L1840:M1841"/>
    <mergeCell ref="N1840:O1841"/>
    <mergeCell ref="P1840:Q1841"/>
    <mergeCell ref="R1840:S1841"/>
    <mergeCell ref="T1840:U1841"/>
    <mergeCell ref="V1840:W1841"/>
    <mergeCell ref="X1840:Y1841"/>
    <mergeCell ref="Z1840:AA1841"/>
    <mergeCell ref="AB1840:AC1841"/>
    <mergeCell ref="AD1840:AE1841"/>
    <mergeCell ref="AF1840:AG1841"/>
    <mergeCell ref="BB1840:BC1841"/>
    <mergeCell ref="AH1840:AI1841"/>
    <mergeCell ref="AJ1840:AK1841"/>
    <mergeCell ref="AL1840:AM1841"/>
    <mergeCell ref="AN1840:AO1841"/>
    <mergeCell ref="AP1840:AQ1841"/>
    <mergeCell ref="AR1840:AS1841"/>
    <mergeCell ref="BF1840:BG1841"/>
    <mergeCell ref="BH1840:BI1841"/>
    <mergeCell ref="BJ1840:BK1841"/>
    <mergeCell ref="BL1840:BN1841"/>
    <mergeCell ref="AT1840:AU1841"/>
    <mergeCell ref="AV1840:AW1841"/>
    <mergeCell ref="AX1840:AY1841"/>
    <mergeCell ref="AZ1840:BA1841"/>
    <mergeCell ref="BD1840:BE1841"/>
    <mergeCell ref="B1842:B1843"/>
    <mergeCell ref="C1842:D1842"/>
    <mergeCell ref="E1842:E1843"/>
    <mergeCell ref="F1842:F1843"/>
    <mergeCell ref="H1842:I1843"/>
    <mergeCell ref="J1842:K1843"/>
    <mergeCell ref="L1842:M1843"/>
    <mergeCell ref="N1842:O1843"/>
    <mergeCell ref="P1842:Q1843"/>
    <mergeCell ref="R1842:S1843"/>
    <mergeCell ref="T1842:U1843"/>
    <mergeCell ref="V1842:W1843"/>
    <mergeCell ref="X1842:Y1843"/>
    <mergeCell ref="Z1842:AA1843"/>
    <mergeCell ref="AB1842:AC1843"/>
    <mergeCell ref="AD1842:AE1843"/>
    <mergeCell ref="AF1842:AG1843"/>
    <mergeCell ref="AH1842:AI1843"/>
    <mergeCell ref="AJ1842:AK1843"/>
    <mergeCell ref="AL1842:AM1843"/>
    <mergeCell ref="AN1842:AO1843"/>
    <mergeCell ref="AP1842:AQ1843"/>
    <mergeCell ref="AR1842:AS1843"/>
    <mergeCell ref="AT1842:AU1843"/>
    <mergeCell ref="AV1842:AW1843"/>
    <mergeCell ref="AX1842:AY1843"/>
    <mergeCell ref="AZ1842:BA1843"/>
    <mergeCell ref="BB1842:BC1843"/>
    <mergeCell ref="BD1842:BE1843"/>
    <mergeCell ref="BF1842:BG1843"/>
    <mergeCell ref="BH1842:BI1843"/>
    <mergeCell ref="BJ1842:BK1843"/>
    <mergeCell ref="BL1842:BN1843"/>
    <mergeCell ref="C1843:D1843"/>
    <mergeCell ref="B1844:B1845"/>
    <mergeCell ref="C1844:D1844"/>
    <mergeCell ref="E1844:E1845"/>
    <mergeCell ref="F1844:F1845"/>
    <mergeCell ref="H1844:I1845"/>
    <mergeCell ref="J1844:K1845"/>
    <mergeCell ref="L1844:M1845"/>
    <mergeCell ref="N1844:O1845"/>
    <mergeCell ref="P1844:Q1845"/>
    <mergeCell ref="R1844:S1845"/>
    <mergeCell ref="T1844:U1845"/>
    <mergeCell ref="V1844:W1845"/>
    <mergeCell ref="X1844:Y1845"/>
    <mergeCell ref="Z1844:AA1845"/>
    <mergeCell ref="AB1844:AC1845"/>
    <mergeCell ref="AD1844:AE1845"/>
    <mergeCell ref="AF1844:AG1845"/>
    <mergeCell ref="BB1844:BC1845"/>
    <mergeCell ref="AH1844:AI1845"/>
    <mergeCell ref="AJ1844:AK1845"/>
    <mergeCell ref="AL1844:AM1845"/>
    <mergeCell ref="AN1844:AO1845"/>
    <mergeCell ref="AP1844:AQ1845"/>
    <mergeCell ref="AR1844:AS1845"/>
    <mergeCell ref="BF1844:BG1845"/>
    <mergeCell ref="BH1844:BI1845"/>
    <mergeCell ref="BJ1844:BK1845"/>
    <mergeCell ref="BL1844:BN1845"/>
    <mergeCell ref="C1845:D1845"/>
    <mergeCell ref="AT1844:AU1845"/>
    <mergeCell ref="AV1844:AW1845"/>
    <mergeCell ref="AX1844:AY1845"/>
    <mergeCell ref="AZ1844:BA1845"/>
    <mergeCell ref="BD1844:BE1845"/>
    <mergeCell ref="B1846:B1847"/>
    <mergeCell ref="C1846:D1846"/>
    <mergeCell ref="E1846:E1847"/>
    <mergeCell ref="F1846:F1847"/>
    <mergeCell ref="H1846:I1847"/>
    <mergeCell ref="J1846:K1847"/>
    <mergeCell ref="G1846:G1847"/>
    <mergeCell ref="L1846:M1847"/>
    <mergeCell ref="N1846:O1847"/>
    <mergeCell ref="P1846:Q1847"/>
    <mergeCell ref="R1846:S1847"/>
    <mergeCell ref="T1846:U1847"/>
    <mergeCell ref="V1846:W1847"/>
    <mergeCell ref="X1846:Y1847"/>
    <mergeCell ref="Z1846:AA1847"/>
    <mergeCell ref="AB1846:AC1847"/>
    <mergeCell ref="AD1846:AE1847"/>
    <mergeCell ref="AF1846:AG1847"/>
    <mergeCell ref="AH1846:AI1847"/>
    <mergeCell ref="AJ1846:AK1847"/>
    <mergeCell ref="AL1846:AM1847"/>
    <mergeCell ref="AN1846:AO1847"/>
    <mergeCell ref="AP1846:AQ1847"/>
    <mergeCell ref="AR1846:AS1847"/>
    <mergeCell ref="AT1846:AU1847"/>
    <mergeCell ref="AV1846:AW1847"/>
    <mergeCell ref="AX1846:AY1847"/>
    <mergeCell ref="AZ1846:BA1847"/>
    <mergeCell ref="BB1846:BC1847"/>
    <mergeCell ref="BD1846:BE1847"/>
    <mergeCell ref="BF1846:BG1847"/>
    <mergeCell ref="BH1846:BI1847"/>
    <mergeCell ref="BJ1846:BK1847"/>
    <mergeCell ref="BL1846:BN1847"/>
    <mergeCell ref="C1847:D1847"/>
    <mergeCell ref="B1848:B1849"/>
    <mergeCell ref="C1848:D1848"/>
    <mergeCell ref="E1848:E1849"/>
    <mergeCell ref="F1848:F1849"/>
    <mergeCell ref="H1848:I1849"/>
    <mergeCell ref="J1848:K1849"/>
    <mergeCell ref="AL1848:AM1849"/>
    <mergeCell ref="AN1848:AO1849"/>
    <mergeCell ref="L1848:M1849"/>
    <mergeCell ref="N1848:O1849"/>
    <mergeCell ref="P1848:Q1849"/>
    <mergeCell ref="R1848:S1849"/>
    <mergeCell ref="T1848:U1849"/>
    <mergeCell ref="V1848:W1849"/>
    <mergeCell ref="BF1848:BG1849"/>
    <mergeCell ref="BH1848:BI1849"/>
    <mergeCell ref="BJ1848:BK1849"/>
    <mergeCell ref="BL1848:BN1849"/>
    <mergeCell ref="X1848:Y1849"/>
    <mergeCell ref="Z1848:AA1849"/>
    <mergeCell ref="AB1848:AC1849"/>
    <mergeCell ref="AD1848:AE1849"/>
    <mergeCell ref="AF1848:AG1849"/>
    <mergeCell ref="BB1848:BC1849"/>
    <mergeCell ref="C1849:D1849"/>
    <mergeCell ref="AT1848:AU1849"/>
    <mergeCell ref="AV1848:AW1849"/>
    <mergeCell ref="AX1848:AY1849"/>
    <mergeCell ref="AZ1848:BA1849"/>
    <mergeCell ref="BD1848:BE1849"/>
    <mergeCell ref="AP1848:AQ1849"/>
    <mergeCell ref="AR1848:AS1849"/>
    <mergeCell ref="AH1848:AI1849"/>
    <mergeCell ref="AJ1848:AK1849"/>
    <mergeCell ref="B1850:B1851"/>
    <mergeCell ref="C1850:D1850"/>
    <mergeCell ref="E1850:E1851"/>
    <mergeCell ref="F1850:F1851"/>
    <mergeCell ref="H1850:I1851"/>
    <mergeCell ref="J1850:K1851"/>
    <mergeCell ref="L1850:M1851"/>
    <mergeCell ref="N1850:O1851"/>
    <mergeCell ref="P1850:Q1851"/>
    <mergeCell ref="R1850:S1851"/>
    <mergeCell ref="T1850:U1851"/>
    <mergeCell ref="V1850:W1851"/>
    <mergeCell ref="X1850:Y1851"/>
    <mergeCell ref="Z1850:AA1851"/>
    <mergeCell ref="AB1850:AC1851"/>
    <mergeCell ref="AD1850:AE1851"/>
    <mergeCell ref="AF1850:AG1851"/>
    <mergeCell ref="AH1850:AI1851"/>
    <mergeCell ref="AJ1850:AK1851"/>
    <mergeCell ref="AL1850:AM1851"/>
    <mergeCell ref="AN1850:AO1851"/>
    <mergeCell ref="AP1850:AQ1851"/>
    <mergeCell ref="AR1850:AS1851"/>
    <mergeCell ref="AT1850:AU1851"/>
    <mergeCell ref="AV1850:AW1851"/>
    <mergeCell ref="AX1850:AY1851"/>
    <mergeCell ref="AZ1850:BA1851"/>
    <mergeCell ref="BB1850:BC1851"/>
    <mergeCell ref="BD1850:BE1851"/>
    <mergeCell ref="BF1850:BG1851"/>
    <mergeCell ref="BH1850:BI1851"/>
    <mergeCell ref="BJ1850:BK1851"/>
    <mergeCell ref="BL1850:BN1851"/>
    <mergeCell ref="C1851:D1851"/>
    <mergeCell ref="B1852:B1853"/>
    <mergeCell ref="C1852:D1852"/>
    <mergeCell ref="E1852:E1853"/>
    <mergeCell ref="F1852:F1853"/>
    <mergeCell ref="H1852:I1853"/>
    <mergeCell ref="J1852:K1853"/>
    <mergeCell ref="AL1852:AM1853"/>
    <mergeCell ref="AN1852:AO1853"/>
    <mergeCell ref="L1852:M1853"/>
    <mergeCell ref="N1852:O1853"/>
    <mergeCell ref="P1852:Q1853"/>
    <mergeCell ref="R1852:S1853"/>
    <mergeCell ref="T1852:U1853"/>
    <mergeCell ref="V1852:W1853"/>
    <mergeCell ref="BF1852:BG1853"/>
    <mergeCell ref="BH1852:BI1853"/>
    <mergeCell ref="BJ1852:BK1853"/>
    <mergeCell ref="BL1852:BN1853"/>
    <mergeCell ref="X1852:Y1853"/>
    <mergeCell ref="Z1852:AA1853"/>
    <mergeCell ref="AB1852:AC1853"/>
    <mergeCell ref="AD1852:AE1853"/>
    <mergeCell ref="AF1852:AG1853"/>
    <mergeCell ref="BB1852:BC1853"/>
    <mergeCell ref="C1853:D1853"/>
    <mergeCell ref="AT1852:AU1853"/>
    <mergeCell ref="AV1852:AW1853"/>
    <mergeCell ref="AX1852:AY1853"/>
    <mergeCell ref="AZ1852:BA1853"/>
    <mergeCell ref="BD1852:BE1853"/>
    <mergeCell ref="AP1852:AQ1853"/>
    <mergeCell ref="AR1852:AS1853"/>
    <mergeCell ref="AH1852:AI1853"/>
    <mergeCell ref="AJ1852:AK1853"/>
    <mergeCell ref="B1854:B1855"/>
    <mergeCell ref="C1854:D1854"/>
    <mergeCell ref="E1854:E1855"/>
    <mergeCell ref="F1854:F1855"/>
    <mergeCell ref="H1854:I1855"/>
    <mergeCell ref="J1854:K1855"/>
    <mergeCell ref="L1854:M1855"/>
    <mergeCell ref="N1854:O1855"/>
    <mergeCell ref="P1854:Q1855"/>
    <mergeCell ref="R1854:S1855"/>
    <mergeCell ref="T1854:U1855"/>
    <mergeCell ref="V1854:W1855"/>
    <mergeCell ref="X1854:Y1855"/>
    <mergeCell ref="Z1854:AA1855"/>
    <mergeCell ref="AB1854:AC1855"/>
    <mergeCell ref="AD1854:AE1855"/>
    <mergeCell ref="AF1854:AG1855"/>
    <mergeCell ref="AH1854:AI1855"/>
    <mergeCell ref="AJ1854:AK1855"/>
    <mergeCell ref="AL1854:AM1855"/>
    <mergeCell ref="AN1854:AO1855"/>
    <mergeCell ref="AP1854:AQ1855"/>
    <mergeCell ref="AR1854:AS1855"/>
    <mergeCell ref="AT1854:AU1855"/>
    <mergeCell ref="AV1854:AW1855"/>
    <mergeCell ref="AX1854:AY1855"/>
    <mergeCell ref="AZ1854:BA1855"/>
    <mergeCell ref="BB1854:BC1855"/>
    <mergeCell ref="BD1854:BE1855"/>
    <mergeCell ref="BF1854:BG1855"/>
    <mergeCell ref="BH1854:BI1855"/>
    <mergeCell ref="BJ1854:BK1855"/>
    <mergeCell ref="BL1854:BN1855"/>
    <mergeCell ref="C1855:D1855"/>
    <mergeCell ref="B1856:B1857"/>
    <mergeCell ref="C1856:D1856"/>
    <mergeCell ref="E1856:E1857"/>
    <mergeCell ref="F1856:F1857"/>
    <mergeCell ref="H1856:I1857"/>
    <mergeCell ref="J1856:K1857"/>
    <mergeCell ref="AL1856:AM1857"/>
    <mergeCell ref="AN1856:AO1857"/>
    <mergeCell ref="L1856:M1857"/>
    <mergeCell ref="N1856:O1857"/>
    <mergeCell ref="P1856:Q1857"/>
    <mergeCell ref="R1856:S1857"/>
    <mergeCell ref="T1856:U1857"/>
    <mergeCell ref="V1856:W1857"/>
    <mergeCell ref="BF1856:BG1857"/>
    <mergeCell ref="BH1856:BI1857"/>
    <mergeCell ref="BJ1856:BK1857"/>
    <mergeCell ref="BL1856:BN1857"/>
    <mergeCell ref="X1856:Y1857"/>
    <mergeCell ref="Z1856:AA1857"/>
    <mergeCell ref="AB1856:AC1857"/>
    <mergeCell ref="AD1856:AE1857"/>
    <mergeCell ref="AF1856:AG1857"/>
    <mergeCell ref="BB1856:BC1857"/>
    <mergeCell ref="C1857:D1857"/>
    <mergeCell ref="AT1856:AU1857"/>
    <mergeCell ref="AV1856:AW1857"/>
    <mergeCell ref="AX1856:AY1857"/>
    <mergeCell ref="AZ1856:BA1857"/>
    <mergeCell ref="BD1856:BE1857"/>
    <mergeCell ref="AP1856:AQ1857"/>
    <mergeCell ref="AR1856:AS1857"/>
    <mergeCell ref="AH1856:AI1857"/>
    <mergeCell ref="AJ1856:AK1857"/>
    <mergeCell ref="B1858:B1859"/>
    <mergeCell ref="C1858:D1858"/>
    <mergeCell ref="E1858:E1859"/>
    <mergeCell ref="F1858:F1859"/>
    <mergeCell ref="H1858:I1859"/>
    <mergeCell ref="J1858:K1859"/>
    <mergeCell ref="L1858:M1859"/>
    <mergeCell ref="N1858:O1859"/>
    <mergeCell ref="P1858:Q1859"/>
    <mergeCell ref="R1858:S1859"/>
    <mergeCell ref="T1858:U1859"/>
    <mergeCell ref="V1858:W1859"/>
    <mergeCell ref="X1858:Y1859"/>
    <mergeCell ref="Z1858:AA1859"/>
    <mergeCell ref="AB1858:AC1859"/>
    <mergeCell ref="AD1858:AE1859"/>
    <mergeCell ref="AF1858:AG1859"/>
    <mergeCell ref="AH1858:AI1859"/>
    <mergeCell ref="AJ1858:AK1859"/>
    <mergeCell ref="AL1858:AM1859"/>
    <mergeCell ref="AN1858:AO1859"/>
    <mergeCell ref="AP1858:AQ1859"/>
    <mergeCell ref="AR1858:AS1859"/>
    <mergeCell ref="AT1858:AU1859"/>
    <mergeCell ref="AV1858:AW1859"/>
    <mergeCell ref="AX1858:AY1859"/>
    <mergeCell ref="AZ1858:BA1859"/>
    <mergeCell ref="BB1858:BC1859"/>
    <mergeCell ref="BD1858:BE1859"/>
    <mergeCell ref="BF1858:BG1859"/>
    <mergeCell ref="BH1858:BI1859"/>
    <mergeCell ref="BJ1858:BK1859"/>
    <mergeCell ref="BL1858:BN1859"/>
    <mergeCell ref="C1859:D1859"/>
    <mergeCell ref="B1860:B1861"/>
    <mergeCell ref="C1860:D1860"/>
    <mergeCell ref="E1860:E1861"/>
    <mergeCell ref="F1860:F1861"/>
    <mergeCell ref="H1860:I1861"/>
    <mergeCell ref="J1860:K1861"/>
    <mergeCell ref="AL1860:AM1861"/>
    <mergeCell ref="AN1860:AO1861"/>
    <mergeCell ref="L1860:M1861"/>
    <mergeCell ref="N1860:O1861"/>
    <mergeCell ref="P1860:Q1861"/>
    <mergeCell ref="R1860:S1861"/>
    <mergeCell ref="T1860:U1861"/>
    <mergeCell ref="V1860:W1861"/>
    <mergeCell ref="BF1860:BG1861"/>
    <mergeCell ref="BH1860:BI1861"/>
    <mergeCell ref="BJ1860:BK1861"/>
    <mergeCell ref="BL1860:BN1861"/>
    <mergeCell ref="X1860:Y1861"/>
    <mergeCell ref="Z1860:AA1861"/>
    <mergeCell ref="AB1860:AC1861"/>
    <mergeCell ref="AD1860:AE1861"/>
    <mergeCell ref="AF1860:AG1861"/>
    <mergeCell ref="BB1860:BC1861"/>
    <mergeCell ref="C1861:D1861"/>
    <mergeCell ref="AT1860:AU1861"/>
    <mergeCell ref="AV1860:AW1861"/>
    <mergeCell ref="AX1860:AY1861"/>
    <mergeCell ref="AZ1860:BA1861"/>
    <mergeCell ref="BD1860:BE1861"/>
    <mergeCell ref="AP1860:AQ1861"/>
    <mergeCell ref="AR1860:AS1861"/>
    <mergeCell ref="AH1860:AI1861"/>
    <mergeCell ref="AJ1860:AK1861"/>
    <mergeCell ref="B1862:B1863"/>
    <mergeCell ref="C1862:D1862"/>
    <mergeCell ref="E1862:E1863"/>
    <mergeCell ref="F1862:F1863"/>
    <mergeCell ref="H1862:I1863"/>
    <mergeCell ref="J1862:K1863"/>
    <mergeCell ref="L1862:M1863"/>
    <mergeCell ref="N1862:O1863"/>
    <mergeCell ref="P1862:Q1863"/>
    <mergeCell ref="R1862:S1863"/>
    <mergeCell ref="T1862:U1863"/>
    <mergeCell ref="V1862:W1863"/>
    <mergeCell ref="X1862:Y1863"/>
    <mergeCell ref="Z1862:AA1863"/>
    <mergeCell ref="AB1862:AC1863"/>
    <mergeCell ref="AD1862:AE1863"/>
    <mergeCell ref="AF1862:AG1863"/>
    <mergeCell ref="AH1862:AI1863"/>
    <mergeCell ref="AJ1862:AK1863"/>
    <mergeCell ref="AL1862:AM1863"/>
    <mergeCell ref="AN1862:AO1863"/>
    <mergeCell ref="AP1862:AQ1863"/>
    <mergeCell ref="AR1862:AS1863"/>
    <mergeCell ref="AT1862:AU1863"/>
    <mergeCell ref="AV1862:AW1863"/>
    <mergeCell ref="AX1862:AY1863"/>
    <mergeCell ref="AZ1862:BA1863"/>
    <mergeCell ref="BB1862:BC1863"/>
    <mergeCell ref="BD1862:BE1863"/>
    <mergeCell ref="BF1862:BG1863"/>
    <mergeCell ref="BH1862:BI1863"/>
    <mergeCell ref="BJ1862:BK1863"/>
    <mergeCell ref="BL1862:BN1863"/>
    <mergeCell ref="C1863:D1863"/>
    <mergeCell ref="B1864:B1865"/>
    <mergeCell ref="C1864:D1864"/>
    <mergeCell ref="E1864:E1865"/>
    <mergeCell ref="F1864:F1865"/>
    <mergeCell ref="H1864:I1865"/>
    <mergeCell ref="J1864:K1865"/>
    <mergeCell ref="AL1864:AM1865"/>
    <mergeCell ref="AN1864:AO1865"/>
    <mergeCell ref="L1864:M1865"/>
    <mergeCell ref="N1864:O1865"/>
    <mergeCell ref="P1864:Q1865"/>
    <mergeCell ref="R1864:S1865"/>
    <mergeCell ref="T1864:U1865"/>
    <mergeCell ref="V1864:W1865"/>
    <mergeCell ref="BF1864:BG1865"/>
    <mergeCell ref="BH1864:BI1865"/>
    <mergeCell ref="BJ1864:BK1865"/>
    <mergeCell ref="BL1864:BN1865"/>
    <mergeCell ref="X1864:Y1865"/>
    <mergeCell ref="Z1864:AA1865"/>
    <mergeCell ref="AB1864:AC1865"/>
    <mergeCell ref="AD1864:AE1865"/>
    <mergeCell ref="AF1864:AG1865"/>
    <mergeCell ref="BB1864:BC1865"/>
    <mergeCell ref="C1865:D1865"/>
    <mergeCell ref="AT1864:AU1865"/>
    <mergeCell ref="AV1864:AW1865"/>
    <mergeCell ref="AX1864:AY1865"/>
    <mergeCell ref="AZ1864:BA1865"/>
    <mergeCell ref="BD1864:BE1865"/>
    <mergeCell ref="AP1864:AQ1865"/>
    <mergeCell ref="AR1864:AS1865"/>
    <mergeCell ref="AH1864:AI1865"/>
    <mergeCell ref="AJ1864:AK1865"/>
    <mergeCell ref="B1866:B1867"/>
    <mergeCell ref="C1866:D1866"/>
    <mergeCell ref="E1866:E1867"/>
    <mergeCell ref="F1866:F1867"/>
    <mergeCell ref="H1866:I1867"/>
    <mergeCell ref="J1866:K1867"/>
    <mergeCell ref="L1866:M1867"/>
    <mergeCell ref="N1866:O1867"/>
    <mergeCell ref="P1866:Q1867"/>
    <mergeCell ref="R1866:S1867"/>
    <mergeCell ref="T1866:U1867"/>
    <mergeCell ref="V1866:W1867"/>
    <mergeCell ref="X1866:Y1867"/>
    <mergeCell ref="Z1866:AA1867"/>
    <mergeCell ref="AB1866:AC1867"/>
    <mergeCell ref="AD1866:AE1867"/>
    <mergeCell ref="AF1866:AG1867"/>
    <mergeCell ref="AH1866:AI1867"/>
    <mergeCell ref="AJ1866:AK1867"/>
    <mergeCell ref="AL1866:AM1867"/>
    <mergeCell ref="AN1866:AO1867"/>
    <mergeCell ref="AP1866:AQ1867"/>
    <mergeCell ref="AR1866:AS1867"/>
    <mergeCell ref="AT1866:AU1867"/>
    <mergeCell ref="AV1866:AW1867"/>
    <mergeCell ref="AX1866:AY1867"/>
    <mergeCell ref="AZ1866:BA1867"/>
    <mergeCell ref="BB1866:BC1867"/>
    <mergeCell ref="BD1866:BE1867"/>
    <mergeCell ref="BF1866:BG1867"/>
    <mergeCell ref="BH1866:BI1867"/>
    <mergeCell ref="BJ1866:BK1867"/>
    <mergeCell ref="BL1866:BN1867"/>
    <mergeCell ref="C1867:D1867"/>
    <mergeCell ref="B1868:B1869"/>
    <mergeCell ref="C1868:D1868"/>
    <mergeCell ref="E1868:E1869"/>
    <mergeCell ref="F1868:F1869"/>
    <mergeCell ref="H1868:I1869"/>
    <mergeCell ref="J1868:K1869"/>
    <mergeCell ref="AL1868:AM1869"/>
    <mergeCell ref="AN1868:AO1869"/>
    <mergeCell ref="L1868:M1869"/>
    <mergeCell ref="N1868:O1869"/>
    <mergeCell ref="P1868:Q1869"/>
    <mergeCell ref="R1868:S1869"/>
    <mergeCell ref="T1868:U1869"/>
    <mergeCell ref="V1868:W1869"/>
    <mergeCell ref="BF1868:BG1869"/>
    <mergeCell ref="BH1868:BI1869"/>
    <mergeCell ref="BJ1868:BK1869"/>
    <mergeCell ref="BL1868:BN1869"/>
    <mergeCell ref="X1868:Y1869"/>
    <mergeCell ref="Z1868:AA1869"/>
    <mergeCell ref="AB1868:AC1869"/>
    <mergeCell ref="AD1868:AE1869"/>
    <mergeCell ref="AF1868:AG1869"/>
    <mergeCell ref="BB1868:BC1869"/>
    <mergeCell ref="C1869:D1869"/>
    <mergeCell ref="AT1868:AU1869"/>
    <mergeCell ref="AV1868:AW1869"/>
    <mergeCell ref="AX1868:AY1869"/>
    <mergeCell ref="AZ1868:BA1869"/>
    <mergeCell ref="BD1868:BE1869"/>
    <mergeCell ref="AP1868:AQ1869"/>
    <mergeCell ref="AR1868:AS1869"/>
    <mergeCell ref="AH1868:AI1869"/>
    <mergeCell ref="AJ1868:AK1869"/>
    <mergeCell ref="B1870:B1871"/>
    <mergeCell ref="C1870:D1870"/>
    <mergeCell ref="E1870:E1871"/>
    <mergeCell ref="F1870:F1871"/>
    <mergeCell ref="H1870:I1871"/>
    <mergeCell ref="J1870:K1871"/>
    <mergeCell ref="L1870:M1871"/>
    <mergeCell ref="N1870:O1871"/>
    <mergeCell ref="P1870:Q1871"/>
    <mergeCell ref="R1870:S1871"/>
    <mergeCell ref="T1870:U1871"/>
    <mergeCell ref="V1870:W1871"/>
    <mergeCell ref="X1870:Y1871"/>
    <mergeCell ref="Z1870:AA1871"/>
    <mergeCell ref="AB1870:AC1871"/>
    <mergeCell ref="AD1870:AE1871"/>
    <mergeCell ref="AF1870:AG1871"/>
    <mergeCell ref="AH1870:AI1871"/>
    <mergeCell ref="AJ1870:AK1871"/>
    <mergeCell ref="AL1870:AM1871"/>
    <mergeCell ref="AN1870:AO1871"/>
    <mergeCell ref="AP1870:AQ1871"/>
    <mergeCell ref="AR1870:AS1871"/>
    <mergeCell ref="AT1870:AU1871"/>
    <mergeCell ref="AV1870:AW1871"/>
    <mergeCell ref="AX1870:AY1871"/>
    <mergeCell ref="AZ1870:BA1871"/>
    <mergeCell ref="BB1870:BC1871"/>
    <mergeCell ref="BD1870:BE1871"/>
    <mergeCell ref="BF1870:BG1871"/>
    <mergeCell ref="BH1870:BI1871"/>
    <mergeCell ref="BJ1870:BK1871"/>
    <mergeCell ref="BL1870:BN1871"/>
    <mergeCell ref="C1871:D1871"/>
    <mergeCell ref="B1872:B1873"/>
    <mergeCell ref="C1872:D1872"/>
    <mergeCell ref="E1872:E1873"/>
    <mergeCell ref="F1872:F1873"/>
    <mergeCell ref="H1872:I1873"/>
    <mergeCell ref="J1872:K1873"/>
    <mergeCell ref="AL1872:AM1873"/>
    <mergeCell ref="AN1872:AO1873"/>
    <mergeCell ref="L1872:M1873"/>
    <mergeCell ref="N1872:O1873"/>
    <mergeCell ref="P1872:Q1873"/>
    <mergeCell ref="R1872:S1873"/>
    <mergeCell ref="T1872:U1873"/>
    <mergeCell ref="V1872:W1873"/>
    <mergeCell ref="BF1872:BG1873"/>
    <mergeCell ref="BH1872:BI1873"/>
    <mergeCell ref="BJ1872:BK1873"/>
    <mergeCell ref="BL1872:BN1873"/>
    <mergeCell ref="X1872:Y1873"/>
    <mergeCell ref="Z1872:AA1873"/>
    <mergeCell ref="AB1872:AC1873"/>
    <mergeCell ref="AD1872:AE1873"/>
    <mergeCell ref="AF1872:AG1873"/>
    <mergeCell ref="BB1872:BC1873"/>
    <mergeCell ref="C1873:D1873"/>
    <mergeCell ref="AT1872:AU1873"/>
    <mergeCell ref="AV1872:AW1873"/>
    <mergeCell ref="AX1872:AY1873"/>
    <mergeCell ref="AZ1872:BA1873"/>
    <mergeCell ref="BD1872:BE1873"/>
    <mergeCell ref="AP1872:AQ1873"/>
    <mergeCell ref="AR1872:AS1873"/>
    <mergeCell ref="AH1872:AI1873"/>
    <mergeCell ref="AJ1872:AK1873"/>
    <mergeCell ref="B1874:B1875"/>
    <mergeCell ref="C1874:D1874"/>
    <mergeCell ref="E1874:E1875"/>
    <mergeCell ref="F1874:F1875"/>
    <mergeCell ref="H1874:I1875"/>
    <mergeCell ref="J1874:K1875"/>
    <mergeCell ref="L1874:M1875"/>
    <mergeCell ref="N1874:O1875"/>
    <mergeCell ref="P1874:Q1875"/>
    <mergeCell ref="R1874:S1875"/>
    <mergeCell ref="T1874:U1875"/>
    <mergeCell ref="V1874:W1875"/>
    <mergeCell ref="X1874:Y1875"/>
    <mergeCell ref="Z1874:AA1875"/>
    <mergeCell ref="AB1874:AC1875"/>
    <mergeCell ref="AD1874:AE1875"/>
    <mergeCell ref="AF1874:AG1875"/>
    <mergeCell ref="AH1874:AI1875"/>
    <mergeCell ref="AJ1874:AK1875"/>
    <mergeCell ref="AL1874:AM1875"/>
    <mergeCell ref="AN1874:AO1875"/>
    <mergeCell ref="AP1874:AQ1875"/>
    <mergeCell ref="AR1874:AS1875"/>
    <mergeCell ref="AT1874:AU1875"/>
    <mergeCell ref="AV1874:AW1875"/>
    <mergeCell ref="AX1874:AY1875"/>
    <mergeCell ref="AZ1874:BA1875"/>
    <mergeCell ref="BB1874:BC1875"/>
    <mergeCell ref="BD1874:BE1875"/>
    <mergeCell ref="BF1874:BG1875"/>
    <mergeCell ref="BH1874:BI1875"/>
    <mergeCell ref="BJ1874:BK1875"/>
    <mergeCell ref="BL1874:BN1875"/>
    <mergeCell ref="C1875:D1875"/>
    <mergeCell ref="B1876:B1877"/>
    <mergeCell ref="C1876:D1876"/>
    <mergeCell ref="E1876:E1877"/>
    <mergeCell ref="F1876:F1877"/>
    <mergeCell ref="H1876:I1877"/>
    <mergeCell ref="J1876:K1877"/>
    <mergeCell ref="AL1876:AM1877"/>
    <mergeCell ref="AN1876:AO1877"/>
    <mergeCell ref="L1876:M1877"/>
    <mergeCell ref="N1876:O1877"/>
    <mergeCell ref="P1876:Q1877"/>
    <mergeCell ref="R1876:S1877"/>
    <mergeCell ref="T1876:U1877"/>
    <mergeCell ref="V1876:W1877"/>
    <mergeCell ref="BF1876:BG1877"/>
    <mergeCell ref="BH1876:BI1877"/>
    <mergeCell ref="BJ1876:BK1877"/>
    <mergeCell ref="BL1876:BN1877"/>
    <mergeCell ref="X1876:Y1877"/>
    <mergeCell ref="Z1876:AA1877"/>
    <mergeCell ref="AB1876:AC1877"/>
    <mergeCell ref="AD1876:AE1877"/>
    <mergeCell ref="AF1876:AG1877"/>
    <mergeCell ref="BB1876:BC1877"/>
    <mergeCell ref="C1877:D1877"/>
    <mergeCell ref="AT1876:AU1877"/>
    <mergeCell ref="AV1876:AW1877"/>
    <mergeCell ref="AX1876:AY1877"/>
    <mergeCell ref="AZ1876:BA1877"/>
    <mergeCell ref="BD1876:BE1877"/>
    <mergeCell ref="AP1876:AQ1877"/>
    <mergeCell ref="AR1876:AS1877"/>
    <mergeCell ref="AH1876:AI1877"/>
    <mergeCell ref="AJ1876:AK1877"/>
    <mergeCell ref="B1878:B1879"/>
    <mergeCell ref="C1878:D1878"/>
    <mergeCell ref="E1878:E1879"/>
    <mergeCell ref="F1878:F1879"/>
    <mergeCell ref="H1878:I1879"/>
    <mergeCell ref="J1878:K1879"/>
    <mergeCell ref="L1878:M1879"/>
    <mergeCell ref="N1878:O1879"/>
    <mergeCell ref="P1878:Q1879"/>
    <mergeCell ref="R1878:S1879"/>
    <mergeCell ref="T1878:U1879"/>
    <mergeCell ref="V1878:W1879"/>
    <mergeCell ref="X1878:Y1879"/>
    <mergeCell ref="Z1878:AA1879"/>
    <mergeCell ref="AB1878:AC1879"/>
    <mergeCell ref="AD1878:AE1879"/>
    <mergeCell ref="AF1878:AG1879"/>
    <mergeCell ref="AH1878:AI1879"/>
    <mergeCell ref="AJ1878:AK1879"/>
    <mergeCell ref="AL1878:AM1879"/>
    <mergeCell ref="AN1878:AO1879"/>
    <mergeCell ref="AP1878:AQ1879"/>
    <mergeCell ref="AR1878:AS1879"/>
    <mergeCell ref="AT1878:AU1879"/>
    <mergeCell ref="AV1878:AW1879"/>
    <mergeCell ref="AX1878:AY1879"/>
    <mergeCell ref="AZ1878:BA1879"/>
    <mergeCell ref="BB1878:BC1879"/>
    <mergeCell ref="BD1878:BE1879"/>
    <mergeCell ref="BF1878:BG1879"/>
    <mergeCell ref="BH1878:BI1879"/>
    <mergeCell ref="BJ1878:BK1879"/>
    <mergeCell ref="BL1878:BN1879"/>
    <mergeCell ref="C1879:D1879"/>
    <mergeCell ref="B1880:C1881"/>
    <mergeCell ref="D1880:E1881"/>
    <mergeCell ref="H1880:I1881"/>
    <mergeCell ref="J1880:K1881"/>
    <mergeCell ref="L1880:M1881"/>
    <mergeCell ref="N1880:O1881"/>
    <mergeCell ref="P1880:Q1881"/>
    <mergeCell ref="R1880:S1881"/>
    <mergeCell ref="T1880:U1881"/>
    <mergeCell ref="V1880:W1881"/>
    <mergeCell ref="X1880:Y1881"/>
    <mergeCell ref="Z1880:AA1881"/>
    <mergeCell ref="AB1880:AC1881"/>
    <mergeCell ref="AD1880:AE1881"/>
    <mergeCell ref="AF1880:AG1881"/>
    <mergeCell ref="AH1880:AI1881"/>
    <mergeCell ref="AJ1880:AK1881"/>
    <mergeCell ref="AL1880:AM1881"/>
    <mergeCell ref="AN1880:AO1881"/>
    <mergeCell ref="AP1880:AQ1881"/>
    <mergeCell ref="AR1880:AS1881"/>
    <mergeCell ref="AT1880:AU1881"/>
    <mergeCell ref="AV1880:AW1881"/>
    <mergeCell ref="AX1880:AY1881"/>
    <mergeCell ref="AZ1880:BA1881"/>
    <mergeCell ref="BB1880:BC1881"/>
    <mergeCell ref="BD1880:BE1881"/>
    <mergeCell ref="BF1880:BG1881"/>
    <mergeCell ref="BH1880:BI1881"/>
    <mergeCell ref="BJ1880:BK1881"/>
    <mergeCell ref="BL1880:BN1881"/>
    <mergeCell ref="B1882:C1882"/>
    <mergeCell ref="D1882:E1882"/>
    <mergeCell ref="H1882:I1882"/>
    <mergeCell ref="J1882:K1882"/>
    <mergeCell ref="L1882:M1882"/>
    <mergeCell ref="N1882:O1882"/>
    <mergeCell ref="P1882:Q1882"/>
    <mergeCell ref="R1882:S1882"/>
    <mergeCell ref="T1882:U1882"/>
    <mergeCell ref="V1882:W1882"/>
    <mergeCell ref="X1882:Y1882"/>
    <mergeCell ref="Z1882:AA1882"/>
    <mergeCell ref="AB1882:AC1882"/>
    <mergeCell ref="AD1882:AE1882"/>
    <mergeCell ref="AF1882:AG1882"/>
    <mergeCell ref="AX1882:AY1882"/>
    <mergeCell ref="AZ1882:BA1882"/>
    <mergeCell ref="BB1882:BC1882"/>
    <mergeCell ref="BD1882:BE1882"/>
    <mergeCell ref="AH1882:AI1882"/>
    <mergeCell ref="AJ1882:AK1882"/>
    <mergeCell ref="AL1882:AM1882"/>
    <mergeCell ref="AN1882:AO1882"/>
    <mergeCell ref="AP1882:AQ1882"/>
    <mergeCell ref="AR1882:AS1882"/>
    <mergeCell ref="BF1882:BG1882"/>
    <mergeCell ref="BH1882:BI1882"/>
    <mergeCell ref="BJ1882:BK1882"/>
    <mergeCell ref="BL1882:BN1882"/>
    <mergeCell ref="D1883:E1883"/>
    <mergeCell ref="J1883:K1883"/>
    <mergeCell ref="L1883:M1883"/>
    <mergeCell ref="N1883:O1883"/>
    <mergeCell ref="AT1882:AU1882"/>
    <mergeCell ref="AV1882:AW1882"/>
    <mergeCell ref="AK1885:AN1885"/>
    <mergeCell ref="AO1885:AQ1885"/>
    <mergeCell ref="B1885:C1885"/>
    <mergeCell ref="D1885:E1885"/>
    <mergeCell ref="H1885:J1885"/>
    <mergeCell ref="L1885:N1885"/>
    <mergeCell ref="O1885:R1885"/>
    <mergeCell ref="S1885:U1885"/>
    <mergeCell ref="W1885:Y1885"/>
    <mergeCell ref="Z1885:AC1885"/>
    <mergeCell ref="W1887:Y1887"/>
    <mergeCell ref="Z1887:AC1887"/>
    <mergeCell ref="AD1885:AF1885"/>
    <mergeCell ref="AH1885:AJ1885"/>
    <mergeCell ref="AS1885:AU1885"/>
    <mergeCell ref="AZ1885:BD1885"/>
    <mergeCell ref="AD1887:AF1887"/>
    <mergeCell ref="AH1887:AJ1887"/>
    <mergeCell ref="AK1887:AN1887"/>
    <mergeCell ref="AO1887:AQ1887"/>
    <mergeCell ref="BE1885:BG1885"/>
    <mergeCell ref="BI1885:BK1885"/>
    <mergeCell ref="AS1887:AU1887"/>
    <mergeCell ref="AZ1887:BD1887"/>
    <mergeCell ref="BE1887:BG1887"/>
    <mergeCell ref="BI1887:BK1887"/>
    <mergeCell ref="B1887:C1887"/>
    <mergeCell ref="D1887:E1887"/>
    <mergeCell ref="H1887:J1887"/>
    <mergeCell ref="L1887:N1887"/>
    <mergeCell ref="O1887:R1887"/>
    <mergeCell ref="S1887:U1887"/>
    <mergeCell ref="C1894:D1894"/>
    <mergeCell ref="E1894:AC1894"/>
    <mergeCell ref="AE1894:AH1894"/>
    <mergeCell ref="AI1894:AZ1894"/>
    <mergeCell ref="BA1894:BC1894"/>
    <mergeCell ref="BD1894:BM1894"/>
    <mergeCell ref="N1898:O1898"/>
    <mergeCell ref="P1898:Q1898"/>
    <mergeCell ref="BN1891:BP1892"/>
    <mergeCell ref="E1892:AC1892"/>
    <mergeCell ref="AE1892:AK1892"/>
    <mergeCell ref="AL1892:BM1892"/>
    <mergeCell ref="AN1897:AS1897"/>
    <mergeCell ref="AT1897:AY1897"/>
    <mergeCell ref="AX1898:AY1898"/>
    <mergeCell ref="AZ1897:BE1897"/>
    <mergeCell ref="B1897:B1898"/>
    <mergeCell ref="C1897:D1898"/>
    <mergeCell ref="H1897:I1898"/>
    <mergeCell ref="J1897:O1897"/>
    <mergeCell ref="P1897:U1897"/>
    <mergeCell ref="V1897:W1898"/>
    <mergeCell ref="J1898:K1898"/>
    <mergeCell ref="R1898:S1898"/>
    <mergeCell ref="T1898:U1898"/>
    <mergeCell ref="L1898:M1898"/>
    <mergeCell ref="BF1897:BK1897"/>
    <mergeCell ref="BL1897:BN1898"/>
    <mergeCell ref="AH1898:AI1898"/>
    <mergeCell ref="AJ1898:AK1898"/>
    <mergeCell ref="AL1898:AM1898"/>
    <mergeCell ref="AN1898:AO1898"/>
    <mergeCell ref="AR1898:AS1898"/>
    <mergeCell ref="AT1898:AU1898"/>
    <mergeCell ref="AV1898:AW1898"/>
    <mergeCell ref="AZ1898:BA1898"/>
    <mergeCell ref="AB1898:AC1898"/>
    <mergeCell ref="AD1898:AE1898"/>
    <mergeCell ref="AF1898:AG1898"/>
    <mergeCell ref="AP1898:AQ1898"/>
    <mergeCell ref="X1897:Y1898"/>
    <mergeCell ref="Z1897:AA1898"/>
    <mergeCell ref="AB1897:AG1897"/>
    <mergeCell ref="AH1897:AM1897"/>
    <mergeCell ref="BB1898:BC1898"/>
    <mergeCell ref="BD1898:BE1898"/>
    <mergeCell ref="BF1898:BG1898"/>
    <mergeCell ref="BH1898:BI1898"/>
    <mergeCell ref="BJ1898:BK1898"/>
    <mergeCell ref="B1899:B1900"/>
    <mergeCell ref="C1899:D1899"/>
    <mergeCell ref="E1899:E1900"/>
    <mergeCell ref="F1899:F1900"/>
    <mergeCell ref="H1899:I1900"/>
    <mergeCell ref="J1899:K1900"/>
    <mergeCell ref="C1900:D1900"/>
    <mergeCell ref="L1899:M1900"/>
    <mergeCell ref="N1899:O1900"/>
    <mergeCell ref="P1899:Q1900"/>
    <mergeCell ref="R1899:S1900"/>
    <mergeCell ref="T1899:U1900"/>
    <mergeCell ref="V1899:W1900"/>
    <mergeCell ref="X1899:Y1900"/>
    <mergeCell ref="Z1899:AA1900"/>
    <mergeCell ref="AB1899:AC1900"/>
    <mergeCell ref="AD1899:AE1900"/>
    <mergeCell ref="AF1899:AG1900"/>
    <mergeCell ref="BB1899:BC1900"/>
    <mergeCell ref="AH1899:AI1900"/>
    <mergeCell ref="AJ1899:AK1900"/>
    <mergeCell ref="AL1899:AM1900"/>
    <mergeCell ref="AN1899:AO1900"/>
    <mergeCell ref="AP1899:AQ1900"/>
    <mergeCell ref="AR1899:AS1900"/>
    <mergeCell ref="BF1899:BG1900"/>
    <mergeCell ref="BH1899:BI1900"/>
    <mergeCell ref="BJ1899:BK1900"/>
    <mergeCell ref="BL1899:BN1900"/>
    <mergeCell ref="AT1899:AU1900"/>
    <mergeCell ref="AV1899:AW1900"/>
    <mergeCell ref="AX1899:AY1900"/>
    <mergeCell ref="AZ1899:BA1900"/>
    <mergeCell ref="BD1899:BE1900"/>
    <mergeCell ref="B1901:B1902"/>
    <mergeCell ref="C1901:D1901"/>
    <mergeCell ref="E1901:E1902"/>
    <mergeCell ref="F1901:F1902"/>
    <mergeCell ref="H1901:I1902"/>
    <mergeCell ref="J1901:K1902"/>
    <mergeCell ref="G1901:G1902"/>
    <mergeCell ref="L1901:M1902"/>
    <mergeCell ref="N1901:O1902"/>
    <mergeCell ref="P1901:Q1902"/>
    <mergeCell ref="R1901:S1902"/>
    <mergeCell ref="T1901:U1902"/>
    <mergeCell ref="V1901:W1902"/>
    <mergeCell ref="X1901:Y1902"/>
    <mergeCell ref="Z1901:AA1902"/>
    <mergeCell ref="AB1901:AC1902"/>
    <mergeCell ref="AD1901:AE1902"/>
    <mergeCell ref="AF1901:AG1902"/>
    <mergeCell ref="AH1901:AI1902"/>
    <mergeCell ref="AJ1901:AK1902"/>
    <mergeCell ref="AL1901:AM1902"/>
    <mergeCell ref="AN1901:AO1902"/>
    <mergeCell ref="AP1901:AQ1902"/>
    <mergeCell ref="AR1901:AS1902"/>
    <mergeCell ref="AT1901:AU1902"/>
    <mergeCell ref="AV1901:AW1902"/>
    <mergeCell ref="AX1901:AY1902"/>
    <mergeCell ref="AZ1901:BA1902"/>
    <mergeCell ref="BB1901:BC1902"/>
    <mergeCell ref="BD1901:BE1902"/>
    <mergeCell ref="BF1901:BG1902"/>
    <mergeCell ref="BH1901:BI1902"/>
    <mergeCell ref="BJ1901:BK1902"/>
    <mergeCell ref="BL1901:BN1902"/>
    <mergeCell ref="C1902:D1902"/>
    <mergeCell ref="B1903:B1904"/>
    <mergeCell ref="C1903:D1903"/>
    <mergeCell ref="E1903:E1904"/>
    <mergeCell ref="F1903:F1904"/>
    <mergeCell ref="H1903:I1904"/>
    <mergeCell ref="J1903:K1904"/>
    <mergeCell ref="AL1903:AM1904"/>
    <mergeCell ref="AN1903:AO1904"/>
    <mergeCell ref="L1903:M1904"/>
    <mergeCell ref="N1903:O1904"/>
    <mergeCell ref="P1903:Q1904"/>
    <mergeCell ref="R1903:S1904"/>
    <mergeCell ref="T1903:U1904"/>
    <mergeCell ref="V1903:W1904"/>
    <mergeCell ref="BF1903:BG1904"/>
    <mergeCell ref="BH1903:BI1904"/>
    <mergeCell ref="BJ1903:BK1904"/>
    <mergeCell ref="BL1903:BN1904"/>
    <mergeCell ref="X1903:Y1904"/>
    <mergeCell ref="Z1903:AA1904"/>
    <mergeCell ref="AB1903:AC1904"/>
    <mergeCell ref="AD1903:AE1904"/>
    <mergeCell ref="AF1903:AG1904"/>
    <mergeCell ref="BB1903:BC1904"/>
    <mergeCell ref="C1904:D1904"/>
    <mergeCell ref="AT1903:AU1904"/>
    <mergeCell ref="AV1903:AW1904"/>
    <mergeCell ref="AX1903:AY1904"/>
    <mergeCell ref="AZ1903:BA1904"/>
    <mergeCell ref="BD1903:BE1904"/>
    <mergeCell ref="AP1903:AQ1904"/>
    <mergeCell ref="AR1903:AS1904"/>
    <mergeCell ref="AH1903:AI1904"/>
    <mergeCell ref="AJ1903:AK1904"/>
    <mergeCell ref="B1905:B1906"/>
    <mergeCell ref="C1905:D1905"/>
    <mergeCell ref="E1905:E1906"/>
    <mergeCell ref="F1905:F1906"/>
    <mergeCell ref="H1905:I1906"/>
    <mergeCell ref="J1905:K1906"/>
    <mergeCell ref="L1905:M1906"/>
    <mergeCell ref="N1905:O1906"/>
    <mergeCell ref="P1905:Q1906"/>
    <mergeCell ref="R1905:S1906"/>
    <mergeCell ref="T1905:U1906"/>
    <mergeCell ref="V1905:W1906"/>
    <mergeCell ref="X1905:Y1906"/>
    <mergeCell ref="Z1905:AA1906"/>
    <mergeCell ref="AB1905:AC1906"/>
    <mergeCell ref="AD1905:AE1906"/>
    <mergeCell ref="AF1905:AG1906"/>
    <mergeCell ref="AH1905:AI1906"/>
    <mergeCell ref="AJ1905:AK1906"/>
    <mergeCell ref="AL1905:AM1906"/>
    <mergeCell ref="AN1905:AO1906"/>
    <mergeCell ref="AP1905:AQ1906"/>
    <mergeCell ref="AR1905:AS1906"/>
    <mergeCell ref="AT1905:AU1906"/>
    <mergeCell ref="AV1905:AW1906"/>
    <mergeCell ref="AX1905:AY1906"/>
    <mergeCell ref="AZ1905:BA1906"/>
    <mergeCell ref="BB1905:BC1906"/>
    <mergeCell ref="BD1905:BE1906"/>
    <mergeCell ref="BF1905:BG1906"/>
    <mergeCell ref="BH1905:BI1906"/>
    <mergeCell ref="BJ1905:BK1906"/>
    <mergeCell ref="BL1905:BN1906"/>
    <mergeCell ref="C1906:D1906"/>
    <mergeCell ref="B1907:B1908"/>
    <mergeCell ref="C1907:D1907"/>
    <mergeCell ref="E1907:E1908"/>
    <mergeCell ref="F1907:F1908"/>
    <mergeCell ref="H1907:I1908"/>
    <mergeCell ref="J1907:K1908"/>
    <mergeCell ref="AL1907:AM1908"/>
    <mergeCell ref="AN1907:AO1908"/>
    <mergeCell ref="L1907:M1908"/>
    <mergeCell ref="N1907:O1908"/>
    <mergeCell ref="P1907:Q1908"/>
    <mergeCell ref="R1907:S1908"/>
    <mergeCell ref="T1907:U1908"/>
    <mergeCell ref="V1907:W1908"/>
    <mergeCell ref="BF1907:BG1908"/>
    <mergeCell ref="BH1907:BI1908"/>
    <mergeCell ref="BJ1907:BK1908"/>
    <mergeCell ref="BL1907:BN1908"/>
    <mergeCell ref="X1907:Y1908"/>
    <mergeCell ref="Z1907:AA1908"/>
    <mergeCell ref="AB1907:AC1908"/>
    <mergeCell ref="AD1907:AE1908"/>
    <mergeCell ref="AF1907:AG1908"/>
    <mergeCell ref="BB1907:BC1908"/>
    <mergeCell ref="C1908:D1908"/>
    <mergeCell ref="AT1907:AU1908"/>
    <mergeCell ref="AV1907:AW1908"/>
    <mergeCell ref="AX1907:AY1908"/>
    <mergeCell ref="AZ1907:BA1908"/>
    <mergeCell ref="BD1907:BE1908"/>
    <mergeCell ref="AP1907:AQ1908"/>
    <mergeCell ref="AR1907:AS1908"/>
    <mergeCell ref="AH1907:AI1908"/>
    <mergeCell ref="AJ1907:AK1908"/>
    <mergeCell ref="B1909:B1910"/>
    <mergeCell ref="C1909:D1909"/>
    <mergeCell ref="E1909:E1910"/>
    <mergeCell ref="F1909:F1910"/>
    <mergeCell ref="H1909:I1910"/>
    <mergeCell ref="J1909:K1910"/>
    <mergeCell ref="L1909:M1910"/>
    <mergeCell ref="N1909:O1910"/>
    <mergeCell ref="P1909:Q1910"/>
    <mergeCell ref="R1909:S1910"/>
    <mergeCell ref="T1909:U1910"/>
    <mergeCell ref="V1909:W1910"/>
    <mergeCell ref="X1909:Y1910"/>
    <mergeCell ref="Z1909:AA1910"/>
    <mergeCell ref="AB1909:AC1910"/>
    <mergeCell ref="AD1909:AE1910"/>
    <mergeCell ref="AF1909:AG1910"/>
    <mergeCell ref="AH1909:AI1910"/>
    <mergeCell ref="AJ1909:AK1910"/>
    <mergeCell ref="AL1909:AM1910"/>
    <mergeCell ref="AN1909:AO1910"/>
    <mergeCell ref="AP1909:AQ1910"/>
    <mergeCell ref="AR1909:AS1910"/>
    <mergeCell ref="AT1909:AU1910"/>
    <mergeCell ref="AV1909:AW1910"/>
    <mergeCell ref="AX1909:AY1910"/>
    <mergeCell ref="AZ1909:BA1910"/>
    <mergeCell ref="BB1909:BC1910"/>
    <mergeCell ref="BD1909:BE1910"/>
    <mergeCell ref="BF1909:BG1910"/>
    <mergeCell ref="BH1909:BI1910"/>
    <mergeCell ref="BJ1909:BK1910"/>
    <mergeCell ref="BL1909:BN1910"/>
    <mergeCell ref="C1910:D1910"/>
    <mergeCell ref="B1911:B1912"/>
    <mergeCell ref="C1911:D1911"/>
    <mergeCell ref="E1911:E1912"/>
    <mergeCell ref="F1911:F1912"/>
    <mergeCell ref="H1911:I1912"/>
    <mergeCell ref="J1911:K1912"/>
    <mergeCell ref="AL1911:AM1912"/>
    <mergeCell ref="AN1911:AO1912"/>
    <mergeCell ref="L1911:M1912"/>
    <mergeCell ref="N1911:O1912"/>
    <mergeCell ref="P1911:Q1912"/>
    <mergeCell ref="R1911:S1912"/>
    <mergeCell ref="T1911:U1912"/>
    <mergeCell ref="V1911:W1912"/>
    <mergeCell ref="BF1911:BG1912"/>
    <mergeCell ref="BH1911:BI1912"/>
    <mergeCell ref="BJ1911:BK1912"/>
    <mergeCell ref="BL1911:BN1912"/>
    <mergeCell ref="X1911:Y1912"/>
    <mergeCell ref="Z1911:AA1912"/>
    <mergeCell ref="AB1911:AC1912"/>
    <mergeCell ref="AD1911:AE1912"/>
    <mergeCell ref="AF1911:AG1912"/>
    <mergeCell ref="BB1911:BC1912"/>
    <mergeCell ref="C1912:D1912"/>
    <mergeCell ref="AT1911:AU1912"/>
    <mergeCell ref="AV1911:AW1912"/>
    <mergeCell ref="AX1911:AY1912"/>
    <mergeCell ref="AZ1911:BA1912"/>
    <mergeCell ref="BD1911:BE1912"/>
    <mergeCell ref="AP1911:AQ1912"/>
    <mergeCell ref="AR1911:AS1912"/>
    <mergeCell ref="AH1911:AI1912"/>
    <mergeCell ref="AJ1911:AK1912"/>
    <mergeCell ref="B1913:B1914"/>
    <mergeCell ref="C1913:D1913"/>
    <mergeCell ref="E1913:E1914"/>
    <mergeCell ref="F1913:F1914"/>
    <mergeCell ref="H1913:I1914"/>
    <mergeCell ref="J1913:K1914"/>
    <mergeCell ref="L1913:M1914"/>
    <mergeCell ref="N1913:O1914"/>
    <mergeCell ref="P1913:Q1914"/>
    <mergeCell ref="R1913:S1914"/>
    <mergeCell ref="T1913:U1914"/>
    <mergeCell ref="V1913:W1914"/>
    <mergeCell ref="X1913:Y1914"/>
    <mergeCell ref="Z1913:AA1914"/>
    <mergeCell ref="AB1913:AC1914"/>
    <mergeCell ref="AD1913:AE1914"/>
    <mergeCell ref="AF1913:AG1914"/>
    <mergeCell ref="AH1913:AI1914"/>
    <mergeCell ref="AJ1913:AK1914"/>
    <mergeCell ref="AL1913:AM1914"/>
    <mergeCell ref="AN1913:AO1914"/>
    <mergeCell ref="AP1913:AQ1914"/>
    <mergeCell ref="AR1913:AS1914"/>
    <mergeCell ref="AT1913:AU1914"/>
    <mergeCell ref="AV1913:AW1914"/>
    <mergeCell ref="AX1913:AY1914"/>
    <mergeCell ref="AZ1913:BA1914"/>
    <mergeCell ref="BB1913:BC1914"/>
    <mergeCell ref="BD1913:BE1914"/>
    <mergeCell ref="BF1913:BG1914"/>
    <mergeCell ref="BH1913:BI1914"/>
    <mergeCell ref="BJ1913:BK1914"/>
    <mergeCell ref="BL1913:BN1914"/>
    <mergeCell ref="C1914:D1914"/>
    <mergeCell ref="B1915:B1916"/>
    <mergeCell ref="C1915:D1915"/>
    <mergeCell ref="E1915:E1916"/>
    <mergeCell ref="F1915:F1916"/>
    <mergeCell ref="H1915:I1916"/>
    <mergeCell ref="J1915:K1916"/>
    <mergeCell ref="AL1915:AM1916"/>
    <mergeCell ref="AN1915:AO1916"/>
    <mergeCell ref="L1915:M1916"/>
    <mergeCell ref="N1915:O1916"/>
    <mergeCell ref="P1915:Q1916"/>
    <mergeCell ref="R1915:S1916"/>
    <mergeCell ref="T1915:U1916"/>
    <mergeCell ref="V1915:W1916"/>
    <mergeCell ref="BF1915:BG1916"/>
    <mergeCell ref="BH1915:BI1916"/>
    <mergeCell ref="BJ1915:BK1916"/>
    <mergeCell ref="BL1915:BN1916"/>
    <mergeCell ref="X1915:Y1916"/>
    <mergeCell ref="Z1915:AA1916"/>
    <mergeCell ref="AB1915:AC1916"/>
    <mergeCell ref="AD1915:AE1916"/>
    <mergeCell ref="AF1915:AG1916"/>
    <mergeCell ref="BB1915:BC1916"/>
    <mergeCell ref="C1916:D1916"/>
    <mergeCell ref="AT1915:AU1916"/>
    <mergeCell ref="AV1915:AW1916"/>
    <mergeCell ref="AX1915:AY1916"/>
    <mergeCell ref="AZ1915:BA1916"/>
    <mergeCell ref="BD1915:BE1916"/>
    <mergeCell ref="AP1915:AQ1916"/>
    <mergeCell ref="AR1915:AS1916"/>
    <mergeCell ref="AH1915:AI1916"/>
    <mergeCell ref="AJ1915:AK1916"/>
    <mergeCell ref="B1917:B1918"/>
    <mergeCell ref="C1917:D1917"/>
    <mergeCell ref="E1917:E1918"/>
    <mergeCell ref="F1917:F1918"/>
    <mergeCell ref="H1917:I1918"/>
    <mergeCell ref="J1917:K1918"/>
    <mergeCell ref="L1917:M1918"/>
    <mergeCell ref="N1917:O1918"/>
    <mergeCell ref="P1917:Q1918"/>
    <mergeCell ref="R1917:S1918"/>
    <mergeCell ref="T1917:U1918"/>
    <mergeCell ref="V1917:W1918"/>
    <mergeCell ref="X1917:Y1918"/>
    <mergeCell ref="Z1917:AA1918"/>
    <mergeCell ref="AB1917:AC1918"/>
    <mergeCell ref="AD1917:AE1918"/>
    <mergeCell ref="AF1917:AG1918"/>
    <mergeCell ref="AH1917:AI1918"/>
    <mergeCell ref="AJ1917:AK1918"/>
    <mergeCell ref="AL1917:AM1918"/>
    <mergeCell ref="AN1917:AO1918"/>
    <mergeCell ref="AP1917:AQ1918"/>
    <mergeCell ref="AR1917:AS1918"/>
    <mergeCell ref="AT1917:AU1918"/>
    <mergeCell ref="AV1917:AW1918"/>
    <mergeCell ref="AX1917:AY1918"/>
    <mergeCell ref="AZ1917:BA1918"/>
    <mergeCell ref="BB1917:BC1918"/>
    <mergeCell ref="BD1917:BE1918"/>
    <mergeCell ref="BF1917:BG1918"/>
    <mergeCell ref="BH1917:BI1918"/>
    <mergeCell ref="BJ1917:BK1918"/>
    <mergeCell ref="BL1917:BN1918"/>
    <mergeCell ref="C1918:D1918"/>
    <mergeCell ref="B1919:B1920"/>
    <mergeCell ref="C1919:D1919"/>
    <mergeCell ref="E1919:E1920"/>
    <mergeCell ref="F1919:F1920"/>
    <mergeCell ref="H1919:I1920"/>
    <mergeCell ref="J1919:K1920"/>
    <mergeCell ref="AL1919:AM1920"/>
    <mergeCell ref="AN1919:AO1920"/>
    <mergeCell ref="L1919:M1920"/>
    <mergeCell ref="N1919:O1920"/>
    <mergeCell ref="P1919:Q1920"/>
    <mergeCell ref="R1919:S1920"/>
    <mergeCell ref="T1919:U1920"/>
    <mergeCell ref="V1919:W1920"/>
    <mergeCell ref="BF1919:BG1920"/>
    <mergeCell ref="BH1919:BI1920"/>
    <mergeCell ref="BJ1919:BK1920"/>
    <mergeCell ref="BL1919:BN1920"/>
    <mergeCell ref="X1919:Y1920"/>
    <mergeCell ref="Z1919:AA1920"/>
    <mergeCell ref="AB1919:AC1920"/>
    <mergeCell ref="AD1919:AE1920"/>
    <mergeCell ref="AF1919:AG1920"/>
    <mergeCell ref="BB1919:BC1920"/>
    <mergeCell ref="C1920:D1920"/>
    <mergeCell ref="AT1919:AU1920"/>
    <mergeCell ref="AV1919:AW1920"/>
    <mergeCell ref="AX1919:AY1920"/>
    <mergeCell ref="AZ1919:BA1920"/>
    <mergeCell ref="BD1919:BE1920"/>
    <mergeCell ref="AP1919:AQ1920"/>
    <mergeCell ref="AR1919:AS1920"/>
    <mergeCell ref="AH1919:AI1920"/>
    <mergeCell ref="AJ1919:AK1920"/>
    <mergeCell ref="B1921:B1922"/>
    <mergeCell ref="C1921:D1921"/>
    <mergeCell ref="E1921:E1922"/>
    <mergeCell ref="F1921:F1922"/>
    <mergeCell ref="H1921:I1922"/>
    <mergeCell ref="J1921:K1922"/>
    <mergeCell ref="L1921:M1922"/>
    <mergeCell ref="N1921:O1922"/>
    <mergeCell ref="P1921:Q1922"/>
    <mergeCell ref="R1921:S1922"/>
    <mergeCell ref="T1921:U1922"/>
    <mergeCell ref="V1921:W1922"/>
    <mergeCell ref="X1921:Y1922"/>
    <mergeCell ref="Z1921:AA1922"/>
    <mergeCell ref="AB1921:AC1922"/>
    <mergeCell ref="AD1921:AE1922"/>
    <mergeCell ref="AF1921:AG1922"/>
    <mergeCell ref="AH1921:AI1922"/>
    <mergeCell ref="AJ1921:AK1922"/>
    <mergeCell ref="AL1921:AM1922"/>
    <mergeCell ref="AN1921:AO1922"/>
    <mergeCell ref="AP1921:AQ1922"/>
    <mergeCell ref="AR1921:AS1922"/>
    <mergeCell ref="AT1921:AU1922"/>
    <mergeCell ref="AV1921:AW1922"/>
    <mergeCell ref="AX1921:AY1922"/>
    <mergeCell ref="AZ1921:BA1922"/>
    <mergeCell ref="BB1921:BC1922"/>
    <mergeCell ref="BD1921:BE1922"/>
    <mergeCell ref="BF1921:BG1922"/>
    <mergeCell ref="BH1921:BI1922"/>
    <mergeCell ref="BJ1921:BK1922"/>
    <mergeCell ref="BL1921:BN1922"/>
    <mergeCell ref="C1922:D1922"/>
    <mergeCell ref="B1923:B1924"/>
    <mergeCell ref="C1923:D1923"/>
    <mergeCell ref="E1923:E1924"/>
    <mergeCell ref="F1923:F1924"/>
    <mergeCell ref="H1923:I1924"/>
    <mergeCell ref="J1923:K1924"/>
    <mergeCell ref="AL1923:AM1924"/>
    <mergeCell ref="AN1923:AO1924"/>
    <mergeCell ref="L1923:M1924"/>
    <mergeCell ref="N1923:O1924"/>
    <mergeCell ref="P1923:Q1924"/>
    <mergeCell ref="R1923:S1924"/>
    <mergeCell ref="T1923:U1924"/>
    <mergeCell ref="V1923:W1924"/>
    <mergeCell ref="BF1923:BG1924"/>
    <mergeCell ref="BH1923:BI1924"/>
    <mergeCell ref="BJ1923:BK1924"/>
    <mergeCell ref="BL1923:BN1924"/>
    <mergeCell ref="X1923:Y1924"/>
    <mergeCell ref="Z1923:AA1924"/>
    <mergeCell ref="AB1923:AC1924"/>
    <mergeCell ref="AD1923:AE1924"/>
    <mergeCell ref="AF1923:AG1924"/>
    <mergeCell ref="BB1923:BC1924"/>
    <mergeCell ref="C1924:D1924"/>
    <mergeCell ref="AT1923:AU1924"/>
    <mergeCell ref="AV1923:AW1924"/>
    <mergeCell ref="AX1923:AY1924"/>
    <mergeCell ref="AZ1923:BA1924"/>
    <mergeCell ref="BD1923:BE1924"/>
    <mergeCell ref="AP1923:AQ1924"/>
    <mergeCell ref="AR1923:AS1924"/>
    <mergeCell ref="AH1923:AI1924"/>
    <mergeCell ref="AJ1923:AK1924"/>
    <mergeCell ref="B1925:B1926"/>
    <mergeCell ref="C1925:D1925"/>
    <mergeCell ref="E1925:E1926"/>
    <mergeCell ref="F1925:F1926"/>
    <mergeCell ref="H1925:I1926"/>
    <mergeCell ref="J1925:K1926"/>
    <mergeCell ref="L1925:M1926"/>
    <mergeCell ref="N1925:O1926"/>
    <mergeCell ref="P1925:Q1926"/>
    <mergeCell ref="R1925:S1926"/>
    <mergeCell ref="T1925:U1926"/>
    <mergeCell ref="V1925:W1926"/>
    <mergeCell ref="X1925:Y1926"/>
    <mergeCell ref="Z1925:AA1926"/>
    <mergeCell ref="AB1925:AC1926"/>
    <mergeCell ref="AD1925:AE1926"/>
    <mergeCell ref="AF1925:AG1926"/>
    <mergeCell ref="AH1925:AI1926"/>
    <mergeCell ref="AJ1925:AK1926"/>
    <mergeCell ref="AL1925:AM1926"/>
    <mergeCell ref="AN1925:AO1926"/>
    <mergeCell ref="AP1925:AQ1926"/>
    <mergeCell ref="AR1925:AS1926"/>
    <mergeCell ref="AT1925:AU1926"/>
    <mergeCell ref="AV1925:AW1926"/>
    <mergeCell ref="AX1925:AY1926"/>
    <mergeCell ref="AZ1925:BA1926"/>
    <mergeCell ref="BB1925:BC1926"/>
    <mergeCell ref="BD1925:BE1926"/>
    <mergeCell ref="BF1925:BG1926"/>
    <mergeCell ref="BH1925:BI1926"/>
    <mergeCell ref="BJ1925:BK1926"/>
    <mergeCell ref="BL1925:BN1926"/>
    <mergeCell ref="C1926:D1926"/>
    <mergeCell ref="B1927:B1928"/>
    <mergeCell ref="C1927:D1927"/>
    <mergeCell ref="E1927:E1928"/>
    <mergeCell ref="F1927:F1928"/>
    <mergeCell ref="H1927:I1928"/>
    <mergeCell ref="J1927:K1928"/>
    <mergeCell ref="AL1927:AM1928"/>
    <mergeCell ref="AN1927:AO1928"/>
    <mergeCell ref="L1927:M1928"/>
    <mergeCell ref="N1927:O1928"/>
    <mergeCell ref="P1927:Q1928"/>
    <mergeCell ref="R1927:S1928"/>
    <mergeCell ref="T1927:U1928"/>
    <mergeCell ref="V1927:W1928"/>
    <mergeCell ref="BF1927:BG1928"/>
    <mergeCell ref="BH1927:BI1928"/>
    <mergeCell ref="BJ1927:BK1928"/>
    <mergeCell ref="BL1927:BN1928"/>
    <mergeCell ref="X1927:Y1928"/>
    <mergeCell ref="Z1927:AA1928"/>
    <mergeCell ref="AB1927:AC1928"/>
    <mergeCell ref="AD1927:AE1928"/>
    <mergeCell ref="AF1927:AG1928"/>
    <mergeCell ref="BB1927:BC1928"/>
    <mergeCell ref="C1928:D1928"/>
    <mergeCell ref="AT1927:AU1928"/>
    <mergeCell ref="AV1927:AW1928"/>
    <mergeCell ref="AX1927:AY1928"/>
    <mergeCell ref="AZ1927:BA1928"/>
    <mergeCell ref="BD1927:BE1928"/>
    <mergeCell ref="AP1927:AQ1928"/>
    <mergeCell ref="AR1927:AS1928"/>
    <mergeCell ref="AH1927:AI1928"/>
    <mergeCell ref="AJ1927:AK1928"/>
    <mergeCell ref="B1929:B1930"/>
    <mergeCell ref="C1929:D1929"/>
    <mergeCell ref="E1929:E1930"/>
    <mergeCell ref="F1929:F1930"/>
    <mergeCell ref="H1929:I1930"/>
    <mergeCell ref="J1929:K1930"/>
    <mergeCell ref="L1929:M1930"/>
    <mergeCell ref="N1929:O1930"/>
    <mergeCell ref="P1929:Q1930"/>
    <mergeCell ref="R1929:S1930"/>
    <mergeCell ref="T1929:U1930"/>
    <mergeCell ref="V1929:W1930"/>
    <mergeCell ref="X1929:Y1930"/>
    <mergeCell ref="Z1929:AA1930"/>
    <mergeCell ref="AB1929:AC1930"/>
    <mergeCell ref="AD1929:AE1930"/>
    <mergeCell ref="AF1929:AG1930"/>
    <mergeCell ref="AH1929:AI1930"/>
    <mergeCell ref="AJ1929:AK1930"/>
    <mergeCell ref="AL1929:AM1930"/>
    <mergeCell ref="AN1929:AO1930"/>
    <mergeCell ref="AP1929:AQ1930"/>
    <mergeCell ref="AR1929:AS1930"/>
    <mergeCell ref="AT1929:AU1930"/>
    <mergeCell ref="AV1929:AW1930"/>
    <mergeCell ref="AX1929:AY1930"/>
    <mergeCell ref="AZ1929:BA1930"/>
    <mergeCell ref="BB1929:BC1930"/>
    <mergeCell ref="BD1929:BE1930"/>
    <mergeCell ref="BF1929:BG1930"/>
    <mergeCell ref="BH1929:BI1930"/>
    <mergeCell ref="BJ1929:BK1930"/>
    <mergeCell ref="BL1929:BN1930"/>
    <mergeCell ref="C1930:D1930"/>
    <mergeCell ref="B1931:B1932"/>
    <mergeCell ref="C1931:D1931"/>
    <mergeCell ref="E1931:E1932"/>
    <mergeCell ref="F1931:F1932"/>
    <mergeCell ref="H1931:I1932"/>
    <mergeCell ref="J1931:K1932"/>
    <mergeCell ref="AL1931:AM1932"/>
    <mergeCell ref="AN1931:AO1932"/>
    <mergeCell ref="L1931:M1932"/>
    <mergeCell ref="N1931:O1932"/>
    <mergeCell ref="P1931:Q1932"/>
    <mergeCell ref="R1931:S1932"/>
    <mergeCell ref="T1931:U1932"/>
    <mergeCell ref="V1931:W1932"/>
    <mergeCell ref="BF1931:BG1932"/>
    <mergeCell ref="BH1931:BI1932"/>
    <mergeCell ref="BJ1931:BK1932"/>
    <mergeCell ref="BL1931:BN1932"/>
    <mergeCell ref="X1931:Y1932"/>
    <mergeCell ref="Z1931:AA1932"/>
    <mergeCell ref="AB1931:AC1932"/>
    <mergeCell ref="AD1931:AE1932"/>
    <mergeCell ref="AF1931:AG1932"/>
    <mergeCell ref="BB1931:BC1932"/>
    <mergeCell ref="C1932:D1932"/>
    <mergeCell ref="AT1931:AU1932"/>
    <mergeCell ref="AV1931:AW1932"/>
    <mergeCell ref="AX1931:AY1932"/>
    <mergeCell ref="AZ1931:BA1932"/>
    <mergeCell ref="BD1931:BE1932"/>
    <mergeCell ref="AP1931:AQ1932"/>
    <mergeCell ref="AR1931:AS1932"/>
    <mergeCell ref="AH1931:AI1932"/>
    <mergeCell ref="AJ1931:AK1932"/>
    <mergeCell ref="B1933:B1934"/>
    <mergeCell ref="C1933:D1933"/>
    <mergeCell ref="E1933:E1934"/>
    <mergeCell ref="F1933:F1934"/>
    <mergeCell ref="H1933:I1934"/>
    <mergeCell ref="J1933:K1934"/>
    <mergeCell ref="L1933:M1934"/>
    <mergeCell ref="N1933:O1934"/>
    <mergeCell ref="P1933:Q1934"/>
    <mergeCell ref="R1933:S1934"/>
    <mergeCell ref="T1933:U1934"/>
    <mergeCell ref="V1933:W1934"/>
    <mergeCell ref="X1933:Y1934"/>
    <mergeCell ref="Z1933:AA1934"/>
    <mergeCell ref="AB1933:AC1934"/>
    <mergeCell ref="AD1933:AE1934"/>
    <mergeCell ref="AF1933:AG1934"/>
    <mergeCell ref="AH1933:AI1934"/>
    <mergeCell ref="AJ1933:AK1934"/>
    <mergeCell ref="AL1933:AM1934"/>
    <mergeCell ref="AN1933:AO1934"/>
    <mergeCell ref="AP1933:AQ1934"/>
    <mergeCell ref="AR1933:AS1934"/>
    <mergeCell ref="AT1933:AU1934"/>
    <mergeCell ref="AV1933:AW1934"/>
    <mergeCell ref="AX1933:AY1934"/>
    <mergeCell ref="AZ1933:BA1934"/>
    <mergeCell ref="BB1933:BC1934"/>
    <mergeCell ref="BD1933:BE1934"/>
    <mergeCell ref="BF1933:BG1934"/>
    <mergeCell ref="BH1933:BI1934"/>
    <mergeCell ref="BJ1933:BK1934"/>
    <mergeCell ref="BL1933:BN1934"/>
    <mergeCell ref="C1934:D1934"/>
    <mergeCell ref="B1935:B1936"/>
    <mergeCell ref="C1935:D1935"/>
    <mergeCell ref="E1935:E1936"/>
    <mergeCell ref="F1935:F1936"/>
    <mergeCell ref="H1935:I1936"/>
    <mergeCell ref="J1935:K1936"/>
    <mergeCell ref="AL1935:AM1936"/>
    <mergeCell ref="AN1935:AO1936"/>
    <mergeCell ref="L1935:M1936"/>
    <mergeCell ref="N1935:O1936"/>
    <mergeCell ref="P1935:Q1936"/>
    <mergeCell ref="R1935:S1936"/>
    <mergeCell ref="T1935:U1936"/>
    <mergeCell ref="V1935:W1936"/>
    <mergeCell ref="BF1935:BG1936"/>
    <mergeCell ref="BH1935:BI1936"/>
    <mergeCell ref="BJ1935:BK1936"/>
    <mergeCell ref="BL1935:BN1936"/>
    <mergeCell ref="X1935:Y1936"/>
    <mergeCell ref="Z1935:AA1936"/>
    <mergeCell ref="AB1935:AC1936"/>
    <mergeCell ref="AD1935:AE1936"/>
    <mergeCell ref="AF1935:AG1936"/>
    <mergeCell ref="BB1935:BC1936"/>
    <mergeCell ref="C1936:D1936"/>
    <mergeCell ref="AT1935:AU1936"/>
    <mergeCell ref="AV1935:AW1936"/>
    <mergeCell ref="AX1935:AY1936"/>
    <mergeCell ref="AZ1935:BA1936"/>
    <mergeCell ref="BD1935:BE1936"/>
    <mergeCell ref="AP1935:AQ1936"/>
    <mergeCell ref="AR1935:AS1936"/>
    <mergeCell ref="AH1935:AI1936"/>
    <mergeCell ref="AJ1935:AK1936"/>
    <mergeCell ref="B1937:B1938"/>
    <mergeCell ref="C1937:D1937"/>
    <mergeCell ref="E1937:E1938"/>
    <mergeCell ref="F1937:F1938"/>
    <mergeCell ref="H1937:I1938"/>
    <mergeCell ref="J1937:K1938"/>
    <mergeCell ref="L1937:M1938"/>
    <mergeCell ref="N1937:O1938"/>
    <mergeCell ref="P1937:Q1938"/>
    <mergeCell ref="R1937:S1938"/>
    <mergeCell ref="T1937:U1938"/>
    <mergeCell ref="V1937:W1938"/>
    <mergeCell ref="X1937:Y1938"/>
    <mergeCell ref="Z1937:AA1938"/>
    <mergeCell ref="AB1937:AC1938"/>
    <mergeCell ref="AD1937:AE1938"/>
    <mergeCell ref="AF1937:AG1938"/>
    <mergeCell ref="AH1937:AI1938"/>
    <mergeCell ref="AJ1937:AK1938"/>
    <mergeCell ref="AL1937:AM1938"/>
    <mergeCell ref="AN1937:AO1938"/>
    <mergeCell ref="AP1937:AQ1938"/>
    <mergeCell ref="AR1937:AS1938"/>
    <mergeCell ref="AT1937:AU1938"/>
    <mergeCell ref="AV1937:AW1938"/>
    <mergeCell ref="AX1937:AY1938"/>
    <mergeCell ref="AZ1937:BA1938"/>
    <mergeCell ref="BB1937:BC1938"/>
    <mergeCell ref="BD1937:BE1938"/>
    <mergeCell ref="BF1937:BG1938"/>
    <mergeCell ref="BH1937:BI1938"/>
    <mergeCell ref="BJ1937:BK1938"/>
    <mergeCell ref="BL1937:BN1938"/>
    <mergeCell ref="C1938:D1938"/>
    <mergeCell ref="B1939:C1940"/>
    <mergeCell ref="D1939:E1940"/>
    <mergeCell ref="H1939:I1940"/>
    <mergeCell ref="J1939:K1940"/>
    <mergeCell ref="L1939:M1940"/>
    <mergeCell ref="N1939:O1940"/>
    <mergeCell ref="P1939:Q1940"/>
    <mergeCell ref="R1939:S1940"/>
    <mergeCell ref="T1939:U1940"/>
    <mergeCell ref="V1939:W1940"/>
    <mergeCell ref="X1939:Y1940"/>
    <mergeCell ref="Z1939:AA1940"/>
    <mergeCell ref="AB1939:AC1940"/>
    <mergeCell ref="AD1939:AE1940"/>
    <mergeCell ref="AF1939:AG1940"/>
    <mergeCell ref="AH1939:AI1940"/>
    <mergeCell ref="AJ1939:AK1940"/>
    <mergeCell ref="AL1939:AM1940"/>
    <mergeCell ref="AN1939:AO1940"/>
    <mergeCell ref="AP1939:AQ1940"/>
    <mergeCell ref="AR1939:AS1940"/>
    <mergeCell ref="AT1939:AU1940"/>
    <mergeCell ref="AV1939:AW1940"/>
    <mergeCell ref="AX1939:AY1940"/>
    <mergeCell ref="AZ1939:BA1940"/>
    <mergeCell ref="BB1939:BC1940"/>
    <mergeCell ref="BD1939:BE1940"/>
    <mergeCell ref="BF1939:BG1940"/>
    <mergeCell ref="BH1939:BI1940"/>
    <mergeCell ref="BJ1939:BK1940"/>
    <mergeCell ref="B1941:C1941"/>
    <mergeCell ref="D1941:E1941"/>
    <mergeCell ref="H1941:I1941"/>
    <mergeCell ref="J1941:K1941"/>
    <mergeCell ref="L1941:M1941"/>
    <mergeCell ref="N1941:O1941"/>
    <mergeCell ref="P1941:Q1941"/>
    <mergeCell ref="R1941:S1941"/>
    <mergeCell ref="T1941:U1941"/>
    <mergeCell ref="V1941:W1941"/>
    <mergeCell ref="X1941:Y1941"/>
    <mergeCell ref="Z1941:AA1941"/>
    <mergeCell ref="AB1941:AC1941"/>
    <mergeCell ref="AD1941:AE1941"/>
    <mergeCell ref="AF1941:AG1941"/>
    <mergeCell ref="AX1941:AY1941"/>
    <mergeCell ref="AZ1941:BA1941"/>
    <mergeCell ref="BB1941:BC1941"/>
    <mergeCell ref="BD1941:BE1941"/>
    <mergeCell ref="AH1941:AI1941"/>
    <mergeCell ref="AJ1941:AK1941"/>
    <mergeCell ref="AL1941:AM1941"/>
    <mergeCell ref="AN1941:AO1941"/>
    <mergeCell ref="AP1941:AQ1941"/>
    <mergeCell ref="AR1941:AS1941"/>
    <mergeCell ref="BF1941:BG1941"/>
    <mergeCell ref="BH1941:BI1941"/>
    <mergeCell ref="BJ1941:BK1941"/>
    <mergeCell ref="BL1941:BN1941"/>
    <mergeCell ref="D1942:E1942"/>
    <mergeCell ref="J1942:K1942"/>
    <mergeCell ref="L1942:M1942"/>
    <mergeCell ref="N1942:O1942"/>
    <mergeCell ref="AT1941:AU1941"/>
    <mergeCell ref="AV1941:AW1941"/>
    <mergeCell ref="B1944:C1944"/>
    <mergeCell ref="D1944:E1944"/>
    <mergeCell ref="H1944:J1944"/>
    <mergeCell ref="L1944:N1944"/>
    <mergeCell ref="O1944:R1944"/>
    <mergeCell ref="S1944:U1944"/>
    <mergeCell ref="W1944:Y1944"/>
    <mergeCell ref="Z1944:AC1944"/>
    <mergeCell ref="AD1944:AF1944"/>
    <mergeCell ref="AH1944:AJ1944"/>
    <mergeCell ref="AK1944:AN1944"/>
    <mergeCell ref="AO1944:AQ1944"/>
    <mergeCell ref="B1946:C1946"/>
    <mergeCell ref="D1946:E1946"/>
    <mergeCell ref="H1946:J1946"/>
    <mergeCell ref="L1946:N1946"/>
    <mergeCell ref="O1946:R1946"/>
    <mergeCell ref="S1946:U1946"/>
    <mergeCell ref="AS1944:AU1944"/>
    <mergeCell ref="AZ1944:BD1944"/>
    <mergeCell ref="BE1944:BG1944"/>
    <mergeCell ref="BI1944:BK1944"/>
    <mergeCell ref="AS1946:AU1946"/>
    <mergeCell ref="AZ1946:BD1946"/>
    <mergeCell ref="BE1946:BG1946"/>
    <mergeCell ref="BI1946:BK1946"/>
    <mergeCell ref="W1946:Y1946"/>
    <mergeCell ref="Z1946:AC1946"/>
    <mergeCell ref="AD1946:AF1946"/>
    <mergeCell ref="AH1946:AJ1946"/>
    <mergeCell ref="C1953:D1953"/>
    <mergeCell ref="E1953:AC1953"/>
    <mergeCell ref="AE1953:AH1953"/>
    <mergeCell ref="AI1953:AZ1953"/>
    <mergeCell ref="AK1946:AN1946"/>
    <mergeCell ref="AO1946:AQ1946"/>
    <mergeCell ref="BA1953:BC1953"/>
    <mergeCell ref="BD1953:BM1953"/>
    <mergeCell ref="L1957:M1957"/>
    <mergeCell ref="N1957:O1957"/>
    <mergeCell ref="P1957:Q1957"/>
    <mergeCell ref="E1951:AC1951"/>
    <mergeCell ref="AE1951:AK1951"/>
    <mergeCell ref="AL1951:BM1951"/>
    <mergeCell ref="AN1956:AS1956"/>
    <mergeCell ref="AT1956:AY1956"/>
    <mergeCell ref="AX1957:AY1957"/>
    <mergeCell ref="B1956:B1957"/>
    <mergeCell ref="C1956:D1957"/>
    <mergeCell ref="H1956:I1957"/>
    <mergeCell ref="J1956:O1956"/>
    <mergeCell ref="P1956:U1956"/>
    <mergeCell ref="V1956:W1957"/>
    <mergeCell ref="J1957:K1957"/>
    <mergeCell ref="R1957:S1957"/>
    <mergeCell ref="T1957:U1957"/>
    <mergeCell ref="AZ1956:BE1956"/>
    <mergeCell ref="BF1956:BK1956"/>
    <mergeCell ref="BL1956:BN1957"/>
    <mergeCell ref="AH1957:AI1957"/>
    <mergeCell ref="AJ1957:AK1957"/>
    <mergeCell ref="AL1957:AM1957"/>
    <mergeCell ref="AN1957:AO1957"/>
    <mergeCell ref="AR1957:AS1957"/>
    <mergeCell ref="AT1957:AU1957"/>
    <mergeCell ref="AV1957:AW1957"/>
    <mergeCell ref="AB1957:AC1957"/>
    <mergeCell ref="AD1957:AE1957"/>
    <mergeCell ref="AF1957:AG1957"/>
    <mergeCell ref="AP1957:AQ1957"/>
    <mergeCell ref="X1956:Y1957"/>
    <mergeCell ref="Z1956:AA1957"/>
    <mergeCell ref="AB1956:AG1956"/>
    <mergeCell ref="AH1956:AM1956"/>
    <mergeCell ref="AZ1957:BA1957"/>
    <mergeCell ref="BB1957:BC1957"/>
    <mergeCell ref="BD1957:BE1957"/>
    <mergeCell ref="BF1957:BG1957"/>
    <mergeCell ref="BH1957:BI1957"/>
    <mergeCell ref="BJ1957:BK1957"/>
    <mergeCell ref="B1958:B1959"/>
    <mergeCell ref="C1958:D1958"/>
    <mergeCell ref="E1958:E1959"/>
    <mergeCell ref="F1958:F1959"/>
    <mergeCell ref="H1958:I1959"/>
    <mergeCell ref="J1958:K1959"/>
    <mergeCell ref="C1959:D1959"/>
    <mergeCell ref="L1958:M1959"/>
    <mergeCell ref="N1958:O1959"/>
    <mergeCell ref="P1958:Q1959"/>
    <mergeCell ref="R1958:S1959"/>
    <mergeCell ref="T1958:U1959"/>
    <mergeCell ref="V1958:W1959"/>
    <mergeCell ref="X1958:Y1959"/>
    <mergeCell ref="Z1958:AA1959"/>
    <mergeCell ref="AB1958:AC1959"/>
    <mergeCell ref="AD1958:AE1959"/>
    <mergeCell ref="AF1958:AG1959"/>
    <mergeCell ref="BB1958:BC1959"/>
    <mergeCell ref="AH1958:AI1959"/>
    <mergeCell ref="AJ1958:AK1959"/>
    <mergeCell ref="AL1958:AM1959"/>
    <mergeCell ref="AN1958:AO1959"/>
    <mergeCell ref="AP1958:AQ1959"/>
    <mergeCell ref="AR1958:AS1959"/>
    <mergeCell ref="BF1958:BG1959"/>
    <mergeCell ref="BH1958:BI1959"/>
    <mergeCell ref="BJ1958:BK1959"/>
    <mergeCell ref="BL1958:BN1959"/>
    <mergeCell ref="AT1958:AU1959"/>
    <mergeCell ref="AV1958:AW1959"/>
    <mergeCell ref="AX1958:AY1959"/>
    <mergeCell ref="AZ1958:BA1959"/>
    <mergeCell ref="BD1958:BE1959"/>
    <mergeCell ref="B1960:B1961"/>
    <mergeCell ref="C1960:D1960"/>
    <mergeCell ref="E1960:E1961"/>
    <mergeCell ref="F1960:F1961"/>
    <mergeCell ref="H1960:I1961"/>
    <mergeCell ref="J1960:K1961"/>
    <mergeCell ref="L1960:M1961"/>
    <mergeCell ref="N1960:O1961"/>
    <mergeCell ref="P1960:Q1961"/>
    <mergeCell ref="R1960:S1961"/>
    <mergeCell ref="T1960:U1961"/>
    <mergeCell ref="V1960:W1961"/>
    <mergeCell ref="X1960:Y1961"/>
    <mergeCell ref="Z1960:AA1961"/>
    <mergeCell ref="AB1960:AC1961"/>
    <mergeCell ref="AD1960:AE1961"/>
    <mergeCell ref="AF1960:AG1961"/>
    <mergeCell ref="AH1960:AI1961"/>
    <mergeCell ref="AJ1960:AK1961"/>
    <mergeCell ref="AL1960:AM1961"/>
    <mergeCell ref="AN1960:AO1961"/>
    <mergeCell ref="AP1960:AQ1961"/>
    <mergeCell ref="AR1960:AS1961"/>
    <mergeCell ref="AT1960:AU1961"/>
    <mergeCell ref="AV1960:AW1961"/>
    <mergeCell ref="AX1960:AY1961"/>
    <mergeCell ref="AZ1960:BA1961"/>
    <mergeCell ref="BB1960:BC1961"/>
    <mergeCell ref="BD1960:BE1961"/>
    <mergeCell ref="BF1960:BG1961"/>
    <mergeCell ref="BH1960:BI1961"/>
    <mergeCell ref="BJ1960:BK1961"/>
    <mergeCell ref="BL1960:BN1961"/>
    <mergeCell ref="C1961:D1961"/>
    <mergeCell ref="B1962:B1963"/>
    <mergeCell ref="C1962:D1962"/>
    <mergeCell ref="E1962:E1963"/>
    <mergeCell ref="F1962:F1963"/>
    <mergeCell ref="H1962:I1963"/>
    <mergeCell ref="J1962:K1963"/>
    <mergeCell ref="L1962:M1963"/>
    <mergeCell ref="N1962:O1963"/>
    <mergeCell ref="P1962:Q1963"/>
    <mergeCell ref="R1962:S1963"/>
    <mergeCell ref="T1962:U1963"/>
    <mergeCell ref="V1962:W1963"/>
    <mergeCell ref="X1962:Y1963"/>
    <mergeCell ref="Z1962:AA1963"/>
    <mergeCell ref="AB1962:AC1963"/>
    <mergeCell ref="AD1962:AE1963"/>
    <mergeCell ref="AF1962:AG1963"/>
    <mergeCell ref="BB1962:BC1963"/>
    <mergeCell ref="AH1962:AI1963"/>
    <mergeCell ref="AJ1962:AK1963"/>
    <mergeCell ref="AL1962:AM1963"/>
    <mergeCell ref="AN1962:AO1963"/>
    <mergeCell ref="AP1962:AQ1963"/>
    <mergeCell ref="AR1962:AS1963"/>
    <mergeCell ref="BF1962:BG1963"/>
    <mergeCell ref="BH1962:BI1963"/>
    <mergeCell ref="BJ1962:BK1963"/>
    <mergeCell ref="BL1962:BN1963"/>
    <mergeCell ref="C1963:D1963"/>
    <mergeCell ref="AT1962:AU1963"/>
    <mergeCell ref="AV1962:AW1963"/>
    <mergeCell ref="AX1962:AY1963"/>
    <mergeCell ref="AZ1962:BA1963"/>
    <mergeCell ref="BD1962:BE1963"/>
    <mergeCell ref="B1964:B1965"/>
    <mergeCell ref="C1964:D1964"/>
    <mergeCell ref="E1964:E1965"/>
    <mergeCell ref="F1964:F1965"/>
    <mergeCell ref="H1964:I1965"/>
    <mergeCell ref="J1964:K1965"/>
    <mergeCell ref="L1964:M1965"/>
    <mergeCell ref="N1964:O1965"/>
    <mergeCell ref="P1964:Q1965"/>
    <mergeCell ref="R1964:S1965"/>
    <mergeCell ref="T1964:U1965"/>
    <mergeCell ref="V1964:W1965"/>
    <mergeCell ref="X1964:Y1965"/>
    <mergeCell ref="Z1964:AA1965"/>
    <mergeCell ref="AB1964:AC1965"/>
    <mergeCell ref="AD1964:AE1965"/>
    <mergeCell ref="AF1964:AG1965"/>
    <mergeCell ref="AH1964:AI1965"/>
    <mergeCell ref="AJ1964:AK1965"/>
    <mergeCell ref="AL1964:AM1965"/>
    <mergeCell ref="AN1964:AO1965"/>
    <mergeCell ref="AP1964:AQ1965"/>
    <mergeCell ref="AR1964:AS1965"/>
    <mergeCell ref="AT1964:AU1965"/>
    <mergeCell ref="AV1964:AW1965"/>
    <mergeCell ref="AX1964:AY1965"/>
    <mergeCell ref="AZ1964:BA1965"/>
    <mergeCell ref="BB1964:BC1965"/>
    <mergeCell ref="BD1964:BE1965"/>
    <mergeCell ref="BF1964:BG1965"/>
    <mergeCell ref="BH1964:BI1965"/>
    <mergeCell ref="BJ1964:BK1965"/>
    <mergeCell ref="BL1964:BN1965"/>
    <mergeCell ref="C1965:D1965"/>
    <mergeCell ref="B1966:B1967"/>
    <mergeCell ref="C1966:D1966"/>
    <mergeCell ref="E1966:E1967"/>
    <mergeCell ref="F1966:F1967"/>
    <mergeCell ref="H1966:I1967"/>
    <mergeCell ref="J1966:K1967"/>
    <mergeCell ref="AL1966:AM1967"/>
    <mergeCell ref="AN1966:AO1967"/>
    <mergeCell ref="L1966:M1967"/>
    <mergeCell ref="N1966:O1967"/>
    <mergeCell ref="P1966:Q1967"/>
    <mergeCell ref="R1966:S1967"/>
    <mergeCell ref="T1966:U1967"/>
    <mergeCell ref="V1966:W1967"/>
    <mergeCell ref="BF1966:BG1967"/>
    <mergeCell ref="BH1966:BI1967"/>
    <mergeCell ref="BJ1966:BK1967"/>
    <mergeCell ref="BL1966:BN1967"/>
    <mergeCell ref="X1966:Y1967"/>
    <mergeCell ref="Z1966:AA1967"/>
    <mergeCell ref="AB1966:AC1967"/>
    <mergeCell ref="AD1966:AE1967"/>
    <mergeCell ref="AF1966:AG1967"/>
    <mergeCell ref="BB1966:BC1967"/>
    <mergeCell ref="C1967:D1967"/>
    <mergeCell ref="AT1966:AU1967"/>
    <mergeCell ref="AV1966:AW1967"/>
    <mergeCell ref="AX1966:AY1967"/>
    <mergeCell ref="AZ1966:BA1967"/>
    <mergeCell ref="BD1966:BE1967"/>
    <mergeCell ref="AP1966:AQ1967"/>
    <mergeCell ref="AR1966:AS1967"/>
    <mergeCell ref="AH1966:AI1967"/>
    <mergeCell ref="AJ1966:AK1967"/>
    <mergeCell ref="B1968:B1969"/>
    <mergeCell ref="C1968:D1968"/>
    <mergeCell ref="E1968:E1969"/>
    <mergeCell ref="F1968:F1969"/>
    <mergeCell ref="H1968:I1969"/>
    <mergeCell ref="J1968:K1969"/>
    <mergeCell ref="G1968:G1969"/>
    <mergeCell ref="L1968:M1969"/>
    <mergeCell ref="N1968:O1969"/>
    <mergeCell ref="P1968:Q1969"/>
    <mergeCell ref="R1968:S1969"/>
    <mergeCell ref="T1968:U1969"/>
    <mergeCell ref="V1968:W1969"/>
    <mergeCell ref="X1968:Y1969"/>
    <mergeCell ref="Z1968:AA1969"/>
    <mergeCell ref="AB1968:AC1969"/>
    <mergeCell ref="AD1968:AE1969"/>
    <mergeCell ref="AF1968:AG1969"/>
    <mergeCell ref="AH1968:AI1969"/>
    <mergeCell ref="AJ1968:AK1969"/>
    <mergeCell ref="AL1968:AM1969"/>
    <mergeCell ref="AN1968:AO1969"/>
    <mergeCell ref="AP1968:AQ1969"/>
    <mergeCell ref="AR1968:AS1969"/>
    <mergeCell ref="AT1968:AU1969"/>
    <mergeCell ref="AV1968:AW1969"/>
    <mergeCell ref="AX1968:AY1969"/>
    <mergeCell ref="AZ1968:BA1969"/>
    <mergeCell ref="BB1968:BC1969"/>
    <mergeCell ref="BD1968:BE1969"/>
    <mergeCell ref="BF1968:BG1969"/>
    <mergeCell ref="BH1968:BI1969"/>
    <mergeCell ref="BJ1968:BK1969"/>
    <mergeCell ref="BL1968:BN1969"/>
    <mergeCell ref="C1969:D1969"/>
    <mergeCell ref="B1970:B1971"/>
    <mergeCell ref="C1970:D1970"/>
    <mergeCell ref="E1970:E1971"/>
    <mergeCell ref="F1970:F1971"/>
    <mergeCell ref="H1970:I1971"/>
    <mergeCell ref="J1970:K1971"/>
    <mergeCell ref="AL1970:AM1971"/>
    <mergeCell ref="AN1970:AO1971"/>
    <mergeCell ref="L1970:M1971"/>
    <mergeCell ref="N1970:O1971"/>
    <mergeCell ref="P1970:Q1971"/>
    <mergeCell ref="R1970:S1971"/>
    <mergeCell ref="T1970:U1971"/>
    <mergeCell ref="V1970:W1971"/>
    <mergeCell ref="BF1970:BG1971"/>
    <mergeCell ref="BH1970:BI1971"/>
    <mergeCell ref="BJ1970:BK1971"/>
    <mergeCell ref="BL1970:BN1971"/>
    <mergeCell ref="X1970:Y1971"/>
    <mergeCell ref="Z1970:AA1971"/>
    <mergeCell ref="AB1970:AC1971"/>
    <mergeCell ref="AD1970:AE1971"/>
    <mergeCell ref="AF1970:AG1971"/>
    <mergeCell ref="BB1970:BC1971"/>
    <mergeCell ref="C1971:D1971"/>
    <mergeCell ref="AT1970:AU1971"/>
    <mergeCell ref="AV1970:AW1971"/>
    <mergeCell ref="AX1970:AY1971"/>
    <mergeCell ref="AZ1970:BA1971"/>
    <mergeCell ref="BD1970:BE1971"/>
    <mergeCell ref="AP1970:AQ1971"/>
    <mergeCell ref="AR1970:AS1971"/>
    <mergeCell ref="AH1970:AI1971"/>
    <mergeCell ref="AJ1970:AK1971"/>
    <mergeCell ref="B1972:B1973"/>
    <mergeCell ref="C1972:D1972"/>
    <mergeCell ref="E1972:E1973"/>
    <mergeCell ref="F1972:F1973"/>
    <mergeCell ref="H1972:I1973"/>
    <mergeCell ref="J1972:K1973"/>
    <mergeCell ref="L1972:M1973"/>
    <mergeCell ref="N1972:O1973"/>
    <mergeCell ref="P1972:Q1973"/>
    <mergeCell ref="R1972:S1973"/>
    <mergeCell ref="T1972:U1973"/>
    <mergeCell ref="V1972:W1973"/>
    <mergeCell ref="X1972:Y1973"/>
    <mergeCell ref="Z1972:AA1973"/>
    <mergeCell ref="AB1972:AC1973"/>
    <mergeCell ref="AD1972:AE1973"/>
    <mergeCell ref="AF1972:AG1973"/>
    <mergeCell ref="AH1972:AI1973"/>
    <mergeCell ref="AJ1972:AK1973"/>
    <mergeCell ref="AL1972:AM1973"/>
    <mergeCell ref="AN1972:AO1973"/>
    <mergeCell ref="AP1972:AQ1973"/>
    <mergeCell ref="AR1972:AS1973"/>
    <mergeCell ref="AT1972:AU1973"/>
    <mergeCell ref="AV1972:AW1973"/>
    <mergeCell ref="AX1972:AY1973"/>
    <mergeCell ref="AZ1972:BA1973"/>
    <mergeCell ref="BB1972:BC1973"/>
    <mergeCell ref="BD1972:BE1973"/>
    <mergeCell ref="BF1972:BG1973"/>
    <mergeCell ref="BH1972:BI1973"/>
    <mergeCell ref="BJ1972:BK1973"/>
    <mergeCell ref="BL1972:BN1973"/>
    <mergeCell ref="C1973:D1973"/>
    <mergeCell ref="B1974:B1975"/>
    <mergeCell ref="C1974:D1974"/>
    <mergeCell ref="E1974:E1975"/>
    <mergeCell ref="F1974:F1975"/>
    <mergeCell ref="H1974:I1975"/>
    <mergeCell ref="J1974:K1975"/>
    <mergeCell ref="AL1974:AM1975"/>
    <mergeCell ref="AN1974:AO1975"/>
    <mergeCell ref="L1974:M1975"/>
    <mergeCell ref="N1974:O1975"/>
    <mergeCell ref="P1974:Q1975"/>
    <mergeCell ref="R1974:S1975"/>
    <mergeCell ref="T1974:U1975"/>
    <mergeCell ref="V1974:W1975"/>
    <mergeCell ref="BF1974:BG1975"/>
    <mergeCell ref="BH1974:BI1975"/>
    <mergeCell ref="BJ1974:BK1975"/>
    <mergeCell ref="BL1974:BN1975"/>
    <mergeCell ref="X1974:Y1975"/>
    <mergeCell ref="Z1974:AA1975"/>
    <mergeCell ref="AB1974:AC1975"/>
    <mergeCell ref="AD1974:AE1975"/>
    <mergeCell ref="AF1974:AG1975"/>
    <mergeCell ref="BB1974:BC1975"/>
    <mergeCell ref="C1975:D1975"/>
    <mergeCell ref="AT1974:AU1975"/>
    <mergeCell ref="AV1974:AW1975"/>
    <mergeCell ref="AX1974:AY1975"/>
    <mergeCell ref="AZ1974:BA1975"/>
    <mergeCell ref="BD1974:BE1975"/>
    <mergeCell ref="AP1974:AQ1975"/>
    <mergeCell ref="AR1974:AS1975"/>
    <mergeCell ref="AH1974:AI1975"/>
    <mergeCell ref="AJ1974:AK1975"/>
    <mergeCell ref="B1976:B1977"/>
    <mergeCell ref="C1976:D1976"/>
    <mergeCell ref="E1976:E1977"/>
    <mergeCell ref="F1976:F1977"/>
    <mergeCell ref="H1976:I1977"/>
    <mergeCell ref="J1976:K1977"/>
    <mergeCell ref="L1976:M1977"/>
    <mergeCell ref="N1976:O1977"/>
    <mergeCell ref="P1976:Q1977"/>
    <mergeCell ref="R1976:S1977"/>
    <mergeCell ref="T1976:U1977"/>
    <mergeCell ref="V1976:W1977"/>
    <mergeCell ref="X1976:Y1977"/>
    <mergeCell ref="Z1976:AA1977"/>
    <mergeCell ref="AB1976:AC1977"/>
    <mergeCell ref="AD1976:AE1977"/>
    <mergeCell ref="AF1976:AG1977"/>
    <mergeCell ref="AH1976:AI1977"/>
    <mergeCell ref="AJ1976:AK1977"/>
    <mergeCell ref="AL1976:AM1977"/>
    <mergeCell ref="AN1976:AO1977"/>
    <mergeCell ref="AP1976:AQ1977"/>
    <mergeCell ref="AR1976:AS1977"/>
    <mergeCell ref="AT1976:AU1977"/>
    <mergeCell ref="AV1976:AW1977"/>
    <mergeCell ref="AX1976:AY1977"/>
    <mergeCell ref="AZ1976:BA1977"/>
    <mergeCell ref="BB1976:BC1977"/>
    <mergeCell ref="BD1976:BE1977"/>
    <mergeCell ref="BF1976:BG1977"/>
    <mergeCell ref="BH1976:BI1977"/>
    <mergeCell ref="BJ1976:BK1977"/>
    <mergeCell ref="BL1976:BN1977"/>
    <mergeCell ref="C1977:D1977"/>
    <mergeCell ref="B1978:B1979"/>
    <mergeCell ref="C1978:D1978"/>
    <mergeCell ref="E1978:E1979"/>
    <mergeCell ref="F1978:F1979"/>
    <mergeCell ref="H1978:I1979"/>
    <mergeCell ref="J1978:K1979"/>
    <mergeCell ref="AL1978:AM1979"/>
    <mergeCell ref="AN1978:AO1979"/>
    <mergeCell ref="L1978:M1979"/>
    <mergeCell ref="N1978:O1979"/>
    <mergeCell ref="P1978:Q1979"/>
    <mergeCell ref="R1978:S1979"/>
    <mergeCell ref="T1978:U1979"/>
    <mergeCell ref="V1978:W1979"/>
    <mergeCell ref="BF1978:BG1979"/>
    <mergeCell ref="BH1978:BI1979"/>
    <mergeCell ref="BJ1978:BK1979"/>
    <mergeCell ref="BL1978:BN1979"/>
    <mergeCell ref="X1978:Y1979"/>
    <mergeCell ref="Z1978:AA1979"/>
    <mergeCell ref="AB1978:AC1979"/>
    <mergeCell ref="AD1978:AE1979"/>
    <mergeCell ref="AF1978:AG1979"/>
    <mergeCell ref="BB1978:BC1979"/>
    <mergeCell ref="C1979:D1979"/>
    <mergeCell ref="AT1978:AU1979"/>
    <mergeCell ref="AV1978:AW1979"/>
    <mergeCell ref="AX1978:AY1979"/>
    <mergeCell ref="AZ1978:BA1979"/>
    <mergeCell ref="BD1978:BE1979"/>
    <mergeCell ref="AP1978:AQ1979"/>
    <mergeCell ref="AR1978:AS1979"/>
    <mergeCell ref="AH1978:AI1979"/>
    <mergeCell ref="AJ1978:AK1979"/>
    <mergeCell ref="B1980:B1981"/>
    <mergeCell ref="C1980:D1980"/>
    <mergeCell ref="E1980:E1981"/>
    <mergeCell ref="F1980:F1981"/>
    <mergeCell ref="H1980:I1981"/>
    <mergeCell ref="J1980:K1981"/>
    <mergeCell ref="L1980:M1981"/>
    <mergeCell ref="N1980:O1981"/>
    <mergeCell ref="P1980:Q1981"/>
    <mergeCell ref="R1980:S1981"/>
    <mergeCell ref="T1980:U1981"/>
    <mergeCell ref="V1980:W1981"/>
    <mergeCell ref="X1980:Y1981"/>
    <mergeCell ref="Z1980:AA1981"/>
    <mergeCell ref="AB1980:AC1981"/>
    <mergeCell ref="AD1980:AE1981"/>
    <mergeCell ref="AF1980:AG1981"/>
    <mergeCell ref="AH1980:AI1981"/>
    <mergeCell ref="AJ1980:AK1981"/>
    <mergeCell ref="AL1980:AM1981"/>
    <mergeCell ref="AN1980:AO1981"/>
    <mergeCell ref="AP1980:AQ1981"/>
    <mergeCell ref="AR1980:AS1981"/>
    <mergeCell ref="AT1980:AU1981"/>
    <mergeCell ref="AV1980:AW1981"/>
    <mergeCell ref="AX1980:AY1981"/>
    <mergeCell ref="AZ1980:BA1981"/>
    <mergeCell ref="BB1980:BC1981"/>
    <mergeCell ref="BD1980:BE1981"/>
    <mergeCell ref="BF1980:BG1981"/>
    <mergeCell ref="BH1980:BI1981"/>
    <mergeCell ref="BJ1980:BK1981"/>
    <mergeCell ref="BL1980:BN1981"/>
    <mergeCell ref="C1981:D1981"/>
    <mergeCell ref="B1982:B1983"/>
    <mergeCell ref="C1982:D1982"/>
    <mergeCell ref="E1982:E1983"/>
    <mergeCell ref="F1982:F1983"/>
    <mergeCell ref="H1982:I1983"/>
    <mergeCell ref="J1982:K1983"/>
    <mergeCell ref="AL1982:AM1983"/>
    <mergeCell ref="AN1982:AO1983"/>
    <mergeCell ref="L1982:M1983"/>
    <mergeCell ref="N1982:O1983"/>
    <mergeCell ref="P1982:Q1983"/>
    <mergeCell ref="R1982:S1983"/>
    <mergeCell ref="T1982:U1983"/>
    <mergeCell ref="V1982:W1983"/>
    <mergeCell ref="BF1982:BG1983"/>
    <mergeCell ref="BH1982:BI1983"/>
    <mergeCell ref="BJ1982:BK1983"/>
    <mergeCell ref="BL1982:BN1983"/>
    <mergeCell ref="X1982:Y1983"/>
    <mergeCell ref="Z1982:AA1983"/>
    <mergeCell ref="AB1982:AC1983"/>
    <mergeCell ref="AD1982:AE1983"/>
    <mergeCell ref="AF1982:AG1983"/>
    <mergeCell ref="BB1982:BC1983"/>
    <mergeCell ref="C1983:D1983"/>
    <mergeCell ref="AT1982:AU1983"/>
    <mergeCell ref="AV1982:AW1983"/>
    <mergeCell ref="AX1982:AY1983"/>
    <mergeCell ref="AZ1982:BA1983"/>
    <mergeCell ref="BD1982:BE1983"/>
    <mergeCell ref="AP1982:AQ1983"/>
    <mergeCell ref="AR1982:AS1983"/>
    <mergeCell ref="AH1982:AI1983"/>
    <mergeCell ref="AJ1982:AK1983"/>
    <mergeCell ref="B1984:B1985"/>
    <mergeCell ref="C1984:D1984"/>
    <mergeCell ref="E1984:E1985"/>
    <mergeCell ref="F1984:F1985"/>
    <mergeCell ref="H1984:I1985"/>
    <mergeCell ref="J1984:K1985"/>
    <mergeCell ref="L1984:M1985"/>
    <mergeCell ref="N1984:O1985"/>
    <mergeCell ref="P1984:Q1985"/>
    <mergeCell ref="R1984:S1985"/>
    <mergeCell ref="T1984:U1985"/>
    <mergeCell ref="V1984:W1985"/>
    <mergeCell ref="X1984:Y1985"/>
    <mergeCell ref="Z1984:AA1985"/>
    <mergeCell ref="AB1984:AC1985"/>
    <mergeCell ref="AD1984:AE1985"/>
    <mergeCell ref="AF1984:AG1985"/>
    <mergeCell ref="AH1984:AI1985"/>
    <mergeCell ref="AJ1984:AK1985"/>
    <mergeCell ref="AL1984:AM1985"/>
    <mergeCell ref="AN1984:AO1985"/>
    <mergeCell ref="AP1984:AQ1985"/>
    <mergeCell ref="AR1984:AS1985"/>
    <mergeCell ref="AT1984:AU1985"/>
    <mergeCell ref="AV1984:AW1985"/>
    <mergeCell ref="AX1984:AY1985"/>
    <mergeCell ref="AZ1984:BA1985"/>
    <mergeCell ref="BB1984:BC1985"/>
    <mergeCell ref="BD1984:BE1985"/>
    <mergeCell ref="BF1984:BG1985"/>
    <mergeCell ref="BH1984:BI1985"/>
    <mergeCell ref="BJ1984:BK1985"/>
    <mergeCell ref="BL1984:BN1985"/>
    <mergeCell ref="C1985:D1985"/>
    <mergeCell ref="B1986:B1987"/>
    <mergeCell ref="C1986:D1986"/>
    <mergeCell ref="E1986:E1987"/>
    <mergeCell ref="F1986:F1987"/>
    <mergeCell ref="H1986:I1987"/>
    <mergeCell ref="J1986:K1987"/>
    <mergeCell ref="AL1986:AM1987"/>
    <mergeCell ref="AN1986:AO1987"/>
    <mergeCell ref="L1986:M1987"/>
    <mergeCell ref="N1986:O1987"/>
    <mergeCell ref="P1986:Q1987"/>
    <mergeCell ref="R1986:S1987"/>
    <mergeCell ref="T1986:U1987"/>
    <mergeCell ref="V1986:W1987"/>
    <mergeCell ref="BF1986:BG1987"/>
    <mergeCell ref="BH1986:BI1987"/>
    <mergeCell ref="BJ1986:BK1987"/>
    <mergeCell ref="BL1986:BN1987"/>
    <mergeCell ref="X1986:Y1987"/>
    <mergeCell ref="Z1986:AA1987"/>
    <mergeCell ref="AB1986:AC1987"/>
    <mergeCell ref="AD1986:AE1987"/>
    <mergeCell ref="AF1986:AG1987"/>
    <mergeCell ref="BB1986:BC1987"/>
    <mergeCell ref="C1987:D1987"/>
    <mergeCell ref="AT1986:AU1987"/>
    <mergeCell ref="AV1986:AW1987"/>
    <mergeCell ref="AX1986:AY1987"/>
    <mergeCell ref="AZ1986:BA1987"/>
    <mergeCell ref="BD1986:BE1987"/>
    <mergeCell ref="AP1986:AQ1987"/>
    <mergeCell ref="AR1986:AS1987"/>
    <mergeCell ref="AH1986:AI1987"/>
    <mergeCell ref="AJ1986:AK1987"/>
    <mergeCell ref="B1988:B1989"/>
    <mergeCell ref="C1988:D1988"/>
    <mergeCell ref="E1988:E1989"/>
    <mergeCell ref="F1988:F1989"/>
    <mergeCell ref="H1988:I1989"/>
    <mergeCell ref="J1988:K1989"/>
    <mergeCell ref="L1988:M1989"/>
    <mergeCell ref="N1988:O1989"/>
    <mergeCell ref="P1988:Q1989"/>
    <mergeCell ref="R1988:S1989"/>
    <mergeCell ref="T1988:U1989"/>
    <mergeCell ref="V1988:W1989"/>
    <mergeCell ref="X1988:Y1989"/>
    <mergeCell ref="Z1988:AA1989"/>
    <mergeCell ref="AB1988:AC1989"/>
    <mergeCell ref="AD1988:AE1989"/>
    <mergeCell ref="AF1988:AG1989"/>
    <mergeCell ref="AH1988:AI1989"/>
    <mergeCell ref="AJ1988:AK1989"/>
    <mergeCell ref="AL1988:AM1989"/>
    <mergeCell ref="AN1988:AO1989"/>
    <mergeCell ref="AP1988:AQ1989"/>
    <mergeCell ref="AR1988:AS1989"/>
    <mergeCell ref="AT1988:AU1989"/>
    <mergeCell ref="AV1988:AW1989"/>
    <mergeCell ref="AX1988:AY1989"/>
    <mergeCell ref="AZ1988:BA1989"/>
    <mergeCell ref="BB1988:BC1989"/>
    <mergeCell ref="BD1988:BE1989"/>
    <mergeCell ref="BF1988:BG1989"/>
    <mergeCell ref="BH1988:BI1989"/>
    <mergeCell ref="BJ1988:BK1989"/>
    <mergeCell ref="BL1988:BN1989"/>
    <mergeCell ref="C1989:D1989"/>
    <mergeCell ref="B1990:B1991"/>
    <mergeCell ref="C1990:D1990"/>
    <mergeCell ref="E1990:E1991"/>
    <mergeCell ref="F1990:F1991"/>
    <mergeCell ref="H1990:I1991"/>
    <mergeCell ref="J1990:K1991"/>
    <mergeCell ref="AL1990:AM1991"/>
    <mergeCell ref="AN1990:AO1991"/>
    <mergeCell ref="L1990:M1991"/>
    <mergeCell ref="N1990:O1991"/>
    <mergeCell ref="P1990:Q1991"/>
    <mergeCell ref="R1990:S1991"/>
    <mergeCell ref="T1990:U1991"/>
    <mergeCell ref="V1990:W1991"/>
    <mergeCell ref="BF1990:BG1991"/>
    <mergeCell ref="BH1990:BI1991"/>
    <mergeCell ref="BJ1990:BK1991"/>
    <mergeCell ref="BL1990:BN1991"/>
    <mergeCell ref="X1990:Y1991"/>
    <mergeCell ref="Z1990:AA1991"/>
    <mergeCell ref="AB1990:AC1991"/>
    <mergeCell ref="AD1990:AE1991"/>
    <mergeCell ref="AF1990:AG1991"/>
    <mergeCell ref="BB1990:BC1991"/>
    <mergeCell ref="C1991:D1991"/>
    <mergeCell ref="AT1990:AU1991"/>
    <mergeCell ref="AV1990:AW1991"/>
    <mergeCell ref="AX1990:AY1991"/>
    <mergeCell ref="AZ1990:BA1991"/>
    <mergeCell ref="BD1990:BE1991"/>
    <mergeCell ref="AP1990:AQ1991"/>
    <mergeCell ref="AR1990:AS1991"/>
    <mergeCell ref="AH1990:AI1991"/>
    <mergeCell ref="AJ1990:AK1991"/>
    <mergeCell ref="B1992:B1993"/>
    <mergeCell ref="C1992:D1992"/>
    <mergeCell ref="E1992:E1993"/>
    <mergeCell ref="F1992:F1993"/>
    <mergeCell ref="H1992:I1993"/>
    <mergeCell ref="J1992:K1993"/>
    <mergeCell ref="L1992:M1993"/>
    <mergeCell ref="N1992:O1993"/>
    <mergeCell ref="P1992:Q1993"/>
    <mergeCell ref="R1992:S1993"/>
    <mergeCell ref="T1992:U1993"/>
    <mergeCell ref="V1992:W1993"/>
    <mergeCell ref="X1992:Y1993"/>
    <mergeCell ref="Z1992:AA1993"/>
    <mergeCell ref="AB1992:AC1993"/>
    <mergeCell ref="AD1992:AE1993"/>
    <mergeCell ref="AF1992:AG1993"/>
    <mergeCell ref="AH1992:AI1993"/>
    <mergeCell ref="AJ1992:AK1993"/>
    <mergeCell ref="AL1992:AM1993"/>
    <mergeCell ref="AN1992:AO1993"/>
    <mergeCell ref="AP1992:AQ1993"/>
    <mergeCell ref="AR1992:AS1993"/>
    <mergeCell ref="AT1992:AU1993"/>
    <mergeCell ref="AV1992:AW1993"/>
    <mergeCell ref="AX1992:AY1993"/>
    <mergeCell ref="AZ1992:BA1993"/>
    <mergeCell ref="BB1992:BC1993"/>
    <mergeCell ref="BD1992:BE1993"/>
    <mergeCell ref="BF1992:BG1993"/>
    <mergeCell ref="BH1992:BI1993"/>
    <mergeCell ref="BJ1992:BK1993"/>
    <mergeCell ref="BL1992:BN1993"/>
    <mergeCell ref="C1993:D1993"/>
    <mergeCell ref="B1994:B1995"/>
    <mergeCell ref="C1994:D1994"/>
    <mergeCell ref="E1994:E1995"/>
    <mergeCell ref="F1994:F1995"/>
    <mergeCell ref="H1994:I1995"/>
    <mergeCell ref="J1994:K1995"/>
    <mergeCell ref="AL1994:AM1995"/>
    <mergeCell ref="AN1994:AO1995"/>
    <mergeCell ref="L1994:M1995"/>
    <mergeCell ref="N1994:O1995"/>
    <mergeCell ref="P1994:Q1995"/>
    <mergeCell ref="R1994:S1995"/>
    <mergeCell ref="T1994:U1995"/>
    <mergeCell ref="V1994:W1995"/>
    <mergeCell ref="BF1994:BG1995"/>
    <mergeCell ref="BH1994:BI1995"/>
    <mergeCell ref="BJ1994:BK1995"/>
    <mergeCell ref="BL1994:BN1995"/>
    <mergeCell ref="X1994:Y1995"/>
    <mergeCell ref="Z1994:AA1995"/>
    <mergeCell ref="AB1994:AC1995"/>
    <mergeCell ref="AD1994:AE1995"/>
    <mergeCell ref="AF1994:AG1995"/>
    <mergeCell ref="BB1994:BC1995"/>
    <mergeCell ref="C1995:D1995"/>
    <mergeCell ref="AT1994:AU1995"/>
    <mergeCell ref="AV1994:AW1995"/>
    <mergeCell ref="AX1994:AY1995"/>
    <mergeCell ref="AZ1994:BA1995"/>
    <mergeCell ref="BD1994:BE1995"/>
    <mergeCell ref="AP1994:AQ1995"/>
    <mergeCell ref="AR1994:AS1995"/>
    <mergeCell ref="AH1994:AI1995"/>
    <mergeCell ref="AJ1994:AK1995"/>
    <mergeCell ref="B1996:B1997"/>
    <mergeCell ref="C1996:D1996"/>
    <mergeCell ref="E1996:E1997"/>
    <mergeCell ref="F1996:F1997"/>
    <mergeCell ref="H1996:I1997"/>
    <mergeCell ref="J1996:K1997"/>
    <mergeCell ref="L1996:M1997"/>
    <mergeCell ref="N1996:O1997"/>
    <mergeCell ref="P1996:Q1997"/>
    <mergeCell ref="R1996:S1997"/>
    <mergeCell ref="T1996:U1997"/>
    <mergeCell ref="V1996:W1997"/>
    <mergeCell ref="X1996:Y1997"/>
    <mergeCell ref="Z1996:AA1997"/>
    <mergeCell ref="AB1996:AC1997"/>
    <mergeCell ref="AD1996:AE1997"/>
    <mergeCell ref="AF1996:AG1997"/>
    <mergeCell ref="AH1996:AI1997"/>
    <mergeCell ref="AJ1996:AK1997"/>
    <mergeCell ref="AL1996:AM1997"/>
    <mergeCell ref="AN1996:AO1997"/>
    <mergeCell ref="AP1996:AQ1997"/>
    <mergeCell ref="AR1996:AS1997"/>
    <mergeCell ref="AT1996:AU1997"/>
    <mergeCell ref="AV1996:AW1997"/>
    <mergeCell ref="AX1996:AY1997"/>
    <mergeCell ref="AZ1996:BA1997"/>
    <mergeCell ref="BB1996:BC1997"/>
    <mergeCell ref="BD1996:BE1997"/>
    <mergeCell ref="BF1996:BG1997"/>
    <mergeCell ref="BH1996:BI1997"/>
    <mergeCell ref="BJ1996:BK1997"/>
    <mergeCell ref="BL1996:BN1997"/>
    <mergeCell ref="C1997:D1997"/>
    <mergeCell ref="B1998:C1999"/>
    <mergeCell ref="D1998:E1999"/>
    <mergeCell ref="H1998:I1999"/>
    <mergeCell ref="J1998:K1999"/>
    <mergeCell ref="L1998:M1999"/>
    <mergeCell ref="N1998:O1999"/>
    <mergeCell ref="P1998:Q1999"/>
    <mergeCell ref="R1998:S1999"/>
    <mergeCell ref="T1998:U1999"/>
    <mergeCell ref="V1998:W1999"/>
    <mergeCell ref="X1998:Y1999"/>
    <mergeCell ref="Z1998:AA1999"/>
    <mergeCell ref="AB1998:AC1999"/>
    <mergeCell ref="AD1998:AE1999"/>
    <mergeCell ref="AF1998:AG1999"/>
    <mergeCell ref="AH1998:AI1999"/>
    <mergeCell ref="AJ1998:AK1999"/>
    <mergeCell ref="AL1998:AM1999"/>
    <mergeCell ref="AN1998:AO1999"/>
    <mergeCell ref="AP1998:AQ1999"/>
    <mergeCell ref="AR1998:AS1999"/>
    <mergeCell ref="AT1998:AU1999"/>
    <mergeCell ref="AV1998:AW1999"/>
    <mergeCell ref="AX1998:AY1999"/>
    <mergeCell ref="AZ1998:BA1999"/>
    <mergeCell ref="BB1998:BC1999"/>
    <mergeCell ref="BD1998:BE1999"/>
    <mergeCell ref="BF1998:BG1999"/>
    <mergeCell ref="BH1998:BI1999"/>
    <mergeCell ref="BJ1998:BK1999"/>
    <mergeCell ref="BL1998:BN1999"/>
    <mergeCell ref="B2000:C2000"/>
    <mergeCell ref="D2000:E2000"/>
    <mergeCell ref="H2000:I2000"/>
    <mergeCell ref="J2000:K2000"/>
    <mergeCell ref="L2000:M2000"/>
    <mergeCell ref="N2000:O2000"/>
    <mergeCell ref="P2000:Q2000"/>
    <mergeCell ref="R2000:S2000"/>
    <mergeCell ref="T2000:U2000"/>
    <mergeCell ref="V2000:W2000"/>
    <mergeCell ref="X2000:Y2000"/>
    <mergeCell ref="Z2000:AA2000"/>
    <mergeCell ref="AB2000:AC2000"/>
    <mergeCell ref="AD2000:AE2000"/>
    <mergeCell ref="AF2000:AG2000"/>
    <mergeCell ref="AX2000:AY2000"/>
    <mergeCell ref="AZ2000:BA2000"/>
    <mergeCell ref="BB2000:BC2000"/>
    <mergeCell ref="BD2000:BE2000"/>
    <mergeCell ref="AH2000:AI2000"/>
    <mergeCell ref="AJ2000:AK2000"/>
    <mergeCell ref="AL2000:AM2000"/>
    <mergeCell ref="AN2000:AO2000"/>
    <mergeCell ref="AP2000:AQ2000"/>
    <mergeCell ref="AR2000:AS2000"/>
    <mergeCell ref="BF2000:BG2000"/>
    <mergeCell ref="BH2000:BI2000"/>
    <mergeCell ref="BJ2000:BK2000"/>
    <mergeCell ref="BL2000:BN2000"/>
    <mergeCell ref="D2001:E2001"/>
    <mergeCell ref="J2001:K2001"/>
    <mergeCell ref="L2001:M2001"/>
    <mergeCell ref="N2001:O2001"/>
    <mergeCell ref="AT2000:AU2000"/>
    <mergeCell ref="AV2000:AW2000"/>
    <mergeCell ref="AD2003:AF2003"/>
    <mergeCell ref="AH2003:AJ2003"/>
    <mergeCell ref="AK2003:AN2003"/>
    <mergeCell ref="AO2003:AQ2003"/>
    <mergeCell ref="B2003:C2003"/>
    <mergeCell ref="D2003:E2003"/>
    <mergeCell ref="H2003:J2003"/>
    <mergeCell ref="L2003:N2003"/>
    <mergeCell ref="O2003:R2003"/>
    <mergeCell ref="S2003:U2003"/>
    <mergeCell ref="H2005:J2005"/>
    <mergeCell ref="L2005:N2005"/>
    <mergeCell ref="O2005:R2005"/>
    <mergeCell ref="S2005:U2005"/>
    <mergeCell ref="W2003:Y2003"/>
    <mergeCell ref="Z2003:AC2003"/>
    <mergeCell ref="AS2003:AU2003"/>
    <mergeCell ref="AZ2003:BD2003"/>
    <mergeCell ref="BE2003:BG2003"/>
    <mergeCell ref="BI2003:BK2003"/>
    <mergeCell ref="AS2005:AU2005"/>
    <mergeCell ref="AZ2005:BD2005"/>
    <mergeCell ref="BE2005:BG2005"/>
    <mergeCell ref="BI2005:BK2005"/>
    <mergeCell ref="BA2006:BN2006"/>
    <mergeCell ref="B2008:BN2008"/>
    <mergeCell ref="W2005:Y2005"/>
    <mergeCell ref="Z2005:AC2005"/>
    <mergeCell ref="AD2005:AF2005"/>
    <mergeCell ref="AH2005:AJ2005"/>
    <mergeCell ref="AK2005:AN2005"/>
    <mergeCell ref="AO2005:AQ2005"/>
    <mergeCell ref="B2005:C2005"/>
    <mergeCell ref="D2005:E2005"/>
    <mergeCell ref="C2012:D2012"/>
    <mergeCell ref="E2012:AC2012"/>
    <mergeCell ref="AE2012:AH2012"/>
    <mergeCell ref="AI2012:AZ2012"/>
    <mergeCell ref="BA2012:BC2012"/>
    <mergeCell ref="BD2012:BM2012"/>
    <mergeCell ref="N2016:O2016"/>
    <mergeCell ref="P2016:Q2016"/>
    <mergeCell ref="BN2009:BP2010"/>
    <mergeCell ref="E2010:AC2010"/>
    <mergeCell ref="AE2010:AK2010"/>
    <mergeCell ref="AL2010:BM2010"/>
    <mergeCell ref="AN2015:AS2015"/>
    <mergeCell ref="AT2015:AY2015"/>
    <mergeCell ref="AX2016:AY2016"/>
    <mergeCell ref="AZ2015:BE2015"/>
    <mergeCell ref="B2015:B2016"/>
    <mergeCell ref="C2015:D2016"/>
    <mergeCell ref="H2015:I2016"/>
    <mergeCell ref="J2015:O2015"/>
    <mergeCell ref="P2015:U2015"/>
    <mergeCell ref="V2015:W2016"/>
    <mergeCell ref="J2016:K2016"/>
    <mergeCell ref="R2016:S2016"/>
    <mergeCell ref="T2016:U2016"/>
    <mergeCell ref="L2016:M2016"/>
    <mergeCell ref="BF2015:BK2015"/>
    <mergeCell ref="BL2015:BN2016"/>
    <mergeCell ref="AH2016:AI2016"/>
    <mergeCell ref="AJ2016:AK2016"/>
    <mergeCell ref="AL2016:AM2016"/>
    <mergeCell ref="AN2016:AO2016"/>
    <mergeCell ref="AR2016:AS2016"/>
    <mergeCell ref="AT2016:AU2016"/>
    <mergeCell ref="AV2016:AW2016"/>
    <mergeCell ref="AZ2016:BA2016"/>
    <mergeCell ref="AB2016:AC2016"/>
    <mergeCell ref="AD2016:AE2016"/>
    <mergeCell ref="AF2016:AG2016"/>
    <mergeCell ref="AP2016:AQ2016"/>
    <mergeCell ref="X2015:Y2016"/>
    <mergeCell ref="Z2015:AA2016"/>
    <mergeCell ref="AB2015:AG2015"/>
    <mergeCell ref="AH2015:AM2015"/>
    <mergeCell ref="BB2016:BC2016"/>
    <mergeCell ref="BD2016:BE2016"/>
    <mergeCell ref="BF2016:BG2016"/>
    <mergeCell ref="BH2016:BI2016"/>
    <mergeCell ref="BJ2016:BK2016"/>
    <mergeCell ref="B2017:B2018"/>
    <mergeCell ref="C2017:D2017"/>
    <mergeCell ref="E2017:E2018"/>
    <mergeCell ref="F2017:F2018"/>
    <mergeCell ref="H2017:I2018"/>
    <mergeCell ref="J2017:K2018"/>
    <mergeCell ref="C2018:D2018"/>
    <mergeCell ref="L2017:M2018"/>
    <mergeCell ref="N2017:O2018"/>
    <mergeCell ref="P2017:Q2018"/>
    <mergeCell ref="R2017:S2018"/>
    <mergeCell ref="T2017:U2018"/>
    <mergeCell ref="V2017:W2018"/>
    <mergeCell ref="X2017:Y2018"/>
    <mergeCell ref="Z2017:AA2018"/>
    <mergeCell ref="AB2017:AC2018"/>
    <mergeCell ref="AD2017:AE2018"/>
    <mergeCell ref="AF2017:AG2018"/>
    <mergeCell ref="BB2017:BC2018"/>
    <mergeCell ref="AH2017:AI2018"/>
    <mergeCell ref="AJ2017:AK2018"/>
    <mergeCell ref="AL2017:AM2018"/>
    <mergeCell ref="AN2017:AO2018"/>
    <mergeCell ref="AP2017:AQ2018"/>
    <mergeCell ref="AR2017:AS2018"/>
    <mergeCell ref="BF2017:BG2018"/>
    <mergeCell ref="BH2017:BI2018"/>
    <mergeCell ref="BJ2017:BK2018"/>
    <mergeCell ref="BL2017:BN2018"/>
    <mergeCell ref="AT2017:AU2018"/>
    <mergeCell ref="AV2017:AW2018"/>
    <mergeCell ref="AX2017:AY2018"/>
    <mergeCell ref="AZ2017:BA2018"/>
    <mergeCell ref="BD2017:BE2018"/>
    <mergeCell ref="B2019:B2020"/>
    <mergeCell ref="C2019:D2019"/>
    <mergeCell ref="E2019:E2020"/>
    <mergeCell ref="F2019:F2020"/>
    <mergeCell ref="H2019:I2020"/>
    <mergeCell ref="J2019:K2020"/>
    <mergeCell ref="L2019:M2020"/>
    <mergeCell ref="N2019:O2020"/>
    <mergeCell ref="P2019:Q2020"/>
    <mergeCell ref="R2019:S2020"/>
    <mergeCell ref="T2019:U2020"/>
    <mergeCell ref="V2019:W2020"/>
    <mergeCell ref="X2019:Y2020"/>
    <mergeCell ref="Z2019:AA2020"/>
    <mergeCell ref="AB2019:AC2020"/>
    <mergeCell ref="AD2019:AE2020"/>
    <mergeCell ref="AF2019:AG2020"/>
    <mergeCell ref="AH2019:AI2020"/>
    <mergeCell ref="AJ2019:AK2020"/>
    <mergeCell ref="AL2019:AM2020"/>
    <mergeCell ref="AN2019:AO2020"/>
    <mergeCell ref="AP2019:AQ2020"/>
    <mergeCell ref="AR2019:AS2020"/>
    <mergeCell ref="AT2019:AU2020"/>
    <mergeCell ref="AV2019:AW2020"/>
    <mergeCell ref="AX2019:AY2020"/>
    <mergeCell ref="AZ2019:BA2020"/>
    <mergeCell ref="BB2019:BC2020"/>
    <mergeCell ref="BD2019:BE2020"/>
    <mergeCell ref="BF2019:BG2020"/>
    <mergeCell ref="BH2019:BI2020"/>
    <mergeCell ref="BJ2019:BK2020"/>
    <mergeCell ref="BL2019:BN2020"/>
    <mergeCell ref="C2020:D2020"/>
    <mergeCell ref="B2021:B2022"/>
    <mergeCell ref="C2021:D2021"/>
    <mergeCell ref="E2021:E2022"/>
    <mergeCell ref="F2021:F2022"/>
    <mergeCell ref="H2021:I2022"/>
    <mergeCell ref="J2021:K2022"/>
    <mergeCell ref="AL2021:AM2022"/>
    <mergeCell ref="AN2021:AO2022"/>
    <mergeCell ref="L2021:M2022"/>
    <mergeCell ref="N2021:O2022"/>
    <mergeCell ref="P2021:Q2022"/>
    <mergeCell ref="R2021:S2022"/>
    <mergeCell ref="T2021:U2022"/>
    <mergeCell ref="V2021:W2022"/>
    <mergeCell ref="BF2021:BG2022"/>
    <mergeCell ref="BH2021:BI2022"/>
    <mergeCell ref="BJ2021:BK2022"/>
    <mergeCell ref="BL2021:BN2022"/>
    <mergeCell ref="X2021:Y2022"/>
    <mergeCell ref="Z2021:AA2022"/>
    <mergeCell ref="AB2021:AC2022"/>
    <mergeCell ref="AD2021:AE2022"/>
    <mergeCell ref="AF2021:AG2022"/>
    <mergeCell ref="BB2021:BC2022"/>
    <mergeCell ref="C2022:D2022"/>
    <mergeCell ref="AT2021:AU2022"/>
    <mergeCell ref="AV2021:AW2022"/>
    <mergeCell ref="AX2021:AY2022"/>
    <mergeCell ref="AZ2021:BA2022"/>
    <mergeCell ref="BD2021:BE2022"/>
    <mergeCell ref="AP2021:AQ2022"/>
    <mergeCell ref="AR2021:AS2022"/>
    <mergeCell ref="AH2021:AI2022"/>
    <mergeCell ref="AJ2021:AK2022"/>
    <mergeCell ref="B2023:B2024"/>
    <mergeCell ref="C2023:D2023"/>
    <mergeCell ref="E2023:E2024"/>
    <mergeCell ref="F2023:F2024"/>
    <mergeCell ref="H2023:I2024"/>
    <mergeCell ref="J2023:K2024"/>
    <mergeCell ref="G2023:G2024"/>
    <mergeCell ref="L2023:M2024"/>
    <mergeCell ref="N2023:O2024"/>
    <mergeCell ref="P2023:Q2024"/>
    <mergeCell ref="R2023:S2024"/>
    <mergeCell ref="T2023:U2024"/>
    <mergeCell ref="V2023:W2024"/>
    <mergeCell ref="X2023:Y2024"/>
    <mergeCell ref="Z2023:AA2024"/>
    <mergeCell ref="AB2023:AC2024"/>
    <mergeCell ref="AD2023:AE2024"/>
    <mergeCell ref="AF2023:AG2024"/>
    <mergeCell ref="AH2023:AI2024"/>
    <mergeCell ref="AJ2023:AK2024"/>
    <mergeCell ref="AL2023:AM2024"/>
    <mergeCell ref="AN2023:AO2024"/>
    <mergeCell ref="AP2023:AQ2024"/>
    <mergeCell ref="AR2023:AS2024"/>
    <mergeCell ref="AT2023:AU2024"/>
    <mergeCell ref="AV2023:AW2024"/>
    <mergeCell ref="AX2023:AY2024"/>
    <mergeCell ref="AZ2023:BA2024"/>
    <mergeCell ref="BB2023:BC2024"/>
    <mergeCell ref="BD2023:BE2024"/>
    <mergeCell ref="BF2023:BG2024"/>
    <mergeCell ref="BH2023:BI2024"/>
    <mergeCell ref="BJ2023:BK2024"/>
    <mergeCell ref="BL2023:BN2024"/>
    <mergeCell ref="C2024:D2024"/>
    <mergeCell ref="B2025:B2026"/>
    <mergeCell ref="C2025:D2025"/>
    <mergeCell ref="E2025:E2026"/>
    <mergeCell ref="F2025:F2026"/>
    <mergeCell ref="H2025:I2026"/>
    <mergeCell ref="J2025:K2026"/>
    <mergeCell ref="AL2025:AM2026"/>
    <mergeCell ref="AN2025:AO2026"/>
    <mergeCell ref="L2025:M2026"/>
    <mergeCell ref="N2025:O2026"/>
    <mergeCell ref="P2025:Q2026"/>
    <mergeCell ref="R2025:S2026"/>
    <mergeCell ref="T2025:U2026"/>
    <mergeCell ref="V2025:W2026"/>
    <mergeCell ref="BF2025:BG2026"/>
    <mergeCell ref="BH2025:BI2026"/>
    <mergeCell ref="BJ2025:BK2026"/>
    <mergeCell ref="BL2025:BN2026"/>
    <mergeCell ref="X2025:Y2026"/>
    <mergeCell ref="Z2025:AA2026"/>
    <mergeCell ref="AB2025:AC2026"/>
    <mergeCell ref="AD2025:AE2026"/>
    <mergeCell ref="AF2025:AG2026"/>
    <mergeCell ref="BB2025:BC2026"/>
    <mergeCell ref="C2026:D2026"/>
    <mergeCell ref="AT2025:AU2026"/>
    <mergeCell ref="AV2025:AW2026"/>
    <mergeCell ref="AX2025:AY2026"/>
    <mergeCell ref="AZ2025:BA2026"/>
    <mergeCell ref="BD2025:BE2026"/>
    <mergeCell ref="AP2025:AQ2026"/>
    <mergeCell ref="AR2025:AS2026"/>
    <mergeCell ref="AH2025:AI2026"/>
    <mergeCell ref="AJ2025:AK2026"/>
    <mergeCell ref="B2027:B2028"/>
    <mergeCell ref="C2027:D2027"/>
    <mergeCell ref="E2027:E2028"/>
    <mergeCell ref="F2027:F2028"/>
    <mergeCell ref="H2027:I2028"/>
    <mergeCell ref="J2027:K2028"/>
    <mergeCell ref="L2027:M2028"/>
    <mergeCell ref="N2027:O2028"/>
    <mergeCell ref="P2027:Q2028"/>
    <mergeCell ref="R2027:S2028"/>
    <mergeCell ref="T2027:U2028"/>
    <mergeCell ref="V2027:W2028"/>
    <mergeCell ref="X2027:Y2028"/>
    <mergeCell ref="Z2027:AA2028"/>
    <mergeCell ref="AB2027:AC2028"/>
    <mergeCell ref="AD2027:AE2028"/>
    <mergeCell ref="AF2027:AG2028"/>
    <mergeCell ref="AH2027:AI2028"/>
    <mergeCell ref="AJ2027:AK2028"/>
    <mergeCell ref="AL2027:AM2028"/>
    <mergeCell ref="AN2027:AO2028"/>
    <mergeCell ref="AP2027:AQ2028"/>
    <mergeCell ref="AR2027:AS2028"/>
    <mergeCell ref="AT2027:AU2028"/>
    <mergeCell ref="AV2027:AW2028"/>
    <mergeCell ref="AX2027:AY2028"/>
    <mergeCell ref="AZ2027:BA2028"/>
    <mergeCell ref="BB2027:BC2028"/>
    <mergeCell ref="BD2027:BE2028"/>
    <mergeCell ref="BF2027:BG2028"/>
    <mergeCell ref="BH2027:BI2028"/>
    <mergeCell ref="BJ2027:BK2028"/>
    <mergeCell ref="BL2027:BN2028"/>
    <mergeCell ref="C2028:D2028"/>
    <mergeCell ref="B2029:B2030"/>
    <mergeCell ref="C2029:D2029"/>
    <mergeCell ref="E2029:E2030"/>
    <mergeCell ref="F2029:F2030"/>
    <mergeCell ref="H2029:I2030"/>
    <mergeCell ref="J2029:K2030"/>
    <mergeCell ref="AL2029:AM2030"/>
    <mergeCell ref="AN2029:AO2030"/>
    <mergeCell ref="L2029:M2030"/>
    <mergeCell ref="N2029:O2030"/>
    <mergeCell ref="P2029:Q2030"/>
    <mergeCell ref="R2029:S2030"/>
    <mergeCell ref="T2029:U2030"/>
    <mergeCell ref="V2029:W2030"/>
    <mergeCell ref="BF2029:BG2030"/>
    <mergeCell ref="BH2029:BI2030"/>
    <mergeCell ref="BJ2029:BK2030"/>
    <mergeCell ref="BL2029:BN2030"/>
    <mergeCell ref="X2029:Y2030"/>
    <mergeCell ref="Z2029:AA2030"/>
    <mergeCell ref="AB2029:AC2030"/>
    <mergeCell ref="AD2029:AE2030"/>
    <mergeCell ref="AF2029:AG2030"/>
    <mergeCell ref="BB2029:BC2030"/>
    <mergeCell ref="C2030:D2030"/>
    <mergeCell ref="AT2029:AU2030"/>
    <mergeCell ref="AV2029:AW2030"/>
    <mergeCell ref="AX2029:AY2030"/>
    <mergeCell ref="AZ2029:BA2030"/>
    <mergeCell ref="BD2029:BE2030"/>
    <mergeCell ref="AP2029:AQ2030"/>
    <mergeCell ref="AR2029:AS2030"/>
    <mergeCell ref="AH2029:AI2030"/>
    <mergeCell ref="AJ2029:AK2030"/>
    <mergeCell ref="B2031:B2032"/>
    <mergeCell ref="C2031:D2031"/>
    <mergeCell ref="E2031:E2032"/>
    <mergeCell ref="F2031:F2032"/>
    <mergeCell ref="H2031:I2032"/>
    <mergeCell ref="J2031:K2032"/>
    <mergeCell ref="L2031:M2032"/>
    <mergeCell ref="N2031:O2032"/>
    <mergeCell ref="P2031:Q2032"/>
    <mergeCell ref="R2031:S2032"/>
    <mergeCell ref="T2031:U2032"/>
    <mergeCell ref="V2031:W2032"/>
    <mergeCell ref="X2031:Y2032"/>
    <mergeCell ref="Z2031:AA2032"/>
    <mergeCell ref="AB2031:AC2032"/>
    <mergeCell ref="AD2031:AE2032"/>
    <mergeCell ref="AF2031:AG2032"/>
    <mergeCell ref="AH2031:AI2032"/>
    <mergeCell ref="AJ2031:AK2032"/>
    <mergeCell ref="AL2031:AM2032"/>
    <mergeCell ref="AN2031:AO2032"/>
    <mergeCell ref="AP2031:AQ2032"/>
    <mergeCell ref="AR2031:AS2032"/>
    <mergeCell ref="AT2031:AU2032"/>
    <mergeCell ref="AV2031:AW2032"/>
    <mergeCell ref="AX2031:AY2032"/>
    <mergeCell ref="AZ2031:BA2032"/>
    <mergeCell ref="BB2031:BC2032"/>
    <mergeCell ref="BD2031:BE2032"/>
    <mergeCell ref="BF2031:BG2032"/>
    <mergeCell ref="BH2031:BI2032"/>
    <mergeCell ref="BJ2031:BK2032"/>
    <mergeCell ref="BL2031:BN2032"/>
    <mergeCell ref="C2032:D2032"/>
    <mergeCell ref="B2033:B2034"/>
    <mergeCell ref="C2033:D2033"/>
    <mergeCell ref="E2033:E2034"/>
    <mergeCell ref="F2033:F2034"/>
    <mergeCell ref="H2033:I2034"/>
    <mergeCell ref="J2033:K2034"/>
    <mergeCell ref="AL2033:AM2034"/>
    <mergeCell ref="AN2033:AO2034"/>
    <mergeCell ref="L2033:M2034"/>
    <mergeCell ref="N2033:O2034"/>
    <mergeCell ref="P2033:Q2034"/>
    <mergeCell ref="R2033:S2034"/>
    <mergeCell ref="T2033:U2034"/>
    <mergeCell ref="V2033:W2034"/>
    <mergeCell ref="BF2033:BG2034"/>
    <mergeCell ref="BH2033:BI2034"/>
    <mergeCell ref="BJ2033:BK2034"/>
    <mergeCell ref="BL2033:BN2034"/>
    <mergeCell ref="X2033:Y2034"/>
    <mergeCell ref="Z2033:AA2034"/>
    <mergeCell ref="AB2033:AC2034"/>
    <mergeCell ref="AD2033:AE2034"/>
    <mergeCell ref="AF2033:AG2034"/>
    <mergeCell ref="BB2033:BC2034"/>
    <mergeCell ref="C2034:D2034"/>
    <mergeCell ref="AT2033:AU2034"/>
    <mergeCell ref="AV2033:AW2034"/>
    <mergeCell ref="AX2033:AY2034"/>
    <mergeCell ref="AZ2033:BA2034"/>
    <mergeCell ref="BD2033:BE2034"/>
    <mergeCell ref="AP2033:AQ2034"/>
    <mergeCell ref="AR2033:AS2034"/>
    <mergeCell ref="AH2033:AI2034"/>
    <mergeCell ref="AJ2033:AK2034"/>
    <mergeCell ref="B2035:B2036"/>
    <mergeCell ref="C2035:D2035"/>
    <mergeCell ref="E2035:E2036"/>
    <mergeCell ref="F2035:F2036"/>
    <mergeCell ref="H2035:I2036"/>
    <mergeCell ref="J2035:K2036"/>
    <mergeCell ref="L2035:M2036"/>
    <mergeCell ref="N2035:O2036"/>
    <mergeCell ref="P2035:Q2036"/>
    <mergeCell ref="R2035:S2036"/>
    <mergeCell ref="T2035:U2036"/>
    <mergeCell ref="V2035:W2036"/>
    <mergeCell ref="X2035:Y2036"/>
    <mergeCell ref="Z2035:AA2036"/>
    <mergeCell ref="AB2035:AC2036"/>
    <mergeCell ref="AD2035:AE2036"/>
    <mergeCell ref="AF2035:AG2036"/>
    <mergeCell ref="AH2035:AI2036"/>
    <mergeCell ref="AJ2035:AK2036"/>
    <mergeCell ref="AL2035:AM2036"/>
    <mergeCell ref="AN2035:AO2036"/>
    <mergeCell ref="AP2035:AQ2036"/>
    <mergeCell ref="AR2035:AS2036"/>
    <mergeCell ref="AT2035:AU2036"/>
    <mergeCell ref="AV2035:AW2036"/>
    <mergeCell ref="AX2035:AY2036"/>
    <mergeCell ref="AZ2035:BA2036"/>
    <mergeCell ref="BB2035:BC2036"/>
    <mergeCell ref="BD2035:BE2036"/>
    <mergeCell ref="BF2035:BG2036"/>
    <mergeCell ref="BH2035:BI2036"/>
    <mergeCell ref="BJ2035:BK2036"/>
    <mergeCell ref="BL2035:BN2036"/>
    <mergeCell ref="C2036:D2036"/>
    <mergeCell ref="B2037:B2038"/>
    <mergeCell ref="C2037:D2037"/>
    <mergeCell ref="E2037:E2038"/>
    <mergeCell ref="F2037:F2038"/>
    <mergeCell ref="H2037:I2038"/>
    <mergeCell ref="J2037:K2038"/>
    <mergeCell ref="AL2037:AM2038"/>
    <mergeCell ref="AN2037:AO2038"/>
    <mergeCell ref="L2037:M2038"/>
    <mergeCell ref="N2037:O2038"/>
    <mergeCell ref="P2037:Q2038"/>
    <mergeCell ref="R2037:S2038"/>
    <mergeCell ref="T2037:U2038"/>
    <mergeCell ref="V2037:W2038"/>
    <mergeCell ref="BF2037:BG2038"/>
    <mergeCell ref="BH2037:BI2038"/>
    <mergeCell ref="BJ2037:BK2038"/>
    <mergeCell ref="BL2037:BN2038"/>
    <mergeCell ref="X2037:Y2038"/>
    <mergeCell ref="Z2037:AA2038"/>
    <mergeCell ref="AB2037:AC2038"/>
    <mergeCell ref="AD2037:AE2038"/>
    <mergeCell ref="AF2037:AG2038"/>
    <mergeCell ref="BB2037:BC2038"/>
    <mergeCell ref="C2038:D2038"/>
    <mergeCell ref="AT2037:AU2038"/>
    <mergeCell ref="AV2037:AW2038"/>
    <mergeCell ref="AX2037:AY2038"/>
    <mergeCell ref="AZ2037:BA2038"/>
    <mergeCell ref="BD2037:BE2038"/>
    <mergeCell ref="AP2037:AQ2038"/>
    <mergeCell ref="AR2037:AS2038"/>
    <mergeCell ref="AH2037:AI2038"/>
    <mergeCell ref="AJ2037:AK2038"/>
    <mergeCell ref="B2039:B2040"/>
    <mergeCell ref="C2039:D2039"/>
    <mergeCell ref="E2039:E2040"/>
    <mergeCell ref="F2039:F2040"/>
    <mergeCell ref="H2039:I2040"/>
    <mergeCell ref="J2039:K2040"/>
    <mergeCell ref="L2039:M2040"/>
    <mergeCell ref="N2039:O2040"/>
    <mergeCell ref="P2039:Q2040"/>
    <mergeCell ref="R2039:S2040"/>
    <mergeCell ref="T2039:U2040"/>
    <mergeCell ref="V2039:W2040"/>
    <mergeCell ref="X2039:Y2040"/>
    <mergeCell ref="Z2039:AA2040"/>
    <mergeCell ref="AB2039:AC2040"/>
    <mergeCell ref="AD2039:AE2040"/>
    <mergeCell ref="AF2039:AG2040"/>
    <mergeCell ref="AH2039:AI2040"/>
    <mergeCell ref="AJ2039:AK2040"/>
    <mergeCell ref="AL2039:AM2040"/>
    <mergeCell ref="AN2039:AO2040"/>
    <mergeCell ref="AP2039:AQ2040"/>
    <mergeCell ref="AR2039:AS2040"/>
    <mergeCell ref="AT2039:AU2040"/>
    <mergeCell ref="AV2039:AW2040"/>
    <mergeCell ref="AX2039:AY2040"/>
    <mergeCell ref="AZ2039:BA2040"/>
    <mergeCell ref="BB2039:BC2040"/>
    <mergeCell ref="BD2039:BE2040"/>
    <mergeCell ref="BF2039:BG2040"/>
    <mergeCell ref="BH2039:BI2040"/>
    <mergeCell ref="BJ2039:BK2040"/>
    <mergeCell ref="BL2039:BN2040"/>
    <mergeCell ref="C2040:D2040"/>
    <mergeCell ref="B2041:B2042"/>
    <mergeCell ref="C2041:D2041"/>
    <mergeCell ref="E2041:E2042"/>
    <mergeCell ref="F2041:F2042"/>
    <mergeCell ref="H2041:I2042"/>
    <mergeCell ref="J2041:K2042"/>
    <mergeCell ref="AL2041:AM2042"/>
    <mergeCell ref="AN2041:AO2042"/>
    <mergeCell ref="L2041:M2042"/>
    <mergeCell ref="N2041:O2042"/>
    <mergeCell ref="P2041:Q2042"/>
    <mergeCell ref="R2041:S2042"/>
    <mergeCell ref="T2041:U2042"/>
    <mergeCell ref="V2041:W2042"/>
    <mergeCell ref="BF2041:BG2042"/>
    <mergeCell ref="BH2041:BI2042"/>
    <mergeCell ref="BJ2041:BK2042"/>
    <mergeCell ref="BL2041:BN2042"/>
    <mergeCell ref="X2041:Y2042"/>
    <mergeCell ref="Z2041:AA2042"/>
    <mergeCell ref="AB2041:AC2042"/>
    <mergeCell ref="AD2041:AE2042"/>
    <mergeCell ref="AF2041:AG2042"/>
    <mergeCell ref="BB2041:BC2042"/>
    <mergeCell ref="C2042:D2042"/>
    <mergeCell ref="AT2041:AU2042"/>
    <mergeCell ref="AV2041:AW2042"/>
    <mergeCell ref="AX2041:AY2042"/>
    <mergeCell ref="AZ2041:BA2042"/>
    <mergeCell ref="BD2041:BE2042"/>
    <mergeCell ref="AP2041:AQ2042"/>
    <mergeCell ref="AR2041:AS2042"/>
    <mergeCell ref="AH2041:AI2042"/>
    <mergeCell ref="AJ2041:AK2042"/>
    <mergeCell ref="B2043:B2044"/>
    <mergeCell ref="C2043:D2043"/>
    <mergeCell ref="E2043:E2044"/>
    <mergeCell ref="F2043:F2044"/>
    <mergeCell ref="H2043:I2044"/>
    <mergeCell ref="J2043:K2044"/>
    <mergeCell ref="L2043:M2044"/>
    <mergeCell ref="N2043:O2044"/>
    <mergeCell ref="P2043:Q2044"/>
    <mergeCell ref="R2043:S2044"/>
    <mergeCell ref="T2043:U2044"/>
    <mergeCell ref="V2043:W2044"/>
    <mergeCell ref="X2043:Y2044"/>
    <mergeCell ref="Z2043:AA2044"/>
    <mergeCell ref="AB2043:AC2044"/>
    <mergeCell ref="AD2043:AE2044"/>
    <mergeCell ref="AF2043:AG2044"/>
    <mergeCell ref="AH2043:AI2044"/>
    <mergeCell ref="AJ2043:AK2044"/>
    <mergeCell ref="AL2043:AM2044"/>
    <mergeCell ref="AN2043:AO2044"/>
    <mergeCell ref="AP2043:AQ2044"/>
    <mergeCell ref="AR2043:AS2044"/>
    <mergeCell ref="AT2043:AU2044"/>
    <mergeCell ref="AV2043:AW2044"/>
    <mergeCell ref="AX2043:AY2044"/>
    <mergeCell ref="AZ2043:BA2044"/>
    <mergeCell ref="BB2043:BC2044"/>
    <mergeCell ref="BD2043:BE2044"/>
    <mergeCell ref="BF2043:BG2044"/>
    <mergeCell ref="BH2043:BI2044"/>
    <mergeCell ref="BJ2043:BK2044"/>
    <mergeCell ref="BL2043:BN2044"/>
    <mergeCell ref="C2044:D2044"/>
    <mergeCell ref="B2045:B2046"/>
    <mergeCell ref="C2045:D2045"/>
    <mergeCell ref="E2045:E2046"/>
    <mergeCell ref="F2045:F2046"/>
    <mergeCell ref="H2045:I2046"/>
    <mergeCell ref="J2045:K2046"/>
    <mergeCell ref="AL2045:AM2046"/>
    <mergeCell ref="AN2045:AO2046"/>
    <mergeCell ref="L2045:M2046"/>
    <mergeCell ref="N2045:O2046"/>
    <mergeCell ref="P2045:Q2046"/>
    <mergeCell ref="R2045:S2046"/>
    <mergeCell ref="T2045:U2046"/>
    <mergeCell ref="V2045:W2046"/>
    <mergeCell ref="BF2045:BG2046"/>
    <mergeCell ref="BH2045:BI2046"/>
    <mergeCell ref="BJ2045:BK2046"/>
    <mergeCell ref="BL2045:BN2046"/>
    <mergeCell ref="X2045:Y2046"/>
    <mergeCell ref="Z2045:AA2046"/>
    <mergeCell ref="AB2045:AC2046"/>
    <mergeCell ref="AD2045:AE2046"/>
    <mergeCell ref="AF2045:AG2046"/>
    <mergeCell ref="BB2045:BC2046"/>
    <mergeCell ref="C2046:D2046"/>
    <mergeCell ref="AT2045:AU2046"/>
    <mergeCell ref="AV2045:AW2046"/>
    <mergeCell ref="AX2045:AY2046"/>
    <mergeCell ref="AZ2045:BA2046"/>
    <mergeCell ref="BD2045:BE2046"/>
    <mergeCell ref="AP2045:AQ2046"/>
    <mergeCell ref="AR2045:AS2046"/>
    <mergeCell ref="AH2045:AI2046"/>
    <mergeCell ref="AJ2045:AK2046"/>
    <mergeCell ref="B2047:B2048"/>
    <mergeCell ref="C2047:D2047"/>
    <mergeCell ref="E2047:E2048"/>
    <mergeCell ref="F2047:F2048"/>
    <mergeCell ref="H2047:I2048"/>
    <mergeCell ref="J2047:K2048"/>
    <mergeCell ref="L2047:M2048"/>
    <mergeCell ref="N2047:O2048"/>
    <mergeCell ref="P2047:Q2048"/>
    <mergeCell ref="R2047:S2048"/>
    <mergeCell ref="T2047:U2048"/>
    <mergeCell ref="V2047:W2048"/>
    <mergeCell ref="X2047:Y2048"/>
    <mergeCell ref="Z2047:AA2048"/>
    <mergeCell ref="AB2047:AC2048"/>
    <mergeCell ref="AD2047:AE2048"/>
    <mergeCell ref="AF2047:AG2048"/>
    <mergeCell ref="AH2047:AI2048"/>
    <mergeCell ref="AJ2047:AK2048"/>
    <mergeCell ref="AL2047:AM2048"/>
    <mergeCell ref="AN2047:AO2048"/>
    <mergeCell ref="AP2047:AQ2048"/>
    <mergeCell ref="AR2047:AS2048"/>
    <mergeCell ref="AT2047:AU2048"/>
    <mergeCell ref="AV2047:AW2048"/>
    <mergeCell ref="AX2047:AY2048"/>
    <mergeCell ref="AZ2047:BA2048"/>
    <mergeCell ref="BB2047:BC2048"/>
    <mergeCell ref="BD2047:BE2048"/>
    <mergeCell ref="BF2047:BG2048"/>
    <mergeCell ref="BH2047:BI2048"/>
    <mergeCell ref="BJ2047:BK2048"/>
    <mergeCell ref="BL2047:BN2048"/>
    <mergeCell ref="C2048:D2048"/>
    <mergeCell ref="B2049:B2050"/>
    <mergeCell ref="C2049:D2049"/>
    <mergeCell ref="E2049:E2050"/>
    <mergeCell ref="F2049:F2050"/>
    <mergeCell ref="H2049:I2050"/>
    <mergeCell ref="J2049:K2050"/>
    <mergeCell ref="AL2049:AM2050"/>
    <mergeCell ref="AN2049:AO2050"/>
    <mergeCell ref="L2049:M2050"/>
    <mergeCell ref="N2049:O2050"/>
    <mergeCell ref="P2049:Q2050"/>
    <mergeCell ref="R2049:S2050"/>
    <mergeCell ref="T2049:U2050"/>
    <mergeCell ref="V2049:W2050"/>
    <mergeCell ref="BF2049:BG2050"/>
    <mergeCell ref="BH2049:BI2050"/>
    <mergeCell ref="BJ2049:BK2050"/>
    <mergeCell ref="BL2049:BN2050"/>
    <mergeCell ref="X2049:Y2050"/>
    <mergeCell ref="Z2049:AA2050"/>
    <mergeCell ref="AB2049:AC2050"/>
    <mergeCell ref="AD2049:AE2050"/>
    <mergeCell ref="AF2049:AG2050"/>
    <mergeCell ref="BB2049:BC2050"/>
    <mergeCell ref="C2050:D2050"/>
    <mergeCell ref="AT2049:AU2050"/>
    <mergeCell ref="AV2049:AW2050"/>
    <mergeCell ref="AX2049:AY2050"/>
    <mergeCell ref="AZ2049:BA2050"/>
    <mergeCell ref="BD2049:BE2050"/>
    <mergeCell ref="AP2049:AQ2050"/>
    <mergeCell ref="AR2049:AS2050"/>
    <mergeCell ref="AH2049:AI2050"/>
    <mergeCell ref="AJ2049:AK2050"/>
    <mergeCell ref="B2051:B2052"/>
    <mergeCell ref="C2051:D2051"/>
    <mergeCell ref="E2051:E2052"/>
    <mergeCell ref="F2051:F2052"/>
    <mergeCell ref="H2051:I2052"/>
    <mergeCell ref="J2051:K2052"/>
    <mergeCell ref="L2051:M2052"/>
    <mergeCell ref="N2051:O2052"/>
    <mergeCell ref="P2051:Q2052"/>
    <mergeCell ref="R2051:S2052"/>
    <mergeCell ref="T2051:U2052"/>
    <mergeCell ref="V2051:W2052"/>
    <mergeCell ref="X2051:Y2052"/>
    <mergeCell ref="Z2051:AA2052"/>
    <mergeCell ref="AB2051:AC2052"/>
    <mergeCell ref="AD2051:AE2052"/>
    <mergeCell ref="AF2051:AG2052"/>
    <mergeCell ref="AH2051:AI2052"/>
    <mergeCell ref="AJ2051:AK2052"/>
    <mergeCell ref="AL2051:AM2052"/>
    <mergeCell ref="AN2051:AO2052"/>
    <mergeCell ref="AP2051:AQ2052"/>
    <mergeCell ref="AR2051:AS2052"/>
    <mergeCell ref="AT2051:AU2052"/>
    <mergeCell ref="AV2051:AW2052"/>
    <mergeCell ref="AX2051:AY2052"/>
    <mergeCell ref="AZ2051:BA2052"/>
    <mergeCell ref="BB2051:BC2052"/>
    <mergeCell ref="BD2051:BE2052"/>
    <mergeCell ref="BF2051:BG2052"/>
    <mergeCell ref="BH2051:BI2052"/>
    <mergeCell ref="BJ2051:BK2052"/>
    <mergeCell ref="BL2051:BN2052"/>
    <mergeCell ref="C2052:D2052"/>
    <mergeCell ref="B2053:B2054"/>
    <mergeCell ref="C2053:D2053"/>
    <mergeCell ref="E2053:E2054"/>
    <mergeCell ref="F2053:F2054"/>
    <mergeCell ref="H2053:I2054"/>
    <mergeCell ref="J2053:K2054"/>
    <mergeCell ref="AL2053:AM2054"/>
    <mergeCell ref="AN2053:AO2054"/>
    <mergeCell ref="L2053:M2054"/>
    <mergeCell ref="N2053:O2054"/>
    <mergeCell ref="P2053:Q2054"/>
    <mergeCell ref="R2053:S2054"/>
    <mergeCell ref="T2053:U2054"/>
    <mergeCell ref="V2053:W2054"/>
    <mergeCell ref="BF2053:BG2054"/>
    <mergeCell ref="BH2053:BI2054"/>
    <mergeCell ref="BJ2053:BK2054"/>
    <mergeCell ref="BL2053:BN2054"/>
    <mergeCell ref="X2053:Y2054"/>
    <mergeCell ref="Z2053:AA2054"/>
    <mergeCell ref="AB2053:AC2054"/>
    <mergeCell ref="AD2053:AE2054"/>
    <mergeCell ref="AF2053:AG2054"/>
    <mergeCell ref="BB2053:BC2054"/>
    <mergeCell ref="C2054:D2054"/>
    <mergeCell ref="AT2053:AU2054"/>
    <mergeCell ref="AV2053:AW2054"/>
    <mergeCell ref="AX2053:AY2054"/>
    <mergeCell ref="AZ2053:BA2054"/>
    <mergeCell ref="BD2053:BE2054"/>
    <mergeCell ref="AP2053:AQ2054"/>
    <mergeCell ref="AR2053:AS2054"/>
    <mergeCell ref="AH2053:AI2054"/>
    <mergeCell ref="AJ2053:AK2054"/>
    <mergeCell ref="B2055:B2056"/>
    <mergeCell ref="C2055:D2055"/>
    <mergeCell ref="E2055:E2056"/>
    <mergeCell ref="F2055:F2056"/>
    <mergeCell ref="H2055:I2056"/>
    <mergeCell ref="J2055:K2056"/>
    <mergeCell ref="L2055:M2056"/>
    <mergeCell ref="N2055:O2056"/>
    <mergeCell ref="P2055:Q2056"/>
    <mergeCell ref="R2055:S2056"/>
    <mergeCell ref="T2055:U2056"/>
    <mergeCell ref="V2055:W2056"/>
    <mergeCell ref="X2055:Y2056"/>
    <mergeCell ref="Z2055:AA2056"/>
    <mergeCell ref="AB2055:AC2056"/>
    <mergeCell ref="AD2055:AE2056"/>
    <mergeCell ref="AF2055:AG2056"/>
    <mergeCell ref="AH2055:AI2056"/>
    <mergeCell ref="AJ2055:AK2056"/>
    <mergeCell ref="AL2055:AM2056"/>
    <mergeCell ref="AN2055:AO2056"/>
    <mergeCell ref="AP2055:AQ2056"/>
    <mergeCell ref="AR2055:AS2056"/>
    <mergeCell ref="AT2055:AU2056"/>
    <mergeCell ref="AV2055:AW2056"/>
    <mergeCell ref="AX2055:AY2056"/>
    <mergeCell ref="AZ2055:BA2056"/>
    <mergeCell ref="BB2055:BC2056"/>
    <mergeCell ref="BD2055:BE2056"/>
    <mergeCell ref="BF2055:BG2056"/>
    <mergeCell ref="BH2055:BI2056"/>
    <mergeCell ref="BJ2055:BK2056"/>
    <mergeCell ref="BL2055:BN2056"/>
    <mergeCell ref="C2056:D2056"/>
    <mergeCell ref="B2057:C2058"/>
    <mergeCell ref="D2057:E2058"/>
    <mergeCell ref="H2057:I2058"/>
    <mergeCell ref="J2057:K2058"/>
    <mergeCell ref="L2057:M2058"/>
    <mergeCell ref="N2057:O2058"/>
    <mergeCell ref="P2057:Q2058"/>
    <mergeCell ref="R2057:S2058"/>
    <mergeCell ref="T2057:U2058"/>
    <mergeCell ref="V2057:W2058"/>
    <mergeCell ref="X2057:Y2058"/>
    <mergeCell ref="Z2057:AA2058"/>
    <mergeCell ref="AB2057:AC2058"/>
    <mergeCell ref="AD2057:AE2058"/>
    <mergeCell ref="AF2057:AG2058"/>
    <mergeCell ref="AH2057:AI2058"/>
    <mergeCell ref="AJ2057:AK2058"/>
    <mergeCell ref="AL2057:AM2058"/>
    <mergeCell ref="AN2057:AO2058"/>
    <mergeCell ref="AP2057:AQ2058"/>
    <mergeCell ref="AR2057:AS2058"/>
    <mergeCell ref="AT2057:AU2058"/>
    <mergeCell ref="AV2057:AW2058"/>
    <mergeCell ref="AX2057:AY2058"/>
    <mergeCell ref="AZ2057:BA2058"/>
    <mergeCell ref="BB2057:BC2058"/>
    <mergeCell ref="BD2057:BE2058"/>
    <mergeCell ref="BF2057:BG2058"/>
    <mergeCell ref="BH2057:BI2058"/>
    <mergeCell ref="BJ2057:BK2058"/>
    <mergeCell ref="BL2057:BN2058"/>
    <mergeCell ref="B2059:C2059"/>
    <mergeCell ref="D2059:E2059"/>
    <mergeCell ref="H2059:I2059"/>
    <mergeCell ref="J2059:K2059"/>
    <mergeCell ref="L2059:M2059"/>
    <mergeCell ref="N2059:O2059"/>
    <mergeCell ref="P2059:Q2059"/>
    <mergeCell ref="R2059:S2059"/>
    <mergeCell ref="T2059:U2059"/>
    <mergeCell ref="V2059:W2059"/>
    <mergeCell ref="X2059:Y2059"/>
    <mergeCell ref="Z2059:AA2059"/>
    <mergeCell ref="AB2059:AC2059"/>
    <mergeCell ref="AD2059:AE2059"/>
    <mergeCell ref="AF2059:AG2059"/>
    <mergeCell ref="AX2059:AY2059"/>
    <mergeCell ref="AZ2059:BA2059"/>
    <mergeCell ref="BB2059:BC2059"/>
    <mergeCell ref="BD2059:BE2059"/>
    <mergeCell ref="AH2059:AI2059"/>
    <mergeCell ref="AJ2059:AK2059"/>
    <mergeCell ref="AL2059:AM2059"/>
    <mergeCell ref="AN2059:AO2059"/>
    <mergeCell ref="AP2059:AQ2059"/>
    <mergeCell ref="AR2059:AS2059"/>
    <mergeCell ref="BF2059:BG2059"/>
    <mergeCell ref="BH2059:BI2059"/>
    <mergeCell ref="BJ2059:BK2059"/>
    <mergeCell ref="BL2059:BN2059"/>
    <mergeCell ref="D2060:E2060"/>
    <mergeCell ref="J2060:K2060"/>
    <mergeCell ref="L2060:M2060"/>
    <mergeCell ref="N2060:O2060"/>
    <mergeCell ref="AT2059:AU2059"/>
    <mergeCell ref="AV2059:AW2059"/>
    <mergeCell ref="AD2062:AF2062"/>
    <mergeCell ref="AH2062:AJ2062"/>
    <mergeCell ref="AK2062:AN2062"/>
    <mergeCell ref="AO2062:AQ2062"/>
    <mergeCell ref="B2062:C2062"/>
    <mergeCell ref="D2062:E2062"/>
    <mergeCell ref="H2062:J2062"/>
    <mergeCell ref="L2062:N2062"/>
    <mergeCell ref="O2062:R2062"/>
    <mergeCell ref="S2062:U2062"/>
    <mergeCell ref="H2064:J2064"/>
    <mergeCell ref="L2064:N2064"/>
    <mergeCell ref="O2064:R2064"/>
    <mergeCell ref="S2064:U2064"/>
    <mergeCell ref="W2062:Y2062"/>
    <mergeCell ref="Z2062:AC2062"/>
    <mergeCell ref="AS2062:AU2062"/>
    <mergeCell ref="AZ2062:BD2062"/>
    <mergeCell ref="BE2062:BG2062"/>
    <mergeCell ref="BI2062:BK2062"/>
    <mergeCell ref="AS2064:AU2064"/>
    <mergeCell ref="AZ2064:BD2064"/>
    <mergeCell ref="BE2064:BG2064"/>
    <mergeCell ref="BI2064:BK2064"/>
    <mergeCell ref="BA2065:BN2065"/>
    <mergeCell ref="B2067:BN2067"/>
    <mergeCell ref="W2064:Y2064"/>
    <mergeCell ref="Z2064:AC2064"/>
    <mergeCell ref="AD2064:AF2064"/>
    <mergeCell ref="AH2064:AJ2064"/>
    <mergeCell ref="AK2064:AN2064"/>
    <mergeCell ref="AO2064:AQ2064"/>
    <mergeCell ref="B2064:C2064"/>
    <mergeCell ref="D2064:E2064"/>
    <mergeCell ref="C2071:D2071"/>
    <mergeCell ref="E2071:AC2071"/>
    <mergeCell ref="AE2071:AH2071"/>
    <mergeCell ref="AI2071:AZ2071"/>
    <mergeCell ref="BA2071:BC2071"/>
    <mergeCell ref="BD2071:BM2071"/>
    <mergeCell ref="N2075:O2075"/>
    <mergeCell ref="P2075:Q2075"/>
    <mergeCell ref="BN2068:BP2069"/>
    <mergeCell ref="E2069:AC2069"/>
    <mergeCell ref="AE2069:AK2069"/>
    <mergeCell ref="AL2069:BM2069"/>
    <mergeCell ref="AN2074:AS2074"/>
    <mergeCell ref="AT2074:AY2074"/>
    <mergeCell ref="AX2075:AY2075"/>
    <mergeCell ref="AZ2074:BE2074"/>
    <mergeCell ref="B2074:B2075"/>
    <mergeCell ref="C2074:D2075"/>
    <mergeCell ref="H2074:I2075"/>
    <mergeCell ref="J2074:O2074"/>
    <mergeCell ref="P2074:U2074"/>
    <mergeCell ref="V2074:W2075"/>
    <mergeCell ref="J2075:K2075"/>
    <mergeCell ref="R2075:S2075"/>
    <mergeCell ref="T2075:U2075"/>
    <mergeCell ref="L2075:M2075"/>
    <mergeCell ref="BF2074:BK2074"/>
    <mergeCell ref="BL2074:BN2075"/>
    <mergeCell ref="AH2075:AI2075"/>
    <mergeCell ref="AJ2075:AK2075"/>
    <mergeCell ref="AL2075:AM2075"/>
    <mergeCell ref="AN2075:AO2075"/>
    <mergeCell ref="AR2075:AS2075"/>
    <mergeCell ref="AT2075:AU2075"/>
    <mergeCell ref="AV2075:AW2075"/>
    <mergeCell ref="AZ2075:BA2075"/>
    <mergeCell ref="AB2075:AC2075"/>
    <mergeCell ref="AD2075:AE2075"/>
    <mergeCell ref="AF2075:AG2075"/>
    <mergeCell ref="AP2075:AQ2075"/>
    <mergeCell ref="X2074:Y2075"/>
    <mergeCell ref="Z2074:AA2075"/>
    <mergeCell ref="AB2074:AG2074"/>
    <mergeCell ref="AH2074:AM2074"/>
    <mergeCell ref="BB2075:BC2075"/>
    <mergeCell ref="BD2075:BE2075"/>
    <mergeCell ref="BF2075:BG2075"/>
    <mergeCell ref="BH2075:BI2075"/>
    <mergeCell ref="BJ2075:BK2075"/>
    <mergeCell ref="B2076:B2077"/>
    <mergeCell ref="C2076:D2076"/>
    <mergeCell ref="E2076:E2077"/>
    <mergeCell ref="F2076:F2077"/>
    <mergeCell ref="H2076:I2077"/>
    <mergeCell ref="J2076:K2077"/>
    <mergeCell ref="C2077:D2077"/>
    <mergeCell ref="L2076:M2077"/>
    <mergeCell ref="N2076:O2077"/>
    <mergeCell ref="P2076:Q2077"/>
    <mergeCell ref="R2076:S2077"/>
    <mergeCell ref="T2076:U2077"/>
    <mergeCell ref="V2076:W2077"/>
    <mergeCell ref="X2076:Y2077"/>
    <mergeCell ref="Z2076:AA2077"/>
    <mergeCell ref="AB2076:AC2077"/>
    <mergeCell ref="AD2076:AE2077"/>
    <mergeCell ref="AF2076:AG2077"/>
    <mergeCell ref="BB2076:BC2077"/>
    <mergeCell ref="AH2076:AI2077"/>
    <mergeCell ref="AJ2076:AK2077"/>
    <mergeCell ref="AL2076:AM2077"/>
    <mergeCell ref="AN2076:AO2077"/>
    <mergeCell ref="AP2076:AQ2077"/>
    <mergeCell ref="AR2076:AS2077"/>
    <mergeCell ref="BF2076:BG2077"/>
    <mergeCell ref="BH2076:BI2077"/>
    <mergeCell ref="BJ2076:BK2077"/>
    <mergeCell ref="BL2076:BN2077"/>
    <mergeCell ref="AT2076:AU2077"/>
    <mergeCell ref="AV2076:AW2077"/>
    <mergeCell ref="AX2076:AY2077"/>
    <mergeCell ref="AZ2076:BA2077"/>
    <mergeCell ref="BD2076:BE2077"/>
    <mergeCell ref="B2078:B2079"/>
    <mergeCell ref="C2078:D2078"/>
    <mergeCell ref="E2078:E2079"/>
    <mergeCell ref="F2078:F2079"/>
    <mergeCell ref="H2078:I2079"/>
    <mergeCell ref="J2078:K2079"/>
    <mergeCell ref="G2078:G2079"/>
    <mergeCell ref="L2078:M2079"/>
    <mergeCell ref="N2078:O2079"/>
    <mergeCell ref="P2078:Q2079"/>
    <mergeCell ref="R2078:S2079"/>
    <mergeCell ref="T2078:U2079"/>
    <mergeCell ref="V2078:W2079"/>
    <mergeCell ref="X2078:Y2079"/>
    <mergeCell ref="Z2078:AA2079"/>
    <mergeCell ref="AB2078:AC2079"/>
    <mergeCell ref="AD2078:AE2079"/>
    <mergeCell ref="AF2078:AG2079"/>
    <mergeCell ref="AH2078:AI2079"/>
    <mergeCell ref="AJ2078:AK2079"/>
    <mergeCell ref="AL2078:AM2079"/>
    <mergeCell ref="AN2078:AO2079"/>
    <mergeCell ref="AP2078:AQ2079"/>
    <mergeCell ref="AR2078:AS2079"/>
    <mergeCell ref="AT2078:AU2079"/>
    <mergeCell ref="AV2078:AW2079"/>
    <mergeCell ref="AX2078:AY2079"/>
    <mergeCell ref="AZ2078:BA2079"/>
    <mergeCell ref="BB2078:BC2079"/>
    <mergeCell ref="BD2078:BE2079"/>
    <mergeCell ref="BF2078:BG2079"/>
    <mergeCell ref="BH2078:BI2079"/>
    <mergeCell ref="BJ2078:BK2079"/>
    <mergeCell ref="BL2078:BN2079"/>
    <mergeCell ref="C2079:D2079"/>
    <mergeCell ref="B2080:B2081"/>
    <mergeCell ref="C2080:D2080"/>
    <mergeCell ref="E2080:E2081"/>
    <mergeCell ref="F2080:F2081"/>
    <mergeCell ref="H2080:I2081"/>
    <mergeCell ref="J2080:K2081"/>
    <mergeCell ref="AL2080:AM2081"/>
    <mergeCell ref="AN2080:AO2081"/>
    <mergeCell ref="L2080:M2081"/>
    <mergeCell ref="N2080:O2081"/>
    <mergeCell ref="P2080:Q2081"/>
    <mergeCell ref="R2080:S2081"/>
    <mergeCell ref="T2080:U2081"/>
    <mergeCell ref="V2080:W2081"/>
    <mergeCell ref="BF2080:BG2081"/>
    <mergeCell ref="BH2080:BI2081"/>
    <mergeCell ref="BJ2080:BK2081"/>
    <mergeCell ref="BL2080:BN2081"/>
    <mergeCell ref="X2080:Y2081"/>
    <mergeCell ref="Z2080:AA2081"/>
    <mergeCell ref="AB2080:AC2081"/>
    <mergeCell ref="AD2080:AE2081"/>
    <mergeCell ref="AF2080:AG2081"/>
    <mergeCell ref="BB2080:BC2081"/>
    <mergeCell ref="C2081:D2081"/>
    <mergeCell ref="AT2080:AU2081"/>
    <mergeCell ref="AV2080:AW2081"/>
    <mergeCell ref="AX2080:AY2081"/>
    <mergeCell ref="AZ2080:BA2081"/>
    <mergeCell ref="BD2080:BE2081"/>
    <mergeCell ref="AP2080:AQ2081"/>
    <mergeCell ref="AR2080:AS2081"/>
    <mergeCell ref="AH2080:AI2081"/>
    <mergeCell ref="AJ2080:AK2081"/>
    <mergeCell ref="B2082:B2083"/>
    <mergeCell ref="C2082:D2082"/>
    <mergeCell ref="E2082:E2083"/>
    <mergeCell ref="F2082:F2083"/>
    <mergeCell ref="H2082:I2083"/>
    <mergeCell ref="J2082:K2083"/>
    <mergeCell ref="L2082:M2083"/>
    <mergeCell ref="N2082:O2083"/>
    <mergeCell ref="P2082:Q2083"/>
    <mergeCell ref="R2082:S2083"/>
    <mergeCell ref="T2082:U2083"/>
    <mergeCell ref="V2082:W2083"/>
    <mergeCell ref="X2082:Y2083"/>
    <mergeCell ref="Z2082:AA2083"/>
    <mergeCell ref="AB2082:AC2083"/>
    <mergeCell ref="AD2082:AE2083"/>
    <mergeCell ref="AF2082:AG2083"/>
    <mergeCell ref="AH2082:AI2083"/>
    <mergeCell ref="AJ2082:AK2083"/>
    <mergeCell ref="AL2082:AM2083"/>
    <mergeCell ref="AN2082:AO2083"/>
    <mergeCell ref="AP2082:AQ2083"/>
    <mergeCell ref="AR2082:AS2083"/>
    <mergeCell ref="AT2082:AU2083"/>
    <mergeCell ref="AV2082:AW2083"/>
    <mergeCell ref="AX2082:AY2083"/>
    <mergeCell ref="AZ2082:BA2083"/>
    <mergeCell ref="BB2082:BC2083"/>
    <mergeCell ref="BD2082:BE2083"/>
    <mergeCell ref="BF2082:BG2083"/>
    <mergeCell ref="BH2082:BI2083"/>
    <mergeCell ref="BJ2082:BK2083"/>
    <mergeCell ref="BL2082:BN2083"/>
    <mergeCell ref="C2083:D2083"/>
    <mergeCell ref="B2084:B2085"/>
    <mergeCell ref="C2084:D2084"/>
    <mergeCell ref="E2084:E2085"/>
    <mergeCell ref="F2084:F2085"/>
    <mergeCell ref="H2084:I2085"/>
    <mergeCell ref="J2084:K2085"/>
    <mergeCell ref="AL2084:AM2085"/>
    <mergeCell ref="AN2084:AO2085"/>
    <mergeCell ref="L2084:M2085"/>
    <mergeCell ref="N2084:O2085"/>
    <mergeCell ref="P2084:Q2085"/>
    <mergeCell ref="R2084:S2085"/>
    <mergeCell ref="T2084:U2085"/>
    <mergeCell ref="V2084:W2085"/>
    <mergeCell ref="BF2084:BG2085"/>
    <mergeCell ref="BH2084:BI2085"/>
    <mergeCell ref="BJ2084:BK2085"/>
    <mergeCell ref="BL2084:BN2085"/>
    <mergeCell ref="X2084:Y2085"/>
    <mergeCell ref="Z2084:AA2085"/>
    <mergeCell ref="AB2084:AC2085"/>
    <mergeCell ref="AD2084:AE2085"/>
    <mergeCell ref="AF2084:AG2085"/>
    <mergeCell ref="BB2084:BC2085"/>
    <mergeCell ref="C2085:D2085"/>
    <mergeCell ref="AT2084:AU2085"/>
    <mergeCell ref="AV2084:AW2085"/>
    <mergeCell ref="AX2084:AY2085"/>
    <mergeCell ref="AZ2084:BA2085"/>
    <mergeCell ref="BD2084:BE2085"/>
    <mergeCell ref="AP2084:AQ2085"/>
    <mergeCell ref="AR2084:AS2085"/>
    <mergeCell ref="AH2084:AI2085"/>
    <mergeCell ref="AJ2084:AK2085"/>
    <mergeCell ref="B2086:B2087"/>
    <mergeCell ref="C2086:D2086"/>
    <mergeCell ref="E2086:E2087"/>
    <mergeCell ref="F2086:F2087"/>
    <mergeCell ref="H2086:I2087"/>
    <mergeCell ref="J2086:K2087"/>
    <mergeCell ref="L2086:M2087"/>
    <mergeCell ref="N2086:O2087"/>
    <mergeCell ref="P2086:Q2087"/>
    <mergeCell ref="R2086:S2087"/>
    <mergeCell ref="T2086:U2087"/>
    <mergeCell ref="V2086:W2087"/>
    <mergeCell ref="X2086:Y2087"/>
    <mergeCell ref="Z2086:AA2087"/>
    <mergeCell ref="AB2086:AC2087"/>
    <mergeCell ref="AD2086:AE2087"/>
    <mergeCell ref="AF2086:AG2087"/>
    <mergeCell ref="AH2086:AI2087"/>
    <mergeCell ref="AJ2086:AK2087"/>
    <mergeCell ref="AL2086:AM2087"/>
    <mergeCell ref="AN2086:AO2087"/>
    <mergeCell ref="AP2086:AQ2087"/>
    <mergeCell ref="AR2086:AS2087"/>
    <mergeCell ref="AT2086:AU2087"/>
    <mergeCell ref="AV2086:AW2087"/>
    <mergeCell ref="AX2086:AY2087"/>
    <mergeCell ref="AZ2086:BA2087"/>
    <mergeCell ref="BB2086:BC2087"/>
    <mergeCell ref="BD2086:BE2087"/>
    <mergeCell ref="BF2086:BG2087"/>
    <mergeCell ref="BH2086:BI2087"/>
    <mergeCell ref="BJ2086:BK2087"/>
    <mergeCell ref="BL2086:BN2087"/>
    <mergeCell ref="C2087:D2087"/>
    <mergeCell ref="B2088:B2089"/>
    <mergeCell ref="C2088:D2088"/>
    <mergeCell ref="E2088:E2089"/>
    <mergeCell ref="F2088:F2089"/>
    <mergeCell ref="H2088:I2089"/>
    <mergeCell ref="J2088:K2089"/>
    <mergeCell ref="AL2088:AM2089"/>
    <mergeCell ref="AN2088:AO2089"/>
    <mergeCell ref="L2088:M2089"/>
    <mergeCell ref="N2088:O2089"/>
    <mergeCell ref="P2088:Q2089"/>
    <mergeCell ref="R2088:S2089"/>
    <mergeCell ref="T2088:U2089"/>
    <mergeCell ref="V2088:W2089"/>
    <mergeCell ref="BF2088:BG2089"/>
    <mergeCell ref="BH2088:BI2089"/>
    <mergeCell ref="BJ2088:BK2089"/>
    <mergeCell ref="BL2088:BN2089"/>
    <mergeCell ref="X2088:Y2089"/>
    <mergeCell ref="Z2088:AA2089"/>
    <mergeCell ref="AB2088:AC2089"/>
    <mergeCell ref="AD2088:AE2089"/>
    <mergeCell ref="AF2088:AG2089"/>
    <mergeCell ref="BB2088:BC2089"/>
    <mergeCell ref="C2089:D2089"/>
    <mergeCell ref="AT2088:AU2089"/>
    <mergeCell ref="AV2088:AW2089"/>
    <mergeCell ref="AX2088:AY2089"/>
    <mergeCell ref="AZ2088:BA2089"/>
    <mergeCell ref="BD2088:BE2089"/>
    <mergeCell ref="AP2088:AQ2089"/>
    <mergeCell ref="AR2088:AS2089"/>
    <mergeCell ref="AH2088:AI2089"/>
    <mergeCell ref="AJ2088:AK2089"/>
    <mergeCell ref="B2090:B2091"/>
    <mergeCell ref="C2090:D2090"/>
    <mergeCell ref="E2090:E2091"/>
    <mergeCell ref="F2090:F2091"/>
    <mergeCell ref="H2090:I2091"/>
    <mergeCell ref="J2090:K2091"/>
    <mergeCell ref="L2090:M2091"/>
    <mergeCell ref="N2090:O2091"/>
    <mergeCell ref="P2090:Q2091"/>
    <mergeCell ref="R2090:S2091"/>
    <mergeCell ref="T2090:U2091"/>
    <mergeCell ref="V2090:W2091"/>
    <mergeCell ref="X2090:Y2091"/>
    <mergeCell ref="Z2090:AA2091"/>
    <mergeCell ref="AB2090:AC2091"/>
    <mergeCell ref="AD2090:AE2091"/>
    <mergeCell ref="AF2090:AG2091"/>
    <mergeCell ref="AH2090:AI2091"/>
    <mergeCell ref="AJ2090:AK2091"/>
    <mergeCell ref="AL2090:AM2091"/>
    <mergeCell ref="AN2090:AO2091"/>
    <mergeCell ref="AP2090:AQ2091"/>
    <mergeCell ref="AR2090:AS2091"/>
    <mergeCell ref="AT2090:AU2091"/>
    <mergeCell ref="AV2090:AW2091"/>
    <mergeCell ref="AX2090:AY2091"/>
    <mergeCell ref="AZ2090:BA2091"/>
    <mergeCell ref="BB2090:BC2091"/>
    <mergeCell ref="BD2090:BE2091"/>
    <mergeCell ref="BF2090:BG2091"/>
    <mergeCell ref="BH2090:BI2091"/>
    <mergeCell ref="BJ2090:BK2091"/>
    <mergeCell ref="BL2090:BN2091"/>
    <mergeCell ref="C2091:D2091"/>
    <mergeCell ref="B2092:B2093"/>
    <mergeCell ref="C2092:D2092"/>
    <mergeCell ref="E2092:E2093"/>
    <mergeCell ref="F2092:F2093"/>
    <mergeCell ref="H2092:I2093"/>
    <mergeCell ref="J2092:K2093"/>
    <mergeCell ref="AL2092:AM2093"/>
    <mergeCell ref="AN2092:AO2093"/>
    <mergeCell ref="L2092:M2093"/>
    <mergeCell ref="N2092:O2093"/>
    <mergeCell ref="P2092:Q2093"/>
    <mergeCell ref="R2092:S2093"/>
    <mergeCell ref="T2092:U2093"/>
    <mergeCell ref="V2092:W2093"/>
    <mergeCell ref="BF2092:BG2093"/>
    <mergeCell ref="BH2092:BI2093"/>
    <mergeCell ref="BJ2092:BK2093"/>
    <mergeCell ref="BL2092:BN2093"/>
    <mergeCell ref="X2092:Y2093"/>
    <mergeCell ref="Z2092:AA2093"/>
    <mergeCell ref="AB2092:AC2093"/>
    <mergeCell ref="AD2092:AE2093"/>
    <mergeCell ref="AF2092:AG2093"/>
    <mergeCell ref="BB2092:BC2093"/>
    <mergeCell ref="C2093:D2093"/>
    <mergeCell ref="AT2092:AU2093"/>
    <mergeCell ref="AV2092:AW2093"/>
    <mergeCell ref="AX2092:AY2093"/>
    <mergeCell ref="AZ2092:BA2093"/>
    <mergeCell ref="BD2092:BE2093"/>
    <mergeCell ref="AP2092:AQ2093"/>
    <mergeCell ref="AR2092:AS2093"/>
    <mergeCell ref="AH2092:AI2093"/>
    <mergeCell ref="AJ2092:AK2093"/>
    <mergeCell ref="B2094:B2095"/>
    <mergeCell ref="C2094:D2094"/>
    <mergeCell ref="E2094:E2095"/>
    <mergeCell ref="F2094:F2095"/>
    <mergeCell ref="H2094:I2095"/>
    <mergeCell ref="J2094:K2095"/>
    <mergeCell ref="L2094:M2095"/>
    <mergeCell ref="N2094:O2095"/>
    <mergeCell ref="P2094:Q2095"/>
    <mergeCell ref="R2094:S2095"/>
    <mergeCell ref="T2094:U2095"/>
    <mergeCell ref="V2094:W2095"/>
    <mergeCell ref="X2094:Y2095"/>
    <mergeCell ref="Z2094:AA2095"/>
    <mergeCell ref="AB2094:AC2095"/>
    <mergeCell ref="AD2094:AE2095"/>
    <mergeCell ref="AF2094:AG2095"/>
    <mergeCell ref="AH2094:AI2095"/>
    <mergeCell ref="AJ2094:AK2095"/>
    <mergeCell ref="AL2094:AM2095"/>
    <mergeCell ref="AN2094:AO2095"/>
    <mergeCell ref="AP2094:AQ2095"/>
    <mergeCell ref="AR2094:AS2095"/>
    <mergeCell ref="AT2094:AU2095"/>
    <mergeCell ref="AV2094:AW2095"/>
    <mergeCell ref="AX2094:AY2095"/>
    <mergeCell ref="AZ2094:BA2095"/>
    <mergeCell ref="BB2094:BC2095"/>
    <mergeCell ref="BD2094:BE2095"/>
    <mergeCell ref="BF2094:BG2095"/>
    <mergeCell ref="BH2094:BI2095"/>
    <mergeCell ref="BJ2094:BK2095"/>
    <mergeCell ref="BL2094:BN2095"/>
    <mergeCell ref="C2095:D2095"/>
    <mergeCell ref="B2096:B2097"/>
    <mergeCell ref="C2096:D2096"/>
    <mergeCell ref="E2096:E2097"/>
    <mergeCell ref="F2096:F2097"/>
    <mergeCell ref="H2096:I2097"/>
    <mergeCell ref="J2096:K2097"/>
    <mergeCell ref="AL2096:AM2097"/>
    <mergeCell ref="AN2096:AO2097"/>
    <mergeCell ref="L2096:M2097"/>
    <mergeCell ref="N2096:O2097"/>
    <mergeCell ref="P2096:Q2097"/>
    <mergeCell ref="R2096:S2097"/>
    <mergeCell ref="T2096:U2097"/>
    <mergeCell ref="V2096:W2097"/>
    <mergeCell ref="BF2096:BG2097"/>
    <mergeCell ref="BH2096:BI2097"/>
    <mergeCell ref="BJ2096:BK2097"/>
    <mergeCell ref="BL2096:BN2097"/>
    <mergeCell ref="X2096:Y2097"/>
    <mergeCell ref="Z2096:AA2097"/>
    <mergeCell ref="AB2096:AC2097"/>
    <mergeCell ref="AD2096:AE2097"/>
    <mergeCell ref="AF2096:AG2097"/>
    <mergeCell ref="BB2096:BC2097"/>
    <mergeCell ref="C2097:D2097"/>
    <mergeCell ref="AT2096:AU2097"/>
    <mergeCell ref="AV2096:AW2097"/>
    <mergeCell ref="AX2096:AY2097"/>
    <mergeCell ref="AZ2096:BA2097"/>
    <mergeCell ref="BD2096:BE2097"/>
    <mergeCell ref="AP2096:AQ2097"/>
    <mergeCell ref="AR2096:AS2097"/>
    <mergeCell ref="AH2096:AI2097"/>
    <mergeCell ref="AJ2096:AK2097"/>
    <mergeCell ref="B2098:B2099"/>
    <mergeCell ref="C2098:D2098"/>
    <mergeCell ref="E2098:E2099"/>
    <mergeCell ref="F2098:F2099"/>
    <mergeCell ref="H2098:I2099"/>
    <mergeCell ref="J2098:K2099"/>
    <mergeCell ref="L2098:M2099"/>
    <mergeCell ref="N2098:O2099"/>
    <mergeCell ref="P2098:Q2099"/>
    <mergeCell ref="R2098:S2099"/>
    <mergeCell ref="T2098:U2099"/>
    <mergeCell ref="V2098:W2099"/>
    <mergeCell ref="X2098:Y2099"/>
    <mergeCell ref="Z2098:AA2099"/>
    <mergeCell ref="AB2098:AC2099"/>
    <mergeCell ref="AD2098:AE2099"/>
    <mergeCell ref="AF2098:AG2099"/>
    <mergeCell ref="AH2098:AI2099"/>
    <mergeCell ref="AJ2098:AK2099"/>
    <mergeCell ref="AL2098:AM2099"/>
    <mergeCell ref="AN2098:AO2099"/>
    <mergeCell ref="AP2098:AQ2099"/>
    <mergeCell ref="AR2098:AS2099"/>
    <mergeCell ref="AT2098:AU2099"/>
    <mergeCell ref="AV2098:AW2099"/>
    <mergeCell ref="AX2098:AY2099"/>
    <mergeCell ref="AZ2098:BA2099"/>
    <mergeCell ref="BB2098:BC2099"/>
    <mergeCell ref="BD2098:BE2099"/>
    <mergeCell ref="BF2098:BG2099"/>
    <mergeCell ref="BH2098:BI2099"/>
    <mergeCell ref="BJ2098:BK2099"/>
    <mergeCell ref="BL2098:BN2099"/>
    <mergeCell ref="C2099:D2099"/>
    <mergeCell ref="B2100:B2101"/>
    <mergeCell ref="C2100:D2100"/>
    <mergeCell ref="E2100:E2101"/>
    <mergeCell ref="F2100:F2101"/>
    <mergeCell ref="H2100:I2101"/>
    <mergeCell ref="J2100:K2101"/>
    <mergeCell ref="AL2100:AM2101"/>
    <mergeCell ref="AN2100:AO2101"/>
    <mergeCell ref="L2100:M2101"/>
    <mergeCell ref="N2100:O2101"/>
    <mergeCell ref="P2100:Q2101"/>
    <mergeCell ref="R2100:S2101"/>
    <mergeCell ref="T2100:U2101"/>
    <mergeCell ref="V2100:W2101"/>
    <mergeCell ref="BF2100:BG2101"/>
    <mergeCell ref="BH2100:BI2101"/>
    <mergeCell ref="BJ2100:BK2101"/>
    <mergeCell ref="BL2100:BN2101"/>
    <mergeCell ref="X2100:Y2101"/>
    <mergeCell ref="Z2100:AA2101"/>
    <mergeCell ref="AB2100:AC2101"/>
    <mergeCell ref="AD2100:AE2101"/>
    <mergeCell ref="AF2100:AG2101"/>
    <mergeCell ref="BB2100:BC2101"/>
    <mergeCell ref="C2101:D2101"/>
    <mergeCell ref="AT2100:AU2101"/>
    <mergeCell ref="AV2100:AW2101"/>
    <mergeCell ref="AX2100:AY2101"/>
    <mergeCell ref="AZ2100:BA2101"/>
    <mergeCell ref="BD2100:BE2101"/>
    <mergeCell ref="AP2100:AQ2101"/>
    <mergeCell ref="AR2100:AS2101"/>
    <mergeCell ref="AH2100:AI2101"/>
    <mergeCell ref="AJ2100:AK2101"/>
    <mergeCell ref="B2102:B2103"/>
    <mergeCell ref="C2102:D2102"/>
    <mergeCell ref="E2102:E2103"/>
    <mergeCell ref="F2102:F2103"/>
    <mergeCell ref="H2102:I2103"/>
    <mergeCell ref="J2102:K2103"/>
    <mergeCell ref="L2102:M2103"/>
    <mergeCell ref="N2102:O2103"/>
    <mergeCell ref="P2102:Q2103"/>
    <mergeCell ref="R2102:S2103"/>
    <mergeCell ref="T2102:U2103"/>
    <mergeCell ref="V2102:W2103"/>
    <mergeCell ref="X2102:Y2103"/>
    <mergeCell ref="Z2102:AA2103"/>
    <mergeCell ref="AB2102:AC2103"/>
    <mergeCell ref="AD2102:AE2103"/>
    <mergeCell ref="AF2102:AG2103"/>
    <mergeCell ref="AH2102:AI2103"/>
    <mergeCell ref="AJ2102:AK2103"/>
    <mergeCell ref="AL2102:AM2103"/>
    <mergeCell ref="AN2102:AO2103"/>
    <mergeCell ref="AP2102:AQ2103"/>
    <mergeCell ref="AR2102:AS2103"/>
    <mergeCell ref="AT2102:AU2103"/>
    <mergeCell ref="AV2102:AW2103"/>
    <mergeCell ref="AX2102:AY2103"/>
    <mergeCell ref="AZ2102:BA2103"/>
    <mergeCell ref="BB2102:BC2103"/>
    <mergeCell ref="BD2102:BE2103"/>
    <mergeCell ref="BF2102:BG2103"/>
    <mergeCell ref="BH2102:BI2103"/>
    <mergeCell ref="BJ2102:BK2103"/>
    <mergeCell ref="BL2102:BN2103"/>
    <mergeCell ref="C2103:D2103"/>
    <mergeCell ref="B2104:B2105"/>
    <mergeCell ref="C2104:D2104"/>
    <mergeCell ref="E2104:E2105"/>
    <mergeCell ref="F2104:F2105"/>
    <mergeCell ref="H2104:I2105"/>
    <mergeCell ref="J2104:K2105"/>
    <mergeCell ref="AL2104:AM2105"/>
    <mergeCell ref="AN2104:AO2105"/>
    <mergeCell ref="L2104:M2105"/>
    <mergeCell ref="N2104:O2105"/>
    <mergeCell ref="P2104:Q2105"/>
    <mergeCell ref="R2104:S2105"/>
    <mergeCell ref="T2104:U2105"/>
    <mergeCell ref="V2104:W2105"/>
    <mergeCell ref="BF2104:BG2105"/>
    <mergeCell ref="BH2104:BI2105"/>
    <mergeCell ref="BJ2104:BK2105"/>
    <mergeCell ref="BL2104:BN2105"/>
    <mergeCell ref="X2104:Y2105"/>
    <mergeCell ref="Z2104:AA2105"/>
    <mergeCell ref="AB2104:AC2105"/>
    <mergeCell ref="AD2104:AE2105"/>
    <mergeCell ref="AF2104:AG2105"/>
    <mergeCell ref="BB2104:BC2105"/>
    <mergeCell ref="C2105:D2105"/>
    <mergeCell ref="AT2104:AU2105"/>
    <mergeCell ref="AV2104:AW2105"/>
    <mergeCell ref="AX2104:AY2105"/>
    <mergeCell ref="AZ2104:BA2105"/>
    <mergeCell ref="BD2104:BE2105"/>
    <mergeCell ref="AP2104:AQ2105"/>
    <mergeCell ref="AR2104:AS2105"/>
    <mergeCell ref="AH2104:AI2105"/>
    <mergeCell ref="AJ2104:AK2105"/>
    <mergeCell ref="B2106:B2107"/>
    <mergeCell ref="C2106:D2106"/>
    <mergeCell ref="E2106:E2107"/>
    <mergeCell ref="F2106:F2107"/>
    <mergeCell ref="H2106:I2107"/>
    <mergeCell ref="J2106:K2107"/>
    <mergeCell ref="L2106:M2107"/>
    <mergeCell ref="N2106:O2107"/>
    <mergeCell ref="P2106:Q2107"/>
    <mergeCell ref="R2106:S2107"/>
    <mergeCell ref="T2106:U2107"/>
    <mergeCell ref="V2106:W2107"/>
    <mergeCell ref="X2106:Y2107"/>
    <mergeCell ref="Z2106:AA2107"/>
    <mergeCell ref="AB2106:AC2107"/>
    <mergeCell ref="AD2106:AE2107"/>
    <mergeCell ref="AF2106:AG2107"/>
    <mergeCell ref="AH2106:AI2107"/>
    <mergeCell ref="AJ2106:AK2107"/>
    <mergeCell ref="AL2106:AM2107"/>
    <mergeCell ref="AN2106:AO2107"/>
    <mergeCell ref="AP2106:AQ2107"/>
    <mergeCell ref="AR2106:AS2107"/>
    <mergeCell ref="AT2106:AU2107"/>
    <mergeCell ref="AV2106:AW2107"/>
    <mergeCell ref="AX2106:AY2107"/>
    <mergeCell ref="AZ2106:BA2107"/>
    <mergeCell ref="BB2106:BC2107"/>
    <mergeCell ref="BD2106:BE2107"/>
    <mergeCell ref="BF2106:BG2107"/>
    <mergeCell ref="BH2106:BI2107"/>
    <mergeCell ref="BJ2106:BK2107"/>
    <mergeCell ref="BL2106:BN2107"/>
    <mergeCell ref="C2107:D2107"/>
    <mergeCell ref="B2108:B2109"/>
    <mergeCell ref="C2108:D2108"/>
    <mergeCell ref="E2108:E2109"/>
    <mergeCell ref="F2108:F2109"/>
    <mergeCell ref="H2108:I2109"/>
    <mergeCell ref="J2108:K2109"/>
    <mergeCell ref="AL2108:AM2109"/>
    <mergeCell ref="AN2108:AO2109"/>
    <mergeCell ref="L2108:M2109"/>
    <mergeCell ref="N2108:O2109"/>
    <mergeCell ref="P2108:Q2109"/>
    <mergeCell ref="R2108:S2109"/>
    <mergeCell ref="T2108:U2109"/>
    <mergeCell ref="V2108:W2109"/>
    <mergeCell ref="BF2108:BG2109"/>
    <mergeCell ref="BH2108:BI2109"/>
    <mergeCell ref="BJ2108:BK2109"/>
    <mergeCell ref="BL2108:BN2109"/>
    <mergeCell ref="X2108:Y2109"/>
    <mergeCell ref="Z2108:AA2109"/>
    <mergeCell ref="AB2108:AC2109"/>
    <mergeCell ref="AD2108:AE2109"/>
    <mergeCell ref="AF2108:AG2109"/>
    <mergeCell ref="BB2108:BC2109"/>
    <mergeCell ref="C2109:D2109"/>
    <mergeCell ref="AT2108:AU2109"/>
    <mergeCell ref="AV2108:AW2109"/>
    <mergeCell ref="AX2108:AY2109"/>
    <mergeCell ref="AZ2108:BA2109"/>
    <mergeCell ref="BD2108:BE2109"/>
    <mergeCell ref="AP2108:AQ2109"/>
    <mergeCell ref="AR2108:AS2109"/>
    <mergeCell ref="AH2108:AI2109"/>
    <mergeCell ref="AJ2108:AK2109"/>
    <mergeCell ref="B2110:B2111"/>
    <mergeCell ref="C2110:D2110"/>
    <mergeCell ref="E2110:E2111"/>
    <mergeCell ref="F2110:F2111"/>
    <mergeCell ref="H2110:I2111"/>
    <mergeCell ref="J2110:K2111"/>
    <mergeCell ref="L2110:M2111"/>
    <mergeCell ref="N2110:O2111"/>
    <mergeCell ref="P2110:Q2111"/>
    <mergeCell ref="R2110:S2111"/>
    <mergeCell ref="T2110:U2111"/>
    <mergeCell ref="V2110:W2111"/>
    <mergeCell ref="X2110:Y2111"/>
    <mergeCell ref="Z2110:AA2111"/>
    <mergeCell ref="AB2110:AC2111"/>
    <mergeCell ref="AD2110:AE2111"/>
    <mergeCell ref="AF2110:AG2111"/>
    <mergeCell ref="AH2110:AI2111"/>
    <mergeCell ref="AJ2110:AK2111"/>
    <mergeCell ref="AL2110:AM2111"/>
    <mergeCell ref="AN2110:AO2111"/>
    <mergeCell ref="AP2110:AQ2111"/>
    <mergeCell ref="AR2110:AS2111"/>
    <mergeCell ref="AT2110:AU2111"/>
    <mergeCell ref="AV2110:AW2111"/>
    <mergeCell ref="AX2110:AY2111"/>
    <mergeCell ref="AZ2110:BA2111"/>
    <mergeCell ref="BB2110:BC2111"/>
    <mergeCell ref="BD2110:BE2111"/>
    <mergeCell ref="BF2110:BG2111"/>
    <mergeCell ref="BH2110:BI2111"/>
    <mergeCell ref="BJ2110:BK2111"/>
    <mergeCell ref="BL2110:BN2111"/>
    <mergeCell ref="C2111:D2111"/>
    <mergeCell ref="B2112:B2113"/>
    <mergeCell ref="C2112:D2112"/>
    <mergeCell ref="E2112:E2113"/>
    <mergeCell ref="F2112:F2113"/>
    <mergeCell ref="H2112:I2113"/>
    <mergeCell ref="J2112:K2113"/>
    <mergeCell ref="AL2112:AM2113"/>
    <mergeCell ref="AN2112:AO2113"/>
    <mergeCell ref="L2112:M2113"/>
    <mergeCell ref="N2112:O2113"/>
    <mergeCell ref="P2112:Q2113"/>
    <mergeCell ref="R2112:S2113"/>
    <mergeCell ref="T2112:U2113"/>
    <mergeCell ref="V2112:W2113"/>
    <mergeCell ref="BF2112:BG2113"/>
    <mergeCell ref="BH2112:BI2113"/>
    <mergeCell ref="BJ2112:BK2113"/>
    <mergeCell ref="BL2112:BN2113"/>
    <mergeCell ref="X2112:Y2113"/>
    <mergeCell ref="Z2112:AA2113"/>
    <mergeCell ref="AB2112:AC2113"/>
    <mergeCell ref="AD2112:AE2113"/>
    <mergeCell ref="AF2112:AG2113"/>
    <mergeCell ref="BB2112:BC2113"/>
    <mergeCell ref="C2113:D2113"/>
    <mergeCell ref="AT2112:AU2113"/>
    <mergeCell ref="AV2112:AW2113"/>
    <mergeCell ref="AX2112:AY2113"/>
    <mergeCell ref="AZ2112:BA2113"/>
    <mergeCell ref="BD2112:BE2113"/>
    <mergeCell ref="AP2112:AQ2113"/>
    <mergeCell ref="AR2112:AS2113"/>
    <mergeCell ref="AH2112:AI2113"/>
    <mergeCell ref="AJ2112:AK2113"/>
    <mergeCell ref="B2114:B2115"/>
    <mergeCell ref="C2114:D2114"/>
    <mergeCell ref="E2114:E2115"/>
    <mergeCell ref="F2114:F2115"/>
    <mergeCell ref="H2114:I2115"/>
    <mergeCell ref="J2114:K2115"/>
    <mergeCell ref="L2114:M2115"/>
    <mergeCell ref="N2114:O2115"/>
    <mergeCell ref="P2114:Q2115"/>
    <mergeCell ref="R2114:S2115"/>
    <mergeCell ref="T2114:U2115"/>
    <mergeCell ref="V2114:W2115"/>
    <mergeCell ref="X2114:Y2115"/>
    <mergeCell ref="Z2114:AA2115"/>
    <mergeCell ref="AB2114:AC2115"/>
    <mergeCell ref="AD2114:AE2115"/>
    <mergeCell ref="AF2114:AG2115"/>
    <mergeCell ref="AH2114:AI2115"/>
    <mergeCell ref="AJ2114:AK2115"/>
    <mergeCell ref="AL2114:AM2115"/>
    <mergeCell ref="AN2114:AO2115"/>
    <mergeCell ref="AP2114:AQ2115"/>
    <mergeCell ref="AR2114:AS2115"/>
    <mergeCell ref="AT2114:AU2115"/>
    <mergeCell ref="AV2114:AW2115"/>
    <mergeCell ref="AX2114:AY2115"/>
    <mergeCell ref="AZ2114:BA2115"/>
    <mergeCell ref="BB2114:BC2115"/>
    <mergeCell ref="BD2114:BE2115"/>
    <mergeCell ref="BF2114:BG2115"/>
    <mergeCell ref="BH2114:BI2115"/>
    <mergeCell ref="BJ2114:BK2115"/>
    <mergeCell ref="BL2114:BN2115"/>
    <mergeCell ref="C2115:D2115"/>
    <mergeCell ref="B2116:C2117"/>
    <mergeCell ref="D2116:E2117"/>
    <mergeCell ref="H2116:I2117"/>
    <mergeCell ref="J2116:K2117"/>
    <mergeCell ref="L2116:M2117"/>
    <mergeCell ref="N2116:O2117"/>
    <mergeCell ref="P2116:Q2117"/>
    <mergeCell ref="R2116:S2117"/>
    <mergeCell ref="T2116:U2117"/>
    <mergeCell ref="V2116:W2117"/>
    <mergeCell ref="X2116:Y2117"/>
    <mergeCell ref="Z2116:AA2117"/>
    <mergeCell ref="AB2116:AC2117"/>
    <mergeCell ref="AD2116:AE2117"/>
    <mergeCell ref="AF2116:AG2117"/>
    <mergeCell ref="AH2116:AI2117"/>
    <mergeCell ref="AJ2116:AK2117"/>
    <mergeCell ref="AL2116:AM2117"/>
    <mergeCell ref="AN2116:AO2117"/>
    <mergeCell ref="AP2116:AQ2117"/>
    <mergeCell ref="AR2116:AS2117"/>
    <mergeCell ref="AT2116:AU2117"/>
    <mergeCell ref="AV2116:AW2117"/>
    <mergeCell ref="AX2116:AY2117"/>
    <mergeCell ref="AZ2116:BA2117"/>
    <mergeCell ref="BB2116:BC2117"/>
    <mergeCell ref="BD2116:BE2117"/>
    <mergeCell ref="BF2116:BG2117"/>
    <mergeCell ref="BH2116:BI2117"/>
    <mergeCell ref="BJ2116:BK2117"/>
    <mergeCell ref="B2118:C2118"/>
    <mergeCell ref="D2118:E2118"/>
    <mergeCell ref="H2118:I2118"/>
    <mergeCell ref="J2118:K2118"/>
    <mergeCell ref="L2118:M2118"/>
    <mergeCell ref="N2118:O2118"/>
    <mergeCell ref="P2118:Q2118"/>
    <mergeCell ref="R2118:S2118"/>
    <mergeCell ref="T2118:U2118"/>
    <mergeCell ref="V2118:W2118"/>
    <mergeCell ref="X2118:Y2118"/>
    <mergeCell ref="Z2118:AA2118"/>
    <mergeCell ref="AB2118:AC2118"/>
    <mergeCell ref="AD2118:AE2118"/>
    <mergeCell ref="AF2118:AG2118"/>
    <mergeCell ref="AX2118:AY2118"/>
    <mergeCell ref="AZ2118:BA2118"/>
    <mergeCell ref="BB2118:BC2118"/>
    <mergeCell ref="BD2118:BE2118"/>
    <mergeCell ref="AH2118:AI2118"/>
    <mergeCell ref="AJ2118:AK2118"/>
    <mergeCell ref="AL2118:AM2118"/>
    <mergeCell ref="AN2118:AO2118"/>
    <mergeCell ref="AP2118:AQ2118"/>
    <mergeCell ref="AR2118:AS2118"/>
    <mergeCell ref="BF2118:BG2118"/>
    <mergeCell ref="BH2118:BI2118"/>
    <mergeCell ref="BJ2118:BK2118"/>
    <mergeCell ref="BL2118:BN2118"/>
    <mergeCell ref="D2119:E2119"/>
    <mergeCell ref="J2119:K2119"/>
    <mergeCell ref="L2119:M2119"/>
    <mergeCell ref="N2119:O2119"/>
    <mergeCell ref="AT2118:AU2118"/>
    <mergeCell ref="AV2118:AW2118"/>
    <mergeCell ref="AK2121:AN2121"/>
    <mergeCell ref="AO2121:AQ2121"/>
    <mergeCell ref="B2121:C2121"/>
    <mergeCell ref="D2121:E2121"/>
    <mergeCell ref="H2121:J2121"/>
    <mergeCell ref="L2121:N2121"/>
    <mergeCell ref="O2121:R2121"/>
    <mergeCell ref="S2121:U2121"/>
    <mergeCell ref="W2121:Y2121"/>
    <mergeCell ref="Z2121:AC2121"/>
    <mergeCell ref="W2123:Y2123"/>
    <mergeCell ref="Z2123:AC2123"/>
    <mergeCell ref="AD2121:AF2121"/>
    <mergeCell ref="AH2121:AJ2121"/>
    <mergeCell ref="AS2121:AU2121"/>
    <mergeCell ref="AZ2121:BD2121"/>
    <mergeCell ref="AD2123:AF2123"/>
    <mergeCell ref="AH2123:AJ2123"/>
    <mergeCell ref="AK2123:AN2123"/>
    <mergeCell ref="AO2123:AQ2123"/>
    <mergeCell ref="BE2121:BG2121"/>
    <mergeCell ref="BI2121:BK2121"/>
    <mergeCell ref="AS2123:AU2123"/>
    <mergeCell ref="AZ2123:BD2123"/>
    <mergeCell ref="BE2123:BG2123"/>
    <mergeCell ref="BI2123:BK2123"/>
    <mergeCell ref="B2123:C2123"/>
    <mergeCell ref="D2123:E2123"/>
    <mergeCell ref="H2123:J2123"/>
    <mergeCell ref="L2123:N2123"/>
    <mergeCell ref="O2123:R2123"/>
    <mergeCell ref="S2123:U2123"/>
    <mergeCell ref="C2130:D2130"/>
    <mergeCell ref="E2130:AC2130"/>
    <mergeCell ref="AE2130:AH2130"/>
    <mergeCell ref="AI2130:AZ2130"/>
    <mergeCell ref="BA2130:BC2130"/>
    <mergeCell ref="BD2130:BM2130"/>
    <mergeCell ref="N2134:O2134"/>
    <mergeCell ref="P2134:Q2134"/>
    <mergeCell ref="E2128:AC2128"/>
    <mergeCell ref="AE2128:AK2128"/>
    <mergeCell ref="AL2128:BM2128"/>
    <mergeCell ref="AN2133:AS2133"/>
    <mergeCell ref="AT2133:AY2133"/>
    <mergeCell ref="AX2134:AY2134"/>
    <mergeCell ref="AZ2133:BE2133"/>
    <mergeCell ref="BF2133:BK2133"/>
    <mergeCell ref="B2133:B2134"/>
    <mergeCell ref="C2133:D2134"/>
    <mergeCell ref="H2133:I2134"/>
    <mergeCell ref="J2133:O2133"/>
    <mergeCell ref="P2133:U2133"/>
    <mergeCell ref="V2133:W2134"/>
    <mergeCell ref="J2134:K2134"/>
    <mergeCell ref="R2134:S2134"/>
    <mergeCell ref="T2134:U2134"/>
    <mergeCell ref="L2134:M2134"/>
    <mergeCell ref="BL2133:BN2134"/>
    <mergeCell ref="AH2134:AI2134"/>
    <mergeCell ref="AJ2134:AK2134"/>
    <mergeCell ref="AL2134:AM2134"/>
    <mergeCell ref="AN2134:AO2134"/>
    <mergeCell ref="AR2134:AS2134"/>
    <mergeCell ref="AT2134:AU2134"/>
    <mergeCell ref="AV2134:AW2134"/>
    <mergeCell ref="AZ2134:BA2134"/>
    <mergeCell ref="BB2134:BC2134"/>
    <mergeCell ref="AB2134:AC2134"/>
    <mergeCell ref="AD2134:AE2134"/>
    <mergeCell ref="AF2134:AG2134"/>
    <mergeCell ref="AP2134:AQ2134"/>
    <mergeCell ref="X2133:Y2134"/>
    <mergeCell ref="Z2133:AA2134"/>
    <mergeCell ref="AB2133:AG2133"/>
    <mergeCell ref="AH2133:AM2133"/>
    <mergeCell ref="BD2134:BE2134"/>
    <mergeCell ref="BF2134:BG2134"/>
    <mergeCell ref="BH2134:BI2134"/>
    <mergeCell ref="BJ2134:BK2134"/>
    <mergeCell ref="B2135:B2136"/>
    <mergeCell ref="C2135:D2135"/>
    <mergeCell ref="E2135:E2136"/>
    <mergeCell ref="F2135:F2136"/>
    <mergeCell ref="H2135:I2136"/>
    <mergeCell ref="J2135:K2136"/>
    <mergeCell ref="AL2135:AM2136"/>
    <mergeCell ref="AN2135:AO2136"/>
    <mergeCell ref="L2135:M2136"/>
    <mergeCell ref="N2135:O2136"/>
    <mergeCell ref="P2135:Q2136"/>
    <mergeCell ref="R2135:S2136"/>
    <mergeCell ref="T2135:U2136"/>
    <mergeCell ref="V2135:W2136"/>
    <mergeCell ref="BF2135:BG2136"/>
    <mergeCell ref="BH2135:BI2136"/>
    <mergeCell ref="BJ2135:BK2136"/>
    <mergeCell ref="BL2135:BN2136"/>
    <mergeCell ref="X2135:Y2136"/>
    <mergeCell ref="Z2135:AA2136"/>
    <mergeCell ref="AB2135:AC2136"/>
    <mergeCell ref="AD2135:AE2136"/>
    <mergeCell ref="AF2135:AG2136"/>
    <mergeCell ref="BB2135:BC2136"/>
    <mergeCell ref="C2136:D2136"/>
    <mergeCell ref="AT2135:AU2136"/>
    <mergeCell ref="AV2135:AW2136"/>
    <mergeCell ref="AX2135:AY2136"/>
    <mergeCell ref="AZ2135:BA2136"/>
    <mergeCell ref="BD2135:BE2136"/>
    <mergeCell ref="AP2135:AQ2136"/>
    <mergeCell ref="AR2135:AS2136"/>
    <mergeCell ref="AH2135:AI2136"/>
    <mergeCell ref="AJ2135:AK2136"/>
    <mergeCell ref="B2137:B2138"/>
    <mergeCell ref="C2137:D2137"/>
    <mergeCell ref="E2137:E2138"/>
    <mergeCell ref="F2137:F2138"/>
    <mergeCell ref="H2137:I2138"/>
    <mergeCell ref="J2137:K2138"/>
    <mergeCell ref="L2137:M2138"/>
    <mergeCell ref="N2137:O2138"/>
    <mergeCell ref="P2137:Q2138"/>
    <mergeCell ref="R2137:S2138"/>
    <mergeCell ref="T2137:U2138"/>
    <mergeCell ref="V2137:W2138"/>
    <mergeCell ref="X2137:Y2138"/>
    <mergeCell ref="Z2137:AA2138"/>
    <mergeCell ref="AB2137:AC2138"/>
    <mergeCell ref="AD2137:AE2138"/>
    <mergeCell ref="AF2137:AG2138"/>
    <mergeCell ref="AH2137:AI2138"/>
    <mergeCell ref="AJ2137:AK2138"/>
    <mergeCell ref="AL2137:AM2138"/>
    <mergeCell ref="AN2137:AO2138"/>
    <mergeCell ref="AP2137:AQ2138"/>
    <mergeCell ref="AR2137:AS2138"/>
    <mergeCell ref="AT2137:AU2138"/>
    <mergeCell ref="AV2137:AW2138"/>
    <mergeCell ref="AX2137:AY2138"/>
    <mergeCell ref="AZ2137:BA2138"/>
    <mergeCell ref="BB2137:BC2138"/>
    <mergeCell ref="BD2137:BE2138"/>
    <mergeCell ref="BF2137:BG2138"/>
    <mergeCell ref="BH2137:BI2138"/>
    <mergeCell ref="BJ2137:BK2138"/>
    <mergeCell ref="BL2137:BN2138"/>
    <mergeCell ref="C2138:D2138"/>
    <mergeCell ref="B2139:B2140"/>
    <mergeCell ref="C2139:D2139"/>
    <mergeCell ref="E2139:E2140"/>
    <mergeCell ref="F2139:F2140"/>
    <mergeCell ref="H2139:I2140"/>
    <mergeCell ref="J2139:K2140"/>
    <mergeCell ref="AL2139:AM2140"/>
    <mergeCell ref="AN2139:AO2140"/>
    <mergeCell ref="L2139:M2140"/>
    <mergeCell ref="N2139:O2140"/>
    <mergeCell ref="P2139:Q2140"/>
    <mergeCell ref="R2139:S2140"/>
    <mergeCell ref="T2139:U2140"/>
    <mergeCell ref="V2139:W2140"/>
    <mergeCell ref="BF2139:BG2140"/>
    <mergeCell ref="BH2139:BI2140"/>
    <mergeCell ref="BJ2139:BK2140"/>
    <mergeCell ref="BL2139:BN2140"/>
    <mergeCell ref="X2139:Y2140"/>
    <mergeCell ref="Z2139:AA2140"/>
    <mergeCell ref="AB2139:AC2140"/>
    <mergeCell ref="AD2139:AE2140"/>
    <mergeCell ref="AF2139:AG2140"/>
    <mergeCell ref="BB2139:BC2140"/>
    <mergeCell ref="C2140:D2140"/>
    <mergeCell ref="AT2139:AU2140"/>
    <mergeCell ref="AV2139:AW2140"/>
    <mergeCell ref="AX2139:AY2140"/>
    <mergeCell ref="AZ2139:BA2140"/>
    <mergeCell ref="BD2139:BE2140"/>
    <mergeCell ref="AP2139:AQ2140"/>
    <mergeCell ref="AR2139:AS2140"/>
    <mergeCell ref="AH2139:AI2140"/>
    <mergeCell ref="AJ2139:AK2140"/>
    <mergeCell ref="B2141:B2142"/>
    <mergeCell ref="C2141:D2141"/>
    <mergeCell ref="E2141:E2142"/>
    <mergeCell ref="F2141:F2142"/>
    <mergeCell ref="H2141:I2142"/>
    <mergeCell ref="J2141:K2142"/>
    <mergeCell ref="L2141:M2142"/>
    <mergeCell ref="N2141:O2142"/>
    <mergeCell ref="P2141:Q2142"/>
    <mergeCell ref="R2141:S2142"/>
    <mergeCell ref="T2141:U2142"/>
    <mergeCell ref="V2141:W2142"/>
    <mergeCell ref="X2141:Y2142"/>
    <mergeCell ref="Z2141:AA2142"/>
    <mergeCell ref="AB2141:AC2142"/>
    <mergeCell ref="AD2141:AE2142"/>
    <mergeCell ref="AF2141:AG2142"/>
    <mergeCell ref="AH2141:AI2142"/>
    <mergeCell ref="AJ2141:AK2142"/>
    <mergeCell ref="AL2141:AM2142"/>
    <mergeCell ref="AN2141:AO2142"/>
    <mergeCell ref="AP2141:AQ2142"/>
    <mergeCell ref="AR2141:AS2142"/>
    <mergeCell ref="AT2141:AU2142"/>
    <mergeCell ref="AV2141:AW2142"/>
    <mergeCell ref="AX2141:AY2142"/>
    <mergeCell ref="AZ2141:BA2142"/>
    <mergeCell ref="BB2141:BC2142"/>
    <mergeCell ref="BD2141:BE2142"/>
    <mergeCell ref="BF2141:BG2142"/>
    <mergeCell ref="BH2141:BI2142"/>
    <mergeCell ref="BJ2141:BK2142"/>
    <mergeCell ref="BL2141:BN2142"/>
    <mergeCell ref="C2142:D2142"/>
    <mergeCell ref="B2143:B2144"/>
    <mergeCell ref="C2143:D2143"/>
    <mergeCell ref="E2143:E2144"/>
    <mergeCell ref="F2143:F2144"/>
    <mergeCell ref="H2143:I2144"/>
    <mergeCell ref="J2143:K2144"/>
    <mergeCell ref="AL2143:AM2144"/>
    <mergeCell ref="AN2143:AO2144"/>
    <mergeCell ref="L2143:M2144"/>
    <mergeCell ref="N2143:O2144"/>
    <mergeCell ref="P2143:Q2144"/>
    <mergeCell ref="R2143:S2144"/>
    <mergeCell ref="T2143:U2144"/>
    <mergeCell ref="V2143:W2144"/>
    <mergeCell ref="BF2143:BG2144"/>
    <mergeCell ref="BH2143:BI2144"/>
    <mergeCell ref="BJ2143:BK2144"/>
    <mergeCell ref="BL2143:BN2144"/>
    <mergeCell ref="X2143:Y2144"/>
    <mergeCell ref="Z2143:AA2144"/>
    <mergeCell ref="AB2143:AC2144"/>
    <mergeCell ref="AD2143:AE2144"/>
    <mergeCell ref="AF2143:AG2144"/>
    <mergeCell ref="BB2143:BC2144"/>
    <mergeCell ref="C2144:D2144"/>
    <mergeCell ref="AT2143:AU2144"/>
    <mergeCell ref="AV2143:AW2144"/>
    <mergeCell ref="AX2143:AY2144"/>
    <mergeCell ref="AZ2143:BA2144"/>
    <mergeCell ref="BD2143:BE2144"/>
    <mergeCell ref="AP2143:AQ2144"/>
    <mergeCell ref="AR2143:AS2144"/>
    <mergeCell ref="AH2143:AI2144"/>
    <mergeCell ref="AJ2143:AK2144"/>
    <mergeCell ref="B2145:B2146"/>
    <mergeCell ref="C2145:D2145"/>
    <mergeCell ref="E2145:E2146"/>
    <mergeCell ref="F2145:F2146"/>
    <mergeCell ref="H2145:I2146"/>
    <mergeCell ref="J2145:K2146"/>
    <mergeCell ref="G2145:G2146"/>
    <mergeCell ref="L2145:M2146"/>
    <mergeCell ref="N2145:O2146"/>
    <mergeCell ref="P2145:Q2146"/>
    <mergeCell ref="R2145:S2146"/>
    <mergeCell ref="T2145:U2146"/>
    <mergeCell ref="V2145:W2146"/>
    <mergeCell ref="X2145:Y2146"/>
    <mergeCell ref="Z2145:AA2146"/>
    <mergeCell ref="AB2145:AC2146"/>
    <mergeCell ref="AD2145:AE2146"/>
    <mergeCell ref="AF2145:AG2146"/>
    <mergeCell ref="AH2145:AI2146"/>
    <mergeCell ref="AJ2145:AK2146"/>
    <mergeCell ref="AL2145:AM2146"/>
    <mergeCell ref="AN2145:AO2146"/>
    <mergeCell ref="AP2145:AQ2146"/>
    <mergeCell ref="AR2145:AS2146"/>
    <mergeCell ref="AT2145:AU2146"/>
    <mergeCell ref="AV2145:AW2146"/>
    <mergeCell ref="AX2145:AY2146"/>
    <mergeCell ref="AZ2145:BA2146"/>
    <mergeCell ref="BB2145:BC2146"/>
    <mergeCell ref="BD2145:BE2146"/>
    <mergeCell ref="BF2145:BG2146"/>
    <mergeCell ref="BH2145:BI2146"/>
    <mergeCell ref="BJ2145:BK2146"/>
    <mergeCell ref="BL2145:BN2146"/>
    <mergeCell ref="C2146:D2146"/>
    <mergeCell ref="B2147:B2148"/>
    <mergeCell ref="C2147:D2147"/>
    <mergeCell ref="E2147:E2148"/>
    <mergeCell ref="F2147:F2148"/>
    <mergeCell ref="H2147:I2148"/>
    <mergeCell ref="J2147:K2148"/>
    <mergeCell ref="AL2147:AM2148"/>
    <mergeCell ref="AN2147:AO2148"/>
    <mergeCell ref="L2147:M2148"/>
    <mergeCell ref="N2147:O2148"/>
    <mergeCell ref="P2147:Q2148"/>
    <mergeCell ref="R2147:S2148"/>
    <mergeCell ref="T2147:U2148"/>
    <mergeCell ref="V2147:W2148"/>
    <mergeCell ref="BF2147:BG2148"/>
    <mergeCell ref="BH2147:BI2148"/>
    <mergeCell ref="BJ2147:BK2148"/>
    <mergeCell ref="BL2147:BN2148"/>
    <mergeCell ref="X2147:Y2148"/>
    <mergeCell ref="Z2147:AA2148"/>
    <mergeCell ref="AB2147:AC2148"/>
    <mergeCell ref="AD2147:AE2148"/>
    <mergeCell ref="AF2147:AG2148"/>
    <mergeCell ref="BB2147:BC2148"/>
    <mergeCell ref="C2148:D2148"/>
    <mergeCell ref="AT2147:AU2148"/>
    <mergeCell ref="AV2147:AW2148"/>
    <mergeCell ref="AX2147:AY2148"/>
    <mergeCell ref="AZ2147:BA2148"/>
    <mergeCell ref="BD2147:BE2148"/>
    <mergeCell ref="AP2147:AQ2148"/>
    <mergeCell ref="AR2147:AS2148"/>
    <mergeCell ref="AH2147:AI2148"/>
    <mergeCell ref="AJ2147:AK2148"/>
    <mergeCell ref="B2149:B2150"/>
    <mergeCell ref="C2149:D2149"/>
    <mergeCell ref="E2149:E2150"/>
    <mergeCell ref="F2149:F2150"/>
    <mergeCell ref="H2149:I2150"/>
    <mergeCell ref="J2149:K2150"/>
    <mergeCell ref="L2149:M2150"/>
    <mergeCell ref="N2149:O2150"/>
    <mergeCell ref="P2149:Q2150"/>
    <mergeCell ref="R2149:S2150"/>
    <mergeCell ref="T2149:U2150"/>
    <mergeCell ref="V2149:W2150"/>
    <mergeCell ref="X2149:Y2150"/>
    <mergeCell ref="Z2149:AA2150"/>
    <mergeCell ref="AB2149:AC2150"/>
    <mergeCell ref="AD2149:AE2150"/>
    <mergeCell ref="AF2149:AG2150"/>
    <mergeCell ref="AH2149:AI2150"/>
    <mergeCell ref="AJ2149:AK2150"/>
    <mergeCell ref="AL2149:AM2150"/>
    <mergeCell ref="AN2149:AO2150"/>
    <mergeCell ref="AP2149:AQ2150"/>
    <mergeCell ref="AR2149:AS2150"/>
    <mergeCell ref="AT2149:AU2150"/>
    <mergeCell ref="AV2149:AW2150"/>
    <mergeCell ref="AX2149:AY2150"/>
    <mergeCell ref="AZ2149:BA2150"/>
    <mergeCell ref="BB2149:BC2150"/>
    <mergeCell ref="BD2149:BE2150"/>
    <mergeCell ref="BF2149:BG2150"/>
    <mergeCell ref="BH2149:BI2150"/>
    <mergeCell ref="BJ2149:BK2150"/>
    <mergeCell ref="BL2149:BN2150"/>
    <mergeCell ref="C2150:D2150"/>
    <mergeCell ref="B2151:B2152"/>
    <mergeCell ref="C2151:D2151"/>
    <mergeCell ref="E2151:E2152"/>
    <mergeCell ref="F2151:F2152"/>
    <mergeCell ref="H2151:I2152"/>
    <mergeCell ref="J2151:K2152"/>
    <mergeCell ref="AL2151:AM2152"/>
    <mergeCell ref="AN2151:AO2152"/>
    <mergeCell ref="L2151:M2152"/>
    <mergeCell ref="N2151:O2152"/>
    <mergeCell ref="P2151:Q2152"/>
    <mergeCell ref="R2151:S2152"/>
    <mergeCell ref="T2151:U2152"/>
    <mergeCell ref="V2151:W2152"/>
    <mergeCell ref="BF2151:BG2152"/>
    <mergeCell ref="BH2151:BI2152"/>
    <mergeCell ref="BJ2151:BK2152"/>
    <mergeCell ref="BL2151:BN2152"/>
    <mergeCell ref="X2151:Y2152"/>
    <mergeCell ref="Z2151:AA2152"/>
    <mergeCell ref="AB2151:AC2152"/>
    <mergeCell ref="AD2151:AE2152"/>
    <mergeCell ref="AF2151:AG2152"/>
    <mergeCell ref="BB2151:BC2152"/>
    <mergeCell ref="C2152:D2152"/>
    <mergeCell ref="AT2151:AU2152"/>
    <mergeCell ref="AV2151:AW2152"/>
    <mergeCell ref="AX2151:AY2152"/>
    <mergeCell ref="AZ2151:BA2152"/>
    <mergeCell ref="BD2151:BE2152"/>
    <mergeCell ref="AP2151:AQ2152"/>
    <mergeCell ref="AR2151:AS2152"/>
    <mergeCell ref="AH2151:AI2152"/>
    <mergeCell ref="AJ2151:AK2152"/>
    <mergeCell ref="B2153:B2154"/>
    <mergeCell ref="C2153:D2153"/>
    <mergeCell ref="E2153:E2154"/>
    <mergeCell ref="F2153:F2154"/>
    <mergeCell ref="H2153:I2154"/>
    <mergeCell ref="J2153:K2154"/>
    <mergeCell ref="L2153:M2154"/>
    <mergeCell ref="N2153:O2154"/>
    <mergeCell ref="P2153:Q2154"/>
    <mergeCell ref="R2153:S2154"/>
    <mergeCell ref="T2153:U2154"/>
    <mergeCell ref="V2153:W2154"/>
    <mergeCell ref="X2153:Y2154"/>
    <mergeCell ref="Z2153:AA2154"/>
    <mergeCell ref="AB2153:AC2154"/>
    <mergeCell ref="AD2153:AE2154"/>
    <mergeCell ref="AF2153:AG2154"/>
    <mergeCell ref="AH2153:AI2154"/>
    <mergeCell ref="AJ2153:AK2154"/>
    <mergeCell ref="AL2153:AM2154"/>
    <mergeCell ref="AN2153:AO2154"/>
    <mergeCell ref="AP2153:AQ2154"/>
    <mergeCell ref="AR2153:AS2154"/>
    <mergeCell ref="AT2153:AU2154"/>
    <mergeCell ref="AV2153:AW2154"/>
    <mergeCell ref="AX2153:AY2154"/>
    <mergeCell ref="AZ2153:BA2154"/>
    <mergeCell ref="BB2153:BC2154"/>
    <mergeCell ref="BD2153:BE2154"/>
    <mergeCell ref="BF2153:BG2154"/>
    <mergeCell ref="BH2153:BI2154"/>
    <mergeCell ref="BJ2153:BK2154"/>
    <mergeCell ref="BL2153:BN2154"/>
    <mergeCell ref="C2154:D2154"/>
    <mergeCell ref="B2155:B2156"/>
    <mergeCell ref="C2155:D2155"/>
    <mergeCell ref="E2155:E2156"/>
    <mergeCell ref="F2155:F2156"/>
    <mergeCell ref="H2155:I2156"/>
    <mergeCell ref="J2155:K2156"/>
    <mergeCell ref="AL2155:AM2156"/>
    <mergeCell ref="AN2155:AO2156"/>
    <mergeCell ref="L2155:M2156"/>
    <mergeCell ref="N2155:O2156"/>
    <mergeCell ref="P2155:Q2156"/>
    <mergeCell ref="R2155:S2156"/>
    <mergeCell ref="T2155:U2156"/>
    <mergeCell ref="V2155:W2156"/>
    <mergeCell ref="BF2155:BG2156"/>
    <mergeCell ref="BH2155:BI2156"/>
    <mergeCell ref="BJ2155:BK2156"/>
    <mergeCell ref="BL2155:BN2156"/>
    <mergeCell ref="X2155:Y2156"/>
    <mergeCell ref="Z2155:AA2156"/>
    <mergeCell ref="AB2155:AC2156"/>
    <mergeCell ref="AD2155:AE2156"/>
    <mergeCell ref="AF2155:AG2156"/>
    <mergeCell ref="BB2155:BC2156"/>
    <mergeCell ref="C2156:D2156"/>
    <mergeCell ref="AT2155:AU2156"/>
    <mergeCell ref="AV2155:AW2156"/>
    <mergeCell ref="AX2155:AY2156"/>
    <mergeCell ref="AZ2155:BA2156"/>
    <mergeCell ref="BD2155:BE2156"/>
    <mergeCell ref="AP2155:AQ2156"/>
    <mergeCell ref="AR2155:AS2156"/>
    <mergeCell ref="AH2155:AI2156"/>
    <mergeCell ref="AJ2155:AK2156"/>
    <mergeCell ref="B2157:B2158"/>
    <mergeCell ref="C2157:D2157"/>
    <mergeCell ref="E2157:E2158"/>
    <mergeCell ref="F2157:F2158"/>
    <mergeCell ref="H2157:I2158"/>
    <mergeCell ref="J2157:K2158"/>
    <mergeCell ref="L2157:M2158"/>
    <mergeCell ref="N2157:O2158"/>
    <mergeCell ref="P2157:Q2158"/>
    <mergeCell ref="R2157:S2158"/>
    <mergeCell ref="T2157:U2158"/>
    <mergeCell ref="V2157:W2158"/>
    <mergeCell ref="X2157:Y2158"/>
    <mergeCell ref="Z2157:AA2158"/>
    <mergeCell ref="AB2157:AC2158"/>
    <mergeCell ref="AD2157:AE2158"/>
    <mergeCell ref="AF2157:AG2158"/>
    <mergeCell ref="AH2157:AI2158"/>
    <mergeCell ref="AJ2157:AK2158"/>
    <mergeCell ref="AL2157:AM2158"/>
    <mergeCell ref="AN2157:AO2158"/>
    <mergeCell ref="AP2157:AQ2158"/>
    <mergeCell ref="AR2157:AS2158"/>
    <mergeCell ref="AT2157:AU2158"/>
    <mergeCell ref="AV2157:AW2158"/>
    <mergeCell ref="AX2157:AY2158"/>
    <mergeCell ref="AZ2157:BA2158"/>
    <mergeCell ref="BB2157:BC2158"/>
    <mergeCell ref="BD2157:BE2158"/>
    <mergeCell ref="BF2157:BG2158"/>
    <mergeCell ref="BH2157:BI2158"/>
    <mergeCell ref="BJ2157:BK2158"/>
    <mergeCell ref="BL2157:BN2158"/>
    <mergeCell ref="C2158:D2158"/>
    <mergeCell ref="B2159:B2160"/>
    <mergeCell ref="C2159:D2159"/>
    <mergeCell ref="E2159:E2160"/>
    <mergeCell ref="F2159:F2160"/>
    <mergeCell ref="H2159:I2160"/>
    <mergeCell ref="J2159:K2160"/>
    <mergeCell ref="AL2159:AM2160"/>
    <mergeCell ref="AN2159:AO2160"/>
    <mergeCell ref="L2159:M2160"/>
    <mergeCell ref="N2159:O2160"/>
    <mergeCell ref="P2159:Q2160"/>
    <mergeCell ref="R2159:S2160"/>
    <mergeCell ref="T2159:U2160"/>
    <mergeCell ref="V2159:W2160"/>
    <mergeCell ref="BF2159:BG2160"/>
    <mergeCell ref="BH2159:BI2160"/>
    <mergeCell ref="BJ2159:BK2160"/>
    <mergeCell ref="BL2159:BN2160"/>
    <mergeCell ref="X2159:Y2160"/>
    <mergeCell ref="Z2159:AA2160"/>
    <mergeCell ref="AB2159:AC2160"/>
    <mergeCell ref="AD2159:AE2160"/>
    <mergeCell ref="AF2159:AG2160"/>
    <mergeCell ref="BB2159:BC2160"/>
    <mergeCell ref="C2160:D2160"/>
    <mergeCell ref="AT2159:AU2160"/>
    <mergeCell ref="AV2159:AW2160"/>
    <mergeCell ref="AX2159:AY2160"/>
    <mergeCell ref="AZ2159:BA2160"/>
    <mergeCell ref="BD2159:BE2160"/>
    <mergeCell ref="AP2159:AQ2160"/>
    <mergeCell ref="AR2159:AS2160"/>
    <mergeCell ref="AH2159:AI2160"/>
    <mergeCell ref="AJ2159:AK2160"/>
    <mergeCell ref="B2161:B2162"/>
    <mergeCell ref="C2161:D2161"/>
    <mergeCell ref="E2161:E2162"/>
    <mergeCell ref="F2161:F2162"/>
    <mergeCell ref="H2161:I2162"/>
    <mergeCell ref="J2161:K2162"/>
    <mergeCell ref="L2161:M2162"/>
    <mergeCell ref="N2161:O2162"/>
    <mergeCell ref="P2161:Q2162"/>
    <mergeCell ref="R2161:S2162"/>
    <mergeCell ref="T2161:U2162"/>
    <mergeCell ref="V2161:W2162"/>
    <mergeCell ref="X2161:Y2162"/>
    <mergeCell ref="Z2161:AA2162"/>
    <mergeCell ref="AB2161:AC2162"/>
    <mergeCell ref="AD2161:AE2162"/>
    <mergeCell ref="AF2161:AG2162"/>
    <mergeCell ref="AH2161:AI2162"/>
    <mergeCell ref="AJ2161:AK2162"/>
    <mergeCell ref="AL2161:AM2162"/>
    <mergeCell ref="AN2161:AO2162"/>
    <mergeCell ref="AP2161:AQ2162"/>
    <mergeCell ref="AR2161:AS2162"/>
    <mergeCell ref="AT2161:AU2162"/>
    <mergeCell ref="AV2161:AW2162"/>
    <mergeCell ref="AX2161:AY2162"/>
    <mergeCell ref="AZ2161:BA2162"/>
    <mergeCell ref="BB2161:BC2162"/>
    <mergeCell ref="BD2161:BE2162"/>
    <mergeCell ref="BF2161:BG2162"/>
    <mergeCell ref="BH2161:BI2162"/>
    <mergeCell ref="BJ2161:BK2162"/>
    <mergeCell ref="BL2161:BN2162"/>
    <mergeCell ref="C2162:D2162"/>
    <mergeCell ref="B2163:B2164"/>
    <mergeCell ref="C2163:D2163"/>
    <mergeCell ref="E2163:E2164"/>
    <mergeCell ref="F2163:F2164"/>
    <mergeCell ref="H2163:I2164"/>
    <mergeCell ref="J2163:K2164"/>
    <mergeCell ref="AL2163:AM2164"/>
    <mergeCell ref="AN2163:AO2164"/>
    <mergeCell ref="L2163:M2164"/>
    <mergeCell ref="N2163:O2164"/>
    <mergeCell ref="P2163:Q2164"/>
    <mergeCell ref="R2163:S2164"/>
    <mergeCell ref="T2163:U2164"/>
    <mergeCell ref="V2163:W2164"/>
    <mergeCell ref="BF2163:BG2164"/>
    <mergeCell ref="BH2163:BI2164"/>
    <mergeCell ref="BJ2163:BK2164"/>
    <mergeCell ref="BL2163:BN2164"/>
    <mergeCell ref="X2163:Y2164"/>
    <mergeCell ref="Z2163:AA2164"/>
    <mergeCell ref="AB2163:AC2164"/>
    <mergeCell ref="AD2163:AE2164"/>
    <mergeCell ref="AF2163:AG2164"/>
    <mergeCell ref="BB2163:BC2164"/>
    <mergeCell ref="C2164:D2164"/>
    <mergeCell ref="AT2163:AU2164"/>
    <mergeCell ref="AV2163:AW2164"/>
    <mergeCell ref="AX2163:AY2164"/>
    <mergeCell ref="AZ2163:BA2164"/>
    <mergeCell ref="BD2163:BE2164"/>
    <mergeCell ref="AP2163:AQ2164"/>
    <mergeCell ref="AR2163:AS2164"/>
    <mergeCell ref="AH2163:AI2164"/>
    <mergeCell ref="AJ2163:AK2164"/>
    <mergeCell ref="B2165:B2166"/>
    <mergeCell ref="C2165:D2165"/>
    <mergeCell ref="E2165:E2166"/>
    <mergeCell ref="F2165:F2166"/>
    <mergeCell ref="H2165:I2166"/>
    <mergeCell ref="J2165:K2166"/>
    <mergeCell ref="L2165:M2166"/>
    <mergeCell ref="N2165:O2166"/>
    <mergeCell ref="P2165:Q2166"/>
    <mergeCell ref="R2165:S2166"/>
    <mergeCell ref="T2165:U2166"/>
    <mergeCell ref="V2165:W2166"/>
    <mergeCell ref="X2165:Y2166"/>
    <mergeCell ref="Z2165:AA2166"/>
    <mergeCell ref="AB2165:AC2166"/>
    <mergeCell ref="AD2165:AE2166"/>
    <mergeCell ref="AF2165:AG2166"/>
    <mergeCell ref="AH2165:AI2166"/>
    <mergeCell ref="AJ2165:AK2166"/>
    <mergeCell ref="AL2165:AM2166"/>
    <mergeCell ref="AN2165:AO2166"/>
    <mergeCell ref="AP2165:AQ2166"/>
    <mergeCell ref="AR2165:AS2166"/>
    <mergeCell ref="AT2165:AU2166"/>
    <mergeCell ref="AV2165:AW2166"/>
    <mergeCell ref="AX2165:AY2166"/>
    <mergeCell ref="AZ2165:BA2166"/>
    <mergeCell ref="BB2165:BC2166"/>
    <mergeCell ref="BD2165:BE2166"/>
    <mergeCell ref="BF2165:BG2166"/>
    <mergeCell ref="BH2165:BI2166"/>
    <mergeCell ref="BJ2165:BK2166"/>
    <mergeCell ref="BL2165:BN2166"/>
    <mergeCell ref="C2166:D2166"/>
    <mergeCell ref="B2167:B2168"/>
    <mergeCell ref="C2167:D2167"/>
    <mergeCell ref="E2167:E2168"/>
    <mergeCell ref="F2167:F2168"/>
    <mergeCell ref="H2167:I2168"/>
    <mergeCell ref="J2167:K2168"/>
    <mergeCell ref="AL2167:AM2168"/>
    <mergeCell ref="AN2167:AO2168"/>
    <mergeCell ref="L2167:M2168"/>
    <mergeCell ref="N2167:O2168"/>
    <mergeCell ref="P2167:Q2168"/>
    <mergeCell ref="R2167:S2168"/>
    <mergeCell ref="T2167:U2168"/>
    <mergeCell ref="V2167:W2168"/>
    <mergeCell ref="BF2167:BG2168"/>
    <mergeCell ref="BH2167:BI2168"/>
    <mergeCell ref="BJ2167:BK2168"/>
    <mergeCell ref="BL2167:BN2168"/>
    <mergeCell ref="X2167:Y2168"/>
    <mergeCell ref="Z2167:AA2168"/>
    <mergeCell ref="AB2167:AC2168"/>
    <mergeCell ref="AD2167:AE2168"/>
    <mergeCell ref="AF2167:AG2168"/>
    <mergeCell ref="BB2167:BC2168"/>
    <mergeCell ref="C2168:D2168"/>
    <mergeCell ref="AT2167:AU2168"/>
    <mergeCell ref="AV2167:AW2168"/>
    <mergeCell ref="AX2167:AY2168"/>
    <mergeCell ref="AZ2167:BA2168"/>
    <mergeCell ref="BD2167:BE2168"/>
    <mergeCell ref="AP2167:AQ2168"/>
    <mergeCell ref="AR2167:AS2168"/>
    <mergeCell ref="AH2167:AI2168"/>
    <mergeCell ref="AJ2167:AK2168"/>
    <mergeCell ref="B2169:B2170"/>
    <mergeCell ref="C2169:D2169"/>
    <mergeCell ref="E2169:E2170"/>
    <mergeCell ref="F2169:F2170"/>
    <mergeCell ref="H2169:I2170"/>
    <mergeCell ref="J2169:K2170"/>
    <mergeCell ref="L2169:M2170"/>
    <mergeCell ref="N2169:O2170"/>
    <mergeCell ref="P2169:Q2170"/>
    <mergeCell ref="R2169:S2170"/>
    <mergeCell ref="T2169:U2170"/>
    <mergeCell ref="V2169:W2170"/>
    <mergeCell ref="X2169:Y2170"/>
    <mergeCell ref="Z2169:AA2170"/>
    <mergeCell ref="AB2169:AC2170"/>
    <mergeCell ref="AD2169:AE2170"/>
    <mergeCell ref="AF2169:AG2170"/>
    <mergeCell ref="AH2169:AI2170"/>
    <mergeCell ref="AJ2169:AK2170"/>
    <mergeCell ref="AL2169:AM2170"/>
    <mergeCell ref="AN2169:AO2170"/>
    <mergeCell ref="AP2169:AQ2170"/>
    <mergeCell ref="AR2169:AS2170"/>
    <mergeCell ref="AT2169:AU2170"/>
    <mergeCell ref="AV2169:AW2170"/>
    <mergeCell ref="AX2169:AY2170"/>
    <mergeCell ref="AZ2169:BA2170"/>
    <mergeCell ref="BB2169:BC2170"/>
    <mergeCell ref="BD2169:BE2170"/>
    <mergeCell ref="BF2169:BG2170"/>
    <mergeCell ref="BH2169:BI2170"/>
    <mergeCell ref="BJ2169:BK2170"/>
    <mergeCell ref="BL2169:BN2170"/>
    <mergeCell ref="C2170:D2170"/>
    <mergeCell ref="B2171:B2172"/>
    <mergeCell ref="C2171:D2171"/>
    <mergeCell ref="E2171:E2172"/>
    <mergeCell ref="F2171:F2172"/>
    <mergeCell ref="H2171:I2172"/>
    <mergeCell ref="J2171:K2172"/>
    <mergeCell ref="AL2171:AM2172"/>
    <mergeCell ref="AN2171:AO2172"/>
    <mergeCell ref="L2171:M2172"/>
    <mergeCell ref="N2171:O2172"/>
    <mergeCell ref="P2171:Q2172"/>
    <mergeCell ref="R2171:S2172"/>
    <mergeCell ref="T2171:U2172"/>
    <mergeCell ref="V2171:W2172"/>
    <mergeCell ref="BF2171:BG2172"/>
    <mergeCell ref="BH2171:BI2172"/>
    <mergeCell ref="BJ2171:BK2172"/>
    <mergeCell ref="BL2171:BN2172"/>
    <mergeCell ref="X2171:Y2172"/>
    <mergeCell ref="Z2171:AA2172"/>
    <mergeCell ref="AB2171:AC2172"/>
    <mergeCell ref="AD2171:AE2172"/>
    <mergeCell ref="AF2171:AG2172"/>
    <mergeCell ref="BB2171:BC2172"/>
    <mergeCell ref="C2172:D2172"/>
    <mergeCell ref="AT2171:AU2172"/>
    <mergeCell ref="AV2171:AW2172"/>
    <mergeCell ref="AX2171:AY2172"/>
    <mergeCell ref="AZ2171:BA2172"/>
    <mergeCell ref="BD2171:BE2172"/>
    <mergeCell ref="AP2171:AQ2172"/>
    <mergeCell ref="AR2171:AS2172"/>
    <mergeCell ref="AH2171:AI2172"/>
    <mergeCell ref="AJ2171:AK2172"/>
    <mergeCell ref="B2173:B2174"/>
    <mergeCell ref="C2173:D2173"/>
    <mergeCell ref="E2173:E2174"/>
    <mergeCell ref="F2173:F2174"/>
    <mergeCell ref="H2173:I2174"/>
    <mergeCell ref="J2173:K2174"/>
    <mergeCell ref="L2173:M2174"/>
    <mergeCell ref="N2173:O2174"/>
    <mergeCell ref="P2173:Q2174"/>
    <mergeCell ref="R2173:S2174"/>
    <mergeCell ref="T2173:U2174"/>
    <mergeCell ref="V2173:W2174"/>
    <mergeCell ref="X2173:Y2174"/>
    <mergeCell ref="Z2173:AA2174"/>
    <mergeCell ref="AB2173:AC2174"/>
    <mergeCell ref="AD2173:AE2174"/>
    <mergeCell ref="AF2173:AG2174"/>
    <mergeCell ref="AH2173:AI2174"/>
    <mergeCell ref="AJ2173:AK2174"/>
    <mergeCell ref="AL2173:AM2174"/>
    <mergeCell ref="AN2173:AO2174"/>
    <mergeCell ref="AP2173:AQ2174"/>
    <mergeCell ref="AR2173:AS2174"/>
    <mergeCell ref="AT2173:AU2174"/>
    <mergeCell ref="AV2173:AW2174"/>
    <mergeCell ref="AX2173:AY2174"/>
    <mergeCell ref="AZ2173:BA2174"/>
    <mergeCell ref="BB2173:BC2174"/>
    <mergeCell ref="BD2173:BE2174"/>
    <mergeCell ref="BF2173:BG2174"/>
    <mergeCell ref="BH2173:BI2174"/>
    <mergeCell ref="BJ2173:BK2174"/>
    <mergeCell ref="BL2173:BN2174"/>
    <mergeCell ref="C2174:D2174"/>
    <mergeCell ref="B2175:C2176"/>
    <mergeCell ref="D2175:E2176"/>
    <mergeCell ref="H2175:I2176"/>
    <mergeCell ref="J2175:K2176"/>
    <mergeCell ref="L2175:M2176"/>
    <mergeCell ref="N2175:O2176"/>
    <mergeCell ref="P2175:Q2176"/>
    <mergeCell ref="R2175:S2176"/>
    <mergeCell ref="T2175:U2176"/>
    <mergeCell ref="V2175:W2176"/>
    <mergeCell ref="X2175:Y2176"/>
    <mergeCell ref="Z2175:AA2176"/>
    <mergeCell ref="AB2175:AC2176"/>
    <mergeCell ref="AD2175:AE2176"/>
    <mergeCell ref="AF2175:AG2176"/>
    <mergeCell ref="AH2175:AI2176"/>
    <mergeCell ref="AJ2175:AK2176"/>
    <mergeCell ref="AL2175:AM2176"/>
    <mergeCell ref="AN2175:AO2176"/>
    <mergeCell ref="AP2175:AQ2176"/>
    <mergeCell ref="AR2175:AS2176"/>
    <mergeCell ref="AT2175:AU2176"/>
    <mergeCell ref="AV2175:AW2176"/>
    <mergeCell ref="AX2175:AY2176"/>
    <mergeCell ref="AZ2175:BA2176"/>
    <mergeCell ref="BB2175:BC2176"/>
    <mergeCell ref="BD2175:BE2176"/>
    <mergeCell ref="BF2175:BG2176"/>
    <mergeCell ref="BH2175:BI2176"/>
    <mergeCell ref="BJ2175:BK2176"/>
    <mergeCell ref="B2177:C2177"/>
    <mergeCell ref="D2177:E2177"/>
    <mergeCell ref="H2177:I2177"/>
    <mergeCell ref="J2177:K2177"/>
    <mergeCell ref="L2177:M2177"/>
    <mergeCell ref="N2177:O2177"/>
    <mergeCell ref="P2177:Q2177"/>
    <mergeCell ref="R2177:S2177"/>
    <mergeCell ref="T2177:U2177"/>
    <mergeCell ref="V2177:W2177"/>
    <mergeCell ref="X2177:Y2177"/>
    <mergeCell ref="Z2177:AA2177"/>
    <mergeCell ref="AB2177:AC2177"/>
    <mergeCell ref="AD2177:AE2177"/>
    <mergeCell ref="AF2177:AG2177"/>
    <mergeCell ref="AX2177:AY2177"/>
    <mergeCell ref="AZ2177:BA2177"/>
    <mergeCell ref="BB2177:BC2177"/>
    <mergeCell ref="BD2177:BE2177"/>
    <mergeCell ref="AH2177:AI2177"/>
    <mergeCell ref="AJ2177:AK2177"/>
    <mergeCell ref="AL2177:AM2177"/>
    <mergeCell ref="AN2177:AO2177"/>
    <mergeCell ref="AP2177:AQ2177"/>
    <mergeCell ref="AR2177:AS2177"/>
    <mergeCell ref="BF2177:BG2177"/>
    <mergeCell ref="BH2177:BI2177"/>
    <mergeCell ref="BJ2177:BK2177"/>
    <mergeCell ref="BL2177:BN2177"/>
    <mergeCell ref="D2178:E2178"/>
    <mergeCell ref="J2178:K2178"/>
    <mergeCell ref="L2178:M2178"/>
    <mergeCell ref="N2178:O2178"/>
    <mergeCell ref="AT2177:AU2177"/>
    <mergeCell ref="AV2177:AW2177"/>
    <mergeCell ref="B2180:C2180"/>
    <mergeCell ref="D2180:E2180"/>
    <mergeCell ref="H2180:J2180"/>
    <mergeCell ref="L2180:N2180"/>
    <mergeCell ref="O2180:R2180"/>
    <mergeCell ref="S2180:U2180"/>
    <mergeCell ref="W2180:Y2180"/>
    <mergeCell ref="Z2180:AC2180"/>
    <mergeCell ref="AD2180:AF2180"/>
    <mergeCell ref="AH2180:AJ2180"/>
    <mergeCell ref="AK2180:AN2180"/>
    <mergeCell ref="AO2180:AQ2180"/>
    <mergeCell ref="B2182:C2182"/>
    <mergeCell ref="D2182:E2182"/>
    <mergeCell ref="H2182:J2182"/>
    <mergeCell ref="L2182:N2182"/>
    <mergeCell ref="O2182:R2182"/>
    <mergeCell ref="S2182:U2182"/>
    <mergeCell ref="AS2180:AU2180"/>
    <mergeCell ref="AZ2180:BD2180"/>
    <mergeCell ref="BE2180:BG2180"/>
    <mergeCell ref="BI2180:BK2180"/>
    <mergeCell ref="AS2182:AU2182"/>
    <mergeCell ref="AZ2182:BD2182"/>
    <mergeCell ref="BE2182:BG2182"/>
    <mergeCell ref="BI2182:BK2182"/>
    <mergeCell ref="W2182:Y2182"/>
    <mergeCell ref="Z2182:AC2182"/>
    <mergeCell ref="AD2182:AF2182"/>
    <mergeCell ref="AH2182:AJ2182"/>
    <mergeCell ref="C2189:D2189"/>
    <mergeCell ref="E2189:AC2189"/>
    <mergeCell ref="AE2189:AH2189"/>
    <mergeCell ref="AI2189:AZ2189"/>
    <mergeCell ref="AK2182:AN2182"/>
    <mergeCell ref="AO2182:AQ2182"/>
    <mergeCell ref="BA2189:BC2189"/>
    <mergeCell ref="BD2189:BM2189"/>
    <mergeCell ref="L2193:M2193"/>
    <mergeCell ref="N2193:O2193"/>
    <mergeCell ref="P2193:Q2193"/>
    <mergeCell ref="E2187:AC2187"/>
    <mergeCell ref="AE2187:AK2187"/>
    <mergeCell ref="AL2187:BM2187"/>
    <mergeCell ref="AN2192:AS2192"/>
    <mergeCell ref="AT2192:AY2192"/>
    <mergeCell ref="AX2193:AY2193"/>
    <mergeCell ref="B2192:B2193"/>
    <mergeCell ref="C2192:D2193"/>
    <mergeCell ref="H2192:I2193"/>
    <mergeCell ref="J2192:O2192"/>
    <mergeCell ref="P2192:U2192"/>
    <mergeCell ref="V2192:W2193"/>
    <mergeCell ref="J2193:K2193"/>
    <mergeCell ref="R2193:S2193"/>
    <mergeCell ref="T2193:U2193"/>
    <mergeCell ref="AZ2192:BE2192"/>
    <mergeCell ref="BF2192:BK2192"/>
    <mergeCell ref="BL2192:BN2193"/>
    <mergeCell ref="AH2193:AI2193"/>
    <mergeCell ref="AJ2193:AK2193"/>
    <mergeCell ref="AL2193:AM2193"/>
    <mergeCell ref="AN2193:AO2193"/>
    <mergeCell ref="AR2193:AS2193"/>
    <mergeCell ref="AT2193:AU2193"/>
    <mergeCell ref="AV2193:AW2193"/>
    <mergeCell ref="AB2193:AC2193"/>
    <mergeCell ref="AD2193:AE2193"/>
    <mergeCell ref="AF2193:AG2193"/>
    <mergeCell ref="AP2193:AQ2193"/>
    <mergeCell ref="X2192:Y2193"/>
    <mergeCell ref="Z2192:AA2193"/>
    <mergeCell ref="AB2192:AG2192"/>
    <mergeCell ref="AH2192:AM2192"/>
    <mergeCell ref="AZ2193:BA2193"/>
    <mergeCell ref="BB2193:BC2193"/>
    <mergeCell ref="BD2193:BE2193"/>
    <mergeCell ref="BF2193:BG2193"/>
    <mergeCell ref="BH2193:BI2193"/>
    <mergeCell ref="BJ2193:BK2193"/>
    <mergeCell ref="B2194:B2195"/>
    <mergeCell ref="C2194:D2194"/>
    <mergeCell ref="E2194:E2195"/>
    <mergeCell ref="F2194:F2195"/>
    <mergeCell ref="H2194:I2195"/>
    <mergeCell ref="J2194:K2195"/>
    <mergeCell ref="C2195:D2195"/>
    <mergeCell ref="L2194:M2195"/>
    <mergeCell ref="N2194:O2195"/>
    <mergeCell ref="P2194:Q2195"/>
    <mergeCell ref="R2194:S2195"/>
    <mergeCell ref="T2194:U2195"/>
    <mergeCell ref="V2194:W2195"/>
    <mergeCell ref="X2194:Y2195"/>
    <mergeCell ref="Z2194:AA2195"/>
    <mergeCell ref="AB2194:AC2195"/>
    <mergeCell ref="AD2194:AE2195"/>
    <mergeCell ref="AF2194:AG2195"/>
    <mergeCell ref="BB2194:BC2195"/>
    <mergeCell ref="AH2194:AI2195"/>
    <mergeCell ref="AJ2194:AK2195"/>
    <mergeCell ref="AL2194:AM2195"/>
    <mergeCell ref="AN2194:AO2195"/>
    <mergeCell ref="AP2194:AQ2195"/>
    <mergeCell ref="AR2194:AS2195"/>
    <mergeCell ref="BF2194:BG2195"/>
    <mergeCell ref="BH2194:BI2195"/>
    <mergeCell ref="BJ2194:BK2195"/>
    <mergeCell ref="BL2194:BN2195"/>
    <mergeCell ref="AT2194:AU2195"/>
    <mergeCell ref="AV2194:AW2195"/>
    <mergeCell ref="AX2194:AY2195"/>
    <mergeCell ref="AZ2194:BA2195"/>
    <mergeCell ref="BD2194:BE2195"/>
    <mergeCell ref="B2196:B2197"/>
    <mergeCell ref="C2196:D2196"/>
    <mergeCell ref="E2196:E2197"/>
    <mergeCell ref="F2196:F2197"/>
    <mergeCell ref="H2196:I2197"/>
    <mergeCell ref="J2196:K2197"/>
    <mergeCell ref="L2196:M2197"/>
    <mergeCell ref="N2196:O2197"/>
    <mergeCell ref="P2196:Q2197"/>
    <mergeCell ref="R2196:S2197"/>
    <mergeCell ref="T2196:U2197"/>
    <mergeCell ref="V2196:W2197"/>
    <mergeCell ref="X2196:Y2197"/>
    <mergeCell ref="Z2196:AA2197"/>
    <mergeCell ref="AB2196:AC2197"/>
    <mergeCell ref="AD2196:AE2197"/>
    <mergeCell ref="AF2196:AG2197"/>
    <mergeCell ref="AH2196:AI2197"/>
    <mergeCell ref="AJ2196:AK2197"/>
    <mergeCell ref="AL2196:AM2197"/>
    <mergeCell ref="AN2196:AO2197"/>
    <mergeCell ref="AP2196:AQ2197"/>
    <mergeCell ref="AR2196:AS2197"/>
    <mergeCell ref="AT2196:AU2197"/>
    <mergeCell ref="AV2196:AW2197"/>
    <mergeCell ref="AX2196:AY2197"/>
    <mergeCell ref="AZ2196:BA2197"/>
    <mergeCell ref="BB2196:BC2197"/>
    <mergeCell ref="BD2196:BE2197"/>
    <mergeCell ref="BF2196:BG2197"/>
    <mergeCell ref="BH2196:BI2197"/>
    <mergeCell ref="BJ2196:BK2197"/>
    <mergeCell ref="BL2196:BN2197"/>
    <mergeCell ref="C2197:D2197"/>
    <mergeCell ref="B2198:B2199"/>
    <mergeCell ref="C2198:D2198"/>
    <mergeCell ref="E2198:E2199"/>
    <mergeCell ref="F2198:F2199"/>
    <mergeCell ref="H2198:I2199"/>
    <mergeCell ref="J2198:K2199"/>
    <mergeCell ref="L2198:M2199"/>
    <mergeCell ref="N2198:O2199"/>
    <mergeCell ref="P2198:Q2199"/>
    <mergeCell ref="R2198:S2199"/>
    <mergeCell ref="T2198:U2199"/>
    <mergeCell ref="V2198:W2199"/>
    <mergeCell ref="X2198:Y2199"/>
    <mergeCell ref="Z2198:AA2199"/>
    <mergeCell ref="AB2198:AC2199"/>
    <mergeCell ref="AD2198:AE2199"/>
    <mergeCell ref="AF2198:AG2199"/>
    <mergeCell ref="BB2198:BC2199"/>
    <mergeCell ref="AH2198:AI2199"/>
    <mergeCell ref="AJ2198:AK2199"/>
    <mergeCell ref="AL2198:AM2199"/>
    <mergeCell ref="AN2198:AO2199"/>
    <mergeCell ref="AP2198:AQ2199"/>
    <mergeCell ref="AR2198:AS2199"/>
    <mergeCell ref="BF2198:BG2199"/>
    <mergeCell ref="BH2198:BI2199"/>
    <mergeCell ref="BJ2198:BK2199"/>
    <mergeCell ref="BL2198:BN2199"/>
    <mergeCell ref="C2199:D2199"/>
    <mergeCell ref="AT2198:AU2199"/>
    <mergeCell ref="AV2198:AW2199"/>
    <mergeCell ref="AX2198:AY2199"/>
    <mergeCell ref="AZ2198:BA2199"/>
    <mergeCell ref="BD2198:BE2199"/>
    <mergeCell ref="B2200:B2201"/>
    <mergeCell ref="C2200:D2200"/>
    <mergeCell ref="E2200:E2201"/>
    <mergeCell ref="F2200:F2201"/>
    <mergeCell ref="H2200:I2201"/>
    <mergeCell ref="J2200:K2201"/>
    <mergeCell ref="G2200:G2201"/>
    <mergeCell ref="L2200:M2201"/>
    <mergeCell ref="N2200:O2201"/>
    <mergeCell ref="P2200:Q2201"/>
    <mergeCell ref="R2200:S2201"/>
    <mergeCell ref="T2200:U2201"/>
    <mergeCell ref="V2200:W2201"/>
    <mergeCell ref="X2200:Y2201"/>
    <mergeCell ref="Z2200:AA2201"/>
    <mergeCell ref="AB2200:AC2201"/>
    <mergeCell ref="AD2200:AE2201"/>
    <mergeCell ref="AF2200:AG2201"/>
    <mergeCell ref="AH2200:AI2201"/>
    <mergeCell ref="AJ2200:AK2201"/>
    <mergeCell ref="AL2200:AM2201"/>
    <mergeCell ref="AN2200:AO2201"/>
    <mergeCell ref="AP2200:AQ2201"/>
    <mergeCell ref="AR2200:AS2201"/>
    <mergeCell ref="AT2200:AU2201"/>
    <mergeCell ref="AV2200:AW2201"/>
    <mergeCell ref="AX2200:AY2201"/>
    <mergeCell ref="AZ2200:BA2201"/>
    <mergeCell ref="BB2200:BC2201"/>
    <mergeCell ref="BD2200:BE2201"/>
    <mergeCell ref="BF2200:BG2201"/>
    <mergeCell ref="BH2200:BI2201"/>
    <mergeCell ref="BJ2200:BK2201"/>
    <mergeCell ref="BL2200:BN2201"/>
    <mergeCell ref="C2201:D2201"/>
    <mergeCell ref="B2202:B2203"/>
    <mergeCell ref="C2202:D2202"/>
    <mergeCell ref="E2202:E2203"/>
    <mergeCell ref="F2202:F2203"/>
    <mergeCell ref="H2202:I2203"/>
    <mergeCell ref="J2202:K2203"/>
    <mergeCell ref="AL2202:AM2203"/>
    <mergeCell ref="AN2202:AO2203"/>
    <mergeCell ref="L2202:M2203"/>
    <mergeCell ref="N2202:O2203"/>
    <mergeCell ref="P2202:Q2203"/>
    <mergeCell ref="R2202:S2203"/>
    <mergeCell ref="T2202:U2203"/>
    <mergeCell ref="V2202:W2203"/>
    <mergeCell ref="BF2202:BG2203"/>
    <mergeCell ref="BH2202:BI2203"/>
    <mergeCell ref="BJ2202:BK2203"/>
    <mergeCell ref="BL2202:BN2203"/>
    <mergeCell ref="X2202:Y2203"/>
    <mergeCell ref="Z2202:AA2203"/>
    <mergeCell ref="AB2202:AC2203"/>
    <mergeCell ref="AD2202:AE2203"/>
    <mergeCell ref="AF2202:AG2203"/>
    <mergeCell ref="BB2202:BC2203"/>
    <mergeCell ref="C2203:D2203"/>
    <mergeCell ref="AT2202:AU2203"/>
    <mergeCell ref="AV2202:AW2203"/>
    <mergeCell ref="AX2202:AY2203"/>
    <mergeCell ref="AZ2202:BA2203"/>
    <mergeCell ref="BD2202:BE2203"/>
    <mergeCell ref="AP2202:AQ2203"/>
    <mergeCell ref="AR2202:AS2203"/>
    <mergeCell ref="AH2202:AI2203"/>
    <mergeCell ref="AJ2202:AK2203"/>
    <mergeCell ref="B2204:B2205"/>
    <mergeCell ref="C2204:D2204"/>
    <mergeCell ref="E2204:E2205"/>
    <mergeCell ref="F2204:F2205"/>
    <mergeCell ref="H2204:I2205"/>
    <mergeCell ref="J2204:K2205"/>
    <mergeCell ref="L2204:M2205"/>
    <mergeCell ref="N2204:O2205"/>
    <mergeCell ref="P2204:Q2205"/>
    <mergeCell ref="R2204:S2205"/>
    <mergeCell ref="T2204:U2205"/>
    <mergeCell ref="V2204:W2205"/>
    <mergeCell ref="X2204:Y2205"/>
    <mergeCell ref="Z2204:AA2205"/>
    <mergeCell ref="AB2204:AC2205"/>
    <mergeCell ref="AD2204:AE2205"/>
    <mergeCell ref="AF2204:AG2205"/>
    <mergeCell ref="AH2204:AI2205"/>
    <mergeCell ref="AJ2204:AK2205"/>
    <mergeCell ref="AL2204:AM2205"/>
    <mergeCell ref="AN2204:AO2205"/>
    <mergeCell ref="AP2204:AQ2205"/>
    <mergeCell ref="AR2204:AS2205"/>
    <mergeCell ref="AT2204:AU2205"/>
    <mergeCell ref="AV2204:AW2205"/>
    <mergeCell ref="AX2204:AY2205"/>
    <mergeCell ref="AZ2204:BA2205"/>
    <mergeCell ref="BB2204:BC2205"/>
    <mergeCell ref="BD2204:BE2205"/>
    <mergeCell ref="BF2204:BG2205"/>
    <mergeCell ref="BH2204:BI2205"/>
    <mergeCell ref="BJ2204:BK2205"/>
    <mergeCell ref="BL2204:BN2205"/>
    <mergeCell ref="C2205:D2205"/>
    <mergeCell ref="B2206:B2207"/>
    <mergeCell ref="C2206:D2206"/>
    <mergeCell ref="E2206:E2207"/>
    <mergeCell ref="F2206:F2207"/>
    <mergeCell ref="H2206:I2207"/>
    <mergeCell ref="J2206:K2207"/>
    <mergeCell ref="AL2206:AM2207"/>
    <mergeCell ref="AN2206:AO2207"/>
    <mergeCell ref="L2206:M2207"/>
    <mergeCell ref="N2206:O2207"/>
    <mergeCell ref="P2206:Q2207"/>
    <mergeCell ref="R2206:S2207"/>
    <mergeCell ref="T2206:U2207"/>
    <mergeCell ref="V2206:W2207"/>
    <mergeCell ref="BF2206:BG2207"/>
    <mergeCell ref="BH2206:BI2207"/>
    <mergeCell ref="BJ2206:BK2207"/>
    <mergeCell ref="BL2206:BN2207"/>
    <mergeCell ref="X2206:Y2207"/>
    <mergeCell ref="Z2206:AA2207"/>
    <mergeCell ref="AB2206:AC2207"/>
    <mergeCell ref="AD2206:AE2207"/>
    <mergeCell ref="AF2206:AG2207"/>
    <mergeCell ref="BB2206:BC2207"/>
    <mergeCell ref="C2207:D2207"/>
    <mergeCell ref="AT2206:AU2207"/>
    <mergeCell ref="AV2206:AW2207"/>
    <mergeCell ref="AX2206:AY2207"/>
    <mergeCell ref="AZ2206:BA2207"/>
    <mergeCell ref="BD2206:BE2207"/>
    <mergeCell ref="AP2206:AQ2207"/>
    <mergeCell ref="AR2206:AS2207"/>
    <mergeCell ref="AH2206:AI2207"/>
    <mergeCell ref="AJ2206:AK2207"/>
    <mergeCell ref="B2208:B2209"/>
    <mergeCell ref="C2208:D2208"/>
    <mergeCell ref="E2208:E2209"/>
    <mergeCell ref="F2208:F2209"/>
    <mergeCell ref="H2208:I2209"/>
    <mergeCell ref="J2208:K2209"/>
    <mergeCell ref="L2208:M2209"/>
    <mergeCell ref="N2208:O2209"/>
    <mergeCell ref="P2208:Q2209"/>
    <mergeCell ref="R2208:S2209"/>
    <mergeCell ref="T2208:U2209"/>
    <mergeCell ref="V2208:W2209"/>
    <mergeCell ref="X2208:Y2209"/>
    <mergeCell ref="Z2208:AA2209"/>
    <mergeCell ref="AB2208:AC2209"/>
    <mergeCell ref="AD2208:AE2209"/>
    <mergeCell ref="AF2208:AG2209"/>
    <mergeCell ref="AH2208:AI2209"/>
    <mergeCell ref="AJ2208:AK2209"/>
    <mergeCell ref="AL2208:AM2209"/>
    <mergeCell ref="AN2208:AO2209"/>
    <mergeCell ref="AP2208:AQ2209"/>
    <mergeCell ref="AR2208:AS2209"/>
    <mergeCell ref="AT2208:AU2209"/>
    <mergeCell ref="AV2208:AW2209"/>
    <mergeCell ref="AX2208:AY2209"/>
    <mergeCell ref="AZ2208:BA2209"/>
    <mergeCell ref="BB2208:BC2209"/>
    <mergeCell ref="BD2208:BE2209"/>
    <mergeCell ref="BF2208:BG2209"/>
    <mergeCell ref="BH2208:BI2209"/>
    <mergeCell ref="BJ2208:BK2209"/>
    <mergeCell ref="BL2208:BN2209"/>
    <mergeCell ref="C2209:D2209"/>
    <mergeCell ref="B2210:B2211"/>
    <mergeCell ref="C2210:D2210"/>
    <mergeCell ref="E2210:E2211"/>
    <mergeCell ref="F2210:F2211"/>
    <mergeCell ref="H2210:I2211"/>
    <mergeCell ref="J2210:K2211"/>
    <mergeCell ref="AL2210:AM2211"/>
    <mergeCell ref="AN2210:AO2211"/>
    <mergeCell ref="L2210:M2211"/>
    <mergeCell ref="N2210:O2211"/>
    <mergeCell ref="P2210:Q2211"/>
    <mergeCell ref="R2210:S2211"/>
    <mergeCell ref="T2210:U2211"/>
    <mergeCell ref="V2210:W2211"/>
    <mergeCell ref="BF2210:BG2211"/>
    <mergeCell ref="BH2210:BI2211"/>
    <mergeCell ref="BJ2210:BK2211"/>
    <mergeCell ref="BL2210:BN2211"/>
    <mergeCell ref="X2210:Y2211"/>
    <mergeCell ref="Z2210:AA2211"/>
    <mergeCell ref="AB2210:AC2211"/>
    <mergeCell ref="AD2210:AE2211"/>
    <mergeCell ref="AF2210:AG2211"/>
    <mergeCell ref="BB2210:BC2211"/>
    <mergeCell ref="C2211:D2211"/>
    <mergeCell ref="AT2210:AU2211"/>
    <mergeCell ref="AV2210:AW2211"/>
    <mergeCell ref="AX2210:AY2211"/>
    <mergeCell ref="AZ2210:BA2211"/>
    <mergeCell ref="BD2210:BE2211"/>
    <mergeCell ref="AP2210:AQ2211"/>
    <mergeCell ref="AR2210:AS2211"/>
    <mergeCell ref="AH2210:AI2211"/>
    <mergeCell ref="AJ2210:AK2211"/>
    <mergeCell ref="B2212:B2213"/>
    <mergeCell ref="C2212:D2212"/>
    <mergeCell ref="E2212:E2213"/>
    <mergeCell ref="F2212:F2213"/>
    <mergeCell ref="H2212:I2213"/>
    <mergeCell ref="J2212:K2213"/>
    <mergeCell ref="L2212:M2213"/>
    <mergeCell ref="N2212:O2213"/>
    <mergeCell ref="P2212:Q2213"/>
    <mergeCell ref="R2212:S2213"/>
    <mergeCell ref="T2212:U2213"/>
    <mergeCell ref="V2212:W2213"/>
    <mergeCell ref="X2212:Y2213"/>
    <mergeCell ref="Z2212:AA2213"/>
    <mergeCell ref="AB2212:AC2213"/>
    <mergeCell ref="AD2212:AE2213"/>
    <mergeCell ref="AF2212:AG2213"/>
    <mergeCell ref="AH2212:AI2213"/>
    <mergeCell ref="AJ2212:AK2213"/>
    <mergeCell ref="AL2212:AM2213"/>
    <mergeCell ref="AN2212:AO2213"/>
    <mergeCell ref="AP2212:AQ2213"/>
    <mergeCell ref="AR2212:AS2213"/>
    <mergeCell ref="AT2212:AU2213"/>
    <mergeCell ref="AV2212:AW2213"/>
    <mergeCell ref="AX2212:AY2213"/>
    <mergeCell ref="AZ2212:BA2213"/>
    <mergeCell ref="BB2212:BC2213"/>
    <mergeCell ref="BD2212:BE2213"/>
    <mergeCell ref="BF2212:BG2213"/>
    <mergeCell ref="BH2212:BI2213"/>
    <mergeCell ref="BJ2212:BK2213"/>
    <mergeCell ref="BL2212:BN2213"/>
    <mergeCell ref="C2213:D2213"/>
    <mergeCell ref="B2214:B2215"/>
    <mergeCell ref="C2214:D2214"/>
    <mergeCell ref="E2214:E2215"/>
    <mergeCell ref="F2214:F2215"/>
    <mergeCell ref="H2214:I2215"/>
    <mergeCell ref="J2214:K2215"/>
    <mergeCell ref="AL2214:AM2215"/>
    <mergeCell ref="AN2214:AO2215"/>
    <mergeCell ref="L2214:M2215"/>
    <mergeCell ref="N2214:O2215"/>
    <mergeCell ref="P2214:Q2215"/>
    <mergeCell ref="R2214:S2215"/>
    <mergeCell ref="T2214:U2215"/>
    <mergeCell ref="V2214:W2215"/>
    <mergeCell ref="BF2214:BG2215"/>
    <mergeCell ref="BH2214:BI2215"/>
    <mergeCell ref="BJ2214:BK2215"/>
    <mergeCell ref="BL2214:BN2215"/>
    <mergeCell ref="X2214:Y2215"/>
    <mergeCell ref="Z2214:AA2215"/>
    <mergeCell ref="AB2214:AC2215"/>
    <mergeCell ref="AD2214:AE2215"/>
    <mergeCell ref="AF2214:AG2215"/>
    <mergeCell ref="BB2214:BC2215"/>
    <mergeCell ref="C2215:D2215"/>
    <mergeCell ref="AT2214:AU2215"/>
    <mergeCell ref="AV2214:AW2215"/>
    <mergeCell ref="AX2214:AY2215"/>
    <mergeCell ref="AZ2214:BA2215"/>
    <mergeCell ref="BD2214:BE2215"/>
    <mergeCell ref="AP2214:AQ2215"/>
    <mergeCell ref="AR2214:AS2215"/>
    <mergeCell ref="AH2214:AI2215"/>
    <mergeCell ref="AJ2214:AK2215"/>
    <mergeCell ref="B2216:B2217"/>
    <mergeCell ref="C2216:D2216"/>
    <mergeCell ref="E2216:E2217"/>
    <mergeCell ref="F2216:F2217"/>
    <mergeCell ref="H2216:I2217"/>
    <mergeCell ref="J2216:K2217"/>
    <mergeCell ref="L2216:M2217"/>
    <mergeCell ref="N2216:O2217"/>
    <mergeCell ref="P2216:Q2217"/>
    <mergeCell ref="R2216:S2217"/>
    <mergeCell ref="T2216:U2217"/>
    <mergeCell ref="V2216:W2217"/>
    <mergeCell ref="X2216:Y2217"/>
    <mergeCell ref="Z2216:AA2217"/>
    <mergeCell ref="AB2216:AC2217"/>
    <mergeCell ref="AD2216:AE2217"/>
    <mergeCell ref="AF2216:AG2217"/>
    <mergeCell ref="AH2216:AI2217"/>
    <mergeCell ref="AJ2216:AK2217"/>
    <mergeCell ref="AL2216:AM2217"/>
    <mergeCell ref="AN2216:AO2217"/>
    <mergeCell ref="AP2216:AQ2217"/>
    <mergeCell ref="AR2216:AS2217"/>
    <mergeCell ref="AT2216:AU2217"/>
    <mergeCell ref="AV2216:AW2217"/>
    <mergeCell ref="AX2216:AY2217"/>
    <mergeCell ref="AZ2216:BA2217"/>
    <mergeCell ref="BB2216:BC2217"/>
    <mergeCell ref="BD2216:BE2217"/>
    <mergeCell ref="BF2216:BG2217"/>
    <mergeCell ref="BH2216:BI2217"/>
    <mergeCell ref="BJ2216:BK2217"/>
    <mergeCell ref="BL2216:BN2217"/>
    <mergeCell ref="C2217:D2217"/>
    <mergeCell ref="B2218:B2219"/>
    <mergeCell ref="C2218:D2218"/>
    <mergeCell ref="E2218:E2219"/>
    <mergeCell ref="F2218:F2219"/>
    <mergeCell ref="H2218:I2219"/>
    <mergeCell ref="J2218:K2219"/>
    <mergeCell ref="AL2218:AM2219"/>
    <mergeCell ref="AN2218:AO2219"/>
    <mergeCell ref="L2218:M2219"/>
    <mergeCell ref="N2218:O2219"/>
    <mergeCell ref="P2218:Q2219"/>
    <mergeCell ref="R2218:S2219"/>
    <mergeCell ref="T2218:U2219"/>
    <mergeCell ref="V2218:W2219"/>
    <mergeCell ref="BF2218:BG2219"/>
    <mergeCell ref="BH2218:BI2219"/>
    <mergeCell ref="BJ2218:BK2219"/>
    <mergeCell ref="BL2218:BN2219"/>
    <mergeCell ref="X2218:Y2219"/>
    <mergeCell ref="Z2218:AA2219"/>
    <mergeCell ref="AB2218:AC2219"/>
    <mergeCell ref="AD2218:AE2219"/>
    <mergeCell ref="AF2218:AG2219"/>
    <mergeCell ref="BB2218:BC2219"/>
    <mergeCell ref="C2219:D2219"/>
    <mergeCell ref="AT2218:AU2219"/>
    <mergeCell ref="AV2218:AW2219"/>
    <mergeCell ref="AX2218:AY2219"/>
    <mergeCell ref="AZ2218:BA2219"/>
    <mergeCell ref="BD2218:BE2219"/>
    <mergeCell ref="AP2218:AQ2219"/>
    <mergeCell ref="AR2218:AS2219"/>
    <mergeCell ref="AH2218:AI2219"/>
    <mergeCell ref="AJ2218:AK2219"/>
    <mergeCell ref="B2220:B2221"/>
    <mergeCell ref="C2220:D2220"/>
    <mergeCell ref="E2220:E2221"/>
    <mergeCell ref="F2220:F2221"/>
    <mergeCell ref="H2220:I2221"/>
    <mergeCell ref="J2220:K2221"/>
    <mergeCell ref="L2220:M2221"/>
    <mergeCell ref="N2220:O2221"/>
    <mergeCell ref="P2220:Q2221"/>
    <mergeCell ref="R2220:S2221"/>
    <mergeCell ref="T2220:U2221"/>
    <mergeCell ref="V2220:W2221"/>
    <mergeCell ref="X2220:Y2221"/>
    <mergeCell ref="Z2220:AA2221"/>
    <mergeCell ref="AB2220:AC2221"/>
    <mergeCell ref="AD2220:AE2221"/>
    <mergeCell ref="AF2220:AG2221"/>
    <mergeCell ref="AH2220:AI2221"/>
    <mergeCell ref="AJ2220:AK2221"/>
    <mergeCell ref="AL2220:AM2221"/>
    <mergeCell ref="AN2220:AO2221"/>
    <mergeCell ref="AP2220:AQ2221"/>
    <mergeCell ref="AR2220:AS2221"/>
    <mergeCell ref="AT2220:AU2221"/>
    <mergeCell ref="AV2220:AW2221"/>
    <mergeCell ref="AX2220:AY2221"/>
    <mergeCell ref="AZ2220:BA2221"/>
    <mergeCell ref="BB2220:BC2221"/>
    <mergeCell ref="BD2220:BE2221"/>
    <mergeCell ref="BF2220:BG2221"/>
    <mergeCell ref="BH2220:BI2221"/>
    <mergeCell ref="BJ2220:BK2221"/>
    <mergeCell ref="BL2220:BN2221"/>
    <mergeCell ref="C2221:D2221"/>
    <mergeCell ref="B2222:B2223"/>
    <mergeCell ref="C2222:D2222"/>
    <mergeCell ref="E2222:E2223"/>
    <mergeCell ref="F2222:F2223"/>
    <mergeCell ref="H2222:I2223"/>
    <mergeCell ref="J2222:K2223"/>
    <mergeCell ref="AL2222:AM2223"/>
    <mergeCell ref="AN2222:AO2223"/>
    <mergeCell ref="L2222:M2223"/>
    <mergeCell ref="N2222:O2223"/>
    <mergeCell ref="P2222:Q2223"/>
    <mergeCell ref="R2222:S2223"/>
    <mergeCell ref="T2222:U2223"/>
    <mergeCell ref="V2222:W2223"/>
    <mergeCell ref="BF2222:BG2223"/>
    <mergeCell ref="BH2222:BI2223"/>
    <mergeCell ref="BJ2222:BK2223"/>
    <mergeCell ref="BL2222:BN2223"/>
    <mergeCell ref="X2222:Y2223"/>
    <mergeCell ref="Z2222:AA2223"/>
    <mergeCell ref="AB2222:AC2223"/>
    <mergeCell ref="AD2222:AE2223"/>
    <mergeCell ref="AF2222:AG2223"/>
    <mergeCell ref="BB2222:BC2223"/>
    <mergeCell ref="C2223:D2223"/>
    <mergeCell ref="AT2222:AU2223"/>
    <mergeCell ref="AV2222:AW2223"/>
    <mergeCell ref="AX2222:AY2223"/>
    <mergeCell ref="AZ2222:BA2223"/>
    <mergeCell ref="BD2222:BE2223"/>
    <mergeCell ref="AP2222:AQ2223"/>
    <mergeCell ref="AR2222:AS2223"/>
    <mergeCell ref="AH2222:AI2223"/>
    <mergeCell ref="AJ2222:AK2223"/>
    <mergeCell ref="B2224:B2225"/>
    <mergeCell ref="C2224:D2224"/>
    <mergeCell ref="E2224:E2225"/>
    <mergeCell ref="F2224:F2225"/>
    <mergeCell ref="H2224:I2225"/>
    <mergeCell ref="J2224:K2225"/>
    <mergeCell ref="L2224:M2225"/>
    <mergeCell ref="N2224:O2225"/>
    <mergeCell ref="P2224:Q2225"/>
    <mergeCell ref="R2224:S2225"/>
    <mergeCell ref="T2224:U2225"/>
    <mergeCell ref="V2224:W2225"/>
    <mergeCell ref="X2224:Y2225"/>
    <mergeCell ref="Z2224:AA2225"/>
    <mergeCell ref="AB2224:AC2225"/>
    <mergeCell ref="AD2224:AE2225"/>
    <mergeCell ref="AF2224:AG2225"/>
    <mergeCell ref="AH2224:AI2225"/>
    <mergeCell ref="AJ2224:AK2225"/>
    <mergeCell ref="AL2224:AM2225"/>
    <mergeCell ref="AN2224:AO2225"/>
    <mergeCell ref="AP2224:AQ2225"/>
    <mergeCell ref="AR2224:AS2225"/>
    <mergeCell ref="AT2224:AU2225"/>
    <mergeCell ref="AV2224:AW2225"/>
    <mergeCell ref="AX2224:AY2225"/>
    <mergeCell ref="AZ2224:BA2225"/>
    <mergeCell ref="BB2224:BC2225"/>
    <mergeCell ref="BD2224:BE2225"/>
    <mergeCell ref="BF2224:BG2225"/>
    <mergeCell ref="BH2224:BI2225"/>
    <mergeCell ref="BJ2224:BK2225"/>
    <mergeCell ref="BL2224:BN2225"/>
    <mergeCell ref="C2225:D2225"/>
    <mergeCell ref="B2226:B2227"/>
    <mergeCell ref="C2226:D2226"/>
    <mergeCell ref="E2226:E2227"/>
    <mergeCell ref="F2226:F2227"/>
    <mergeCell ref="H2226:I2227"/>
    <mergeCell ref="J2226:K2227"/>
    <mergeCell ref="AL2226:AM2227"/>
    <mergeCell ref="AN2226:AO2227"/>
    <mergeCell ref="L2226:M2227"/>
    <mergeCell ref="N2226:O2227"/>
    <mergeCell ref="P2226:Q2227"/>
    <mergeCell ref="R2226:S2227"/>
    <mergeCell ref="T2226:U2227"/>
    <mergeCell ref="V2226:W2227"/>
    <mergeCell ref="BF2226:BG2227"/>
    <mergeCell ref="BH2226:BI2227"/>
    <mergeCell ref="BJ2226:BK2227"/>
    <mergeCell ref="BL2226:BN2227"/>
    <mergeCell ref="X2226:Y2227"/>
    <mergeCell ref="Z2226:AA2227"/>
    <mergeCell ref="AB2226:AC2227"/>
    <mergeCell ref="AD2226:AE2227"/>
    <mergeCell ref="AF2226:AG2227"/>
    <mergeCell ref="BB2226:BC2227"/>
    <mergeCell ref="C2227:D2227"/>
    <mergeCell ref="AT2226:AU2227"/>
    <mergeCell ref="AV2226:AW2227"/>
    <mergeCell ref="AX2226:AY2227"/>
    <mergeCell ref="AZ2226:BA2227"/>
    <mergeCell ref="BD2226:BE2227"/>
    <mergeCell ref="AP2226:AQ2227"/>
    <mergeCell ref="AR2226:AS2227"/>
    <mergeCell ref="AH2226:AI2227"/>
    <mergeCell ref="AJ2226:AK2227"/>
    <mergeCell ref="B2228:B2229"/>
    <mergeCell ref="C2228:D2228"/>
    <mergeCell ref="E2228:E2229"/>
    <mergeCell ref="F2228:F2229"/>
    <mergeCell ref="H2228:I2229"/>
    <mergeCell ref="J2228:K2229"/>
    <mergeCell ref="L2228:M2229"/>
    <mergeCell ref="N2228:O2229"/>
    <mergeCell ref="P2228:Q2229"/>
    <mergeCell ref="R2228:S2229"/>
    <mergeCell ref="T2228:U2229"/>
    <mergeCell ref="V2228:W2229"/>
    <mergeCell ref="X2228:Y2229"/>
    <mergeCell ref="Z2228:AA2229"/>
    <mergeCell ref="AB2228:AC2229"/>
    <mergeCell ref="AD2228:AE2229"/>
    <mergeCell ref="AF2228:AG2229"/>
    <mergeCell ref="AH2228:AI2229"/>
    <mergeCell ref="AJ2228:AK2229"/>
    <mergeCell ref="AL2228:AM2229"/>
    <mergeCell ref="AN2228:AO2229"/>
    <mergeCell ref="AP2228:AQ2229"/>
    <mergeCell ref="AR2228:AS2229"/>
    <mergeCell ref="AT2228:AU2229"/>
    <mergeCell ref="AV2228:AW2229"/>
    <mergeCell ref="AX2228:AY2229"/>
    <mergeCell ref="AZ2228:BA2229"/>
    <mergeCell ref="BB2228:BC2229"/>
    <mergeCell ref="BD2228:BE2229"/>
    <mergeCell ref="BF2228:BG2229"/>
    <mergeCell ref="BH2228:BI2229"/>
    <mergeCell ref="BJ2228:BK2229"/>
    <mergeCell ref="BL2228:BN2229"/>
    <mergeCell ref="C2229:D2229"/>
    <mergeCell ref="B2230:B2231"/>
    <mergeCell ref="C2230:D2230"/>
    <mergeCell ref="E2230:E2231"/>
    <mergeCell ref="F2230:F2231"/>
    <mergeCell ref="H2230:I2231"/>
    <mergeCell ref="J2230:K2231"/>
    <mergeCell ref="AL2230:AM2231"/>
    <mergeCell ref="AN2230:AO2231"/>
    <mergeCell ref="L2230:M2231"/>
    <mergeCell ref="N2230:O2231"/>
    <mergeCell ref="P2230:Q2231"/>
    <mergeCell ref="R2230:S2231"/>
    <mergeCell ref="T2230:U2231"/>
    <mergeCell ref="V2230:W2231"/>
    <mergeCell ref="BF2230:BG2231"/>
    <mergeCell ref="BH2230:BI2231"/>
    <mergeCell ref="BJ2230:BK2231"/>
    <mergeCell ref="BL2230:BN2231"/>
    <mergeCell ref="X2230:Y2231"/>
    <mergeCell ref="Z2230:AA2231"/>
    <mergeCell ref="AB2230:AC2231"/>
    <mergeCell ref="AD2230:AE2231"/>
    <mergeCell ref="AF2230:AG2231"/>
    <mergeCell ref="BB2230:BC2231"/>
    <mergeCell ref="C2231:D2231"/>
    <mergeCell ref="AT2230:AU2231"/>
    <mergeCell ref="AV2230:AW2231"/>
    <mergeCell ref="AX2230:AY2231"/>
    <mergeCell ref="AZ2230:BA2231"/>
    <mergeCell ref="BD2230:BE2231"/>
    <mergeCell ref="AP2230:AQ2231"/>
    <mergeCell ref="AR2230:AS2231"/>
    <mergeCell ref="AH2230:AI2231"/>
    <mergeCell ref="AJ2230:AK2231"/>
    <mergeCell ref="B2232:B2233"/>
    <mergeCell ref="C2232:D2232"/>
    <mergeCell ref="E2232:E2233"/>
    <mergeCell ref="F2232:F2233"/>
    <mergeCell ref="H2232:I2233"/>
    <mergeCell ref="J2232:K2233"/>
    <mergeCell ref="L2232:M2233"/>
    <mergeCell ref="N2232:O2233"/>
    <mergeCell ref="P2232:Q2233"/>
    <mergeCell ref="R2232:S2233"/>
    <mergeCell ref="T2232:U2233"/>
    <mergeCell ref="V2232:W2233"/>
    <mergeCell ref="X2232:Y2233"/>
    <mergeCell ref="Z2232:AA2233"/>
    <mergeCell ref="AB2232:AC2233"/>
    <mergeCell ref="AD2232:AE2233"/>
    <mergeCell ref="AF2232:AG2233"/>
    <mergeCell ref="AH2232:AI2233"/>
    <mergeCell ref="AJ2232:AK2233"/>
    <mergeCell ref="AL2232:AM2233"/>
    <mergeCell ref="AN2232:AO2233"/>
    <mergeCell ref="AP2232:AQ2233"/>
    <mergeCell ref="AR2232:AS2233"/>
    <mergeCell ref="AT2232:AU2233"/>
    <mergeCell ref="AV2232:AW2233"/>
    <mergeCell ref="AX2232:AY2233"/>
    <mergeCell ref="AZ2232:BA2233"/>
    <mergeCell ref="BB2232:BC2233"/>
    <mergeCell ref="BD2232:BE2233"/>
    <mergeCell ref="BF2232:BG2233"/>
    <mergeCell ref="BH2232:BI2233"/>
    <mergeCell ref="BJ2232:BK2233"/>
    <mergeCell ref="BL2232:BN2233"/>
    <mergeCell ref="C2233:D2233"/>
    <mergeCell ref="B2234:C2235"/>
    <mergeCell ref="D2234:E2235"/>
    <mergeCell ref="H2234:I2235"/>
    <mergeCell ref="J2234:K2235"/>
    <mergeCell ref="L2234:M2235"/>
    <mergeCell ref="N2234:O2235"/>
    <mergeCell ref="P2234:Q2235"/>
    <mergeCell ref="R2234:S2235"/>
    <mergeCell ref="T2234:U2235"/>
    <mergeCell ref="V2234:W2235"/>
    <mergeCell ref="X2234:Y2235"/>
    <mergeCell ref="Z2234:AA2235"/>
    <mergeCell ref="AB2234:AC2235"/>
    <mergeCell ref="AD2234:AE2235"/>
    <mergeCell ref="AF2234:AG2235"/>
    <mergeCell ref="AH2234:AI2235"/>
    <mergeCell ref="AJ2234:AK2235"/>
    <mergeCell ref="AL2234:AM2235"/>
    <mergeCell ref="AN2234:AO2235"/>
    <mergeCell ref="AP2234:AQ2235"/>
    <mergeCell ref="AR2234:AS2235"/>
    <mergeCell ref="AT2234:AU2235"/>
    <mergeCell ref="AV2234:AW2235"/>
    <mergeCell ref="AX2234:AY2235"/>
    <mergeCell ref="AZ2234:BA2235"/>
    <mergeCell ref="BB2234:BC2235"/>
    <mergeCell ref="BD2234:BE2235"/>
    <mergeCell ref="BF2234:BG2235"/>
    <mergeCell ref="BH2234:BI2235"/>
    <mergeCell ref="BJ2234:BK2235"/>
    <mergeCell ref="BL2234:BN2235"/>
    <mergeCell ref="B2236:C2236"/>
    <mergeCell ref="D2236:E2236"/>
    <mergeCell ref="H2236:I2236"/>
    <mergeCell ref="J2236:K2236"/>
    <mergeCell ref="L2236:M2236"/>
    <mergeCell ref="N2236:O2236"/>
    <mergeCell ref="P2236:Q2236"/>
    <mergeCell ref="R2236:S2236"/>
    <mergeCell ref="T2236:U2236"/>
    <mergeCell ref="V2236:W2236"/>
    <mergeCell ref="X2236:Y2236"/>
    <mergeCell ref="Z2236:AA2236"/>
    <mergeCell ref="AB2236:AC2236"/>
    <mergeCell ref="AD2236:AE2236"/>
    <mergeCell ref="AF2236:AG2236"/>
    <mergeCell ref="AX2236:AY2236"/>
    <mergeCell ref="AZ2236:BA2236"/>
    <mergeCell ref="BB2236:BC2236"/>
    <mergeCell ref="BD2236:BE2236"/>
    <mergeCell ref="AH2236:AI2236"/>
    <mergeCell ref="AJ2236:AK2236"/>
    <mergeCell ref="AL2236:AM2236"/>
    <mergeCell ref="AN2236:AO2236"/>
    <mergeCell ref="AP2236:AQ2236"/>
    <mergeCell ref="AR2236:AS2236"/>
    <mergeCell ref="BF2236:BG2236"/>
    <mergeCell ref="BH2236:BI2236"/>
    <mergeCell ref="BJ2236:BK2236"/>
    <mergeCell ref="BL2236:BN2236"/>
    <mergeCell ref="D2237:E2237"/>
    <mergeCell ref="J2237:K2237"/>
    <mergeCell ref="L2237:M2237"/>
    <mergeCell ref="N2237:O2237"/>
    <mergeCell ref="AT2236:AU2236"/>
    <mergeCell ref="AV2236:AW2236"/>
    <mergeCell ref="AD2239:AF2239"/>
    <mergeCell ref="AH2239:AJ2239"/>
    <mergeCell ref="AK2239:AN2239"/>
    <mergeCell ref="AO2239:AQ2239"/>
    <mergeCell ref="B2239:C2239"/>
    <mergeCell ref="D2239:E2239"/>
    <mergeCell ref="H2239:J2239"/>
    <mergeCell ref="L2239:N2239"/>
    <mergeCell ref="O2239:R2239"/>
    <mergeCell ref="S2239:U2239"/>
    <mergeCell ref="H2241:J2241"/>
    <mergeCell ref="L2241:N2241"/>
    <mergeCell ref="O2241:R2241"/>
    <mergeCell ref="S2241:U2241"/>
    <mergeCell ref="W2239:Y2239"/>
    <mergeCell ref="Z2239:AC2239"/>
    <mergeCell ref="AS2239:AU2239"/>
    <mergeCell ref="AZ2239:BD2239"/>
    <mergeCell ref="BE2239:BG2239"/>
    <mergeCell ref="BI2239:BK2239"/>
    <mergeCell ref="AS2241:AU2241"/>
    <mergeCell ref="AZ2241:BD2241"/>
    <mergeCell ref="BE2241:BG2241"/>
    <mergeCell ref="BI2241:BK2241"/>
    <mergeCell ref="BA2242:BN2242"/>
    <mergeCell ref="B2244:BN2244"/>
    <mergeCell ref="W2241:Y2241"/>
    <mergeCell ref="Z2241:AC2241"/>
    <mergeCell ref="AD2241:AF2241"/>
    <mergeCell ref="AH2241:AJ2241"/>
    <mergeCell ref="AK2241:AN2241"/>
    <mergeCell ref="AO2241:AQ2241"/>
    <mergeCell ref="B2241:C2241"/>
    <mergeCell ref="D2241:E2241"/>
    <mergeCell ref="C2248:D2248"/>
    <mergeCell ref="E2248:AC2248"/>
    <mergeCell ref="AE2248:AH2248"/>
    <mergeCell ref="AI2248:AZ2248"/>
    <mergeCell ref="BA2248:BC2248"/>
    <mergeCell ref="BD2248:BM2248"/>
    <mergeCell ref="N2252:O2252"/>
    <mergeCell ref="P2252:Q2252"/>
    <mergeCell ref="BN2245:BP2246"/>
    <mergeCell ref="E2246:AC2246"/>
    <mergeCell ref="AE2246:AK2246"/>
    <mergeCell ref="AL2246:BM2246"/>
    <mergeCell ref="AN2251:AS2251"/>
    <mergeCell ref="AT2251:AY2251"/>
    <mergeCell ref="AX2252:AY2252"/>
    <mergeCell ref="AZ2251:BE2251"/>
    <mergeCell ref="B2251:B2252"/>
    <mergeCell ref="C2251:D2252"/>
    <mergeCell ref="H2251:I2252"/>
    <mergeCell ref="J2251:O2251"/>
    <mergeCell ref="P2251:U2251"/>
    <mergeCell ref="V2251:W2252"/>
    <mergeCell ref="J2252:K2252"/>
    <mergeCell ref="R2252:S2252"/>
    <mergeCell ref="T2252:U2252"/>
    <mergeCell ref="L2252:M2252"/>
    <mergeCell ref="BF2251:BK2251"/>
    <mergeCell ref="BL2251:BN2252"/>
    <mergeCell ref="AH2252:AI2252"/>
    <mergeCell ref="AJ2252:AK2252"/>
    <mergeCell ref="AL2252:AM2252"/>
    <mergeCell ref="AN2252:AO2252"/>
    <mergeCell ref="AR2252:AS2252"/>
    <mergeCell ref="AT2252:AU2252"/>
    <mergeCell ref="AV2252:AW2252"/>
    <mergeCell ref="AZ2252:BA2252"/>
    <mergeCell ref="AB2252:AC2252"/>
    <mergeCell ref="AD2252:AE2252"/>
    <mergeCell ref="AF2252:AG2252"/>
    <mergeCell ref="AP2252:AQ2252"/>
    <mergeCell ref="X2251:Y2252"/>
    <mergeCell ref="Z2251:AA2252"/>
    <mergeCell ref="AB2251:AG2251"/>
    <mergeCell ref="AH2251:AM2251"/>
    <mergeCell ref="BB2252:BC2252"/>
    <mergeCell ref="BD2252:BE2252"/>
    <mergeCell ref="BF2252:BG2252"/>
    <mergeCell ref="BH2252:BI2252"/>
    <mergeCell ref="BJ2252:BK2252"/>
    <mergeCell ref="B2253:B2254"/>
    <mergeCell ref="C2253:D2253"/>
    <mergeCell ref="E2253:E2254"/>
    <mergeCell ref="F2253:F2254"/>
    <mergeCell ref="H2253:I2254"/>
    <mergeCell ref="J2253:K2254"/>
    <mergeCell ref="C2254:D2254"/>
    <mergeCell ref="L2253:M2254"/>
    <mergeCell ref="N2253:O2254"/>
    <mergeCell ref="P2253:Q2254"/>
    <mergeCell ref="R2253:S2254"/>
    <mergeCell ref="T2253:U2254"/>
    <mergeCell ref="V2253:W2254"/>
    <mergeCell ref="X2253:Y2254"/>
    <mergeCell ref="Z2253:AA2254"/>
    <mergeCell ref="AB2253:AC2254"/>
    <mergeCell ref="AD2253:AE2254"/>
    <mergeCell ref="AF2253:AG2254"/>
    <mergeCell ref="BB2253:BC2254"/>
    <mergeCell ref="AH2253:AI2254"/>
    <mergeCell ref="AJ2253:AK2254"/>
    <mergeCell ref="AL2253:AM2254"/>
    <mergeCell ref="AN2253:AO2254"/>
    <mergeCell ref="AP2253:AQ2254"/>
    <mergeCell ref="AR2253:AS2254"/>
    <mergeCell ref="BF2253:BG2254"/>
    <mergeCell ref="BH2253:BI2254"/>
    <mergeCell ref="BJ2253:BK2254"/>
    <mergeCell ref="BL2253:BN2254"/>
    <mergeCell ref="AT2253:AU2254"/>
    <mergeCell ref="AV2253:AW2254"/>
    <mergeCell ref="AX2253:AY2254"/>
    <mergeCell ref="AZ2253:BA2254"/>
    <mergeCell ref="BD2253:BE2254"/>
    <mergeCell ref="B2255:B2256"/>
    <mergeCell ref="C2255:D2255"/>
    <mergeCell ref="E2255:E2256"/>
    <mergeCell ref="F2255:F2256"/>
    <mergeCell ref="H2255:I2256"/>
    <mergeCell ref="J2255:K2256"/>
    <mergeCell ref="G2255:G2256"/>
    <mergeCell ref="L2255:M2256"/>
    <mergeCell ref="N2255:O2256"/>
    <mergeCell ref="P2255:Q2256"/>
    <mergeCell ref="R2255:S2256"/>
    <mergeCell ref="T2255:U2256"/>
    <mergeCell ref="V2255:W2256"/>
    <mergeCell ref="X2255:Y2256"/>
    <mergeCell ref="Z2255:AA2256"/>
    <mergeCell ref="AB2255:AC2256"/>
    <mergeCell ref="AD2255:AE2256"/>
    <mergeCell ref="AF2255:AG2256"/>
    <mergeCell ref="AH2255:AI2256"/>
    <mergeCell ref="AJ2255:AK2256"/>
    <mergeCell ref="AL2255:AM2256"/>
    <mergeCell ref="AN2255:AO2256"/>
    <mergeCell ref="AP2255:AQ2256"/>
    <mergeCell ref="AR2255:AS2256"/>
    <mergeCell ref="AT2255:AU2256"/>
    <mergeCell ref="AV2255:AW2256"/>
    <mergeCell ref="AX2255:AY2256"/>
    <mergeCell ref="AZ2255:BA2256"/>
    <mergeCell ref="BB2255:BC2256"/>
    <mergeCell ref="BD2255:BE2256"/>
    <mergeCell ref="BF2255:BG2256"/>
    <mergeCell ref="BH2255:BI2256"/>
    <mergeCell ref="BJ2255:BK2256"/>
    <mergeCell ref="BL2255:BN2256"/>
    <mergeCell ref="C2256:D2256"/>
    <mergeCell ref="B2257:B2258"/>
    <mergeCell ref="C2257:D2257"/>
    <mergeCell ref="E2257:E2258"/>
    <mergeCell ref="F2257:F2258"/>
    <mergeCell ref="H2257:I2258"/>
    <mergeCell ref="J2257:K2258"/>
    <mergeCell ref="AL2257:AM2258"/>
    <mergeCell ref="AN2257:AO2258"/>
    <mergeCell ref="L2257:M2258"/>
    <mergeCell ref="N2257:O2258"/>
    <mergeCell ref="P2257:Q2258"/>
    <mergeCell ref="R2257:S2258"/>
    <mergeCell ref="T2257:U2258"/>
    <mergeCell ref="V2257:W2258"/>
    <mergeCell ref="BF2257:BG2258"/>
    <mergeCell ref="BH2257:BI2258"/>
    <mergeCell ref="BJ2257:BK2258"/>
    <mergeCell ref="BL2257:BN2258"/>
    <mergeCell ref="X2257:Y2258"/>
    <mergeCell ref="Z2257:AA2258"/>
    <mergeCell ref="AB2257:AC2258"/>
    <mergeCell ref="AD2257:AE2258"/>
    <mergeCell ref="AF2257:AG2258"/>
    <mergeCell ref="BB2257:BC2258"/>
    <mergeCell ref="C2258:D2258"/>
    <mergeCell ref="AT2257:AU2258"/>
    <mergeCell ref="AV2257:AW2258"/>
    <mergeCell ref="AX2257:AY2258"/>
    <mergeCell ref="AZ2257:BA2258"/>
    <mergeCell ref="BD2257:BE2258"/>
    <mergeCell ref="AP2257:AQ2258"/>
    <mergeCell ref="AR2257:AS2258"/>
    <mergeCell ref="AH2257:AI2258"/>
    <mergeCell ref="AJ2257:AK2258"/>
    <mergeCell ref="B2259:B2260"/>
    <mergeCell ref="C2259:D2259"/>
    <mergeCell ref="E2259:E2260"/>
    <mergeCell ref="F2259:F2260"/>
    <mergeCell ref="H2259:I2260"/>
    <mergeCell ref="J2259:K2260"/>
    <mergeCell ref="L2259:M2260"/>
    <mergeCell ref="N2259:O2260"/>
    <mergeCell ref="P2259:Q2260"/>
    <mergeCell ref="R2259:S2260"/>
    <mergeCell ref="T2259:U2260"/>
    <mergeCell ref="V2259:W2260"/>
    <mergeCell ref="X2259:Y2260"/>
    <mergeCell ref="Z2259:AA2260"/>
    <mergeCell ref="AB2259:AC2260"/>
    <mergeCell ref="AD2259:AE2260"/>
    <mergeCell ref="AF2259:AG2260"/>
    <mergeCell ref="AH2259:AI2260"/>
    <mergeCell ref="AJ2259:AK2260"/>
    <mergeCell ref="AL2259:AM2260"/>
    <mergeCell ref="AN2259:AO2260"/>
    <mergeCell ref="AP2259:AQ2260"/>
    <mergeCell ref="AR2259:AS2260"/>
    <mergeCell ref="AT2259:AU2260"/>
    <mergeCell ref="AV2259:AW2260"/>
    <mergeCell ref="AX2259:AY2260"/>
    <mergeCell ref="AZ2259:BA2260"/>
    <mergeCell ref="BB2259:BC2260"/>
    <mergeCell ref="BD2259:BE2260"/>
    <mergeCell ref="BF2259:BG2260"/>
    <mergeCell ref="BH2259:BI2260"/>
    <mergeCell ref="BJ2259:BK2260"/>
    <mergeCell ref="BL2259:BN2260"/>
    <mergeCell ref="C2260:D2260"/>
    <mergeCell ref="B2261:B2262"/>
    <mergeCell ref="C2261:D2261"/>
    <mergeCell ref="E2261:E2262"/>
    <mergeCell ref="F2261:F2262"/>
    <mergeCell ref="H2261:I2262"/>
    <mergeCell ref="J2261:K2262"/>
    <mergeCell ref="AL2261:AM2262"/>
    <mergeCell ref="AN2261:AO2262"/>
    <mergeCell ref="L2261:M2262"/>
    <mergeCell ref="N2261:O2262"/>
    <mergeCell ref="P2261:Q2262"/>
    <mergeCell ref="R2261:S2262"/>
    <mergeCell ref="T2261:U2262"/>
    <mergeCell ref="V2261:W2262"/>
    <mergeCell ref="BF2261:BG2262"/>
    <mergeCell ref="BH2261:BI2262"/>
    <mergeCell ref="BJ2261:BK2262"/>
    <mergeCell ref="BL2261:BN2262"/>
    <mergeCell ref="X2261:Y2262"/>
    <mergeCell ref="Z2261:AA2262"/>
    <mergeCell ref="AB2261:AC2262"/>
    <mergeCell ref="AD2261:AE2262"/>
    <mergeCell ref="AF2261:AG2262"/>
    <mergeCell ref="BB2261:BC2262"/>
    <mergeCell ref="C2262:D2262"/>
    <mergeCell ref="AT2261:AU2262"/>
    <mergeCell ref="AV2261:AW2262"/>
    <mergeCell ref="AX2261:AY2262"/>
    <mergeCell ref="AZ2261:BA2262"/>
    <mergeCell ref="BD2261:BE2262"/>
    <mergeCell ref="AP2261:AQ2262"/>
    <mergeCell ref="AR2261:AS2262"/>
    <mergeCell ref="AH2261:AI2262"/>
    <mergeCell ref="AJ2261:AK2262"/>
    <mergeCell ref="B2263:B2264"/>
    <mergeCell ref="C2263:D2263"/>
    <mergeCell ref="E2263:E2264"/>
    <mergeCell ref="F2263:F2264"/>
    <mergeCell ref="H2263:I2264"/>
    <mergeCell ref="J2263:K2264"/>
    <mergeCell ref="L2263:M2264"/>
    <mergeCell ref="N2263:O2264"/>
    <mergeCell ref="P2263:Q2264"/>
    <mergeCell ref="R2263:S2264"/>
    <mergeCell ref="T2263:U2264"/>
    <mergeCell ref="V2263:W2264"/>
    <mergeCell ref="X2263:Y2264"/>
    <mergeCell ref="Z2263:AA2264"/>
    <mergeCell ref="AB2263:AC2264"/>
    <mergeCell ref="AD2263:AE2264"/>
    <mergeCell ref="AF2263:AG2264"/>
    <mergeCell ref="AH2263:AI2264"/>
    <mergeCell ref="AJ2263:AK2264"/>
    <mergeCell ref="AL2263:AM2264"/>
    <mergeCell ref="AN2263:AO2264"/>
    <mergeCell ref="AP2263:AQ2264"/>
    <mergeCell ref="AR2263:AS2264"/>
    <mergeCell ref="AT2263:AU2264"/>
    <mergeCell ref="AV2263:AW2264"/>
    <mergeCell ref="AX2263:AY2264"/>
    <mergeCell ref="AZ2263:BA2264"/>
    <mergeCell ref="BB2263:BC2264"/>
    <mergeCell ref="BD2263:BE2264"/>
    <mergeCell ref="BF2263:BG2264"/>
    <mergeCell ref="BH2263:BI2264"/>
    <mergeCell ref="BJ2263:BK2264"/>
    <mergeCell ref="BL2263:BN2264"/>
    <mergeCell ref="C2264:D2264"/>
    <mergeCell ref="B2265:B2266"/>
    <mergeCell ref="C2265:D2265"/>
    <mergeCell ref="E2265:E2266"/>
    <mergeCell ref="F2265:F2266"/>
    <mergeCell ref="H2265:I2266"/>
    <mergeCell ref="J2265:K2266"/>
    <mergeCell ref="AL2265:AM2266"/>
    <mergeCell ref="AN2265:AO2266"/>
    <mergeCell ref="L2265:M2266"/>
    <mergeCell ref="N2265:O2266"/>
    <mergeCell ref="P2265:Q2266"/>
    <mergeCell ref="R2265:S2266"/>
    <mergeCell ref="T2265:U2266"/>
    <mergeCell ref="V2265:W2266"/>
    <mergeCell ref="BF2265:BG2266"/>
    <mergeCell ref="BH2265:BI2266"/>
    <mergeCell ref="BJ2265:BK2266"/>
    <mergeCell ref="BL2265:BN2266"/>
    <mergeCell ref="X2265:Y2266"/>
    <mergeCell ref="Z2265:AA2266"/>
    <mergeCell ref="AB2265:AC2266"/>
    <mergeCell ref="AD2265:AE2266"/>
    <mergeCell ref="AF2265:AG2266"/>
    <mergeCell ref="BB2265:BC2266"/>
    <mergeCell ref="C2266:D2266"/>
    <mergeCell ref="AT2265:AU2266"/>
    <mergeCell ref="AV2265:AW2266"/>
    <mergeCell ref="AX2265:AY2266"/>
    <mergeCell ref="AZ2265:BA2266"/>
    <mergeCell ref="BD2265:BE2266"/>
    <mergeCell ref="AP2265:AQ2266"/>
    <mergeCell ref="AR2265:AS2266"/>
    <mergeCell ref="AH2265:AI2266"/>
    <mergeCell ref="AJ2265:AK2266"/>
    <mergeCell ref="B2267:B2268"/>
    <mergeCell ref="C2267:D2267"/>
    <mergeCell ref="E2267:E2268"/>
    <mergeCell ref="F2267:F2268"/>
    <mergeCell ref="H2267:I2268"/>
    <mergeCell ref="J2267:K2268"/>
    <mergeCell ref="L2267:M2268"/>
    <mergeCell ref="N2267:O2268"/>
    <mergeCell ref="P2267:Q2268"/>
    <mergeCell ref="R2267:S2268"/>
    <mergeCell ref="T2267:U2268"/>
    <mergeCell ref="V2267:W2268"/>
    <mergeCell ref="X2267:Y2268"/>
    <mergeCell ref="Z2267:AA2268"/>
    <mergeCell ref="AB2267:AC2268"/>
    <mergeCell ref="AD2267:AE2268"/>
    <mergeCell ref="AF2267:AG2268"/>
    <mergeCell ref="AH2267:AI2268"/>
    <mergeCell ref="AJ2267:AK2268"/>
    <mergeCell ref="AL2267:AM2268"/>
    <mergeCell ref="AN2267:AO2268"/>
    <mergeCell ref="AP2267:AQ2268"/>
    <mergeCell ref="AR2267:AS2268"/>
    <mergeCell ref="AT2267:AU2268"/>
    <mergeCell ref="AV2267:AW2268"/>
    <mergeCell ref="AX2267:AY2268"/>
    <mergeCell ref="AZ2267:BA2268"/>
    <mergeCell ref="BB2267:BC2268"/>
    <mergeCell ref="BD2267:BE2268"/>
    <mergeCell ref="BF2267:BG2268"/>
    <mergeCell ref="BH2267:BI2268"/>
    <mergeCell ref="BJ2267:BK2268"/>
    <mergeCell ref="BL2267:BN2268"/>
    <mergeCell ref="C2268:D2268"/>
    <mergeCell ref="B2269:B2270"/>
    <mergeCell ref="C2269:D2269"/>
    <mergeCell ref="E2269:E2270"/>
    <mergeCell ref="F2269:F2270"/>
    <mergeCell ref="H2269:I2270"/>
    <mergeCell ref="J2269:K2270"/>
    <mergeCell ref="AL2269:AM2270"/>
    <mergeCell ref="AN2269:AO2270"/>
    <mergeCell ref="L2269:M2270"/>
    <mergeCell ref="N2269:O2270"/>
    <mergeCell ref="P2269:Q2270"/>
    <mergeCell ref="R2269:S2270"/>
    <mergeCell ref="T2269:U2270"/>
    <mergeCell ref="V2269:W2270"/>
    <mergeCell ref="BF2269:BG2270"/>
    <mergeCell ref="BH2269:BI2270"/>
    <mergeCell ref="BJ2269:BK2270"/>
    <mergeCell ref="BL2269:BN2270"/>
    <mergeCell ref="X2269:Y2270"/>
    <mergeCell ref="Z2269:AA2270"/>
    <mergeCell ref="AB2269:AC2270"/>
    <mergeCell ref="AD2269:AE2270"/>
    <mergeCell ref="AF2269:AG2270"/>
    <mergeCell ref="BB2269:BC2270"/>
    <mergeCell ref="C2270:D2270"/>
    <mergeCell ref="AT2269:AU2270"/>
    <mergeCell ref="AV2269:AW2270"/>
    <mergeCell ref="AX2269:AY2270"/>
    <mergeCell ref="AZ2269:BA2270"/>
    <mergeCell ref="BD2269:BE2270"/>
    <mergeCell ref="AP2269:AQ2270"/>
    <mergeCell ref="AR2269:AS2270"/>
    <mergeCell ref="AH2269:AI2270"/>
    <mergeCell ref="AJ2269:AK2270"/>
    <mergeCell ref="B2271:B2272"/>
    <mergeCell ref="C2271:D2271"/>
    <mergeCell ref="E2271:E2272"/>
    <mergeCell ref="F2271:F2272"/>
    <mergeCell ref="H2271:I2272"/>
    <mergeCell ref="J2271:K2272"/>
    <mergeCell ref="L2271:M2272"/>
    <mergeCell ref="N2271:O2272"/>
    <mergeCell ref="P2271:Q2272"/>
    <mergeCell ref="R2271:S2272"/>
    <mergeCell ref="T2271:U2272"/>
    <mergeCell ref="V2271:W2272"/>
    <mergeCell ref="X2271:Y2272"/>
    <mergeCell ref="Z2271:AA2272"/>
    <mergeCell ref="AB2271:AC2272"/>
    <mergeCell ref="AD2271:AE2272"/>
    <mergeCell ref="AF2271:AG2272"/>
    <mergeCell ref="AH2271:AI2272"/>
    <mergeCell ref="AJ2271:AK2272"/>
    <mergeCell ref="AL2271:AM2272"/>
    <mergeCell ref="AN2271:AO2272"/>
    <mergeCell ref="AP2271:AQ2272"/>
    <mergeCell ref="AR2271:AS2272"/>
    <mergeCell ref="AT2271:AU2272"/>
    <mergeCell ref="AV2271:AW2272"/>
    <mergeCell ref="AX2271:AY2272"/>
    <mergeCell ref="AZ2271:BA2272"/>
    <mergeCell ref="BB2271:BC2272"/>
    <mergeCell ref="BD2271:BE2272"/>
    <mergeCell ref="BF2271:BG2272"/>
    <mergeCell ref="BH2271:BI2272"/>
    <mergeCell ref="BJ2271:BK2272"/>
    <mergeCell ref="BL2271:BN2272"/>
    <mergeCell ref="C2272:D2272"/>
    <mergeCell ref="B2273:B2274"/>
    <mergeCell ref="C2273:D2273"/>
    <mergeCell ref="E2273:E2274"/>
    <mergeCell ref="F2273:F2274"/>
    <mergeCell ref="H2273:I2274"/>
    <mergeCell ref="J2273:K2274"/>
    <mergeCell ref="AL2273:AM2274"/>
    <mergeCell ref="AN2273:AO2274"/>
    <mergeCell ref="L2273:M2274"/>
    <mergeCell ref="N2273:O2274"/>
    <mergeCell ref="P2273:Q2274"/>
    <mergeCell ref="R2273:S2274"/>
    <mergeCell ref="T2273:U2274"/>
    <mergeCell ref="V2273:W2274"/>
    <mergeCell ref="BF2273:BG2274"/>
    <mergeCell ref="BH2273:BI2274"/>
    <mergeCell ref="BJ2273:BK2274"/>
    <mergeCell ref="BL2273:BN2274"/>
    <mergeCell ref="X2273:Y2274"/>
    <mergeCell ref="Z2273:AA2274"/>
    <mergeCell ref="AB2273:AC2274"/>
    <mergeCell ref="AD2273:AE2274"/>
    <mergeCell ref="AF2273:AG2274"/>
    <mergeCell ref="BB2273:BC2274"/>
    <mergeCell ref="C2274:D2274"/>
    <mergeCell ref="AT2273:AU2274"/>
    <mergeCell ref="AV2273:AW2274"/>
    <mergeCell ref="AX2273:AY2274"/>
    <mergeCell ref="AZ2273:BA2274"/>
    <mergeCell ref="BD2273:BE2274"/>
    <mergeCell ref="AP2273:AQ2274"/>
    <mergeCell ref="AR2273:AS2274"/>
    <mergeCell ref="AH2273:AI2274"/>
    <mergeCell ref="AJ2273:AK2274"/>
    <mergeCell ref="B2275:B2276"/>
    <mergeCell ref="C2275:D2275"/>
    <mergeCell ref="E2275:E2276"/>
    <mergeCell ref="F2275:F2276"/>
    <mergeCell ref="H2275:I2276"/>
    <mergeCell ref="J2275:K2276"/>
    <mergeCell ref="L2275:M2276"/>
    <mergeCell ref="N2275:O2276"/>
    <mergeCell ref="P2275:Q2276"/>
    <mergeCell ref="R2275:S2276"/>
    <mergeCell ref="T2275:U2276"/>
    <mergeCell ref="V2275:W2276"/>
    <mergeCell ref="X2275:Y2276"/>
    <mergeCell ref="Z2275:AA2276"/>
    <mergeCell ref="AB2275:AC2276"/>
    <mergeCell ref="AD2275:AE2276"/>
    <mergeCell ref="AF2275:AG2276"/>
    <mergeCell ref="AH2275:AI2276"/>
    <mergeCell ref="AJ2275:AK2276"/>
    <mergeCell ref="AL2275:AM2276"/>
    <mergeCell ref="AN2275:AO2276"/>
    <mergeCell ref="AP2275:AQ2276"/>
    <mergeCell ref="AR2275:AS2276"/>
    <mergeCell ref="AT2275:AU2276"/>
    <mergeCell ref="AV2275:AW2276"/>
    <mergeCell ref="AX2275:AY2276"/>
    <mergeCell ref="AZ2275:BA2276"/>
    <mergeCell ref="BB2275:BC2276"/>
    <mergeCell ref="BD2275:BE2276"/>
    <mergeCell ref="BF2275:BG2276"/>
    <mergeCell ref="BH2275:BI2276"/>
    <mergeCell ref="BJ2275:BK2276"/>
    <mergeCell ref="BL2275:BN2276"/>
    <mergeCell ref="C2276:D2276"/>
    <mergeCell ref="B2277:B2278"/>
    <mergeCell ref="C2277:D2277"/>
    <mergeCell ref="E2277:E2278"/>
    <mergeCell ref="F2277:F2278"/>
    <mergeCell ref="H2277:I2278"/>
    <mergeCell ref="J2277:K2278"/>
    <mergeCell ref="AL2277:AM2278"/>
    <mergeCell ref="AN2277:AO2278"/>
    <mergeCell ref="L2277:M2278"/>
    <mergeCell ref="N2277:O2278"/>
    <mergeCell ref="P2277:Q2278"/>
    <mergeCell ref="R2277:S2278"/>
    <mergeCell ref="T2277:U2278"/>
    <mergeCell ref="V2277:W2278"/>
    <mergeCell ref="BF2277:BG2278"/>
    <mergeCell ref="BH2277:BI2278"/>
    <mergeCell ref="BJ2277:BK2278"/>
    <mergeCell ref="BL2277:BN2278"/>
    <mergeCell ref="X2277:Y2278"/>
    <mergeCell ref="Z2277:AA2278"/>
    <mergeCell ref="AB2277:AC2278"/>
    <mergeCell ref="AD2277:AE2278"/>
    <mergeCell ref="AF2277:AG2278"/>
    <mergeCell ref="BB2277:BC2278"/>
    <mergeCell ref="C2278:D2278"/>
    <mergeCell ref="AT2277:AU2278"/>
    <mergeCell ref="AV2277:AW2278"/>
    <mergeCell ref="AX2277:AY2278"/>
    <mergeCell ref="AZ2277:BA2278"/>
    <mergeCell ref="BD2277:BE2278"/>
    <mergeCell ref="AP2277:AQ2278"/>
    <mergeCell ref="AR2277:AS2278"/>
    <mergeCell ref="AH2277:AI2278"/>
    <mergeCell ref="AJ2277:AK2278"/>
    <mergeCell ref="B2279:B2280"/>
    <mergeCell ref="C2279:D2279"/>
    <mergeCell ref="E2279:E2280"/>
    <mergeCell ref="F2279:F2280"/>
    <mergeCell ref="H2279:I2280"/>
    <mergeCell ref="J2279:K2280"/>
    <mergeCell ref="L2279:M2280"/>
    <mergeCell ref="N2279:O2280"/>
    <mergeCell ref="P2279:Q2280"/>
    <mergeCell ref="R2279:S2280"/>
    <mergeCell ref="T2279:U2280"/>
    <mergeCell ref="V2279:W2280"/>
    <mergeCell ref="X2279:Y2280"/>
    <mergeCell ref="Z2279:AA2280"/>
    <mergeCell ref="AB2279:AC2280"/>
    <mergeCell ref="AD2279:AE2280"/>
    <mergeCell ref="AF2279:AG2280"/>
    <mergeCell ref="AH2279:AI2280"/>
    <mergeCell ref="AJ2279:AK2280"/>
    <mergeCell ref="AL2279:AM2280"/>
    <mergeCell ref="AN2279:AO2280"/>
    <mergeCell ref="AP2279:AQ2280"/>
    <mergeCell ref="AR2279:AS2280"/>
    <mergeCell ref="AT2279:AU2280"/>
    <mergeCell ref="AV2279:AW2280"/>
    <mergeCell ref="AX2279:AY2280"/>
    <mergeCell ref="AZ2279:BA2280"/>
    <mergeCell ref="BB2279:BC2280"/>
    <mergeCell ref="BD2279:BE2280"/>
    <mergeCell ref="BF2279:BG2280"/>
    <mergeCell ref="BH2279:BI2280"/>
    <mergeCell ref="BJ2279:BK2280"/>
    <mergeCell ref="BL2279:BN2280"/>
    <mergeCell ref="C2280:D2280"/>
    <mergeCell ref="B2281:B2282"/>
    <mergeCell ref="C2281:D2281"/>
    <mergeCell ref="E2281:E2282"/>
    <mergeCell ref="F2281:F2282"/>
    <mergeCell ref="H2281:I2282"/>
    <mergeCell ref="J2281:K2282"/>
    <mergeCell ref="AL2281:AM2282"/>
    <mergeCell ref="AN2281:AO2282"/>
    <mergeCell ref="L2281:M2282"/>
    <mergeCell ref="N2281:O2282"/>
    <mergeCell ref="P2281:Q2282"/>
    <mergeCell ref="R2281:S2282"/>
    <mergeCell ref="T2281:U2282"/>
    <mergeCell ref="V2281:W2282"/>
    <mergeCell ref="BF2281:BG2282"/>
    <mergeCell ref="BH2281:BI2282"/>
    <mergeCell ref="BJ2281:BK2282"/>
    <mergeCell ref="BL2281:BN2282"/>
    <mergeCell ref="X2281:Y2282"/>
    <mergeCell ref="Z2281:AA2282"/>
    <mergeCell ref="AB2281:AC2282"/>
    <mergeCell ref="AD2281:AE2282"/>
    <mergeCell ref="AF2281:AG2282"/>
    <mergeCell ref="BB2281:BC2282"/>
    <mergeCell ref="C2282:D2282"/>
    <mergeCell ref="AT2281:AU2282"/>
    <mergeCell ref="AV2281:AW2282"/>
    <mergeCell ref="AX2281:AY2282"/>
    <mergeCell ref="AZ2281:BA2282"/>
    <mergeCell ref="BD2281:BE2282"/>
    <mergeCell ref="AP2281:AQ2282"/>
    <mergeCell ref="AR2281:AS2282"/>
    <mergeCell ref="AH2281:AI2282"/>
    <mergeCell ref="AJ2281:AK2282"/>
    <mergeCell ref="B2283:B2284"/>
    <mergeCell ref="C2283:D2283"/>
    <mergeCell ref="E2283:E2284"/>
    <mergeCell ref="F2283:F2284"/>
    <mergeCell ref="H2283:I2284"/>
    <mergeCell ref="J2283:K2284"/>
    <mergeCell ref="L2283:M2284"/>
    <mergeCell ref="N2283:O2284"/>
    <mergeCell ref="P2283:Q2284"/>
    <mergeCell ref="R2283:S2284"/>
    <mergeCell ref="T2283:U2284"/>
    <mergeCell ref="V2283:W2284"/>
    <mergeCell ref="X2283:Y2284"/>
    <mergeCell ref="Z2283:AA2284"/>
    <mergeCell ref="AB2283:AC2284"/>
    <mergeCell ref="AD2283:AE2284"/>
    <mergeCell ref="AF2283:AG2284"/>
    <mergeCell ref="AH2283:AI2284"/>
    <mergeCell ref="AJ2283:AK2284"/>
    <mergeCell ref="AL2283:AM2284"/>
    <mergeCell ref="AN2283:AO2284"/>
    <mergeCell ref="AP2283:AQ2284"/>
    <mergeCell ref="AR2283:AS2284"/>
    <mergeCell ref="AT2283:AU2284"/>
    <mergeCell ref="AV2283:AW2284"/>
    <mergeCell ref="AX2283:AY2284"/>
    <mergeCell ref="AZ2283:BA2284"/>
    <mergeCell ref="BB2283:BC2284"/>
    <mergeCell ref="BD2283:BE2284"/>
    <mergeCell ref="BF2283:BG2284"/>
    <mergeCell ref="BH2283:BI2284"/>
    <mergeCell ref="BJ2283:BK2284"/>
    <mergeCell ref="BL2283:BN2284"/>
    <mergeCell ref="C2284:D2284"/>
    <mergeCell ref="B2285:B2286"/>
    <mergeCell ref="C2285:D2285"/>
    <mergeCell ref="E2285:E2286"/>
    <mergeCell ref="F2285:F2286"/>
    <mergeCell ref="H2285:I2286"/>
    <mergeCell ref="J2285:K2286"/>
    <mergeCell ref="AL2285:AM2286"/>
    <mergeCell ref="AN2285:AO2286"/>
    <mergeCell ref="L2285:M2286"/>
    <mergeCell ref="N2285:O2286"/>
    <mergeCell ref="P2285:Q2286"/>
    <mergeCell ref="R2285:S2286"/>
    <mergeCell ref="T2285:U2286"/>
    <mergeCell ref="V2285:W2286"/>
    <mergeCell ref="BF2285:BG2286"/>
    <mergeCell ref="BH2285:BI2286"/>
    <mergeCell ref="BJ2285:BK2286"/>
    <mergeCell ref="BL2285:BN2286"/>
    <mergeCell ref="X2285:Y2286"/>
    <mergeCell ref="Z2285:AA2286"/>
    <mergeCell ref="AB2285:AC2286"/>
    <mergeCell ref="AD2285:AE2286"/>
    <mergeCell ref="AF2285:AG2286"/>
    <mergeCell ref="BB2285:BC2286"/>
    <mergeCell ref="C2286:D2286"/>
    <mergeCell ref="AT2285:AU2286"/>
    <mergeCell ref="AV2285:AW2286"/>
    <mergeCell ref="AX2285:AY2286"/>
    <mergeCell ref="AZ2285:BA2286"/>
    <mergeCell ref="BD2285:BE2286"/>
    <mergeCell ref="AP2285:AQ2286"/>
    <mergeCell ref="AR2285:AS2286"/>
    <mergeCell ref="AH2285:AI2286"/>
    <mergeCell ref="AJ2285:AK2286"/>
    <mergeCell ref="B2287:B2288"/>
    <mergeCell ref="C2287:D2287"/>
    <mergeCell ref="E2287:E2288"/>
    <mergeCell ref="F2287:F2288"/>
    <mergeCell ref="H2287:I2288"/>
    <mergeCell ref="J2287:K2288"/>
    <mergeCell ref="L2287:M2288"/>
    <mergeCell ref="N2287:O2288"/>
    <mergeCell ref="P2287:Q2288"/>
    <mergeCell ref="R2287:S2288"/>
    <mergeCell ref="T2287:U2288"/>
    <mergeCell ref="V2287:W2288"/>
    <mergeCell ref="X2287:Y2288"/>
    <mergeCell ref="Z2287:AA2288"/>
    <mergeCell ref="AB2287:AC2288"/>
    <mergeCell ref="AD2287:AE2288"/>
    <mergeCell ref="AF2287:AG2288"/>
    <mergeCell ref="AH2287:AI2288"/>
    <mergeCell ref="AJ2287:AK2288"/>
    <mergeCell ref="AL2287:AM2288"/>
    <mergeCell ref="AN2287:AO2288"/>
    <mergeCell ref="AP2287:AQ2288"/>
    <mergeCell ref="AR2287:AS2288"/>
    <mergeCell ref="AT2287:AU2288"/>
    <mergeCell ref="AV2287:AW2288"/>
    <mergeCell ref="AX2287:AY2288"/>
    <mergeCell ref="AZ2287:BA2288"/>
    <mergeCell ref="BB2287:BC2288"/>
    <mergeCell ref="BD2287:BE2288"/>
    <mergeCell ref="BF2287:BG2288"/>
    <mergeCell ref="BH2287:BI2288"/>
    <mergeCell ref="BJ2287:BK2288"/>
    <mergeCell ref="BL2287:BN2288"/>
    <mergeCell ref="C2288:D2288"/>
    <mergeCell ref="B2289:B2290"/>
    <mergeCell ref="C2289:D2289"/>
    <mergeCell ref="E2289:E2290"/>
    <mergeCell ref="F2289:F2290"/>
    <mergeCell ref="H2289:I2290"/>
    <mergeCell ref="J2289:K2290"/>
    <mergeCell ref="AL2289:AM2290"/>
    <mergeCell ref="AN2289:AO2290"/>
    <mergeCell ref="L2289:M2290"/>
    <mergeCell ref="N2289:O2290"/>
    <mergeCell ref="P2289:Q2290"/>
    <mergeCell ref="R2289:S2290"/>
    <mergeCell ref="T2289:U2290"/>
    <mergeCell ref="V2289:W2290"/>
    <mergeCell ref="BF2289:BG2290"/>
    <mergeCell ref="BH2289:BI2290"/>
    <mergeCell ref="BJ2289:BK2290"/>
    <mergeCell ref="BL2289:BN2290"/>
    <mergeCell ref="X2289:Y2290"/>
    <mergeCell ref="Z2289:AA2290"/>
    <mergeCell ref="AB2289:AC2290"/>
    <mergeCell ref="AD2289:AE2290"/>
    <mergeCell ref="AF2289:AG2290"/>
    <mergeCell ref="BB2289:BC2290"/>
    <mergeCell ref="C2290:D2290"/>
    <mergeCell ref="AT2289:AU2290"/>
    <mergeCell ref="AV2289:AW2290"/>
    <mergeCell ref="AX2289:AY2290"/>
    <mergeCell ref="AZ2289:BA2290"/>
    <mergeCell ref="BD2289:BE2290"/>
    <mergeCell ref="AP2289:AQ2290"/>
    <mergeCell ref="AR2289:AS2290"/>
    <mergeCell ref="AH2289:AI2290"/>
    <mergeCell ref="AJ2289:AK2290"/>
    <mergeCell ref="B2291:B2292"/>
    <mergeCell ref="C2291:D2291"/>
    <mergeCell ref="E2291:E2292"/>
    <mergeCell ref="F2291:F2292"/>
    <mergeCell ref="H2291:I2292"/>
    <mergeCell ref="J2291:K2292"/>
    <mergeCell ref="L2291:M2292"/>
    <mergeCell ref="N2291:O2292"/>
    <mergeCell ref="P2291:Q2292"/>
    <mergeCell ref="R2291:S2292"/>
    <mergeCell ref="T2291:U2292"/>
    <mergeCell ref="V2291:W2292"/>
    <mergeCell ref="X2291:Y2292"/>
    <mergeCell ref="Z2291:AA2292"/>
    <mergeCell ref="AB2291:AC2292"/>
    <mergeCell ref="AD2291:AE2292"/>
    <mergeCell ref="AF2291:AG2292"/>
    <mergeCell ref="AH2291:AI2292"/>
    <mergeCell ref="AJ2291:AK2292"/>
    <mergeCell ref="AL2291:AM2292"/>
    <mergeCell ref="AN2291:AO2292"/>
    <mergeCell ref="AP2291:AQ2292"/>
    <mergeCell ref="AR2291:AS2292"/>
    <mergeCell ref="AT2291:AU2292"/>
    <mergeCell ref="AV2291:AW2292"/>
    <mergeCell ref="AX2291:AY2292"/>
    <mergeCell ref="AZ2291:BA2292"/>
    <mergeCell ref="BB2291:BC2292"/>
    <mergeCell ref="BD2291:BE2292"/>
    <mergeCell ref="BF2291:BG2292"/>
    <mergeCell ref="BH2291:BI2292"/>
    <mergeCell ref="BJ2291:BK2292"/>
    <mergeCell ref="BL2291:BN2292"/>
    <mergeCell ref="C2292:D2292"/>
    <mergeCell ref="B2293:C2294"/>
    <mergeCell ref="D2293:E2294"/>
    <mergeCell ref="H2293:I2294"/>
    <mergeCell ref="J2293:K2294"/>
    <mergeCell ref="L2293:M2294"/>
    <mergeCell ref="N2293:O2294"/>
    <mergeCell ref="P2293:Q2294"/>
    <mergeCell ref="R2293:S2294"/>
    <mergeCell ref="T2293:U2294"/>
    <mergeCell ref="V2293:W2294"/>
    <mergeCell ref="X2293:Y2294"/>
    <mergeCell ref="Z2293:AA2294"/>
    <mergeCell ref="AB2293:AC2294"/>
    <mergeCell ref="AD2293:AE2294"/>
    <mergeCell ref="AF2293:AG2294"/>
    <mergeCell ref="AH2293:AI2294"/>
    <mergeCell ref="AJ2293:AK2294"/>
    <mergeCell ref="AL2293:AM2294"/>
    <mergeCell ref="AN2293:AO2294"/>
    <mergeCell ref="AP2293:AQ2294"/>
    <mergeCell ref="AR2293:AS2294"/>
    <mergeCell ref="AT2293:AU2294"/>
    <mergeCell ref="AV2293:AW2294"/>
    <mergeCell ref="AX2293:AY2294"/>
    <mergeCell ref="AZ2293:BA2294"/>
    <mergeCell ref="BB2293:BC2294"/>
    <mergeCell ref="BD2293:BE2294"/>
    <mergeCell ref="BF2293:BG2294"/>
    <mergeCell ref="BH2293:BI2294"/>
    <mergeCell ref="BJ2293:BK2294"/>
    <mergeCell ref="B2295:C2295"/>
    <mergeCell ref="D2295:E2295"/>
    <mergeCell ref="H2295:I2295"/>
    <mergeCell ref="J2295:K2295"/>
    <mergeCell ref="L2295:M2295"/>
    <mergeCell ref="N2295:O2295"/>
    <mergeCell ref="P2295:Q2295"/>
    <mergeCell ref="R2295:S2295"/>
    <mergeCell ref="T2295:U2295"/>
    <mergeCell ref="V2295:W2295"/>
    <mergeCell ref="X2295:Y2295"/>
    <mergeCell ref="Z2295:AA2295"/>
    <mergeCell ref="AB2295:AC2295"/>
    <mergeCell ref="AD2295:AE2295"/>
    <mergeCell ref="AF2295:AG2295"/>
    <mergeCell ref="AX2295:AY2295"/>
    <mergeCell ref="AZ2295:BA2295"/>
    <mergeCell ref="BB2295:BC2295"/>
    <mergeCell ref="BD2295:BE2295"/>
    <mergeCell ref="AH2295:AI2295"/>
    <mergeCell ref="AJ2295:AK2295"/>
    <mergeCell ref="AL2295:AM2295"/>
    <mergeCell ref="AN2295:AO2295"/>
    <mergeCell ref="AP2295:AQ2295"/>
    <mergeCell ref="AR2295:AS2295"/>
    <mergeCell ref="BF2295:BG2295"/>
    <mergeCell ref="BH2295:BI2295"/>
    <mergeCell ref="BJ2295:BK2295"/>
    <mergeCell ref="BL2295:BN2295"/>
    <mergeCell ref="D2296:E2296"/>
    <mergeCell ref="J2296:K2296"/>
    <mergeCell ref="L2296:M2296"/>
    <mergeCell ref="N2296:O2296"/>
    <mergeCell ref="AT2295:AU2295"/>
    <mergeCell ref="AV2295:AW2295"/>
    <mergeCell ref="AD2298:AF2298"/>
    <mergeCell ref="AH2298:AJ2298"/>
    <mergeCell ref="AK2298:AN2298"/>
    <mergeCell ref="AO2298:AQ2298"/>
    <mergeCell ref="B2298:C2298"/>
    <mergeCell ref="D2298:E2298"/>
    <mergeCell ref="H2298:J2298"/>
    <mergeCell ref="L2298:N2298"/>
    <mergeCell ref="O2298:R2298"/>
    <mergeCell ref="S2298:U2298"/>
    <mergeCell ref="H2300:J2300"/>
    <mergeCell ref="L2300:N2300"/>
    <mergeCell ref="O2300:R2300"/>
    <mergeCell ref="S2300:U2300"/>
    <mergeCell ref="W2298:Y2298"/>
    <mergeCell ref="Z2298:AC2298"/>
    <mergeCell ref="AS2298:AU2298"/>
    <mergeCell ref="AZ2298:BD2298"/>
    <mergeCell ref="BE2298:BG2298"/>
    <mergeCell ref="BI2298:BK2298"/>
    <mergeCell ref="AS2300:AU2300"/>
    <mergeCell ref="AZ2300:BD2300"/>
    <mergeCell ref="BE2300:BG2300"/>
    <mergeCell ref="BI2300:BK2300"/>
    <mergeCell ref="BA2301:BN2301"/>
    <mergeCell ref="B2303:BN2303"/>
    <mergeCell ref="W2300:Y2300"/>
    <mergeCell ref="Z2300:AC2300"/>
    <mergeCell ref="AD2300:AF2300"/>
    <mergeCell ref="AH2300:AJ2300"/>
    <mergeCell ref="AK2300:AN2300"/>
    <mergeCell ref="AO2300:AQ2300"/>
    <mergeCell ref="B2300:C2300"/>
    <mergeCell ref="D2300:E2300"/>
    <mergeCell ref="C2307:D2307"/>
    <mergeCell ref="E2307:AC2307"/>
    <mergeCell ref="AE2307:AH2307"/>
    <mergeCell ref="AI2307:AZ2307"/>
    <mergeCell ref="BA2307:BC2307"/>
    <mergeCell ref="BD2307:BM2307"/>
    <mergeCell ref="N2311:O2311"/>
    <mergeCell ref="P2311:Q2311"/>
    <mergeCell ref="E2305:AC2305"/>
    <mergeCell ref="AE2305:AK2305"/>
    <mergeCell ref="AL2305:BM2305"/>
    <mergeCell ref="AN2310:AS2310"/>
    <mergeCell ref="AT2310:AY2310"/>
    <mergeCell ref="AX2311:AY2311"/>
    <mergeCell ref="AZ2310:BE2310"/>
    <mergeCell ref="BF2310:BK2310"/>
    <mergeCell ref="B2310:B2311"/>
    <mergeCell ref="C2310:D2311"/>
    <mergeCell ref="H2310:I2311"/>
    <mergeCell ref="J2310:O2310"/>
    <mergeCell ref="P2310:U2310"/>
    <mergeCell ref="V2310:W2311"/>
    <mergeCell ref="J2311:K2311"/>
    <mergeCell ref="R2311:S2311"/>
    <mergeCell ref="T2311:U2311"/>
    <mergeCell ref="L2311:M2311"/>
    <mergeCell ref="BL2310:BN2311"/>
    <mergeCell ref="AH2311:AI2311"/>
    <mergeCell ref="AJ2311:AK2311"/>
    <mergeCell ref="AL2311:AM2311"/>
    <mergeCell ref="AN2311:AO2311"/>
    <mergeCell ref="AR2311:AS2311"/>
    <mergeCell ref="AT2311:AU2311"/>
    <mergeCell ref="AV2311:AW2311"/>
    <mergeCell ref="AZ2311:BA2311"/>
    <mergeCell ref="BB2311:BC2311"/>
    <mergeCell ref="AB2311:AC2311"/>
    <mergeCell ref="AD2311:AE2311"/>
    <mergeCell ref="AF2311:AG2311"/>
    <mergeCell ref="AP2311:AQ2311"/>
    <mergeCell ref="X2310:Y2311"/>
    <mergeCell ref="Z2310:AA2311"/>
    <mergeCell ref="AB2310:AG2310"/>
    <mergeCell ref="AH2310:AM2310"/>
    <mergeCell ref="BD2311:BE2311"/>
    <mergeCell ref="BF2311:BG2311"/>
    <mergeCell ref="BH2311:BI2311"/>
    <mergeCell ref="BJ2311:BK2311"/>
    <mergeCell ref="B2312:B2313"/>
    <mergeCell ref="C2312:D2312"/>
    <mergeCell ref="E2312:E2313"/>
    <mergeCell ref="F2312:F2313"/>
    <mergeCell ref="H2312:I2313"/>
    <mergeCell ref="J2312:K2313"/>
    <mergeCell ref="AL2312:AM2313"/>
    <mergeCell ref="AN2312:AO2313"/>
    <mergeCell ref="L2312:M2313"/>
    <mergeCell ref="N2312:O2313"/>
    <mergeCell ref="P2312:Q2313"/>
    <mergeCell ref="R2312:S2313"/>
    <mergeCell ref="T2312:U2313"/>
    <mergeCell ref="V2312:W2313"/>
    <mergeCell ref="BF2312:BG2313"/>
    <mergeCell ref="BH2312:BI2313"/>
    <mergeCell ref="BJ2312:BK2313"/>
    <mergeCell ref="BL2312:BN2313"/>
    <mergeCell ref="X2312:Y2313"/>
    <mergeCell ref="Z2312:AA2313"/>
    <mergeCell ref="AB2312:AC2313"/>
    <mergeCell ref="AD2312:AE2313"/>
    <mergeCell ref="AF2312:AG2313"/>
    <mergeCell ref="BB2312:BC2313"/>
    <mergeCell ref="C2313:D2313"/>
    <mergeCell ref="AT2312:AU2313"/>
    <mergeCell ref="AV2312:AW2313"/>
    <mergeCell ref="AX2312:AY2313"/>
    <mergeCell ref="AZ2312:BA2313"/>
    <mergeCell ref="BD2312:BE2313"/>
    <mergeCell ref="AP2312:AQ2313"/>
    <mergeCell ref="AR2312:AS2313"/>
    <mergeCell ref="AH2312:AI2313"/>
    <mergeCell ref="AJ2312:AK2313"/>
    <mergeCell ref="B2314:B2315"/>
    <mergeCell ref="C2314:D2314"/>
    <mergeCell ref="E2314:E2315"/>
    <mergeCell ref="F2314:F2315"/>
    <mergeCell ref="H2314:I2315"/>
    <mergeCell ref="J2314:K2315"/>
    <mergeCell ref="L2314:M2315"/>
    <mergeCell ref="N2314:O2315"/>
    <mergeCell ref="P2314:Q2315"/>
    <mergeCell ref="R2314:S2315"/>
    <mergeCell ref="T2314:U2315"/>
    <mergeCell ref="V2314:W2315"/>
    <mergeCell ref="X2314:Y2315"/>
    <mergeCell ref="Z2314:AA2315"/>
    <mergeCell ref="AB2314:AC2315"/>
    <mergeCell ref="AD2314:AE2315"/>
    <mergeCell ref="AF2314:AG2315"/>
    <mergeCell ref="AH2314:AI2315"/>
    <mergeCell ref="AJ2314:AK2315"/>
    <mergeCell ref="AL2314:AM2315"/>
    <mergeCell ref="AN2314:AO2315"/>
    <mergeCell ref="AP2314:AQ2315"/>
    <mergeCell ref="AR2314:AS2315"/>
    <mergeCell ref="AT2314:AU2315"/>
    <mergeCell ref="AV2314:AW2315"/>
    <mergeCell ref="AX2314:AY2315"/>
    <mergeCell ref="AZ2314:BA2315"/>
    <mergeCell ref="BB2314:BC2315"/>
    <mergeCell ref="BD2314:BE2315"/>
    <mergeCell ref="BF2314:BG2315"/>
    <mergeCell ref="BH2314:BI2315"/>
    <mergeCell ref="BJ2314:BK2315"/>
    <mergeCell ref="BL2314:BN2315"/>
    <mergeCell ref="C2315:D2315"/>
    <mergeCell ref="B2316:B2317"/>
    <mergeCell ref="C2316:D2316"/>
    <mergeCell ref="E2316:E2317"/>
    <mergeCell ref="F2316:F2317"/>
    <mergeCell ref="H2316:I2317"/>
    <mergeCell ref="J2316:K2317"/>
    <mergeCell ref="AL2316:AM2317"/>
    <mergeCell ref="AN2316:AO2317"/>
    <mergeCell ref="L2316:M2317"/>
    <mergeCell ref="N2316:O2317"/>
    <mergeCell ref="P2316:Q2317"/>
    <mergeCell ref="R2316:S2317"/>
    <mergeCell ref="T2316:U2317"/>
    <mergeCell ref="V2316:W2317"/>
    <mergeCell ref="BF2316:BG2317"/>
    <mergeCell ref="BH2316:BI2317"/>
    <mergeCell ref="BJ2316:BK2317"/>
    <mergeCell ref="BL2316:BN2317"/>
    <mergeCell ref="X2316:Y2317"/>
    <mergeCell ref="Z2316:AA2317"/>
    <mergeCell ref="AB2316:AC2317"/>
    <mergeCell ref="AD2316:AE2317"/>
    <mergeCell ref="AF2316:AG2317"/>
    <mergeCell ref="BB2316:BC2317"/>
    <mergeCell ref="C2317:D2317"/>
    <mergeCell ref="AT2316:AU2317"/>
    <mergeCell ref="AV2316:AW2317"/>
    <mergeCell ref="AX2316:AY2317"/>
    <mergeCell ref="AZ2316:BA2317"/>
    <mergeCell ref="BD2316:BE2317"/>
    <mergeCell ref="AP2316:AQ2317"/>
    <mergeCell ref="AR2316:AS2317"/>
    <mergeCell ref="AH2316:AI2317"/>
    <mergeCell ref="AJ2316:AK2317"/>
    <mergeCell ref="B2318:B2319"/>
    <mergeCell ref="C2318:D2318"/>
    <mergeCell ref="E2318:E2319"/>
    <mergeCell ref="F2318:F2319"/>
    <mergeCell ref="H2318:I2319"/>
    <mergeCell ref="J2318:K2319"/>
    <mergeCell ref="L2318:M2319"/>
    <mergeCell ref="N2318:O2319"/>
    <mergeCell ref="P2318:Q2319"/>
    <mergeCell ref="R2318:S2319"/>
    <mergeCell ref="T2318:U2319"/>
    <mergeCell ref="V2318:W2319"/>
    <mergeCell ref="X2318:Y2319"/>
    <mergeCell ref="Z2318:AA2319"/>
    <mergeCell ref="AB2318:AC2319"/>
    <mergeCell ref="AD2318:AE2319"/>
    <mergeCell ref="AF2318:AG2319"/>
    <mergeCell ref="AH2318:AI2319"/>
    <mergeCell ref="AJ2318:AK2319"/>
    <mergeCell ref="AL2318:AM2319"/>
    <mergeCell ref="AN2318:AO2319"/>
    <mergeCell ref="AP2318:AQ2319"/>
    <mergeCell ref="AR2318:AS2319"/>
    <mergeCell ref="AT2318:AU2319"/>
    <mergeCell ref="AV2318:AW2319"/>
    <mergeCell ref="AX2318:AY2319"/>
    <mergeCell ref="AZ2318:BA2319"/>
    <mergeCell ref="BB2318:BC2319"/>
    <mergeCell ref="BD2318:BE2319"/>
    <mergeCell ref="BF2318:BG2319"/>
    <mergeCell ref="BH2318:BI2319"/>
    <mergeCell ref="BJ2318:BK2319"/>
    <mergeCell ref="BL2318:BN2319"/>
    <mergeCell ref="C2319:D2319"/>
    <mergeCell ref="B2320:B2321"/>
    <mergeCell ref="C2320:D2320"/>
    <mergeCell ref="E2320:E2321"/>
    <mergeCell ref="F2320:F2321"/>
    <mergeCell ref="H2320:I2321"/>
    <mergeCell ref="J2320:K2321"/>
    <mergeCell ref="AL2320:AM2321"/>
    <mergeCell ref="AN2320:AO2321"/>
    <mergeCell ref="L2320:M2321"/>
    <mergeCell ref="N2320:O2321"/>
    <mergeCell ref="P2320:Q2321"/>
    <mergeCell ref="R2320:S2321"/>
    <mergeCell ref="T2320:U2321"/>
    <mergeCell ref="V2320:W2321"/>
    <mergeCell ref="BF2320:BG2321"/>
    <mergeCell ref="BH2320:BI2321"/>
    <mergeCell ref="BJ2320:BK2321"/>
    <mergeCell ref="BL2320:BN2321"/>
    <mergeCell ref="X2320:Y2321"/>
    <mergeCell ref="Z2320:AA2321"/>
    <mergeCell ref="AB2320:AC2321"/>
    <mergeCell ref="AD2320:AE2321"/>
    <mergeCell ref="AF2320:AG2321"/>
    <mergeCell ref="BB2320:BC2321"/>
    <mergeCell ref="C2321:D2321"/>
    <mergeCell ref="AT2320:AU2321"/>
    <mergeCell ref="AV2320:AW2321"/>
    <mergeCell ref="AX2320:AY2321"/>
    <mergeCell ref="AZ2320:BA2321"/>
    <mergeCell ref="BD2320:BE2321"/>
    <mergeCell ref="AP2320:AQ2321"/>
    <mergeCell ref="AR2320:AS2321"/>
    <mergeCell ref="AH2320:AI2321"/>
    <mergeCell ref="AJ2320:AK2321"/>
    <mergeCell ref="B2322:B2323"/>
    <mergeCell ref="C2322:D2322"/>
    <mergeCell ref="E2322:E2323"/>
    <mergeCell ref="F2322:F2323"/>
    <mergeCell ref="H2322:I2323"/>
    <mergeCell ref="J2322:K2323"/>
    <mergeCell ref="G2322:G2323"/>
    <mergeCell ref="L2322:M2323"/>
    <mergeCell ref="N2322:O2323"/>
    <mergeCell ref="P2322:Q2323"/>
    <mergeCell ref="R2322:S2323"/>
    <mergeCell ref="T2322:U2323"/>
    <mergeCell ref="V2322:W2323"/>
    <mergeCell ref="X2322:Y2323"/>
    <mergeCell ref="Z2322:AA2323"/>
    <mergeCell ref="AB2322:AC2323"/>
    <mergeCell ref="AD2322:AE2323"/>
    <mergeCell ref="AF2322:AG2323"/>
    <mergeCell ref="AH2322:AI2323"/>
    <mergeCell ref="AJ2322:AK2323"/>
    <mergeCell ref="AL2322:AM2323"/>
    <mergeCell ref="AN2322:AO2323"/>
    <mergeCell ref="AP2322:AQ2323"/>
    <mergeCell ref="AR2322:AS2323"/>
    <mergeCell ref="AT2322:AU2323"/>
    <mergeCell ref="AV2322:AW2323"/>
    <mergeCell ref="AX2322:AY2323"/>
    <mergeCell ref="AZ2322:BA2323"/>
    <mergeCell ref="BB2322:BC2323"/>
    <mergeCell ref="BD2322:BE2323"/>
    <mergeCell ref="BF2322:BG2323"/>
    <mergeCell ref="BH2322:BI2323"/>
    <mergeCell ref="BJ2322:BK2323"/>
    <mergeCell ref="BL2322:BN2323"/>
    <mergeCell ref="C2323:D2323"/>
    <mergeCell ref="B2324:B2325"/>
    <mergeCell ref="C2324:D2324"/>
    <mergeCell ref="E2324:E2325"/>
    <mergeCell ref="F2324:F2325"/>
    <mergeCell ref="H2324:I2325"/>
    <mergeCell ref="J2324:K2325"/>
    <mergeCell ref="AL2324:AM2325"/>
    <mergeCell ref="AN2324:AO2325"/>
    <mergeCell ref="L2324:M2325"/>
    <mergeCell ref="N2324:O2325"/>
    <mergeCell ref="P2324:Q2325"/>
    <mergeCell ref="R2324:S2325"/>
    <mergeCell ref="T2324:U2325"/>
    <mergeCell ref="V2324:W2325"/>
    <mergeCell ref="BF2324:BG2325"/>
    <mergeCell ref="BH2324:BI2325"/>
    <mergeCell ref="BJ2324:BK2325"/>
    <mergeCell ref="BL2324:BN2325"/>
    <mergeCell ref="X2324:Y2325"/>
    <mergeCell ref="Z2324:AA2325"/>
    <mergeCell ref="AB2324:AC2325"/>
    <mergeCell ref="AD2324:AE2325"/>
    <mergeCell ref="AF2324:AG2325"/>
    <mergeCell ref="BB2324:BC2325"/>
    <mergeCell ref="C2325:D2325"/>
    <mergeCell ref="AT2324:AU2325"/>
    <mergeCell ref="AV2324:AW2325"/>
    <mergeCell ref="AX2324:AY2325"/>
    <mergeCell ref="AZ2324:BA2325"/>
    <mergeCell ref="BD2324:BE2325"/>
    <mergeCell ref="AP2324:AQ2325"/>
    <mergeCell ref="AR2324:AS2325"/>
    <mergeCell ref="AH2324:AI2325"/>
    <mergeCell ref="AJ2324:AK2325"/>
    <mergeCell ref="B2326:B2327"/>
    <mergeCell ref="C2326:D2326"/>
    <mergeCell ref="E2326:E2327"/>
    <mergeCell ref="F2326:F2327"/>
    <mergeCell ref="H2326:I2327"/>
    <mergeCell ref="J2326:K2327"/>
    <mergeCell ref="L2326:M2327"/>
    <mergeCell ref="N2326:O2327"/>
    <mergeCell ref="P2326:Q2327"/>
    <mergeCell ref="R2326:S2327"/>
    <mergeCell ref="T2326:U2327"/>
    <mergeCell ref="V2326:W2327"/>
    <mergeCell ref="X2326:Y2327"/>
    <mergeCell ref="Z2326:AA2327"/>
    <mergeCell ref="AB2326:AC2327"/>
    <mergeCell ref="AD2326:AE2327"/>
    <mergeCell ref="AF2326:AG2327"/>
    <mergeCell ref="AH2326:AI2327"/>
    <mergeCell ref="AJ2326:AK2327"/>
    <mergeCell ref="AL2326:AM2327"/>
    <mergeCell ref="AN2326:AO2327"/>
    <mergeCell ref="AP2326:AQ2327"/>
    <mergeCell ref="AR2326:AS2327"/>
    <mergeCell ref="AT2326:AU2327"/>
    <mergeCell ref="AV2326:AW2327"/>
    <mergeCell ref="AX2326:AY2327"/>
    <mergeCell ref="AZ2326:BA2327"/>
    <mergeCell ref="BB2326:BC2327"/>
    <mergeCell ref="BD2326:BE2327"/>
    <mergeCell ref="BF2326:BG2327"/>
    <mergeCell ref="BH2326:BI2327"/>
    <mergeCell ref="BJ2326:BK2327"/>
    <mergeCell ref="BL2326:BN2327"/>
    <mergeCell ref="C2327:D2327"/>
    <mergeCell ref="B2328:B2329"/>
    <mergeCell ref="C2328:D2328"/>
    <mergeCell ref="E2328:E2329"/>
    <mergeCell ref="F2328:F2329"/>
    <mergeCell ref="H2328:I2329"/>
    <mergeCell ref="J2328:K2329"/>
    <mergeCell ref="AL2328:AM2329"/>
    <mergeCell ref="AN2328:AO2329"/>
    <mergeCell ref="L2328:M2329"/>
    <mergeCell ref="N2328:O2329"/>
    <mergeCell ref="P2328:Q2329"/>
    <mergeCell ref="R2328:S2329"/>
    <mergeCell ref="T2328:U2329"/>
    <mergeCell ref="V2328:W2329"/>
    <mergeCell ref="BF2328:BG2329"/>
    <mergeCell ref="BH2328:BI2329"/>
    <mergeCell ref="BJ2328:BK2329"/>
    <mergeCell ref="BL2328:BN2329"/>
    <mergeCell ref="X2328:Y2329"/>
    <mergeCell ref="Z2328:AA2329"/>
    <mergeCell ref="AB2328:AC2329"/>
    <mergeCell ref="AD2328:AE2329"/>
    <mergeCell ref="AF2328:AG2329"/>
    <mergeCell ref="BB2328:BC2329"/>
    <mergeCell ref="C2329:D2329"/>
    <mergeCell ref="AT2328:AU2329"/>
    <mergeCell ref="AV2328:AW2329"/>
    <mergeCell ref="AX2328:AY2329"/>
    <mergeCell ref="AZ2328:BA2329"/>
    <mergeCell ref="BD2328:BE2329"/>
    <mergeCell ref="AP2328:AQ2329"/>
    <mergeCell ref="AR2328:AS2329"/>
    <mergeCell ref="AH2328:AI2329"/>
    <mergeCell ref="AJ2328:AK2329"/>
    <mergeCell ref="B2330:B2331"/>
    <mergeCell ref="C2330:D2330"/>
    <mergeCell ref="E2330:E2331"/>
    <mergeCell ref="F2330:F2331"/>
    <mergeCell ref="H2330:I2331"/>
    <mergeCell ref="J2330:K2331"/>
    <mergeCell ref="L2330:M2331"/>
    <mergeCell ref="N2330:O2331"/>
    <mergeCell ref="P2330:Q2331"/>
    <mergeCell ref="R2330:S2331"/>
    <mergeCell ref="T2330:U2331"/>
    <mergeCell ref="V2330:W2331"/>
    <mergeCell ref="X2330:Y2331"/>
    <mergeCell ref="Z2330:AA2331"/>
    <mergeCell ref="AB2330:AC2331"/>
    <mergeCell ref="AD2330:AE2331"/>
    <mergeCell ref="AF2330:AG2331"/>
    <mergeCell ref="AH2330:AI2331"/>
    <mergeCell ref="AJ2330:AK2331"/>
    <mergeCell ref="AL2330:AM2331"/>
    <mergeCell ref="AN2330:AO2331"/>
    <mergeCell ref="AP2330:AQ2331"/>
    <mergeCell ref="AR2330:AS2331"/>
    <mergeCell ref="AT2330:AU2331"/>
    <mergeCell ref="AV2330:AW2331"/>
    <mergeCell ref="AX2330:AY2331"/>
    <mergeCell ref="AZ2330:BA2331"/>
    <mergeCell ref="BB2330:BC2331"/>
    <mergeCell ref="BD2330:BE2331"/>
    <mergeCell ref="BF2330:BG2331"/>
    <mergeCell ref="BH2330:BI2331"/>
    <mergeCell ref="BJ2330:BK2331"/>
    <mergeCell ref="BL2330:BN2331"/>
    <mergeCell ref="C2331:D2331"/>
    <mergeCell ref="B2332:B2333"/>
    <mergeCell ref="C2332:D2332"/>
    <mergeCell ref="E2332:E2333"/>
    <mergeCell ref="F2332:F2333"/>
    <mergeCell ref="H2332:I2333"/>
    <mergeCell ref="J2332:K2333"/>
    <mergeCell ref="AL2332:AM2333"/>
    <mergeCell ref="AN2332:AO2333"/>
    <mergeCell ref="L2332:M2333"/>
    <mergeCell ref="N2332:O2333"/>
    <mergeCell ref="P2332:Q2333"/>
    <mergeCell ref="R2332:S2333"/>
    <mergeCell ref="T2332:U2333"/>
    <mergeCell ref="V2332:W2333"/>
    <mergeCell ref="BF2332:BG2333"/>
    <mergeCell ref="BH2332:BI2333"/>
    <mergeCell ref="BJ2332:BK2333"/>
    <mergeCell ref="BL2332:BN2333"/>
    <mergeCell ref="X2332:Y2333"/>
    <mergeCell ref="Z2332:AA2333"/>
    <mergeCell ref="AB2332:AC2333"/>
    <mergeCell ref="AD2332:AE2333"/>
    <mergeCell ref="AF2332:AG2333"/>
    <mergeCell ref="BB2332:BC2333"/>
    <mergeCell ref="C2333:D2333"/>
    <mergeCell ref="AT2332:AU2333"/>
    <mergeCell ref="AV2332:AW2333"/>
    <mergeCell ref="AX2332:AY2333"/>
    <mergeCell ref="AZ2332:BA2333"/>
    <mergeCell ref="BD2332:BE2333"/>
    <mergeCell ref="AP2332:AQ2333"/>
    <mergeCell ref="AR2332:AS2333"/>
    <mergeCell ref="AH2332:AI2333"/>
    <mergeCell ref="AJ2332:AK2333"/>
    <mergeCell ref="B2334:B2335"/>
    <mergeCell ref="C2334:D2334"/>
    <mergeCell ref="E2334:E2335"/>
    <mergeCell ref="F2334:F2335"/>
    <mergeCell ref="H2334:I2335"/>
    <mergeCell ref="J2334:K2335"/>
    <mergeCell ref="L2334:M2335"/>
    <mergeCell ref="N2334:O2335"/>
    <mergeCell ref="P2334:Q2335"/>
    <mergeCell ref="R2334:S2335"/>
    <mergeCell ref="T2334:U2335"/>
    <mergeCell ref="V2334:W2335"/>
    <mergeCell ref="X2334:Y2335"/>
    <mergeCell ref="Z2334:AA2335"/>
    <mergeCell ref="AB2334:AC2335"/>
    <mergeCell ref="AD2334:AE2335"/>
    <mergeCell ref="AF2334:AG2335"/>
    <mergeCell ref="AH2334:AI2335"/>
    <mergeCell ref="AJ2334:AK2335"/>
    <mergeCell ref="AL2334:AM2335"/>
    <mergeCell ref="AN2334:AO2335"/>
    <mergeCell ref="AP2334:AQ2335"/>
    <mergeCell ref="AR2334:AS2335"/>
    <mergeCell ref="AT2334:AU2335"/>
    <mergeCell ref="AV2334:AW2335"/>
    <mergeCell ref="AX2334:AY2335"/>
    <mergeCell ref="AZ2334:BA2335"/>
    <mergeCell ref="BB2334:BC2335"/>
    <mergeCell ref="BD2334:BE2335"/>
    <mergeCell ref="BF2334:BG2335"/>
    <mergeCell ref="BH2334:BI2335"/>
    <mergeCell ref="BJ2334:BK2335"/>
    <mergeCell ref="BL2334:BN2335"/>
    <mergeCell ref="C2335:D2335"/>
    <mergeCell ref="B2336:B2337"/>
    <mergeCell ref="C2336:D2336"/>
    <mergeCell ref="E2336:E2337"/>
    <mergeCell ref="F2336:F2337"/>
    <mergeCell ref="H2336:I2337"/>
    <mergeCell ref="J2336:K2337"/>
    <mergeCell ref="AL2336:AM2337"/>
    <mergeCell ref="AN2336:AO2337"/>
    <mergeCell ref="L2336:M2337"/>
    <mergeCell ref="N2336:O2337"/>
    <mergeCell ref="P2336:Q2337"/>
    <mergeCell ref="R2336:S2337"/>
    <mergeCell ref="T2336:U2337"/>
    <mergeCell ref="V2336:W2337"/>
    <mergeCell ref="BF2336:BG2337"/>
    <mergeCell ref="BH2336:BI2337"/>
    <mergeCell ref="BJ2336:BK2337"/>
    <mergeCell ref="BL2336:BN2337"/>
    <mergeCell ref="X2336:Y2337"/>
    <mergeCell ref="Z2336:AA2337"/>
    <mergeCell ref="AB2336:AC2337"/>
    <mergeCell ref="AD2336:AE2337"/>
    <mergeCell ref="AF2336:AG2337"/>
    <mergeCell ref="BB2336:BC2337"/>
    <mergeCell ref="C2337:D2337"/>
    <mergeCell ref="AT2336:AU2337"/>
    <mergeCell ref="AV2336:AW2337"/>
    <mergeCell ref="AX2336:AY2337"/>
    <mergeCell ref="AZ2336:BA2337"/>
    <mergeCell ref="BD2336:BE2337"/>
    <mergeCell ref="AP2336:AQ2337"/>
    <mergeCell ref="AR2336:AS2337"/>
    <mergeCell ref="AH2336:AI2337"/>
    <mergeCell ref="AJ2336:AK2337"/>
    <mergeCell ref="B2338:B2339"/>
    <mergeCell ref="C2338:D2338"/>
    <mergeCell ref="E2338:E2339"/>
    <mergeCell ref="F2338:F2339"/>
    <mergeCell ref="H2338:I2339"/>
    <mergeCell ref="J2338:K2339"/>
    <mergeCell ref="L2338:M2339"/>
    <mergeCell ref="N2338:O2339"/>
    <mergeCell ref="P2338:Q2339"/>
    <mergeCell ref="R2338:S2339"/>
    <mergeCell ref="T2338:U2339"/>
    <mergeCell ref="V2338:W2339"/>
    <mergeCell ref="X2338:Y2339"/>
    <mergeCell ref="Z2338:AA2339"/>
    <mergeCell ref="AB2338:AC2339"/>
    <mergeCell ref="AD2338:AE2339"/>
    <mergeCell ref="AF2338:AG2339"/>
    <mergeCell ref="AH2338:AI2339"/>
    <mergeCell ref="AJ2338:AK2339"/>
    <mergeCell ref="AL2338:AM2339"/>
    <mergeCell ref="AN2338:AO2339"/>
    <mergeCell ref="AP2338:AQ2339"/>
    <mergeCell ref="AR2338:AS2339"/>
    <mergeCell ref="AT2338:AU2339"/>
    <mergeCell ref="AV2338:AW2339"/>
    <mergeCell ref="AX2338:AY2339"/>
    <mergeCell ref="AZ2338:BA2339"/>
    <mergeCell ref="BB2338:BC2339"/>
    <mergeCell ref="BD2338:BE2339"/>
    <mergeCell ref="BF2338:BG2339"/>
    <mergeCell ref="BH2338:BI2339"/>
    <mergeCell ref="BJ2338:BK2339"/>
    <mergeCell ref="BL2338:BN2339"/>
    <mergeCell ref="C2339:D2339"/>
    <mergeCell ref="B2340:B2341"/>
    <mergeCell ref="C2340:D2340"/>
    <mergeCell ref="E2340:E2341"/>
    <mergeCell ref="F2340:F2341"/>
    <mergeCell ref="H2340:I2341"/>
    <mergeCell ref="J2340:K2341"/>
    <mergeCell ref="AL2340:AM2341"/>
    <mergeCell ref="AN2340:AO2341"/>
    <mergeCell ref="L2340:M2341"/>
    <mergeCell ref="N2340:O2341"/>
    <mergeCell ref="P2340:Q2341"/>
    <mergeCell ref="R2340:S2341"/>
    <mergeCell ref="T2340:U2341"/>
    <mergeCell ref="V2340:W2341"/>
    <mergeCell ref="BF2340:BG2341"/>
    <mergeCell ref="BH2340:BI2341"/>
    <mergeCell ref="BJ2340:BK2341"/>
    <mergeCell ref="BL2340:BN2341"/>
    <mergeCell ref="X2340:Y2341"/>
    <mergeCell ref="Z2340:AA2341"/>
    <mergeCell ref="AB2340:AC2341"/>
    <mergeCell ref="AD2340:AE2341"/>
    <mergeCell ref="AF2340:AG2341"/>
    <mergeCell ref="BB2340:BC2341"/>
    <mergeCell ref="C2341:D2341"/>
    <mergeCell ref="AT2340:AU2341"/>
    <mergeCell ref="AV2340:AW2341"/>
    <mergeCell ref="AX2340:AY2341"/>
    <mergeCell ref="AZ2340:BA2341"/>
    <mergeCell ref="BD2340:BE2341"/>
    <mergeCell ref="AP2340:AQ2341"/>
    <mergeCell ref="AR2340:AS2341"/>
    <mergeCell ref="AH2340:AI2341"/>
    <mergeCell ref="AJ2340:AK2341"/>
    <mergeCell ref="B2342:B2343"/>
    <mergeCell ref="C2342:D2342"/>
    <mergeCell ref="E2342:E2343"/>
    <mergeCell ref="F2342:F2343"/>
    <mergeCell ref="H2342:I2343"/>
    <mergeCell ref="J2342:K2343"/>
    <mergeCell ref="L2342:M2343"/>
    <mergeCell ref="N2342:O2343"/>
    <mergeCell ref="P2342:Q2343"/>
    <mergeCell ref="R2342:S2343"/>
    <mergeCell ref="T2342:U2343"/>
    <mergeCell ref="V2342:W2343"/>
    <mergeCell ref="X2342:Y2343"/>
    <mergeCell ref="Z2342:AA2343"/>
    <mergeCell ref="AB2342:AC2343"/>
    <mergeCell ref="AD2342:AE2343"/>
    <mergeCell ref="AF2342:AG2343"/>
    <mergeCell ref="AH2342:AI2343"/>
    <mergeCell ref="AJ2342:AK2343"/>
    <mergeCell ref="AL2342:AM2343"/>
    <mergeCell ref="AN2342:AO2343"/>
    <mergeCell ref="AP2342:AQ2343"/>
    <mergeCell ref="AR2342:AS2343"/>
    <mergeCell ref="AT2342:AU2343"/>
    <mergeCell ref="AV2342:AW2343"/>
    <mergeCell ref="AX2342:AY2343"/>
    <mergeCell ref="AZ2342:BA2343"/>
    <mergeCell ref="BB2342:BC2343"/>
    <mergeCell ref="BD2342:BE2343"/>
    <mergeCell ref="BF2342:BG2343"/>
    <mergeCell ref="BH2342:BI2343"/>
    <mergeCell ref="BJ2342:BK2343"/>
    <mergeCell ref="BL2342:BN2343"/>
    <mergeCell ref="C2343:D2343"/>
    <mergeCell ref="B2344:B2345"/>
    <mergeCell ref="C2344:D2344"/>
    <mergeCell ref="E2344:E2345"/>
    <mergeCell ref="F2344:F2345"/>
    <mergeCell ref="H2344:I2345"/>
    <mergeCell ref="J2344:K2345"/>
    <mergeCell ref="AL2344:AM2345"/>
    <mergeCell ref="AN2344:AO2345"/>
    <mergeCell ref="L2344:M2345"/>
    <mergeCell ref="N2344:O2345"/>
    <mergeCell ref="P2344:Q2345"/>
    <mergeCell ref="R2344:S2345"/>
    <mergeCell ref="T2344:U2345"/>
    <mergeCell ref="V2344:W2345"/>
    <mergeCell ref="BF2344:BG2345"/>
    <mergeCell ref="BH2344:BI2345"/>
    <mergeCell ref="BJ2344:BK2345"/>
    <mergeCell ref="BL2344:BN2345"/>
    <mergeCell ref="X2344:Y2345"/>
    <mergeCell ref="Z2344:AA2345"/>
    <mergeCell ref="AB2344:AC2345"/>
    <mergeCell ref="AD2344:AE2345"/>
    <mergeCell ref="AF2344:AG2345"/>
    <mergeCell ref="BB2344:BC2345"/>
    <mergeCell ref="C2345:D2345"/>
    <mergeCell ref="AT2344:AU2345"/>
    <mergeCell ref="AV2344:AW2345"/>
    <mergeCell ref="AX2344:AY2345"/>
    <mergeCell ref="AZ2344:BA2345"/>
    <mergeCell ref="BD2344:BE2345"/>
    <mergeCell ref="AP2344:AQ2345"/>
    <mergeCell ref="AR2344:AS2345"/>
    <mergeCell ref="AH2344:AI2345"/>
    <mergeCell ref="AJ2344:AK2345"/>
    <mergeCell ref="B2346:B2347"/>
    <mergeCell ref="C2346:D2346"/>
    <mergeCell ref="E2346:E2347"/>
    <mergeCell ref="F2346:F2347"/>
    <mergeCell ref="H2346:I2347"/>
    <mergeCell ref="J2346:K2347"/>
    <mergeCell ref="L2346:M2347"/>
    <mergeCell ref="N2346:O2347"/>
    <mergeCell ref="P2346:Q2347"/>
    <mergeCell ref="R2346:S2347"/>
    <mergeCell ref="T2346:U2347"/>
    <mergeCell ref="V2346:W2347"/>
    <mergeCell ref="X2346:Y2347"/>
    <mergeCell ref="Z2346:AA2347"/>
    <mergeCell ref="AB2346:AC2347"/>
    <mergeCell ref="AD2346:AE2347"/>
    <mergeCell ref="AF2346:AG2347"/>
    <mergeCell ref="AH2346:AI2347"/>
    <mergeCell ref="AJ2346:AK2347"/>
    <mergeCell ref="AL2346:AM2347"/>
    <mergeCell ref="AN2346:AO2347"/>
    <mergeCell ref="AP2346:AQ2347"/>
    <mergeCell ref="AR2346:AS2347"/>
    <mergeCell ref="AT2346:AU2347"/>
    <mergeCell ref="AV2346:AW2347"/>
    <mergeCell ref="AX2346:AY2347"/>
    <mergeCell ref="AZ2346:BA2347"/>
    <mergeCell ref="BB2346:BC2347"/>
    <mergeCell ref="BD2346:BE2347"/>
    <mergeCell ref="BF2346:BG2347"/>
    <mergeCell ref="BH2346:BI2347"/>
    <mergeCell ref="BJ2346:BK2347"/>
    <mergeCell ref="BL2346:BN2347"/>
    <mergeCell ref="C2347:D2347"/>
    <mergeCell ref="B2348:B2349"/>
    <mergeCell ref="C2348:D2348"/>
    <mergeCell ref="E2348:E2349"/>
    <mergeCell ref="F2348:F2349"/>
    <mergeCell ref="H2348:I2349"/>
    <mergeCell ref="J2348:K2349"/>
    <mergeCell ref="AL2348:AM2349"/>
    <mergeCell ref="AN2348:AO2349"/>
    <mergeCell ref="L2348:M2349"/>
    <mergeCell ref="N2348:O2349"/>
    <mergeCell ref="P2348:Q2349"/>
    <mergeCell ref="R2348:S2349"/>
    <mergeCell ref="T2348:U2349"/>
    <mergeCell ref="V2348:W2349"/>
    <mergeCell ref="BF2348:BG2349"/>
    <mergeCell ref="BH2348:BI2349"/>
    <mergeCell ref="BJ2348:BK2349"/>
    <mergeCell ref="BL2348:BN2349"/>
    <mergeCell ref="X2348:Y2349"/>
    <mergeCell ref="Z2348:AA2349"/>
    <mergeCell ref="AB2348:AC2349"/>
    <mergeCell ref="AD2348:AE2349"/>
    <mergeCell ref="AF2348:AG2349"/>
    <mergeCell ref="BB2348:BC2349"/>
    <mergeCell ref="C2349:D2349"/>
    <mergeCell ref="AT2348:AU2349"/>
    <mergeCell ref="AV2348:AW2349"/>
    <mergeCell ref="AX2348:AY2349"/>
    <mergeCell ref="AZ2348:BA2349"/>
    <mergeCell ref="BD2348:BE2349"/>
    <mergeCell ref="AP2348:AQ2349"/>
    <mergeCell ref="AR2348:AS2349"/>
    <mergeCell ref="AH2348:AI2349"/>
    <mergeCell ref="AJ2348:AK2349"/>
    <mergeCell ref="B2350:B2351"/>
    <mergeCell ref="C2350:D2350"/>
    <mergeCell ref="E2350:E2351"/>
    <mergeCell ref="F2350:F2351"/>
    <mergeCell ref="H2350:I2351"/>
    <mergeCell ref="J2350:K2351"/>
    <mergeCell ref="L2350:M2351"/>
    <mergeCell ref="N2350:O2351"/>
    <mergeCell ref="P2350:Q2351"/>
    <mergeCell ref="R2350:S2351"/>
    <mergeCell ref="T2350:U2351"/>
    <mergeCell ref="V2350:W2351"/>
    <mergeCell ref="X2350:Y2351"/>
    <mergeCell ref="Z2350:AA2351"/>
    <mergeCell ref="AB2350:AC2351"/>
    <mergeCell ref="AD2350:AE2351"/>
    <mergeCell ref="AF2350:AG2351"/>
    <mergeCell ref="AH2350:AI2351"/>
    <mergeCell ref="AJ2350:AK2351"/>
    <mergeCell ref="AL2350:AM2351"/>
    <mergeCell ref="AN2350:AO2351"/>
    <mergeCell ref="AP2350:AQ2351"/>
    <mergeCell ref="AR2350:AS2351"/>
    <mergeCell ref="AT2350:AU2351"/>
    <mergeCell ref="AV2350:AW2351"/>
    <mergeCell ref="AX2350:AY2351"/>
    <mergeCell ref="AZ2350:BA2351"/>
    <mergeCell ref="BB2350:BC2351"/>
    <mergeCell ref="BD2350:BE2351"/>
    <mergeCell ref="BF2350:BG2351"/>
    <mergeCell ref="BH2350:BI2351"/>
    <mergeCell ref="BJ2350:BK2351"/>
    <mergeCell ref="BL2350:BN2351"/>
    <mergeCell ref="C2351:D2351"/>
    <mergeCell ref="B2352:C2353"/>
    <mergeCell ref="D2352:E2353"/>
    <mergeCell ref="H2352:I2353"/>
    <mergeCell ref="J2352:K2353"/>
    <mergeCell ref="L2352:M2353"/>
    <mergeCell ref="N2352:O2353"/>
    <mergeCell ref="P2352:Q2353"/>
    <mergeCell ref="R2352:S2353"/>
    <mergeCell ref="T2352:U2353"/>
    <mergeCell ref="V2352:W2353"/>
    <mergeCell ref="X2352:Y2353"/>
    <mergeCell ref="Z2352:AA2353"/>
    <mergeCell ref="AB2352:AC2353"/>
    <mergeCell ref="AD2352:AE2353"/>
    <mergeCell ref="AF2352:AG2353"/>
    <mergeCell ref="AH2352:AI2353"/>
    <mergeCell ref="AJ2352:AK2353"/>
    <mergeCell ref="AL2352:AM2353"/>
    <mergeCell ref="AN2352:AO2353"/>
    <mergeCell ref="AP2352:AQ2353"/>
    <mergeCell ref="AR2352:AS2353"/>
    <mergeCell ref="AT2352:AU2353"/>
    <mergeCell ref="AV2352:AW2353"/>
    <mergeCell ref="AX2352:AY2353"/>
    <mergeCell ref="AZ2352:BA2353"/>
    <mergeCell ref="BB2352:BC2353"/>
    <mergeCell ref="BD2352:BE2353"/>
    <mergeCell ref="BF2352:BG2353"/>
    <mergeCell ref="BH2352:BI2353"/>
    <mergeCell ref="BJ2352:BK2353"/>
    <mergeCell ref="BL2352:BN2353"/>
    <mergeCell ref="B2354:C2354"/>
    <mergeCell ref="D2354:E2354"/>
    <mergeCell ref="H2354:I2354"/>
    <mergeCell ref="J2354:K2354"/>
    <mergeCell ref="L2354:M2354"/>
    <mergeCell ref="N2354:O2354"/>
    <mergeCell ref="P2354:Q2354"/>
    <mergeCell ref="R2354:S2354"/>
    <mergeCell ref="T2354:U2354"/>
    <mergeCell ref="V2354:W2354"/>
    <mergeCell ref="X2354:Y2354"/>
    <mergeCell ref="Z2354:AA2354"/>
    <mergeCell ref="AB2354:AC2354"/>
    <mergeCell ref="AD2354:AE2354"/>
    <mergeCell ref="AF2354:AG2354"/>
    <mergeCell ref="AX2354:AY2354"/>
    <mergeCell ref="AZ2354:BA2354"/>
    <mergeCell ref="BB2354:BC2354"/>
    <mergeCell ref="BD2354:BE2354"/>
    <mergeCell ref="AH2354:AI2354"/>
    <mergeCell ref="AJ2354:AK2354"/>
    <mergeCell ref="AL2354:AM2354"/>
    <mergeCell ref="AN2354:AO2354"/>
    <mergeCell ref="AP2354:AQ2354"/>
    <mergeCell ref="AR2354:AS2354"/>
    <mergeCell ref="BF2354:BG2354"/>
    <mergeCell ref="BH2354:BI2354"/>
    <mergeCell ref="BJ2354:BK2354"/>
    <mergeCell ref="BL2354:BN2354"/>
    <mergeCell ref="D2355:E2355"/>
    <mergeCell ref="J2355:K2355"/>
    <mergeCell ref="L2355:M2355"/>
    <mergeCell ref="N2355:O2355"/>
    <mergeCell ref="AT2354:AU2354"/>
    <mergeCell ref="AV2354:AW2354"/>
    <mergeCell ref="B2357:C2357"/>
    <mergeCell ref="D2357:E2357"/>
    <mergeCell ref="H2357:J2357"/>
    <mergeCell ref="L2357:N2357"/>
    <mergeCell ref="O2357:R2357"/>
    <mergeCell ref="S2357:U2357"/>
    <mergeCell ref="W2357:Y2357"/>
    <mergeCell ref="Z2357:AC2357"/>
    <mergeCell ref="AD2357:AF2357"/>
    <mergeCell ref="AH2357:AJ2357"/>
    <mergeCell ref="AK2357:AN2357"/>
    <mergeCell ref="AO2357:AQ2357"/>
    <mergeCell ref="AS2357:AU2357"/>
    <mergeCell ref="AZ2357:BD2357"/>
    <mergeCell ref="BE2357:BG2357"/>
    <mergeCell ref="BI2357:BK2357"/>
    <mergeCell ref="B2359:C2359"/>
    <mergeCell ref="D2359:E2359"/>
    <mergeCell ref="H2359:J2359"/>
    <mergeCell ref="L2359:N2359"/>
    <mergeCell ref="O2359:R2359"/>
    <mergeCell ref="S2359:U2359"/>
    <mergeCell ref="W2359:Y2359"/>
    <mergeCell ref="Z2359:AC2359"/>
    <mergeCell ref="AD2359:AF2359"/>
    <mergeCell ref="AH2359:AJ2359"/>
    <mergeCell ref="AK2359:AN2359"/>
    <mergeCell ref="AO2359:AQ2359"/>
    <mergeCell ref="AS2359:AU2359"/>
    <mergeCell ref="AZ2359:BD2359"/>
    <mergeCell ref="BE2359:BG2359"/>
    <mergeCell ref="BI2359:BK2359"/>
    <mergeCell ref="BA2360:BN2360"/>
    <mergeCell ref="BO13:BO14"/>
    <mergeCell ref="BO15:BO16"/>
    <mergeCell ref="BO17:BO18"/>
    <mergeCell ref="BO19:BO20"/>
    <mergeCell ref="BO21:BO22"/>
    <mergeCell ref="BO23:BO24"/>
    <mergeCell ref="BO25:BO26"/>
    <mergeCell ref="BO27:BO28"/>
    <mergeCell ref="BO29:BO30"/>
    <mergeCell ref="BO31:BO32"/>
    <mergeCell ref="BO33:BO34"/>
    <mergeCell ref="BO35:BO36"/>
    <mergeCell ref="BO37:BO38"/>
    <mergeCell ref="BO39:BO40"/>
    <mergeCell ref="BO41:BO42"/>
    <mergeCell ref="BO43:BO44"/>
    <mergeCell ref="BO45:BO46"/>
    <mergeCell ref="BO47:BO48"/>
    <mergeCell ref="BO49:BO50"/>
    <mergeCell ref="BO51:BO52"/>
    <mergeCell ref="BP13:BP14"/>
    <mergeCell ref="BP15:BP16"/>
    <mergeCell ref="BP17:BP18"/>
    <mergeCell ref="BP19:BP20"/>
    <mergeCell ref="BP21:BP22"/>
    <mergeCell ref="BP23:BP24"/>
    <mergeCell ref="BP25:BP26"/>
    <mergeCell ref="BP27:BP28"/>
    <mergeCell ref="BP29:BP30"/>
    <mergeCell ref="BP31:BP32"/>
    <mergeCell ref="BP33:BP34"/>
    <mergeCell ref="BP35:BP36"/>
    <mergeCell ref="BP37:BP38"/>
    <mergeCell ref="BP39:BP40"/>
    <mergeCell ref="BP41:BP42"/>
    <mergeCell ref="BP43:BP44"/>
    <mergeCell ref="BP45:BP46"/>
    <mergeCell ref="BP47:BP48"/>
    <mergeCell ref="BP49:BP50"/>
    <mergeCell ref="BP51:BP52"/>
    <mergeCell ref="BO70:BO71"/>
    <mergeCell ref="BP70:BP71"/>
    <mergeCell ref="BO68:BO69"/>
    <mergeCell ref="BP68:BP69"/>
    <mergeCell ref="BO127:BO128"/>
    <mergeCell ref="BP127:BP128"/>
    <mergeCell ref="BO80:BO81"/>
    <mergeCell ref="BP80:BP81"/>
    <mergeCell ref="BO82:BO83"/>
    <mergeCell ref="BO129:BO130"/>
    <mergeCell ref="BP129:BP130"/>
    <mergeCell ref="BO186:BO187"/>
    <mergeCell ref="BP186:BP187"/>
    <mergeCell ref="BO188:BO189"/>
    <mergeCell ref="BP188:BP189"/>
    <mergeCell ref="BO131:BO132"/>
    <mergeCell ref="BP131:BP132"/>
    <mergeCell ref="BO133:BO134"/>
    <mergeCell ref="BN180:BP181"/>
    <mergeCell ref="BP133:BP134"/>
    <mergeCell ref="BO251:BO252"/>
    <mergeCell ref="BP251:BP252"/>
    <mergeCell ref="BO253:BO254"/>
    <mergeCell ref="BP253:BP254"/>
    <mergeCell ref="BO306:BO307"/>
    <mergeCell ref="BP306:BP307"/>
    <mergeCell ref="BO255:BO256"/>
    <mergeCell ref="BP255:BP256"/>
    <mergeCell ref="BO257:BO258"/>
    <mergeCell ref="BP257:BP258"/>
    <mergeCell ref="BO316:BO317"/>
    <mergeCell ref="BP316:BP317"/>
    <mergeCell ref="BO318:BO319"/>
    <mergeCell ref="BP318:BP319"/>
    <mergeCell ref="BO430:BO431"/>
    <mergeCell ref="BP430:BP431"/>
    <mergeCell ref="BO320:BO321"/>
    <mergeCell ref="BP320:BP321"/>
    <mergeCell ref="BO322:BO323"/>
    <mergeCell ref="BP322:BP323"/>
    <mergeCell ref="BO432:BO433"/>
    <mergeCell ref="BP432:BP433"/>
    <mergeCell ref="BO483:BO484"/>
    <mergeCell ref="BP483:BP484"/>
    <mergeCell ref="BO434:BO435"/>
    <mergeCell ref="BP434:BP435"/>
    <mergeCell ref="BO436:BO437"/>
    <mergeCell ref="BP436:BP437"/>
    <mergeCell ref="BO438:BO439"/>
    <mergeCell ref="BP438:BP439"/>
    <mergeCell ref="BO599:BO600"/>
    <mergeCell ref="BP599:BP600"/>
    <mergeCell ref="BO495:BO496"/>
    <mergeCell ref="BP495:BP496"/>
    <mergeCell ref="BO497:BO498"/>
    <mergeCell ref="BP497:BP498"/>
    <mergeCell ref="BO499:BO500"/>
    <mergeCell ref="BP499:BP500"/>
    <mergeCell ref="BO501:BO502"/>
    <mergeCell ref="BP501:BP502"/>
    <mergeCell ref="BO601:BO602"/>
    <mergeCell ref="BP601:BP602"/>
    <mergeCell ref="BO658:BO659"/>
    <mergeCell ref="BP658:BP659"/>
    <mergeCell ref="BO603:BO604"/>
    <mergeCell ref="BP603:BP604"/>
    <mergeCell ref="BO605:BO606"/>
    <mergeCell ref="BP605:BP606"/>
    <mergeCell ref="BO607:BO608"/>
    <mergeCell ref="BP607:BP608"/>
    <mergeCell ref="BO664:BO665"/>
    <mergeCell ref="BP664:BP665"/>
    <mergeCell ref="BO782:BO783"/>
    <mergeCell ref="BP782:BP783"/>
    <mergeCell ref="BO784:BO785"/>
    <mergeCell ref="BP784:BP785"/>
    <mergeCell ref="BO668:BO669"/>
    <mergeCell ref="BP668:BP669"/>
    <mergeCell ref="BO670:BO671"/>
    <mergeCell ref="BP670:BP671"/>
    <mergeCell ref="BO786:BO787"/>
    <mergeCell ref="BP786:BP787"/>
    <mergeCell ref="BO788:BO789"/>
    <mergeCell ref="BP788:BP789"/>
    <mergeCell ref="BO841:BO842"/>
    <mergeCell ref="BP841:BP842"/>
    <mergeCell ref="BO790:BO791"/>
    <mergeCell ref="BP790:BP791"/>
    <mergeCell ref="BO792:BO793"/>
    <mergeCell ref="BP792:BP793"/>
    <mergeCell ref="BO953:BO954"/>
    <mergeCell ref="BP953:BP954"/>
    <mergeCell ref="BO847:BO848"/>
    <mergeCell ref="BP847:BP848"/>
    <mergeCell ref="BO849:BO850"/>
    <mergeCell ref="BP849:BP850"/>
    <mergeCell ref="BO851:BO852"/>
    <mergeCell ref="BP851:BP852"/>
    <mergeCell ref="BO853:BO854"/>
    <mergeCell ref="BP853:BP854"/>
    <mergeCell ref="BO961:BO962"/>
    <mergeCell ref="BP961:BP962"/>
    <mergeCell ref="BO963:BO964"/>
    <mergeCell ref="BP963:BP964"/>
    <mergeCell ref="BO1014:BO1015"/>
    <mergeCell ref="BP1014:BP1015"/>
    <mergeCell ref="BO965:BO966"/>
    <mergeCell ref="BP965:BP966"/>
    <mergeCell ref="BO967:BO968"/>
    <mergeCell ref="BP967:BP968"/>
    <mergeCell ref="BP1073:BP1074"/>
    <mergeCell ref="BO1020:BO1021"/>
    <mergeCell ref="BP1020:BP1021"/>
    <mergeCell ref="BO1022:BO1023"/>
    <mergeCell ref="BP1022:BP1023"/>
    <mergeCell ref="BO969:BO970"/>
    <mergeCell ref="BP969:BP970"/>
    <mergeCell ref="BO971:BO972"/>
    <mergeCell ref="BP971:BP972"/>
    <mergeCell ref="BO1130:BO1131"/>
    <mergeCell ref="BP1130:BP1131"/>
    <mergeCell ref="BO1028:BO1029"/>
    <mergeCell ref="BN1301:BP1302"/>
    <mergeCell ref="BL1292:BN1292"/>
    <mergeCell ref="BP1191:BP1192"/>
    <mergeCell ref="BO1248:BO1249"/>
    <mergeCell ref="BP1248:BP1249"/>
    <mergeCell ref="BO1197:BO1198"/>
    <mergeCell ref="BP1197:BP1198"/>
    <mergeCell ref="BO1199:BO1200"/>
    <mergeCell ref="BP1199:BP1200"/>
    <mergeCell ref="BL1233:BN1233"/>
    <mergeCell ref="BL1290:BN1291"/>
    <mergeCell ref="BL1309:BN1310"/>
    <mergeCell ref="BO1366:BO1367"/>
    <mergeCell ref="BP1366:BP1367"/>
    <mergeCell ref="BO1307:BO1308"/>
    <mergeCell ref="BP1307:BP1308"/>
    <mergeCell ref="BO1309:BO1310"/>
    <mergeCell ref="BO1376:BO1377"/>
    <mergeCell ref="BP1376:BP1377"/>
    <mergeCell ref="BO1378:BO1379"/>
    <mergeCell ref="BP1378:BP1379"/>
    <mergeCell ref="BO1380:BO1381"/>
    <mergeCell ref="BO1386:BO1387"/>
    <mergeCell ref="BP1386:BP1387"/>
    <mergeCell ref="BO1437:BO1438"/>
    <mergeCell ref="BP1437:BP1438"/>
    <mergeCell ref="BO1439:BO1440"/>
    <mergeCell ref="BP1439:BP1440"/>
    <mergeCell ref="BO1441:BO1442"/>
    <mergeCell ref="BP1441:BP1442"/>
    <mergeCell ref="BO1443:BO1444"/>
    <mergeCell ref="BP1443:BP1444"/>
    <mergeCell ref="BP1545:BP1546"/>
    <mergeCell ref="BO1602:BO1603"/>
    <mergeCell ref="BP1602:BP1603"/>
    <mergeCell ref="BO1551:BO1552"/>
    <mergeCell ref="BP1551:BP1552"/>
    <mergeCell ref="BO1553:BO1554"/>
    <mergeCell ref="BP1553:BP1554"/>
    <mergeCell ref="BO1555:BO1556"/>
    <mergeCell ref="BP1624:BP1625"/>
    <mergeCell ref="BP1555:BP1556"/>
    <mergeCell ref="BO1557:BO1558"/>
    <mergeCell ref="BO1610:BO1611"/>
    <mergeCell ref="BP1610:BP1611"/>
    <mergeCell ref="BO1612:BO1613"/>
    <mergeCell ref="BP1612:BP1613"/>
    <mergeCell ref="BP1557:BP1558"/>
    <mergeCell ref="BO1559:BO1560"/>
    <mergeCell ref="BP1559:BP1560"/>
    <mergeCell ref="BP1736:BP1737"/>
    <mergeCell ref="BO1720:BO1721"/>
    <mergeCell ref="BP1720:BP1721"/>
    <mergeCell ref="BO1614:BO1615"/>
    <mergeCell ref="BP1614:BP1615"/>
    <mergeCell ref="BO1616:BO1617"/>
    <mergeCell ref="BP1616:BP1617"/>
    <mergeCell ref="BO1622:BO1623"/>
    <mergeCell ref="BP1622:BP1623"/>
    <mergeCell ref="BO1624:BO1625"/>
    <mergeCell ref="BP1793:BP1794"/>
    <mergeCell ref="BO1730:BO1731"/>
    <mergeCell ref="BP1730:BP1731"/>
    <mergeCell ref="BO1781:BO1782"/>
    <mergeCell ref="BP1781:BP1782"/>
    <mergeCell ref="BO1732:BO1733"/>
    <mergeCell ref="BP1732:BP1733"/>
    <mergeCell ref="BO1734:BO1735"/>
    <mergeCell ref="BP1734:BP1735"/>
    <mergeCell ref="BO1736:BO1737"/>
    <mergeCell ref="BP1913:BP1914"/>
    <mergeCell ref="BO1903:BO1904"/>
    <mergeCell ref="BP1903:BP1904"/>
    <mergeCell ref="BO1905:BO1906"/>
    <mergeCell ref="BP1905:BP1906"/>
    <mergeCell ref="BO1789:BO1790"/>
    <mergeCell ref="BP1789:BP1790"/>
    <mergeCell ref="BO1791:BO1792"/>
    <mergeCell ref="BP1791:BP1792"/>
    <mergeCell ref="BO1793:BO1794"/>
    <mergeCell ref="BP1974:BP1975"/>
    <mergeCell ref="BO1907:BO1908"/>
    <mergeCell ref="BP1907:BP1908"/>
    <mergeCell ref="BO1909:BO1910"/>
    <mergeCell ref="BP1909:BP1910"/>
    <mergeCell ref="BO1962:BO1963"/>
    <mergeCell ref="BP1962:BP1963"/>
    <mergeCell ref="BO1911:BO1912"/>
    <mergeCell ref="BP1911:BP1912"/>
    <mergeCell ref="BO1913:BO1914"/>
    <mergeCell ref="BP2090:BP2091"/>
    <mergeCell ref="BO1968:BO1969"/>
    <mergeCell ref="BP1968:BP1969"/>
    <mergeCell ref="BO1970:BO1971"/>
    <mergeCell ref="BP1970:BP1971"/>
    <mergeCell ref="BO2082:BO2083"/>
    <mergeCell ref="BP2082:BP2083"/>
    <mergeCell ref="BO1972:BO1973"/>
    <mergeCell ref="BP1972:BP1973"/>
    <mergeCell ref="BO1974:BO1975"/>
    <mergeCell ref="BP2153:BP2154"/>
    <mergeCell ref="BO2084:BO2085"/>
    <mergeCell ref="BP2084:BP2085"/>
    <mergeCell ref="BO2135:BO2136"/>
    <mergeCell ref="BP2135:BP2136"/>
    <mergeCell ref="BO2086:BO2087"/>
    <mergeCell ref="BP2086:BP2087"/>
    <mergeCell ref="BO2088:BO2089"/>
    <mergeCell ref="BP2088:BP2089"/>
    <mergeCell ref="BO2090:BO2091"/>
    <mergeCell ref="BP2259:BP2260"/>
    <mergeCell ref="BO2251:BO2252"/>
    <mergeCell ref="BP2251:BP2252"/>
    <mergeCell ref="BO2147:BO2148"/>
    <mergeCell ref="BP2147:BP2148"/>
    <mergeCell ref="BO2149:BO2150"/>
    <mergeCell ref="BP2149:BP2150"/>
    <mergeCell ref="BO2151:BO2152"/>
    <mergeCell ref="BP2151:BP2152"/>
    <mergeCell ref="BO2153:BO2154"/>
    <mergeCell ref="BO78:BO79"/>
    <mergeCell ref="BO2253:BO2254"/>
    <mergeCell ref="BP2253:BP2254"/>
    <mergeCell ref="BO2310:BO2311"/>
    <mergeCell ref="BP2310:BP2311"/>
    <mergeCell ref="BO2255:BO2256"/>
    <mergeCell ref="BP2255:BP2256"/>
    <mergeCell ref="BO2257:BO2258"/>
    <mergeCell ref="BP2257:BP2258"/>
    <mergeCell ref="BO2259:BO2260"/>
    <mergeCell ref="BO72:BO73"/>
    <mergeCell ref="BP72:BP73"/>
    <mergeCell ref="BO74:BO75"/>
    <mergeCell ref="BP74:BP75"/>
    <mergeCell ref="BO76:BO77"/>
    <mergeCell ref="BP76:BP77"/>
    <mergeCell ref="BP78:BP79"/>
    <mergeCell ref="BO84:BO85"/>
    <mergeCell ref="BP84:BP85"/>
    <mergeCell ref="BO86:BO87"/>
    <mergeCell ref="BP86:BP87"/>
    <mergeCell ref="BO90:BO91"/>
    <mergeCell ref="BP90:BP91"/>
    <mergeCell ref="BO88:BO89"/>
    <mergeCell ref="BP88:BP89"/>
    <mergeCell ref="BP82:BP83"/>
    <mergeCell ref="BO92:BO93"/>
    <mergeCell ref="BP92:BP93"/>
    <mergeCell ref="BO96:BO97"/>
    <mergeCell ref="BP96:BP97"/>
    <mergeCell ref="BO94:BO95"/>
    <mergeCell ref="BP94:BP95"/>
    <mergeCell ref="BO98:BO99"/>
    <mergeCell ref="BP98:BP99"/>
    <mergeCell ref="BO108:BO109"/>
    <mergeCell ref="BP108:BP109"/>
    <mergeCell ref="BO100:BO101"/>
    <mergeCell ref="BP100:BP101"/>
    <mergeCell ref="BO110:BO111"/>
    <mergeCell ref="BP110:BP111"/>
    <mergeCell ref="BO102:BO103"/>
    <mergeCell ref="BP102:BP103"/>
    <mergeCell ref="BO104:BO105"/>
    <mergeCell ref="BP104:BP105"/>
    <mergeCell ref="BO106:BO107"/>
    <mergeCell ref="BP106:BP107"/>
    <mergeCell ref="P54:Q54"/>
    <mergeCell ref="R54:S54"/>
    <mergeCell ref="T54:U54"/>
    <mergeCell ref="V54:W54"/>
    <mergeCell ref="X54:Y54"/>
    <mergeCell ref="Z54:AA54"/>
    <mergeCell ref="AB54:AC54"/>
    <mergeCell ref="AD54:AE54"/>
    <mergeCell ref="AF54:AG54"/>
    <mergeCell ref="AH54:AI54"/>
    <mergeCell ref="AJ54:AK54"/>
    <mergeCell ref="AL54:AM54"/>
    <mergeCell ref="AN54:AO54"/>
    <mergeCell ref="AP54:AQ54"/>
    <mergeCell ref="AR54:AS54"/>
    <mergeCell ref="AT54:AU54"/>
    <mergeCell ref="AV54:AW54"/>
    <mergeCell ref="AX54:AY54"/>
    <mergeCell ref="BL54:BN54"/>
    <mergeCell ref="AZ54:BA54"/>
    <mergeCell ref="BB54:BC54"/>
    <mergeCell ref="BD54:BE54"/>
    <mergeCell ref="BF54:BG54"/>
    <mergeCell ref="BH54:BI54"/>
    <mergeCell ref="BJ54:BK54"/>
    <mergeCell ref="AL2364:BM2364"/>
    <mergeCell ref="C2366:D2366"/>
    <mergeCell ref="E2366:AC2366"/>
    <mergeCell ref="AE2366:AH2366"/>
    <mergeCell ref="AI2366:AZ2366"/>
    <mergeCell ref="BA2366:BC2366"/>
    <mergeCell ref="BD2366:BM2366"/>
    <mergeCell ref="B2369:B2370"/>
    <mergeCell ref="C2369:D2370"/>
    <mergeCell ref="H2369:I2370"/>
    <mergeCell ref="J2369:O2369"/>
    <mergeCell ref="P2369:U2369"/>
    <mergeCell ref="V2369:W2370"/>
    <mergeCell ref="X2369:Y2370"/>
    <mergeCell ref="Z2369:AA2370"/>
    <mergeCell ref="AB2369:AG2369"/>
    <mergeCell ref="AH2369:AM2369"/>
    <mergeCell ref="AN2369:AS2369"/>
    <mergeCell ref="AT2369:AY2369"/>
    <mergeCell ref="AF2370:AG2370"/>
    <mergeCell ref="AH2370:AI2370"/>
    <mergeCell ref="AJ2370:AK2370"/>
    <mergeCell ref="AL2370:AM2370"/>
    <mergeCell ref="AZ2369:BE2369"/>
    <mergeCell ref="BF2369:BK2369"/>
    <mergeCell ref="BL2369:BN2370"/>
    <mergeCell ref="AR2370:AS2370"/>
    <mergeCell ref="AT2370:AU2370"/>
    <mergeCell ref="AV2370:AW2370"/>
    <mergeCell ref="AX2370:AY2370"/>
    <mergeCell ref="BH2370:BI2370"/>
    <mergeCell ref="BJ2370:BK2370"/>
    <mergeCell ref="BO2369:BO2370"/>
    <mergeCell ref="BP2369:BP2370"/>
    <mergeCell ref="J2370:K2370"/>
    <mergeCell ref="L2370:M2370"/>
    <mergeCell ref="N2370:O2370"/>
    <mergeCell ref="P2370:Q2370"/>
    <mergeCell ref="R2370:S2370"/>
    <mergeCell ref="T2370:U2370"/>
    <mergeCell ref="AB2370:AC2370"/>
    <mergeCell ref="AD2370:AE2370"/>
    <mergeCell ref="AN2370:AO2370"/>
    <mergeCell ref="AP2370:AQ2370"/>
    <mergeCell ref="AZ2370:BA2370"/>
    <mergeCell ref="BB2370:BC2370"/>
    <mergeCell ref="BD2370:BE2370"/>
    <mergeCell ref="BF2370:BG2370"/>
    <mergeCell ref="B2371:B2372"/>
    <mergeCell ref="C2371:D2371"/>
    <mergeCell ref="E2371:E2372"/>
    <mergeCell ref="F2371:F2372"/>
    <mergeCell ref="H2371:I2372"/>
    <mergeCell ref="J2371:K2372"/>
    <mergeCell ref="L2371:M2372"/>
    <mergeCell ref="N2371:O2372"/>
    <mergeCell ref="P2371:Q2372"/>
    <mergeCell ref="R2371:S2372"/>
    <mergeCell ref="T2371:U2372"/>
    <mergeCell ref="V2371:W2372"/>
    <mergeCell ref="X2371:Y2372"/>
    <mergeCell ref="Z2371:AA2372"/>
    <mergeCell ref="AB2371:AC2372"/>
    <mergeCell ref="AD2371:AE2372"/>
    <mergeCell ref="AF2371:AG2372"/>
    <mergeCell ref="AH2371:AI2372"/>
    <mergeCell ref="BD2371:BE2372"/>
    <mergeCell ref="BF2371:BG2372"/>
    <mergeCell ref="AJ2371:AK2372"/>
    <mergeCell ref="AL2371:AM2372"/>
    <mergeCell ref="AN2371:AO2372"/>
    <mergeCell ref="AP2371:AQ2372"/>
    <mergeCell ref="AR2371:AS2372"/>
    <mergeCell ref="AT2371:AU2372"/>
    <mergeCell ref="BH2371:BI2372"/>
    <mergeCell ref="BJ2371:BK2372"/>
    <mergeCell ref="BL2371:BN2372"/>
    <mergeCell ref="BO2371:BO2372"/>
    <mergeCell ref="BP2371:BP2372"/>
    <mergeCell ref="C2372:D2372"/>
    <mergeCell ref="AV2371:AW2372"/>
    <mergeCell ref="AX2371:AY2372"/>
    <mergeCell ref="AZ2371:BA2372"/>
    <mergeCell ref="BB2371:BC2372"/>
    <mergeCell ref="B2373:B2374"/>
    <mergeCell ref="C2373:D2373"/>
    <mergeCell ref="E2373:E2374"/>
    <mergeCell ref="F2373:F2374"/>
    <mergeCell ref="H2373:I2374"/>
    <mergeCell ref="J2373:K2374"/>
    <mergeCell ref="L2373:M2374"/>
    <mergeCell ref="N2373:O2374"/>
    <mergeCell ref="P2373:Q2374"/>
    <mergeCell ref="R2373:S2374"/>
    <mergeCell ref="T2373:U2374"/>
    <mergeCell ref="V2373:W2374"/>
    <mergeCell ref="X2373:Y2374"/>
    <mergeCell ref="Z2373:AA2374"/>
    <mergeCell ref="AB2373:AC2374"/>
    <mergeCell ref="AD2373:AE2374"/>
    <mergeCell ref="AF2373:AG2374"/>
    <mergeCell ref="AH2373:AI2374"/>
    <mergeCell ref="BD2373:BE2374"/>
    <mergeCell ref="BF2373:BG2374"/>
    <mergeCell ref="AJ2373:AK2374"/>
    <mergeCell ref="AL2373:AM2374"/>
    <mergeCell ref="AN2373:AO2374"/>
    <mergeCell ref="AP2373:AQ2374"/>
    <mergeCell ref="AR2373:AS2374"/>
    <mergeCell ref="AT2373:AU2374"/>
    <mergeCell ref="BH2373:BI2374"/>
    <mergeCell ref="BJ2373:BK2374"/>
    <mergeCell ref="BL2373:BN2374"/>
    <mergeCell ref="BO2373:BO2374"/>
    <mergeCell ref="BP2373:BP2374"/>
    <mergeCell ref="C2374:D2374"/>
    <mergeCell ref="AV2373:AW2374"/>
    <mergeCell ref="AX2373:AY2374"/>
    <mergeCell ref="AZ2373:BA2374"/>
    <mergeCell ref="BB2373:BC2374"/>
    <mergeCell ref="B2375:B2376"/>
    <mergeCell ref="C2375:D2375"/>
    <mergeCell ref="E2375:E2376"/>
    <mergeCell ref="F2375:F2376"/>
    <mergeCell ref="H2375:I2376"/>
    <mergeCell ref="J2375:K2376"/>
    <mergeCell ref="L2375:M2376"/>
    <mergeCell ref="N2375:O2376"/>
    <mergeCell ref="P2375:Q2376"/>
    <mergeCell ref="R2375:S2376"/>
    <mergeCell ref="T2375:U2376"/>
    <mergeCell ref="V2375:W2376"/>
    <mergeCell ref="X2375:Y2376"/>
    <mergeCell ref="Z2375:AA2376"/>
    <mergeCell ref="AB2375:AC2376"/>
    <mergeCell ref="AD2375:AE2376"/>
    <mergeCell ref="AF2375:AG2376"/>
    <mergeCell ref="AH2375:AI2376"/>
    <mergeCell ref="BD2375:BE2376"/>
    <mergeCell ref="BF2375:BG2376"/>
    <mergeCell ref="AJ2375:AK2376"/>
    <mergeCell ref="AL2375:AM2376"/>
    <mergeCell ref="AN2375:AO2376"/>
    <mergeCell ref="AP2375:AQ2376"/>
    <mergeCell ref="AR2375:AS2376"/>
    <mergeCell ref="AT2375:AU2376"/>
    <mergeCell ref="BH2375:BI2376"/>
    <mergeCell ref="BJ2375:BK2376"/>
    <mergeCell ref="BL2375:BN2376"/>
    <mergeCell ref="BO2375:BO2376"/>
    <mergeCell ref="BP2375:BP2376"/>
    <mergeCell ref="C2376:D2376"/>
    <mergeCell ref="AV2375:AW2376"/>
    <mergeCell ref="AX2375:AY2376"/>
    <mergeCell ref="AZ2375:BA2376"/>
    <mergeCell ref="BB2375:BC2376"/>
    <mergeCell ref="B2377:B2378"/>
    <mergeCell ref="C2377:D2377"/>
    <mergeCell ref="E2377:E2378"/>
    <mergeCell ref="F2377:F2378"/>
    <mergeCell ref="H2377:I2378"/>
    <mergeCell ref="J2377:K2378"/>
    <mergeCell ref="G2377:G2378"/>
    <mergeCell ref="L2377:M2378"/>
    <mergeCell ref="N2377:O2378"/>
    <mergeCell ref="P2377:Q2378"/>
    <mergeCell ref="R2377:S2378"/>
    <mergeCell ref="T2377:U2378"/>
    <mergeCell ref="V2377:W2378"/>
    <mergeCell ref="X2377:Y2378"/>
    <mergeCell ref="Z2377:AA2378"/>
    <mergeCell ref="AB2377:AC2378"/>
    <mergeCell ref="AD2377:AE2378"/>
    <mergeCell ref="AF2377:AG2378"/>
    <mergeCell ref="AH2377:AI2378"/>
    <mergeCell ref="BD2377:BE2378"/>
    <mergeCell ref="BF2377:BG2378"/>
    <mergeCell ref="AJ2377:AK2378"/>
    <mergeCell ref="AL2377:AM2378"/>
    <mergeCell ref="AN2377:AO2378"/>
    <mergeCell ref="AP2377:AQ2378"/>
    <mergeCell ref="AR2377:AS2378"/>
    <mergeCell ref="AT2377:AU2378"/>
    <mergeCell ref="BH2377:BI2378"/>
    <mergeCell ref="BJ2377:BK2378"/>
    <mergeCell ref="BL2377:BN2378"/>
    <mergeCell ref="BO2377:BO2378"/>
    <mergeCell ref="BP2377:BP2378"/>
    <mergeCell ref="C2378:D2378"/>
    <mergeCell ref="AV2377:AW2378"/>
    <mergeCell ref="AX2377:AY2378"/>
    <mergeCell ref="AZ2377:BA2378"/>
    <mergeCell ref="BB2377:BC2378"/>
    <mergeCell ref="B2379:B2380"/>
    <mergeCell ref="C2379:D2379"/>
    <mergeCell ref="E2379:E2380"/>
    <mergeCell ref="F2379:F2380"/>
    <mergeCell ref="H2379:I2380"/>
    <mergeCell ref="J2379:K2380"/>
    <mergeCell ref="G2379:G2380"/>
    <mergeCell ref="L2379:M2380"/>
    <mergeCell ref="N2379:O2380"/>
    <mergeCell ref="P2379:Q2380"/>
    <mergeCell ref="R2379:S2380"/>
    <mergeCell ref="T2379:U2380"/>
    <mergeCell ref="V2379:W2380"/>
    <mergeCell ref="X2379:Y2380"/>
    <mergeCell ref="Z2379:AA2380"/>
    <mergeCell ref="AB2379:AC2380"/>
    <mergeCell ref="AD2379:AE2380"/>
    <mergeCell ref="AF2379:AG2380"/>
    <mergeCell ref="AH2379:AI2380"/>
    <mergeCell ref="BD2379:BE2380"/>
    <mergeCell ref="BF2379:BG2380"/>
    <mergeCell ref="AJ2379:AK2380"/>
    <mergeCell ref="AL2379:AM2380"/>
    <mergeCell ref="AN2379:AO2380"/>
    <mergeCell ref="AP2379:AQ2380"/>
    <mergeCell ref="AR2379:AS2380"/>
    <mergeCell ref="AT2379:AU2380"/>
    <mergeCell ref="BH2379:BI2380"/>
    <mergeCell ref="BJ2379:BK2380"/>
    <mergeCell ref="BL2379:BN2380"/>
    <mergeCell ref="BO2379:BO2380"/>
    <mergeCell ref="BP2379:BP2380"/>
    <mergeCell ref="C2380:D2380"/>
    <mergeCell ref="AV2379:AW2380"/>
    <mergeCell ref="AX2379:AY2380"/>
    <mergeCell ref="AZ2379:BA2380"/>
    <mergeCell ref="BB2379:BC2380"/>
    <mergeCell ref="B2381:B2382"/>
    <mergeCell ref="C2381:D2381"/>
    <mergeCell ref="E2381:E2382"/>
    <mergeCell ref="F2381:F2382"/>
    <mergeCell ref="H2381:I2382"/>
    <mergeCell ref="J2381:K2382"/>
    <mergeCell ref="G2381:G2382"/>
    <mergeCell ref="L2381:M2382"/>
    <mergeCell ref="N2381:O2382"/>
    <mergeCell ref="P2381:Q2382"/>
    <mergeCell ref="R2381:S2382"/>
    <mergeCell ref="T2381:U2382"/>
    <mergeCell ref="V2381:W2382"/>
    <mergeCell ref="X2381:Y2382"/>
    <mergeCell ref="Z2381:AA2382"/>
    <mergeCell ref="AB2381:AC2382"/>
    <mergeCell ref="AD2381:AE2382"/>
    <mergeCell ref="AF2381:AG2382"/>
    <mergeCell ref="AH2381:AI2382"/>
    <mergeCell ref="BD2381:BE2382"/>
    <mergeCell ref="BF2381:BG2382"/>
    <mergeCell ref="AJ2381:AK2382"/>
    <mergeCell ref="AL2381:AM2382"/>
    <mergeCell ref="AN2381:AO2382"/>
    <mergeCell ref="AP2381:AQ2382"/>
    <mergeCell ref="AR2381:AS2382"/>
    <mergeCell ref="AT2381:AU2382"/>
    <mergeCell ref="BH2381:BI2382"/>
    <mergeCell ref="BJ2381:BK2382"/>
    <mergeCell ref="BL2381:BN2382"/>
    <mergeCell ref="BO2381:BO2382"/>
    <mergeCell ref="BP2381:BP2382"/>
    <mergeCell ref="C2382:D2382"/>
    <mergeCell ref="AV2381:AW2382"/>
    <mergeCell ref="AX2381:AY2382"/>
    <mergeCell ref="AZ2381:BA2382"/>
    <mergeCell ref="BB2381:BC2382"/>
    <mergeCell ref="B2383:B2384"/>
    <mergeCell ref="C2383:D2383"/>
    <mergeCell ref="E2383:E2384"/>
    <mergeCell ref="F2383:F2384"/>
    <mergeCell ref="H2383:I2384"/>
    <mergeCell ref="J2383:K2384"/>
    <mergeCell ref="G2383:G2384"/>
    <mergeCell ref="L2383:M2384"/>
    <mergeCell ref="N2383:O2384"/>
    <mergeCell ref="P2383:Q2384"/>
    <mergeCell ref="R2383:S2384"/>
    <mergeCell ref="T2383:U2384"/>
    <mergeCell ref="V2383:W2384"/>
    <mergeCell ref="X2383:Y2384"/>
    <mergeCell ref="Z2383:AA2384"/>
    <mergeCell ref="AB2383:AC2384"/>
    <mergeCell ref="AD2383:AE2384"/>
    <mergeCell ref="AF2383:AG2384"/>
    <mergeCell ref="AH2383:AI2384"/>
    <mergeCell ref="BD2383:BE2384"/>
    <mergeCell ref="BF2383:BG2384"/>
    <mergeCell ref="AJ2383:AK2384"/>
    <mergeCell ref="AL2383:AM2384"/>
    <mergeCell ref="AN2383:AO2384"/>
    <mergeCell ref="AP2383:AQ2384"/>
    <mergeCell ref="AR2383:AS2384"/>
    <mergeCell ref="AT2383:AU2384"/>
    <mergeCell ref="BH2383:BI2384"/>
    <mergeCell ref="BJ2383:BK2384"/>
    <mergeCell ref="BL2383:BN2384"/>
    <mergeCell ref="BO2383:BO2384"/>
    <mergeCell ref="BP2383:BP2384"/>
    <mergeCell ref="C2384:D2384"/>
    <mergeCell ref="AV2383:AW2384"/>
    <mergeCell ref="AX2383:AY2384"/>
    <mergeCell ref="AZ2383:BA2384"/>
    <mergeCell ref="BB2383:BC2384"/>
    <mergeCell ref="B2385:B2386"/>
    <mergeCell ref="C2385:D2385"/>
    <mergeCell ref="E2385:E2386"/>
    <mergeCell ref="F2385:F2386"/>
    <mergeCell ref="H2385:I2386"/>
    <mergeCell ref="J2385:K2386"/>
    <mergeCell ref="G2385:G2386"/>
    <mergeCell ref="L2385:M2386"/>
    <mergeCell ref="N2385:O2386"/>
    <mergeCell ref="P2385:Q2386"/>
    <mergeCell ref="R2385:S2386"/>
    <mergeCell ref="T2385:U2386"/>
    <mergeCell ref="V2385:W2386"/>
    <mergeCell ref="X2385:Y2386"/>
    <mergeCell ref="Z2385:AA2386"/>
    <mergeCell ref="AB2385:AC2386"/>
    <mergeCell ref="AD2385:AE2386"/>
    <mergeCell ref="AF2385:AG2386"/>
    <mergeCell ref="AH2385:AI2386"/>
    <mergeCell ref="BD2385:BE2386"/>
    <mergeCell ref="BF2385:BG2386"/>
    <mergeCell ref="AJ2385:AK2386"/>
    <mergeCell ref="AL2385:AM2386"/>
    <mergeCell ref="AN2385:AO2386"/>
    <mergeCell ref="AP2385:AQ2386"/>
    <mergeCell ref="AR2385:AS2386"/>
    <mergeCell ref="AT2385:AU2386"/>
    <mergeCell ref="BH2385:BI2386"/>
    <mergeCell ref="BJ2385:BK2386"/>
    <mergeCell ref="BL2385:BN2386"/>
    <mergeCell ref="BO2385:BO2386"/>
    <mergeCell ref="BP2385:BP2386"/>
    <mergeCell ref="C2386:D2386"/>
    <mergeCell ref="AV2385:AW2386"/>
    <mergeCell ref="AX2385:AY2386"/>
    <mergeCell ref="AZ2385:BA2386"/>
    <mergeCell ref="BB2385:BC2386"/>
    <mergeCell ref="B2387:B2388"/>
    <mergeCell ref="C2387:D2387"/>
    <mergeCell ref="E2387:E2388"/>
    <mergeCell ref="F2387:F2388"/>
    <mergeCell ref="H2387:I2388"/>
    <mergeCell ref="J2387:K2388"/>
    <mergeCell ref="G2387:G2388"/>
    <mergeCell ref="L2387:M2388"/>
    <mergeCell ref="N2387:O2388"/>
    <mergeCell ref="P2387:Q2388"/>
    <mergeCell ref="R2387:S2388"/>
    <mergeCell ref="T2387:U2388"/>
    <mergeCell ref="V2387:W2388"/>
    <mergeCell ref="X2387:Y2388"/>
    <mergeCell ref="Z2387:AA2388"/>
    <mergeCell ref="AB2387:AC2388"/>
    <mergeCell ref="AD2387:AE2388"/>
    <mergeCell ref="AF2387:AG2388"/>
    <mergeCell ref="AH2387:AI2388"/>
    <mergeCell ref="BD2387:BE2388"/>
    <mergeCell ref="BF2387:BG2388"/>
    <mergeCell ref="AJ2387:AK2388"/>
    <mergeCell ref="AL2387:AM2388"/>
    <mergeCell ref="AN2387:AO2388"/>
    <mergeCell ref="AP2387:AQ2388"/>
    <mergeCell ref="AR2387:AS2388"/>
    <mergeCell ref="AT2387:AU2388"/>
    <mergeCell ref="BH2387:BI2388"/>
    <mergeCell ref="BJ2387:BK2388"/>
    <mergeCell ref="BL2387:BN2388"/>
    <mergeCell ref="BO2387:BO2388"/>
    <mergeCell ref="BP2387:BP2388"/>
    <mergeCell ref="C2388:D2388"/>
    <mergeCell ref="AV2387:AW2388"/>
    <mergeCell ref="AX2387:AY2388"/>
    <mergeCell ref="AZ2387:BA2388"/>
    <mergeCell ref="BB2387:BC2388"/>
    <mergeCell ref="B2389:B2390"/>
    <mergeCell ref="C2389:D2389"/>
    <mergeCell ref="E2389:E2390"/>
    <mergeCell ref="F2389:F2390"/>
    <mergeCell ref="H2389:I2390"/>
    <mergeCell ref="J2389:K2390"/>
    <mergeCell ref="G2389:G2390"/>
    <mergeCell ref="L2389:M2390"/>
    <mergeCell ref="N2389:O2390"/>
    <mergeCell ref="P2389:Q2390"/>
    <mergeCell ref="R2389:S2390"/>
    <mergeCell ref="T2389:U2390"/>
    <mergeCell ref="V2389:W2390"/>
    <mergeCell ref="X2389:Y2390"/>
    <mergeCell ref="Z2389:AA2390"/>
    <mergeCell ref="AB2389:AC2390"/>
    <mergeCell ref="AD2389:AE2390"/>
    <mergeCell ref="AF2389:AG2390"/>
    <mergeCell ref="AH2389:AI2390"/>
    <mergeCell ref="BD2389:BE2390"/>
    <mergeCell ref="BF2389:BG2390"/>
    <mergeCell ref="AJ2389:AK2390"/>
    <mergeCell ref="AL2389:AM2390"/>
    <mergeCell ref="AN2389:AO2390"/>
    <mergeCell ref="AP2389:AQ2390"/>
    <mergeCell ref="AR2389:AS2390"/>
    <mergeCell ref="AT2389:AU2390"/>
    <mergeCell ref="BH2389:BI2390"/>
    <mergeCell ref="BJ2389:BK2390"/>
    <mergeCell ref="BL2389:BN2390"/>
    <mergeCell ref="BO2389:BO2390"/>
    <mergeCell ref="BP2389:BP2390"/>
    <mergeCell ref="C2390:D2390"/>
    <mergeCell ref="AV2389:AW2390"/>
    <mergeCell ref="AX2389:AY2390"/>
    <mergeCell ref="AZ2389:BA2390"/>
    <mergeCell ref="BB2389:BC2390"/>
    <mergeCell ref="B2391:B2392"/>
    <mergeCell ref="C2391:D2391"/>
    <mergeCell ref="E2391:E2392"/>
    <mergeCell ref="F2391:F2392"/>
    <mergeCell ref="H2391:I2392"/>
    <mergeCell ref="J2391:K2392"/>
    <mergeCell ref="G2391:G2392"/>
    <mergeCell ref="L2391:M2392"/>
    <mergeCell ref="N2391:O2392"/>
    <mergeCell ref="P2391:Q2392"/>
    <mergeCell ref="R2391:S2392"/>
    <mergeCell ref="T2391:U2392"/>
    <mergeCell ref="V2391:W2392"/>
    <mergeCell ref="X2391:Y2392"/>
    <mergeCell ref="Z2391:AA2392"/>
    <mergeCell ref="AB2391:AC2392"/>
    <mergeCell ref="AD2391:AE2392"/>
    <mergeCell ref="AF2391:AG2392"/>
    <mergeCell ref="AH2391:AI2392"/>
    <mergeCell ref="BD2391:BE2392"/>
    <mergeCell ref="BF2391:BG2392"/>
    <mergeCell ref="AJ2391:AK2392"/>
    <mergeCell ref="AL2391:AM2392"/>
    <mergeCell ref="AN2391:AO2392"/>
    <mergeCell ref="AP2391:AQ2392"/>
    <mergeCell ref="AR2391:AS2392"/>
    <mergeCell ref="AT2391:AU2392"/>
    <mergeCell ref="BH2391:BI2392"/>
    <mergeCell ref="BJ2391:BK2392"/>
    <mergeCell ref="BL2391:BN2392"/>
    <mergeCell ref="BO2391:BO2392"/>
    <mergeCell ref="BP2391:BP2392"/>
    <mergeCell ref="C2392:D2392"/>
    <mergeCell ref="AV2391:AW2392"/>
    <mergeCell ref="AX2391:AY2392"/>
    <mergeCell ref="AZ2391:BA2392"/>
    <mergeCell ref="BB2391:BC2392"/>
    <mergeCell ref="B2393:B2394"/>
    <mergeCell ref="C2393:D2393"/>
    <mergeCell ref="E2393:E2394"/>
    <mergeCell ref="F2393:F2394"/>
    <mergeCell ref="H2393:I2394"/>
    <mergeCell ref="J2393:K2394"/>
    <mergeCell ref="G2393:G2394"/>
    <mergeCell ref="L2393:M2394"/>
    <mergeCell ref="N2393:O2394"/>
    <mergeCell ref="P2393:Q2394"/>
    <mergeCell ref="R2393:S2394"/>
    <mergeCell ref="T2393:U2394"/>
    <mergeCell ref="V2393:W2394"/>
    <mergeCell ref="X2393:Y2394"/>
    <mergeCell ref="Z2393:AA2394"/>
    <mergeCell ref="AB2393:AC2394"/>
    <mergeCell ref="AD2393:AE2394"/>
    <mergeCell ref="AF2393:AG2394"/>
    <mergeCell ref="AH2393:AI2394"/>
    <mergeCell ref="BD2393:BE2394"/>
    <mergeCell ref="BF2393:BG2394"/>
    <mergeCell ref="AJ2393:AK2394"/>
    <mergeCell ref="AL2393:AM2394"/>
    <mergeCell ref="AN2393:AO2394"/>
    <mergeCell ref="AP2393:AQ2394"/>
    <mergeCell ref="AR2393:AS2394"/>
    <mergeCell ref="AT2393:AU2394"/>
    <mergeCell ref="BH2393:BI2394"/>
    <mergeCell ref="BJ2393:BK2394"/>
    <mergeCell ref="BL2393:BN2394"/>
    <mergeCell ref="BO2393:BO2394"/>
    <mergeCell ref="BP2393:BP2394"/>
    <mergeCell ref="C2394:D2394"/>
    <mergeCell ref="AV2393:AW2394"/>
    <mergeCell ref="AX2393:AY2394"/>
    <mergeCell ref="AZ2393:BA2394"/>
    <mergeCell ref="BB2393:BC2394"/>
    <mergeCell ref="B2395:B2396"/>
    <mergeCell ref="C2395:D2395"/>
    <mergeCell ref="E2395:E2396"/>
    <mergeCell ref="F2395:F2396"/>
    <mergeCell ref="H2395:I2396"/>
    <mergeCell ref="J2395:K2396"/>
    <mergeCell ref="G2395:G2396"/>
    <mergeCell ref="L2395:M2396"/>
    <mergeCell ref="N2395:O2396"/>
    <mergeCell ref="P2395:Q2396"/>
    <mergeCell ref="R2395:S2396"/>
    <mergeCell ref="T2395:U2396"/>
    <mergeCell ref="V2395:W2396"/>
    <mergeCell ref="X2395:Y2396"/>
    <mergeCell ref="Z2395:AA2396"/>
    <mergeCell ref="AB2395:AC2396"/>
    <mergeCell ref="AD2395:AE2396"/>
    <mergeCell ref="AF2395:AG2396"/>
    <mergeCell ref="AH2395:AI2396"/>
    <mergeCell ref="BD2395:BE2396"/>
    <mergeCell ref="BF2395:BG2396"/>
    <mergeCell ref="AJ2395:AK2396"/>
    <mergeCell ref="AL2395:AM2396"/>
    <mergeCell ref="AN2395:AO2396"/>
    <mergeCell ref="AP2395:AQ2396"/>
    <mergeCell ref="AR2395:AS2396"/>
    <mergeCell ref="AT2395:AU2396"/>
    <mergeCell ref="BH2395:BI2396"/>
    <mergeCell ref="BJ2395:BK2396"/>
    <mergeCell ref="BL2395:BN2396"/>
    <mergeCell ref="BO2395:BO2396"/>
    <mergeCell ref="BP2395:BP2396"/>
    <mergeCell ref="C2396:D2396"/>
    <mergeCell ref="AV2395:AW2396"/>
    <mergeCell ref="AX2395:AY2396"/>
    <mergeCell ref="AZ2395:BA2396"/>
    <mergeCell ref="BB2395:BC2396"/>
    <mergeCell ref="B2397:B2398"/>
    <mergeCell ref="C2397:D2397"/>
    <mergeCell ref="E2397:E2398"/>
    <mergeCell ref="F2397:F2398"/>
    <mergeCell ref="H2397:I2398"/>
    <mergeCell ref="J2397:K2398"/>
    <mergeCell ref="G2397:G2398"/>
    <mergeCell ref="L2397:M2398"/>
    <mergeCell ref="N2397:O2398"/>
    <mergeCell ref="P2397:Q2398"/>
    <mergeCell ref="R2397:S2398"/>
    <mergeCell ref="T2397:U2398"/>
    <mergeCell ref="V2397:W2398"/>
    <mergeCell ref="X2397:Y2398"/>
    <mergeCell ref="Z2397:AA2398"/>
    <mergeCell ref="AB2397:AC2398"/>
    <mergeCell ref="AD2397:AE2398"/>
    <mergeCell ref="AF2397:AG2398"/>
    <mergeCell ref="AH2397:AI2398"/>
    <mergeCell ref="BD2397:BE2398"/>
    <mergeCell ref="BF2397:BG2398"/>
    <mergeCell ref="AJ2397:AK2398"/>
    <mergeCell ref="AL2397:AM2398"/>
    <mergeCell ref="AN2397:AO2398"/>
    <mergeCell ref="AP2397:AQ2398"/>
    <mergeCell ref="AR2397:AS2398"/>
    <mergeCell ref="AT2397:AU2398"/>
    <mergeCell ref="BH2397:BI2398"/>
    <mergeCell ref="BJ2397:BK2398"/>
    <mergeCell ref="BL2397:BN2398"/>
    <mergeCell ref="BO2397:BO2398"/>
    <mergeCell ref="BP2397:BP2398"/>
    <mergeCell ref="C2398:D2398"/>
    <mergeCell ref="AV2397:AW2398"/>
    <mergeCell ref="AX2397:AY2398"/>
    <mergeCell ref="AZ2397:BA2398"/>
    <mergeCell ref="BB2397:BC2398"/>
    <mergeCell ref="B2399:B2400"/>
    <mergeCell ref="C2399:D2399"/>
    <mergeCell ref="E2399:E2400"/>
    <mergeCell ref="F2399:F2400"/>
    <mergeCell ref="H2399:I2400"/>
    <mergeCell ref="J2399:K2400"/>
    <mergeCell ref="G2399:G2400"/>
    <mergeCell ref="L2399:M2400"/>
    <mergeCell ref="N2399:O2400"/>
    <mergeCell ref="P2399:Q2400"/>
    <mergeCell ref="R2399:S2400"/>
    <mergeCell ref="T2399:U2400"/>
    <mergeCell ref="V2399:W2400"/>
    <mergeCell ref="X2399:Y2400"/>
    <mergeCell ref="Z2399:AA2400"/>
    <mergeCell ref="AB2399:AC2400"/>
    <mergeCell ref="AD2399:AE2400"/>
    <mergeCell ref="AF2399:AG2400"/>
    <mergeCell ref="AH2399:AI2400"/>
    <mergeCell ref="BD2399:BE2400"/>
    <mergeCell ref="BF2399:BG2400"/>
    <mergeCell ref="AJ2399:AK2400"/>
    <mergeCell ref="AL2399:AM2400"/>
    <mergeCell ref="AN2399:AO2400"/>
    <mergeCell ref="AP2399:AQ2400"/>
    <mergeCell ref="AR2399:AS2400"/>
    <mergeCell ref="AT2399:AU2400"/>
    <mergeCell ref="BH2399:BI2400"/>
    <mergeCell ref="BJ2399:BK2400"/>
    <mergeCell ref="BL2399:BN2400"/>
    <mergeCell ref="BO2399:BO2400"/>
    <mergeCell ref="BP2399:BP2400"/>
    <mergeCell ref="C2400:D2400"/>
    <mergeCell ref="AV2399:AW2400"/>
    <mergeCell ref="AX2399:AY2400"/>
    <mergeCell ref="AZ2399:BA2400"/>
    <mergeCell ref="BB2399:BC2400"/>
    <mergeCell ref="B2401:B2402"/>
    <mergeCell ref="C2401:D2401"/>
    <mergeCell ref="E2401:E2402"/>
    <mergeCell ref="F2401:F2402"/>
    <mergeCell ref="H2401:I2402"/>
    <mergeCell ref="J2401:K2402"/>
    <mergeCell ref="G2401:G2402"/>
    <mergeCell ref="L2401:M2402"/>
    <mergeCell ref="N2401:O2402"/>
    <mergeCell ref="P2401:Q2402"/>
    <mergeCell ref="R2401:S2402"/>
    <mergeCell ref="T2401:U2402"/>
    <mergeCell ref="V2401:W2402"/>
    <mergeCell ref="X2401:Y2402"/>
    <mergeCell ref="Z2401:AA2402"/>
    <mergeCell ref="AB2401:AC2402"/>
    <mergeCell ref="AD2401:AE2402"/>
    <mergeCell ref="AF2401:AG2402"/>
    <mergeCell ref="AH2401:AI2402"/>
    <mergeCell ref="BD2401:BE2402"/>
    <mergeCell ref="BF2401:BG2402"/>
    <mergeCell ref="AJ2401:AK2402"/>
    <mergeCell ref="AL2401:AM2402"/>
    <mergeCell ref="AN2401:AO2402"/>
    <mergeCell ref="AP2401:AQ2402"/>
    <mergeCell ref="AR2401:AS2402"/>
    <mergeCell ref="AT2401:AU2402"/>
    <mergeCell ref="BH2401:BI2402"/>
    <mergeCell ref="BJ2401:BK2402"/>
    <mergeCell ref="BL2401:BN2402"/>
    <mergeCell ref="BO2401:BO2402"/>
    <mergeCell ref="BP2401:BP2402"/>
    <mergeCell ref="C2402:D2402"/>
    <mergeCell ref="AV2401:AW2402"/>
    <mergeCell ref="AX2401:AY2402"/>
    <mergeCell ref="AZ2401:BA2402"/>
    <mergeCell ref="BB2401:BC2402"/>
    <mergeCell ref="B2403:B2404"/>
    <mergeCell ref="C2403:D2403"/>
    <mergeCell ref="E2403:E2404"/>
    <mergeCell ref="F2403:F2404"/>
    <mergeCell ref="H2403:I2404"/>
    <mergeCell ref="J2403:K2404"/>
    <mergeCell ref="G2403:G2404"/>
    <mergeCell ref="L2403:M2404"/>
    <mergeCell ref="N2403:O2404"/>
    <mergeCell ref="P2403:Q2404"/>
    <mergeCell ref="R2403:S2404"/>
    <mergeCell ref="T2403:U2404"/>
    <mergeCell ref="V2403:W2404"/>
    <mergeCell ref="X2403:Y2404"/>
    <mergeCell ref="Z2403:AA2404"/>
    <mergeCell ref="AB2403:AC2404"/>
    <mergeCell ref="AD2403:AE2404"/>
    <mergeCell ref="AF2403:AG2404"/>
    <mergeCell ref="AH2403:AI2404"/>
    <mergeCell ref="BD2403:BE2404"/>
    <mergeCell ref="BF2403:BG2404"/>
    <mergeCell ref="AJ2403:AK2404"/>
    <mergeCell ref="AL2403:AM2404"/>
    <mergeCell ref="AN2403:AO2404"/>
    <mergeCell ref="AP2403:AQ2404"/>
    <mergeCell ref="AR2403:AS2404"/>
    <mergeCell ref="AT2403:AU2404"/>
    <mergeCell ref="BH2403:BI2404"/>
    <mergeCell ref="BJ2403:BK2404"/>
    <mergeCell ref="BL2403:BN2404"/>
    <mergeCell ref="BO2403:BO2404"/>
    <mergeCell ref="BP2403:BP2404"/>
    <mergeCell ref="C2404:D2404"/>
    <mergeCell ref="AV2403:AW2404"/>
    <mergeCell ref="AX2403:AY2404"/>
    <mergeCell ref="AZ2403:BA2404"/>
    <mergeCell ref="BB2403:BC2404"/>
    <mergeCell ref="B2405:B2406"/>
    <mergeCell ref="C2405:D2405"/>
    <mergeCell ref="E2405:E2406"/>
    <mergeCell ref="F2405:F2406"/>
    <mergeCell ref="H2405:I2406"/>
    <mergeCell ref="J2405:K2406"/>
    <mergeCell ref="G2405:G2406"/>
    <mergeCell ref="L2405:M2406"/>
    <mergeCell ref="N2405:O2406"/>
    <mergeCell ref="P2405:Q2406"/>
    <mergeCell ref="R2405:S2406"/>
    <mergeCell ref="T2405:U2406"/>
    <mergeCell ref="V2405:W2406"/>
    <mergeCell ref="X2405:Y2406"/>
    <mergeCell ref="Z2405:AA2406"/>
    <mergeCell ref="AB2405:AC2406"/>
    <mergeCell ref="AD2405:AE2406"/>
    <mergeCell ref="AF2405:AG2406"/>
    <mergeCell ref="AH2405:AI2406"/>
    <mergeCell ref="BD2405:BE2406"/>
    <mergeCell ref="BF2405:BG2406"/>
    <mergeCell ref="AJ2405:AK2406"/>
    <mergeCell ref="AL2405:AM2406"/>
    <mergeCell ref="AN2405:AO2406"/>
    <mergeCell ref="AP2405:AQ2406"/>
    <mergeCell ref="AR2405:AS2406"/>
    <mergeCell ref="AT2405:AU2406"/>
    <mergeCell ref="BH2405:BI2406"/>
    <mergeCell ref="BJ2405:BK2406"/>
    <mergeCell ref="BL2405:BN2406"/>
    <mergeCell ref="BO2405:BO2406"/>
    <mergeCell ref="BP2405:BP2406"/>
    <mergeCell ref="C2406:D2406"/>
    <mergeCell ref="AV2405:AW2406"/>
    <mergeCell ref="AX2405:AY2406"/>
    <mergeCell ref="AZ2405:BA2406"/>
    <mergeCell ref="BB2405:BC2406"/>
    <mergeCell ref="B2407:B2408"/>
    <mergeCell ref="C2407:D2407"/>
    <mergeCell ref="E2407:E2408"/>
    <mergeCell ref="F2407:F2408"/>
    <mergeCell ref="H2407:I2408"/>
    <mergeCell ref="J2407:K2408"/>
    <mergeCell ref="G2407:G2408"/>
    <mergeCell ref="L2407:M2408"/>
    <mergeCell ref="N2407:O2408"/>
    <mergeCell ref="P2407:Q2408"/>
    <mergeCell ref="R2407:S2408"/>
    <mergeCell ref="T2407:U2408"/>
    <mergeCell ref="V2407:W2408"/>
    <mergeCell ref="X2407:Y2408"/>
    <mergeCell ref="Z2407:AA2408"/>
    <mergeCell ref="AB2407:AC2408"/>
    <mergeCell ref="AD2407:AE2408"/>
    <mergeCell ref="AF2407:AG2408"/>
    <mergeCell ref="AH2407:AI2408"/>
    <mergeCell ref="BD2407:BE2408"/>
    <mergeCell ref="BF2407:BG2408"/>
    <mergeCell ref="AJ2407:AK2408"/>
    <mergeCell ref="AL2407:AM2408"/>
    <mergeCell ref="AN2407:AO2408"/>
    <mergeCell ref="AP2407:AQ2408"/>
    <mergeCell ref="AR2407:AS2408"/>
    <mergeCell ref="AT2407:AU2408"/>
    <mergeCell ref="BH2407:BI2408"/>
    <mergeCell ref="BJ2407:BK2408"/>
    <mergeCell ref="BL2407:BN2408"/>
    <mergeCell ref="BO2407:BO2408"/>
    <mergeCell ref="BP2407:BP2408"/>
    <mergeCell ref="C2408:D2408"/>
    <mergeCell ref="AV2407:AW2408"/>
    <mergeCell ref="AX2407:AY2408"/>
    <mergeCell ref="AZ2407:BA2408"/>
    <mergeCell ref="BB2407:BC2408"/>
    <mergeCell ref="B2409:B2410"/>
    <mergeCell ref="C2409:D2409"/>
    <mergeCell ref="E2409:E2410"/>
    <mergeCell ref="F2409:F2410"/>
    <mergeCell ref="H2409:I2410"/>
    <mergeCell ref="J2409:K2410"/>
    <mergeCell ref="G2409:G2410"/>
    <mergeCell ref="L2409:M2410"/>
    <mergeCell ref="N2409:O2410"/>
    <mergeCell ref="P2409:Q2410"/>
    <mergeCell ref="R2409:S2410"/>
    <mergeCell ref="T2409:U2410"/>
    <mergeCell ref="V2409:W2410"/>
    <mergeCell ref="X2409:Y2410"/>
    <mergeCell ref="Z2409:AA2410"/>
    <mergeCell ref="AB2409:AC2410"/>
    <mergeCell ref="AD2409:AE2410"/>
    <mergeCell ref="AF2409:AG2410"/>
    <mergeCell ref="AH2409:AI2410"/>
    <mergeCell ref="BD2409:BE2410"/>
    <mergeCell ref="BF2409:BG2410"/>
    <mergeCell ref="AJ2409:AK2410"/>
    <mergeCell ref="AL2409:AM2410"/>
    <mergeCell ref="AN2409:AO2410"/>
    <mergeCell ref="AP2409:AQ2410"/>
    <mergeCell ref="AR2409:AS2410"/>
    <mergeCell ref="AT2409:AU2410"/>
    <mergeCell ref="BH2409:BI2410"/>
    <mergeCell ref="BJ2409:BK2410"/>
    <mergeCell ref="BL2409:BN2410"/>
    <mergeCell ref="BO2409:BO2410"/>
    <mergeCell ref="BP2409:BP2410"/>
    <mergeCell ref="C2410:D2410"/>
    <mergeCell ref="AV2409:AW2410"/>
    <mergeCell ref="AX2409:AY2410"/>
    <mergeCell ref="AZ2409:BA2410"/>
    <mergeCell ref="BB2409:BC2410"/>
    <mergeCell ref="B2411:C2412"/>
    <mergeCell ref="D2411:E2412"/>
    <mergeCell ref="H2411:I2412"/>
    <mergeCell ref="J2411:K2412"/>
    <mergeCell ref="L2411:M2412"/>
    <mergeCell ref="N2411:O2412"/>
    <mergeCell ref="P2411:Q2412"/>
    <mergeCell ref="R2411:S2412"/>
    <mergeCell ref="T2411:U2412"/>
    <mergeCell ref="V2411:W2412"/>
    <mergeCell ref="X2411:Y2412"/>
    <mergeCell ref="Z2411:AA2412"/>
    <mergeCell ref="AB2411:AC2412"/>
    <mergeCell ref="AD2411:AE2412"/>
    <mergeCell ref="AF2411:AG2412"/>
    <mergeCell ref="AH2411:AI2412"/>
    <mergeCell ref="AJ2411:AK2412"/>
    <mergeCell ref="AL2411:AM2412"/>
    <mergeCell ref="AN2411:AO2412"/>
    <mergeCell ref="AP2411:AQ2412"/>
    <mergeCell ref="AR2411:AS2412"/>
    <mergeCell ref="AT2411:AU2412"/>
    <mergeCell ref="AV2411:AW2412"/>
    <mergeCell ref="AX2411:AY2412"/>
    <mergeCell ref="AZ2411:BA2412"/>
    <mergeCell ref="BB2411:BC2412"/>
    <mergeCell ref="BD2411:BE2412"/>
    <mergeCell ref="BF2411:BG2412"/>
    <mergeCell ref="BH2411:BI2412"/>
    <mergeCell ref="BJ2411:BK2412"/>
    <mergeCell ref="BL2411:BN2412"/>
    <mergeCell ref="BO2411:BO2412"/>
    <mergeCell ref="BP2411:BP2412"/>
    <mergeCell ref="B2413:C2413"/>
    <mergeCell ref="D2413:E2413"/>
    <mergeCell ref="H2413:I2413"/>
    <mergeCell ref="J2413:K2413"/>
    <mergeCell ref="L2413:M2413"/>
    <mergeCell ref="N2413:O2413"/>
    <mergeCell ref="P2413:Q2413"/>
    <mergeCell ref="R2413:S2413"/>
    <mergeCell ref="T2413:U2413"/>
    <mergeCell ref="V2413:W2413"/>
    <mergeCell ref="X2413:Y2413"/>
    <mergeCell ref="Z2413:AA2413"/>
    <mergeCell ref="AB2413:AC2413"/>
    <mergeCell ref="AD2413:AE2413"/>
    <mergeCell ref="AF2413:AG2413"/>
    <mergeCell ref="AH2413:AI2413"/>
    <mergeCell ref="AJ2413:AK2413"/>
    <mergeCell ref="AL2413:AM2413"/>
    <mergeCell ref="AN2413:AO2413"/>
    <mergeCell ref="AP2413:AQ2413"/>
    <mergeCell ref="AR2413:AS2413"/>
    <mergeCell ref="AT2413:AU2413"/>
    <mergeCell ref="AV2413:AW2413"/>
    <mergeCell ref="AX2413:AY2413"/>
    <mergeCell ref="AZ2413:BA2413"/>
    <mergeCell ref="BB2413:BC2413"/>
    <mergeCell ref="BD2413:BE2413"/>
    <mergeCell ref="BF2413:BG2413"/>
    <mergeCell ref="BH2413:BI2413"/>
    <mergeCell ref="BJ2413:BK2413"/>
    <mergeCell ref="BL2413:BN2413"/>
    <mergeCell ref="D2414:E2414"/>
    <mergeCell ref="J2414:K2414"/>
    <mergeCell ref="L2414:M2414"/>
    <mergeCell ref="N2414:O2414"/>
    <mergeCell ref="AZ2414:BA2414"/>
    <mergeCell ref="BB2414:BC2414"/>
    <mergeCell ref="AD2414:AE2414"/>
    <mergeCell ref="AF2414:AG2414"/>
    <mergeCell ref="AH2414:AI2414"/>
    <mergeCell ref="AJ2414:AK2414"/>
    <mergeCell ref="BD2414:BE2414"/>
    <mergeCell ref="BF2414:BG2414"/>
    <mergeCell ref="BH2414:BI2414"/>
    <mergeCell ref="BJ2414:BK2414"/>
    <mergeCell ref="BL2414:BN2414"/>
    <mergeCell ref="B2416:C2416"/>
    <mergeCell ref="D2416:E2416"/>
    <mergeCell ref="H2416:J2416"/>
    <mergeCell ref="L2416:N2416"/>
    <mergeCell ref="O2416:R2416"/>
    <mergeCell ref="S2416:U2416"/>
    <mergeCell ref="W2416:Y2416"/>
    <mergeCell ref="Z2416:AC2416"/>
    <mergeCell ref="AD2416:AF2416"/>
    <mergeCell ref="AH2416:AJ2416"/>
    <mergeCell ref="AK2416:AN2416"/>
    <mergeCell ref="AO2416:AQ2416"/>
    <mergeCell ref="AS2416:AU2416"/>
    <mergeCell ref="AZ2416:BD2416"/>
    <mergeCell ref="BE2416:BG2416"/>
    <mergeCell ref="BI2416:BK2416"/>
    <mergeCell ref="B2418:C2418"/>
    <mergeCell ref="D2418:E2418"/>
    <mergeCell ref="H2418:J2418"/>
    <mergeCell ref="L2418:N2418"/>
    <mergeCell ref="O2418:R2418"/>
    <mergeCell ref="S2418:U2418"/>
    <mergeCell ref="W2418:Y2418"/>
    <mergeCell ref="Z2418:AC2418"/>
    <mergeCell ref="AD2418:AF2418"/>
    <mergeCell ref="AH2418:AJ2418"/>
    <mergeCell ref="AK2418:AN2418"/>
    <mergeCell ref="AO2418:AQ2418"/>
    <mergeCell ref="AS2418:AU2418"/>
    <mergeCell ref="AZ2418:BD2418"/>
    <mergeCell ref="BE2418:BG2418"/>
    <mergeCell ref="BI2418:BK2418"/>
    <mergeCell ref="BA2419:BN2419"/>
    <mergeCell ref="AL2423:BM2423"/>
    <mergeCell ref="C2425:D2425"/>
    <mergeCell ref="E2425:AC2425"/>
    <mergeCell ref="AE2425:AH2425"/>
    <mergeCell ref="AI2425:AZ2425"/>
    <mergeCell ref="BA2425:BC2425"/>
    <mergeCell ref="BD2425:BM2425"/>
    <mergeCell ref="B2428:B2429"/>
    <mergeCell ref="C2428:D2429"/>
    <mergeCell ref="H2428:I2429"/>
    <mergeCell ref="J2428:O2428"/>
    <mergeCell ref="P2428:U2428"/>
    <mergeCell ref="V2428:W2429"/>
    <mergeCell ref="G2428:G2429"/>
    <mergeCell ref="X2428:Y2429"/>
    <mergeCell ref="Z2428:AA2429"/>
    <mergeCell ref="AB2428:AG2428"/>
    <mergeCell ref="AH2428:AM2428"/>
    <mergeCell ref="AN2428:AS2428"/>
    <mergeCell ref="AT2428:AY2428"/>
    <mergeCell ref="AF2429:AG2429"/>
    <mergeCell ref="AH2429:AI2429"/>
    <mergeCell ref="AJ2429:AK2429"/>
    <mergeCell ref="AL2429:AM2429"/>
    <mergeCell ref="AZ2428:BE2428"/>
    <mergeCell ref="BF2428:BK2428"/>
    <mergeCell ref="BL2428:BN2429"/>
    <mergeCell ref="AR2429:AS2429"/>
    <mergeCell ref="AT2429:AU2429"/>
    <mergeCell ref="AV2429:AW2429"/>
    <mergeCell ref="AX2429:AY2429"/>
    <mergeCell ref="BH2429:BI2429"/>
    <mergeCell ref="BJ2429:BK2429"/>
    <mergeCell ref="BO2428:BO2429"/>
    <mergeCell ref="BP2428:BP2429"/>
    <mergeCell ref="J2429:K2429"/>
    <mergeCell ref="L2429:M2429"/>
    <mergeCell ref="N2429:O2429"/>
    <mergeCell ref="P2429:Q2429"/>
    <mergeCell ref="R2429:S2429"/>
    <mergeCell ref="T2429:U2429"/>
    <mergeCell ref="AB2429:AC2429"/>
    <mergeCell ref="AD2429:AE2429"/>
    <mergeCell ref="AN2429:AO2429"/>
    <mergeCell ref="AP2429:AQ2429"/>
    <mergeCell ref="AZ2429:BA2429"/>
    <mergeCell ref="BB2429:BC2429"/>
    <mergeCell ref="BD2429:BE2429"/>
    <mergeCell ref="BF2429:BG2429"/>
    <mergeCell ref="B2430:B2431"/>
    <mergeCell ref="C2430:D2430"/>
    <mergeCell ref="E2430:E2431"/>
    <mergeCell ref="F2430:F2431"/>
    <mergeCell ref="H2430:I2431"/>
    <mergeCell ref="J2430:K2431"/>
    <mergeCell ref="G2430:G2431"/>
    <mergeCell ref="L2430:M2431"/>
    <mergeCell ref="N2430:O2431"/>
    <mergeCell ref="P2430:Q2431"/>
    <mergeCell ref="R2430:S2431"/>
    <mergeCell ref="T2430:U2431"/>
    <mergeCell ref="V2430:W2431"/>
    <mergeCell ref="X2430:Y2431"/>
    <mergeCell ref="Z2430:AA2431"/>
    <mergeCell ref="AB2430:AC2431"/>
    <mergeCell ref="AD2430:AE2431"/>
    <mergeCell ref="AF2430:AG2431"/>
    <mergeCell ref="AH2430:AI2431"/>
    <mergeCell ref="BD2430:BE2431"/>
    <mergeCell ref="BF2430:BG2431"/>
    <mergeCell ref="AJ2430:AK2431"/>
    <mergeCell ref="AL2430:AM2431"/>
    <mergeCell ref="AN2430:AO2431"/>
    <mergeCell ref="AP2430:AQ2431"/>
    <mergeCell ref="AR2430:AS2431"/>
    <mergeCell ref="AT2430:AU2431"/>
    <mergeCell ref="BH2430:BI2431"/>
    <mergeCell ref="BJ2430:BK2431"/>
    <mergeCell ref="BL2430:BN2431"/>
    <mergeCell ref="BO2430:BO2431"/>
    <mergeCell ref="BP2430:BP2431"/>
    <mergeCell ref="C2431:D2431"/>
    <mergeCell ref="AV2430:AW2431"/>
    <mergeCell ref="AX2430:AY2431"/>
    <mergeCell ref="AZ2430:BA2431"/>
    <mergeCell ref="BB2430:BC2431"/>
    <mergeCell ref="B2432:B2433"/>
    <mergeCell ref="C2432:D2432"/>
    <mergeCell ref="E2432:E2433"/>
    <mergeCell ref="F2432:F2433"/>
    <mergeCell ref="H2432:I2433"/>
    <mergeCell ref="J2432:K2433"/>
    <mergeCell ref="G2432:G2433"/>
    <mergeCell ref="L2432:M2433"/>
    <mergeCell ref="N2432:O2433"/>
    <mergeCell ref="P2432:Q2433"/>
    <mergeCell ref="R2432:S2433"/>
    <mergeCell ref="T2432:U2433"/>
    <mergeCell ref="V2432:W2433"/>
    <mergeCell ref="X2432:Y2433"/>
    <mergeCell ref="Z2432:AA2433"/>
    <mergeCell ref="AB2432:AC2433"/>
    <mergeCell ref="AD2432:AE2433"/>
    <mergeCell ref="AF2432:AG2433"/>
    <mergeCell ref="AH2432:AI2433"/>
    <mergeCell ref="BD2432:BE2433"/>
    <mergeCell ref="BF2432:BG2433"/>
    <mergeCell ref="AJ2432:AK2433"/>
    <mergeCell ref="AL2432:AM2433"/>
    <mergeCell ref="AN2432:AO2433"/>
    <mergeCell ref="AP2432:AQ2433"/>
    <mergeCell ref="AR2432:AS2433"/>
    <mergeCell ref="AT2432:AU2433"/>
    <mergeCell ref="BH2432:BI2433"/>
    <mergeCell ref="BJ2432:BK2433"/>
    <mergeCell ref="BL2432:BN2433"/>
    <mergeCell ref="BO2432:BO2433"/>
    <mergeCell ref="BP2432:BP2433"/>
    <mergeCell ref="C2433:D2433"/>
    <mergeCell ref="AV2432:AW2433"/>
    <mergeCell ref="AX2432:AY2433"/>
    <mergeCell ref="AZ2432:BA2433"/>
    <mergeCell ref="BB2432:BC2433"/>
    <mergeCell ref="B2434:B2435"/>
    <mergeCell ref="C2434:D2434"/>
    <mergeCell ref="E2434:E2435"/>
    <mergeCell ref="F2434:F2435"/>
    <mergeCell ref="H2434:I2435"/>
    <mergeCell ref="J2434:K2435"/>
    <mergeCell ref="G2434:G2435"/>
    <mergeCell ref="L2434:M2435"/>
    <mergeCell ref="N2434:O2435"/>
    <mergeCell ref="P2434:Q2435"/>
    <mergeCell ref="R2434:S2435"/>
    <mergeCell ref="T2434:U2435"/>
    <mergeCell ref="V2434:W2435"/>
    <mergeCell ref="X2434:Y2435"/>
    <mergeCell ref="Z2434:AA2435"/>
    <mergeCell ref="AB2434:AC2435"/>
    <mergeCell ref="AD2434:AE2435"/>
    <mergeCell ref="AF2434:AG2435"/>
    <mergeCell ref="AH2434:AI2435"/>
    <mergeCell ref="BD2434:BE2435"/>
    <mergeCell ref="BF2434:BG2435"/>
    <mergeCell ref="AJ2434:AK2435"/>
    <mergeCell ref="AL2434:AM2435"/>
    <mergeCell ref="AN2434:AO2435"/>
    <mergeCell ref="AP2434:AQ2435"/>
    <mergeCell ref="AR2434:AS2435"/>
    <mergeCell ref="AT2434:AU2435"/>
    <mergeCell ref="BH2434:BI2435"/>
    <mergeCell ref="BJ2434:BK2435"/>
    <mergeCell ref="BL2434:BN2435"/>
    <mergeCell ref="BO2434:BO2435"/>
    <mergeCell ref="BP2434:BP2435"/>
    <mergeCell ref="C2435:D2435"/>
    <mergeCell ref="AV2434:AW2435"/>
    <mergeCell ref="AX2434:AY2435"/>
    <mergeCell ref="AZ2434:BA2435"/>
    <mergeCell ref="BB2434:BC2435"/>
    <mergeCell ref="B2436:B2437"/>
    <mergeCell ref="C2436:D2436"/>
    <mergeCell ref="E2436:E2437"/>
    <mergeCell ref="F2436:F2437"/>
    <mergeCell ref="H2436:I2437"/>
    <mergeCell ref="J2436:K2437"/>
    <mergeCell ref="G2436:G2437"/>
    <mergeCell ref="L2436:M2437"/>
    <mergeCell ref="N2436:O2437"/>
    <mergeCell ref="P2436:Q2437"/>
    <mergeCell ref="R2436:S2437"/>
    <mergeCell ref="T2436:U2437"/>
    <mergeCell ref="V2436:W2437"/>
    <mergeCell ref="X2436:Y2437"/>
    <mergeCell ref="Z2436:AA2437"/>
    <mergeCell ref="AB2436:AC2437"/>
    <mergeCell ref="AD2436:AE2437"/>
    <mergeCell ref="AF2436:AG2437"/>
    <mergeCell ref="AH2436:AI2437"/>
    <mergeCell ref="BD2436:BE2437"/>
    <mergeCell ref="BF2436:BG2437"/>
    <mergeCell ref="AJ2436:AK2437"/>
    <mergeCell ref="AL2436:AM2437"/>
    <mergeCell ref="AN2436:AO2437"/>
    <mergeCell ref="AP2436:AQ2437"/>
    <mergeCell ref="AR2436:AS2437"/>
    <mergeCell ref="AT2436:AU2437"/>
    <mergeCell ref="BH2436:BI2437"/>
    <mergeCell ref="BJ2436:BK2437"/>
    <mergeCell ref="BL2436:BN2437"/>
    <mergeCell ref="BO2436:BO2437"/>
    <mergeCell ref="BP2436:BP2437"/>
    <mergeCell ref="C2437:D2437"/>
    <mergeCell ref="AV2436:AW2437"/>
    <mergeCell ref="AX2436:AY2437"/>
    <mergeCell ref="AZ2436:BA2437"/>
    <mergeCell ref="BB2436:BC2437"/>
    <mergeCell ref="B2438:B2439"/>
    <mergeCell ref="C2438:D2438"/>
    <mergeCell ref="E2438:E2439"/>
    <mergeCell ref="F2438:F2439"/>
    <mergeCell ref="H2438:I2439"/>
    <mergeCell ref="J2438:K2439"/>
    <mergeCell ref="G2438:G2439"/>
    <mergeCell ref="L2438:M2439"/>
    <mergeCell ref="N2438:O2439"/>
    <mergeCell ref="P2438:Q2439"/>
    <mergeCell ref="R2438:S2439"/>
    <mergeCell ref="T2438:U2439"/>
    <mergeCell ref="V2438:W2439"/>
    <mergeCell ref="X2438:Y2439"/>
    <mergeCell ref="Z2438:AA2439"/>
    <mergeCell ref="AB2438:AC2439"/>
    <mergeCell ref="AD2438:AE2439"/>
    <mergeCell ref="AF2438:AG2439"/>
    <mergeCell ref="AH2438:AI2439"/>
    <mergeCell ref="BD2438:BE2439"/>
    <mergeCell ref="BF2438:BG2439"/>
    <mergeCell ref="AJ2438:AK2439"/>
    <mergeCell ref="AL2438:AM2439"/>
    <mergeCell ref="AN2438:AO2439"/>
    <mergeCell ref="AP2438:AQ2439"/>
    <mergeCell ref="AR2438:AS2439"/>
    <mergeCell ref="AT2438:AU2439"/>
    <mergeCell ref="BH2438:BI2439"/>
    <mergeCell ref="BJ2438:BK2439"/>
    <mergeCell ref="BL2438:BN2439"/>
    <mergeCell ref="BO2438:BO2439"/>
    <mergeCell ref="BP2438:BP2439"/>
    <mergeCell ref="C2439:D2439"/>
    <mergeCell ref="AV2438:AW2439"/>
    <mergeCell ref="AX2438:AY2439"/>
    <mergeCell ref="AZ2438:BA2439"/>
    <mergeCell ref="BB2438:BC2439"/>
    <mergeCell ref="B2440:B2441"/>
    <mergeCell ref="C2440:D2440"/>
    <mergeCell ref="E2440:E2441"/>
    <mergeCell ref="F2440:F2441"/>
    <mergeCell ref="H2440:I2441"/>
    <mergeCell ref="J2440:K2441"/>
    <mergeCell ref="G2440:G2441"/>
    <mergeCell ref="L2440:M2441"/>
    <mergeCell ref="N2440:O2441"/>
    <mergeCell ref="P2440:Q2441"/>
    <mergeCell ref="R2440:S2441"/>
    <mergeCell ref="T2440:U2441"/>
    <mergeCell ref="V2440:W2441"/>
    <mergeCell ref="X2440:Y2441"/>
    <mergeCell ref="Z2440:AA2441"/>
    <mergeCell ref="AB2440:AC2441"/>
    <mergeCell ref="AD2440:AE2441"/>
    <mergeCell ref="AF2440:AG2441"/>
    <mergeCell ref="AH2440:AI2441"/>
    <mergeCell ref="BD2440:BE2441"/>
    <mergeCell ref="BF2440:BG2441"/>
    <mergeCell ref="AJ2440:AK2441"/>
    <mergeCell ref="AL2440:AM2441"/>
    <mergeCell ref="AN2440:AO2441"/>
    <mergeCell ref="AP2440:AQ2441"/>
    <mergeCell ref="AR2440:AS2441"/>
    <mergeCell ref="AT2440:AU2441"/>
    <mergeCell ref="BH2440:BI2441"/>
    <mergeCell ref="BJ2440:BK2441"/>
    <mergeCell ref="BL2440:BN2441"/>
    <mergeCell ref="BO2440:BO2441"/>
    <mergeCell ref="BP2440:BP2441"/>
    <mergeCell ref="C2441:D2441"/>
    <mergeCell ref="AV2440:AW2441"/>
    <mergeCell ref="AX2440:AY2441"/>
    <mergeCell ref="AZ2440:BA2441"/>
    <mergeCell ref="BB2440:BC2441"/>
    <mergeCell ref="B2442:B2443"/>
    <mergeCell ref="C2442:D2442"/>
    <mergeCell ref="E2442:E2443"/>
    <mergeCell ref="F2442:F2443"/>
    <mergeCell ref="H2442:I2443"/>
    <mergeCell ref="J2442:K2443"/>
    <mergeCell ref="G2442:G2443"/>
    <mergeCell ref="L2442:M2443"/>
    <mergeCell ref="N2442:O2443"/>
    <mergeCell ref="P2442:Q2443"/>
    <mergeCell ref="R2442:S2443"/>
    <mergeCell ref="T2442:U2443"/>
    <mergeCell ref="V2442:W2443"/>
    <mergeCell ref="X2442:Y2443"/>
    <mergeCell ref="Z2442:AA2443"/>
    <mergeCell ref="AB2442:AC2443"/>
    <mergeCell ref="AD2442:AE2443"/>
    <mergeCell ref="AF2442:AG2443"/>
    <mergeCell ref="AH2442:AI2443"/>
    <mergeCell ref="BD2442:BE2443"/>
    <mergeCell ref="BF2442:BG2443"/>
    <mergeCell ref="AJ2442:AK2443"/>
    <mergeCell ref="AL2442:AM2443"/>
    <mergeCell ref="AN2442:AO2443"/>
    <mergeCell ref="AP2442:AQ2443"/>
    <mergeCell ref="AR2442:AS2443"/>
    <mergeCell ref="AT2442:AU2443"/>
    <mergeCell ref="BH2442:BI2443"/>
    <mergeCell ref="BJ2442:BK2443"/>
    <mergeCell ref="BL2442:BN2443"/>
    <mergeCell ref="BO2442:BO2443"/>
    <mergeCell ref="BP2442:BP2443"/>
    <mergeCell ref="C2443:D2443"/>
    <mergeCell ref="AV2442:AW2443"/>
    <mergeCell ref="AX2442:AY2443"/>
    <mergeCell ref="AZ2442:BA2443"/>
    <mergeCell ref="BB2442:BC2443"/>
    <mergeCell ref="B2444:B2445"/>
    <mergeCell ref="C2444:D2444"/>
    <mergeCell ref="E2444:E2445"/>
    <mergeCell ref="F2444:F2445"/>
    <mergeCell ref="H2444:I2445"/>
    <mergeCell ref="J2444:K2445"/>
    <mergeCell ref="G2444:G2445"/>
    <mergeCell ref="L2444:M2445"/>
    <mergeCell ref="N2444:O2445"/>
    <mergeCell ref="P2444:Q2445"/>
    <mergeCell ref="R2444:S2445"/>
    <mergeCell ref="T2444:U2445"/>
    <mergeCell ref="V2444:W2445"/>
    <mergeCell ref="X2444:Y2445"/>
    <mergeCell ref="Z2444:AA2445"/>
    <mergeCell ref="AB2444:AC2445"/>
    <mergeCell ref="AD2444:AE2445"/>
    <mergeCell ref="AF2444:AG2445"/>
    <mergeCell ref="AH2444:AI2445"/>
    <mergeCell ref="BD2444:BE2445"/>
    <mergeCell ref="BF2444:BG2445"/>
    <mergeCell ref="AJ2444:AK2445"/>
    <mergeCell ref="AL2444:AM2445"/>
    <mergeCell ref="AN2444:AO2445"/>
    <mergeCell ref="AP2444:AQ2445"/>
    <mergeCell ref="AR2444:AS2445"/>
    <mergeCell ref="AT2444:AU2445"/>
    <mergeCell ref="BH2444:BI2445"/>
    <mergeCell ref="BJ2444:BK2445"/>
    <mergeCell ref="BL2444:BN2445"/>
    <mergeCell ref="BO2444:BO2445"/>
    <mergeCell ref="BP2444:BP2445"/>
    <mergeCell ref="C2445:D2445"/>
    <mergeCell ref="AV2444:AW2445"/>
    <mergeCell ref="AX2444:AY2445"/>
    <mergeCell ref="AZ2444:BA2445"/>
    <mergeCell ref="BB2444:BC2445"/>
    <mergeCell ref="B2446:B2447"/>
    <mergeCell ref="C2446:D2446"/>
    <mergeCell ref="E2446:E2447"/>
    <mergeCell ref="F2446:F2447"/>
    <mergeCell ref="H2446:I2447"/>
    <mergeCell ref="J2446:K2447"/>
    <mergeCell ref="G2446:G2447"/>
    <mergeCell ref="L2446:M2447"/>
    <mergeCell ref="N2446:O2447"/>
    <mergeCell ref="P2446:Q2447"/>
    <mergeCell ref="R2446:S2447"/>
    <mergeCell ref="T2446:U2447"/>
    <mergeCell ref="V2446:W2447"/>
    <mergeCell ref="X2446:Y2447"/>
    <mergeCell ref="Z2446:AA2447"/>
    <mergeCell ref="AB2446:AC2447"/>
    <mergeCell ref="AD2446:AE2447"/>
    <mergeCell ref="AF2446:AG2447"/>
    <mergeCell ref="AH2446:AI2447"/>
    <mergeCell ref="BD2446:BE2447"/>
    <mergeCell ref="BF2446:BG2447"/>
    <mergeCell ref="AJ2446:AK2447"/>
    <mergeCell ref="AL2446:AM2447"/>
    <mergeCell ref="AN2446:AO2447"/>
    <mergeCell ref="AP2446:AQ2447"/>
    <mergeCell ref="AR2446:AS2447"/>
    <mergeCell ref="AT2446:AU2447"/>
    <mergeCell ref="BH2446:BI2447"/>
    <mergeCell ref="BJ2446:BK2447"/>
    <mergeCell ref="BL2446:BN2447"/>
    <mergeCell ref="BO2446:BO2447"/>
    <mergeCell ref="BP2446:BP2447"/>
    <mergeCell ref="C2447:D2447"/>
    <mergeCell ref="AV2446:AW2447"/>
    <mergeCell ref="AX2446:AY2447"/>
    <mergeCell ref="AZ2446:BA2447"/>
    <mergeCell ref="BB2446:BC2447"/>
    <mergeCell ref="B2448:B2449"/>
    <mergeCell ref="C2448:D2448"/>
    <mergeCell ref="E2448:E2449"/>
    <mergeCell ref="F2448:F2449"/>
    <mergeCell ref="H2448:I2449"/>
    <mergeCell ref="J2448:K2449"/>
    <mergeCell ref="G2448:G2449"/>
    <mergeCell ref="L2448:M2449"/>
    <mergeCell ref="N2448:O2449"/>
    <mergeCell ref="P2448:Q2449"/>
    <mergeCell ref="R2448:S2449"/>
    <mergeCell ref="T2448:U2449"/>
    <mergeCell ref="V2448:W2449"/>
    <mergeCell ref="X2448:Y2449"/>
    <mergeCell ref="Z2448:AA2449"/>
    <mergeCell ref="AB2448:AC2449"/>
    <mergeCell ref="AD2448:AE2449"/>
    <mergeCell ref="AF2448:AG2449"/>
    <mergeCell ref="AH2448:AI2449"/>
    <mergeCell ref="BD2448:BE2449"/>
    <mergeCell ref="BF2448:BG2449"/>
    <mergeCell ref="AJ2448:AK2449"/>
    <mergeCell ref="AL2448:AM2449"/>
    <mergeCell ref="AN2448:AO2449"/>
    <mergeCell ref="AP2448:AQ2449"/>
    <mergeCell ref="AR2448:AS2449"/>
    <mergeCell ref="AT2448:AU2449"/>
    <mergeCell ref="BH2448:BI2449"/>
    <mergeCell ref="BJ2448:BK2449"/>
    <mergeCell ref="BL2448:BN2449"/>
    <mergeCell ref="BO2448:BO2449"/>
    <mergeCell ref="BP2448:BP2449"/>
    <mergeCell ref="C2449:D2449"/>
    <mergeCell ref="AV2448:AW2449"/>
    <mergeCell ref="AX2448:AY2449"/>
    <mergeCell ref="AZ2448:BA2449"/>
    <mergeCell ref="BB2448:BC2449"/>
    <mergeCell ref="B2450:B2451"/>
    <mergeCell ref="C2450:D2450"/>
    <mergeCell ref="E2450:E2451"/>
    <mergeCell ref="F2450:F2451"/>
    <mergeCell ref="H2450:I2451"/>
    <mergeCell ref="J2450:K2451"/>
    <mergeCell ref="G2450:G2451"/>
    <mergeCell ref="L2450:M2451"/>
    <mergeCell ref="N2450:O2451"/>
    <mergeCell ref="P2450:Q2451"/>
    <mergeCell ref="R2450:S2451"/>
    <mergeCell ref="T2450:U2451"/>
    <mergeCell ref="V2450:W2451"/>
    <mergeCell ref="X2450:Y2451"/>
    <mergeCell ref="Z2450:AA2451"/>
    <mergeCell ref="AB2450:AC2451"/>
    <mergeCell ref="AD2450:AE2451"/>
    <mergeCell ref="AF2450:AG2451"/>
    <mergeCell ref="AH2450:AI2451"/>
    <mergeCell ref="BD2450:BE2451"/>
    <mergeCell ref="BF2450:BG2451"/>
    <mergeCell ref="AJ2450:AK2451"/>
    <mergeCell ref="AL2450:AM2451"/>
    <mergeCell ref="AN2450:AO2451"/>
    <mergeCell ref="AP2450:AQ2451"/>
    <mergeCell ref="AR2450:AS2451"/>
    <mergeCell ref="AT2450:AU2451"/>
    <mergeCell ref="BH2450:BI2451"/>
    <mergeCell ref="BJ2450:BK2451"/>
    <mergeCell ref="BL2450:BN2451"/>
    <mergeCell ref="BO2450:BO2451"/>
    <mergeCell ref="BP2450:BP2451"/>
    <mergeCell ref="C2451:D2451"/>
    <mergeCell ref="AV2450:AW2451"/>
    <mergeCell ref="AX2450:AY2451"/>
    <mergeCell ref="AZ2450:BA2451"/>
    <mergeCell ref="BB2450:BC2451"/>
    <mergeCell ref="B2452:B2453"/>
    <mergeCell ref="C2452:D2452"/>
    <mergeCell ref="E2452:E2453"/>
    <mergeCell ref="F2452:F2453"/>
    <mergeCell ref="H2452:I2453"/>
    <mergeCell ref="J2452:K2453"/>
    <mergeCell ref="G2452:G2453"/>
    <mergeCell ref="L2452:M2453"/>
    <mergeCell ref="N2452:O2453"/>
    <mergeCell ref="P2452:Q2453"/>
    <mergeCell ref="R2452:S2453"/>
    <mergeCell ref="T2452:U2453"/>
    <mergeCell ref="V2452:W2453"/>
    <mergeCell ref="X2452:Y2453"/>
    <mergeCell ref="Z2452:AA2453"/>
    <mergeCell ref="AB2452:AC2453"/>
    <mergeCell ref="AD2452:AE2453"/>
    <mergeCell ref="AF2452:AG2453"/>
    <mergeCell ref="AH2452:AI2453"/>
    <mergeCell ref="BD2452:BE2453"/>
    <mergeCell ref="BF2452:BG2453"/>
    <mergeCell ref="AJ2452:AK2453"/>
    <mergeCell ref="AL2452:AM2453"/>
    <mergeCell ref="AN2452:AO2453"/>
    <mergeCell ref="AP2452:AQ2453"/>
    <mergeCell ref="AR2452:AS2453"/>
    <mergeCell ref="AT2452:AU2453"/>
    <mergeCell ref="BH2452:BI2453"/>
    <mergeCell ref="BJ2452:BK2453"/>
    <mergeCell ref="BL2452:BN2453"/>
    <mergeCell ref="BO2452:BO2453"/>
    <mergeCell ref="BP2452:BP2453"/>
    <mergeCell ref="C2453:D2453"/>
    <mergeCell ref="AV2452:AW2453"/>
    <mergeCell ref="AX2452:AY2453"/>
    <mergeCell ref="AZ2452:BA2453"/>
    <mergeCell ref="BB2452:BC2453"/>
    <mergeCell ref="B2454:B2455"/>
    <mergeCell ref="C2454:D2454"/>
    <mergeCell ref="E2454:E2455"/>
    <mergeCell ref="F2454:F2455"/>
    <mergeCell ref="H2454:I2455"/>
    <mergeCell ref="J2454:K2455"/>
    <mergeCell ref="G2454:G2455"/>
    <mergeCell ref="L2454:M2455"/>
    <mergeCell ref="N2454:O2455"/>
    <mergeCell ref="P2454:Q2455"/>
    <mergeCell ref="R2454:S2455"/>
    <mergeCell ref="T2454:U2455"/>
    <mergeCell ref="V2454:W2455"/>
    <mergeCell ref="X2454:Y2455"/>
    <mergeCell ref="Z2454:AA2455"/>
    <mergeCell ref="AB2454:AC2455"/>
    <mergeCell ref="AD2454:AE2455"/>
    <mergeCell ref="AF2454:AG2455"/>
    <mergeCell ref="AH2454:AI2455"/>
    <mergeCell ref="BD2454:BE2455"/>
    <mergeCell ref="BF2454:BG2455"/>
    <mergeCell ref="AJ2454:AK2455"/>
    <mergeCell ref="AL2454:AM2455"/>
    <mergeCell ref="AN2454:AO2455"/>
    <mergeCell ref="AP2454:AQ2455"/>
    <mergeCell ref="AR2454:AS2455"/>
    <mergeCell ref="AT2454:AU2455"/>
    <mergeCell ref="BH2454:BI2455"/>
    <mergeCell ref="BJ2454:BK2455"/>
    <mergeCell ref="BL2454:BN2455"/>
    <mergeCell ref="BO2454:BO2455"/>
    <mergeCell ref="BP2454:BP2455"/>
    <mergeCell ref="C2455:D2455"/>
    <mergeCell ref="AV2454:AW2455"/>
    <mergeCell ref="AX2454:AY2455"/>
    <mergeCell ref="AZ2454:BA2455"/>
    <mergeCell ref="BB2454:BC2455"/>
    <mergeCell ref="B2456:B2457"/>
    <mergeCell ref="C2456:D2456"/>
    <mergeCell ref="E2456:E2457"/>
    <mergeCell ref="F2456:F2457"/>
    <mergeCell ref="H2456:I2457"/>
    <mergeCell ref="J2456:K2457"/>
    <mergeCell ref="G2456:G2457"/>
    <mergeCell ref="L2456:M2457"/>
    <mergeCell ref="N2456:O2457"/>
    <mergeCell ref="P2456:Q2457"/>
    <mergeCell ref="R2456:S2457"/>
    <mergeCell ref="T2456:U2457"/>
    <mergeCell ref="V2456:W2457"/>
    <mergeCell ref="X2456:Y2457"/>
    <mergeCell ref="Z2456:AA2457"/>
    <mergeCell ref="AB2456:AC2457"/>
    <mergeCell ref="AD2456:AE2457"/>
    <mergeCell ref="AF2456:AG2457"/>
    <mergeCell ref="AH2456:AI2457"/>
    <mergeCell ref="BD2456:BE2457"/>
    <mergeCell ref="BF2456:BG2457"/>
    <mergeCell ref="AJ2456:AK2457"/>
    <mergeCell ref="AL2456:AM2457"/>
    <mergeCell ref="AN2456:AO2457"/>
    <mergeCell ref="AP2456:AQ2457"/>
    <mergeCell ref="AR2456:AS2457"/>
    <mergeCell ref="AT2456:AU2457"/>
    <mergeCell ref="BH2456:BI2457"/>
    <mergeCell ref="BJ2456:BK2457"/>
    <mergeCell ref="BL2456:BN2457"/>
    <mergeCell ref="BO2456:BO2457"/>
    <mergeCell ref="BP2456:BP2457"/>
    <mergeCell ref="C2457:D2457"/>
    <mergeCell ref="AV2456:AW2457"/>
    <mergeCell ref="AX2456:AY2457"/>
    <mergeCell ref="AZ2456:BA2457"/>
    <mergeCell ref="BB2456:BC2457"/>
    <mergeCell ref="B2458:B2459"/>
    <mergeCell ref="C2458:D2458"/>
    <mergeCell ref="E2458:E2459"/>
    <mergeCell ref="F2458:F2459"/>
    <mergeCell ref="H2458:I2459"/>
    <mergeCell ref="J2458:K2459"/>
    <mergeCell ref="G2458:G2459"/>
    <mergeCell ref="L2458:M2459"/>
    <mergeCell ref="N2458:O2459"/>
    <mergeCell ref="P2458:Q2459"/>
    <mergeCell ref="R2458:S2459"/>
    <mergeCell ref="T2458:U2459"/>
    <mergeCell ref="V2458:W2459"/>
    <mergeCell ref="X2458:Y2459"/>
    <mergeCell ref="Z2458:AA2459"/>
    <mergeCell ref="AB2458:AC2459"/>
    <mergeCell ref="AD2458:AE2459"/>
    <mergeCell ref="AF2458:AG2459"/>
    <mergeCell ref="AH2458:AI2459"/>
    <mergeCell ref="BD2458:BE2459"/>
    <mergeCell ref="BF2458:BG2459"/>
    <mergeCell ref="AJ2458:AK2459"/>
    <mergeCell ref="AL2458:AM2459"/>
    <mergeCell ref="AN2458:AO2459"/>
    <mergeCell ref="AP2458:AQ2459"/>
    <mergeCell ref="AR2458:AS2459"/>
    <mergeCell ref="AT2458:AU2459"/>
    <mergeCell ref="BH2458:BI2459"/>
    <mergeCell ref="BJ2458:BK2459"/>
    <mergeCell ref="BL2458:BN2459"/>
    <mergeCell ref="BO2458:BO2459"/>
    <mergeCell ref="BP2458:BP2459"/>
    <mergeCell ref="C2459:D2459"/>
    <mergeCell ref="AV2458:AW2459"/>
    <mergeCell ref="AX2458:AY2459"/>
    <mergeCell ref="AZ2458:BA2459"/>
    <mergeCell ref="BB2458:BC2459"/>
    <mergeCell ref="B2460:B2461"/>
    <mergeCell ref="C2460:D2460"/>
    <mergeCell ref="E2460:E2461"/>
    <mergeCell ref="F2460:F2461"/>
    <mergeCell ref="H2460:I2461"/>
    <mergeCell ref="J2460:K2461"/>
    <mergeCell ref="G2460:G2461"/>
    <mergeCell ref="L2460:M2461"/>
    <mergeCell ref="N2460:O2461"/>
    <mergeCell ref="P2460:Q2461"/>
    <mergeCell ref="R2460:S2461"/>
    <mergeCell ref="T2460:U2461"/>
    <mergeCell ref="V2460:W2461"/>
    <mergeCell ref="X2460:Y2461"/>
    <mergeCell ref="Z2460:AA2461"/>
    <mergeCell ref="AB2460:AC2461"/>
    <mergeCell ref="AD2460:AE2461"/>
    <mergeCell ref="AF2460:AG2461"/>
    <mergeCell ref="AH2460:AI2461"/>
    <mergeCell ref="BD2460:BE2461"/>
    <mergeCell ref="BF2460:BG2461"/>
    <mergeCell ref="AJ2460:AK2461"/>
    <mergeCell ref="AL2460:AM2461"/>
    <mergeCell ref="AN2460:AO2461"/>
    <mergeCell ref="AP2460:AQ2461"/>
    <mergeCell ref="AR2460:AS2461"/>
    <mergeCell ref="AT2460:AU2461"/>
    <mergeCell ref="BH2460:BI2461"/>
    <mergeCell ref="BJ2460:BK2461"/>
    <mergeCell ref="BL2460:BN2461"/>
    <mergeCell ref="BO2460:BO2461"/>
    <mergeCell ref="BP2460:BP2461"/>
    <mergeCell ref="C2461:D2461"/>
    <mergeCell ref="AV2460:AW2461"/>
    <mergeCell ref="AX2460:AY2461"/>
    <mergeCell ref="AZ2460:BA2461"/>
    <mergeCell ref="BB2460:BC2461"/>
    <mergeCell ref="B2462:B2463"/>
    <mergeCell ref="C2462:D2462"/>
    <mergeCell ref="E2462:E2463"/>
    <mergeCell ref="F2462:F2463"/>
    <mergeCell ref="H2462:I2463"/>
    <mergeCell ref="J2462:K2463"/>
    <mergeCell ref="G2462:G2463"/>
    <mergeCell ref="L2462:M2463"/>
    <mergeCell ref="N2462:O2463"/>
    <mergeCell ref="P2462:Q2463"/>
    <mergeCell ref="R2462:S2463"/>
    <mergeCell ref="T2462:U2463"/>
    <mergeCell ref="V2462:W2463"/>
    <mergeCell ref="X2462:Y2463"/>
    <mergeCell ref="Z2462:AA2463"/>
    <mergeCell ref="AB2462:AC2463"/>
    <mergeCell ref="AD2462:AE2463"/>
    <mergeCell ref="AF2462:AG2463"/>
    <mergeCell ref="AH2462:AI2463"/>
    <mergeCell ref="BD2462:BE2463"/>
    <mergeCell ref="BF2462:BG2463"/>
    <mergeCell ref="AJ2462:AK2463"/>
    <mergeCell ref="AL2462:AM2463"/>
    <mergeCell ref="AN2462:AO2463"/>
    <mergeCell ref="AP2462:AQ2463"/>
    <mergeCell ref="AR2462:AS2463"/>
    <mergeCell ref="AT2462:AU2463"/>
    <mergeCell ref="BH2462:BI2463"/>
    <mergeCell ref="BJ2462:BK2463"/>
    <mergeCell ref="BL2462:BN2463"/>
    <mergeCell ref="BO2462:BO2463"/>
    <mergeCell ref="BP2462:BP2463"/>
    <mergeCell ref="C2463:D2463"/>
    <mergeCell ref="AV2462:AW2463"/>
    <mergeCell ref="AX2462:AY2463"/>
    <mergeCell ref="AZ2462:BA2463"/>
    <mergeCell ref="BB2462:BC2463"/>
    <mergeCell ref="B2464:B2465"/>
    <mergeCell ref="C2464:D2464"/>
    <mergeCell ref="E2464:E2465"/>
    <mergeCell ref="F2464:F2465"/>
    <mergeCell ref="H2464:I2465"/>
    <mergeCell ref="J2464:K2465"/>
    <mergeCell ref="G2464:G2465"/>
    <mergeCell ref="L2464:M2465"/>
    <mergeCell ref="N2464:O2465"/>
    <mergeCell ref="P2464:Q2465"/>
    <mergeCell ref="R2464:S2465"/>
    <mergeCell ref="T2464:U2465"/>
    <mergeCell ref="V2464:W2465"/>
    <mergeCell ref="X2464:Y2465"/>
    <mergeCell ref="Z2464:AA2465"/>
    <mergeCell ref="AB2464:AC2465"/>
    <mergeCell ref="AD2464:AE2465"/>
    <mergeCell ref="AF2464:AG2465"/>
    <mergeCell ref="AH2464:AI2465"/>
    <mergeCell ref="BD2464:BE2465"/>
    <mergeCell ref="BF2464:BG2465"/>
    <mergeCell ref="AJ2464:AK2465"/>
    <mergeCell ref="AL2464:AM2465"/>
    <mergeCell ref="AN2464:AO2465"/>
    <mergeCell ref="AP2464:AQ2465"/>
    <mergeCell ref="AR2464:AS2465"/>
    <mergeCell ref="AT2464:AU2465"/>
    <mergeCell ref="BH2464:BI2465"/>
    <mergeCell ref="BJ2464:BK2465"/>
    <mergeCell ref="BL2464:BN2465"/>
    <mergeCell ref="BO2464:BO2465"/>
    <mergeCell ref="BP2464:BP2465"/>
    <mergeCell ref="C2465:D2465"/>
    <mergeCell ref="AV2464:AW2465"/>
    <mergeCell ref="AX2464:AY2465"/>
    <mergeCell ref="AZ2464:BA2465"/>
    <mergeCell ref="BB2464:BC2465"/>
    <mergeCell ref="B2466:B2467"/>
    <mergeCell ref="C2466:D2466"/>
    <mergeCell ref="E2466:E2467"/>
    <mergeCell ref="F2466:F2467"/>
    <mergeCell ref="H2466:I2467"/>
    <mergeCell ref="J2466:K2467"/>
    <mergeCell ref="G2466:G2467"/>
    <mergeCell ref="L2466:M2467"/>
    <mergeCell ref="N2466:O2467"/>
    <mergeCell ref="P2466:Q2467"/>
    <mergeCell ref="R2466:S2467"/>
    <mergeCell ref="T2466:U2467"/>
    <mergeCell ref="V2466:W2467"/>
    <mergeCell ref="X2466:Y2467"/>
    <mergeCell ref="Z2466:AA2467"/>
    <mergeCell ref="AB2466:AC2467"/>
    <mergeCell ref="AD2466:AE2467"/>
    <mergeCell ref="AF2466:AG2467"/>
    <mergeCell ref="AH2466:AI2467"/>
    <mergeCell ref="BD2466:BE2467"/>
    <mergeCell ref="BF2466:BG2467"/>
    <mergeCell ref="AJ2466:AK2467"/>
    <mergeCell ref="AL2466:AM2467"/>
    <mergeCell ref="AN2466:AO2467"/>
    <mergeCell ref="AP2466:AQ2467"/>
    <mergeCell ref="AR2466:AS2467"/>
    <mergeCell ref="AT2466:AU2467"/>
    <mergeCell ref="BH2466:BI2467"/>
    <mergeCell ref="BJ2466:BK2467"/>
    <mergeCell ref="BL2466:BN2467"/>
    <mergeCell ref="BO2466:BO2467"/>
    <mergeCell ref="BP2466:BP2467"/>
    <mergeCell ref="C2467:D2467"/>
    <mergeCell ref="AV2466:AW2467"/>
    <mergeCell ref="AX2466:AY2467"/>
    <mergeCell ref="AZ2466:BA2467"/>
    <mergeCell ref="BB2466:BC2467"/>
    <mergeCell ref="B2468:B2469"/>
    <mergeCell ref="C2468:D2468"/>
    <mergeCell ref="E2468:E2469"/>
    <mergeCell ref="F2468:F2469"/>
    <mergeCell ref="H2468:I2469"/>
    <mergeCell ref="J2468:K2469"/>
    <mergeCell ref="G2468:G2469"/>
    <mergeCell ref="L2468:M2469"/>
    <mergeCell ref="N2468:O2469"/>
    <mergeCell ref="P2468:Q2469"/>
    <mergeCell ref="R2468:S2469"/>
    <mergeCell ref="T2468:U2469"/>
    <mergeCell ref="V2468:W2469"/>
    <mergeCell ref="X2468:Y2469"/>
    <mergeCell ref="Z2468:AA2469"/>
    <mergeCell ref="AB2468:AC2469"/>
    <mergeCell ref="AD2468:AE2469"/>
    <mergeCell ref="AF2468:AG2469"/>
    <mergeCell ref="AH2468:AI2469"/>
    <mergeCell ref="BD2468:BE2469"/>
    <mergeCell ref="BF2468:BG2469"/>
    <mergeCell ref="AJ2468:AK2469"/>
    <mergeCell ref="AL2468:AM2469"/>
    <mergeCell ref="AN2468:AO2469"/>
    <mergeCell ref="AP2468:AQ2469"/>
    <mergeCell ref="AR2468:AS2469"/>
    <mergeCell ref="AT2468:AU2469"/>
    <mergeCell ref="BH2468:BI2469"/>
    <mergeCell ref="BJ2468:BK2469"/>
    <mergeCell ref="BL2468:BN2469"/>
    <mergeCell ref="BO2468:BO2469"/>
    <mergeCell ref="BP2468:BP2469"/>
    <mergeCell ref="C2469:D2469"/>
    <mergeCell ref="AV2468:AW2469"/>
    <mergeCell ref="AX2468:AY2469"/>
    <mergeCell ref="AZ2468:BA2469"/>
    <mergeCell ref="BB2468:BC2469"/>
    <mergeCell ref="B2470:C2471"/>
    <mergeCell ref="D2470:E2471"/>
    <mergeCell ref="H2470:I2471"/>
    <mergeCell ref="J2470:K2471"/>
    <mergeCell ref="L2470:M2471"/>
    <mergeCell ref="N2470:O2471"/>
    <mergeCell ref="P2470:Q2471"/>
    <mergeCell ref="R2470:S2471"/>
    <mergeCell ref="T2470:U2471"/>
    <mergeCell ref="V2470:W2471"/>
    <mergeCell ref="X2470:Y2471"/>
    <mergeCell ref="Z2470:AA2471"/>
    <mergeCell ref="AB2470:AC2471"/>
    <mergeCell ref="AD2470:AE2471"/>
    <mergeCell ref="AF2470:AG2471"/>
    <mergeCell ref="AH2470:AI2471"/>
    <mergeCell ref="AJ2470:AK2471"/>
    <mergeCell ref="AL2470:AM2471"/>
    <mergeCell ref="AN2470:AO2471"/>
    <mergeCell ref="AP2470:AQ2471"/>
    <mergeCell ref="AR2470:AS2471"/>
    <mergeCell ref="AT2470:AU2471"/>
    <mergeCell ref="AV2470:AW2471"/>
    <mergeCell ref="AX2470:AY2471"/>
    <mergeCell ref="AZ2470:BA2471"/>
    <mergeCell ref="BB2470:BC2471"/>
    <mergeCell ref="BD2470:BE2471"/>
    <mergeCell ref="BF2470:BG2471"/>
    <mergeCell ref="BH2470:BI2471"/>
    <mergeCell ref="BJ2470:BK2471"/>
    <mergeCell ref="BL2470:BN2471"/>
    <mergeCell ref="BO2470:BO2471"/>
    <mergeCell ref="BP2470:BP2471"/>
    <mergeCell ref="B2472:C2472"/>
    <mergeCell ref="D2472:E2472"/>
    <mergeCell ref="H2472:I2472"/>
    <mergeCell ref="J2472:K2472"/>
    <mergeCell ref="L2472:M2472"/>
    <mergeCell ref="N2472:O2472"/>
    <mergeCell ref="P2472:Q2472"/>
    <mergeCell ref="R2472:S2472"/>
    <mergeCell ref="T2472:U2472"/>
    <mergeCell ref="V2472:W2472"/>
    <mergeCell ref="X2472:Y2472"/>
    <mergeCell ref="Z2472:AA2472"/>
    <mergeCell ref="AB2472:AC2472"/>
    <mergeCell ref="AD2472:AE2472"/>
    <mergeCell ref="AF2472:AG2472"/>
    <mergeCell ref="AH2472:AI2472"/>
    <mergeCell ref="AJ2472:AK2472"/>
    <mergeCell ref="AL2472:AM2472"/>
    <mergeCell ref="AN2472:AO2472"/>
    <mergeCell ref="AP2472:AQ2472"/>
    <mergeCell ref="AR2472:AS2472"/>
    <mergeCell ref="AT2472:AU2472"/>
    <mergeCell ref="AV2472:AW2472"/>
    <mergeCell ref="AX2472:AY2472"/>
    <mergeCell ref="AZ2472:BA2472"/>
    <mergeCell ref="BB2472:BC2472"/>
    <mergeCell ref="BD2472:BE2472"/>
    <mergeCell ref="BF2472:BG2472"/>
    <mergeCell ref="BH2472:BI2472"/>
    <mergeCell ref="BJ2472:BK2472"/>
    <mergeCell ref="BL2472:BN2472"/>
    <mergeCell ref="D2473:E2473"/>
    <mergeCell ref="J2473:K2473"/>
    <mergeCell ref="L2473:M2473"/>
    <mergeCell ref="N2473:O2473"/>
    <mergeCell ref="AZ2473:BA2473"/>
    <mergeCell ref="BB2473:BC2473"/>
    <mergeCell ref="AH2473:AI2473"/>
    <mergeCell ref="AJ2473:AK2473"/>
    <mergeCell ref="AL2473:AM2473"/>
    <mergeCell ref="AN2473:AO2473"/>
    <mergeCell ref="BD2473:BE2473"/>
    <mergeCell ref="BF2473:BG2473"/>
    <mergeCell ref="BH2473:BI2473"/>
    <mergeCell ref="BJ2473:BK2473"/>
    <mergeCell ref="BL2473:BN2473"/>
    <mergeCell ref="B2475:C2475"/>
    <mergeCell ref="D2475:E2475"/>
    <mergeCell ref="H2475:J2475"/>
    <mergeCell ref="L2475:N2475"/>
    <mergeCell ref="O2475:R2475"/>
    <mergeCell ref="S2475:U2475"/>
    <mergeCell ref="W2475:Y2475"/>
    <mergeCell ref="Z2475:AC2475"/>
    <mergeCell ref="AD2475:AF2475"/>
    <mergeCell ref="AH2475:AJ2475"/>
    <mergeCell ref="AK2475:AN2475"/>
    <mergeCell ref="AO2475:AQ2475"/>
    <mergeCell ref="AS2475:AU2475"/>
    <mergeCell ref="AZ2475:BD2475"/>
    <mergeCell ref="BE2475:BG2475"/>
    <mergeCell ref="BI2475:BK2475"/>
    <mergeCell ref="B2477:C2477"/>
    <mergeCell ref="D2477:E2477"/>
    <mergeCell ref="H2477:J2477"/>
    <mergeCell ref="L2477:N2477"/>
    <mergeCell ref="O2477:R2477"/>
    <mergeCell ref="S2477:U2477"/>
    <mergeCell ref="W2477:Y2477"/>
    <mergeCell ref="Z2477:AC2477"/>
    <mergeCell ref="AD2477:AF2477"/>
    <mergeCell ref="AH2477:AJ2477"/>
    <mergeCell ref="AK2477:AN2477"/>
    <mergeCell ref="AO2477:AQ2477"/>
    <mergeCell ref="AS2477:AU2477"/>
    <mergeCell ref="AZ2477:BD2477"/>
    <mergeCell ref="BE2477:BG2477"/>
    <mergeCell ref="BI2477:BK2477"/>
    <mergeCell ref="BA2478:BN2478"/>
    <mergeCell ref="B2480:BN2480"/>
    <mergeCell ref="BN2481:BP2482"/>
    <mergeCell ref="E2482:AC2482"/>
    <mergeCell ref="AE2482:AK2482"/>
    <mergeCell ref="AL2482:BM2482"/>
    <mergeCell ref="C2484:D2484"/>
    <mergeCell ref="E2484:AC2484"/>
    <mergeCell ref="AE2484:AH2484"/>
    <mergeCell ref="AI2484:AZ2484"/>
    <mergeCell ref="BA2484:BC2484"/>
    <mergeCell ref="BD2484:BM2484"/>
    <mergeCell ref="B2487:B2488"/>
    <mergeCell ref="C2487:D2488"/>
    <mergeCell ref="H2487:I2488"/>
    <mergeCell ref="J2487:O2487"/>
    <mergeCell ref="P2487:U2487"/>
    <mergeCell ref="V2487:W2488"/>
    <mergeCell ref="X2487:Y2488"/>
    <mergeCell ref="Z2487:AA2488"/>
    <mergeCell ref="AB2487:AG2487"/>
    <mergeCell ref="AH2487:AM2487"/>
    <mergeCell ref="AN2487:AS2487"/>
    <mergeCell ref="AT2487:AY2487"/>
    <mergeCell ref="AZ2487:BE2487"/>
    <mergeCell ref="BF2487:BK2487"/>
    <mergeCell ref="BL2487:BN2488"/>
    <mergeCell ref="AR2488:AS2488"/>
    <mergeCell ref="AT2488:AU2488"/>
    <mergeCell ref="AV2488:AW2488"/>
    <mergeCell ref="AX2488:AY2488"/>
    <mergeCell ref="BO2487:BO2488"/>
    <mergeCell ref="BP2487:BP2488"/>
    <mergeCell ref="J2488:K2488"/>
    <mergeCell ref="L2488:M2488"/>
    <mergeCell ref="N2488:O2488"/>
    <mergeCell ref="P2488:Q2488"/>
    <mergeCell ref="R2488:S2488"/>
    <mergeCell ref="T2488:U2488"/>
    <mergeCell ref="AB2488:AC2488"/>
    <mergeCell ref="AD2488:AE2488"/>
    <mergeCell ref="AF2488:AG2488"/>
    <mergeCell ref="AH2488:AI2488"/>
    <mergeCell ref="AJ2488:AK2488"/>
    <mergeCell ref="AL2488:AM2488"/>
    <mergeCell ref="AN2488:AO2488"/>
    <mergeCell ref="AP2488:AQ2488"/>
    <mergeCell ref="AZ2488:BA2488"/>
    <mergeCell ref="BB2488:BC2488"/>
    <mergeCell ref="BD2488:BE2488"/>
    <mergeCell ref="BF2488:BG2488"/>
    <mergeCell ref="BH2488:BI2488"/>
    <mergeCell ref="BJ2488:BK2488"/>
    <mergeCell ref="B2489:B2490"/>
    <mergeCell ref="C2489:D2489"/>
    <mergeCell ref="E2489:E2490"/>
    <mergeCell ref="F2489:F2490"/>
    <mergeCell ref="H2489:I2490"/>
    <mergeCell ref="J2489:K2490"/>
    <mergeCell ref="L2489:M2490"/>
    <mergeCell ref="N2489:O2490"/>
    <mergeCell ref="P2489:Q2490"/>
    <mergeCell ref="R2489:S2490"/>
    <mergeCell ref="T2489:U2490"/>
    <mergeCell ref="V2489:W2490"/>
    <mergeCell ref="X2489:Y2490"/>
    <mergeCell ref="Z2489:AA2490"/>
    <mergeCell ref="AB2489:AC2490"/>
    <mergeCell ref="AD2489:AE2490"/>
    <mergeCell ref="AF2489:AG2490"/>
    <mergeCell ref="AH2489:AI2490"/>
    <mergeCell ref="BD2489:BE2490"/>
    <mergeCell ref="BF2489:BG2490"/>
    <mergeCell ref="AJ2489:AK2490"/>
    <mergeCell ref="AL2489:AM2490"/>
    <mergeCell ref="AN2489:AO2490"/>
    <mergeCell ref="AP2489:AQ2490"/>
    <mergeCell ref="AR2489:AS2490"/>
    <mergeCell ref="AT2489:AU2490"/>
    <mergeCell ref="BH2489:BI2490"/>
    <mergeCell ref="BJ2489:BK2490"/>
    <mergeCell ref="BL2489:BN2490"/>
    <mergeCell ref="BO2489:BO2490"/>
    <mergeCell ref="BP2489:BP2490"/>
    <mergeCell ref="C2490:D2490"/>
    <mergeCell ref="AV2489:AW2490"/>
    <mergeCell ref="AX2489:AY2490"/>
    <mergeCell ref="AZ2489:BA2490"/>
    <mergeCell ref="BB2489:BC2490"/>
    <mergeCell ref="B2491:B2492"/>
    <mergeCell ref="C2491:D2491"/>
    <mergeCell ref="E2491:E2492"/>
    <mergeCell ref="F2491:F2492"/>
    <mergeCell ref="H2491:I2492"/>
    <mergeCell ref="J2491:K2492"/>
    <mergeCell ref="L2491:M2492"/>
    <mergeCell ref="N2491:O2492"/>
    <mergeCell ref="P2491:Q2492"/>
    <mergeCell ref="R2491:S2492"/>
    <mergeCell ref="T2491:U2492"/>
    <mergeCell ref="V2491:W2492"/>
    <mergeCell ref="X2491:Y2492"/>
    <mergeCell ref="Z2491:AA2492"/>
    <mergeCell ref="AB2491:AC2492"/>
    <mergeCell ref="AD2491:AE2492"/>
    <mergeCell ref="AF2491:AG2492"/>
    <mergeCell ref="AH2491:AI2492"/>
    <mergeCell ref="BD2491:BE2492"/>
    <mergeCell ref="BF2491:BG2492"/>
    <mergeCell ref="AJ2491:AK2492"/>
    <mergeCell ref="AL2491:AM2492"/>
    <mergeCell ref="AN2491:AO2492"/>
    <mergeCell ref="AP2491:AQ2492"/>
    <mergeCell ref="AR2491:AS2492"/>
    <mergeCell ref="AT2491:AU2492"/>
    <mergeCell ref="BH2491:BI2492"/>
    <mergeCell ref="BJ2491:BK2492"/>
    <mergeCell ref="BL2491:BN2492"/>
    <mergeCell ref="BO2491:BO2492"/>
    <mergeCell ref="BP2491:BP2492"/>
    <mergeCell ref="C2492:D2492"/>
    <mergeCell ref="AV2491:AW2492"/>
    <mergeCell ref="AX2491:AY2492"/>
    <mergeCell ref="AZ2491:BA2492"/>
    <mergeCell ref="BB2491:BC2492"/>
    <mergeCell ref="B2493:B2494"/>
    <mergeCell ref="C2493:D2493"/>
    <mergeCell ref="E2493:E2494"/>
    <mergeCell ref="F2493:F2494"/>
    <mergeCell ref="H2493:I2494"/>
    <mergeCell ref="J2493:K2494"/>
    <mergeCell ref="L2493:M2494"/>
    <mergeCell ref="N2493:O2494"/>
    <mergeCell ref="P2493:Q2494"/>
    <mergeCell ref="R2493:S2494"/>
    <mergeCell ref="T2493:U2494"/>
    <mergeCell ref="V2493:W2494"/>
    <mergeCell ref="X2493:Y2494"/>
    <mergeCell ref="Z2493:AA2494"/>
    <mergeCell ref="AB2493:AC2494"/>
    <mergeCell ref="AD2493:AE2494"/>
    <mergeCell ref="AF2493:AG2494"/>
    <mergeCell ref="AH2493:AI2494"/>
    <mergeCell ref="BD2493:BE2494"/>
    <mergeCell ref="BF2493:BG2494"/>
    <mergeCell ref="AJ2493:AK2494"/>
    <mergeCell ref="AL2493:AM2494"/>
    <mergeCell ref="AN2493:AO2494"/>
    <mergeCell ref="AP2493:AQ2494"/>
    <mergeCell ref="AR2493:AS2494"/>
    <mergeCell ref="AT2493:AU2494"/>
    <mergeCell ref="BH2493:BI2494"/>
    <mergeCell ref="BJ2493:BK2494"/>
    <mergeCell ref="BL2493:BN2494"/>
    <mergeCell ref="BO2493:BO2494"/>
    <mergeCell ref="BP2493:BP2494"/>
    <mergeCell ref="C2494:D2494"/>
    <mergeCell ref="AV2493:AW2494"/>
    <mergeCell ref="AX2493:AY2494"/>
    <mergeCell ref="AZ2493:BA2494"/>
    <mergeCell ref="BB2493:BC2494"/>
    <mergeCell ref="B2495:B2496"/>
    <mergeCell ref="C2495:D2495"/>
    <mergeCell ref="E2495:E2496"/>
    <mergeCell ref="F2495:F2496"/>
    <mergeCell ref="H2495:I2496"/>
    <mergeCell ref="J2495:K2496"/>
    <mergeCell ref="L2495:M2496"/>
    <mergeCell ref="N2495:O2496"/>
    <mergeCell ref="P2495:Q2496"/>
    <mergeCell ref="R2495:S2496"/>
    <mergeCell ref="T2495:U2496"/>
    <mergeCell ref="V2495:W2496"/>
    <mergeCell ref="X2495:Y2496"/>
    <mergeCell ref="Z2495:AA2496"/>
    <mergeCell ref="AB2495:AC2496"/>
    <mergeCell ref="AD2495:AE2496"/>
    <mergeCell ref="AF2495:AG2496"/>
    <mergeCell ref="AH2495:AI2496"/>
    <mergeCell ref="BD2495:BE2496"/>
    <mergeCell ref="BF2495:BG2496"/>
    <mergeCell ref="AJ2495:AK2496"/>
    <mergeCell ref="AL2495:AM2496"/>
    <mergeCell ref="AN2495:AO2496"/>
    <mergeCell ref="AP2495:AQ2496"/>
    <mergeCell ref="AR2495:AS2496"/>
    <mergeCell ref="AT2495:AU2496"/>
    <mergeCell ref="BH2495:BI2496"/>
    <mergeCell ref="BJ2495:BK2496"/>
    <mergeCell ref="BL2495:BN2496"/>
    <mergeCell ref="BO2495:BO2496"/>
    <mergeCell ref="BP2495:BP2496"/>
    <mergeCell ref="C2496:D2496"/>
    <mergeCell ref="AV2495:AW2496"/>
    <mergeCell ref="AX2495:AY2496"/>
    <mergeCell ref="AZ2495:BA2496"/>
    <mergeCell ref="BB2495:BC2496"/>
    <mergeCell ref="B2497:B2498"/>
    <mergeCell ref="C2497:D2497"/>
    <mergeCell ref="E2497:E2498"/>
    <mergeCell ref="F2497:F2498"/>
    <mergeCell ref="H2497:I2498"/>
    <mergeCell ref="J2497:K2498"/>
    <mergeCell ref="L2497:M2498"/>
    <mergeCell ref="N2497:O2498"/>
    <mergeCell ref="P2497:Q2498"/>
    <mergeCell ref="R2497:S2498"/>
    <mergeCell ref="T2497:U2498"/>
    <mergeCell ref="V2497:W2498"/>
    <mergeCell ref="X2497:Y2498"/>
    <mergeCell ref="Z2497:AA2498"/>
    <mergeCell ref="AB2497:AC2498"/>
    <mergeCell ref="AD2497:AE2498"/>
    <mergeCell ref="AF2497:AG2498"/>
    <mergeCell ref="AH2497:AI2498"/>
    <mergeCell ref="BD2497:BE2498"/>
    <mergeCell ref="BF2497:BG2498"/>
    <mergeCell ref="AJ2497:AK2498"/>
    <mergeCell ref="AL2497:AM2498"/>
    <mergeCell ref="AN2497:AO2498"/>
    <mergeCell ref="AP2497:AQ2498"/>
    <mergeCell ref="AR2497:AS2498"/>
    <mergeCell ref="AT2497:AU2498"/>
    <mergeCell ref="BH2497:BI2498"/>
    <mergeCell ref="BJ2497:BK2498"/>
    <mergeCell ref="BL2497:BN2498"/>
    <mergeCell ref="BO2497:BO2498"/>
    <mergeCell ref="BP2497:BP2498"/>
    <mergeCell ref="C2498:D2498"/>
    <mergeCell ref="AV2497:AW2498"/>
    <mergeCell ref="AX2497:AY2498"/>
    <mergeCell ref="AZ2497:BA2498"/>
    <mergeCell ref="BB2497:BC2498"/>
    <mergeCell ref="B2499:B2500"/>
    <mergeCell ref="C2499:D2499"/>
    <mergeCell ref="E2499:E2500"/>
    <mergeCell ref="F2499:F2500"/>
    <mergeCell ref="H2499:I2500"/>
    <mergeCell ref="J2499:K2500"/>
    <mergeCell ref="G2499:G2500"/>
    <mergeCell ref="L2499:M2500"/>
    <mergeCell ref="N2499:O2500"/>
    <mergeCell ref="P2499:Q2500"/>
    <mergeCell ref="R2499:S2500"/>
    <mergeCell ref="T2499:U2500"/>
    <mergeCell ref="V2499:W2500"/>
    <mergeCell ref="X2499:Y2500"/>
    <mergeCell ref="Z2499:AA2500"/>
    <mergeCell ref="AB2499:AC2500"/>
    <mergeCell ref="AD2499:AE2500"/>
    <mergeCell ref="AF2499:AG2500"/>
    <mergeCell ref="AH2499:AI2500"/>
    <mergeCell ref="BD2499:BE2500"/>
    <mergeCell ref="BF2499:BG2500"/>
    <mergeCell ref="AJ2499:AK2500"/>
    <mergeCell ref="AL2499:AM2500"/>
    <mergeCell ref="AN2499:AO2500"/>
    <mergeCell ref="AP2499:AQ2500"/>
    <mergeCell ref="AR2499:AS2500"/>
    <mergeCell ref="AT2499:AU2500"/>
    <mergeCell ref="BH2499:BI2500"/>
    <mergeCell ref="BJ2499:BK2500"/>
    <mergeCell ref="BL2499:BN2500"/>
    <mergeCell ref="BO2499:BO2500"/>
    <mergeCell ref="BP2499:BP2500"/>
    <mergeCell ref="C2500:D2500"/>
    <mergeCell ref="AV2499:AW2500"/>
    <mergeCell ref="AX2499:AY2500"/>
    <mergeCell ref="AZ2499:BA2500"/>
    <mergeCell ref="BB2499:BC2500"/>
    <mergeCell ref="B2501:B2502"/>
    <mergeCell ref="C2501:D2501"/>
    <mergeCell ref="E2501:E2502"/>
    <mergeCell ref="F2501:F2502"/>
    <mergeCell ref="H2501:I2502"/>
    <mergeCell ref="J2501:K2502"/>
    <mergeCell ref="G2501:G2502"/>
    <mergeCell ref="L2501:M2502"/>
    <mergeCell ref="N2501:O2502"/>
    <mergeCell ref="P2501:Q2502"/>
    <mergeCell ref="R2501:S2502"/>
    <mergeCell ref="T2501:U2502"/>
    <mergeCell ref="V2501:W2502"/>
    <mergeCell ref="X2501:Y2502"/>
    <mergeCell ref="Z2501:AA2502"/>
    <mergeCell ref="AB2501:AC2502"/>
    <mergeCell ref="AD2501:AE2502"/>
    <mergeCell ref="AF2501:AG2502"/>
    <mergeCell ref="AH2501:AI2502"/>
    <mergeCell ref="BD2501:BE2502"/>
    <mergeCell ref="BF2501:BG2502"/>
    <mergeCell ref="AJ2501:AK2502"/>
    <mergeCell ref="AL2501:AM2502"/>
    <mergeCell ref="AN2501:AO2502"/>
    <mergeCell ref="AP2501:AQ2502"/>
    <mergeCell ref="AR2501:AS2502"/>
    <mergeCell ref="AT2501:AU2502"/>
    <mergeCell ref="BH2501:BI2502"/>
    <mergeCell ref="BJ2501:BK2502"/>
    <mergeCell ref="BL2501:BN2502"/>
    <mergeCell ref="BO2501:BO2502"/>
    <mergeCell ref="BP2501:BP2502"/>
    <mergeCell ref="C2502:D2502"/>
    <mergeCell ref="AV2501:AW2502"/>
    <mergeCell ref="AX2501:AY2502"/>
    <mergeCell ref="AZ2501:BA2502"/>
    <mergeCell ref="BB2501:BC2502"/>
    <mergeCell ref="B2503:B2504"/>
    <mergeCell ref="C2503:D2503"/>
    <mergeCell ref="E2503:E2504"/>
    <mergeCell ref="F2503:F2504"/>
    <mergeCell ref="H2503:I2504"/>
    <mergeCell ref="J2503:K2504"/>
    <mergeCell ref="G2503:G2504"/>
    <mergeCell ref="L2503:M2504"/>
    <mergeCell ref="N2503:O2504"/>
    <mergeCell ref="P2503:Q2504"/>
    <mergeCell ref="R2503:S2504"/>
    <mergeCell ref="T2503:U2504"/>
    <mergeCell ref="V2503:W2504"/>
    <mergeCell ref="X2503:Y2504"/>
    <mergeCell ref="Z2503:AA2504"/>
    <mergeCell ref="AB2503:AC2504"/>
    <mergeCell ref="AD2503:AE2504"/>
    <mergeCell ref="AF2503:AG2504"/>
    <mergeCell ref="AH2503:AI2504"/>
    <mergeCell ref="BD2503:BE2504"/>
    <mergeCell ref="BF2503:BG2504"/>
    <mergeCell ref="AJ2503:AK2504"/>
    <mergeCell ref="AL2503:AM2504"/>
    <mergeCell ref="AN2503:AO2504"/>
    <mergeCell ref="AP2503:AQ2504"/>
    <mergeCell ref="AR2503:AS2504"/>
    <mergeCell ref="AT2503:AU2504"/>
    <mergeCell ref="BH2503:BI2504"/>
    <mergeCell ref="BJ2503:BK2504"/>
    <mergeCell ref="BL2503:BN2504"/>
    <mergeCell ref="BO2503:BO2504"/>
    <mergeCell ref="BP2503:BP2504"/>
    <mergeCell ref="C2504:D2504"/>
    <mergeCell ref="AV2503:AW2504"/>
    <mergeCell ref="AX2503:AY2504"/>
    <mergeCell ref="AZ2503:BA2504"/>
    <mergeCell ref="BB2503:BC2504"/>
    <mergeCell ref="B2505:B2506"/>
    <mergeCell ref="C2505:D2505"/>
    <mergeCell ref="E2505:E2506"/>
    <mergeCell ref="F2505:F2506"/>
    <mergeCell ref="H2505:I2506"/>
    <mergeCell ref="J2505:K2506"/>
    <mergeCell ref="G2505:G2506"/>
    <mergeCell ref="L2505:M2506"/>
    <mergeCell ref="N2505:O2506"/>
    <mergeCell ref="P2505:Q2506"/>
    <mergeCell ref="R2505:S2506"/>
    <mergeCell ref="T2505:U2506"/>
    <mergeCell ref="V2505:W2506"/>
    <mergeCell ref="X2505:Y2506"/>
    <mergeCell ref="Z2505:AA2506"/>
    <mergeCell ref="AB2505:AC2506"/>
    <mergeCell ref="AD2505:AE2506"/>
    <mergeCell ref="AF2505:AG2506"/>
    <mergeCell ref="AH2505:AI2506"/>
    <mergeCell ref="BD2505:BE2506"/>
    <mergeCell ref="BF2505:BG2506"/>
    <mergeCell ref="AJ2505:AK2506"/>
    <mergeCell ref="AL2505:AM2506"/>
    <mergeCell ref="AN2505:AO2506"/>
    <mergeCell ref="AP2505:AQ2506"/>
    <mergeCell ref="AR2505:AS2506"/>
    <mergeCell ref="AT2505:AU2506"/>
    <mergeCell ref="BH2505:BI2506"/>
    <mergeCell ref="BJ2505:BK2506"/>
    <mergeCell ref="BL2505:BN2506"/>
    <mergeCell ref="BO2505:BO2506"/>
    <mergeCell ref="BP2505:BP2506"/>
    <mergeCell ref="C2506:D2506"/>
    <mergeCell ref="AV2505:AW2506"/>
    <mergeCell ref="AX2505:AY2506"/>
    <mergeCell ref="AZ2505:BA2506"/>
    <mergeCell ref="BB2505:BC2506"/>
    <mergeCell ref="B2507:B2508"/>
    <mergeCell ref="C2507:D2507"/>
    <mergeCell ref="E2507:E2508"/>
    <mergeCell ref="F2507:F2508"/>
    <mergeCell ref="H2507:I2508"/>
    <mergeCell ref="J2507:K2508"/>
    <mergeCell ref="G2507:G2508"/>
    <mergeCell ref="L2507:M2508"/>
    <mergeCell ref="N2507:O2508"/>
    <mergeCell ref="P2507:Q2508"/>
    <mergeCell ref="R2507:S2508"/>
    <mergeCell ref="T2507:U2508"/>
    <mergeCell ref="V2507:W2508"/>
    <mergeCell ref="X2507:Y2508"/>
    <mergeCell ref="Z2507:AA2508"/>
    <mergeCell ref="AB2507:AC2508"/>
    <mergeCell ref="AD2507:AE2508"/>
    <mergeCell ref="AF2507:AG2508"/>
    <mergeCell ref="AH2507:AI2508"/>
    <mergeCell ref="BD2507:BE2508"/>
    <mergeCell ref="BF2507:BG2508"/>
    <mergeCell ref="AJ2507:AK2508"/>
    <mergeCell ref="AL2507:AM2508"/>
    <mergeCell ref="AN2507:AO2508"/>
    <mergeCell ref="AP2507:AQ2508"/>
    <mergeCell ref="AR2507:AS2508"/>
    <mergeCell ref="AT2507:AU2508"/>
    <mergeCell ref="BH2507:BI2508"/>
    <mergeCell ref="BJ2507:BK2508"/>
    <mergeCell ref="BL2507:BN2508"/>
    <mergeCell ref="BO2507:BO2508"/>
    <mergeCell ref="BP2507:BP2508"/>
    <mergeCell ref="C2508:D2508"/>
    <mergeCell ref="AV2507:AW2508"/>
    <mergeCell ref="AX2507:AY2508"/>
    <mergeCell ref="AZ2507:BA2508"/>
    <mergeCell ref="BB2507:BC2508"/>
    <mergeCell ref="B2509:B2510"/>
    <mergeCell ref="C2509:D2509"/>
    <mergeCell ref="E2509:E2510"/>
    <mergeCell ref="F2509:F2510"/>
    <mergeCell ref="H2509:I2510"/>
    <mergeCell ref="J2509:K2510"/>
    <mergeCell ref="G2509:G2510"/>
    <mergeCell ref="L2509:M2510"/>
    <mergeCell ref="N2509:O2510"/>
    <mergeCell ref="P2509:Q2510"/>
    <mergeCell ref="R2509:S2510"/>
    <mergeCell ref="T2509:U2510"/>
    <mergeCell ref="V2509:W2510"/>
    <mergeCell ref="X2509:Y2510"/>
    <mergeCell ref="Z2509:AA2510"/>
    <mergeCell ref="AB2509:AC2510"/>
    <mergeCell ref="AD2509:AE2510"/>
    <mergeCell ref="AF2509:AG2510"/>
    <mergeCell ref="AH2509:AI2510"/>
    <mergeCell ref="BD2509:BE2510"/>
    <mergeCell ref="BF2509:BG2510"/>
    <mergeCell ref="AJ2509:AK2510"/>
    <mergeCell ref="AL2509:AM2510"/>
    <mergeCell ref="AN2509:AO2510"/>
    <mergeCell ref="AP2509:AQ2510"/>
    <mergeCell ref="AR2509:AS2510"/>
    <mergeCell ref="AT2509:AU2510"/>
    <mergeCell ref="BH2509:BI2510"/>
    <mergeCell ref="BJ2509:BK2510"/>
    <mergeCell ref="BL2509:BN2510"/>
    <mergeCell ref="BO2509:BO2510"/>
    <mergeCell ref="BP2509:BP2510"/>
    <mergeCell ref="C2510:D2510"/>
    <mergeCell ref="AV2509:AW2510"/>
    <mergeCell ref="AX2509:AY2510"/>
    <mergeCell ref="AZ2509:BA2510"/>
    <mergeCell ref="BB2509:BC2510"/>
    <mergeCell ref="B2511:B2512"/>
    <mergeCell ref="C2511:D2511"/>
    <mergeCell ref="E2511:E2512"/>
    <mergeCell ref="F2511:F2512"/>
    <mergeCell ref="H2511:I2512"/>
    <mergeCell ref="J2511:K2512"/>
    <mergeCell ref="G2511:G2512"/>
    <mergeCell ref="L2511:M2512"/>
    <mergeCell ref="N2511:O2512"/>
    <mergeCell ref="P2511:Q2512"/>
    <mergeCell ref="R2511:S2512"/>
    <mergeCell ref="T2511:U2512"/>
    <mergeCell ref="V2511:W2512"/>
    <mergeCell ref="X2511:Y2512"/>
    <mergeCell ref="Z2511:AA2512"/>
    <mergeCell ref="AB2511:AC2512"/>
    <mergeCell ref="AD2511:AE2512"/>
    <mergeCell ref="AF2511:AG2512"/>
    <mergeCell ref="AH2511:AI2512"/>
    <mergeCell ref="BD2511:BE2512"/>
    <mergeCell ref="BF2511:BG2512"/>
    <mergeCell ref="AJ2511:AK2512"/>
    <mergeCell ref="AL2511:AM2512"/>
    <mergeCell ref="AN2511:AO2512"/>
    <mergeCell ref="AP2511:AQ2512"/>
    <mergeCell ref="AR2511:AS2512"/>
    <mergeCell ref="AT2511:AU2512"/>
    <mergeCell ref="BH2511:BI2512"/>
    <mergeCell ref="BJ2511:BK2512"/>
    <mergeCell ref="BL2511:BN2512"/>
    <mergeCell ref="BO2511:BO2512"/>
    <mergeCell ref="BP2511:BP2512"/>
    <mergeCell ref="C2512:D2512"/>
    <mergeCell ref="AV2511:AW2512"/>
    <mergeCell ref="AX2511:AY2512"/>
    <mergeCell ref="AZ2511:BA2512"/>
    <mergeCell ref="BB2511:BC2512"/>
    <mergeCell ref="B2513:B2514"/>
    <mergeCell ref="C2513:D2513"/>
    <mergeCell ref="E2513:E2514"/>
    <mergeCell ref="F2513:F2514"/>
    <mergeCell ref="H2513:I2514"/>
    <mergeCell ref="J2513:K2514"/>
    <mergeCell ref="G2513:G2514"/>
    <mergeCell ref="L2513:M2514"/>
    <mergeCell ref="N2513:O2514"/>
    <mergeCell ref="P2513:Q2514"/>
    <mergeCell ref="R2513:S2514"/>
    <mergeCell ref="T2513:U2514"/>
    <mergeCell ref="V2513:W2514"/>
    <mergeCell ref="X2513:Y2514"/>
    <mergeCell ref="Z2513:AA2514"/>
    <mergeCell ref="AB2513:AC2514"/>
    <mergeCell ref="AD2513:AE2514"/>
    <mergeCell ref="AF2513:AG2514"/>
    <mergeCell ref="AH2513:AI2514"/>
    <mergeCell ref="BD2513:BE2514"/>
    <mergeCell ref="BF2513:BG2514"/>
    <mergeCell ref="AJ2513:AK2514"/>
    <mergeCell ref="AL2513:AM2514"/>
    <mergeCell ref="AN2513:AO2514"/>
    <mergeCell ref="AP2513:AQ2514"/>
    <mergeCell ref="AR2513:AS2514"/>
    <mergeCell ref="AT2513:AU2514"/>
    <mergeCell ref="BH2513:BI2514"/>
    <mergeCell ref="BJ2513:BK2514"/>
    <mergeCell ref="BL2513:BN2514"/>
    <mergeCell ref="BO2513:BO2514"/>
    <mergeCell ref="BP2513:BP2514"/>
    <mergeCell ref="C2514:D2514"/>
    <mergeCell ref="AV2513:AW2514"/>
    <mergeCell ref="AX2513:AY2514"/>
    <mergeCell ref="AZ2513:BA2514"/>
    <mergeCell ref="BB2513:BC2514"/>
    <mergeCell ref="B2515:B2516"/>
    <mergeCell ref="C2515:D2515"/>
    <mergeCell ref="E2515:E2516"/>
    <mergeCell ref="F2515:F2516"/>
    <mergeCell ref="H2515:I2516"/>
    <mergeCell ref="J2515:K2516"/>
    <mergeCell ref="G2515:G2516"/>
    <mergeCell ref="L2515:M2516"/>
    <mergeCell ref="N2515:O2516"/>
    <mergeCell ref="P2515:Q2516"/>
    <mergeCell ref="R2515:S2516"/>
    <mergeCell ref="T2515:U2516"/>
    <mergeCell ref="V2515:W2516"/>
    <mergeCell ref="X2515:Y2516"/>
    <mergeCell ref="Z2515:AA2516"/>
    <mergeCell ref="AB2515:AC2516"/>
    <mergeCell ref="AD2515:AE2516"/>
    <mergeCell ref="AF2515:AG2516"/>
    <mergeCell ref="AH2515:AI2516"/>
    <mergeCell ref="BD2515:BE2516"/>
    <mergeCell ref="BF2515:BG2516"/>
    <mergeCell ref="AJ2515:AK2516"/>
    <mergeCell ref="AL2515:AM2516"/>
    <mergeCell ref="AN2515:AO2516"/>
    <mergeCell ref="AP2515:AQ2516"/>
    <mergeCell ref="AR2515:AS2516"/>
    <mergeCell ref="AT2515:AU2516"/>
    <mergeCell ref="BH2515:BI2516"/>
    <mergeCell ref="BJ2515:BK2516"/>
    <mergeCell ref="BL2515:BN2516"/>
    <mergeCell ref="BO2515:BO2516"/>
    <mergeCell ref="BP2515:BP2516"/>
    <mergeCell ref="C2516:D2516"/>
    <mergeCell ref="AV2515:AW2516"/>
    <mergeCell ref="AX2515:AY2516"/>
    <mergeCell ref="AZ2515:BA2516"/>
    <mergeCell ref="BB2515:BC2516"/>
    <mergeCell ref="B2517:B2518"/>
    <mergeCell ref="C2517:D2517"/>
    <mergeCell ref="E2517:E2518"/>
    <mergeCell ref="F2517:F2518"/>
    <mergeCell ref="H2517:I2518"/>
    <mergeCell ref="J2517:K2518"/>
    <mergeCell ref="G2517:G2518"/>
    <mergeCell ref="L2517:M2518"/>
    <mergeCell ref="N2517:O2518"/>
    <mergeCell ref="P2517:Q2518"/>
    <mergeCell ref="R2517:S2518"/>
    <mergeCell ref="T2517:U2518"/>
    <mergeCell ref="V2517:W2518"/>
    <mergeCell ref="X2517:Y2518"/>
    <mergeCell ref="Z2517:AA2518"/>
    <mergeCell ref="AB2517:AC2518"/>
    <mergeCell ref="AD2517:AE2518"/>
    <mergeCell ref="AF2517:AG2518"/>
    <mergeCell ref="AH2517:AI2518"/>
    <mergeCell ref="BD2517:BE2518"/>
    <mergeCell ref="BF2517:BG2518"/>
    <mergeCell ref="AJ2517:AK2518"/>
    <mergeCell ref="AL2517:AM2518"/>
    <mergeCell ref="AN2517:AO2518"/>
    <mergeCell ref="AP2517:AQ2518"/>
    <mergeCell ref="AR2517:AS2518"/>
    <mergeCell ref="AT2517:AU2518"/>
    <mergeCell ref="BH2517:BI2518"/>
    <mergeCell ref="BJ2517:BK2518"/>
    <mergeCell ref="BL2517:BN2518"/>
    <mergeCell ref="BO2517:BO2518"/>
    <mergeCell ref="BP2517:BP2518"/>
    <mergeCell ref="C2518:D2518"/>
    <mergeCell ref="AV2517:AW2518"/>
    <mergeCell ref="AX2517:AY2518"/>
    <mergeCell ref="AZ2517:BA2518"/>
    <mergeCell ref="BB2517:BC2518"/>
    <mergeCell ref="B2519:B2520"/>
    <mergeCell ref="C2519:D2519"/>
    <mergeCell ref="E2519:E2520"/>
    <mergeCell ref="F2519:F2520"/>
    <mergeCell ref="H2519:I2520"/>
    <mergeCell ref="J2519:K2520"/>
    <mergeCell ref="G2519:G2520"/>
    <mergeCell ref="L2519:M2520"/>
    <mergeCell ref="N2519:O2520"/>
    <mergeCell ref="P2519:Q2520"/>
    <mergeCell ref="R2519:S2520"/>
    <mergeCell ref="T2519:U2520"/>
    <mergeCell ref="V2519:W2520"/>
    <mergeCell ref="X2519:Y2520"/>
    <mergeCell ref="Z2519:AA2520"/>
    <mergeCell ref="AB2519:AC2520"/>
    <mergeCell ref="AD2519:AE2520"/>
    <mergeCell ref="AF2519:AG2520"/>
    <mergeCell ref="AH2519:AI2520"/>
    <mergeCell ref="BD2519:BE2520"/>
    <mergeCell ref="BF2519:BG2520"/>
    <mergeCell ref="AJ2519:AK2520"/>
    <mergeCell ref="AL2519:AM2520"/>
    <mergeCell ref="AN2519:AO2520"/>
    <mergeCell ref="AP2519:AQ2520"/>
    <mergeCell ref="AR2519:AS2520"/>
    <mergeCell ref="AT2519:AU2520"/>
    <mergeCell ref="BH2519:BI2520"/>
    <mergeCell ref="BJ2519:BK2520"/>
    <mergeCell ref="BL2519:BN2520"/>
    <mergeCell ref="BO2519:BO2520"/>
    <mergeCell ref="BP2519:BP2520"/>
    <mergeCell ref="C2520:D2520"/>
    <mergeCell ref="AV2519:AW2520"/>
    <mergeCell ref="AX2519:AY2520"/>
    <mergeCell ref="AZ2519:BA2520"/>
    <mergeCell ref="BB2519:BC2520"/>
    <mergeCell ref="B2521:B2522"/>
    <mergeCell ref="C2521:D2521"/>
    <mergeCell ref="E2521:E2522"/>
    <mergeCell ref="F2521:F2522"/>
    <mergeCell ref="H2521:I2522"/>
    <mergeCell ref="J2521:K2522"/>
    <mergeCell ref="G2521:G2522"/>
    <mergeCell ref="L2521:M2522"/>
    <mergeCell ref="N2521:O2522"/>
    <mergeCell ref="P2521:Q2522"/>
    <mergeCell ref="R2521:S2522"/>
    <mergeCell ref="T2521:U2522"/>
    <mergeCell ref="V2521:W2522"/>
    <mergeCell ref="X2521:Y2522"/>
    <mergeCell ref="Z2521:AA2522"/>
    <mergeCell ref="AB2521:AC2522"/>
    <mergeCell ref="AD2521:AE2522"/>
    <mergeCell ref="AF2521:AG2522"/>
    <mergeCell ref="AH2521:AI2522"/>
    <mergeCell ref="BD2521:BE2522"/>
    <mergeCell ref="BF2521:BG2522"/>
    <mergeCell ref="AJ2521:AK2522"/>
    <mergeCell ref="AL2521:AM2522"/>
    <mergeCell ref="AN2521:AO2522"/>
    <mergeCell ref="AP2521:AQ2522"/>
    <mergeCell ref="AR2521:AS2522"/>
    <mergeCell ref="AT2521:AU2522"/>
    <mergeCell ref="BH2521:BI2522"/>
    <mergeCell ref="BJ2521:BK2522"/>
    <mergeCell ref="BL2521:BN2522"/>
    <mergeCell ref="BO2521:BO2522"/>
    <mergeCell ref="BP2521:BP2522"/>
    <mergeCell ref="C2522:D2522"/>
    <mergeCell ref="AV2521:AW2522"/>
    <mergeCell ref="AX2521:AY2522"/>
    <mergeCell ref="AZ2521:BA2522"/>
    <mergeCell ref="BB2521:BC2522"/>
    <mergeCell ref="B2523:B2524"/>
    <mergeCell ref="C2523:D2523"/>
    <mergeCell ref="E2523:E2524"/>
    <mergeCell ref="F2523:F2524"/>
    <mergeCell ref="H2523:I2524"/>
    <mergeCell ref="J2523:K2524"/>
    <mergeCell ref="G2523:G2524"/>
    <mergeCell ref="L2523:M2524"/>
    <mergeCell ref="N2523:O2524"/>
    <mergeCell ref="P2523:Q2524"/>
    <mergeCell ref="R2523:S2524"/>
    <mergeCell ref="T2523:U2524"/>
    <mergeCell ref="V2523:W2524"/>
    <mergeCell ref="X2523:Y2524"/>
    <mergeCell ref="Z2523:AA2524"/>
    <mergeCell ref="AB2523:AC2524"/>
    <mergeCell ref="AD2523:AE2524"/>
    <mergeCell ref="AF2523:AG2524"/>
    <mergeCell ref="AH2523:AI2524"/>
    <mergeCell ref="BD2523:BE2524"/>
    <mergeCell ref="BF2523:BG2524"/>
    <mergeCell ref="AJ2523:AK2524"/>
    <mergeCell ref="AL2523:AM2524"/>
    <mergeCell ref="AN2523:AO2524"/>
    <mergeCell ref="AP2523:AQ2524"/>
    <mergeCell ref="AR2523:AS2524"/>
    <mergeCell ref="AT2523:AU2524"/>
    <mergeCell ref="BH2523:BI2524"/>
    <mergeCell ref="BJ2523:BK2524"/>
    <mergeCell ref="BL2523:BN2524"/>
    <mergeCell ref="BO2523:BO2524"/>
    <mergeCell ref="BP2523:BP2524"/>
    <mergeCell ref="C2524:D2524"/>
    <mergeCell ref="AV2523:AW2524"/>
    <mergeCell ref="AX2523:AY2524"/>
    <mergeCell ref="AZ2523:BA2524"/>
    <mergeCell ref="BB2523:BC2524"/>
    <mergeCell ref="B2525:B2526"/>
    <mergeCell ref="C2525:D2525"/>
    <mergeCell ref="E2525:E2526"/>
    <mergeCell ref="F2525:F2526"/>
    <mergeCell ref="H2525:I2526"/>
    <mergeCell ref="J2525:K2526"/>
    <mergeCell ref="G2525:G2526"/>
    <mergeCell ref="L2525:M2526"/>
    <mergeCell ref="N2525:O2526"/>
    <mergeCell ref="P2525:Q2526"/>
    <mergeCell ref="R2525:S2526"/>
    <mergeCell ref="T2525:U2526"/>
    <mergeCell ref="V2525:W2526"/>
    <mergeCell ref="X2525:Y2526"/>
    <mergeCell ref="Z2525:AA2526"/>
    <mergeCell ref="AB2525:AC2526"/>
    <mergeCell ref="AD2525:AE2526"/>
    <mergeCell ref="AF2525:AG2526"/>
    <mergeCell ref="AH2525:AI2526"/>
    <mergeCell ref="BD2525:BE2526"/>
    <mergeCell ref="BF2525:BG2526"/>
    <mergeCell ref="AJ2525:AK2526"/>
    <mergeCell ref="AL2525:AM2526"/>
    <mergeCell ref="AN2525:AO2526"/>
    <mergeCell ref="AP2525:AQ2526"/>
    <mergeCell ref="AR2525:AS2526"/>
    <mergeCell ref="AT2525:AU2526"/>
    <mergeCell ref="BH2525:BI2526"/>
    <mergeCell ref="BJ2525:BK2526"/>
    <mergeCell ref="BL2525:BN2526"/>
    <mergeCell ref="BO2525:BO2526"/>
    <mergeCell ref="BP2525:BP2526"/>
    <mergeCell ref="C2526:D2526"/>
    <mergeCell ref="AV2525:AW2526"/>
    <mergeCell ref="AX2525:AY2526"/>
    <mergeCell ref="AZ2525:BA2526"/>
    <mergeCell ref="BB2525:BC2526"/>
    <mergeCell ref="B2527:B2528"/>
    <mergeCell ref="C2527:D2527"/>
    <mergeCell ref="E2527:E2528"/>
    <mergeCell ref="F2527:F2528"/>
    <mergeCell ref="H2527:I2528"/>
    <mergeCell ref="J2527:K2528"/>
    <mergeCell ref="G2527:G2528"/>
    <mergeCell ref="L2527:M2528"/>
    <mergeCell ref="N2527:O2528"/>
    <mergeCell ref="P2527:Q2528"/>
    <mergeCell ref="R2527:S2528"/>
    <mergeCell ref="T2527:U2528"/>
    <mergeCell ref="V2527:W2528"/>
    <mergeCell ref="X2527:Y2528"/>
    <mergeCell ref="Z2527:AA2528"/>
    <mergeCell ref="AB2527:AC2528"/>
    <mergeCell ref="AD2527:AE2528"/>
    <mergeCell ref="AF2527:AG2528"/>
    <mergeCell ref="AH2527:AI2528"/>
    <mergeCell ref="BD2527:BE2528"/>
    <mergeCell ref="BF2527:BG2528"/>
    <mergeCell ref="AJ2527:AK2528"/>
    <mergeCell ref="AL2527:AM2528"/>
    <mergeCell ref="AN2527:AO2528"/>
    <mergeCell ref="AP2527:AQ2528"/>
    <mergeCell ref="AR2527:AS2528"/>
    <mergeCell ref="AT2527:AU2528"/>
    <mergeCell ref="BH2527:BI2528"/>
    <mergeCell ref="BJ2527:BK2528"/>
    <mergeCell ref="BL2527:BN2528"/>
    <mergeCell ref="BO2527:BO2528"/>
    <mergeCell ref="BP2527:BP2528"/>
    <mergeCell ref="C2528:D2528"/>
    <mergeCell ref="AV2527:AW2528"/>
    <mergeCell ref="AX2527:AY2528"/>
    <mergeCell ref="AZ2527:BA2528"/>
    <mergeCell ref="BB2527:BC2528"/>
    <mergeCell ref="B2529:C2530"/>
    <mergeCell ref="D2529:E2530"/>
    <mergeCell ref="H2529:I2530"/>
    <mergeCell ref="J2529:K2530"/>
    <mergeCell ref="L2529:M2530"/>
    <mergeCell ref="N2529:O2530"/>
    <mergeCell ref="P2529:Q2530"/>
    <mergeCell ref="R2529:S2530"/>
    <mergeCell ref="T2529:U2530"/>
    <mergeCell ref="V2529:W2530"/>
    <mergeCell ref="X2529:Y2530"/>
    <mergeCell ref="Z2529:AA2530"/>
    <mergeCell ref="AB2529:AC2530"/>
    <mergeCell ref="AD2529:AE2530"/>
    <mergeCell ref="AF2529:AG2530"/>
    <mergeCell ref="AH2529:AI2530"/>
    <mergeCell ref="AJ2529:AK2530"/>
    <mergeCell ref="AL2529:AM2530"/>
    <mergeCell ref="AN2529:AO2530"/>
    <mergeCell ref="AP2529:AQ2530"/>
    <mergeCell ref="AR2529:AS2530"/>
    <mergeCell ref="AT2529:AU2530"/>
    <mergeCell ref="AV2529:AW2530"/>
    <mergeCell ref="AX2529:AY2530"/>
    <mergeCell ref="AZ2529:BA2530"/>
    <mergeCell ref="BB2529:BC2530"/>
    <mergeCell ref="BD2529:BE2530"/>
    <mergeCell ref="BF2529:BG2530"/>
    <mergeCell ref="BH2529:BI2530"/>
    <mergeCell ref="BJ2529:BK2530"/>
    <mergeCell ref="BL2529:BN2530"/>
    <mergeCell ref="BO2529:BO2530"/>
    <mergeCell ref="BP2529:BP2530"/>
    <mergeCell ref="B2531:C2531"/>
    <mergeCell ref="D2531:E2531"/>
    <mergeCell ref="H2531:I2531"/>
    <mergeCell ref="J2531:K2531"/>
    <mergeCell ref="L2531:M2531"/>
    <mergeCell ref="N2531:O2531"/>
    <mergeCell ref="P2531:Q2531"/>
    <mergeCell ref="R2531:S2531"/>
    <mergeCell ref="T2531:U2531"/>
    <mergeCell ref="V2531:W2531"/>
    <mergeCell ref="X2531:Y2531"/>
    <mergeCell ref="Z2531:AA2531"/>
    <mergeCell ref="AB2531:AC2531"/>
    <mergeCell ref="AD2531:AE2531"/>
    <mergeCell ref="AF2531:AG2531"/>
    <mergeCell ref="AH2531:AI2531"/>
    <mergeCell ref="AJ2531:AK2531"/>
    <mergeCell ref="AL2531:AM2531"/>
    <mergeCell ref="AN2531:AO2531"/>
    <mergeCell ref="AP2531:AQ2531"/>
    <mergeCell ref="AR2531:AS2531"/>
    <mergeCell ref="AT2531:AU2531"/>
    <mergeCell ref="AV2531:AW2531"/>
    <mergeCell ref="AX2531:AY2531"/>
    <mergeCell ref="AZ2531:BA2531"/>
    <mergeCell ref="BB2531:BC2531"/>
    <mergeCell ref="BD2531:BE2531"/>
    <mergeCell ref="BF2531:BG2531"/>
    <mergeCell ref="BH2531:BI2531"/>
    <mergeCell ref="BJ2531:BK2531"/>
    <mergeCell ref="BL2531:BN2531"/>
    <mergeCell ref="D2532:E2532"/>
    <mergeCell ref="J2532:K2532"/>
    <mergeCell ref="L2532:M2532"/>
    <mergeCell ref="N2532:O2532"/>
    <mergeCell ref="AZ2532:BA2532"/>
    <mergeCell ref="BB2532:BC2532"/>
    <mergeCell ref="Z2532:AA2532"/>
    <mergeCell ref="AB2532:AC2532"/>
    <mergeCell ref="AD2532:AE2532"/>
    <mergeCell ref="AF2532:AG2532"/>
    <mergeCell ref="BD2532:BE2532"/>
    <mergeCell ref="BF2532:BG2532"/>
    <mergeCell ref="BH2532:BI2532"/>
    <mergeCell ref="BJ2532:BK2532"/>
    <mergeCell ref="BL2532:BN2532"/>
    <mergeCell ref="B2534:C2534"/>
    <mergeCell ref="D2534:E2534"/>
    <mergeCell ref="H2534:J2534"/>
    <mergeCell ref="L2534:N2534"/>
    <mergeCell ref="O2534:R2534"/>
    <mergeCell ref="S2534:U2534"/>
    <mergeCell ref="W2534:Y2534"/>
    <mergeCell ref="Z2534:AC2534"/>
    <mergeCell ref="AD2534:AF2534"/>
    <mergeCell ref="AH2534:AJ2534"/>
    <mergeCell ref="AK2534:AN2534"/>
    <mergeCell ref="AO2534:AQ2534"/>
    <mergeCell ref="AS2534:AU2534"/>
    <mergeCell ref="AZ2534:BD2534"/>
    <mergeCell ref="BE2534:BG2534"/>
    <mergeCell ref="BI2534:BK2534"/>
    <mergeCell ref="B2536:C2536"/>
    <mergeCell ref="D2536:E2536"/>
    <mergeCell ref="H2536:J2536"/>
    <mergeCell ref="L2536:N2536"/>
    <mergeCell ref="O2536:R2536"/>
    <mergeCell ref="S2536:U2536"/>
    <mergeCell ref="W2536:Y2536"/>
    <mergeCell ref="Z2536:AC2536"/>
    <mergeCell ref="AD2536:AF2536"/>
    <mergeCell ref="AH2536:AJ2536"/>
    <mergeCell ref="AK2536:AN2536"/>
    <mergeCell ref="AO2536:AQ2536"/>
    <mergeCell ref="AS2536:AU2536"/>
    <mergeCell ref="AZ2536:BD2536"/>
    <mergeCell ref="BE2536:BG2536"/>
    <mergeCell ref="BI2536:BK2536"/>
    <mergeCell ref="BA2537:BN2537"/>
    <mergeCell ref="AL2541:BM2541"/>
    <mergeCell ref="C2543:D2543"/>
    <mergeCell ref="E2543:AC2543"/>
    <mergeCell ref="AE2543:AH2543"/>
    <mergeCell ref="AI2543:AZ2543"/>
    <mergeCell ref="BA2543:BC2543"/>
    <mergeCell ref="BD2543:BM2543"/>
    <mergeCell ref="B2546:B2547"/>
    <mergeCell ref="C2546:D2547"/>
    <mergeCell ref="H2546:I2547"/>
    <mergeCell ref="J2546:O2546"/>
    <mergeCell ref="P2546:U2546"/>
    <mergeCell ref="V2546:W2547"/>
    <mergeCell ref="G2546:G2547"/>
    <mergeCell ref="X2546:Y2547"/>
    <mergeCell ref="Z2546:AA2547"/>
    <mergeCell ref="AB2546:AG2546"/>
    <mergeCell ref="AH2546:AM2546"/>
    <mergeCell ref="AN2546:AS2546"/>
    <mergeCell ref="AT2546:AY2546"/>
    <mergeCell ref="AF2547:AG2547"/>
    <mergeCell ref="AH2547:AI2547"/>
    <mergeCell ref="AJ2547:AK2547"/>
    <mergeCell ref="AL2547:AM2547"/>
    <mergeCell ref="AZ2546:BE2546"/>
    <mergeCell ref="BF2546:BK2546"/>
    <mergeCell ref="BL2546:BN2547"/>
    <mergeCell ref="AR2547:AS2547"/>
    <mergeCell ref="AT2547:AU2547"/>
    <mergeCell ref="AV2547:AW2547"/>
    <mergeCell ref="AX2547:AY2547"/>
    <mergeCell ref="BH2547:BI2547"/>
    <mergeCell ref="BJ2547:BK2547"/>
    <mergeCell ref="BO2546:BO2547"/>
    <mergeCell ref="BP2546:BP2547"/>
    <mergeCell ref="J2547:K2547"/>
    <mergeCell ref="L2547:M2547"/>
    <mergeCell ref="N2547:O2547"/>
    <mergeCell ref="P2547:Q2547"/>
    <mergeCell ref="R2547:S2547"/>
    <mergeCell ref="T2547:U2547"/>
    <mergeCell ref="AB2547:AC2547"/>
    <mergeCell ref="AD2547:AE2547"/>
    <mergeCell ref="AN2547:AO2547"/>
    <mergeCell ref="AP2547:AQ2547"/>
    <mergeCell ref="AZ2547:BA2547"/>
    <mergeCell ref="BB2547:BC2547"/>
    <mergeCell ref="BD2547:BE2547"/>
    <mergeCell ref="BF2547:BG2547"/>
    <mergeCell ref="B2548:B2549"/>
    <mergeCell ref="C2548:D2548"/>
    <mergeCell ref="E2548:E2549"/>
    <mergeCell ref="F2548:F2549"/>
    <mergeCell ref="H2548:I2549"/>
    <mergeCell ref="J2548:K2549"/>
    <mergeCell ref="G2548:G2549"/>
    <mergeCell ref="L2548:M2549"/>
    <mergeCell ref="N2548:O2549"/>
    <mergeCell ref="P2548:Q2549"/>
    <mergeCell ref="R2548:S2549"/>
    <mergeCell ref="T2548:U2549"/>
    <mergeCell ref="V2548:W2549"/>
    <mergeCell ref="X2548:Y2549"/>
    <mergeCell ref="Z2548:AA2549"/>
    <mergeCell ref="AB2548:AC2549"/>
    <mergeCell ref="AD2548:AE2549"/>
    <mergeCell ref="AF2548:AG2549"/>
    <mergeCell ref="AH2548:AI2549"/>
    <mergeCell ref="BD2548:BE2549"/>
    <mergeCell ref="BF2548:BG2549"/>
    <mergeCell ref="AJ2548:AK2549"/>
    <mergeCell ref="AL2548:AM2549"/>
    <mergeCell ref="AN2548:AO2549"/>
    <mergeCell ref="AP2548:AQ2549"/>
    <mergeCell ref="AR2548:AS2549"/>
    <mergeCell ref="AT2548:AU2549"/>
    <mergeCell ref="BH2548:BI2549"/>
    <mergeCell ref="BJ2548:BK2549"/>
    <mergeCell ref="BL2548:BN2549"/>
    <mergeCell ref="BO2548:BO2549"/>
    <mergeCell ref="BP2548:BP2549"/>
    <mergeCell ref="C2549:D2549"/>
    <mergeCell ref="AV2548:AW2549"/>
    <mergeCell ref="AX2548:AY2549"/>
    <mergeCell ref="AZ2548:BA2549"/>
    <mergeCell ref="BB2548:BC2549"/>
    <mergeCell ref="B2550:B2551"/>
    <mergeCell ref="C2550:D2550"/>
    <mergeCell ref="E2550:E2551"/>
    <mergeCell ref="F2550:F2551"/>
    <mergeCell ref="H2550:I2551"/>
    <mergeCell ref="J2550:K2551"/>
    <mergeCell ref="G2550:G2551"/>
    <mergeCell ref="L2550:M2551"/>
    <mergeCell ref="N2550:O2551"/>
    <mergeCell ref="P2550:Q2551"/>
    <mergeCell ref="R2550:S2551"/>
    <mergeCell ref="T2550:U2551"/>
    <mergeCell ref="V2550:W2551"/>
    <mergeCell ref="X2550:Y2551"/>
    <mergeCell ref="Z2550:AA2551"/>
    <mergeCell ref="AB2550:AC2551"/>
    <mergeCell ref="AD2550:AE2551"/>
    <mergeCell ref="AF2550:AG2551"/>
    <mergeCell ref="AH2550:AI2551"/>
    <mergeCell ref="BD2550:BE2551"/>
    <mergeCell ref="BF2550:BG2551"/>
    <mergeCell ref="AJ2550:AK2551"/>
    <mergeCell ref="AL2550:AM2551"/>
    <mergeCell ref="AN2550:AO2551"/>
    <mergeCell ref="AP2550:AQ2551"/>
    <mergeCell ref="AR2550:AS2551"/>
    <mergeCell ref="AT2550:AU2551"/>
    <mergeCell ref="BH2550:BI2551"/>
    <mergeCell ref="BJ2550:BK2551"/>
    <mergeCell ref="BL2550:BN2551"/>
    <mergeCell ref="BO2550:BO2551"/>
    <mergeCell ref="BP2550:BP2551"/>
    <mergeCell ref="C2551:D2551"/>
    <mergeCell ref="AV2550:AW2551"/>
    <mergeCell ref="AX2550:AY2551"/>
    <mergeCell ref="AZ2550:BA2551"/>
    <mergeCell ref="BB2550:BC2551"/>
    <mergeCell ref="B2552:B2553"/>
    <mergeCell ref="C2552:D2552"/>
    <mergeCell ref="E2552:E2553"/>
    <mergeCell ref="F2552:F2553"/>
    <mergeCell ref="H2552:I2553"/>
    <mergeCell ref="J2552:K2553"/>
    <mergeCell ref="G2552:G2553"/>
    <mergeCell ref="L2552:M2553"/>
    <mergeCell ref="N2552:O2553"/>
    <mergeCell ref="P2552:Q2553"/>
    <mergeCell ref="R2552:S2553"/>
    <mergeCell ref="T2552:U2553"/>
    <mergeCell ref="V2552:W2553"/>
    <mergeCell ref="X2552:Y2553"/>
    <mergeCell ref="Z2552:AA2553"/>
    <mergeCell ref="AB2552:AC2553"/>
    <mergeCell ref="AD2552:AE2553"/>
    <mergeCell ref="AF2552:AG2553"/>
    <mergeCell ref="AH2552:AI2553"/>
    <mergeCell ref="BD2552:BE2553"/>
    <mergeCell ref="BF2552:BG2553"/>
    <mergeCell ref="AJ2552:AK2553"/>
    <mergeCell ref="AL2552:AM2553"/>
    <mergeCell ref="AN2552:AO2553"/>
    <mergeCell ref="AP2552:AQ2553"/>
    <mergeCell ref="AR2552:AS2553"/>
    <mergeCell ref="AT2552:AU2553"/>
    <mergeCell ref="BH2552:BI2553"/>
    <mergeCell ref="BJ2552:BK2553"/>
    <mergeCell ref="BL2552:BN2553"/>
    <mergeCell ref="BO2552:BO2553"/>
    <mergeCell ref="BP2552:BP2553"/>
    <mergeCell ref="C2553:D2553"/>
    <mergeCell ref="AV2552:AW2553"/>
    <mergeCell ref="AX2552:AY2553"/>
    <mergeCell ref="AZ2552:BA2553"/>
    <mergeCell ref="BB2552:BC2553"/>
    <mergeCell ref="B2554:B2555"/>
    <mergeCell ref="C2554:D2554"/>
    <mergeCell ref="E2554:E2555"/>
    <mergeCell ref="F2554:F2555"/>
    <mergeCell ref="H2554:I2555"/>
    <mergeCell ref="J2554:K2555"/>
    <mergeCell ref="G2554:G2555"/>
    <mergeCell ref="L2554:M2555"/>
    <mergeCell ref="N2554:O2555"/>
    <mergeCell ref="P2554:Q2555"/>
    <mergeCell ref="R2554:S2555"/>
    <mergeCell ref="T2554:U2555"/>
    <mergeCell ref="V2554:W2555"/>
    <mergeCell ref="X2554:Y2555"/>
    <mergeCell ref="Z2554:AA2555"/>
    <mergeCell ref="AB2554:AC2555"/>
    <mergeCell ref="AD2554:AE2555"/>
    <mergeCell ref="AF2554:AG2555"/>
    <mergeCell ref="AH2554:AI2555"/>
    <mergeCell ref="BD2554:BE2555"/>
    <mergeCell ref="BF2554:BG2555"/>
    <mergeCell ref="AJ2554:AK2555"/>
    <mergeCell ref="AL2554:AM2555"/>
    <mergeCell ref="AN2554:AO2555"/>
    <mergeCell ref="AP2554:AQ2555"/>
    <mergeCell ref="AR2554:AS2555"/>
    <mergeCell ref="AT2554:AU2555"/>
    <mergeCell ref="BH2554:BI2555"/>
    <mergeCell ref="BJ2554:BK2555"/>
    <mergeCell ref="BL2554:BN2555"/>
    <mergeCell ref="BO2554:BO2555"/>
    <mergeCell ref="BP2554:BP2555"/>
    <mergeCell ref="C2555:D2555"/>
    <mergeCell ref="AV2554:AW2555"/>
    <mergeCell ref="AX2554:AY2555"/>
    <mergeCell ref="AZ2554:BA2555"/>
    <mergeCell ref="BB2554:BC2555"/>
    <mergeCell ref="B2556:B2557"/>
    <mergeCell ref="C2556:D2556"/>
    <mergeCell ref="E2556:E2557"/>
    <mergeCell ref="F2556:F2557"/>
    <mergeCell ref="H2556:I2557"/>
    <mergeCell ref="J2556:K2557"/>
    <mergeCell ref="G2556:G2557"/>
    <mergeCell ref="L2556:M2557"/>
    <mergeCell ref="N2556:O2557"/>
    <mergeCell ref="P2556:Q2557"/>
    <mergeCell ref="R2556:S2557"/>
    <mergeCell ref="T2556:U2557"/>
    <mergeCell ref="V2556:W2557"/>
    <mergeCell ref="X2556:Y2557"/>
    <mergeCell ref="Z2556:AA2557"/>
    <mergeCell ref="AB2556:AC2557"/>
    <mergeCell ref="AD2556:AE2557"/>
    <mergeCell ref="AF2556:AG2557"/>
    <mergeCell ref="AH2556:AI2557"/>
    <mergeCell ref="BD2556:BE2557"/>
    <mergeCell ref="BF2556:BG2557"/>
    <mergeCell ref="AJ2556:AK2557"/>
    <mergeCell ref="AL2556:AM2557"/>
    <mergeCell ref="AN2556:AO2557"/>
    <mergeCell ref="AP2556:AQ2557"/>
    <mergeCell ref="AR2556:AS2557"/>
    <mergeCell ref="AT2556:AU2557"/>
    <mergeCell ref="BH2556:BI2557"/>
    <mergeCell ref="BJ2556:BK2557"/>
    <mergeCell ref="BL2556:BN2557"/>
    <mergeCell ref="BO2556:BO2557"/>
    <mergeCell ref="BP2556:BP2557"/>
    <mergeCell ref="C2557:D2557"/>
    <mergeCell ref="AV2556:AW2557"/>
    <mergeCell ref="AX2556:AY2557"/>
    <mergeCell ref="AZ2556:BA2557"/>
    <mergeCell ref="BB2556:BC2557"/>
    <mergeCell ref="B2558:B2559"/>
    <mergeCell ref="C2558:D2558"/>
    <mergeCell ref="E2558:E2559"/>
    <mergeCell ref="F2558:F2559"/>
    <mergeCell ref="H2558:I2559"/>
    <mergeCell ref="J2558:K2559"/>
    <mergeCell ref="G2558:G2559"/>
    <mergeCell ref="L2558:M2559"/>
    <mergeCell ref="N2558:O2559"/>
    <mergeCell ref="P2558:Q2559"/>
    <mergeCell ref="R2558:S2559"/>
    <mergeCell ref="T2558:U2559"/>
    <mergeCell ref="V2558:W2559"/>
    <mergeCell ref="X2558:Y2559"/>
    <mergeCell ref="Z2558:AA2559"/>
    <mergeCell ref="AB2558:AC2559"/>
    <mergeCell ref="AD2558:AE2559"/>
    <mergeCell ref="AF2558:AG2559"/>
    <mergeCell ref="AH2558:AI2559"/>
    <mergeCell ref="BD2558:BE2559"/>
    <mergeCell ref="BF2558:BG2559"/>
    <mergeCell ref="AJ2558:AK2559"/>
    <mergeCell ref="AL2558:AM2559"/>
    <mergeCell ref="AN2558:AO2559"/>
    <mergeCell ref="AP2558:AQ2559"/>
    <mergeCell ref="AR2558:AS2559"/>
    <mergeCell ref="AT2558:AU2559"/>
    <mergeCell ref="BH2558:BI2559"/>
    <mergeCell ref="BJ2558:BK2559"/>
    <mergeCell ref="BL2558:BN2559"/>
    <mergeCell ref="BO2558:BO2559"/>
    <mergeCell ref="BP2558:BP2559"/>
    <mergeCell ref="C2559:D2559"/>
    <mergeCell ref="AV2558:AW2559"/>
    <mergeCell ref="AX2558:AY2559"/>
    <mergeCell ref="AZ2558:BA2559"/>
    <mergeCell ref="BB2558:BC2559"/>
    <mergeCell ref="B2560:B2561"/>
    <mergeCell ref="C2560:D2560"/>
    <mergeCell ref="E2560:E2561"/>
    <mergeCell ref="F2560:F2561"/>
    <mergeCell ref="H2560:I2561"/>
    <mergeCell ref="J2560:K2561"/>
    <mergeCell ref="G2560:G2561"/>
    <mergeCell ref="L2560:M2561"/>
    <mergeCell ref="N2560:O2561"/>
    <mergeCell ref="P2560:Q2561"/>
    <mergeCell ref="R2560:S2561"/>
    <mergeCell ref="T2560:U2561"/>
    <mergeCell ref="V2560:W2561"/>
    <mergeCell ref="X2560:Y2561"/>
    <mergeCell ref="Z2560:AA2561"/>
    <mergeCell ref="AB2560:AC2561"/>
    <mergeCell ref="AD2560:AE2561"/>
    <mergeCell ref="AF2560:AG2561"/>
    <mergeCell ref="AH2560:AI2561"/>
    <mergeCell ref="BD2560:BE2561"/>
    <mergeCell ref="BF2560:BG2561"/>
    <mergeCell ref="AJ2560:AK2561"/>
    <mergeCell ref="AL2560:AM2561"/>
    <mergeCell ref="AN2560:AO2561"/>
    <mergeCell ref="AP2560:AQ2561"/>
    <mergeCell ref="AR2560:AS2561"/>
    <mergeCell ref="AT2560:AU2561"/>
    <mergeCell ref="BH2560:BI2561"/>
    <mergeCell ref="BJ2560:BK2561"/>
    <mergeCell ref="BL2560:BN2561"/>
    <mergeCell ref="BO2560:BO2561"/>
    <mergeCell ref="BP2560:BP2561"/>
    <mergeCell ref="C2561:D2561"/>
    <mergeCell ref="AV2560:AW2561"/>
    <mergeCell ref="AX2560:AY2561"/>
    <mergeCell ref="AZ2560:BA2561"/>
    <mergeCell ref="BB2560:BC2561"/>
    <mergeCell ref="B2562:B2563"/>
    <mergeCell ref="C2562:D2562"/>
    <mergeCell ref="E2562:E2563"/>
    <mergeCell ref="F2562:F2563"/>
    <mergeCell ref="H2562:I2563"/>
    <mergeCell ref="J2562:K2563"/>
    <mergeCell ref="G2562:G2563"/>
    <mergeCell ref="L2562:M2563"/>
    <mergeCell ref="N2562:O2563"/>
    <mergeCell ref="P2562:Q2563"/>
    <mergeCell ref="R2562:S2563"/>
    <mergeCell ref="T2562:U2563"/>
    <mergeCell ref="V2562:W2563"/>
    <mergeCell ref="X2562:Y2563"/>
    <mergeCell ref="Z2562:AA2563"/>
    <mergeCell ref="AB2562:AC2563"/>
    <mergeCell ref="AD2562:AE2563"/>
    <mergeCell ref="AF2562:AG2563"/>
    <mergeCell ref="AH2562:AI2563"/>
    <mergeCell ref="BD2562:BE2563"/>
    <mergeCell ref="BF2562:BG2563"/>
    <mergeCell ref="AJ2562:AK2563"/>
    <mergeCell ref="AL2562:AM2563"/>
    <mergeCell ref="AN2562:AO2563"/>
    <mergeCell ref="AP2562:AQ2563"/>
    <mergeCell ref="AR2562:AS2563"/>
    <mergeCell ref="AT2562:AU2563"/>
    <mergeCell ref="BH2562:BI2563"/>
    <mergeCell ref="BJ2562:BK2563"/>
    <mergeCell ref="BL2562:BN2563"/>
    <mergeCell ref="BO2562:BO2563"/>
    <mergeCell ref="BP2562:BP2563"/>
    <mergeCell ref="C2563:D2563"/>
    <mergeCell ref="AV2562:AW2563"/>
    <mergeCell ref="AX2562:AY2563"/>
    <mergeCell ref="AZ2562:BA2563"/>
    <mergeCell ref="BB2562:BC2563"/>
    <mergeCell ref="B2564:B2565"/>
    <mergeCell ref="C2564:D2564"/>
    <mergeCell ref="E2564:E2565"/>
    <mergeCell ref="F2564:F2565"/>
    <mergeCell ref="H2564:I2565"/>
    <mergeCell ref="J2564:K2565"/>
    <mergeCell ref="G2564:G2565"/>
    <mergeCell ref="L2564:M2565"/>
    <mergeCell ref="N2564:O2565"/>
    <mergeCell ref="P2564:Q2565"/>
    <mergeCell ref="R2564:S2565"/>
    <mergeCell ref="T2564:U2565"/>
    <mergeCell ref="V2564:W2565"/>
    <mergeCell ref="X2564:Y2565"/>
    <mergeCell ref="Z2564:AA2565"/>
    <mergeCell ref="AB2564:AC2565"/>
    <mergeCell ref="AD2564:AE2565"/>
    <mergeCell ref="AF2564:AG2565"/>
    <mergeCell ref="AH2564:AI2565"/>
    <mergeCell ref="BD2564:BE2565"/>
    <mergeCell ref="BF2564:BG2565"/>
    <mergeCell ref="AJ2564:AK2565"/>
    <mergeCell ref="AL2564:AM2565"/>
    <mergeCell ref="AN2564:AO2565"/>
    <mergeCell ref="AP2564:AQ2565"/>
    <mergeCell ref="AR2564:AS2565"/>
    <mergeCell ref="AT2564:AU2565"/>
    <mergeCell ref="BH2564:BI2565"/>
    <mergeCell ref="BJ2564:BK2565"/>
    <mergeCell ref="BL2564:BN2565"/>
    <mergeCell ref="BO2564:BO2565"/>
    <mergeCell ref="BP2564:BP2565"/>
    <mergeCell ref="C2565:D2565"/>
    <mergeCell ref="AV2564:AW2565"/>
    <mergeCell ref="AX2564:AY2565"/>
    <mergeCell ref="AZ2564:BA2565"/>
    <mergeCell ref="BB2564:BC2565"/>
    <mergeCell ref="B2566:B2567"/>
    <mergeCell ref="C2566:D2566"/>
    <mergeCell ref="E2566:E2567"/>
    <mergeCell ref="F2566:F2567"/>
    <mergeCell ref="H2566:I2567"/>
    <mergeCell ref="J2566:K2567"/>
    <mergeCell ref="G2566:G2567"/>
    <mergeCell ref="L2566:M2567"/>
    <mergeCell ref="N2566:O2567"/>
    <mergeCell ref="P2566:Q2567"/>
    <mergeCell ref="R2566:S2567"/>
    <mergeCell ref="T2566:U2567"/>
    <mergeCell ref="V2566:W2567"/>
    <mergeCell ref="X2566:Y2567"/>
    <mergeCell ref="Z2566:AA2567"/>
    <mergeCell ref="AB2566:AC2567"/>
    <mergeCell ref="AD2566:AE2567"/>
    <mergeCell ref="AF2566:AG2567"/>
    <mergeCell ref="AH2566:AI2567"/>
    <mergeCell ref="BD2566:BE2567"/>
    <mergeCell ref="BF2566:BG2567"/>
    <mergeCell ref="AJ2566:AK2567"/>
    <mergeCell ref="AL2566:AM2567"/>
    <mergeCell ref="AN2566:AO2567"/>
    <mergeCell ref="AP2566:AQ2567"/>
    <mergeCell ref="AR2566:AS2567"/>
    <mergeCell ref="AT2566:AU2567"/>
    <mergeCell ref="BH2566:BI2567"/>
    <mergeCell ref="BJ2566:BK2567"/>
    <mergeCell ref="BL2566:BN2567"/>
    <mergeCell ref="BO2566:BO2567"/>
    <mergeCell ref="BP2566:BP2567"/>
    <mergeCell ref="C2567:D2567"/>
    <mergeCell ref="AV2566:AW2567"/>
    <mergeCell ref="AX2566:AY2567"/>
    <mergeCell ref="AZ2566:BA2567"/>
    <mergeCell ref="BB2566:BC2567"/>
    <mergeCell ref="B2568:B2569"/>
    <mergeCell ref="C2568:D2568"/>
    <mergeCell ref="E2568:E2569"/>
    <mergeCell ref="F2568:F2569"/>
    <mergeCell ref="H2568:I2569"/>
    <mergeCell ref="J2568:K2569"/>
    <mergeCell ref="G2568:G2569"/>
    <mergeCell ref="L2568:M2569"/>
    <mergeCell ref="N2568:O2569"/>
    <mergeCell ref="P2568:Q2569"/>
    <mergeCell ref="R2568:S2569"/>
    <mergeCell ref="T2568:U2569"/>
    <mergeCell ref="V2568:W2569"/>
    <mergeCell ref="X2568:Y2569"/>
    <mergeCell ref="Z2568:AA2569"/>
    <mergeCell ref="AB2568:AC2569"/>
    <mergeCell ref="AD2568:AE2569"/>
    <mergeCell ref="AF2568:AG2569"/>
    <mergeCell ref="AH2568:AI2569"/>
    <mergeCell ref="BD2568:BE2569"/>
    <mergeCell ref="BF2568:BG2569"/>
    <mergeCell ref="AJ2568:AK2569"/>
    <mergeCell ref="AL2568:AM2569"/>
    <mergeCell ref="AN2568:AO2569"/>
    <mergeCell ref="AP2568:AQ2569"/>
    <mergeCell ref="AR2568:AS2569"/>
    <mergeCell ref="AT2568:AU2569"/>
    <mergeCell ref="BH2568:BI2569"/>
    <mergeCell ref="BJ2568:BK2569"/>
    <mergeCell ref="BL2568:BN2569"/>
    <mergeCell ref="BO2568:BO2569"/>
    <mergeCell ref="BP2568:BP2569"/>
    <mergeCell ref="C2569:D2569"/>
    <mergeCell ref="AV2568:AW2569"/>
    <mergeCell ref="AX2568:AY2569"/>
    <mergeCell ref="AZ2568:BA2569"/>
    <mergeCell ref="BB2568:BC2569"/>
    <mergeCell ref="B2570:B2571"/>
    <mergeCell ref="C2570:D2570"/>
    <mergeCell ref="E2570:E2571"/>
    <mergeCell ref="F2570:F2571"/>
    <mergeCell ref="H2570:I2571"/>
    <mergeCell ref="J2570:K2571"/>
    <mergeCell ref="G2570:G2571"/>
    <mergeCell ref="L2570:M2571"/>
    <mergeCell ref="N2570:O2571"/>
    <mergeCell ref="P2570:Q2571"/>
    <mergeCell ref="R2570:S2571"/>
    <mergeCell ref="T2570:U2571"/>
    <mergeCell ref="V2570:W2571"/>
    <mergeCell ref="X2570:Y2571"/>
    <mergeCell ref="Z2570:AA2571"/>
    <mergeCell ref="AB2570:AC2571"/>
    <mergeCell ref="AD2570:AE2571"/>
    <mergeCell ref="AF2570:AG2571"/>
    <mergeCell ref="AH2570:AI2571"/>
    <mergeCell ref="BD2570:BE2571"/>
    <mergeCell ref="BF2570:BG2571"/>
    <mergeCell ref="AJ2570:AK2571"/>
    <mergeCell ref="AL2570:AM2571"/>
    <mergeCell ref="AN2570:AO2571"/>
    <mergeCell ref="AP2570:AQ2571"/>
    <mergeCell ref="AR2570:AS2571"/>
    <mergeCell ref="AT2570:AU2571"/>
    <mergeCell ref="BH2570:BI2571"/>
    <mergeCell ref="BJ2570:BK2571"/>
    <mergeCell ref="BL2570:BN2571"/>
    <mergeCell ref="BO2570:BO2571"/>
    <mergeCell ref="BP2570:BP2571"/>
    <mergeCell ref="C2571:D2571"/>
    <mergeCell ref="AV2570:AW2571"/>
    <mergeCell ref="AX2570:AY2571"/>
    <mergeCell ref="AZ2570:BA2571"/>
    <mergeCell ref="BB2570:BC2571"/>
    <mergeCell ref="B2572:B2573"/>
    <mergeCell ref="C2572:D2572"/>
    <mergeCell ref="E2572:E2573"/>
    <mergeCell ref="F2572:F2573"/>
    <mergeCell ref="H2572:I2573"/>
    <mergeCell ref="J2572:K2573"/>
    <mergeCell ref="G2572:G2573"/>
    <mergeCell ref="L2572:M2573"/>
    <mergeCell ref="N2572:O2573"/>
    <mergeCell ref="P2572:Q2573"/>
    <mergeCell ref="R2572:S2573"/>
    <mergeCell ref="T2572:U2573"/>
    <mergeCell ref="V2572:W2573"/>
    <mergeCell ref="X2572:Y2573"/>
    <mergeCell ref="Z2572:AA2573"/>
    <mergeCell ref="AB2572:AC2573"/>
    <mergeCell ref="AD2572:AE2573"/>
    <mergeCell ref="AF2572:AG2573"/>
    <mergeCell ref="AH2572:AI2573"/>
    <mergeCell ref="BD2572:BE2573"/>
    <mergeCell ref="BF2572:BG2573"/>
    <mergeCell ref="AJ2572:AK2573"/>
    <mergeCell ref="AL2572:AM2573"/>
    <mergeCell ref="AN2572:AO2573"/>
    <mergeCell ref="AP2572:AQ2573"/>
    <mergeCell ref="AR2572:AS2573"/>
    <mergeCell ref="AT2572:AU2573"/>
    <mergeCell ref="BH2572:BI2573"/>
    <mergeCell ref="BJ2572:BK2573"/>
    <mergeCell ref="BL2572:BN2573"/>
    <mergeCell ref="BO2572:BO2573"/>
    <mergeCell ref="BP2572:BP2573"/>
    <mergeCell ref="C2573:D2573"/>
    <mergeCell ref="AV2572:AW2573"/>
    <mergeCell ref="AX2572:AY2573"/>
    <mergeCell ref="AZ2572:BA2573"/>
    <mergeCell ref="BB2572:BC2573"/>
    <mergeCell ref="B2574:B2575"/>
    <mergeCell ref="C2574:D2574"/>
    <mergeCell ref="E2574:E2575"/>
    <mergeCell ref="F2574:F2575"/>
    <mergeCell ref="H2574:I2575"/>
    <mergeCell ref="J2574:K2575"/>
    <mergeCell ref="G2574:G2575"/>
    <mergeCell ref="L2574:M2575"/>
    <mergeCell ref="N2574:O2575"/>
    <mergeCell ref="P2574:Q2575"/>
    <mergeCell ref="R2574:S2575"/>
    <mergeCell ref="T2574:U2575"/>
    <mergeCell ref="V2574:W2575"/>
    <mergeCell ref="X2574:Y2575"/>
    <mergeCell ref="Z2574:AA2575"/>
    <mergeCell ref="AB2574:AC2575"/>
    <mergeCell ref="AD2574:AE2575"/>
    <mergeCell ref="AF2574:AG2575"/>
    <mergeCell ref="AH2574:AI2575"/>
    <mergeCell ref="BD2574:BE2575"/>
    <mergeCell ref="BF2574:BG2575"/>
    <mergeCell ref="AJ2574:AK2575"/>
    <mergeCell ref="AL2574:AM2575"/>
    <mergeCell ref="AN2574:AO2575"/>
    <mergeCell ref="AP2574:AQ2575"/>
    <mergeCell ref="AR2574:AS2575"/>
    <mergeCell ref="AT2574:AU2575"/>
    <mergeCell ref="BH2574:BI2575"/>
    <mergeCell ref="BJ2574:BK2575"/>
    <mergeCell ref="BL2574:BN2575"/>
    <mergeCell ref="BO2574:BO2575"/>
    <mergeCell ref="BP2574:BP2575"/>
    <mergeCell ref="C2575:D2575"/>
    <mergeCell ref="AV2574:AW2575"/>
    <mergeCell ref="AX2574:AY2575"/>
    <mergeCell ref="AZ2574:BA2575"/>
    <mergeCell ref="BB2574:BC2575"/>
    <mergeCell ref="B2576:B2577"/>
    <mergeCell ref="C2576:D2576"/>
    <mergeCell ref="E2576:E2577"/>
    <mergeCell ref="F2576:F2577"/>
    <mergeCell ref="H2576:I2577"/>
    <mergeCell ref="J2576:K2577"/>
    <mergeCell ref="G2576:G2577"/>
    <mergeCell ref="L2576:M2577"/>
    <mergeCell ref="N2576:O2577"/>
    <mergeCell ref="P2576:Q2577"/>
    <mergeCell ref="R2576:S2577"/>
    <mergeCell ref="T2576:U2577"/>
    <mergeCell ref="V2576:W2577"/>
    <mergeCell ref="X2576:Y2577"/>
    <mergeCell ref="Z2576:AA2577"/>
    <mergeCell ref="AB2576:AC2577"/>
    <mergeCell ref="AD2576:AE2577"/>
    <mergeCell ref="AF2576:AG2577"/>
    <mergeCell ref="AH2576:AI2577"/>
    <mergeCell ref="BD2576:BE2577"/>
    <mergeCell ref="BF2576:BG2577"/>
    <mergeCell ref="AJ2576:AK2577"/>
    <mergeCell ref="AL2576:AM2577"/>
    <mergeCell ref="AN2576:AO2577"/>
    <mergeCell ref="AP2576:AQ2577"/>
    <mergeCell ref="AR2576:AS2577"/>
    <mergeCell ref="AT2576:AU2577"/>
    <mergeCell ref="BH2576:BI2577"/>
    <mergeCell ref="BJ2576:BK2577"/>
    <mergeCell ref="BL2576:BN2577"/>
    <mergeCell ref="BO2576:BO2577"/>
    <mergeCell ref="BP2576:BP2577"/>
    <mergeCell ref="C2577:D2577"/>
    <mergeCell ref="AV2576:AW2577"/>
    <mergeCell ref="AX2576:AY2577"/>
    <mergeCell ref="AZ2576:BA2577"/>
    <mergeCell ref="BB2576:BC2577"/>
    <mergeCell ref="B2578:B2579"/>
    <mergeCell ref="C2578:D2578"/>
    <mergeCell ref="E2578:E2579"/>
    <mergeCell ref="F2578:F2579"/>
    <mergeCell ref="H2578:I2579"/>
    <mergeCell ref="J2578:K2579"/>
    <mergeCell ref="G2578:G2579"/>
    <mergeCell ref="L2578:M2579"/>
    <mergeCell ref="N2578:O2579"/>
    <mergeCell ref="P2578:Q2579"/>
    <mergeCell ref="R2578:S2579"/>
    <mergeCell ref="T2578:U2579"/>
    <mergeCell ref="V2578:W2579"/>
    <mergeCell ref="X2578:Y2579"/>
    <mergeCell ref="Z2578:AA2579"/>
    <mergeCell ref="AB2578:AC2579"/>
    <mergeCell ref="AD2578:AE2579"/>
    <mergeCell ref="AF2578:AG2579"/>
    <mergeCell ref="AH2578:AI2579"/>
    <mergeCell ref="BD2578:BE2579"/>
    <mergeCell ref="BF2578:BG2579"/>
    <mergeCell ref="AJ2578:AK2579"/>
    <mergeCell ref="AL2578:AM2579"/>
    <mergeCell ref="AN2578:AO2579"/>
    <mergeCell ref="AP2578:AQ2579"/>
    <mergeCell ref="AR2578:AS2579"/>
    <mergeCell ref="AT2578:AU2579"/>
    <mergeCell ref="BH2578:BI2579"/>
    <mergeCell ref="BJ2578:BK2579"/>
    <mergeCell ref="BL2578:BN2579"/>
    <mergeCell ref="BO2578:BO2579"/>
    <mergeCell ref="BP2578:BP2579"/>
    <mergeCell ref="C2579:D2579"/>
    <mergeCell ref="AV2578:AW2579"/>
    <mergeCell ref="AX2578:AY2579"/>
    <mergeCell ref="AZ2578:BA2579"/>
    <mergeCell ref="BB2578:BC2579"/>
    <mergeCell ref="B2580:B2581"/>
    <mergeCell ref="C2580:D2580"/>
    <mergeCell ref="E2580:E2581"/>
    <mergeCell ref="F2580:F2581"/>
    <mergeCell ref="H2580:I2581"/>
    <mergeCell ref="J2580:K2581"/>
    <mergeCell ref="G2580:G2581"/>
    <mergeCell ref="L2580:M2581"/>
    <mergeCell ref="N2580:O2581"/>
    <mergeCell ref="P2580:Q2581"/>
    <mergeCell ref="R2580:S2581"/>
    <mergeCell ref="T2580:U2581"/>
    <mergeCell ref="V2580:W2581"/>
    <mergeCell ref="X2580:Y2581"/>
    <mergeCell ref="Z2580:AA2581"/>
    <mergeCell ref="AB2580:AC2581"/>
    <mergeCell ref="AD2580:AE2581"/>
    <mergeCell ref="AF2580:AG2581"/>
    <mergeCell ref="AH2580:AI2581"/>
    <mergeCell ref="BD2580:BE2581"/>
    <mergeCell ref="BF2580:BG2581"/>
    <mergeCell ref="AJ2580:AK2581"/>
    <mergeCell ref="AL2580:AM2581"/>
    <mergeCell ref="AN2580:AO2581"/>
    <mergeCell ref="AP2580:AQ2581"/>
    <mergeCell ref="AR2580:AS2581"/>
    <mergeCell ref="AT2580:AU2581"/>
    <mergeCell ref="BH2580:BI2581"/>
    <mergeCell ref="BJ2580:BK2581"/>
    <mergeCell ref="BL2580:BN2581"/>
    <mergeCell ref="BO2580:BO2581"/>
    <mergeCell ref="BP2580:BP2581"/>
    <mergeCell ref="C2581:D2581"/>
    <mergeCell ref="AV2580:AW2581"/>
    <mergeCell ref="AX2580:AY2581"/>
    <mergeCell ref="AZ2580:BA2581"/>
    <mergeCell ref="BB2580:BC2581"/>
    <mergeCell ref="B2582:B2583"/>
    <mergeCell ref="C2582:D2582"/>
    <mergeCell ref="E2582:E2583"/>
    <mergeCell ref="F2582:F2583"/>
    <mergeCell ref="H2582:I2583"/>
    <mergeCell ref="J2582:K2583"/>
    <mergeCell ref="G2582:G2583"/>
    <mergeCell ref="L2582:M2583"/>
    <mergeCell ref="N2582:O2583"/>
    <mergeCell ref="P2582:Q2583"/>
    <mergeCell ref="R2582:S2583"/>
    <mergeCell ref="T2582:U2583"/>
    <mergeCell ref="V2582:W2583"/>
    <mergeCell ref="X2582:Y2583"/>
    <mergeCell ref="Z2582:AA2583"/>
    <mergeCell ref="AB2582:AC2583"/>
    <mergeCell ref="AD2582:AE2583"/>
    <mergeCell ref="AF2582:AG2583"/>
    <mergeCell ref="AH2582:AI2583"/>
    <mergeCell ref="BD2582:BE2583"/>
    <mergeCell ref="BF2582:BG2583"/>
    <mergeCell ref="AJ2582:AK2583"/>
    <mergeCell ref="AL2582:AM2583"/>
    <mergeCell ref="AN2582:AO2583"/>
    <mergeCell ref="AP2582:AQ2583"/>
    <mergeCell ref="AR2582:AS2583"/>
    <mergeCell ref="AT2582:AU2583"/>
    <mergeCell ref="BH2582:BI2583"/>
    <mergeCell ref="BJ2582:BK2583"/>
    <mergeCell ref="BL2582:BN2583"/>
    <mergeCell ref="BO2582:BO2583"/>
    <mergeCell ref="BP2582:BP2583"/>
    <mergeCell ref="C2583:D2583"/>
    <mergeCell ref="AV2582:AW2583"/>
    <mergeCell ref="AX2582:AY2583"/>
    <mergeCell ref="AZ2582:BA2583"/>
    <mergeCell ref="BB2582:BC2583"/>
    <mergeCell ref="B2584:B2585"/>
    <mergeCell ref="C2584:D2584"/>
    <mergeCell ref="E2584:E2585"/>
    <mergeCell ref="F2584:F2585"/>
    <mergeCell ref="H2584:I2585"/>
    <mergeCell ref="J2584:K2585"/>
    <mergeCell ref="G2584:G2585"/>
    <mergeCell ref="L2584:M2585"/>
    <mergeCell ref="N2584:O2585"/>
    <mergeCell ref="P2584:Q2585"/>
    <mergeCell ref="R2584:S2585"/>
    <mergeCell ref="T2584:U2585"/>
    <mergeCell ref="V2584:W2585"/>
    <mergeCell ref="X2584:Y2585"/>
    <mergeCell ref="Z2584:AA2585"/>
    <mergeCell ref="AB2584:AC2585"/>
    <mergeCell ref="AD2584:AE2585"/>
    <mergeCell ref="AF2584:AG2585"/>
    <mergeCell ref="AH2584:AI2585"/>
    <mergeCell ref="BD2584:BE2585"/>
    <mergeCell ref="BF2584:BG2585"/>
    <mergeCell ref="AJ2584:AK2585"/>
    <mergeCell ref="AL2584:AM2585"/>
    <mergeCell ref="AN2584:AO2585"/>
    <mergeCell ref="AP2584:AQ2585"/>
    <mergeCell ref="AR2584:AS2585"/>
    <mergeCell ref="AT2584:AU2585"/>
    <mergeCell ref="BH2584:BI2585"/>
    <mergeCell ref="BJ2584:BK2585"/>
    <mergeCell ref="BL2584:BN2585"/>
    <mergeCell ref="BO2584:BO2585"/>
    <mergeCell ref="BP2584:BP2585"/>
    <mergeCell ref="C2585:D2585"/>
    <mergeCell ref="AV2584:AW2585"/>
    <mergeCell ref="AX2584:AY2585"/>
    <mergeCell ref="AZ2584:BA2585"/>
    <mergeCell ref="BB2584:BC2585"/>
    <mergeCell ref="B2586:B2587"/>
    <mergeCell ref="C2586:D2586"/>
    <mergeCell ref="E2586:E2587"/>
    <mergeCell ref="F2586:F2587"/>
    <mergeCell ref="H2586:I2587"/>
    <mergeCell ref="J2586:K2587"/>
    <mergeCell ref="G2586:G2587"/>
    <mergeCell ref="L2586:M2587"/>
    <mergeCell ref="N2586:O2587"/>
    <mergeCell ref="P2586:Q2587"/>
    <mergeCell ref="R2586:S2587"/>
    <mergeCell ref="T2586:U2587"/>
    <mergeCell ref="V2586:W2587"/>
    <mergeCell ref="X2586:Y2587"/>
    <mergeCell ref="Z2586:AA2587"/>
    <mergeCell ref="AB2586:AC2587"/>
    <mergeCell ref="AD2586:AE2587"/>
    <mergeCell ref="AF2586:AG2587"/>
    <mergeCell ref="AH2586:AI2587"/>
    <mergeCell ref="BD2586:BE2587"/>
    <mergeCell ref="BF2586:BG2587"/>
    <mergeCell ref="AJ2586:AK2587"/>
    <mergeCell ref="AL2586:AM2587"/>
    <mergeCell ref="AN2586:AO2587"/>
    <mergeCell ref="AP2586:AQ2587"/>
    <mergeCell ref="AR2586:AS2587"/>
    <mergeCell ref="AT2586:AU2587"/>
    <mergeCell ref="BH2586:BI2587"/>
    <mergeCell ref="BJ2586:BK2587"/>
    <mergeCell ref="BL2586:BN2587"/>
    <mergeCell ref="BO2586:BO2587"/>
    <mergeCell ref="BP2586:BP2587"/>
    <mergeCell ref="C2587:D2587"/>
    <mergeCell ref="AV2586:AW2587"/>
    <mergeCell ref="AX2586:AY2587"/>
    <mergeCell ref="AZ2586:BA2587"/>
    <mergeCell ref="BB2586:BC2587"/>
    <mergeCell ref="B2588:C2589"/>
    <mergeCell ref="D2588:E2589"/>
    <mergeCell ref="H2588:I2589"/>
    <mergeCell ref="J2588:K2589"/>
    <mergeCell ref="L2588:M2589"/>
    <mergeCell ref="N2588:O2589"/>
    <mergeCell ref="P2588:Q2589"/>
    <mergeCell ref="R2588:S2589"/>
    <mergeCell ref="T2588:U2589"/>
    <mergeCell ref="V2588:W2589"/>
    <mergeCell ref="X2588:Y2589"/>
    <mergeCell ref="Z2588:AA2589"/>
    <mergeCell ref="AB2588:AC2589"/>
    <mergeCell ref="AD2588:AE2589"/>
    <mergeCell ref="AF2588:AG2589"/>
    <mergeCell ref="AH2588:AI2589"/>
    <mergeCell ref="AJ2588:AK2589"/>
    <mergeCell ref="AL2588:AM2589"/>
    <mergeCell ref="AN2588:AO2589"/>
    <mergeCell ref="AP2588:AQ2589"/>
    <mergeCell ref="AR2588:AS2589"/>
    <mergeCell ref="AT2588:AU2589"/>
    <mergeCell ref="AV2588:AW2589"/>
    <mergeCell ref="AX2588:AY2589"/>
    <mergeCell ref="AZ2588:BA2589"/>
    <mergeCell ref="BB2588:BC2589"/>
    <mergeCell ref="BD2588:BE2589"/>
    <mergeCell ref="BF2588:BG2589"/>
    <mergeCell ref="BH2588:BI2589"/>
    <mergeCell ref="BJ2588:BK2589"/>
    <mergeCell ref="BL2588:BN2589"/>
    <mergeCell ref="BO2588:BO2589"/>
    <mergeCell ref="BP2588:BP2589"/>
    <mergeCell ref="B2590:C2590"/>
    <mergeCell ref="D2590:E2590"/>
    <mergeCell ref="H2590:I2590"/>
    <mergeCell ref="J2590:K2590"/>
    <mergeCell ref="L2590:M2590"/>
    <mergeCell ref="N2590:O2590"/>
    <mergeCell ref="P2590:Q2590"/>
    <mergeCell ref="R2590:S2590"/>
    <mergeCell ref="T2590:U2590"/>
    <mergeCell ref="V2590:W2590"/>
    <mergeCell ref="X2590:Y2590"/>
    <mergeCell ref="Z2590:AA2590"/>
    <mergeCell ref="AB2590:AC2590"/>
    <mergeCell ref="AD2590:AE2590"/>
    <mergeCell ref="AF2590:AG2590"/>
    <mergeCell ref="AH2590:AI2590"/>
    <mergeCell ref="AJ2590:AK2590"/>
    <mergeCell ref="AL2590:AM2590"/>
    <mergeCell ref="AN2590:AO2590"/>
    <mergeCell ref="AP2590:AQ2590"/>
    <mergeCell ref="AR2590:AS2590"/>
    <mergeCell ref="AT2590:AU2590"/>
    <mergeCell ref="AV2590:AW2590"/>
    <mergeCell ref="AX2590:AY2590"/>
    <mergeCell ref="AZ2590:BA2590"/>
    <mergeCell ref="BB2590:BC2590"/>
    <mergeCell ref="BD2590:BE2590"/>
    <mergeCell ref="BF2590:BG2590"/>
    <mergeCell ref="BH2590:BI2590"/>
    <mergeCell ref="BJ2590:BK2590"/>
    <mergeCell ref="BL2590:BN2590"/>
    <mergeCell ref="D2591:E2591"/>
    <mergeCell ref="J2591:K2591"/>
    <mergeCell ref="L2591:M2591"/>
    <mergeCell ref="N2591:O2591"/>
    <mergeCell ref="AZ2591:BA2591"/>
    <mergeCell ref="BB2591:BC2591"/>
    <mergeCell ref="AD2591:AE2591"/>
    <mergeCell ref="AF2591:AG2591"/>
    <mergeCell ref="AH2591:AI2591"/>
    <mergeCell ref="AJ2591:AK2591"/>
    <mergeCell ref="BD2591:BE2591"/>
    <mergeCell ref="BF2591:BG2591"/>
    <mergeCell ref="BH2591:BI2591"/>
    <mergeCell ref="BJ2591:BK2591"/>
    <mergeCell ref="BL2591:BN2591"/>
    <mergeCell ref="B2593:C2593"/>
    <mergeCell ref="D2593:E2593"/>
    <mergeCell ref="H2593:J2593"/>
    <mergeCell ref="L2593:N2593"/>
    <mergeCell ref="O2593:R2593"/>
    <mergeCell ref="S2593:U2593"/>
    <mergeCell ref="W2593:Y2593"/>
    <mergeCell ref="Z2593:AC2593"/>
    <mergeCell ref="AD2593:AF2593"/>
    <mergeCell ref="AH2593:AJ2593"/>
    <mergeCell ref="AK2593:AN2593"/>
    <mergeCell ref="AO2593:AQ2593"/>
    <mergeCell ref="AS2593:AU2593"/>
    <mergeCell ref="AZ2593:BD2593"/>
    <mergeCell ref="BE2593:BG2593"/>
    <mergeCell ref="BI2593:BK2593"/>
    <mergeCell ref="B2595:C2595"/>
    <mergeCell ref="D2595:E2595"/>
    <mergeCell ref="H2595:J2595"/>
    <mergeCell ref="L2595:N2595"/>
    <mergeCell ref="O2595:R2595"/>
    <mergeCell ref="S2595:U2595"/>
    <mergeCell ref="W2595:Y2595"/>
    <mergeCell ref="Z2595:AC2595"/>
    <mergeCell ref="AD2595:AF2595"/>
    <mergeCell ref="AH2595:AJ2595"/>
    <mergeCell ref="AK2595:AN2595"/>
    <mergeCell ref="AO2595:AQ2595"/>
    <mergeCell ref="AS2595:AU2595"/>
    <mergeCell ref="AZ2595:BD2595"/>
    <mergeCell ref="BE2595:BG2595"/>
    <mergeCell ref="BI2595:BK2595"/>
    <mergeCell ref="BA2596:BN2596"/>
    <mergeCell ref="B2598:BN2598"/>
    <mergeCell ref="BN2599:BP2600"/>
    <mergeCell ref="E2600:AC2600"/>
    <mergeCell ref="AE2600:AK2600"/>
    <mergeCell ref="AL2600:BM2600"/>
    <mergeCell ref="C2602:D2602"/>
    <mergeCell ref="E2602:AC2602"/>
    <mergeCell ref="AE2602:AH2602"/>
    <mergeCell ref="AI2602:AZ2602"/>
    <mergeCell ref="BA2602:BC2602"/>
    <mergeCell ref="BD2602:BM2602"/>
    <mergeCell ref="B2605:B2606"/>
    <mergeCell ref="C2605:D2606"/>
    <mergeCell ref="H2605:I2606"/>
    <mergeCell ref="J2605:O2605"/>
    <mergeCell ref="P2605:U2605"/>
    <mergeCell ref="V2605:W2606"/>
    <mergeCell ref="X2605:Y2606"/>
    <mergeCell ref="Z2605:AA2606"/>
    <mergeCell ref="AB2605:AG2605"/>
    <mergeCell ref="AH2605:AM2605"/>
    <mergeCell ref="AN2605:AS2605"/>
    <mergeCell ref="AT2605:AY2605"/>
    <mergeCell ref="AZ2605:BE2605"/>
    <mergeCell ref="BF2605:BK2605"/>
    <mergeCell ref="BL2605:BN2606"/>
    <mergeCell ref="AR2606:AS2606"/>
    <mergeCell ref="AT2606:AU2606"/>
    <mergeCell ref="AV2606:AW2606"/>
    <mergeCell ref="AX2606:AY2606"/>
    <mergeCell ref="BO2605:BO2606"/>
    <mergeCell ref="BP2605:BP2606"/>
    <mergeCell ref="J2606:K2606"/>
    <mergeCell ref="L2606:M2606"/>
    <mergeCell ref="N2606:O2606"/>
    <mergeCell ref="P2606:Q2606"/>
    <mergeCell ref="R2606:S2606"/>
    <mergeCell ref="T2606:U2606"/>
    <mergeCell ref="AB2606:AC2606"/>
    <mergeCell ref="AD2606:AE2606"/>
    <mergeCell ref="AF2606:AG2606"/>
    <mergeCell ref="AH2606:AI2606"/>
    <mergeCell ref="AJ2606:AK2606"/>
    <mergeCell ref="AL2606:AM2606"/>
    <mergeCell ref="AN2606:AO2606"/>
    <mergeCell ref="AP2606:AQ2606"/>
    <mergeCell ref="AZ2606:BA2606"/>
    <mergeCell ref="BB2606:BC2606"/>
    <mergeCell ref="BD2606:BE2606"/>
    <mergeCell ref="BF2606:BG2606"/>
    <mergeCell ref="BH2606:BI2606"/>
    <mergeCell ref="BJ2606:BK2606"/>
    <mergeCell ref="B2607:B2608"/>
    <mergeCell ref="C2607:D2607"/>
    <mergeCell ref="E2607:E2608"/>
    <mergeCell ref="F2607:F2608"/>
    <mergeCell ref="H2607:I2608"/>
    <mergeCell ref="J2607:K2608"/>
    <mergeCell ref="L2607:M2608"/>
    <mergeCell ref="N2607:O2608"/>
    <mergeCell ref="P2607:Q2608"/>
    <mergeCell ref="R2607:S2608"/>
    <mergeCell ref="T2607:U2608"/>
    <mergeCell ref="V2607:W2608"/>
    <mergeCell ref="X2607:Y2608"/>
    <mergeCell ref="Z2607:AA2608"/>
    <mergeCell ref="AB2607:AC2608"/>
    <mergeCell ref="AD2607:AE2608"/>
    <mergeCell ref="AF2607:AG2608"/>
    <mergeCell ref="AH2607:AI2608"/>
    <mergeCell ref="BD2607:BE2608"/>
    <mergeCell ref="BF2607:BG2608"/>
    <mergeCell ref="AJ2607:AK2608"/>
    <mergeCell ref="AL2607:AM2608"/>
    <mergeCell ref="AN2607:AO2608"/>
    <mergeCell ref="AP2607:AQ2608"/>
    <mergeCell ref="AR2607:AS2608"/>
    <mergeCell ref="AT2607:AU2608"/>
    <mergeCell ref="BH2607:BI2608"/>
    <mergeCell ref="BJ2607:BK2608"/>
    <mergeCell ref="BL2607:BN2608"/>
    <mergeCell ref="BO2607:BO2608"/>
    <mergeCell ref="BP2607:BP2608"/>
    <mergeCell ref="C2608:D2608"/>
    <mergeCell ref="AV2607:AW2608"/>
    <mergeCell ref="AX2607:AY2608"/>
    <mergeCell ref="AZ2607:BA2608"/>
    <mergeCell ref="BB2607:BC2608"/>
    <mergeCell ref="B2609:B2610"/>
    <mergeCell ref="C2609:D2609"/>
    <mergeCell ref="E2609:E2610"/>
    <mergeCell ref="F2609:F2610"/>
    <mergeCell ref="H2609:I2610"/>
    <mergeCell ref="J2609:K2610"/>
    <mergeCell ref="L2609:M2610"/>
    <mergeCell ref="N2609:O2610"/>
    <mergeCell ref="P2609:Q2610"/>
    <mergeCell ref="R2609:S2610"/>
    <mergeCell ref="T2609:U2610"/>
    <mergeCell ref="V2609:W2610"/>
    <mergeCell ref="X2609:Y2610"/>
    <mergeCell ref="Z2609:AA2610"/>
    <mergeCell ref="AB2609:AC2610"/>
    <mergeCell ref="AD2609:AE2610"/>
    <mergeCell ref="AF2609:AG2610"/>
    <mergeCell ref="AH2609:AI2610"/>
    <mergeCell ref="BD2609:BE2610"/>
    <mergeCell ref="BF2609:BG2610"/>
    <mergeCell ref="AJ2609:AK2610"/>
    <mergeCell ref="AL2609:AM2610"/>
    <mergeCell ref="AN2609:AO2610"/>
    <mergeCell ref="AP2609:AQ2610"/>
    <mergeCell ref="AR2609:AS2610"/>
    <mergeCell ref="AT2609:AU2610"/>
    <mergeCell ref="BH2609:BI2610"/>
    <mergeCell ref="BJ2609:BK2610"/>
    <mergeCell ref="BL2609:BN2610"/>
    <mergeCell ref="BO2609:BO2610"/>
    <mergeCell ref="BP2609:BP2610"/>
    <mergeCell ref="C2610:D2610"/>
    <mergeCell ref="AV2609:AW2610"/>
    <mergeCell ref="AX2609:AY2610"/>
    <mergeCell ref="AZ2609:BA2610"/>
    <mergeCell ref="BB2609:BC2610"/>
    <mergeCell ref="B2611:B2612"/>
    <mergeCell ref="C2611:D2611"/>
    <mergeCell ref="E2611:E2612"/>
    <mergeCell ref="F2611:F2612"/>
    <mergeCell ref="H2611:I2612"/>
    <mergeCell ref="J2611:K2612"/>
    <mergeCell ref="L2611:M2612"/>
    <mergeCell ref="N2611:O2612"/>
    <mergeCell ref="P2611:Q2612"/>
    <mergeCell ref="R2611:S2612"/>
    <mergeCell ref="T2611:U2612"/>
    <mergeCell ref="V2611:W2612"/>
    <mergeCell ref="X2611:Y2612"/>
    <mergeCell ref="Z2611:AA2612"/>
    <mergeCell ref="AB2611:AC2612"/>
    <mergeCell ref="AD2611:AE2612"/>
    <mergeCell ref="AF2611:AG2612"/>
    <mergeCell ref="AH2611:AI2612"/>
    <mergeCell ref="BD2611:BE2612"/>
    <mergeCell ref="BF2611:BG2612"/>
    <mergeCell ref="AJ2611:AK2612"/>
    <mergeCell ref="AL2611:AM2612"/>
    <mergeCell ref="AN2611:AO2612"/>
    <mergeCell ref="AP2611:AQ2612"/>
    <mergeCell ref="AR2611:AS2612"/>
    <mergeCell ref="AT2611:AU2612"/>
    <mergeCell ref="BH2611:BI2612"/>
    <mergeCell ref="BJ2611:BK2612"/>
    <mergeCell ref="BL2611:BN2612"/>
    <mergeCell ref="BO2611:BO2612"/>
    <mergeCell ref="BP2611:BP2612"/>
    <mergeCell ref="C2612:D2612"/>
    <mergeCell ref="AV2611:AW2612"/>
    <mergeCell ref="AX2611:AY2612"/>
    <mergeCell ref="AZ2611:BA2612"/>
    <mergeCell ref="BB2611:BC2612"/>
    <mergeCell ref="B2613:B2614"/>
    <mergeCell ref="C2613:D2613"/>
    <mergeCell ref="E2613:E2614"/>
    <mergeCell ref="F2613:F2614"/>
    <mergeCell ref="H2613:I2614"/>
    <mergeCell ref="J2613:K2614"/>
    <mergeCell ref="L2613:M2614"/>
    <mergeCell ref="N2613:O2614"/>
    <mergeCell ref="P2613:Q2614"/>
    <mergeCell ref="R2613:S2614"/>
    <mergeCell ref="T2613:U2614"/>
    <mergeCell ref="V2613:W2614"/>
    <mergeCell ref="X2613:Y2614"/>
    <mergeCell ref="Z2613:AA2614"/>
    <mergeCell ref="AB2613:AC2614"/>
    <mergeCell ref="AD2613:AE2614"/>
    <mergeCell ref="AF2613:AG2614"/>
    <mergeCell ref="AH2613:AI2614"/>
    <mergeCell ref="BD2613:BE2614"/>
    <mergeCell ref="BF2613:BG2614"/>
    <mergeCell ref="AJ2613:AK2614"/>
    <mergeCell ref="AL2613:AM2614"/>
    <mergeCell ref="AN2613:AO2614"/>
    <mergeCell ref="AP2613:AQ2614"/>
    <mergeCell ref="AR2613:AS2614"/>
    <mergeCell ref="AT2613:AU2614"/>
    <mergeCell ref="BH2613:BI2614"/>
    <mergeCell ref="BJ2613:BK2614"/>
    <mergeCell ref="BL2613:BN2614"/>
    <mergeCell ref="BO2613:BO2614"/>
    <mergeCell ref="BP2613:BP2614"/>
    <mergeCell ref="C2614:D2614"/>
    <mergeCell ref="AV2613:AW2614"/>
    <mergeCell ref="AX2613:AY2614"/>
    <mergeCell ref="AZ2613:BA2614"/>
    <mergeCell ref="BB2613:BC2614"/>
    <mergeCell ref="B2615:B2616"/>
    <mergeCell ref="C2615:D2615"/>
    <mergeCell ref="E2615:E2616"/>
    <mergeCell ref="F2615:F2616"/>
    <mergeCell ref="H2615:I2616"/>
    <mergeCell ref="J2615:K2616"/>
    <mergeCell ref="L2615:M2616"/>
    <mergeCell ref="N2615:O2616"/>
    <mergeCell ref="P2615:Q2616"/>
    <mergeCell ref="R2615:S2616"/>
    <mergeCell ref="T2615:U2616"/>
    <mergeCell ref="V2615:W2616"/>
    <mergeCell ref="X2615:Y2616"/>
    <mergeCell ref="Z2615:AA2616"/>
    <mergeCell ref="AB2615:AC2616"/>
    <mergeCell ref="AD2615:AE2616"/>
    <mergeCell ref="AF2615:AG2616"/>
    <mergeCell ref="AH2615:AI2616"/>
    <mergeCell ref="BD2615:BE2616"/>
    <mergeCell ref="BF2615:BG2616"/>
    <mergeCell ref="AJ2615:AK2616"/>
    <mergeCell ref="AL2615:AM2616"/>
    <mergeCell ref="AN2615:AO2616"/>
    <mergeCell ref="AP2615:AQ2616"/>
    <mergeCell ref="AR2615:AS2616"/>
    <mergeCell ref="AT2615:AU2616"/>
    <mergeCell ref="BH2615:BI2616"/>
    <mergeCell ref="BJ2615:BK2616"/>
    <mergeCell ref="BL2615:BN2616"/>
    <mergeCell ref="BO2615:BO2616"/>
    <mergeCell ref="BP2615:BP2616"/>
    <mergeCell ref="C2616:D2616"/>
    <mergeCell ref="AV2615:AW2616"/>
    <mergeCell ref="AX2615:AY2616"/>
    <mergeCell ref="AZ2615:BA2616"/>
    <mergeCell ref="BB2615:BC2616"/>
    <mergeCell ref="B2617:B2618"/>
    <mergeCell ref="C2617:D2617"/>
    <mergeCell ref="E2617:E2618"/>
    <mergeCell ref="F2617:F2618"/>
    <mergeCell ref="H2617:I2618"/>
    <mergeCell ref="J2617:K2618"/>
    <mergeCell ref="G2617:G2618"/>
    <mergeCell ref="L2617:M2618"/>
    <mergeCell ref="N2617:O2618"/>
    <mergeCell ref="P2617:Q2618"/>
    <mergeCell ref="R2617:S2618"/>
    <mergeCell ref="T2617:U2618"/>
    <mergeCell ref="V2617:W2618"/>
    <mergeCell ref="X2617:Y2618"/>
    <mergeCell ref="Z2617:AA2618"/>
    <mergeCell ref="AB2617:AC2618"/>
    <mergeCell ref="AD2617:AE2618"/>
    <mergeCell ref="AF2617:AG2618"/>
    <mergeCell ref="AH2617:AI2618"/>
    <mergeCell ref="BD2617:BE2618"/>
    <mergeCell ref="BF2617:BG2618"/>
    <mergeCell ref="AJ2617:AK2618"/>
    <mergeCell ref="AL2617:AM2618"/>
    <mergeCell ref="AN2617:AO2618"/>
    <mergeCell ref="AP2617:AQ2618"/>
    <mergeCell ref="AR2617:AS2618"/>
    <mergeCell ref="AT2617:AU2618"/>
    <mergeCell ref="BH2617:BI2618"/>
    <mergeCell ref="BJ2617:BK2618"/>
    <mergeCell ref="BL2617:BN2618"/>
    <mergeCell ref="BO2617:BO2618"/>
    <mergeCell ref="BP2617:BP2618"/>
    <mergeCell ref="C2618:D2618"/>
    <mergeCell ref="AV2617:AW2618"/>
    <mergeCell ref="AX2617:AY2618"/>
    <mergeCell ref="AZ2617:BA2618"/>
    <mergeCell ref="BB2617:BC2618"/>
    <mergeCell ref="B2619:B2620"/>
    <mergeCell ref="C2619:D2619"/>
    <mergeCell ref="E2619:E2620"/>
    <mergeCell ref="F2619:F2620"/>
    <mergeCell ref="H2619:I2620"/>
    <mergeCell ref="J2619:K2620"/>
    <mergeCell ref="G2619:G2620"/>
    <mergeCell ref="L2619:M2620"/>
    <mergeCell ref="N2619:O2620"/>
    <mergeCell ref="P2619:Q2620"/>
    <mergeCell ref="R2619:S2620"/>
    <mergeCell ref="T2619:U2620"/>
    <mergeCell ref="V2619:W2620"/>
    <mergeCell ref="X2619:Y2620"/>
    <mergeCell ref="Z2619:AA2620"/>
    <mergeCell ref="AB2619:AC2620"/>
    <mergeCell ref="AD2619:AE2620"/>
    <mergeCell ref="AF2619:AG2620"/>
    <mergeCell ref="AH2619:AI2620"/>
    <mergeCell ref="BD2619:BE2620"/>
    <mergeCell ref="BF2619:BG2620"/>
    <mergeCell ref="AJ2619:AK2620"/>
    <mergeCell ref="AL2619:AM2620"/>
    <mergeCell ref="AN2619:AO2620"/>
    <mergeCell ref="AP2619:AQ2620"/>
    <mergeCell ref="AR2619:AS2620"/>
    <mergeCell ref="AT2619:AU2620"/>
    <mergeCell ref="BH2619:BI2620"/>
    <mergeCell ref="BJ2619:BK2620"/>
    <mergeCell ref="BL2619:BN2620"/>
    <mergeCell ref="BO2619:BO2620"/>
    <mergeCell ref="BP2619:BP2620"/>
    <mergeCell ref="C2620:D2620"/>
    <mergeCell ref="AV2619:AW2620"/>
    <mergeCell ref="AX2619:AY2620"/>
    <mergeCell ref="AZ2619:BA2620"/>
    <mergeCell ref="BB2619:BC2620"/>
    <mergeCell ref="B2621:B2622"/>
    <mergeCell ref="C2621:D2621"/>
    <mergeCell ref="E2621:E2622"/>
    <mergeCell ref="F2621:F2622"/>
    <mergeCell ref="H2621:I2622"/>
    <mergeCell ref="J2621:K2622"/>
    <mergeCell ref="G2621:G2622"/>
    <mergeCell ref="L2621:M2622"/>
    <mergeCell ref="N2621:O2622"/>
    <mergeCell ref="P2621:Q2622"/>
    <mergeCell ref="R2621:S2622"/>
    <mergeCell ref="T2621:U2622"/>
    <mergeCell ref="V2621:W2622"/>
    <mergeCell ref="X2621:Y2622"/>
    <mergeCell ref="Z2621:AA2622"/>
    <mergeCell ref="AB2621:AC2622"/>
    <mergeCell ref="AD2621:AE2622"/>
    <mergeCell ref="AF2621:AG2622"/>
    <mergeCell ref="AH2621:AI2622"/>
    <mergeCell ref="BD2621:BE2622"/>
    <mergeCell ref="BF2621:BG2622"/>
    <mergeCell ref="AJ2621:AK2622"/>
    <mergeCell ref="AL2621:AM2622"/>
    <mergeCell ref="AN2621:AO2622"/>
    <mergeCell ref="AP2621:AQ2622"/>
    <mergeCell ref="AR2621:AS2622"/>
    <mergeCell ref="AT2621:AU2622"/>
    <mergeCell ref="BH2621:BI2622"/>
    <mergeCell ref="BJ2621:BK2622"/>
    <mergeCell ref="BL2621:BN2622"/>
    <mergeCell ref="BO2621:BO2622"/>
    <mergeCell ref="BP2621:BP2622"/>
    <mergeCell ref="C2622:D2622"/>
    <mergeCell ref="AV2621:AW2622"/>
    <mergeCell ref="AX2621:AY2622"/>
    <mergeCell ref="AZ2621:BA2622"/>
    <mergeCell ref="BB2621:BC2622"/>
    <mergeCell ref="B2623:B2624"/>
    <mergeCell ref="C2623:D2623"/>
    <mergeCell ref="E2623:E2624"/>
    <mergeCell ref="F2623:F2624"/>
    <mergeCell ref="H2623:I2624"/>
    <mergeCell ref="J2623:K2624"/>
    <mergeCell ref="G2623:G2624"/>
    <mergeCell ref="L2623:M2624"/>
    <mergeCell ref="N2623:O2624"/>
    <mergeCell ref="P2623:Q2624"/>
    <mergeCell ref="R2623:S2624"/>
    <mergeCell ref="T2623:U2624"/>
    <mergeCell ref="V2623:W2624"/>
    <mergeCell ref="X2623:Y2624"/>
    <mergeCell ref="Z2623:AA2624"/>
    <mergeCell ref="AB2623:AC2624"/>
    <mergeCell ref="AD2623:AE2624"/>
    <mergeCell ref="AF2623:AG2624"/>
    <mergeCell ref="AH2623:AI2624"/>
    <mergeCell ref="BD2623:BE2624"/>
    <mergeCell ref="BF2623:BG2624"/>
    <mergeCell ref="AJ2623:AK2624"/>
    <mergeCell ref="AL2623:AM2624"/>
    <mergeCell ref="AN2623:AO2624"/>
    <mergeCell ref="AP2623:AQ2624"/>
    <mergeCell ref="AR2623:AS2624"/>
    <mergeCell ref="AT2623:AU2624"/>
    <mergeCell ref="BH2623:BI2624"/>
    <mergeCell ref="BJ2623:BK2624"/>
    <mergeCell ref="BL2623:BN2624"/>
    <mergeCell ref="BO2623:BO2624"/>
    <mergeCell ref="BP2623:BP2624"/>
    <mergeCell ref="C2624:D2624"/>
    <mergeCell ref="AV2623:AW2624"/>
    <mergeCell ref="AX2623:AY2624"/>
    <mergeCell ref="AZ2623:BA2624"/>
    <mergeCell ref="BB2623:BC2624"/>
    <mergeCell ref="B2625:B2626"/>
    <mergeCell ref="C2625:D2625"/>
    <mergeCell ref="E2625:E2626"/>
    <mergeCell ref="F2625:F2626"/>
    <mergeCell ref="H2625:I2626"/>
    <mergeCell ref="J2625:K2626"/>
    <mergeCell ref="G2625:G2626"/>
    <mergeCell ref="L2625:M2626"/>
    <mergeCell ref="N2625:O2626"/>
    <mergeCell ref="P2625:Q2626"/>
    <mergeCell ref="R2625:S2626"/>
    <mergeCell ref="T2625:U2626"/>
    <mergeCell ref="V2625:W2626"/>
    <mergeCell ref="X2625:Y2626"/>
    <mergeCell ref="Z2625:AA2626"/>
    <mergeCell ref="AB2625:AC2626"/>
    <mergeCell ref="AD2625:AE2626"/>
    <mergeCell ref="AF2625:AG2626"/>
    <mergeCell ref="AH2625:AI2626"/>
    <mergeCell ref="BD2625:BE2626"/>
    <mergeCell ref="BF2625:BG2626"/>
    <mergeCell ref="AJ2625:AK2626"/>
    <mergeCell ref="AL2625:AM2626"/>
    <mergeCell ref="AN2625:AO2626"/>
    <mergeCell ref="AP2625:AQ2626"/>
    <mergeCell ref="AR2625:AS2626"/>
    <mergeCell ref="AT2625:AU2626"/>
    <mergeCell ref="BH2625:BI2626"/>
    <mergeCell ref="BJ2625:BK2626"/>
    <mergeCell ref="BL2625:BN2626"/>
    <mergeCell ref="BO2625:BO2626"/>
    <mergeCell ref="BP2625:BP2626"/>
    <mergeCell ref="C2626:D2626"/>
    <mergeCell ref="AV2625:AW2626"/>
    <mergeCell ref="AX2625:AY2626"/>
    <mergeCell ref="AZ2625:BA2626"/>
    <mergeCell ref="BB2625:BC2626"/>
    <mergeCell ref="B2627:B2628"/>
    <mergeCell ref="C2627:D2627"/>
    <mergeCell ref="E2627:E2628"/>
    <mergeCell ref="F2627:F2628"/>
    <mergeCell ref="H2627:I2628"/>
    <mergeCell ref="J2627:K2628"/>
    <mergeCell ref="G2627:G2628"/>
    <mergeCell ref="L2627:M2628"/>
    <mergeCell ref="N2627:O2628"/>
    <mergeCell ref="P2627:Q2628"/>
    <mergeCell ref="R2627:S2628"/>
    <mergeCell ref="T2627:U2628"/>
    <mergeCell ref="V2627:W2628"/>
    <mergeCell ref="X2627:Y2628"/>
    <mergeCell ref="Z2627:AA2628"/>
    <mergeCell ref="AB2627:AC2628"/>
    <mergeCell ref="AD2627:AE2628"/>
    <mergeCell ref="AF2627:AG2628"/>
    <mergeCell ref="AH2627:AI2628"/>
    <mergeCell ref="BD2627:BE2628"/>
    <mergeCell ref="BF2627:BG2628"/>
    <mergeCell ref="AJ2627:AK2628"/>
    <mergeCell ref="AL2627:AM2628"/>
    <mergeCell ref="AN2627:AO2628"/>
    <mergeCell ref="AP2627:AQ2628"/>
    <mergeCell ref="AR2627:AS2628"/>
    <mergeCell ref="AT2627:AU2628"/>
    <mergeCell ref="BH2627:BI2628"/>
    <mergeCell ref="BJ2627:BK2628"/>
    <mergeCell ref="BL2627:BN2628"/>
    <mergeCell ref="BO2627:BO2628"/>
    <mergeCell ref="BP2627:BP2628"/>
    <mergeCell ref="C2628:D2628"/>
    <mergeCell ref="AV2627:AW2628"/>
    <mergeCell ref="AX2627:AY2628"/>
    <mergeCell ref="AZ2627:BA2628"/>
    <mergeCell ref="BB2627:BC2628"/>
    <mergeCell ref="B2629:B2630"/>
    <mergeCell ref="C2629:D2629"/>
    <mergeCell ref="E2629:E2630"/>
    <mergeCell ref="F2629:F2630"/>
    <mergeCell ref="H2629:I2630"/>
    <mergeCell ref="J2629:K2630"/>
    <mergeCell ref="G2629:G2630"/>
    <mergeCell ref="L2629:M2630"/>
    <mergeCell ref="N2629:O2630"/>
    <mergeCell ref="P2629:Q2630"/>
    <mergeCell ref="R2629:S2630"/>
    <mergeCell ref="T2629:U2630"/>
    <mergeCell ref="V2629:W2630"/>
    <mergeCell ref="X2629:Y2630"/>
    <mergeCell ref="Z2629:AA2630"/>
    <mergeCell ref="AB2629:AC2630"/>
    <mergeCell ref="AD2629:AE2630"/>
    <mergeCell ref="AF2629:AG2630"/>
    <mergeCell ref="AH2629:AI2630"/>
    <mergeCell ref="BD2629:BE2630"/>
    <mergeCell ref="BF2629:BG2630"/>
    <mergeCell ref="AJ2629:AK2630"/>
    <mergeCell ref="AL2629:AM2630"/>
    <mergeCell ref="AN2629:AO2630"/>
    <mergeCell ref="AP2629:AQ2630"/>
    <mergeCell ref="AR2629:AS2630"/>
    <mergeCell ref="AT2629:AU2630"/>
    <mergeCell ref="BH2629:BI2630"/>
    <mergeCell ref="BJ2629:BK2630"/>
    <mergeCell ref="BL2629:BN2630"/>
    <mergeCell ref="BO2629:BO2630"/>
    <mergeCell ref="BP2629:BP2630"/>
    <mergeCell ref="C2630:D2630"/>
    <mergeCell ref="AV2629:AW2630"/>
    <mergeCell ref="AX2629:AY2630"/>
    <mergeCell ref="AZ2629:BA2630"/>
    <mergeCell ref="BB2629:BC2630"/>
    <mergeCell ref="B2631:B2632"/>
    <mergeCell ref="C2631:D2631"/>
    <mergeCell ref="E2631:E2632"/>
    <mergeCell ref="F2631:F2632"/>
    <mergeCell ref="H2631:I2632"/>
    <mergeCell ref="J2631:K2632"/>
    <mergeCell ref="G2631:G2632"/>
    <mergeCell ref="L2631:M2632"/>
    <mergeCell ref="N2631:O2632"/>
    <mergeCell ref="P2631:Q2632"/>
    <mergeCell ref="R2631:S2632"/>
    <mergeCell ref="T2631:U2632"/>
    <mergeCell ref="V2631:W2632"/>
    <mergeCell ref="X2631:Y2632"/>
    <mergeCell ref="Z2631:AA2632"/>
    <mergeCell ref="AB2631:AC2632"/>
    <mergeCell ref="AD2631:AE2632"/>
    <mergeCell ref="AF2631:AG2632"/>
    <mergeCell ref="AH2631:AI2632"/>
    <mergeCell ref="BD2631:BE2632"/>
    <mergeCell ref="BF2631:BG2632"/>
    <mergeCell ref="AJ2631:AK2632"/>
    <mergeCell ref="AL2631:AM2632"/>
    <mergeCell ref="AN2631:AO2632"/>
    <mergeCell ref="AP2631:AQ2632"/>
    <mergeCell ref="AR2631:AS2632"/>
    <mergeCell ref="AT2631:AU2632"/>
    <mergeCell ref="BH2631:BI2632"/>
    <mergeCell ref="BJ2631:BK2632"/>
    <mergeCell ref="BL2631:BN2632"/>
    <mergeCell ref="BO2631:BO2632"/>
    <mergeCell ref="BP2631:BP2632"/>
    <mergeCell ref="C2632:D2632"/>
    <mergeCell ref="AV2631:AW2632"/>
    <mergeCell ref="AX2631:AY2632"/>
    <mergeCell ref="AZ2631:BA2632"/>
    <mergeCell ref="BB2631:BC2632"/>
    <mergeCell ref="B2633:B2634"/>
    <mergeCell ref="C2633:D2633"/>
    <mergeCell ref="E2633:E2634"/>
    <mergeCell ref="F2633:F2634"/>
    <mergeCell ref="H2633:I2634"/>
    <mergeCell ref="J2633:K2634"/>
    <mergeCell ref="G2633:G2634"/>
    <mergeCell ref="L2633:M2634"/>
    <mergeCell ref="N2633:O2634"/>
    <mergeCell ref="P2633:Q2634"/>
    <mergeCell ref="R2633:S2634"/>
    <mergeCell ref="T2633:U2634"/>
    <mergeCell ref="V2633:W2634"/>
    <mergeCell ref="X2633:Y2634"/>
    <mergeCell ref="Z2633:AA2634"/>
    <mergeCell ref="AB2633:AC2634"/>
    <mergeCell ref="AD2633:AE2634"/>
    <mergeCell ref="AF2633:AG2634"/>
    <mergeCell ref="AH2633:AI2634"/>
    <mergeCell ref="BD2633:BE2634"/>
    <mergeCell ref="BF2633:BG2634"/>
    <mergeCell ref="AJ2633:AK2634"/>
    <mergeCell ref="AL2633:AM2634"/>
    <mergeCell ref="AN2633:AO2634"/>
    <mergeCell ref="AP2633:AQ2634"/>
    <mergeCell ref="AR2633:AS2634"/>
    <mergeCell ref="AT2633:AU2634"/>
    <mergeCell ref="BH2633:BI2634"/>
    <mergeCell ref="BJ2633:BK2634"/>
    <mergeCell ref="BL2633:BN2634"/>
    <mergeCell ref="BO2633:BO2634"/>
    <mergeCell ref="BP2633:BP2634"/>
    <mergeCell ref="C2634:D2634"/>
    <mergeCell ref="AV2633:AW2634"/>
    <mergeCell ref="AX2633:AY2634"/>
    <mergeCell ref="AZ2633:BA2634"/>
    <mergeCell ref="BB2633:BC2634"/>
    <mergeCell ref="B2635:B2636"/>
    <mergeCell ref="C2635:D2635"/>
    <mergeCell ref="E2635:E2636"/>
    <mergeCell ref="F2635:F2636"/>
    <mergeCell ref="H2635:I2636"/>
    <mergeCell ref="J2635:K2636"/>
    <mergeCell ref="G2635:G2636"/>
    <mergeCell ref="L2635:M2636"/>
    <mergeCell ref="N2635:O2636"/>
    <mergeCell ref="P2635:Q2636"/>
    <mergeCell ref="R2635:S2636"/>
    <mergeCell ref="T2635:U2636"/>
    <mergeCell ref="V2635:W2636"/>
    <mergeCell ref="X2635:Y2636"/>
    <mergeCell ref="Z2635:AA2636"/>
    <mergeCell ref="AB2635:AC2636"/>
    <mergeCell ref="AD2635:AE2636"/>
    <mergeCell ref="AF2635:AG2636"/>
    <mergeCell ref="AH2635:AI2636"/>
    <mergeCell ref="BD2635:BE2636"/>
    <mergeCell ref="BF2635:BG2636"/>
    <mergeCell ref="AJ2635:AK2636"/>
    <mergeCell ref="AL2635:AM2636"/>
    <mergeCell ref="AN2635:AO2636"/>
    <mergeCell ref="AP2635:AQ2636"/>
    <mergeCell ref="AR2635:AS2636"/>
    <mergeCell ref="AT2635:AU2636"/>
    <mergeCell ref="BH2635:BI2636"/>
    <mergeCell ref="BJ2635:BK2636"/>
    <mergeCell ref="BL2635:BN2636"/>
    <mergeCell ref="BO2635:BO2636"/>
    <mergeCell ref="BP2635:BP2636"/>
    <mergeCell ref="C2636:D2636"/>
    <mergeCell ref="AV2635:AW2636"/>
    <mergeCell ref="AX2635:AY2636"/>
    <mergeCell ref="AZ2635:BA2636"/>
    <mergeCell ref="BB2635:BC2636"/>
    <mergeCell ref="B2637:B2638"/>
    <mergeCell ref="C2637:D2637"/>
    <mergeCell ref="E2637:E2638"/>
    <mergeCell ref="F2637:F2638"/>
    <mergeCell ref="H2637:I2638"/>
    <mergeCell ref="J2637:K2638"/>
    <mergeCell ref="G2637:G2638"/>
    <mergeCell ref="L2637:M2638"/>
    <mergeCell ref="N2637:O2638"/>
    <mergeCell ref="P2637:Q2638"/>
    <mergeCell ref="R2637:S2638"/>
    <mergeCell ref="T2637:U2638"/>
    <mergeCell ref="V2637:W2638"/>
    <mergeCell ref="X2637:Y2638"/>
    <mergeCell ref="Z2637:AA2638"/>
    <mergeCell ref="AB2637:AC2638"/>
    <mergeCell ref="AD2637:AE2638"/>
    <mergeCell ref="AF2637:AG2638"/>
    <mergeCell ref="AH2637:AI2638"/>
    <mergeCell ref="BD2637:BE2638"/>
    <mergeCell ref="BF2637:BG2638"/>
    <mergeCell ref="AJ2637:AK2638"/>
    <mergeCell ref="AL2637:AM2638"/>
    <mergeCell ref="AN2637:AO2638"/>
    <mergeCell ref="AP2637:AQ2638"/>
    <mergeCell ref="AR2637:AS2638"/>
    <mergeCell ref="AT2637:AU2638"/>
    <mergeCell ref="BH2637:BI2638"/>
    <mergeCell ref="BJ2637:BK2638"/>
    <mergeCell ref="BL2637:BN2638"/>
    <mergeCell ref="BO2637:BO2638"/>
    <mergeCell ref="BP2637:BP2638"/>
    <mergeCell ref="C2638:D2638"/>
    <mergeCell ref="AV2637:AW2638"/>
    <mergeCell ref="AX2637:AY2638"/>
    <mergeCell ref="AZ2637:BA2638"/>
    <mergeCell ref="BB2637:BC2638"/>
    <mergeCell ref="B2639:B2640"/>
    <mergeCell ref="C2639:D2639"/>
    <mergeCell ref="E2639:E2640"/>
    <mergeCell ref="F2639:F2640"/>
    <mergeCell ref="H2639:I2640"/>
    <mergeCell ref="J2639:K2640"/>
    <mergeCell ref="G2639:G2640"/>
    <mergeCell ref="L2639:M2640"/>
    <mergeCell ref="N2639:O2640"/>
    <mergeCell ref="P2639:Q2640"/>
    <mergeCell ref="R2639:S2640"/>
    <mergeCell ref="T2639:U2640"/>
    <mergeCell ref="V2639:W2640"/>
    <mergeCell ref="X2639:Y2640"/>
    <mergeCell ref="Z2639:AA2640"/>
    <mergeCell ref="AB2639:AC2640"/>
    <mergeCell ref="AD2639:AE2640"/>
    <mergeCell ref="AF2639:AG2640"/>
    <mergeCell ref="AH2639:AI2640"/>
    <mergeCell ref="BD2639:BE2640"/>
    <mergeCell ref="BF2639:BG2640"/>
    <mergeCell ref="AJ2639:AK2640"/>
    <mergeCell ref="AL2639:AM2640"/>
    <mergeCell ref="AN2639:AO2640"/>
    <mergeCell ref="AP2639:AQ2640"/>
    <mergeCell ref="AR2639:AS2640"/>
    <mergeCell ref="AT2639:AU2640"/>
    <mergeCell ref="BH2639:BI2640"/>
    <mergeCell ref="BJ2639:BK2640"/>
    <mergeCell ref="BL2639:BN2640"/>
    <mergeCell ref="BO2639:BO2640"/>
    <mergeCell ref="BP2639:BP2640"/>
    <mergeCell ref="C2640:D2640"/>
    <mergeCell ref="AV2639:AW2640"/>
    <mergeCell ref="AX2639:AY2640"/>
    <mergeCell ref="AZ2639:BA2640"/>
    <mergeCell ref="BB2639:BC2640"/>
    <mergeCell ref="B2641:B2642"/>
    <mergeCell ref="C2641:D2641"/>
    <mergeCell ref="E2641:E2642"/>
    <mergeCell ref="F2641:F2642"/>
    <mergeCell ref="H2641:I2642"/>
    <mergeCell ref="J2641:K2642"/>
    <mergeCell ref="G2641:G2642"/>
    <mergeCell ref="L2641:M2642"/>
    <mergeCell ref="N2641:O2642"/>
    <mergeCell ref="P2641:Q2642"/>
    <mergeCell ref="R2641:S2642"/>
    <mergeCell ref="T2641:U2642"/>
    <mergeCell ref="V2641:W2642"/>
    <mergeCell ref="X2641:Y2642"/>
    <mergeCell ref="Z2641:AA2642"/>
    <mergeCell ref="AB2641:AC2642"/>
    <mergeCell ref="AD2641:AE2642"/>
    <mergeCell ref="AF2641:AG2642"/>
    <mergeCell ref="AH2641:AI2642"/>
    <mergeCell ref="BD2641:BE2642"/>
    <mergeCell ref="BF2641:BG2642"/>
    <mergeCell ref="AJ2641:AK2642"/>
    <mergeCell ref="AL2641:AM2642"/>
    <mergeCell ref="AN2641:AO2642"/>
    <mergeCell ref="AP2641:AQ2642"/>
    <mergeCell ref="AR2641:AS2642"/>
    <mergeCell ref="AT2641:AU2642"/>
    <mergeCell ref="BH2641:BI2642"/>
    <mergeCell ref="BJ2641:BK2642"/>
    <mergeCell ref="BL2641:BN2642"/>
    <mergeCell ref="BO2641:BO2642"/>
    <mergeCell ref="BP2641:BP2642"/>
    <mergeCell ref="C2642:D2642"/>
    <mergeCell ref="AV2641:AW2642"/>
    <mergeCell ref="AX2641:AY2642"/>
    <mergeCell ref="AZ2641:BA2642"/>
    <mergeCell ref="BB2641:BC2642"/>
    <mergeCell ref="B2643:B2644"/>
    <mergeCell ref="C2643:D2643"/>
    <mergeCell ref="E2643:E2644"/>
    <mergeCell ref="F2643:F2644"/>
    <mergeCell ref="H2643:I2644"/>
    <mergeCell ref="J2643:K2644"/>
    <mergeCell ref="G2643:G2644"/>
    <mergeCell ref="L2643:M2644"/>
    <mergeCell ref="N2643:O2644"/>
    <mergeCell ref="P2643:Q2644"/>
    <mergeCell ref="R2643:S2644"/>
    <mergeCell ref="T2643:U2644"/>
    <mergeCell ref="V2643:W2644"/>
    <mergeCell ref="X2643:Y2644"/>
    <mergeCell ref="Z2643:AA2644"/>
    <mergeCell ref="AB2643:AC2644"/>
    <mergeCell ref="AD2643:AE2644"/>
    <mergeCell ref="AF2643:AG2644"/>
    <mergeCell ref="AH2643:AI2644"/>
    <mergeCell ref="BD2643:BE2644"/>
    <mergeCell ref="BF2643:BG2644"/>
    <mergeCell ref="AJ2643:AK2644"/>
    <mergeCell ref="AL2643:AM2644"/>
    <mergeCell ref="AN2643:AO2644"/>
    <mergeCell ref="AP2643:AQ2644"/>
    <mergeCell ref="AR2643:AS2644"/>
    <mergeCell ref="AT2643:AU2644"/>
    <mergeCell ref="BH2643:BI2644"/>
    <mergeCell ref="BJ2643:BK2644"/>
    <mergeCell ref="BL2643:BN2644"/>
    <mergeCell ref="BO2643:BO2644"/>
    <mergeCell ref="BP2643:BP2644"/>
    <mergeCell ref="C2644:D2644"/>
    <mergeCell ref="AV2643:AW2644"/>
    <mergeCell ref="AX2643:AY2644"/>
    <mergeCell ref="AZ2643:BA2644"/>
    <mergeCell ref="BB2643:BC2644"/>
    <mergeCell ref="B2645:B2646"/>
    <mergeCell ref="C2645:D2645"/>
    <mergeCell ref="E2645:E2646"/>
    <mergeCell ref="F2645:F2646"/>
    <mergeCell ref="H2645:I2646"/>
    <mergeCell ref="J2645:K2646"/>
    <mergeCell ref="G2645:G2646"/>
    <mergeCell ref="L2645:M2646"/>
    <mergeCell ref="N2645:O2646"/>
    <mergeCell ref="P2645:Q2646"/>
    <mergeCell ref="R2645:S2646"/>
    <mergeCell ref="T2645:U2646"/>
    <mergeCell ref="V2645:W2646"/>
    <mergeCell ref="X2645:Y2646"/>
    <mergeCell ref="Z2645:AA2646"/>
    <mergeCell ref="AB2645:AC2646"/>
    <mergeCell ref="AD2645:AE2646"/>
    <mergeCell ref="AF2645:AG2646"/>
    <mergeCell ref="AH2645:AI2646"/>
    <mergeCell ref="BD2645:BE2646"/>
    <mergeCell ref="BF2645:BG2646"/>
    <mergeCell ref="AJ2645:AK2646"/>
    <mergeCell ref="AL2645:AM2646"/>
    <mergeCell ref="AN2645:AO2646"/>
    <mergeCell ref="AP2645:AQ2646"/>
    <mergeCell ref="AR2645:AS2646"/>
    <mergeCell ref="AT2645:AU2646"/>
    <mergeCell ref="BH2645:BI2646"/>
    <mergeCell ref="BJ2645:BK2646"/>
    <mergeCell ref="BL2645:BN2646"/>
    <mergeCell ref="BO2645:BO2646"/>
    <mergeCell ref="BP2645:BP2646"/>
    <mergeCell ref="C2646:D2646"/>
    <mergeCell ref="AV2645:AW2646"/>
    <mergeCell ref="AX2645:AY2646"/>
    <mergeCell ref="AZ2645:BA2646"/>
    <mergeCell ref="BB2645:BC2646"/>
    <mergeCell ref="B2647:C2648"/>
    <mergeCell ref="D2647:E2648"/>
    <mergeCell ref="H2647:I2648"/>
    <mergeCell ref="J2647:K2648"/>
    <mergeCell ref="L2647:M2648"/>
    <mergeCell ref="N2647:O2648"/>
    <mergeCell ref="P2647:Q2648"/>
    <mergeCell ref="R2647:S2648"/>
    <mergeCell ref="T2647:U2648"/>
    <mergeCell ref="V2647:W2648"/>
    <mergeCell ref="X2647:Y2648"/>
    <mergeCell ref="Z2647:AA2648"/>
    <mergeCell ref="AB2647:AC2648"/>
    <mergeCell ref="AD2647:AE2648"/>
    <mergeCell ref="AF2647:AG2648"/>
    <mergeCell ref="AH2647:AI2648"/>
    <mergeCell ref="AJ2647:AK2648"/>
    <mergeCell ref="AL2647:AM2648"/>
    <mergeCell ref="AN2647:AO2648"/>
    <mergeCell ref="AP2647:AQ2648"/>
    <mergeCell ref="AR2647:AS2648"/>
    <mergeCell ref="AT2647:AU2648"/>
    <mergeCell ref="AV2647:AW2648"/>
    <mergeCell ref="AX2647:AY2648"/>
    <mergeCell ref="AZ2647:BA2648"/>
    <mergeCell ref="BB2647:BC2648"/>
    <mergeCell ref="BD2647:BE2648"/>
    <mergeCell ref="BF2647:BG2648"/>
    <mergeCell ref="BH2647:BI2648"/>
    <mergeCell ref="BJ2647:BK2648"/>
    <mergeCell ref="BL2647:BN2648"/>
    <mergeCell ref="BO2647:BO2648"/>
    <mergeCell ref="BP2647:BP2648"/>
    <mergeCell ref="B2649:C2649"/>
    <mergeCell ref="D2649:E2649"/>
    <mergeCell ref="H2649:I2649"/>
    <mergeCell ref="J2649:K2649"/>
    <mergeCell ref="L2649:M2649"/>
    <mergeCell ref="N2649:O2649"/>
    <mergeCell ref="P2649:Q2649"/>
    <mergeCell ref="R2649:S2649"/>
    <mergeCell ref="T2649:U2649"/>
    <mergeCell ref="V2649:W2649"/>
    <mergeCell ref="X2649:Y2649"/>
    <mergeCell ref="Z2649:AA2649"/>
    <mergeCell ref="AB2649:AC2649"/>
    <mergeCell ref="AD2649:AE2649"/>
    <mergeCell ref="AF2649:AG2649"/>
    <mergeCell ref="AH2649:AI2649"/>
    <mergeCell ref="AJ2649:AK2649"/>
    <mergeCell ref="AL2649:AM2649"/>
    <mergeCell ref="AN2649:AO2649"/>
    <mergeCell ref="AP2649:AQ2649"/>
    <mergeCell ref="AR2649:AS2649"/>
    <mergeCell ref="AT2649:AU2649"/>
    <mergeCell ref="AV2649:AW2649"/>
    <mergeCell ref="AX2649:AY2649"/>
    <mergeCell ref="AZ2649:BA2649"/>
    <mergeCell ref="BB2649:BC2649"/>
    <mergeCell ref="BD2649:BE2649"/>
    <mergeCell ref="BF2649:BG2649"/>
    <mergeCell ref="BH2649:BI2649"/>
    <mergeCell ref="BJ2649:BK2649"/>
    <mergeCell ref="BL2649:BN2649"/>
    <mergeCell ref="D2650:E2650"/>
    <mergeCell ref="J2650:K2650"/>
    <mergeCell ref="L2650:M2650"/>
    <mergeCell ref="N2650:O2650"/>
    <mergeCell ref="AZ2650:BA2650"/>
    <mergeCell ref="BB2650:BC2650"/>
    <mergeCell ref="AH2650:AI2650"/>
    <mergeCell ref="AJ2650:AK2650"/>
    <mergeCell ref="AL2650:AM2650"/>
    <mergeCell ref="AN2650:AO2650"/>
    <mergeCell ref="BD2650:BE2650"/>
    <mergeCell ref="BF2650:BG2650"/>
    <mergeCell ref="BH2650:BI2650"/>
    <mergeCell ref="BJ2650:BK2650"/>
    <mergeCell ref="BL2650:BN2650"/>
    <mergeCell ref="B2652:C2652"/>
    <mergeCell ref="D2652:E2652"/>
    <mergeCell ref="H2652:J2652"/>
    <mergeCell ref="L2652:N2652"/>
    <mergeCell ref="O2652:R2652"/>
    <mergeCell ref="S2652:U2652"/>
    <mergeCell ref="W2652:Y2652"/>
    <mergeCell ref="Z2652:AC2652"/>
    <mergeCell ref="AD2652:AF2652"/>
    <mergeCell ref="AH2652:AJ2652"/>
    <mergeCell ref="AK2652:AN2652"/>
    <mergeCell ref="AO2652:AQ2652"/>
    <mergeCell ref="AS2652:AU2652"/>
    <mergeCell ref="AZ2652:BD2652"/>
    <mergeCell ref="BE2652:BG2652"/>
    <mergeCell ref="BI2652:BK2652"/>
    <mergeCell ref="B2654:C2654"/>
    <mergeCell ref="D2654:E2654"/>
    <mergeCell ref="H2654:J2654"/>
    <mergeCell ref="L2654:N2654"/>
    <mergeCell ref="O2654:R2654"/>
    <mergeCell ref="S2654:U2654"/>
    <mergeCell ref="W2654:Y2654"/>
    <mergeCell ref="Z2654:AC2654"/>
    <mergeCell ref="AD2654:AF2654"/>
    <mergeCell ref="AH2654:AJ2654"/>
    <mergeCell ref="AK2654:AN2654"/>
    <mergeCell ref="AO2654:AQ2654"/>
    <mergeCell ref="AS2654:AU2654"/>
    <mergeCell ref="AZ2654:BD2654"/>
    <mergeCell ref="BE2654:BG2654"/>
    <mergeCell ref="BI2654:BK2654"/>
    <mergeCell ref="BA2655:BN2655"/>
    <mergeCell ref="B2657:BN2657"/>
    <mergeCell ref="BN2658:BP2659"/>
    <mergeCell ref="E2659:AC2659"/>
    <mergeCell ref="AE2659:AK2659"/>
    <mergeCell ref="AL2659:BM2659"/>
    <mergeCell ref="C2661:D2661"/>
    <mergeCell ref="E2661:AC2661"/>
    <mergeCell ref="AE2661:AH2661"/>
    <mergeCell ref="AI2661:AZ2661"/>
    <mergeCell ref="BA2661:BC2661"/>
    <mergeCell ref="BD2661:BM2661"/>
    <mergeCell ref="B2664:B2665"/>
    <mergeCell ref="C2664:D2665"/>
    <mergeCell ref="H2664:I2665"/>
    <mergeCell ref="J2664:O2664"/>
    <mergeCell ref="P2664:U2664"/>
    <mergeCell ref="V2664:W2665"/>
    <mergeCell ref="X2664:Y2665"/>
    <mergeCell ref="Z2664:AA2665"/>
    <mergeCell ref="AB2664:AG2664"/>
    <mergeCell ref="AH2664:AM2664"/>
    <mergeCell ref="AN2664:AS2664"/>
    <mergeCell ref="AT2664:AY2664"/>
    <mergeCell ref="AZ2664:BE2664"/>
    <mergeCell ref="BF2664:BK2664"/>
    <mergeCell ref="BL2664:BN2665"/>
    <mergeCell ref="AR2665:AS2665"/>
    <mergeCell ref="AT2665:AU2665"/>
    <mergeCell ref="AV2665:AW2665"/>
    <mergeCell ref="AX2665:AY2665"/>
    <mergeCell ref="BO2664:BO2665"/>
    <mergeCell ref="BP2664:BP2665"/>
    <mergeCell ref="J2665:K2665"/>
    <mergeCell ref="L2665:M2665"/>
    <mergeCell ref="N2665:O2665"/>
    <mergeCell ref="P2665:Q2665"/>
    <mergeCell ref="R2665:S2665"/>
    <mergeCell ref="T2665:U2665"/>
    <mergeCell ref="AB2665:AC2665"/>
    <mergeCell ref="AD2665:AE2665"/>
    <mergeCell ref="AF2665:AG2665"/>
    <mergeCell ref="AH2665:AI2665"/>
    <mergeCell ref="AJ2665:AK2665"/>
    <mergeCell ref="AL2665:AM2665"/>
    <mergeCell ref="AN2665:AO2665"/>
    <mergeCell ref="AP2665:AQ2665"/>
    <mergeCell ref="AZ2665:BA2665"/>
    <mergeCell ref="BB2665:BC2665"/>
    <mergeCell ref="BD2665:BE2665"/>
    <mergeCell ref="BF2665:BG2665"/>
    <mergeCell ref="BH2665:BI2665"/>
    <mergeCell ref="BJ2665:BK2665"/>
    <mergeCell ref="B2666:B2667"/>
    <mergeCell ref="C2666:D2666"/>
    <mergeCell ref="E2666:E2667"/>
    <mergeCell ref="F2666:F2667"/>
    <mergeCell ref="H2666:I2667"/>
    <mergeCell ref="J2666:K2667"/>
    <mergeCell ref="L2666:M2667"/>
    <mergeCell ref="N2666:O2667"/>
    <mergeCell ref="P2666:Q2667"/>
    <mergeCell ref="R2666:S2667"/>
    <mergeCell ref="T2666:U2667"/>
    <mergeCell ref="V2666:W2667"/>
    <mergeCell ref="X2666:Y2667"/>
    <mergeCell ref="Z2666:AA2667"/>
    <mergeCell ref="AB2666:AC2667"/>
    <mergeCell ref="AD2666:AE2667"/>
    <mergeCell ref="AF2666:AG2667"/>
    <mergeCell ref="AH2666:AI2667"/>
    <mergeCell ref="BD2666:BE2667"/>
    <mergeCell ref="BF2666:BG2667"/>
    <mergeCell ref="AJ2666:AK2667"/>
    <mergeCell ref="AL2666:AM2667"/>
    <mergeCell ref="AN2666:AO2667"/>
    <mergeCell ref="AP2666:AQ2667"/>
    <mergeCell ref="AR2666:AS2667"/>
    <mergeCell ref="AT2666:AU2667"/>
    <mergeCell ref="BH2666:BI2667"/>
    <mergeCell ref="BJ2666:BK2667"/>
    <mergeCell ref="BL2666:BN2667"/>
    <mergeCell ref="BO2666:BO2667"/>
    <mergeCell ref="BP2666:BP2667"/>
    <mergeCell ref="C2667:D2667"/>
    <mergeCell ref="AV2666:AW2667"/>
    <mergeCell ref="AX2666:AY2667"/>
    <mergeCell ref="AZ2666:BA2667"/>
    <mergeCell ref="BB2666:BC2667"/>
    <mergeCell ref="B2668:B2669"/>
    <mergeCell ref="C2668:D2668"/>
    <mergeCell ref="E2668:E2669"/>
    <mergeCell ref="F2668:F2669"/>
    <mergeCell ref="H2668:I2669"/>
    <mergeCell ref="J2668:K2669"/>
    <mergeCell ref="L2668:M2669"/>
    <mergeCell ref="N2668:O2669"/>
    <mergeCell ref="P2668:Q2669"/>
    <mergeCell ref="R2668:S2669"/>
    <mergeCell ref="T2668:U2669"/>
    <mergeCell ref="V2668:W2669"/>
    <mergeCell ref="X2668:Y2669"/>
    <mergeCell ref="Z2668:AA2669"/>
    <mergeCell ref="AB2668:AC2669"/>
    <mergeCell ref="AD2668:AE2669"/>
    <mergeCell ref="AF2668:AG2669"/>
    <mergeCell ref="AH2668:AI2669"/>
    <mergeCell ref="BD2668:BE2669"/>
    <mergeCell ref="BF2668:BG2669"/>
    <mergeCell ref="AJ2668:AK2669"/>
    <mergeCell ref="AL2668:AM2669"/>
    <mergeCell ref="AN2668:AO2669"/>
    <mergeCell ref="AP2668:AQ2669"/>
    <mergeCell ref="AR2668:AS2669"/>
    <mergeCell ref="AT2668:AU2669"/>
    <mergeCell ref="BH2668:BI2669"/>
    <mergeCell ref="BJ2668:BK2669"/>
    <mergeCell ref="BL2668:BN2669"/>
    <mergeCell ref="BO2668:BO2669"/>
    <mergeCell ref="BP2668:BP2669"/>
    <mergeCell ref="C2669:D2669"/>
    <mergeCell ref="AV2668:AW2669"/>
    <mergeCell ref="AX2668:AY2669"/>
    <mergeCell ref="AZ2668:BA2669"/>
    <mergeCell ref="BB2668:BC2669"/>
    <mergeCell ref="B2670:B2671"/>
    <mergeCell ref="C2670:D2670"/>
    <mergeCell ref="E2670:E2671"/>
    <mergeCell ref="F2670:F2671"/>
    <mergeCell ref="H2670:I2671"/>
    <mergeCell ref="J2670:K2671"/>
    <mergeCell ref="L2670:M2671"/>
    <mergeCell ref="N2670:O2671"/>
    <mergeCell ref="P2670:Q2671"/>
    <mergeCell ref="R2670:S2671"/>
    <mergeCell ref="T2670:U2671"/>
    <mergeCell ref="V2670:W2671"/>
    <mergeCell ref="X2670:Y2671"/>
    <mergeCell ref="Z2670:AA2671"/>
    <mergeCell ref="AB2670:AC2671"/>
    <mergeCell ref="AD2670:AE2671"/>
    <mergeCell ref="AF2670:AG2671"/>
    <mergeCell ref="AH2670:AI2671"/>
    <mergeCell ref="BD2670:BE2671"/>
    <mergeCell ref="BF2670:BG2671"/>
    <mergeCell ref="AJ2670:AK2671"/>
    <mergeCell ref="AL2670:AM2671"/>
    <mergeCell ref="AN2670:AO2671"/>
    <mergeCell ref="AP2670:AQ2671"/>
    <mergeCell ref="AR2670:AS2671"/>
    <mergeCell ref="AT2670:AU2671"/>
    <mergeCell ref="BH2670:BI2671"/>
    <mergeCell ref="BJ2670:BK2671"/>
    <mergeCell ref="BL2670:BN2671"/>
    <mergeCell ref="BO2670:BO2671"/>
    <mergeCell ref="BP2670:BP2671"/>
    <mergeCell ref="C2671:D2671"/>
    <mergeCell ref="AV2670:AW2671"/>
    <mergeCell ref="AX2670:AY2671"/>
    <mergeCell ref="AZ2670:BA2671"/>
    <mergeCell ref="BB2670:BC2671"/>
    <mergeCell ref="B2672:B2673"/>
    <mergeCell ref="C2672:D2672"/>
    <mergeCell ref="E2672:E2673"/>
    <mergeCell ref="F2672:F2673"/>
    <mergeCell ref="H2672:I2673"/>
    <mergeCell ref="J2672:K2673"/>
    <mergeCell ref="L2672:M2673"/>
    <mergeCell ref="N2672:O2673"/>
    <mergeCell ref="P2672:Q2673"/>
    <mergeCell ref="R2672:S2673"/>
    <mergeCell ref="T2672:U2673"/>
    <mergeCell ref="V2672:W2673"/>
    <mergeCell ref="X2672:Y2673"/>
    <mergeCell ref="Z2672:AA2673"/>
    <mergeCell ref="AB2672:AC2673"/>
    <mergeCell ref="AD2672:AE2673"/>
    <mergeCell ref="AF2672:AG2673"/>
    <mergeCell ref="AH2672:AI2673"/>
    <mergeCell ref="BD2672:BE2673"/>
    <mergeCell ref="BF2672:BG2673"/>
    <mergeCell ref="AJ2672:AK2673"/>
    <mergeCell ref="AL2672:AM2673"/>
    <mergeCell ref="AN2672:AO2673"/>
    <mergeCell ref="AP2672:AQ2673"/>
    <mergeCell ref="AR2672:AS2673"/>
    <mergeCell ref="AT2672:AU2673"/>
    <mergeCell ref="BH2672:BI2673"/>
    <mergeCell ref="BJ2672:BK2673"/>
    <mergeCell ref="BL2672:BN2673"/>
    <mergeCell ref="BO2672:BO2673"/>
    <mergeCell ref="BP2672:BP2673"/>
    <mergeCell ref="C2673:D2673"/>
    <mergeCell ref="AV2672:AW2673"/>
    <mergeCell ref="AX2672:AY2673"/>
    <mergeCell ref="AZ2672:BA2673"/>
    <mergeCell ref="BB2672:BC2673"/>
    <mergeCell ref="B2674:B2675"/>
    <mergeCell ref="C2674:D2674"/>
    <mergeCell ref="E2674:E2675"/>
    <mergeCell ref="F2674:F2675"/>
    <mergeCell ref="H2674:I2675"/>
    <mergeCell ref="J2674:K2675"/>
    <mergeCell ref="L2674:M2675"/>
    <mergeCell ref="N2674:O2675"/>
    <mergeCell ref="P2674:Q2675"/>
    <mergeCell ref="R2674:S2675"/>
    <mergeCell ref="T2674:U2675"/>
    <mergeCell ref="V2674:W2675"/>
    <mergeCell ref="X2674:Y2675"/>
    <mergeCell ref="Z2674:AA2675"/>
    <mergeCell ref="AB2674:AC2675"/>
    <mergeCell ref="AD2674:AE2675"/>
    <mergeCell ref="AF2674:AG2675"/>
    <mergeCell ref="AH2674:AI2675"/>
    <mergeCell ref="BD2674:BE2675"/>
    <mergeCell ref="BF2674:BG2675"/>
    <mergeCell ref="AJ2674:AK2675"/>
    <mergeCell ref="AL2674:AM2675"/>
    <mergeCell ref="AN2674:AO2675"/>
    <mergeCell ref="AP2674:AQ2675"/>
    <mergeCell ref="AR2674:AS2675"/>
    <mergeCell ref="AT2674:AU2675"/>
    <mergeCell ref="BH2674:BI2675"/>
    <mergeCell ref="BJ2674:BK2675"/>
    <mergeCell ref="BL2674:BN2675"/>
    <mergeCell ref="BO2674:BO2675"/>
    <mergeCell ref="BP2674:BP2675"/>
    <mergeCell ref="C2675:D2675"/>
    <mergeCell ref="AV2674:AW2675"/>
    <mergeCell ref="AX2674:AY2675"/>
    <mergeCell ref="AZ2674:BA2675"/>
    <mergeCell ref="BB2674:BC2675"/>
    <mergeCell ref="B2676:B2677"/>
    <mergeCell ref="C2676:D2676"/>
    <mergeCell ref="E2676:E2677"/>
    <mergeCell ref="F2676:F2677"/>
    <mergeCell ref="H2676:I2677"/>
    <mergeCell ref="J2676:K2677"/>
    <mergeCell ref="G2676:G2677"/>
    <mergeCell ref="L2676:M2677"/>
    <mergeCell ref="N2676:O2677"/>
    <mergeCell ref="P2676:Q2677"/>
    <mergeCell ref="R2676:S2677"/>
    <mergeCell ref="T2676:U2677"/>
    <mergeCell ref="V2676:W2677"/>
    <mergeCell ref="X2676:Y2677"/>
    <mergeCell ref="Z2676:AA2677"/>
    <mergeCell ref="AB2676:AC2677"/>
    <mergeCell ref="AD2676:AE2677"/>
    <mergeCell ref="AF2676:AG2677"/>
    <mergeCell ref="AH2676:AI2677"/>
    <mergeCell ref="BD2676:BE2677"/>
    <mergeCell ref="BF2676:BG2677"/>
    <mergeCell ref="AJ2676:AK2677"/>
    <mergeCell ref="AL2676:AM2677"/>
    <mergeCell ref="AN2676:AO2677"/>
    <mergeCell ref="AP2676:AQ2677"/>
    <mergeCell ref="AR2676:AS2677"/>
    <mergeCell ref="AT2676:AU2677"/>
    <mergeCell ref="BH2676:BI2677"/>
    <mergeCell ref="BJ2676:BK2677"/>
    <mergeCell ref="BL2676:BN2677"/>
    <mergeCell ref="BO2676:BO2677"/>
    <mergeCell ref="BP2676:BP2677"/>
    <mergeCell ref="C2677:D2677"/>
    <mergeCell ref="AV2676:AW2677"/>
    <mergeCell ref="AX2676:AY2677"/>
    <mergeCell ref="AZ2676:BA2677"/>
    <mergeCell ref="BB2676:BC2677"/>
    <mergeCell ref="B2678:B2679"/>
    <mergeCell ref="C2678:D2678"/>
    <mergeCell ref="E2678:E2679"/>
    <mergeCell ref="F2678:F2679"/>
    <mergeCell ref="H2678:I2679"/>
    <mergeCell ref="J2678:K2679"/>
    <mergeCell ref="G2678:G2679"/>
    <mergeCell ref="L2678:M2679"/>
    <mergeCell ref="N2678:O2679"/>
    <mergeCell ref="P2678:Q2679"/>
    <mergeCell ref="R2678:S2679"/>
    <mergeCell ref="T2678:U2679"/>
    <mergeCell ref="V2678:W2679"/>
    <mergeCell ref="X2678:Y2679"/>
    <mergeCell ref="Z2678:AA2679"/>
    <mergeCell ref="AB2678:AC2679"/>
    <mergeCell ref="AD2678:AE2679"/>
    <mergeCell ref="AF2678:AG2679"/>
    <mergeCell ref="AH2678:AI2679"/>
    <mergeCell ref="BD2678:BE2679"/>
    <mergeCell ref="BF2678:BG2679"/>
    <mergeCell ref="AJ2678:AK2679"/>
    <mergeCell ref="AL2678:AM2679"/>
    <mergeCell ref="AN2678:AO2679"/>
    <mergeCell ref="AP2678:AQ2679"/>
    <mergeCell ref="AR2678:AS2679"/>
    <mergeCell ref="AT2678:AU2679"/>
    <mergeCell ref="BH2678:BI2679"/>
    <mergeCell ref="BJ2678:BK2679"/>
    <mergeCell ref="BL2678:BN2679"/>
    <mergeCell ref="BO2678:BO2679"/>
    <mergeCell ref="BP2678:BP2679"/>
    <mergeCell ref="C2679:D2679"/>
    <mergeCell ref="AV2678:AW2679"/>
    <mergeCell ref="AX2678:AY2679"/>
    <mergeCell ref="AZ2678:BA2679"/>
    <mergeCell ref="BB2678:BC2679"/>
    <mergeCell ref="B2680:B2681"/>
    <mergeCell ref="C2680:D2680"/>
    <mergeCell ref="E2680:E2681"/>
    <mergeCell ref="F2680:F2681"/>
    <mergeCell ref="H2680:I2681"/>
    <mergeCell ref="J2680:K2681"/>
    <mergeCell ref="G2680:G2681"/>
    <mergeCell ref="L2680:M2681"/>
    <mergeCell ref="N2680:O2681"/>
    <mergeCell ref="P2680:Q2681"/>
    <mergeCell ref="R2680:S2681"/>
    <mergeCell ref="T2680:U2681"/>
    <mergeCell ref="V2680:W2681"/>
    <mergeCell ref="X2680:Y2681"/>
    <mergeCell ref="Z2680:AA2681"/>
    <mergeCell ref="AB2680:AC2681"/>
    <mergeCell ref="AD2680:AE2681"/>
    <mergeCell ref="AF2680:AG2681"/>
    <mergeCell ref="AH2680:AI2681"/>
    <mergeCell ref="BD2680:BE2681"/>
    <mergeCell ref="BF2680:BG2681"/>
    <mergeCell ref="AJ2680:AK2681"/>
    <mergeCell ref="AL2680:AM2681"/>
    <mergeCell ref="AN2680:AO2681"/>
    <mergeCell ref="AP2680:AQ2681"/>
    <mergeCell ref="AR2680:AS2681"/>
    <mergeCell ref="AT2680:AU2681"/>
    <mergeCell ref="BH2680:BI2681"/>
    <mergeCell ref="BJ2680:BK2681"/>
    <mergeCell ref="BL2680:BN2681"/>
    <mergeCell ref="BO2680:BO2681"/>
    <mergeCell ref="BP2680:BP2681"/>
    <mergeCell ref="C2681:D2681"/>
    <mergeCell ref="AV2680:AW2681"/>
    <mergeCell ref="AX2680:AY2681"/>
    <mergeCell ref="AZ2680:BA2681"/>
    <mergeCell ref="BB2680:BC2681"/>
    <mergeCell ref="B2682:B2683"/>
    <mergeCell ref="C2682:D2682"/>
    <mergeCell ref="E2682:E2683"/>
    <mergeCell ref="F2682:F2683"/>
    <mergeCell ref="H2682:I2683"/>
    <mergeCell ref="J2682:K2683"/>
    <mergeCell ref="G2682:G2683"/>
    <mergeCell ref="L2682:M2683"/>
    <mergeCell ref="N2682:O2683"/>
    <mergeCell ref="P2682:Q2683"/>
    <mergeCell ref="R2682:S2683"/>
    <mergeCell ref="T2682:U2683"/>
    <mergeCell ref="V2682:W2683"/>
    <mergeCell ref="X2682:Y2683"/>
    <mergeCell ref="Z2682:AA2683"/>
    <mergeCell ref="AB2682:AC2683"/>
    <mergeCell ref="AD2682:AE2683"/>
    <mergeCell ref="AF2682:AG2683"/>
    <mergeCell ref="AH2682:AI2683"/>
    <mergeCell ref="BD2682:BE2683"/>
    <mergeCell ref="BF2682:BG2683"/>
    <mergeCell ref="AJ2682:AK2683"/>
    <mergeCell ref="AL2682:AM2683"/>
    <mergeCell ref="AN2682:AO2683"/>
    <mergeCell ref="AP2682:AQ2683"/>
    <mergeCell ref="AR2682:AS2683"/>
    <mergeCell ref="AT2682:AU2683"/>
    <mergeCell ref="BH2682:BI2683"/>
    <mergeCell ref="BJ2682:BK2683"/>
    <mergeCell ref="BL2682:BN2683"/>
    <mergeCell ref="BO2682:BO2683"/>
    <mergeCell ref="BP2682:BP2683"/>
    <mergeCell ref="C2683:D2683"/>
    <mergeCell ref="AV2682:AW2683"/>
    <mergeCell ref="AX2682:AY2683"/>
    <mergeCell ref="AZ2682:BA2683"/>
    <mergeCell ref="BB2682:BC2683"/>
    <mergeCell ref="B2684:B2685"/>
    <mergeCell ref="C2684:D2684"/>
    <mergeCell ref="E2684:E2685"/>
    <mergeCell ref="F2684:F2685"/>
    <mergeCell ref="H2684:I2685"/>
    <mergeCell ref="J2684:K2685"/>
    <mergeCell ref="G2684:G2685"/>
    <mergeCell ref="L2684:M2685"/>
    <mergeCell ref="N2684:O2685"/>
    <mergeCell ref="P2684:Q2685"/>
    <mergeCell ref="R2684:S2685"/>
    <mergeCell ref="T2684:U2685"/>
    <mergeCell ref="V2684:W2685"/>
    <mergeCell ref="X2684:Y2685"/>
    <mergeCell ref="Z2684:AA2685"/>
    <mergeCell ref="AB2684:AC2685"/>
    <mergeCell ref="AD2684:AE2685"/>
    <mergeCell ref="AF2684:AG2685"/>
    <mergeCell ref="AH2684:AI2685"/>
    <mergeCell ref="BD2684:BE2685"/>
    <mergeCell ref="BF2684:BG2685"/>
    <mergeCell ref="AJ2684:AK2685"/>
    <mergeCell ref="AL2684:AM2685"/>
    <mergeCell ref="AN2684:AO2685"/>
    <mergeCell ref="AP2684:AQ2685"/>
    <mergeCell ref="AR2684:AS2685"/>
    <mergeCell ref="AT2684:AU2685"/>
    <mergeCell ref="BH2684:BI2685"/>
    <mergeCell ref="BJ2684:BK2685"/>
    <mergeCell ref="BL2684:BN2685"/>
    <mergeCell ref="BO2684:BO2685"/>
    <mergeCell ref="BP2684:BP2685"/>
    <mergeCell ref="C2685:D2685"/>
    <mergeCell ref="AV2684:AW2685"/>
    <mergeCell ref="AX2684:AY2685"/>
    <mergeCell ref="AZ2684:BA2685"/>
    <mergeCell ref="BB2684:BC2685"/>
    <mergeCell ref="B2686:B2687"/>
    <mergeCell ref="C2686:D2686"/>
    <mergeCell ref="E2686:E2687"/>
    <mergeCell ref="F2686:F2687"/>
    <mergeCell ref="H2686:I2687"/>
    <mergeCell ref="J2686:K2687"/>
    <mergeCell ref="G2686:G2687"/>
    <mergeCell ref="L2686:M2687"/>
    <mergeCell ref="N2686:O2687"/>
    <mergeCell ref="P2686:Q2687"/>
    <mergeCell ref="R2686:S2687"/>
    <mergeCell ref="T2686:U2687"/>
    <mergeCell ref="V2686:W2687"/>
    <mergeCell ref="X2686:Y2687"/>
    <mergeCell ref="Z2686:AA2687"/>
    <mergeCell ref="AB2686:AC2687"/>
    <mergeCell ref="AD2686:AE2687"/>
    <mergeCell ref="AF2686:AG2687"/>
    <mergeCell ref="AH2686:AI2687"/>
    <mergeCell ref="BD2686:BE2687"/>
    <mergeCell ref="BF2686:BG2687"/>
    <mergeCell ref="AJ2686:AK2687"/>
    <mergeCell ref="AL2686:AM2687"/>
    <mergeCell ref="AN2686:AO2687"/>
    <mergeCell ref="AP2686:AQ2687"/>
    <mergeCell ref="AR2686:AS2687"/>
    <mergeCell ref="AT2686:AU2687"/>
    <mergeCell ref="BH2686:BI2687"/>
    <mergeCell ref="BJ2686:BK2687"/>
    <mergeCell ref="BL2686:BN2687"/>
    <mergeCell ref="BO2686:BO2687"/>
    <mergeCell ref="BP2686:BP2687"/>
    <mergeCell ref="C2687:D2687"/>
    <mergeCell ref="AV2686:AW2687"/>
    <mergeCell ref="AX2686:AY2687"/>
    <mergeCell ref="AZ2686:BA2687"/>
    <mergeCell ref="BB2686:BC2687"/>
    <mergeCell ref="B2688:B2689"/>
    <mergeCell ref="C2688:D2688"/>
    <mergeCell ref="E2688:E2689"/>
    <mergeCell ref="F2688:F2689"/>
    <mergeCell ref="H2688:I2689"/>
    <mergeCell ref="J2688:K2689"/>
    <mergeCell ref="G2688:G2689"/>
    <mergeCell ref="L2688:M2689"/>
    <mergeCell ref="N2688:O2689"/>
    <mergeCell ref="P2688:Q2689"/>
    <mergeCell ref="R2688:S2689"/>
    <mergeCell ref="T2688:U2689"/>
    <mergeCell ref="V2688:W2689"/>
    <mergeCell ref="X2688:Y2689"/>
    <mergeCell ref="Z2688:AA2689"/>
    <mergeCell ref="AB2688:AC2689"/>
    <mergeCell ref="AD2688:AE2689"/>
    <mergeCell ref="AF2688:AG2689"/>
    <mergeCell ref="AH2688:AI2689"/>
    <mergeCell ref="BD2688:BE2689"/>
    <mergeCell ref="BF2688:BG2689"/>
    <mergeCell ref="AJ2688:AK2689"/>
    <mergeCell ref="AL2688:AM2689"/>
    <mergeCell ref="AN2688:AO2689"/>
    <mergeCell ref="AP2688:AQ2689"/>
    <mergeCell ref="AR2688:AS2689"/>
    <mergeCell ref="AT2688:AU2689"/>
    <mergeCell ref="BH2688:BI2689"/>
    <mergeCell ref="BJ2688:BK2689"/>
    <mergeCell ref="BL2688:BN2689"/>
    <mergeCell ref="BO2688:BO2689"/>
    <mergeCell ref="BP2688:BP2689"/>
    <mergeCell ref="C2689:D2689"/>
    <mergeCell ref="AV2688:AW2689"/>
    <mergeCell ref="AX2688:AY2689"/>
    <mergeCell ref="AZ2688:BA2689"/>
    <mergeCell ref="BB2688:BC2689"/>
    <mergeCell ref="B2690:B2691"/>
    <mergeCell ref="C2690:D2690"/>
    <mergeCell ref="E2690:E2691"/>
    <mergeCell ref="F2690:F2691"/>
    <mergeCell ref="H2690:I2691"/>
    <mergeCell ref="J2690:K2691"/>
    <mergeCell ref="G2690:G2691"/>
    <mergeCell ref="L2690:M2691"/>
    <mergeCell ref="N2690:O2691"/>
    <mergeCell ref="P2690:Q2691"/>
    <mergeCell ref="R2690:S2691"/>
    <mergeCell ref="T2690:U2691"/>
    <mergeCell ref="V2690:W2691"/>
    <mergeCell ref="X2690:Y2691"/>
    <mergeCell ref="Z2690:AA2691"/>
    <mergeCell ref="AB2690:AC2691"/>
    <mergeCell ref="AD2690:AE2691"/>
    <mergeCell ref="AF2690:AG2691"/>
    <mergeCell ref="AH2690:AI2691"/>
    <mergeCell ref="BD2690:BE2691"/>
    <mergeCell ref="BF2690:BG2691"/>
    <mergeCell ref="AJ2690:AK2691"/>
    <mergeCell ref="AL2690:AM2691"/>
    <mergeCell ref="AN2690:AO2691"/>
    <mergeCell ref="AP2690:AQ2691"/>
    <mergeCell ref="AR2690:AS2691"/>
    <mergeCell ref="AT2690:AU2691"/>
    <mergeCell ref="BH2690:BI2691"/>
    <mergeCell ref="BJ2690:BK2691"/>
    <mergeCell ref="BL2690:BN2691"/>
    <mergeCell ref="BO2690:BO2691"/>
    <mergeCell ref="BP2690:BP2691"/>
    <mergeCell ref="C2691:D2691"/>
    <mergeCell ref="AV2690:AW2691"/>
    <mergeCell ref="AX2690:AY2691"/>
    <mergeCell ref="AZ2690:BA2691"/>
    <mergeCell ref="BB2690:BC2691"/>
    <mergeCell ref="B2692:B2693"/>
    <mergeCell ref="C2692:D2692"/>
    <mergeCell ref="E2692:E2693"/>
    <mergeCell ref="F2692:F2693"/>
    <mergeCell ref="H2692:I2693"/>
    <mergeCell ref="J2692:K2693"/>
    <mergeCell ref="G2692:G2693"/>
    <mergeCell ref="L2692:M2693"/>
    <mergeCell ref="N2692:O2693"/>
    <mergeCell ref="P2692:Q2693"/>
    <mergeCell ref="R2692:S2693"/>
    <mergeCell ref="T2692:U2693"/>
    <mergeCell ref="V2692:W2693"/>
    <mergeCell ref="X2692:Y2693"/>
    <mergeCell ref="Z2692:AA2693"/>
    <mergeCell ref="AB2692:AC2693"/>
    <mergeCell ref="AD2692:AE2693"/>
    <mergeCell ref="AF2692:AG2693"/>
    <mergeCell ref="AH2692:AI2693"/>
    <mergeCell ref="BD2692:BE2693"/>
    <mergeCell ref="BF2692:BG2693"/>
    <mergeCell ref="AJ2692:AK2693"/>
    <mergeCell ref="AL2692:AM2693"/>
    <mergeCell ref="AN2692:AO2693"/>
    <mergeCell ref="AP2692:AQ2693"/>
    <mergeCell ref="AR2692:AS2693"/>
    <mergeCell ref="AT2692:AU2693"/>
    <mergeCell ref="BH2692:BI2693"/>
    <mergeCell ref="BJ2692:BK2693"/>
    <mergeCell ref="BL2692:BN2693"/>
    <mergeCell ref="BO2692:BO2693"/>
    <mergeCell ref="BP2692:BP2693"/>
    <mergeCell ref="C2693:D2693"/>
    <mergeCell ref="AV2692:AW2693"/>
    <mergeCell ref="AX2692:AY2693"/>
    <mergeCell ref="AZ2692:BA2693"/>
    <mergeCell ref="BB2692:BC2693"/>
    <mergeCell ref="B2694:B2695"/>
    <mergeCell ref="C2694:D2694"/>
    <mergeCell ref="E2694:E2695"/>
    <mergeCell ref="F2694:F2695"/>
    <mergeCell ref="H2694:I2695"/>
    <mergeCell ref="J2694:K2695"/>
    <mergeCell ref="G2694:G2695"/>
    <mergeCell ref="L2694:M2695"/>
    <mergeCell ref="N2694:O2695"/>
    <mergeCell ref="P2694:Q2695"/>
    <mergeCell ref="R2694:S2695"/>
    <mergeCell ref="T2694:U2695"/>
    <mergeCell ref="V2694:W2695"/>
    <mergeCell ref="X2694:Y2695"/>
    <mergeCell ref="Z2694:AA2695"/>
    <mergeCell ref="AB2694:AC2695"/>
    <mergeCell ref="AD2694:AE2695"/>
    <mergeCell ref="AF2694:AG2695"/>
    <mergeCell ref="AH2694:AI2695"/>
    <mergeCell ref="BD2694:BE2695"/>
    <mergeCell ref="BF2694:BG2695"/>
    <mergeCell ref="AJ2694:AK2695"/>
    <mergeCell ref="AL2694:AM2695"/>
    <mergeCell ref="AN2694:AO2695"/>
    <mergeCell ref="AP2694:AQ2695"/>
    <mergeCell ref="AR2694:AS2695"/>
    <mergeCell ref="AT2694:AU2695"/>
    <mergeCell ref="BH2694:BI2695"/>
    <mergeCell ref="BJ2694:BK2695"/>
    <mergeCell ref="BL2694:BN2695"/>
    <mergeCell ref="BO2694:BO2695"/>
    <mergeCell ref="BP2694:BP2695"/>
    <mergeCell ref="C2695:D2695"/>
    <mergeCell ref="AV2694:AW2695"/>
    <mergeCell ref="AX2694:AY2695"/>
    <mergeCell ref="AZ2694:BA2695"/>
    <mergeCell ref="BB2694:BC2695"/>
    <mergeCell ref="B2696:B2697"/>
    <mergeCell ref="C2696:D2696"/>
    <mergeCell ref="E2696:E2697"/>
    <mergeCell ref="F2696:F2697"/>
    <mergeCell ref="H2696:I2697"/>
    <mergeCell ref="J2696:K2697"/>
    <mergeCell ref="G2696:G2697"/>
    <mergeCell ref="L2696:M2697"/>
    <mergeCell ref="N2696:O2697"/>
    <mergeCell ref="P2696:Q2697"/>
    <mergeCell ref="R2696:S2697"/>
    <mergeCell ref="T2696:U2697"/>
    <mergeCell ref="V2696:W2697"/>
    <mergeCell ref="X2696:Y2697"/>
    <mergeCell ref="Z2696:AA2697"/>
    <mergeCell ref="AB2696:AC2697"/>
    <mergeCell ref="AD2696:AE2697"/>
    <mergeCell ref="AF2696:AG2697"/>
    <mergeCell ref="AH2696:AI2697"/>
    <mergeCell ref="BD2696:BE2697"/>
    <mergeCell ref="BF2696:BG2697"/>
    <mergeCell ref="AJ2696:AK2697"/>
    <mergeCell ref="AL2696:AM2697"/>
    <mergeCell ref="AN2696:AO2697"/>
    <mergeCell ref="AP2696:AQ2697"/>
    <mergeCell ref="AR2696:AS2697"/>
    <mergeCell ref="AT2696:AU2697"/>
    <mergeCell ref="BH2696:BI2697"/>
    <mergeCell ref="BJ2696:BK2697"/>
    <mergeCell ref="BL2696:BN2697"/>
    <mergeCell ref="BO2696:BO2697"/>
    <mergeCell ref="BP2696:BP2697"/>
    <mergeCell ref="C2697:D2697"/>
    <mergeCell ref="AV2696:AW2697"/>
    <mergeCell ref="AX2696:AY2697"/>
    <mergeCell ref="AZ2696:BA2697"/>
    <mergeCell ref="BB2696:BC2697"/>
    <mergeCell ref="B2698:B2699"/>
    <mergeCell ref="C2698:D2698"/>
    <mergeCell ref="E2698:E2699"/>
    <mergeCell ref="F2698:F2699"/>
    <mergeCell ref="H2698:I2699"/>
    <mergeCell ref="J2698:K2699"/>
    <mergeCell ref="G2698:G2699"/>
    <mergeCell ref="L2698:M2699"/>
    <mergeCell ref="N2698:O2699"/>
    <mergeCell ref="P2698:Q2699"/>
    <mergeCell ref="R2698:S2699"/>
    <mergeCell ref="T2698:U2699"/>
    <mergeCell ref="V2698:W2699"/>
    <mergeCell ref="X2698:Y2699"/>
    <mergeCell ref="Z2698:AA2699"/>
    <mergeCell ref="AB2698:AC2699"/>
    <mergeCell ref="AD2698:AE2699"/>
    <mergeCell ref="AF2698:AG2699"/>
    <mergeCell ref="AH2698:AI2699"/>
    <mergeCell ref="BD2698:BE2699"/>
    <mergeCell ref="BF2698:BG2699"/>
    <mergeCell ref="AJ2698:AK2699"/>
    <mergeCell ref="AL2698:AM2699"/>
    <mergeCell ref="AN2698:AO2699"/>
    <mergeCell ref="AP2698:AQ2699"/>
    <mergeCell ref="AR2698:AS2699"/>
    <mergeCell ref="AT2698:AU2699"/>
    <mergeCell ref="BH2698:BI2699"/>
    <mergeCell ref="BJ2698:BK2699"/>
    <mergeCell ref="BL2698:BN2699"/>
    <mergeCell ref="BO2698:BO2699"/>
    <mergeCell ref="BP2698:BP2699"/>
    <mergeCell ref="C2699:D2699"/>
    <mergeCell ref="AV2698:AW2699"/>
    <mergeCell ref="AX2698:AY2699"/>
    <mergeCell ref="AZ2698:BA2699"/>
    <mergeCell ref="BB2698:BC2699"/>
    <mergeCell ref="B2700:B2701"/>
    <mergeCell ref="C2700:D2700"/>
    <mergeCell ref="E2700:E2701"/>
    <mergeCell ref="F2700:F2701"/>
    <mergeCell ref="H2700:I2701"/>
    <mergeCell ref="J2700:K2701"/>
    <mergeCell ref="G2700:G2701"/>
    <mergeCell ref="L2700:M2701"/>
    <mergeCell ref="N2700:O2701"/>
    <mergeCell ref="P2700:Q2701"/>
    <mergeCell ref="R2700:S2701"/>
    <mergeCell ref="T2700:U2701"/>
    <mergeCell ref="V2700:W2701"/>
    <mergeCell ref="X2700:Y2701"/>
    <mergeCell ref="Z2700:AA2701"/>
    <mergeCell ref="AB2700:AC2701"/>
    <mergeCell ref="AD2700:AE2701"/>
    <mergeCell ref="AF2700:AG2701"/>
    <mergeCell ref="AH2700:AI2701"/>
    <mergeCell ref="BD2700:BE2701"/>
    <mergeCell ref="BF2700:BG2701"/>
    <mergeCell ref="AJ2700:AK2701"/>
    <mergeCell ref="AL2700:AM2701"/>
    <mergeCell ref="AN2700:AO2701"/>
    <mergeCell ref="AP2700:AQ2701"/>
    <mergeCell ref="AR2700:AS2701"/>
    <mergeCell ref="AT2700:AU2701"/>
    <mergeCell ref="BH2700:BI2701"/>
    <mergeCell ref="BJ2700:BK2701"/>
    <mergeCell ref="BL2700:BN2701"/>
    <mergeCell ref="BO2700:BO2701"/>
    <mergeCell ref="BP2700:BP2701"/>
    <mergeCell ref="C2701:D2701"/>
    <mergeCell ref="AV2700:AW2701"/>
    <mergeCell ref="AX2700:AY2701"/>
    <mergeCell ref="AZ2700:BA2701"/>
    <mergeCell ref="BB2700:BC2701"/>
    <mergeCell ref="B2702:B2703"/>
    <mergeCell ref="C2702:D2702"/>
    <mergeCell ref="E2702:E2703"/>
    <mergeCell ref="F2702:F2703"/>
    <mergeCell ref="H2702:I2703"/>
    <mergeCell ref="J2702:K2703"/>
    <mergeCell ref="G2702:G2703"/>
    <mergeCell ref="L2702:M2703"/>
    <mergeCell ref="N2702:O2703"/>
    <mergeCell ref="P2702:Q2703"/>
    <mergeCell ref="R2702:S2703"/>
    <mergeCell ref="T2702:U2703"/>
    <mergeCell ref="V2702:W2703"/>
    <mergeCell ref="X2702:Y2703"/>
    <mergeCell ref="Z2702:AA2703"/>
    <mergeCell ref="AB2702:AC2703"/>
    <mergeCell ref="AD2702:AE2703"/>
    <mergeCell ref="AF2702:AG2703"/>
    <mergeCell ref="AH2702:AI2703"/>
    <mergeCell ref="BD2702:BE2703"/>
    <mergeCell ref="BF2702:BG2703"/>
    <mergeCell ref="AJ2702:AK2703"/>
    <mergeCell ref="AL2702:AM2703"/>
    <mergeCell ref="AN2702:AO2703"/>
    <mergeCell ref="AP2702:AQ2703"/>
    <mergeCell ref="AR2702:AS2703"/>
    <mergeCell ref="AT2702:AU2703"/>
    <mergeCell ref="BH2702:BI2703"/>
    <mergeCell ref="BJ2702:BK2703"/>
    <mergeCell ref="BL2702:BN2703"/>
    <mergeCell ref="BO2702:BO2703"/>
    <mergeCell ref="BP2702:BP2703"/>
    <mergeCell ref="C2703:D2703"/>
    <mergeCell ref="AV2702:AW2703"/>
    <mergeCell ref="AX2702:AY2703"/>
    <mergeCell ref="AZ2702:BA2703"/>
    <mergeCell ref="BB2702:BC2703"/>
    <mergeCell ref="B2704:B2705"/>
    <mergeCell ref="C2704:D2704"/>
    <mergeCell ref="E2704:E2705"/>
    <mergeCell ref="F2704:F2705"/>
    <mergeCell ref="H2704:I2705"/>
    <mergeCell ref="J2704:K2705"/>
    <mergeCell ref="G2704:G2705"/>
    <mergeCell ref="L2704:M2705"/>
    <mergeCell ref="N2704:O2705"/>
    <mergeCell ref="P2704:Q2705"/>
    <mergeCell ref="R2704:S2705"/>
    <mergeCell ref="T2704:U2705"/>
    <mergeCell ref="V2704:W2705"/>
    <mergeCell ref="X2704:Y2705"/>
    <mergeCell ref="Z2704:AA2705"/>
    <mergeCell ref="AB2704:AC2705"/>
    <mergeCell ref="AD2704:AE2705"/>
    <mergeCell ref="AF2704:AG2705"/>
    <mergeCell ref="AH2704:AI2705"/>
    <mergeCell ref="BD2704:BE2705"/>
    <mergeCell ref="BF2704:BG2705"/>
    <mergeCell ref="AJ2704:AK2705"/>
    <mergeCell ref="AL2704:AM2705"/>
    <mergeCell ref="AN2704:AO2705"/>
    <mergeCell ref="AP2704:AQ2705"/>
    <mergeCell ref="AR2704:AS2705"/>
    <mergeCell ref="AT2704:AU2705"/>
    <mergeCell ref="BH2704:BI2705"/>
    <mergeCell ref="BJ2704:BK2705"/>
    <mergeCell ref="BL2704:BN2705"/>
    <mergeCell ref="BO2704:BO2705"/>
    <mergeCell ref="BP2704:BP2705"/>
    <mergeCell ref="C2705:D2705"/>
    <mergeCell ref="AV2704:AW2705"/>
    <mergeCell ref="AX2704:AY2705"/>
    <mergeCell ref="AZ2704:BA2705"/>
    <mergeCell ref="BB2704:BC2705"/>
    <mergeCell ref="B2706:C2707"/>
    <mergeCell ref="D2706:E2707"/>
    <mergeCell ref="H2706:I2707"/>
    <mergeCell ref="J2706:K2707"/>
    <mergeCell ref="L2706:M2707"/>
    <mergeCell ref="N2706:O2707"/>
    <mergeCell ref="P2706:Q2707"/>
    <mergeCell ref="R2706:S2707"/>
    <mergeCell ref="T2706:U2707"/>
    <mergeCell ref="V2706:W2707"/>
    <mergeCell ref="X2706:Y2707"/>
    <mergeCell ref="Z2706:AA2707"/>
    <mergeCell ref="AB2706:AC2707"/>
    <mergeCell ref="AD2706:AE2707"/>
    <mergeCell ref="AF2706:AG2707"/>
    <mergeCell ref="AH2706:AI2707"/>
    <mergeCell ref="AJ2706:AK2707"/>
    <mergeCell ref="AL2706:AM2707"/>
    <mergeCell ref="AN2706:AO2707"/>
    <mergeCell ref="AP2706:AQ2707"/>
    <mergeCell ref="AR2706:AS2707"/>
    <mergeCell ref="AT2706:AU2707"/>
    <mergeCell ref="AV2706:AW2707"/>
    <mergeCell ref="AX2706:AY2707"/>
    <mergeCell ref="AZ2706:BA2707"/>
    <mergeCell ref="BB2706:BC2707"/>
    <mergeCell ref="BD2706:BE2707"/>
    <mergeCell ref="BF2706:BG2707"/>
    <mergeCell ref="BH2706:BI2707"/>
    <mergeCell ref="BJ2706:BK2707"/>
    <mergeCell ref="BL2706:BN2707"/>
    <mergeCell ref="BO2706:BO2707"/>
    <mergeCell ref="BP2706:BP2707"/>
    <mergeCell ref="B2708:C2708"/>
    <mergeCell ref="D2708:E2708"/>
    <mergeCell ref="H2708:I2708"/>
    <mergeCell ref="J2708:K2708"/>
    <mergeCell ref="L2708:M2708"/>
    <mergeCell ref="N2708:O2708"/>
    <mergeCell ref="P2708:Q2708"/>
    <mergeCell ref="R2708:S2708"/>
    <mergeCell ref="T2708:U2708"/>
    <mergeCell ref="V2708:W2708"/>
    <mergeCell ref="X2708:Y2708"/>
    <mergeCell ref="Z2708:AA2708"/>
    <mergeCell ref="AB2708:AC2708"/>
    <mergeCell ref="AD2708:AE2708"/>
    <mergeCell ref="AF2708:AG2708"/>
    <mergeCell ref="AH2708:AI2708"/>
    <mergeCell ref="AJ2708:AK2708"/>
    <mergeCell ref="AL2708:AM2708"/>
    <mergeCell ref="AN2708:AO2708"/>
    <mergeCell ref="AP2708:AQ2708"/>
    <mergeCell ref="AR2708:AS2708"/>
    <mergeCell ref="AT2708:AU2708"/>
    <mergeCell ref="AV2708:AW2708"/>
    <mergeCell ref="AX2708:AY2708"/>
    <mergeCell ref="AZ2708:BA2708"/>
    <mergeCell ref="BB2708:BC2708"/>
    <mergeCell ref="BD2708:BE2708"/>
    <mergeCell ref="BF2708:BG2708"/>
    <mergeCell ref="BH2708:BI2708"/>
    <mergeCell ref="BJ2708:BK2708"/>
    <mergeCell ref="BL2708:BN2708"/>
    <mergeCell ref="D2709:E2709"/>
    <mergeCell ref="J2709:K2709"/>
    <mergeCell ref="L2709:M2709"/>
    <mergeCell ref="N2709:O2709"/>
    <mergeCell ref="AZ2709:BA2709"/>
    <mergeCell ref="BB2709:BC2709"/>
    <mergeCell ref="Z2709:AA2709"/>
    <mergeCell ref="AB2709:AC2709"/>
    <mergeCell ref="AD2709:AE2709"/>
    <mergeCell ref="AF2709:AG2709"/>
    <mergeCell ref="BD2709:BE2709"/>
    <mergeCell ref="BF2709:BG2709"/>
    <mergeCell ref="BH2709:BI2709"/>
    <mergeCell ref="BJ2709:BK2709"/>
    <mergeCell ref="BL2709:BN2709"/>
    <mergeCell ref="B2711:C2711"/>
    <mergeCell ref="D2711:E2711"/>
    <mergeCell ref="H2711:J2711"/>
    <mergeCell ref="L2711:N2711"/>
    <mergeCell ref="O2711:R2711"/>
    <mergeCell ref="S2711:U2711"/>
    <mergeCell ref="W2711:Y2711"/>
    <mergeCell ref="Z2711:AC2711"/>
    <mergeCell ref="AD2711:AF2711"/>
    <mergeCell ref="AH2711:AJ2711"/>
    <mergeCell ref="AK2711:AN2711"/>
    <mergeCell ref="AO2711:AQ2711"/>
    <mergeCell ref="AS2711:AU2711"/>
    <mergeCell ref="AZ2711:BD2711"/>
    <mergeCell ref="BE2711:BG2711"/>
    <mergeCell ref="BI2711:BK2711"/>
    <mergeCell ref="B2713:C2713"/>
    <mergeCell ref="D2713:E2713"/>
    <mergeCell ref="H2713:J2713"/>
    <mergeCell ref="L2713:N2713"/>
    <mergeCell ref="O2713:R2713"/>
    <mergeCell ref="S2713:U2713"/>
    <mergeCell ref="W2713:Y2713"/>
    <mergeCell ref="Z2713:AC2713"/>
    <mergeCell ref="AD2713:AF2713"/>
    <mergeCell ref="AH2713:AJ2713"/>
    <mergeCell ref="AK2713:AN2713"/>
    <mergeCell ref="AO2713:AQ2713"/>
    <mergeCell ref="AS2713:AU2713"/>
    <mergeCell ref="AZ2713:BD2713"/>
    <mergeCell ref="BE2713:BG2713"/>
    <mergeCell ref="BI2713:BK2713"/>
    <mergeCell ref="BA2714:BN2714"/>
    <mergeCell ref="B2716:BN2716"/>
    <mergeCell ref="BN2717:BP2718"/>
    <mergeCell ref="E2718:AC2718"/>
    <mergeCell ref="AE2718:AK2718"/>
    <mergeCell ref="AL2718:BM2718"/>
    <mergeCell ref="C2720:D2720"/>
    <mergeCell ref="E2720:AC2720"/>
    <mergeCell ref="AE2720:AH2720"/>
    <mergeCell ref="AI2720:AZ2720"/>
    <mergeCell ref="BA2720:BC2720"/>
    <mergeCell ref="BD2720:BM2720"/>
    <mergeCell ref="B2723:B2724"/>
    <mergeCell ref="C2723:D2724"/>
    <mergeCell ref="H2723:I2724"/>
    <mergeCell ref="J2723:O2723"/>
    <mergeCell ref="P2723:U2723"/>
    <mergeCell ref="V2723:W2724"/>
    <mergeCell ref="X2723:Y2724"/>
    <mergeCell ref="Z2723:AA2724"/>
    <mergeCell ref="AB2723:AG2723"/>
    <mergeCell ref="AH2723:AM2723"/>
    <mergeCell ref="AN2723:AS2723"/>
    <mergeCell ref="AT2723:AY2723"/>
    <mergeCell ref="AZ2723:BE2723"/>
    <mergeCell ref="BF2723:BK2723"/>
    <mergeCell ref="BL2723:BN2724"/>
    <mergeCell ref="AR2724:AS2724"/>
    <mergeCell ref="AT2724:AU2724"/>
    <mergeCell ref="AV2724:AW2724"/>
    <mergeCell ref="AX2724:AY2724"/>
    <mergeCell ref="BO2723:BO2724"/>
    <mergeCell ref="BP2723:BP2724"/>
    <mergeCell ref="J2724:K2724"/>
    <mergeCell ref="L2724:M2724"/>
    <mergeCell ref="N2724:O2724"/>
    <mergeCell ref="P2724:Q2724"/>
    <mergeCell ref="R2724:S2724"/>
    <mergeCell ref="T2724:U2724"/>
    <mergeCell ref="AB2724:AC2724"/>
    <mergeCell ref="AD2724:AE2724"/>
    <mergeCell ref="AF2724:AG2724"/>
    <mergeCell ref="AH2724:AI2724"/>
    <mergeCell ref="AJ2724:AK2724"/>
    <mergeCell ref="AL2724:AM2724"/>
    <mergeCell ref="AN2724:AO2724"/>
    <mergeCell ref="AP2724:AQ2724"/>
    <mergeCell ref="AZ2724:BA2724"/>
    <mergeCell ref="BB2724:BC2724"/>
    <mergeCell ref="BD2724:BE2724"/>
    <mergeCell ref="BF2724:BG2724"/>
    <mergeCell ref="BH2724:BI2724"/>
    <mergeCell ref="BJ2724:BK2724"/>
    <mergeCell ref="B2725:B2726"/>
    <mergeCell ref="C2725:D2725"/>
    <mergeCell ref="E2725:E2726"/>
    <mergeCell ref="F2725:F2726"/>
    <mergeCell ref="H2725:I2726"/>
    <mergeCell ref="J2725:K2726"/>
    <mergeCell ref="L2725:M2726"/>
    <mergeCell ref="N2725:O2726"/>
    <mergeCell ref="P2725:Q2726"/>
    <mergeCell ref="R2725:S2726"/>
    <mergeCell ref="T2725:U2726"/>
    <mergeCell ref="V2725:W2726"/>
    <mergeCell ref="X2725:Y2726"/>
    <mergeCell ref="Z2725:AA2726"/>
    <mergeCell ref="AB2725:AC2726"/>
    <mergeCell ref="AD2725:AE2726"/>
    <mergeCell ref="AF2725:AG2726"/>
    <mergeCell ref="AH2725:AI2726"/>
    <mergeCell ref="BD2725:BE2726"/>
    <mergeCell ref="BF2725:BG2726"/>
    <mergeCell ref="AJ2725:AK2726"/>
    <mergeCell ref="AL2725:AM2726"/>
    <mergeCell ref="AN2725:AO2726"/>
    <mergeCell ref="AP2725:AQ2726"/>
    <mergeCell ref="AR2725:AS2726"/>
    <mergeCell ref="AT2725:AU2726"/>
    <mergeCell ref="BH2725:BI2726"/>
    <mergeCell ref="BJ2725:BK2726"/>
    <mergeCell ref="BL2725:BN2726"/>
    <mergeCell ref="BO2725:BO2726"/>
    <mergeCell ref="BP2725:BP2726"/>
    <mergeCell ref="C2726:D2726"/>
    <mergeCell ref="AV2725:AW2726"/>
    <mergeCell ref="AX2725:AY2726"/>
    <mergeCell ref="AZ2725:BA2726"/>
    <mergeCell ref="BB2725:BC2726"/>
    <mergeCell ref="B2727:B2728"/>
    <mergeCell ref="C2727:D2727"/>
    <mergeCell ref="E2727:E2728"/>
    <mergeCell ref="F2727:F2728"/>
    <mergeCell ref="H2727:I2728"/>
    <mergeCell ref="J2727:K2728"/>
    <mergeCell ref="L2727:M2728"/>
    <mergeCell ref="N2727:O2728"/>
    <mergeCell ref="P2727:Q2728"/>
    <mergeCell ref="R2727:S2728"/>
    <mergeCell ref="T2727:U2728"/>
    <mergeCell ref="V2727:W2728"/>
    <mergeCell ref="X2727:Y2728"/>
    <mergeCell ref="Z2727:AA2728"/>
    <mergeCell ref="AB2727:AC2728"/>
    <mergeCell ref="AD2727:AE2728"/>
    <mergeCell ref="AF2727:AG2728"/>
    <mergeCell ref="AH2727:AI2728"/>
    <mergeCell ref="BD2727:BE2728"/>
    <mergeCell ref="BF2727:BG2728"/>
    <mergeCell ref="AJ2727:AK2728"/>
    <mergeCell ref="AL2727:AM2728"/>
    <mergeCell ref="AN2727:AO2728"/>
    <mergeCell ref="AP2727:AQ2728"/>
    <mergeCell ref="AR2727:AS2728"/>
    <mergeCell ref="AT2727:AU2728"/>
    <mergeCell ref="BH2727:BI2728"/>
    <mergeCell ref="BJ2727:BK2728"/>
    <mergeCell ref="BL2727:BN2728"/>
    <mergeCell ref="BO2727:BO2728"/>
    <mergeCell ref="BP2727:BP2728"/>
    <mergeCell ref="C2728:D2728"/>
    <mergeCell ref="AV2727:AW2728"/>
    <mergeCell ref="AX2727:AY2728"/>
    <mergeCell ref="AZ2727:BA2728"/>
    <mergeCell ref="BB2727:BC2728"/>
    <mergeCell ref="B2729:B2730"/>
    <mergeCell ref="C2729:D2729"/>
    <mergeCell ref="E2729:E2730"/>
    <mergeCell ref="F2729:F2730"/>
    <mergeCell ref="H2729:I2730"/>
    <mergeCell ref="J2729:K2730"/>
    <mergeCell ref="L2729:M2730"/>
    <mergeCell ref="N2729:O2730"/>
    <mergeCell ref="P2729:Q2730"/>
    <mergeCell ref="R2729:S2730"/>
    <mergeCell ref="T2729:U2730"/>
    <mergeCell ref="V2729:W2730"/>
    <mergeCell ref="X2729:Y2730"/>
    <mergeCell ref="Z2729:AA2730"/>
    <mergeCell ref="AB2729:AC2730"/>
    <mergeCell ref="AD2729:AE2730"/>
    <mergeCell ref="AF2729:AG2730"/>
    <mergeCell ref="AH2729:AI2730"/>
    <mergeCell ref="BD2729:BE2730"/>
    <mergeCell ref="BF2729:BG2730"/>
    <mergeCell ref="AJ2729:AK2730"/>
    <mergeCell ref="AL2729:AM2730"/>
    <mergeCell ref="AN2729:AO2730"/>
    <mergeCell ref="AP2729:AQ2730"/>
    <mergeCell ref="AR2729:AS2730"/>
    <mergeCell ref="AT2729:AU2730"/>
    <mergeCell ref="BH2729:BI2730"/>
    <mergeCell ref="BJ2729:BK2730"/>
    <mergeCell ref="BL2729:BN2730"/>
    <mergeCell ref="BO2729:BO2730"/>
    <mergeCell ref="BP2729:BP2730"/>
    <mergeCell ref="C2730:D2730"/>
    <mergeCell ref="AV2729:AW2730"/>
    <mergeCell ref="AX2729:AY2730"/>
    <mergeCell ref="AZ2729:BA2730"/>
    <mergeCell ref="BB2729:BC2730"/>
    <mergeCell ref="B2731:B2732"/>
    <mergeCell ref="C2731:D2731"/>
    <mergeCell ref="E2731:E2732"/>
    <mergeCell ref="F2731:F2732"/>
    <mergeCell ref="H2731:I2732"/>
    <mergeCell ref="J2731:K2732"/>
    <mergeCell ref="L2731:M2732"/>
    <mergeCell ref="N2731:O2732"/>
    <mergeCell ref="P2731:Q2732"/>
    <mergeCell ref="R2731:S2732"/>
    <mergeCell ref="T2731:U2732"/>
    <mergeCell ref="V2731:W2732"/>
    <mergeCell ref="X2731:Y2732"/>
    <mergeCell ref="Z2731:AA2732"/>
    <mergeCell ref="AB2731:AC2732"/>
    <mergeCell ref="AD2731:AE2732"/>
    <mergeCell ref="AF2731:AG2732"/>
    <mergeCell ref="AH2731:AI2732"/>
    <mergeCell ref="BD2731:BE2732"/>
    <mergeCell ref="BF2731:BG2732"/>
    <mergeCell ref="AJ2731:AK2732"/>
    <mergeCell ref="AL2731:AM2732"/>
    <mergeCell ref="AN2731:AO2732"/>
    <mergeCell ref="AP2731:AQ2732"/>
    <mergeCell ref="AR2731:AS2732"/>
    <mergeCell ref="AT2731:AU2732"/>
    <mergeCell ref="BH2731:BI2732"/>
    <mergeCell ref="BJ2731:BK2732"/>
    <mergeCell ref="BL2731:BN2732"/>
    <mergeCell ref="BO2731:BO2732"/>
    <mergeCell ref="BP2731:BP2732"/>
    <mergeCell ref="C2732:D2732"/>
    <mergeCell ref="AV2731:AW2732"/>
    <mergeCell ref="AX2731:AY2732"/>
    <mergeCell ref="AZ2731:BA2732"/>
    <mergeCell ref="BB2731:BC2732"/>
    <mergeCell ref="B2733:B2734"/>
    <mergeCell ref="C2733:D2733"/>
    <mergeCell ref="E2733:E2734"/>
    <mergeCell ref="F2733:F2734"/>
    <mergeCell ref="H2733:I2734"/>
    <mergeCell ref="J2733:K2734"/>
    <mergeCell ref="L2733:M2734"/>
    <mergeCell ref="N2733:O2734"/>
    <mergeCell ref="P2733:Q2734"/>
    <mergeCell ref="R2733:S2734"/>
    <mergeCell ref="T2733:U2734"/>
    <mergeCell ref="V2733:W2734"/>
    <mergeCell ref="X2733:Y2734"/>
    <mergeCell ref="Z2733:AA2734"/>
    <mergeCell ref="AB2733:AC2734"/>
    <mergeCell ref="AD2733:AE2734"/>
    <mergeCell ref="AF2733:AG2734"/>
    <mergeCell ref="AH2733:AI2734"/>
    <mergeCell ref="BD2733:BE2734"/>
    <mergeCell ref="BF2733:BG2734"/>
    <mergeCell ref="AJ2733:AK2734"/>
    <mergeCell ref="AL2733:AM2734"/>
    <mergeCell ref="AN2733:AO2734"/>
    <mergeCell ref="AP2733:AQ2734"/>
    <mergeCell ref="AR2733:AS2734"/>
    <mergeCell ref="AT2733:AU2734"/>
    <mergeCell ref="BH2733:BI2734"/>
    <mergeCell ref="BJ2733:BK2734"/>
    <mergeCell ref="BL2733:BN2734"/>
    <mergeCell ref="BO2733:BO2734"/>
    <mergeCell ref="BP2733:BP2734"/>
    <mergeCell ref="C2734:D2734"/>
    <mergeCell ref="AV2733:AW2734"/>
    <mergeCell ref="AX2733:AY2734"/>
    <mergeCell ref="AZ2733:BA2734"/>
    <mergeCell ref="BB2733:BC2734"/>
    <mergeCell ref="B2735:B2736"/>
    <mergeCell ref="C2735:D2735"/>
    <mergeCell ref="E2735:E2736"/>
    <mergeCell ref="F2735:F2736"/>
    <mergeCell ref="H2735:I2736"/>
    <mergeCell ref="J2735:K2736"/>
    <mergeCell ref="G2735:G2736"/>
    <mergeCell ref="L2735:M2736"/>
    <mergeCell ref="N2735:O2736"/>
    <mergeCell ref="P2735:Q2736"/>
    <mergeCell ref="R2735:S2736"/>
    <mergeCell ref="T2735:U2736"/>
    <mergeCell ref="V2735:W2736"/>
    <mergeCell ref="X2735:Y2736"/>
    <mergeCell ref="Z2735:AA2736"/>
    <mergeCell ref="AB2735:AC2736"/>
    <mergeCell ref="AD2735:AE2736"/>
    <mergeCell ref="AF2735:AG2736"/>
    <mergeCell ref="AH2735:AI2736"/>
    <mergeCell ref="BD2735:BE2736"/>
    <mergeCell ref="BF2735:BG2736"/>
    <mergeCell ref="AJ2735:AK2736"/>
    <mergeCell ref="AL2735:AM2736"/>
    <mergeCell ref="AN2735:AO2736"/>
    <mergeCell ref="AP2735:AQ2736"/>
    <mergeCell ref="AR2735:AS2736"/>
    <mergeCell ref="AT2735:AU2736"/>
    <mergeCell ref="BH2735:BI2736"/>
    <mergeCell ref="BJ2735:BK2736"/>
    <mergeCell ref="BL2735:BN2736"/>
    <mergeCell ref="BO2735:BO2736"/>
    <mergeCell ref="BP2735:BP2736"/>
    <mergeCell ref="C2736:D2736"/>
    <mergeCell ref="AV2735:AW2736"/>
    <mergeCell ref="AX2735:AY2736"/>
    <mergeCell ref="AZ2735:BA2736"/>
    <mergeCell ref="BB2735:BC2736"/>
    <mergeCell ref="B2737:B2738"/>
    <mergeCell ref="C2737:D2737"/>
    <mergeCell ref="E2737:E2738"/>
    <mergeCell ref="F2737:F2738"/>
    <mergeCell ref="H2737:I2738"/>
    <mergeCell ref="J2737:K2738"/>
    <mergeCell ref="G2737:G2738"/>
    <mergeCell ref="L2737:M2738"/>
    <mergeCell ref="N2737:O2738"/>
    <mergeCell ref="P2737:Q2738"/>
    <mergeCell ref="R2737:S2738"/>
    <mergeCell ref="T2737:U2738"/>
    <mergeCell ref="V2737:W2738"/>
    <mergeCell ref="X2737:Y2738"/>
    <mergeCell ref="Z2737:AA2738"/>
    <mergeCell ref="AB2737:AC2738"/>
    <mergeCell ref="AD2737:AE2738"/>
    <mergeCell ref="AF2737:AG2738"/>
    <mergeCell ref="AH2737:AI2738"/>
    <mergeCell ref="BD2737:BE2738"/>
    <mergeCell ref="BF2737:BG2738"/>
    <mergeCell ref="AJ2737:AK2738"/>
    <mergeCell ref="AL2737:AM2738"/>
    <mergeCell ref="AN2737:AO2738"/>
    <mergeCell ref="AP2737:AQ2738"/>
    <mergeCell ref="AR2737:AS2738"/>
    <mergeCell ref="AT2737:AU2738"/>
    <mergeCell ref="BH2737:BI2738"/>
    <mergeCell ref="BJ2737:BK2738"/>
    <mergeCell ref="BL2737:BN2738"/>
    <mergeCell ref="BO2737:BO2738"/>
    <mergeCell ref="BP2737:BP2738"/>
    <mergeCell ref="C2738:D2738"/>
    <mergeCell ref="AV2737:AW2738"/>
    <mergeCell ref="AX2737:AY2738"/>
    <mergeCell ref="AZ2737:BA2738"/>
    <mergeCell ref="BB2737:BC2738"/>
    <mergeCell ref="B2739:B2740"/>
    <mergeCell ref="C2739:D2739"/>
    <mergeCell ref="E2739:E2740"/>
    <mergeCell ref="F2739:F2740"/>
    <mergeCell ref="H2739:I2740"/>
    <mergeCell ref="J2739:K2740"/>
    <mergeCell ref="G2739:G2740"/>
    <mergeCell ref="L2739:M2740"/>
    <mergeCell ref="N2739:O2740"/>
    <mergeCell ref="P2739:Q2740"/>
    <mergeCell ref="R2739:S2740"/>
    <mergeCell ref="T2739:U2740"/>
    <mergeCell ref="V2739:W2740"/>
    <mergeCell ref="X2739:Y2740"/>
    <mergeCell ref="Z2739:AA2740"/>
    <mergeCell ref="AB2739:AC2740"/>
    <mergeCell ref="AD2739:AE2740"/>
    <mergeCell ref="AF2739:AG2740"/>
    <mergeCell ref="AH2739:AI2740"/>
    <mergeCell ref="BD2739:BE2740"/>
    <mergeCell ref="BF2739:BG2740"/>
    <mergeCell ref="AJ2739:AK2740"/>
    <mergeCell ref="AL2739:AM2740"/>
    <mergeCell ref="AN2739:AO2740"/>
    <mergeCell ref="AP2739:AQ2740"/>
    <mergeCell ref="AR2739:AS2740"/>
    <mergeCell ref="AT2739:AU2740"/>
    <mergeCell ref="BH2739:BI2740"/>
    <mergeCell ref="BJ2739:BK2740"/>
    <mergeCell ref="BL2739:BN2740"/>
    <mergeCell ref="BO2739:BO2740"/>
    <mergeCell ref="BP2739:BP2740"/>
    <mergeCell ref="C2740:D2740"/>
    <mergeCell ref="AV2739:AW2740"/>
    <mergeCell ref="AX2739:AY2740"/>
    <mergeCell ref="AZ2739:BA2740"/>
    <mergeCell ref="BB2739:BC2740"/>
    <mergeCell ref="B2741:B2742"/>
    <mergeCell ref="C2741:D2741"/>
    <mergeCell ref="E2741:E2742"/>
    <mergeCell ref="F2741:F2742"/>
    <mergeCell ref="H2741:I2742"/>
    <mergeCell ref="J2741:K2742"/>
    <mergeCell ref="G2741:G2742"/>
    <mergeCell ref="L2741:M2742"/>
    <mergeCell ref="N2741:O2742"/>
    <mergeCell ref="P2741:Q2742"/>
    <mergeCell ref="R2741:S2742"/>
    <mergeCell ref="T2741:U2742"/>
    <mergeCell ref="V2741:W2742"/>
    <mergeCell ref="X2741:Y2742"/>
    <mergeCell ref="Z2741:AA2742"/>
    <mergeCell ref="AB2741:AC2742"/>
    <mergeCell ref="AD2741:AE2742"/>
    <mergeCell ref="AF2741:AG2742"/>
    <mergeCell ref="AH2741:AI2742"/>
    <mergeCell ref="BD2741:BE2742"/>
    <mergeCell ref="BF2741:BG2742"/>
    <mergeCell ref="AJ2741:AK2742"/>
    <mergeCell ref="AL2741:AM2742"/>
    <mergeCell ref="AN2741:AO2742"/>
    <mergeCell ref="AP2741:AQ2742"/>
    <mergeCell ref="AR2741:AS2742"/>
    <mergeCell ref="AT2741:AU2742"/>
    <mergeCell ref="BH2741:BI2742"/>
    <mergeCell ref="BJ2741:BK2742"/>
    <mergeCell ref="BL2741:BN2742"/>
    <mergeCell ref="BO2741:BO2742"/>
    <mergeCell ref="BP2741:BP2742"/>
    <mergeCell ref="C2742:D2742"/>
    <mergeCell ref="AV2741:AW2742"/>
    <mergeCell ref="AX2741:AY2742"/>
    <mergeCell ref="AZ2741:BA2742"/>
    <mergeCell ref="BB2741:BC2742"/>
    <mergeCell ref="B2743:B2744"/>
    <mergeCell ref="C2743:D2743"/>
    <mergeCell ref="E2743:E2744"/>
    <mergeCell ref="F2743:F2744"/>
    <mergeCell ref="H2743:I2744"/>
    <mergeCell ref="J2743:K2744"/>
    <mergeCell ref="G2743:G2744"/>
    <mergeCell ref="L2743:M2744"/>
    <mergeCell ref="N2743:O2744"/>
    <mergeCell ref="P2743:Q2744"/>
    <mergeCell ref="R2743:S2744"/>
    <mergeCell ref="T2743:U2744"/>
    <mergeCell ref="V2743:W2744"/>
    <mergeCell ref="X2743:Y2744"/>
    <mergeCell ref="Z2743:AA2744"/>
    <mergeCell ref="AB2743:AC2744"/>
    <mergeCell ref="AD2743:AE2744"/>
    <mergeCell ref="AF2743:AG2744"/>
    <mergeCell ref="AH2743:AI2744"/>
    <mergeCell ref="BD2743:BE2744"/>
    <mergeCell ref="BF2743:BG2744"/>
    <mergeCell ref="AJ2743:AK2744"/>
    <mergeCell ref="AL2743:AM2744"/>
    <mergeCell ref="AN2743:AO2744"/>
    <mergeCell ref="AP2743:AQ2744"/>
    <mergeCell ref="AR2743:AS2744"/>
    <mergeCell ref="AT2743:AU2744"/>
    <mergeCell ref="BH2743:BI2744"/>
    <mergeCell ref="BJ2743:BK2744"/>
    <mergeCell ref="BL2743:BN2744"/>
    <mergeCell ref="BO2743:BO2744"/>
    <mergeCell ref="BP2743:BP2744"/>
    <mergeCell ref="C2744:D2744"/>
    <mergeCell ref="AV2743:AW2744"/>
    <mergeCell ref="AX2743:AY2744"/>
    <mergeCell ref="AZ2743:BA2744"/>
    <mergeCell ref="BB2743:BC2744"/>
    <mergeCell ref="B2745:B2746"/>
    <mergeCell ref="C2745:D2745"/>
    <mergeCell ref="E2745:E2746"/>
    <mergeCell ref="F2745:F2746"/>
    <mergeCell ref="H2745:I2746"/>
    <mergeCell ref="J2745:K2746"/>
    <mergeCell ref="G2745:G2746"/>
    <mergeCell ref="L2745:M2746"/>
    <mergeCell ref="N2745:O2746"/>
    <mergeCell ref="P2745:Q2746"/>
    <mergeCell ref="R2745:S2746"/>
    <mergeCell ref="T2745:U2746"/>
    <mergeCell ref="V2745:W2746"/>
    <mergeCell ref="X2745:Y2746"/>
    <mergeCell ref="Z2745:AA2746"/>
    <mergeCell ref="AB2745:AC2746"/>
    <mergeCell ref="AD2745:AE2746"/>
    <mergeCell ref="AF2745:AG2746"/>
    <mergeCell ref="AH2745:AI2746"/>
    <mergeCell ref="BD2745:BE2746"/>
    <mergeCell ref="BF2745:BG2746"/>
    <mergeCell ref="AJ2745:AK2746"/>
    <mergeCell ref="AL2745:AM2746"/>
    <mergeCell ref="AN2745:AO2746"/>
    <mergeCell ref="AP2745:AQ2746"/>
    <mergeCell ref="AR2745:AS2746"/>
    <mergeCell ref="AT2745:AU2746"/>
    <mergeCell ref="BH2745:BI2746"/>
    <mergeCell ref="BJ2745:BK2746"/>
    <mergeCell ref="BL2745:BN2746"/>
    <mergeCell ref="BO2745:BO2746"/>
    <mergeCell ref="BP2745:BP2746"/>
    <mergeCell ref="C2746:D2746"/>
    <mergeCell ref="AV2745:AW2746"/>
    <mergeCell ref="AX2745:AY2746"/>
    <mergeCell ref="AZ2745:BA2746"/>
    <mergeCell ref="BB2745:BC2746"/>
    <mergeCell ref="B2747:B2748"/>
    <mergeCell ref="C2747:D2747"/>
    <mergeCell ref="E2747:E2748"/>
    <mergeCell ref="F2747:F2748"/>
    <mergeCell ref="H2747:I2748"/>
    <mergeCell ref="J2747:K2748"/>
    <mergeCell ref="G2747:G2748"/>
    <mergeCell ref="L2747:M2748"/>
    <mergeCell ref="N2747:O2748"/>
    <mergeCell ref="P2747:Q2748"/>
    <mergeCell ref="R2747:S2748"/>
    <mergeCell ref="T2747:U2748"/>
    <mergeCell ref="V2747:W2748"/>
    <mergeCell ref="X2747:Y2748"/>
    <mergeCell ref="Z2747:AA2748"/>
    <mergeCell ref="AB2747:AC2748"/>
    <mergeCell ref="AD2747:AE2748"/>
    <mergeCell ref="AF2747:AG2748"/>
    <mergeCell ref="AH2747:AI2748"/>
    <mergeCell ref="BD2747:BE2748"/>
    <mergeCell ref="BF2747:BG2748"/>
    <mergeCell ref="AJ2747:AK2748"/>
    <mergeCell ref="AL2747:AM2748"/>
    <mergeCell ref="AN2747:AO2748"/>
    <mergeCell ref="AP2747:AQ2748"/>
    <mergeCell ref="AR2747:AS2748"/>
    <mergeCell ref="AT2747:AU2748"/>
    <mergeCell ref="BH2747:BI2748"/>
    <mergeCell ref="BJ2747:BK2748"/>
    <mergeCell ref="BL2747:BN2748"/>
    <mergeCell ref="BO2747:BO2748"/>
    <mergeCell ref="BP2747:BP2748"/>
    <mergeCell ref="C2748:D2748"/>
    <mergeCell ref="AV2747:AW2748"/>
    <mergeCell ref="AX2747:AY2748"/>
    <mergeCell ref="AZ2747:BA2748"/>
    <mergeCell ref="BB2747:BC2748"/>
    <mergeCell ref="B2749:B2750"/>
    <mergeCell ref="C2749:D2749"/>
    <mergeCell ref="E2749:E2750"/>
    <mergeCell ref="F2749:F2750"/>
    <mergeCell ref="H2749:I2750"/>
    <mergeCell ref="J2749:K2750"/>
    <mergeCell ref="G2749:G2750"/>
    <mergeCell ref="L2749:M2750"/>
    <mergeCell ref="N2749:O2750"/>
    <mergeCell ref="P2749:Q2750"/>
    <mergeCell ref="R2749:S2750"/>
    <mergeCell ref="T2749:U2750"/>
    <mergeCell ref="V2749:W2750"/>
    <mergeCell ref="X2749:Y2750"/>
    <mergeCell ref="Z2749:AA2750"/>
    <mergeCell ref="AB2749:AC2750"/>
    <mergeCell ref="AD2749:AE2750"/>
    <mergeCell ref="AF2749:AG2750"/>
    <mergeCell ref="AH2749:AI2750"/>
    <mergeCell ref="BD2749:BE2750"/>
    <mergeCell ref="BF2749:BG2750"/>
    <mergeCell ref="AJ2749:AK2750"/>
    <mergeCell ref="AL2749:AM2750"/>
    <mergeCell ref="AN2749:AO2750"/>
    <mergeCell ref="AP2749:AQ2750"/>
    <mergeCell ref="AR2749:AS2750"/>
    <mergeCell ref="AT2749:AU2750"/>
    <mergeCell ref="BH2749:BI2750"/>
    <mergeCell ref="BJ2749:BK2750"/>
    <mergeCell ref="BL2749:BN2750"/>
    <mergeCell ref="BO2749:BO2750"/>
    <mergeCell ref="BP2749:BP2750"/>
    <mergeCell ref="C2750:D2750"/>
    <mergeCell ref="AV2749:AW2750"/>
    <mergeCell ref="AX2749:AY2750"/>
    <mergeCell ref="AZ2749:BA2750"/>
    <mergeCell ref="BB2749:BC2750"/>
    <mergeCell ref="B2751:B2752"/>
    <mergeCell ref="C2751:D2751"/>
    <mergeCell ref="E2751:E2752"/>
    <mergeCell ref="F2751:F2752"/>
    <mergeCell ref="H2751:I2752"/>
    <mergeCell ref="J2751:K2752"/>
    <mergeCell ref="G2751:G2752"/>
    <mergeCell ref="L2751:M2752"/>
    <mergeCell ref="N2751:O2752"/>
    <mergeCell ref="P2751:Q2752"/>
    <mergeCell ref="R2751:S2752"/>
    <mergeCell ref="T2751:U2752"/>
    <mergeCell ref="V2751:W2752"/>
    <mergeCell ref="X2751:Y2752"/>
    <mergeCell ref="Z2751:AA2752"/>
    <mergeCell ref="AB2751:AC2752"/>
    <mergeCell ref="AD2751:AE2752"/>
    <mergeCell ref="AF2751:AG2752"/>
    <mergeCell ref="AH2751:AI2752"/>
    <mergeCell ref="BD2751:BE2752"/>
    <mergeCell ref="BF2751:BG2752"/>
    <mergeCell ref="AJ2751:AK2752"/>
    <mergeCell ref="AL2751:AM2752"/>
    <mergeCell ref="AN2751:AO2752"/>
    <mergeCell ref="AP2751:AQ2752"/>
    <mergeCell ref="AR2751:AS2752"/>
    <mergeCell ref="AT2751:AU2752"/>
    <mergeCell ref="BH2751:BI2752"/>
    <mergeCell ref="BJ2751:BK2752"/>
    <mergeCell ref="BL2751:BN2752"/>
    <mergeCell ref="BO2751:BO2752"/>
    <mergeCell ref="BP2751:BP2752"/>
    <mergeCell ref="C2752:D2752"/>
    <mergeCell ref="AV2751:AW2752"/>
    <mergeCell ref="AX2751:AY2752"/>
    <mergeCell ref="AZ2751:BA2752"/>
    <mergeCell ref="BB2751:BC2752"/>
    <mergeCell ref="B2753:B2754"/>
    <mergeCell ref="C2753:D2753"/>
    <mergeCell ref="E2753:E2754"/>
    <mergeCell ref="F2753:F2754"/>
    <mergeCell ref="H2753:I2754"/>
    <mergeCell ref="J2753:K2754"/>
    <mergeCell ref="G2753:G2754"/>
    <mergeCell ref="L2753:M2754"/>
    <mergeCell ref="N2753:O2754"/>
    <mergeCell ref="P2753:Q2754"/>
    <mergeCell ref="R2753:S2754"/>
    <mergeCell ref="T2753:U2754"/>
    <mergeCell ref="V2753:W2754"/>
    <mergeCell ref="X2753:Y2754"/>
    <mergeCell ref="Z2753:AA2754"/>
    <mergeCell ref="AB2753:AC2754"/>
    <mergeCell ref="AD2753:AE2754"/>
    <mergeCell ref="AF2753:AG2754"/>
    <mergeCell ref="AH2753:AI2754"/>
    <mergeCell ref="BD2753:BE2754"/>
    <mergeCell ref="BF2753:BG2754"/>
    <mergeCell ref="AJ2753:AK2754"/>
    <mergeCell ref="AL2753:AM2754"/>
    <mergeCell ref="AN2753:AO2754"/>
    <mergeCell ref="AP2753:AQ2754"/>
    <mergeCell ref="AR2753:AS2754"/>
    <mergeCell ref="AT2753:AU2754"/>
    <mergeCell ref="BH2753:BI2754"/>
    <mergeCell ref="BJ2753:BK2754"/>
    <mergeCell ref="BL2753:BN2754"/>
    <mergeCell ref="BO2753:BO2754"/>
    <mergeCell ref="BP2753:BP2754"/>
    <mergeCell ref="C2754:D2754"/>
    <mergeCell ref="AV2753:AW2754"/>
    <mergeCell ref="AX2753:AY2754"/>
    <mergeCell ref="AZ2753:BA2754"/>
    <mergeCell ref="BB2753:BC2754"/>
    <mergeCell ref="B2755:B2756"/>
    <mergeCell ref="C2755:D2755"/>
    <mergeCell ref="E2755:E2756"/>
    <mergeCell ref="F2755:F2756"/>
    <mergeCell ref="H2755:I2756"/>
    <mergeCell ref="J2755:K2756"/>
    <mergeCell ref="G2755:G2756"/>
    <mergeCell ref="L2755:M2756"/>
    <mergeCell ref="N2755:O2756"/>
    <mergeCell ref="P2755:Q2756"/>
    <mergeCell ref="R2755:S2756"/>
    <mergeCell ref="T2755:U2756"/>
    <mergeCell ref="V2755:W2756"/>
    <mergeCell ref="X2755:Y2756"/>
    <mergeCell ref="Z2755:AA2756"/>
    <mergeCell ref="AB2755:AC2756"/>
    <mergeCell ref="AD2755:AE2756"/>
    <mergeCell ref="AF2755:AG2756"/>
    <mergeCell ref="AH2755:AI2756"/>
    <mergeCell ref="BD2755:BE2756"/>
    <mergeCell ref="BF2755:BG2756"/>
    <mergeCell ref="AJ2755:AK2756"/>
    <mergeCell ref="AL2755:AM2756"/>
    <mergeCell ref="AN2755:AO2756"/>
    <mergeCell ref="AP2755:AQ2756"/>
    <mergeCell ref="AR2755:AS2756"/>
    <mergeCell ref="AT2755:AU2756"/>
    <mergeCell ref="BH2755:BI2756"/>
    <mergeCell ref="BJ2755:BK2756"/>
    <mergeCell ref="BL2755:BN2756"/>
    <mergeCell ref="BO2755:BO2756"/>
    <mergeCell ref="BP2755:BP2756"/>
    <mergeCell ref="C2756:D2756"/>
    <mergeCell ref="AV2755:AW2756"/>
    <mergeCell ref="AX2755:AY2756"/>
    <mergeCell ref="AZ2755:BA2756"/>
    <mergeCell ref="BB2755:BC2756"/>
    <mergeCell ref="B2757:B2758"/>
    <mergeCell ref="C2757:D2757"/>
    <mergeCell ref="E2757:E2758"/>
    <mergeCell ref="F2757:F2758"/>
    <mergeCell ref="H2757:I2758"/>
    <mergeCell ref="J2757:K2758"/>
    <mergeCell ref="G2757:G2758"/>
    <mergeCell ref="L2757:M2758"/>
    <mergeCell ref="N2757:O2758"/>
    <mergeCell ref="P2757:Q2758"/>
    <mergeCell ref="R2757:S2758"/>
    <mergeCell ref="T2757:U2758"/>
    <mergeCell ref="V2757:W2758"/>
    <mergeCell ref="X2757:Y2758"/>
    <mergeCell ref="Z2757:AA2758"/>
    <mergeCell ref="AB2757:AC2758"/>
    <mergeCell ref="AD2757:AE2758"/>
    <mergeCell ref="AF2757:AG2758"/>
    <mergeCell ref="AH2757:AI2758"/>
    <mergeCell ref="BD2757:BE2758"/>
    <mergeCell ref="BF2757:BG2758"/>
    <mergeCell ref="AJ2757:AK2758"/>
    <mergeCell ref="AL2757:AM2758"/>
    <mergeCell ref="AN2757:AO2758"/>
    <mergeCell ref="AP2757:AQ2758"/>
    <mergeCell ref="AR2757:AS2758"/>
    <mergeCell ref="AT2757:AU2758"/>
    <mergeCell ref="BH2757:BI2758"/>
    <mergeCell ref="BJ2757:BK2758"/>
    <mergeCell ref="BL2757:BN2758"/>
    <mergeCell ref="BO2757:BO2758"/>
    <mergeCell ref="BP2757:BP2758"/>
    <mergeCell ref="C2758:D2758"/>
    <mergeCell ref="AV2757:AW2758"/>
    <mergeCell ref="AX2757:AY2758"/>
    <mergeCell ref="AZ2757:BA2758"/>
    <mergeCell ref="BB2757:BC2758"/>
    <mergeCell ref="B2759:B2760"/>
    <mergeCell ref="C2759:D2759"/>
    <mergeCell ref="E2759:E2760"/>
    <mergeCell ref="F2759:F2760"/>
    <mergeCell ref="H2759:I2760"/>
    <mergeCell ref="J2759:K2760"/>
    <mergeCell ref="G2759:G2760"/>
    <mergeCell ref="L2759:M2760"/>
    <mergeCell ref="N2759:O2760"/>
    <mergeCell ref="P2759:Q2760"/>
    <mergeCell ref="R2759:S2760"/>
    <mergeCell ref="T2759:U2760"/>
    <mergeCell ref="V2759:W2760"/>
    <mergeCell ref="X2759:Y2760"/>
    <mergeCell ref="Z2759:AA2760"/>
    <mergeCell ref="AB2759:AC2760"/>
    <mergeCell ref="AD2759:AE2760"/>
    <mergeCell ref="AF2759:AG2760"/>
    <mergeCell ref="AH2759:AI2760"/>
    <mergeCell ref="BD2759:BE2760"/>
    <mergeCell ref="BF2759:BG2760"/>
    <mergeCell ref="AJ2759:AK2760"/>
    <mergeCell ref="AL2759:AM2760"/>
    <mergeCell ref="AN2759:AO2760"/>
    <mergeCell ref="AP2759:AQ2760"/>
    <mergeCell ref="AR2759:AS2760"/>
    <mergeCell ref="AT2759:AU2760"/>
    <mergeCell ref="BH2759:BI2760"/>
    <mergeCell ref="BJ2759:BK2760"/>
    <mergeCell ref="BL2759:BN2760"/>
    <mergeCell ref="BO2759:BO2760"/>
    <mergeCell ref="BP2759:BP2760"/>
    <mergeCell ref="C2760:D2760"/>
    <mergeCell ref="AV2759:AW2760"/>
    <mergeCell ref="AX2759:AY2760"/>
    <mergeCell ref="AZ2759:BA2760"/>
    <mergeCell ref="BB2759:BC2760"/>
    <mergeCell ref="B2761:B2762"/>
    <mergeCell ref="C2761:D2761"/>
    <mergeCell ref="E2761:E2762"/>
    <mergeCell ref="F2761:F2762"/>
    <mergeCell ref="H2761:I2762"/>
    <mergeCell ref="J2761:K2762"/>
    <mergeCell ref="G2761:G2762"/>
    <mergeCell ref="L2761:M2762"/>
    <mergeCell ref="N2761:O2762"/>
    <mergeCell ref="P2761:Q2762"/>
    <mergeCell ref="R2761:S2762"/>
    <mergeCell ref="T2761:U2762"/>
    <mergeCell ref="V2761:W2762"/>
    <mergeCell ref="X2761:Y2762"/>
    <mergeCell ref="Z2761:AA2762"/>
    <mergeCell ref="AB2761:AC2762"/>
    <mergeCell ref="AD2761:AE2762"/>
    <mergeCell ref="AF2761:AG2762"/>
    <mergeCell ref="AH2761:AI2762"/>
    <mergeCell ref="BD2761:BE2762"/>
    <mergeCell ref="BF2761:BG2762"/>
    <mergeCell ref="AJ2761:AK2762"/>
    <mergeCell ref="AL2761:AM2762"/>
    <mergeCell ref="AN2761:AO2762"/>
    <mergeCell ref="AP2761:AQ2762"/>
    <mergeCell ref="AR2761:AS2762"/>
    <mergeCell ref="AT2761:AU2762"/>
    <mergeCell ref="BH2761:BI2762"/>
    <mergeCell ref="BJ2761:BK2762"/>
    <mergeCell ref="BL2761:BN2762"/>
    <mergeCell ref="BO2761:BO2762"/>
    <mergeCell ref="BP2761:BP2762"/>
    <mergeCell ref="C2762:D2762"/>
    <mergeCell ref="AV2761:AW2762"/>
    <mergeCell ref="AX2761:AY2762"/>
    <mergeCell ref="AZ2761:BA2762"/>
    <mergeCell ref="BB2761:BC2762"/>
    <mergeCell ref="B2763:B2764"/>
    <mergeCell ref="C2763:D2763"/>
    <mergeCell ref="E2763:E2764"/>
    <mergeCell ref="F2763:F2764"/>
    <mergeCell ref="H2763:I2764"/>
    <mergeCell ref="J2763:K2764"/>
    <mergeCell ref="G2763:G2764"/>
    <mergeCell ref="L2763:M2764"/>
    <mergeCell ref="N2763:O2764"/>
    <mergeCell ref="P2763:Q2764"/>
    <mergeCell ref="R2763:S2764"/>
    <mergeCell ref="T2763:U2764"/>
    <mergeCell ref="V2763:W2764"/>
    <mergeCell ref="X2763:Y2764"/>
    <mergeCell ref="Z2763:AA2764"/>
    <mergeCell ref="AB2763:AC2764"/>
    <mergeCell ref="AD2763:AE2764"/>
    <mergeCell ref="AF2763:AG2764"/>
    <mergeCell ref="AH2763:AI2764"/>
    <mergeCell ref="BD2763:BE2764"/>
    <mergeCell ref="BF2763:BG2764"/>
    <mergeCell ref="AJ2763:AK2764"/>
    <mergeCell ref="AL2763:AM2764"/>
    <mergeCell ref="AN2763:AO2764"/>
    <mergeCell ref="AP2763:AQ2764"/>
    <mergeCell ref="AR2763:AS2764"/>
    <mergeCell ref="AT2763:AU2764"/>
    <mergeCell ref="BH2763:BI2764"/>
    <mergeCell ref="BJ2763:BK2764"/>
    <mergeCell ref="BL2763:BN2764"/>
    <mergeCell ref="BO2763:BO2764"/>
    <mergeCell ref="BP2763:BP2764"/>
    <mergeCell ref="C2764:D2764"/>
    <mergeCell ref="AV2763:AW2764"/>
    <mergeCell ref="AX2763:AY2764"/>
    <mergeCell ref="AZ2763:BA2764"/>
    <mergeCell ref="BB2763:BC2764"/>
    <mergeCell ref="B2765:C2766"/>
    <mergeCell ref="D2765:E2766"/>
    <mergeCell ref="H2765:I2766"/>
    <mergeCell ref="J2765:K2766"/>
    <mergeCell ref="L2765:M2766"/>
    <mergeCell ref="N2765:O2766"/>
    <mergeCell ref="P2765:Q2766"/>
    <mergeCell ref="R2765:S2766"/>
    <mergeCell ref="T2765:U2766"/>
    <mergeCell ref="V2765:W2766"/>
    <mergeCell ref="X2765:Y2766"/>
    <mergeCell ref="Z2765:AA2766"/>
    <mergeCell ref="AB2765:AC2766"/>
    <mergeCell ref="AD2765:AE2766"/>
    <mergeCell ref="AF2765:AG2766"/>
    <mergeCell ref="AH2765:AI2766"/>
    <mergeCell ref="AJ2765:AK2766"/>
    <mergeCell ref="AL2765:AM2766"/>
    <mergeCell ref="AN2765:AO2766"/>
    <mergeCell ref="AP2765:AQ2766"/>
    <mergeCell ref="AR2765:AS2766"/>
    <mergeCell ref="AT2765:AU2766"/>
    <mergeCell ref="AV2765:AW2766"/>
    <mergeCell ref="AX2765:AY2766"/>
    <mergeCell ref="AZ2765:BA2766"/>
    <mergeCell ref="BB2765:BC2766"/>
    <mergeCell ref="BD2765:BE2766"/>
    <mergeCell ref="BF2765:BG2766"/>
    <mergeCell ref="BH2765:BI2766"/>
    <mergeCell ref="BJ2765:BK2766"/>
    <mergeCell ref="BL2765:BN2766"/>
    <mergeCell ref="BO2765:BO2766"/>
    <mergeCell ref="BP2765:BP2766"/>
    <mergeCell ref="B2767:C2767"/>
    <mergeCell ref="D2767:E2767"/>
    <mergeCell ref="H2767:I2767"/>
    <mergeCell ref="J2767:K2767"/>
    <mergeCell ref="L2767:M2767"/>
    <mergeCell ref="N2767:O2767"/>
    <mergeCell ref="P2767:Q2767"/>
    <mergeCell ref="R2767:S2767"/>
    <mergeCell ref="T2767:U2767"/>
    <mergeCell ref="V2767:W2767"/>
    <mergeCell ref="X2767:Y2767"/>
    <mergeCell ref="Z2767:AA2767"/>
    <mergeCell ref="AB2767:AC2767"/>
    <mergeCell ref="AD2767:AE2767"/>
    <mergeCell ref="AF2767:AG2767"/>
    <mergeCell ref="AH2767:AI2767"/>
    <mergeCell ref="AJ2767:AK2767"/>
    <mergeCell ref="AL2767:AM2767"/>
    <mergeCell ref="AN2767:AO2767"/>
    <mergeCell ref="AP2767:AQ2767"/>
    <mergeCell ref="AR2767:AS2767"/>
    <mergeCell ref="AT2767:AU2767"/>
    <mergeCell ref="AV2767:AW2767"/>
    <mergeCell ref="AX2767:AY2767"/>
    <mergeCell ref="AZ2767:BA2767"/>
    <mergeCell ref="BB2767:BC2767"/>
    <mergeCell ref="BD2767:BE2767"/>
    <mergeCell ref="BF2767:BG2767"/>
    <mergeCell ref="BH2767:BI2767"/>
    <mergeCell ref="BJ2767:BK2767"/>
    <mergeCell ref="BL2767:BN2767"/>
    <mergeCell ref="D2768:E2768"/>
    <mergeCell ref="J2768:K2768"/>
    <mergeCell ref="L2768:M2768"/>
    <mergeCell ref="N2768:O2768"/>
    <mergeCell ref="AZ2768:BA2768"/>
    <mergeCell ref="BB2768:BC2768"/>
    <mergeCell ref="AD2768:AE2768"/>
    <mergeCell ref="AF2768:AG2768"/>
    <mergeCell ref="AH2768:AI2768"/>
    <mergeCell ref="AJ2768:AK2768"/>
    <mergeCell ref="BD2768:BE2768"/>
    <mergeCell ref="BF2768:BG2768"/>
    <mergeCell ref="BH2768:BI2768"/>
    <mergeCell ref="BJ2768:BK2768"/>
    <mergeCell ref="BL2768:BN2768"/>
    <mergeCell ref="B2770:C2770"/>
    <mergeCell ref="D2770:E2770"/>
    <mergeCell ref="H2770:J2770"/>
    <mergeCell ref="L2770:N2770"/>
    <mergeCell ref="O2770:R2770"/>
    <mergeCell ref="S2770:U2770"/>
    <mergeCell ref="W2770:Y2770"/>
    <mergeCell ref="Z2770:AC2770"/>
    <mergeCell ref="AD2770:AF2770"/>
    <mergeCell ref="AH2770:AJ2770"/>
    <mergeCell ref="AK2770:AN2770"/>
    <mergeCell ref="AO2770:AQ2770"/>
    <mergeCell ref="AS2770:AU2770"/>
    <mergeCell ref="AZ2770:BD2770"/>
    <mergeCell ref="BE2770:BG2770"/>
    <mergeCell ref="BI2770:BK2770"/>
    <mergeCell ref="B2772:C2772"/>
    <mergeCell ref="D2772:E2772"/>
    <mergeCell ref="H2772:J2772"/>
    <mergeCell ref="L2772:N2772"/>
    <mergeCell ref="O2772:R2772"/>
    <mergeCell ref="S2772:U2772"/>
    <mergeCell ref="W2772:Y2772"/>
    <mergeCell ref="Z2772:AC2772"/>
    <mergeCell ref="AD2772:AF2772"/>
    <mergeCell ref="AH2772:AJ2772"/>
    <mergeCell ref="AK2772:AN2772"/>
    <mergeCell ref="AO2772:AQ2772"/>
    <mergeCell ref="AS2772:AU2772"/>
    <mergeCell ref="AZ2772:BD2772"/>
    <mergeCell ref="BE2772:BG2772"/>
    <mergeCell ref="BI2772:BK2772"/>
    <mergeCell ref="BA2773:BN2773"/>
    <mergeCell ref="B2775:BN2775"/>
    <mergeCell ref="BN2776:BP2777"/>
    <mergeCell ref="E2777:AC2777"/>
    <mergeCell ref="AE2777:AK2777"/>
    <mergeCell ref="AL2777:BM2777"/>
    <mergeCell ref="C2779:D2779"/>
    <mergeCell ref="E2779:AC2779"/>
    <mergeCell ref="AE2779:AH2779"/>
    <mergeCell ref="AI2779:AZ2779"/>
    <mergeCell ref="BA2779:BC2779"/>
    <mergeCell ref="BD2779:BM2779"/>
    <mergeCell ref="B2782:B2783"/>
    <mergeCell ref="C2782:D2783"/>
    <mergeCell ref="H2782:I2783"/>
    <mergeCell ref="J2782:O2782"/>
    <mergeCell ref="P2782:U2782"/>
    <mergeCell ref="V2782:W2783"/>
    <mergeCell ref="X2782:Y2783"/>
    <mergeCell ref="Z2782:AA2783"/>
    <mergeCell ref="AB2782:AG2782"/>
    <mergeCell ref="AH2782:AM2782"/>
    <mergeCell ref="AN2782:AS2782"/>
    <mergeCell ref="AT2782:AY2782"/>
    <mergeCell ref="AZ2782:BE2782"/>
    <mergeCell ref="BF2782:BK2782"/>
    <mergeCell ref="BL2782:BN2783"/>
    <mergeCell ref="AR2783:AS2783"/>
    <mergeCell ref="AT2783:AU2783"/>
    <mergeCell ref="AV2783:AW2783"/>
    <mergeCell ref="AX2783:AY2783"/>
    <mergeCell ref="BO2782:BO2783"/>
    <mergeCell ref="BP2782:BP2783"/>
    <mergeCell ref="J2783:K2783"/>
    <mergeCell ref="L2783:M2783"/>
    <mergeCell ref="N2783:O2783"/>
    <mergeCell ref="P2783:Q2783"/>
    <mergeCell ref="R2783:S2783"/>
    <mergeCell ref="T2783:U2783"/>
    <mergeCell ref="AB2783:AC2783"/>
    <mergeCell ref="AD2783:AE2783"/>
    <mergeCell ref="AF2783:AG2783"/>
    <mergeCell ref="AH2783:AI2783"/>
    <mergeCell ref="AJ2783:AK2783"/>
    <mergeCell ref="AL2783:AM2783"/>
    <mergeCell ref="AN2783:AO2783"/>
    <mergeCell ref="AP2783:AQ2783"/>
    <mergeCell ref="AZ2783:BA2783"/>
    <mergeCell ref="BB2783:BC2783"/>
    <mergeCell ref="BD2783:BE2783"/>
    <mergeCell ref="BF2783:BG2783"/>
    <mergeCell ref="BH2783:BI2783"/>
    <mergeCell ref="BJ2783:BK2783"/>
    <mergeCell ref="B2784:B2785"/>
    <mergeCell ref="C2784:D2784"/>
    <mergeCell ref="E2784:E2785"/>
    <mergeCell ref="F2784:F2785"/>
    <mergeCell ref="H2784:I2785"/>
    <mergeCell ref="J2784:K2785"/>
    <mergeCell ref="L2784:M2785"/>
    <mergeCell ref="N2784:O2785"/>
    <mergeCell ref="P2784:Q2785"/>
    <mergeCell ref="R2784:S2785"/>
    <mergeCell ref="T2784:U2785"/>
    <mergeCell ref="V2784:W2785"/>
    <mergeCell ref="X2784:Y2785"/>
    <mergeCell ref="Z2784:AA2785"/>
    <mergeCell ref="AB2784:AC2785"/>
    <mergeCell ref="AD2784:AE2785"/>
    <mergeCell ref="AF2784:AG2785"/>
    <mergeCell ref="AH2784:AI2785"/>
    <mergeCell ref="BD2784:BE2785"/>
    <mergeCell ref="BF2784:BG2785"/>
    <mergeCell ref="AJ2784:AK2785"/>
    <mergeCell ref="AL2784:AM2785"/>
    <mergeCell ref="AN2784:AO2785"/>
    <mergeCell ref="AP2784:AQ2785"/>
    <mergeCell ref="AR2784:AS2785"/>
    <mergeCell ref="AT2784:AU2785"/>
    <mergeCell ref="BH2784:BI2785"/>
    <mergeCell ref="BJ2784:BK2785"/>
    <mergeCell ref="BL2784:BN2785"/>
    <mergeCell ref="BO2784:BO2785"/>
    <mergeCell ref="BP2784:BP2785"/>
    <mergeCell ref="C2785:D2785"/>
    <mergeCell ref="AV2784:AW2785"/>
    <mergeCell ref="AX2784:AY2785"/>
    <mergeCell ref="AZ2784:BA2785"/>
    <mergeCell ref="BB2784:BC2785"/>
    <mergeCell ref="B2786:B2787"/>
    <mergeCell ref="C2786:D2786"/>
    <mergeCell ref="E2786:E2787"/>
    <mergeCell ref="F2786:F2787"/>
    <mergeCell ref="H2786:I2787"/>
    <mergeCell ref="J2786:K2787"/>
    <mergeCell ref="L2786:M2787"/>
    <mergeCell ref="N2786:O2787"/>
    <mergeCell ref="P2786:Q2787"/>
    <mergeCell ref="R2786:S2787"/>
    <mergeCell ref="T2786:U2787"/>
    <mergeCell ref="V2786:W2787"/>
    <mergeCell ref="X2786:Y2787"/>
    <mergeCell ref="Z2786:AA2787"/>
    <mergeCell ref="AB2786:AC2787"/>
    <mergeCell ref="AD2786:AE2787"/>
    <mergeCell ref="AF2786:AG2787"/>
    <mergeCell ref="AH2786:AI2787"/>
    <mergeCell ref="BD2786:BE2787"/>
    <mergeCell ref="BF2786:BG2787"/>
    <mergeCell ref="AJ2786:AK2787"/>
    <mergeCell ref="AL2786:AM2787"/>
    <mergeCell ref="AN2786:AO2787"/>
    <mergeCell ref="AP2786:AQ2787"/>
    <mergeCell ref="AR2786:AS2787"/>
    <mergeCell ref="AT2786:AU2787"/>
    <mergeCell ref="BH2786:BI2787"/>
    <mergeCell ref="BJ2786:BK2787"/>
    <mergeCell ref="BL2786:BN2787"/>
    <mergeCell ref="BO2786:BO2787"/>
    <mergeCell ref="BP2786:BP2787"/>
    <mergeCell ref="C2787:D2787"/>
    <mergeCell ref="AV2786:AW2787"/>
    <mergeCell ref="AX2786:AY2787"/>
    <mergeCell ref="AZ2786:BA2787"/>
    <mergeCell ref="BB2786:BC2787"/>
    <mergeCell ref="B2788:B2789"/>
    <mergeCell ref="C2788:D2788"/>
    <mergeCell ref="E2788:E2789"/>
    <mergeCell ref="F2788:F2789"/>
    <mergeCell ref="H2788:I2789"/>
    <mergeCell ref="J2788:K2789"/>
    <mergeCell ref="L2788:M2789"/>
    <mergeCell ref="N2788:O2789"/>
    <mergeCell ref="P2788:Q2789"/>
    <mergeCell ref="R2788:S2789"/>
    <mergeCell ref="T2788:U2789"/>
    <mergeCell ref="V2788:W2789"/>
    <mergeCell ref="X2788:Y2789"/>
    <mergeCell ref="Z2788:AA2789"/>
    <mergeCell ref="AB2788:AC2789"/>
    <mergeCell ref="AD2788:AE2789"/>
    <mergeCell ref="AF2788:AG2789"/>
    <mergeCell ref="AH2788:AI2789"/>
    <mergeCell ref="BD2788:BE2789"/>
    <mergeCell ref="BF2788:BG2789"/>
    <mergeCell ref="AJ2788:AK2789"/>
    <mergeCell ref="AL2788:AM2789"/>
    <mergeCell ref="AN2788:AO2789"/>
    <mergeCell ref="AP2788:AQ2789"/>
    <mergeCell ref="AR2788:AS2789"/>
    <mergeCell ref="AT2788:AU2789"/>
    <mergeCell ref="BH2788:BI2789"/>
    <mergeCell ref="BJ2788:BK2789"/>
    <mergeCell ref="BL2788:BN2789"/>
    <mergeCell ref="BO2788:BO2789"/>
    <mergeCell ref="BP2788:BP2789"/>
    <mergeCell ref="C2789:D2789"/>
    <mergeCell ref="AV2788:AW2789"/>
    <mergeCell ref="AX2788:AY2789"/>
    <mergeCell ref="AZ2788:BA2789"/>
    <mergeCell ref="BB2788:BC2789"/>
    <mergeCell ref="B2790:B2791"/>
    <mergeCell ref="C2790:D2790"/>
    <mergeCell ref="E2790:E2791"/>
    <mergeCell ref="F2790:F2791"/>
    <mergeCell ref="H2790:I2791"/>
    <mergeCell ref="J2790:K2791"/>
    <mergeCell ref="L2790:M2791"/>
    <mergeCell ref="N2790:O2791"/>
    <mergeCell ref="P2790:Q2791"/>
    <mergeCell ref="R2790:S2791"/>
    <mergeCell ref="T2790:U2791"/>
    <mergeCell ref="V2790:W2791"/>
    <mergeCell ref="X2790:Y2791"/>
    <mergeCell ref="Z2790:AA2791"/>
    <mergeCell ref="AB2790:AC2791"/>
    <mergeCell ref="AD2790:AE2791"/>
    <mergeCell ref="AF2790:AG2791"/>
    <mergeCell ref="AH2790:AI2791"/>
    <mergeCell ref="BD2790:BE2791"/>
    <mergeCell ref="BF2790:BG2791"/>
    <mergeCell ref="AJ2790:AK2791"/>
    <mergeCell ref="AL2790:AM2791"/>
    <mergeCell ref="AN2790:AO2791"/>
    <mergeCell ref="AP2790:AQ2791"/>
    <mergeCell ref="AR2790:AS2791"/>
    <mergeCell ref="AT2790:AU2791"/>
    <mergeCell ref="BH2790:BI2791"/>
    <mergeCell ref="BJ2790:BK2791"/>
    <mergeCell ref="BL2790:BN2791"/>
    <mergeCell ref="BO2790:BO2791"/>
    <mergeCell ref="BP2790:BP2791"/>
    <mergeCell ref="C2791:D2791"/>
    <mergeCell ref="AV2790:AW2791"/>
    <mergeCell ref="AX2790:AY2791"/>
    <mergeCell ref="AZ2790:BA2791"/>
    <mergeCell ref="BB2790:BC2791"/>
    <mergeCell ref="B2792:B2793"/>
    <mergeCell ref="C2792:D2792"/>
    <mergeCell ref="E2792:E2793"/>
    <mergeCell ref="F2792:F2793"/>
    <mergeCell ref="H2792:I2793"/>
    <mergeCell ref="J2792:K2793"/>
    <mergeCell ref="L2792:M2793"/>
    <mergeCell ref="N2792:O2793"/>
    <mergeCell ref="P2792:Q2793"/>
    <mergeCell ref="R2792:S2793"/>
    <mergeCell ref="T2792:U2793"/>
    <mergeCell ref="V2792:W2793"/>
    <mergeCell ref="X2792:Y2793"/>
    <mergeCell ref="Z2792:AA2793"/>
    <mergeCell ref="AB2792:AC2793"/>
    <mergeCell ref="AD2792:AE2793"/>
    <mergeCell ref="AF2792:AG2793"/>
    <mergeCell ref="AH2792:AI2793"/>
    <mergeCell ref="BD2792:BE2793"/>
    <mergeCell ref="BF2792:BG2793"/>
    <mergeCell ref="AJ2792:AK2793"/>
    <mergeCell ref="AL2792:AM2793"/>
    <mergeCell ref="AN2792:AO2793"/>
    <mergeCell ref="AP2792:AQ2793"/>
    <mergeCell ref="AR2792:AS2793"/>
    <mergeCell ref="AT2792:AU2793"/>
    <mergeCell ref="BH2792:BI2793"/>
    <mergeCell ref="BJ2792:BK2793"/>
    <mergeCell ref="BL2792:BN2793"/>
    <mergeCell ref="BO2792:BO2793"/>
    <mergeCell ref="BP2792:BP2793"/>
    <mergeCell ref="C2793:D2793"/>
    <mergeCell ref="AV2792:AW2793"/>
    <mergeCell ref="AX2792:AY2793"/>
    <mergeCell ref="AZ2792:BA2793"/>
    <mergeCell ref="BB2792:BC2793"/>
    <mergeCell ref="B2794:B2795"/>
    <mergeCell ref="C2794:D2794"/>
    <mergeCell ref="E2794:E2795"/>
    <mergeCell ref="F2794:F2795"/>
    <mergeCell ref="H2794:I2795"/>
    <mergeCell ref="J2794:K2795"/>
    <mergeCell ref="G2794:G2795"/>
    <mergeCell ref="L2794:M2795"/>
    <mergeCell ref="N2794:O2795"/>
    <mergeCell ref="P2794:Q2795"/>
    <mergeCell ref="R2794:S2795"/>
    <mergeCell ref="T2794:U2795"/>
    <mergeCell ref="V2794:W2795"/>
    <mergeCell ref="X2794:Y2795"/>
    <mergeCell ref="Z2794:AA2795"/>
    <mergeCell ref="AB2794:AC2795"/>
    <mergeCell ref="AD2794:AE2795"/>
    <mergeCell ref="AF2794:AG2795"/>
    <mergeCell ref="AH2794:AI2795"/>
    <mergeCell ref="BD2794:BE2795"/>
    <mergeCell ref="BF2794:BG2795"/>
    <mergeCell ref="AJ2794:AK2795"/>
    <mergeCell ref="AL2794:AM2795"/>
    <mergeCell ref="AN2794:AO2795"/>
    <mergeCell ref="AP2794:AQ2795"/>
    <mergeCell ref="AR2794:AS2795"/>
    <mergeCell ref="AT2794:AU2795"/>
    <mergeCell ref="BH2794:BI2795"/>
    <mergeCell ref="BJ2794:BK2795"/>
    <mergeCell ref="BL2794:BN2795"/>
    <mergeCell ref="BO2794:BO2795"/>
    <mergeCell ref="BP2794:BP2795"/>
    <mergeCell ref="C2795:D2795"/>
    <mergeCell ref="AV2794:AW2795"/>
    <mergeCell ref="AX2794:AY2795"/>
    <mergeCell ref="AZ2794:BA2795"/>
    <mergeCell ref="BB2794:BC2795"/>
    <mergeCell ref="B2796:B2797"/>
    <mergeCell ref="C2796:D2796"/>
    <mergeCell ref="E2796:E2797"/>
    <mergeCell ref="F2796:F2797"/>
    <mergeCell ref="H2796:I2797"/>
    <mergeCell ref="J2796:K2797"/>
    <mergeCell ref="G2796:G2797"/>
    <mergeCell ref="L2796:M2797"/>
    <mergeCell ref="N2796:O2797"/>
    <mergeCell ref="P2796:Q2797"/>
    <mergeCell ref="R2796:S2797"/>
    <mergeCell ref="T2796:U2797"/>
    <mergeCell ref="V2796:W2797"/>
    <mergeCell ref="X2796:Y2797"/>
    <mergeCell ref="Z2796:AA2797"/>
    <mergeCell ref="AB2796:AC2797"/>
    <mergeCell ref="AD2796:AE2797"/>
    <mergeCell ref="AF2796:AG2797"/>
    <mergeCell ref="AH2796:AI2797"/>
    <mergeCell ref="BD2796:BE2797"/>
    <mergeCell ref="BF2796:BG2797"/>
    <mergeCell ref="AJ2796:AK2797"/>
    <mergeCell ref="AL2796:AM2797"/>
    <mergeCell ref="AN2796:AO2797"/>
    <mergeCell ref="AP2796:AQ2797"/>
    <mergeCell ref="AR2796:AS2797"/>
    <mergeCell ref="AT2796:AU2797"/>
    <mergeCell ref="BH2796:BI2797"/>
    <mergeCell ref="BJ2796:BK2797"/>
    <mergeCell ref="BL2796:BN2797"/>
    <mergeCell ref="BO2796:BO2797"/>
    <mergeCell ref="BP2796:BP2797"/>
    <mergeCell ref="C2797:D2797"/>
    <mergeCell ref="AV2796:AW2797"/>
    <mergeCell ref="AX2796:AY2797"/>
    <mergeCell ref="AZ2796:BA2797"/>
    <mergeCell ref="BB2796:BC2797"/>
    <mergeCell ref="B2798:B2799"/>
    <mergeCell ref="C2798:D2798"/>
    <mergeCell ref="E2798:E2799"/>
    <mergeCell ref="F2798:F2799"/>
    <mergeCell ref="H2798:I2799"/>
    <mergeCell ref="J2798:K2799"/>
    <mergeCell ref="G2798:G2799"/>
    <mergeCell ref="L2798:M2799"/>
    <mergeCell ref="N2798:O2799"/>
    <mergeCell ref="P2798:Q2799"/>
    <mergeCell ref="R2798:S2799"/>
    <mergeCell ref="T2798:U2799"/>
    <mergeCell ref="V2798:W2799"/>
    <mergeCell ref="X2798:Y2799"/>
    <mergeCell ref="Z2798:AA2799"/>
    <mergeCell ref="AB2798:AC2799"/>
    <mergeCell ref="AD2798:AE2799"/>
    <mergeCell ref="AF2798:AG2799"/>
    <mergeCell ref="AH2798:AI2799"/>
    <mergeCell ref="BD2798:BE2799"/>
    <mergeCell ref="BF2798:BG2799"/>
    <mergeCell ref="AJ2798:AK2799"/>
    <mergeCell ref="AL2798:AM2799"/>
    <mergeCell ref="AN2798:AO2799"/>
    <mergeCell ref="AP2798:AQ2799"/>
    <mergeCell ref="AR2798:AS2799"/>
    <mergeCell ref="AT2798:AU2799"/>
    <mergeCell ref="BH2798:BI2799"/>
    <mergeCell ref="BJ2798:BK2799"/>
    <mergeCell ref="BL2798:BN2799"/>
    <mergeCell ref="BO2798:BO2799"/>
    <mergeCell ref="BP2798:BP2799"/>
    <mergeCell ref="C2799:D2799"/>
    <mergeCell ref="AV2798:AW2799"/>
    <mergeCell ref="AX2798:AY2799"/>
    <mergeCell ref="AZ2798:BA2799"/>
    <mergeCell ref="BB2798:BC2799"/>
    <mergeCell ref="B2800:B2801"/>
    <mergeCell ref="C2800:D2800"/>
    <mergeCell ref="E2800:E2801"/>
    <mergeCell ref="F2800:F2801"/>
    <mergeCell ref="H2800:I2801"/>
    <mergeCell ref="J2800:K2801"/>
    <mergeCell ref="G2800:G2801"/>
    <mergeCell ref="L2800:M2801"/>
    <mergeCell ref="N2800:O2801"/>
    <mergeCell ref="P2800:Q2801"/>
    <mergeCell ref="R2800:S2801"/>
    <mergeCell ref="T2800:U2801"/>
    <mergeCell ref="V2800:W2801"/>
    <mergeCell ref="X2800:Y2801"/>
    <mergeCell ref="Z2800:AA2801"/>
    <mergeCell ref="AB2800:AC2801"/>
    <mergeCell ref="AD2800:AE2801"/>
    <mergeCell ref="AF2800:AG2801"/>
    <mergeCell ref="AH2800:AI2801"/>
    <mergeCell ref="BD2800:BE2801"/>
    <mergeCell ref="BF2800:BG2801"/>
    <mergeCell ref="AJ2800:AK2801"/>
    <mergeCell ref="AL2800:AM2801"/>
    <mergeCell ref="AN2800:AO2801"/>
    <mergeCell ref="AP2800:AQ2801"/>
    <mergeCell ref="AR2800:AS2801"/>
    <mergeCell ref="AT2800:AU2801"/>
    <mergeCell ref="BH2800:BI2801"/>
    <mergeCell ref="BJ2800:BK2801"/>
    <mergeCell ref="BL2800:BN2801"/>
    <mergeCell ref="BO2800:BO2801"/>
    <mergeCell ref="BP2800:BP2801"/>
    <mergeCell ref="C2801:D2801"/>
    <mergeCell ref="AV2800:AW2801"/>
    <mergeCell ref="AX2800:AY2801"/>
    <mergeCell ref="AZ2800:BA2801"/>
    <mergeCell ref="BB2800:BC2801"/>
    <mergeCell ref="B2802:B2803"/>
    <mergeCell ref="C2802:D2802"/>
    <mergeCell ref="E2802:E2803"/>
    <mergeCell ref="F2802:F2803"/>
    <mergeCell ref="H2802:I2803"/>
    <mergeCell ref="J2802:K2803"/>
    <mergeCell ref="G2802:G2803"/>
    <mergeCell ref="L2802:M2803"/>
    <mergeCell ref="N2802:O2803"/>
    <mergeCell ref="P2802:Q2803"/>
    <mergeCell ref="R2802:S2803"/>
    <mergeCell ref="T2802:U2803"/>
    <mergeCell ref="V2802:W2803"/>
    <mergeCell ref="X2802:Y2803"/>
    <mergeCell ref="Z2802:AA2803"/>
    <mergeCell ref="AB2802:AC2803"/>
    <mergeCell ref="AD2802:AE2803"/>
    <mergeCell ref="AF2802:AG2803"/>
    <mergeCell ref="AH2802:AI2803"/>
    <mergeCell ref="BD2802:BE2803"/>
    <mergeCell ref="BF2802:BG2803"/>
    <mergeCell ref="AJ2802:AK2803"/>
    <mergeCell ref="AL2802:AM2803"/>
    <mergeCell ref="AN2802:AO2803"/>
    <mergeCell ref="AP2802:AQ2803"/>
    <mergeCell ref="AR2802:AS2803"/>
    <mergeCell ref="AT2802:AU2803"/>
    <mergeCell ref="BH2802:BI2803"/>
    <mergeCell ref="BJ2802:BK2803"/>
    <mergeCell ref="BL2802:BN2803"/>
    <mergeCell ref="BO2802:BO2803"/>
    <mergeCell ref="BP2802:BP2803"/>
    <mergeCell ref="C2803:D2803"/>
    <mergeCell ref="AV2802:AW2803"/>
    <mergeCell ref="AX2802:AY2803"/>
    <mergeCell ref="AZ2802:BA2803"/>
    <mergeCell ref="BB2802:BC2803"/>
    <mergeCell ref="B2804:B2805"/>
    <mergeCell ref="C2804:D2804"/>
    <mergeCell ref="E2804:E2805"/>
    <mergeCell ref="F2804:F2805"/>
    <mergeCell ref="H2804:I2805"/>
    <mergeCell ref="J2804:K2805"/>
    <mergeCell ref="G2804:G2805"/>
    <mergeCell ref="L2804:M2805"/>
    <mergeCell ref="N2804:O2805"/>
    <mergeCell ref="P2804:Q2805"/>
    <mergeCell ref="R2804:S2805"/>
    <mergeCell ref="T2804:U2805"/>
    <mergeCell ref="V2804:W2805"/>
    <mergeCell ref="X2804:Y2805"/>
    <mergeCell ref="Z2804:AA2805"/>
    <mergeCell ref="AB2804:AC2805"/>
    <mergeCell ref="AD2804:AE2805"/>
    <mergeCell ref="AF2804:AG2805"/>
    <mergeCell ref="AH2804:AI2805"/>
    <mergeCell ref="BD2804:BE2805"/>
    <mergeCell ref="BF2804:BG2805"/>
    <mergeCell ref="AJ2804:AK2805"/>
    <mergeCell ref="AL2804:AM2805"/>
    <mergeCell ref="AN2804:AO2805"/>
    <mergeCell ref="AP2804:AQ2805"/>
    <mergeCell ref="AR2804:AS2805"/>
    <mergeCell ref="AT2804:AU2805"/>
    <mergeCell ref="BH2804:BI2805"/>
    <mergeCell ref="BJ2804:BK2805"/>
    <mergeCell ref="BL2804:BN2805"/>
    <mergeCell ref="BO2804:BO2805"/>
    <mergeCell ref="BP2804:BP2805"/>
    <mergeCell ref="C2805:D2805"/>
    <mergeCell ref="AV2804:AW2805"/>
    <mergeCell ref="AX2804:AY2805"/>
    <mergeCell ref="AZ2804:BA2805"/>
    <mergeCell ref="BB2804:BC2805"/>
    <mergeCell ref="B2806:B2807"/>
    <mergeCell ref="C2806:D2806"/>
    <mergeCell ref="E2806:E2807"/>
    <mergeCell ref="F2806:F2807"/>
    <mergeCell ref="H2806:I2807"/>
    <mergeCell ref="J2806:K2807"/>
    <mergeCell ref="G2806:G2807"/>
    <mergeCell ref="L2806:M2807"/>
    <mergeCell ref="N2806:O2807"/>
    <mergeCell ref="P2806:Q2807"/>
    <mergeCell ref="R2806:S2807"/>
    <mergeCell ref="T2806:U2807"/>
    <mergeCell ref="V2806:W2807"/>
    <mergeCell ref="X2806:Y2807"/>
    <mergeCell ref="Z2806:AA2807"/>
    <mergeCell ref="AB2806:AC2807"/>
    <mergeCell ref="AD2806:AE2807"/>
    <mergeCell ref="AF2806:AG2807"/>
    <mergeCell ref="AH2806:AI2807"/>
    <mergeCell ref="BD2806:BE2807"/>
    <mergeCell ref="BF2806:BG2807"/>
    <mergeCell ref="AJ2806:AK2807"/>
    <mergeCell ref="AL2806:AM2807"/>
    <mergeCell ref="AN2806:AO2807"/>
    <mergeCell ref="AP2806:AQ2807"/>
    <mergeCell ref="AR2806:AS2807"/>
    <mergeCell ref="AT2806:AU2807"/>
    <mergeCell ref="BH2806:BI2807"/>
    <mergeCell ref="BJ2806:BK2807"/>
    <mergeCell ref="BL2806:BN2807"/>
    <mergeCell ref="BO2806:BO2807"/>
    <mergeCell ref="BP2806:BP2807"/>
    <mergeCell ref="C2807:D2807"/>
    <mergeCell ref="AV2806:AW2807"/>
    <mergeCell ref="AX2806:AY2807"/>
    <mergeCell ref="AZ2806:BA2807"/>
    <mergeCell ref="BB2806:BC2807"/>
    <mergeCell ref="B2808:B2809"/>
    <mergeCell ref="C2808:D2808"/>
    <mergeCell ref="E2808:E2809"/>
    <mergeCell ref="F2808:F2809"/>
    <mergeCell ref="H2808:I2809"/>
    <mergeCell ref="J2808:K2809"/>
    <mergeCell ref="G2808:G2809"/>
    <mergeCell ref="L2808:M2809"/>
    <mergeCell ref="N2808:O2809"/>
    <mergeCell ref="P2808:Q2809"/>
    <mergeCell ref="R2808:S2809"/>
    <mergeCell ref="T2808:U2809"/>
    <mergeCell ref="V2808:W2809"/>
    <mergeCell ref="X2808:Y2809"/>
    <mergeCell ref="Z2808:AA2809"/>
    <mergeCell ref="AB2808:AC2809"/>
    <mergeCell ref="AD2808:AE2809"/>
    <mergeCell ref="AF2808:AG2809"/>
    <mergeCell ref="AH2808:AI2809"/>
    <mergeCell ref="BD2808:BE2809"/>
    <mergeCell ref="BF2808:BG2809"/>
    <mergeCell ref="AJ2808:AK2809"/>
    <mergeCell ref="AL2808:AM2809"/>
    <mergeCell ref="AN2808:AO2809"/>
    <mergeCell ref="AP2808:AQ2809"/>
    <mergeCell ref="AR2808:AS2809"/>
    <mergeCell ref="AT2808:AU2809"/>
    <mergeCell ref="BH2808:BI2809"/>
    <mergeCell ref="BJ2808:BK2809"/>
    <mergeCell ref="BL2808:BN2809"/>
    <mergeCell ref="BO2808:BO2809"/>
    <mergeCell ref="BP2808:BP2809"/>
    <mergeCell ref="C2809:D2809"/>
    <mergeCell ref="AV2808:AW2809"/>
    <mergeCell ref="AX2808:AY2809"/>
    <mergeCell ref="AZ2808:BA2809"/>
    <mergeCell ref="BB2808:BC2809"/>
    <mergeCell ref="B2810:B2811"/>
    <mergeCell ref="C2810:D2810"/>
    <mergeCell ref="E2810:E2811"/>
    <mergeCell ref="F2810:F2811"/>
    <mergeCell ref="H2810:I2811"/>
    <mergeCell ref="J2810:K2811"/>
    <mergeCell ref="G2810:G2811"/>
    <mergeCell ref="L2810:M2811"/>
    <mergeCell ref="N2810:O2811"/>
    <mergeCell ref="P2810:Q2811"/>
    <mergeCell ref="R2810:S2811"/>
    <mergeCell ref="T2810:U2811"/>
    <mergeCell ref="V2810:W2811"/>
    <mergeCell ref="X2810:Y2811"/>
    <mergeCell ref="Z2810:AA2811"/>
    <mergeCell ref="AB2810:AC2811"/>
    <mergeCell ref="AD2810:AE2811"/>
    <mergeCell ref="AF2810:AG2811"/>
    <mergeCell ref="AH2810:AI2811"/>
    <mergeCell ref="BD2810:BE2811"/>
    <mergeCell ref="BF2810:BG2811"/>
    <mergeCell ref="AJ2810:AK2811"/>
    <mergeCell ref="AL2810:AM2811"/>
    <mergeCell ref="AN2810:AO2811"/>
    <mergeCell ref="AP2810:AQ2811"/>
    <mergeCell ref="AR2810:AS2811"/>
    <mergeCell ref="AT2810:AU2811"/>
    <mergeCell ref="BH2810:BI2811"/>
    <mergeCell ref="BJ2810:BK2811"/>
    <mergeCell ref="BL2810:BN2811"/>
    <mergeCell ref="BO2810:BO2811"/>
    <mergeCell ref="BP2810:BP2811"/>
    <mergeCell ref="C2811:D2811"/>
    <mergeCell ref="AV2810:AW2811"/>
    <mergeCell ref="AX2810:AY2811"/>
    <mergeCell ref="AZ2810:BA2811"/>
    <mergeCell ref="BB2810:BC2811"/>
    <mergeCell ref="B2812:B2813"/>
    <mergeCell ref="C2812:D2812"/>
    <mergeCell ref="E2812:E2813"/>
    <mergeCell ref="F2812:F2813"/>
    <mergeCell ref="H2812:I2813"/>
    <mergeCell ref="J2812:K2813"/>
    <mergeCell ref="G2812:G2813"/>
    <mergeCell ref="L2812:M2813"/>
    <mergeCell ref="N2812:O2813"/>
    <mergeCell ref="P2812:Q2813"/>
    <mergeCell ref="R2812:S2813"/>
    <mergeCell ref="T2812:U2813"/>
    <mergeCell ref="V2812:W2813"/>
    <mergeCell ref="X2812:Y2813"/>
    <mergeCell ref="Z2812:AA2813"/>
    <mergeCell ref="AB2812:AC2813"/>
    <mergeCell ref="AD2812:AE2813"/>
    <mergeCell ref="AF2812:AG2813"/>
    <mergeCell ref="AH2812:AI2813"/>
    <mergeCell ref="BD2812:BE2813"/>
    <mergeCell ref="BF2812:BG2813"/>
    <mergeCell ref="AJ2812:AK2813"/>
    <mergeCell ref="AL2812:AM2813"/>
    <mergeCell ref="AN2812:AO2813"/>
    <mergeCell ref="AP2812:AQ2813"/>
    <mergeCell ref="AR2812:AS2813"/>
    <mergeCell ref="AT2812:AU2813"/>
    <mergeCell ref="BH2812:BI2813"/>
    <mergeCell ref="BJ2812:BK2813"/>
    <mergeCell ref="BL2812:BN2813"/>
    <mergeCell ref="BO2812:BO2813"/>
    <mergeCell ref="BP2812:BP2813"/>
    <mergeCell ref="C2813:D2813"/>
    <mergeCell ref="AV2812:AW2813"/>
    <mergeCell ref="AX2812:AY2813"/>
    <mergeCell ref="AZ2812:BA2813"/>
    <mergeCell ref="BB2812:BC2813"/>
    <mergeCell ref="B2814:B2815"/>
    <mergeCell ref="C2814:D2814"/>
    <mergeCell ref="E2814:E2815"/>
    <mergeCell ref="F2814:F2815"/>
    <mergeCell ref="H2814:I2815"/>
    <mergeCell ref="J2814:K2815"/>
    <mergeCell ref="G2814:G2815"/>
    <mergeCell ref="L2814:M2815"/>
    <mergeCell ref="N2814:O2815"/>
    <mergeCell ref="P2814:Q2815"/>
    <mergeCell ref="R2814:S2815"/>
    <mergeCell ref="T2814:U2815"/>
    <mergeCell ref="V2814:W2815"/>
    <mergeCell ref="X2814:Y2815"/>
    <mergeCell ref="Z2814:AA2815"/>
    <mergeCell ref="AB2814:AC2815"/>
    <mergeCell ref="AD2814:AE2815"/>
    <mergeCell ref="AF2814:AG2815"/>
    <mergeCell ref="AH2814:AI2815"/>
    <mergeCell ref="BD2814:BE2815"/>
    <mergeCell ref="BF2814:BG2815"/>
    <mergeCell ref="AJ2814:AK2815"/>
    <mergeCell ref="AL2814:AM2815"/>
    <mergeCell ref="AN2814:AO2815"/>
    <mergeCell ref="AP2814:AQ2815"/>
    <mergeCell ref="AR2814:AS2815"/>
    <mergeCell ref="AT2814:AU2815"/>
    <mergeCell ref="BH2814:BI2815"/>
    <mergeCell ref="BJ2814:BK2815"/>
    <mergeCell ref="BL2814:BN2815"/>
    <mergeCell ref="BO2814:BO2815"/>
    <mergeCell ref="BP2814:BP2815"/>
    <mergeCell ref="C2815:D2815"/>
    <mergeCell ref="AV2814:AW2815"/>
    <mergeCell ref="AX2814:AY2815"/>
    <mergeCell ref="AZ2814:BA2815"/>
    <mergeCell ref="BB2814:BC2815"/>
    <mergeCell ref="B2816:B2817"/>
    <mergeCell ref="C2816:D2816"/>
    <mergeCell ref="E2816:E2817"/>
    <mergeCell ref="F2816:F2817"/>
    <mergeCell ref="H2816:I2817"/>
    <mergeCell ref="J2816:K2817"/>
    <mergeCell ref="G2816:G2817"/>
    <mergeCell ref="L2816:M2817"/>
    <mergeCell ref="N2816:O2817"/>
    <mergeCell ref="P2816:Q2817"/>
    <mergeCell ref="R2816:S2817"/>
    <mergeCell ref="T2816:U2817"/>
    <mergeCell ref="V2816:W2817"/>
    <mergeCell ref="X2816:Y2817"/>
    <mergeCell ref="Z2816:AA2817"/>
    <mergeCell ref="AB2816:AC2817"/>
    <mergeCell ref="AD2816:AE2817"/>
    <mergeCell ref="AF2816:AG2817"/>
    <mergeCell ref="AH2816:AI2817"/>
    <mergeCell ref="BD2816:BE2817"/>
    <mergeCell ref="BF2816:BG2817"/>
    <mergeCell ref="AJ2816:AK2817"/>
    <mergeCell ref="AL2816:AM2817"/>
    <mergeCell ref="AN2816:AO2817"/>
    <mergeCell ref="AP2816:AQ2817"/>
    <mergeCell ref="AR2816:AS2817"/>
    <mergeCell ref="AT2816:AU2817"/>
    <mergeCell ref="BH2816:BI2817"/>
    <mergeCell ref="BJ2816:BK2817"/>
    <mergeCell ref="BL2816:BN2817"/>
    <mergeCell ref="BO2816:BO2817"/>
    <mergeCell ref="BP2816:BP2817"/>
    <mergeCell ref="C2817:D2817"/>
    <mergeCell ref="AV2816:AW2817"/>
    <mergeCell ref="AX2816:AY2817"/>
    <mergeCell ref="AZ2816:BA2817"/>
    <mergeCell ref="BB2816:BC2817"/>
    <mergeCell ref="B2818:B2819"/>
    <mergeCell ref="C2818:D2818"/>
    <mergeCell ref="E2818:E2819"/>
    <mergeCell ref="F2818:F2819"/>
    <mergeCell ref="H2818:I2819"/>
    <mergeCell ref="J2818:K2819"/>
    <mergeCell ref="G2818:G2819"/>
    <mergeCell ref="L2818:M2819"/>
    <mergeCell ref="N2818:O2819"/>
    <mergeCell ref="P2818:Q2819"/>
    <mergeCell ref="R2818:S2819"/>
    <mergeCell ref="T2818:U2819"/>
    <mergeCell ref="V2818:W2819"/>
    <mergeCell ref="X2818:Y2819"/>
    <mergeCell ref="Z2818:AA2819"/>
    <mergeCell ref="AB2818:AC2819"/>
    <mergeCell ref="AD2818:AE2819"/>
    <mergeCell ref="AF2818:AG2819"/>
    <mergeCell ref="AH2818:AI2819"/>
    <mergeCell ref="BD2818:BE2819"/>
    <mergeCell ref="BF2818:BG2819"/>
    <mergeCell ref="AJ2818:AK2819"/>
    <mergeCell ref="AL2818:AM2819"/>
    <mergeCell ref="AN2818:AO2819"/>
    <mergeCell ref="AP2818:AQ2819"/>
    <mergeCell ref="AR2818:AS2819"/>
    <mergeCell ref="AT2818:AU2819"/>
    <mergeCell ref="BH2818:BI2819"/>
    <mergeCell ref="BJ2818:BK2819"/>
    <mergeCell ref="BL2818:BN2819"/>
    <mergeCell ref="BO2818:BO2819"/>
    <mergeCell ref="BP2818:BP2819"/>
    <mergeCell ref="C2819:D2819"/>
    <mergeCell ref="AV2818:AW2819"/>
    <mergeCell ref="AX2818:AY2819"/>
    <mergeCell ref="AZ2818:BA2819"/>
    <mergeCell ref="BB2818:BC2819"/>
    <mergeCell ref="B2820:B2821"/>
    <mergeCell ref="C2820:D2820"/>
    <mergeCell ref="E2820:E2821"/>
    <mergeCell ref="F2820:F2821"/>
    <mergeCell ref="H2820:I2821"/>
    <mergeCell ref="J2820:K2821"/>
    <mergeCell ref="G2820:G2821"/>
    <mergeCell ref="L2820:M2821"/>
    <mergeCell ref="N2820:O2821"/>
    <mergeCell ref="P2820:Q2821"/>
    <mergeCell ref="R2820:S2821"/>
    <mergeCell ref="T2820:U2821"/>
    <mergeCell ref="V2820:W2821"/>
    <mergeCell ref="X2820:Y2821"/>
    <mergeCell ref="Z2820:AA2821"/>
    <mergeCell ref="AB2820:AC2821"/>
    <mergeCell ref="AD2820:AE2821"/>
    <mergeCell ref="AF2820:AG2821"/>
    <mergeCell ref="AH2820:AI2821"/>
    <mergeCell ref="BD2820:BE2821"/>
    <mergeCell ref="BF2820:BG2821"/>
    <mergeCell ref="AJ2820:AK2821"/>
    <mergeCell ref="AL2820:AM2821"/>
    <mergeCell ref="AN2820:AO2821"/>
    <mergeCell ref="AP2820:AQ2821"/>
    <mergeCell ref="AR2820:AS2821"/>
    <mergeCell ref="AT2820:AU2821"/>
    <mergeCell ref="BH2820:BI2821"/>
    <mergeCell ref="BJ2820:BK2821"/>
    <mergeCell ref="BL2820:BN2821"/>
    <mergeCell ref="BO2820:BO2821"/>
    <mergeCell ref="BP2820:BP2821"/>
    <mergeCell ref="C2821:D2821"/>
    <mergeCell ref="AV2820:AW2821"/>
    <mergeCell ref="AX2820:AY2821"/>
    <mergeCell ref="AZ2820:BA2821"/>
    <mergeCell ref="BB2820:BC2821"/>
    <mergeCell ref="B2822:B2823"/>
    <mergeCell ref="C2822:D2822"/>
    <mergeCell ref="E2822:E2823"/>
    <mergeCell ref="F2822:F2823"/>
    <mergeCell ref="H2822:I2823"/>
    <mergeCell ref="J2822:K2823"/>
    <mergeCell ref="G2822:G2823"/>
    <mergeCell ref="L2822:M2823"/>
    <mergeCell ref="N2822:O2823"/>
    <mergeCell ref="P2822:Q2823"/>
    <mergeCell ref="R2822:S2823"/>
    <mergeCell ref="T2822:U2823"/>
    <mergeCell ref="V2822:W2823"/>
    <mergeCell ref="X2822:Y2823"/>
    <mergeCell ref="Z2822:AA2823"/>
    <mergeCell ref="AB2822:AC2823"/>
    <mergeCell ref="AD2822:AE2823"/>
    <mergeCell ref="AF2822:AG2823"/>
    <mergeCell ref="AH2822:AI2823"/>
    <mergeCell ref="BD2822:BE2823"/>
    <mergeCell ref="BF2822:BG2823"/>
    <mergeCell ref="AJ2822:AK2823"/>
    <mergeCell ref="AL2822:AM2823"/>
    <mergeCell ref="AN2822:AO2823"/>
    <mergeCell ref="AP2822:AQ2823"/>
    <mergeCell ref="AR2822:AS2823"/>
    <mergeCell ref="AT2822:AU2823"/>
    <mergeCell ref="BH2822:BI2823"/>
    <mergeCell ref="BJ2822:BK2823"/>
    <mergeCell ref="BL2822:BN2823"/>
    <mergeCell ref="BO2822:BO2823"/>
    <mergeCell ref="BP2822:BP2823"/>
    <mergeCell ref="C2823:D2823"/>
    <mergeCell ref="AV2822:AW2823"/>
    <mergeCell ref="AX2822:AY2823"/>
    <mergeCell ref="AZ2822:BA2823"/>
    <mergeCell ref="BB2822:BC2823"/>
    <mergeCell ref="B2824:C2825"/>
    <mergeCell ref="D2824:E2825"/>
    <mergeCell ref="H2824:I2825"/>
    <mergeCell ref="J2824:K2825"/>
    <mergeCell ref="L2824:M2825"/>
    <mergeCell ref="N2824:O2825"/>
    <mergeCell ref="P2824:Q2825"/>
    <mergeCell ref="R2824:S2825"/>
    <mergeCell ref="T2824:U2825"/>
    <mergeCell ref="V2824:W2825"/>
    <mergeCell ref="X2824:Y2825"/>
    <mergeCell ref="Z2824:AA2825"/>
    <mergeCell ref="AB2824:AC2825"/>
    <mergeCell ref="AD2824:AE2825"/>
    <mergeCell ref="AF2824:AG2825"/>
    <mergeCell ref="AH2824:AI2825"/>
    <mergeCell ref="AJ2824:AK2825"/>
    <mergeCell ref="AL2824:AM2825"/>
    <mergeCell ref="AN2824:AO2825"/>
    <mergeCell ref="AP2824:AQ2825"/>
    <mergeCell ref="AR2824:AS2825"/>
    <mergeCell ref="AT2824:AU2825"/>
    <mergeCell ref="AV2824:AW2825"/>
    <mergeCell ref="AX2824:AY2825"/>
    <mergeCell ref="AZ2824:BA2825"/>
    <mergeCell ref="BB2824:BC2825"/>
    <mergeCell ref="BD2824:BE2825"/>
    <mergeCell ref="BF2824:BG2825"/>
    <mergeCell ref="BH2824:BI2825"/>
    <mergeCell ref="BJ2824:BK2825"/>
    <mergeCell ref="BL2824:BN2825"/>
    <mergeCell ref="BO2824:BO2825"/>
    <mergeCell ref="BP2824:BP2825"/>
    <mergeCell ref="B2826:C2826"/>
    <mergeCell ref="D2826:E2826"/>
    <mergeCell ref="H2826:I2826"/>
    <mergeCell ref="J2826:K2826"/>
    <mergeCell ref="L2826:M2826"/>
    <mergeCell ref="N2826:O2826"/>
    <mergeCell ref="P2826:Q2826"/>
    <mergeCell ref="R2826:S2826"/>
    <mergeCell ref="T2826:U2826"/>
    <mergeCell ref="V2826:W2826"/>
    <mergeCell ref="X2826:Y2826"/>
    <mergeCell ref="Z2826:AA2826"/>
    <mergeCell ref="AB2826:AC2826"/>
    <mergeCell ref="AD2826:AE2826"/>
    <mergeCell ref="AF2826:AG2826"/>
    <mergeCell ref="AH2826:AI2826"/>
    <mergeCell ref="AJ2826:AK2826"/>
    <mergeCell ref="AL2826:AM2826"/>
    <mergeCell ref="AN2826:AO2826"/>
    <mergeCell ref="BF2826:BG2826"/>
    <mergeCell ref="BH2826:BI2826"/>
    <mergeCell ref="BJ2826:BK2826"/>
    <mergeCell ref="BL2826:BN2826"/>
    <mergeCell ref="AP2826:AQ2826"/>
    <mergeCell ref="AR2826:AS2826"/>
    <mergeCell ref="AT2826:AU2826"/>
    <mergeCell ref="AV2826:AW2826"/>
    <mergeCell ref="AX2826:AY2826"/>
    <mergeCell ref="AZ2826:BA2826"/>
    <mergeCell ref="AH2827:AI2827"/>
    <mergeCell ref="AJ2827:AK2827"/>
    <mergeCell ref="AL2827:AM2827"/>
    <mergeCell ref="AN2827:AO2827"/>
    <mergeCell ref="BB2826:BC2826"/>
    <mergeCell ref="BD2826:BE2826"/>
    <mergeCell ref="AT2827:AU2827"/>
    <mergeCell ref="AV2827:AW2827"/>
    <mergeCell ref="AX2827:AY2827"/>
    <mergeCell ref="BD2827:BE2827"/>
    <mergeCell ref="B2829:C2829"/>
    <mergeCell ref="D2829:E2829"/>
    <mergeCell ref="H2829:J2829"/>
    <mergeCell ref="L2829:N2829"/>
    <mergeCell ref="O2829:R2829"/>
    <mergeCell ref="D2827:E2827"/>
    <mergeCell ref="J2827:K2827"/>
    <mergeCell ref="L2827:M2827"/>
    <mergeCell ref="N2827:O2827"/>
    <mergeCell ref="BF2827:BG2827"/>
    <mergeCell ref="BH2827:BI2827"/>
    <mergeCell ref="BJ2827:BK2827"/>
    <mergeCell ref="BL2827:BN2827"/>
    <mergeCell ref="AZ2827:BA2827"/>
    <mergeCell ref="BB2827:BC2827"/>
    <mergeCell ref="BE2829:BG2829"/>
    <mergeCell ref="BI2829:BK2829"/>
    <mergeCell ref="B2831:C2831"/>
    <mergeCell ref="D2831:E2831"/>
    <mergeCell ref="H2831:J2831"/>
    <mergeCell ref="L2831:N2831"/>
    <mergeCell ref="O2831:R2831"/>
    <mergeCell ref="S2831:U2831"/>
    <mergeCell ref="W2831:Y2831"/>
    <mergeCell ref="Z2829:AC2829"/>
    <mergeCell ref="AD2831:AF2831"/>
    <mergeCell ref="AH2831:AJ2831"/>
    <mergeCell ref="AK2831:AN2831"/>
    <mergeCell ref="AO2831:AQ2831"/>
    <mergeCell ref="AS2831:AU2831"/>
    <mergeCell ref="AZ2829:BD2829"/>
    <mergeCell ref="AD2829:AF2829"/>
    <mergeCell ref="AH2829:AJ2829"/>
    <mergeCell ref="AK2829:AN2829"/>
    <mergeCell ref="AO2829:AQ2829"/>
    <mergeCell ref="AZ2831:BD2831"/>
    <mergeCell ref="BE2831:BG2831"/>
    <mergeCell ref="BI2831:BK2831"/>
    <mergeCell ref="BA2832:BN2832"/>
    <mergeCell ref="B2834:BN2834"/>
    <mergeCell ref="BN2835:BP2836"/>
    <mergeCell ref="E2836:AC2836"/>
    <mergeCell ref="AE2836:AK2836"/>
    <mergeCell ref="AL2836:BM2836"/>
    <mergeCell ref="Z2831:AC2831"/>
    <mergeCell ref="C2838:D2838"/>
    <mergeCell ref="E2838:AC2838"/>
    <mergeCell ref="AE2838:AH2838"/>
    <mergeCell ref="AI2838:AZ2838"/>
    <mergeCell ref="BA2838:BC2838"/>
    <mergeCell ref="BD2838:BM2838"/>
    <mergeCell ref="B2841:B2842"/>
    <mergeCell ref="C2841:D2842"/>
    <mergeCell ref="H2841:I2842"/>
    <mergeCell ref="J2841:O2841"/>
    <mergeCell ref="P2841:U2841"/>
    <mergeCell ref="V2841:W2842"/>
    <mergeCell ref="G2841:G2842"/>
    <mergeCell ref="F2841:F2842"/>
    <mergeCell ref="Z2841:AA2842"/>
    <mergeCell ref="AB2841:AG2841"/>
    <mergeCell ref="AH2841:AM2841"/>
    <mergeCell ref="AN2841:AS2841"/>
    <mergeCell ref="AT2841:AY2841"/>
    <mergeCell ref="AF2842:AG2842"/>
    <mergeCell ref="AH2842:AI2842"/>
    <mergeCell ref="AJ2842:AK2842"/>
    <mergeCell ref="AL2842:AM2842"/>
    <mergeCell ref="AZ2841:BE2841"/>
    <mergeCell ref="BF2841:BK2841"/>
    <mergeCell ref="BL2841:BN2842"/>
    <mergeCell ref="AR2842:AS2842"/>
    <mergeCell ref="AT2842:AU2842"/>
    <mergeCell ref="AV2842:AW2842"/>
    <mergeCell ref="AX2842:AY2842"/>
    <mergeCell ref="AZ2842:BA2842"/>
    <mergeCell ref="BB2842:BC2842"/>
    <mergeCell ref="BD2842:BE2842"/>
    <mergeCell ref="BO2841:BO2842"/>
    <mergeCell ref="BP2841:BP2842"/>
    <mergeCell ref="J2842:K2842"/>
    <mergeCell ref="L2842:M2842"/>
    <mergeCell ref="N2842:O2842"/>
    <mergeCell ref="P2842:Q2842"/>
    <mergeCell ref="R2842:S2842"/>
    <mergeCell ref="T2842:U2842"/>
    <mergeCell ref="AB2842:AC2842"/>
    <mergeCell ref="AD2842:AE2842"/>
    <mergeCell ref="BF2842:BG2842"/>
    <mergeCell ref="BH2842:BI2842"/>
    <mergeCell ref="BJ2842:BK2842"/>
    <mergeCell ref="B2843:B2844"/>
    <mergeCell ref="C2843:D2843"/>
    <mergeCell ref="E2843:E2844"/>
    <mergeCell ref="F2843:F2844"/>
    <mergeCell ref="H2843:I2844"/>
    <mergeCell ref="J2843:K2844"/>
    <mergeCell ref="L2843:M2844"/>
    <mergeCell ref="N2843:O2844"/>
    <mergeCell ref="P2843:Q2844"/>
    <mergeCell ref="R2843:S2844"/>
    <mergeCell ref="T2843:U2844"/>
    <mergeCell ref="V2843:W2844"/>
    <mergeCell ref="X2843:Y2844"/>
    <mergeCell ref="Z2843:AA2844"/>
    <mergeCell ref="AB2843:AC2844"/>
    <mergeCell ref="AD2843:AE2844"/>
    <mergeCell ref="AF2843:AG2844"/>
    <mergeCell ref="AH2843:AI2844"/>
    <mergeCell ref="BD2843:BE2844"/>
    <mergeCell ref="BF2843:BG2844"/>
    <mergeCell ref="AJ2843:AK2844"/>
    <mergeCell ref="AL2843:AM2844"/>
    <mergeCell ref="AN2843:AO2844"/>
    <mergeCell ref="AP2843:AQ2844"/>
    <mergeCell ref="AR2843:AS2844"/>
    <mergeCell ref="AT2843:AU2844"/>
    <mergeCell ref="BH2843:BI2844"/>
    <mergeCell ref="BJ2843:BK2844"/>
    <mergeCell ref="BL2843:BN2844"/>
    <mergeCell ref="BO2843:BO2844"/>
    <mergeCell ref="BP2843:BP2844"/>
    <mergeCell ref="C2844:D2844"/>
    <mergeCell ref="AV2843:AW2844"/>
    <mergeCell ref="AX2843:AY2844"/>
    <mergeCell ref="AZ2843:BA2844"/>
    <mergeCell ref="BB2843:BC2844"/>
    <mergeCell ref="B2845:B2846"/>
    <mergeCell ref="C2845:D2845"/>
    <mergeCell ref="E2845:E2846"/>
    <mergeCell ref="F2845:F2846"/>
    <mergeCell ref="H2845:I2846"/>
    <mergeCell ref="J2845:K2846"/>
    <mergeCell ref="L2845:M2846"/>
    <mergeCell ref="N2845:O2846"/>
    <mergeCell ref="P2845:Q2846"/>
    <mergeCell ref="R2845:S2846"/>
    <mergeCell ref="T2845:U2846"/>
    <mergeCell ref="V2845:W2846"/>
    <mergeCell ref="Z2845:AA2846"/>
    <mergeCell ref="AB2845:AC2846"/>
    <mergeCell ref="AD2845:AE2846"/>
    <mergeCell ref="AF2845:AG2846"/>
    <mergeCell ref="AH2845:AI2846"/>
    <mergeCell ref="BD2845:BE2846"/>
    <mergeCell ref="BF2845:BG2846"/>
    <mergeCell ref="AJ2845:AK2846"/>
    <mergeCell ref="AL2845:AM2846"/>
    <mergeCell ref="AN2845:AO2846"/>
    <mergeCell ref="AP2845:AQ2846"/>
    <mergeCell ref="AR2845:AS2846"/>
    <mergeCell ref="AT2845:AU2846"/>
    <mergeCell ref="BH2845:BI2846"/>
    <mergeCell ref="BJ2845:BK2846"/>
    <mergeCell ref="BL2845:BN2846"/>
    <mergeCell ref="BO2845:BO2846"/>
    <mergeCell ref="BP2845:BP2846"/>
    <mergeCell ref="C2846:D2846"/>
    <mergeCell ref="AV2845:AW2846"/>
    <mergeCell ref="AX2845:AY2846"/>
    <mergeCell ref="AZ2845:BA2846"/>
    <mergeCell ref="BB2845:BC2846"/>
    <mergeCell ref="B2847:B2848"/>
    <mergeCell ref="C2847:D2847"/>
    <mergeCell ref="E2847:E2848"/>
    <mergeCell ref="F2847:F2848"/>
    <mergeCell ref="H2847:I2848"/>
    <mergeCell ref="J2847:K2848"/>
    <mergeCell ref="L2847:M2848"/>
    <mergeCell ref="N2847:O2848"/>
    <mergeCell ref="P2847:Q2848"/>
    <mergeCell ref="R2847:S2848"/>
    <mergeCell ref="T2847:U2848"/>
    <mergeCell ref="V2847:W2848"/>
    <mergeCell ref="Z2847:AA2848"/>
    <mergeCell ref="AB2847:AC2848"/>
    <mergeCell ref="AD2847:AE2848"/>
    <mergeCell ref="AF2847:AG2848"/>
    <mergeCell ref="AH2847:AI2848"/>
    <mergeCell ref="BD2847:BE2848"/>
    <mergeCell ref="BF2847:BG2848"/>
    <mergeCell ref="AJ2847:AK2848"/>
    <mergeCell ref="AL2847:AM2848"/>
    <mergeCell ref="AN2847:AO2848"/>
    <mergeCell ref="AP2847:AQ2848"/>
    <mergeCell ref="AR2847:AS2848"/>
    <mergeCell ref="AT2847:AU2848"/>
    <mergeCell ref="BH2847:BI2848"/>
    <mergeCell ref="BJ2847:BK2848"/>
    <mergeCell ref="BL2847:BN2848"/>
    <mergeCell ref="BO2847:BO2848"/>
    <mergeCell ref="BP2847:BP2848"/>
    <mergeCell ref="C2848:D2848"/>
    <mergeCell ref="AV2847:AW2848"/>
    <mergeCell ref="AX2847:AY2848"/>
    <mergeCell ref="AZ2847:BA2848"/>
    <mergeCell ref="BB2847:BC2848"/>
    <mergeCell ref="B2849:B2850"/>
    <mergeCell ref="C2849:D2849"/>
    <mergeCell ref="E2849:E2850"/>
    <mergeCell ref="F2849:F2850"/>
    <mergeCell ref="H2849:I2850"/>
    <mergeCell ref="J2849:K2850"/>
    <mergeCell ref="L2849:M2850"/>
    <mergeCell ref="N2849:O2850"/>
    <mergeCell ref="P2849:Q2850"/>
    <mergeCell ref="R2849:S2850"/>
    <mergeCell ref="T2849:U2850"/>
    <mergeCell ref="V2849:W2850"/>
    <mergeCell ref="X2849:Y2850"/>
    <mergeCell ref="Z2849:AA2850"/>
    <mergeCell ref="AB2849:AC2850"/>
    <mergeCell ref="AD2849:AE2850"/>
    <mergeCell ref="AF2849:AG2850"/>
    <mergeCell ref="AH2849:AI2850"/>
    <mergeCell ref="BD2849:BE2850"/>
    <mergeCell ref="BF2849:BG2850"/>
    <mergeCell ref="AJ2849:AK2850"/>
    <mergeCell ref="AL2849:AM2850"/>
    <mergeCell ref="AN2849:AO2850"/>
    <mergeCell ref="AP2849:AQ2850"/>
    <mergeCell ref="AR2849:AS2850"/>
    <mergeCell ref="AT2849:AU2850"/>
    <mergeCell ref="BH2849:BI2850"/>
    <mergeCell ref="BJ2849:BK2850"/>
    <mergeCell ref="BL2849:BN2850"/>
    <mergeCell ref="BO2849:BO2850"/>
    <mergeCell ref="BP2849:BP2850"/>
    <mergeCell ref="C2850:D2850"/>
    <mergeCell ref="AV2849:AW2850"/>
    <mergeCell ref="AX2849:AY2850"/>
    <mergeCell ref="AZ2849:BA2850"/>
    <mergeCell ref="BB2849:BC2850"/>
    <mergeCell ref="B2851:B2852"/>
    <mergeCell ref="C2851:D2851"/>
    <mergeCell ref="E2851:E2852"/>
    <mergeCell ref="F2851:F2852"/>
    <mergeCell ref="H2851:I2852"/>
    <mergeCell ref="J2851:K2852"/>
    <mergeCell ref="L2851:M2852"/>
    <mergeCell ref="N2851:O2852"/>
    <mergeCell ref="P2851:Q2852"/>
    <mergeCell ref="R2851:S2852"/>
    <mergeCell ref="T2851:U2852"/>
    <mergeCell ref="V2851:W2852"/>
    <mergeCell ref="X2851:Y2852"/>
    <mergeCell ref="Z2851:AA2852"/>
    <mergeCell ref="AB2851:AC2852"/>
    <mergeCell ref="AD2851:AE2852"/>
    <mergeCell ref="AF2851:AG2852"/>
    <mergeCell ref="AH2851:AI2852"/>
    <mergeCell ref="BD2851:BE2852"/>
    <mergeCell ref="BF2851:BG2852"/>
    <mergeCell ref="AJ2851:AK2852"/>
    <mergeCell ref="AL2851:AM2852"/>
    <mergeCell ref="AN2851:AO2852"/>
    <mergeCell ref="AP2851:AQ2852"/>
    <mergeCell ref="AR2851:AS2852"/>
    <mergeCell ref="AT2851:AU2852"/>
    <mergeCell ref="BH2851:BI2852"/>
    <mergeCell ref="BJ2851:BK2852"/>
    <mergeCell ref="BL2851:BN2852"/>
    <mergeCell ref="BO2851:BO2852"/>
    <mergeCell ref="BP2851:BP2852"/>
    <mergeCell ref="C2852:D2852"/>
    <mergeCell ref="AV2851:AW2852"/>
    <mergeCell ref="AX2851:AY2852"/>
    <mergeCell ref="AZ2851:BA2852"/>
    <mergeCell ref="BB2851:BC2852"/>
    <mergeCell ref="B2853:B2854"/>
    <mergeCell ref="C2853:D2853"/>
    <mergeCell ref="E2853:E2854"/>
    <mergeCell ref="F2853:F2854"/>
    <mergeCell ref="H2853:I2854"/>
    <mergeCell ref="J2853:K2854"/>
    <mergeCell ref="L2853:M2854"/>
    <mergeCell ref="N2853:O2854"/>
    <mergeCell ref="P2853:Q2854"/>
    <mergeCell ref="R2853:S2854"/>
    <mergeCell ref="T2853:U2854"/>
    <mergeCell ref="V2853:W2854"/>
    <mergeCell ref="X2853:Y2854"/>
    <mergeCell ref="Z2853:AA2854"/>
    <mergeCell ref="AB2853:AC2854"/>
    <mergeCell ref="AD2853:AE2854"/>
    <mergeCell ref="AF2853:AG2854"/>
    <mergeCell ref="AH2853:AI2854"/>
    <mergeCell ref="BD2853:BE2854"/>
    <mergeCell ref="BF2853:BG2854"/>
    <mergeCell ref="AJ2853:AK2854"/>
    <mergeCell ref="AL2853:AM2854"/>
    <mergeCell ref="AN2853:AO2854"/>
    <mergeCell ref="AP2853:AQ2854"/>
    <mergeCell ref="AR2853:AS2854"/>
    <mergeCell ref="AT2853:AU2854"/>
    <mergeCell ref="BH2853:BI2854"/>
    <mergeCell ref="BJ2853:BK2854"/>
    <mergeCell ref="BL2853:BN2854"/>
    <mergeCell ref="BO2853:BO2854"/>
    <mergeCell ref="BP2853:BP2854"/>
    <mergeCell ref="C2854:D2854"/>
    <mergeCell ref="AV2853:AW2854"/>
    <mergeCell ref="AX2853:AY2854"/>
    <mergeCell ref="AZ2853:BA2854"/>
    <mergeCell ref="BB2853:BC2854"/>
    <mergeCell ref="B2855:B2856"/>
    <mergeCell ref="C2855:D2855"/>
    <mergeCell ref="E2855:E2856"/>
    <mergeCell ref="F2855:F2856"/>
    <mergeCell ref="H2855:I2856"/>
    <mergeCell ref="J2855:K2856"/>
    <mergeCell ref="G2855:G2856"/>
    <mergeCell ref="L2855:M2856"/>
    <mergeCell ref="N2855:O2856"/>
    <mergeCell ref="P2855:Q2856"/>
    <mergeCell ref="R2855:S2856"/>
    <mergeCell ref="T2855:U2856"/>
    <mergeCell ref="V2855:W2856"/>
    <mergeCell ref="X2855:Y2856"/>
    <mergeCell ref="Z2855:AA2856"/>
    <mergeCell ref="AB2855:AC2856"/>
    <mergeCell ref="AD2855:AE2856"/>
    <mergeCell ref="AF2855:AG2856"/>
    <mergeCell ref="AH2855:AI2856"/>
    <mergeCell ref="BD2855:BE2856"/>
    <mergeCell ref="BF2855:BG2856"/>
    <mergeCell ref="AJ2855:AK2856"/>
    <mergeCell ref="AL2855:AM2856"/>
    <mergeCell ref="AN2855:AO2856"/>
    <mergeCell ref="AP2855:AQ2856"/>
    <mergeCell ref="AR2855:AS2856"/>
    <mergeCell ref="AT2855:AU2856"/>
    <mergeCell ref="BH2855:BI2856"/>
    <mergeCell ref="BJ2855:BK2856"/>
    <mergeCell ref="BL2855:BN2856"/>
    <mergeCell ref="BO2855:BO2856"/>
    <mergeCell ref="BP2855:BP2856"/>
    <mergeCell ref="C2856:D2856"/>
    <mergeCell ref="AV2855:AW2856"/>
    <mergeCell ref="AX2855:AY2856"/>
    <mergeCell ref="AZ2855:BA2856"/>
    <mergeCell ref="BB2855:BC2856"/>
    <mergeCell ref="B2857:B2858"/>
    <mergeCell ref="C2857:D2857"/>
    <mergeCell ref="E2857:E2858"/>
    <mergeCell ref="F2857:F2858"/>
    <mergeCell ref="H2857:I2858"/>
    <mergeCell ref="J2857:K2858"/>
    <mergeCell ref="G2857:G2858"/>
    <mergeCell ref="L2857:M2858"/>
    <mergeCell ref="N2857:O2858"/>
    <mergeCell ref="P2857:Q2858"/>
    <mergeCell ref="R2857:S2858"/>
    <mergeCell ref="T2857:U2858"/>
    <mergeCell ref="V2857:W2858"/>
    <mergeCell ref="X2857:Y2858"/>
    <mergeCell ref="Z2857:AA2858"/>
    <mergeCell ref="AB2857:AC2858"/>
    <mergeCell ref="AD2857:AE2858"/>
    <mergeCell ref="AF2857:AG2858"/>
    <mergeCell ref="AH2857:AI2858"/>
    <mergeCell ref="BD2857:BE2858"/>
    <mergeCell ref="BF2857:BG2858"/>
    <mergeCell ref="AJ2857:AK2858"/>
    <mergeCell ref="AL2857:AM2858"/>
    <mergeCell ref="AN2857:AO2858"/>
    <mergeCell ref="AP2857:AQ2858"/>
    <mergeCell ref="AR2857:AS2858"/>
    <mergeCell ref="AT2857:AU2858"/>
    <mergeCell ref="BH2857:BI2858"/>
    <mergeCell ref="BJ2857:BK2858"/>
    <mergeCell ref="BL2857:BN2858"/>
    <mergeCell ref="BO2857:BO2858"/>
    <mergeCell ref="BP2857:BP2858"/>
    <mergeCell ref="C2858:D2858"/>
    <mergeCell ref="AV2857:AW2858"/>
    <mergeCell ref="AX2857:AY2858"/>
    <mergeCell ref="AZ2857:BA2858"/>
    <mergeCell ref="BB2857:BC2858"/>
    <mergeCell ref="B2859:B2860"/>
    <mergeCell ref="C2859:D2859"/>
    <mergeCell ref="E2859:E2860"/>
    <mergeCell ref="F2859:F2860"/>
    <mergeCell ref="H2859:I2860"/>
    <mergeCell ref="J2859:K2860"/>
    <mergeCell ref="G2859:G2860"/>
    <mergeCell ref="L2859:M2860"/>
    <mergeCell ref="N2859:O2860"/>
    <mergeCell ref="P2859:Q2860"/>
    <mergeCell ref="R2859:S2860"/>
    <mergeCell ref="T2859:U2860"/>
    <mergeCell ref="V2859:W2860"/>
    <mergeCell ref="X2859:Y2860"/>
    <mergeCell ref="Z2859:AA2860"/>
    <mergeCell ref="AB2859:AC2860"/>
    <mergeCell ref="AD2859:AE2860"/>
    <mergeCell ref="AF2859:AG2860"/>
    <mergeCell ref="AH2859:AI2860"/>
    <mergeCell ref="BD2859:BE2860"/>
    <mergeCell ref="BF2859:BG2860"/>
    <mergeCell ref="AJ2859:AK2860"/>
    <mergeCell ref="AL2859:AM2860"/>
    <mergeCell ref="AN2859:AO2860"/>
    <mergeCell ref="AP2859:AQ2860"/>
    <mergeCell ref="AR2859:AS2860"/>
    <mergeCell ref="AT2859:AU2860"/>
    <mergeCell ref="BH2859:BI2860"/>
    <mergeCell ref="BJ2859:BK2860"/>
    <mergeCell ref="BL2859:BN2860"/>
    <mergeCell ref="BO2859:BO2860"/>
    <mergeCell ref="BP2859:BP2860"/>
    <mergeCell ref="C2860:D2860"/>
    <mergeCell ref="AV2859:AW2860"/>
    <mergeCell ref="AX2859:AY2860"/>
    <mergeCell ref="AZ2859:BA2860"/>
    <mergeCell ref="BB2859:BC2860"/>
    <mergeCell ref="B2861:B2862"/>
    <mergeCell ref="C2861:D2861"/>
    <mergeCell ref="E2861:E2862"/>
    <mergeCell ref="F2861:F2862"/>
    <mergeCell ref="H2861:I2862"/>
    <mergeCell ref="J2861:K2862"/>
    <mergeCell ref="G2861:G2862"/>
    <mergeCell ref="L2861:M2862"/>
    <mergeCell ref="N2861:O2862"/>
    <mergeCell ref="P2861:Q2862"/>
    <mergeCell ref="R2861:S2862"/>
    <mergeCell ref="T2861:U2862"/>
    <mergeCell ref="V2861:W2862"/>
    <mergeCell ref="X2861:Y2862"/>
    <mergeCell ref="Z2861:AA2862"/>
    <mergeCell ref="AB2861:AC2862"/>
    <mergeCell ref="AD2861:AE2862"/>
    <mergeCell ref="AF2861:AG2862"/>
    <mergeCell ref="AH2861:AI2862"/>
    <mergeCell ref="BD2861:BE2862"/>
    <mergeCell ref="BF2861:BG2862"/>
    <mergeCell ref="AJ2861:AK2862"/>
    <mergeCell ref="AL2861:AM2862"/>
    <mergeCell ref="AN2861:AO2862"/>
    <mergeCell ref="AP2861:AQ2862"/>
    <mergeCell ref="AR2861:AS2862"/>
    <mergeCell ref="AT2861:AU2862"/>
    <mergeCell ref="BH2861:BI2862"/>
    <mergeCell ref="BJ2861:BK2862"/>
    <mergeCell ref="BL2861:BN2862"/>
    <mergeCell ref="BO2861:BO2862"/>
    <mergeCell ref="BP2861:BP2862"/>
    <mergeCell ref="C2862:D2862"/>
    <mergeCell ref="AV2861:AW2862"/>
    <mergeCell ref="AX2861:AY2862"/>
    <mergeCell ref="AZ2861:BA2862"/>
    <mergeCell ref="BB2861:BC2862"/>
    <mergeCell ref="B2863:B2864"/>
    <mergeCell ref="C2863:D2863"/>
    <mergeCell ref="E2863:E2864"/>
    <mergeCell ref="F2863:F2864"/>
    <mergeCell ref="H2863:I2864"/>
    <mergeCell ref="J2863:K2864"/>
    <mergeCell ref="G2863:G2864"/>
    <mergeCell ref="L2863:M2864"/>
    <mergeCell ref="N2863:O2864"/>
    <mergeCell ref="P2863:Q2864"/>
    <mergeCell ref="R2863:S2864"/>
    <mergeCell ref="T2863:U2864"/>
    <mergeCell ref="V2863:W2864"/>
    <mergeCell ref="X2863:Y2864"/>
    <mergeCell ref="Z2863:AA2864"/>
    <mergeCell ref="AB2863:AC2864"/>
    <mergeCell ref="AD2863:AE2864"/>
    <mergeCell ref="AF2863:AG2864"/>
    <mergeCell ref="AH2863:AI2864"/>
    <mergeCell ref="BD2863:BE2864"/>
    <mergeCell ref="BF2863:BG2864"/>
    <mergeCell ref="AJ2863:AK2864"/>
    <mergeCell ref="AL2863:AM2864"/>
    <mergeCell ref="AN2863:AO2864"/>
    <mergeCell ref="AP2863:AQ2864"/>
    <mergeCell ref="AR2863:AS2864"/>
    <mergeCell ref="AT2863:AU2864"/>
    <mergeCell ref="BH2863:BI2864"/>
    <mergeCell ref="BJ2863:BK2864"/>
    <mergeCell ref="BL2863:BN2864"/>
    <mergeCell ref="BO2863:BO2864"/>
    <mergeCell ref="BP2863:BP2864"/>
    <mergeCell ref="C2864:D2864"/>
    <mergeCell ref="AV2863:AW2864"/>
    <mergeCell ref="AX2863:AY2864"/>
    <mergeCell ref="AZ2863:BA2864"/>
    <mergeCell ref="BB2863:BC2864"/>
    <mergeCell ref="B2865:B2866"/>
    <mergeCell ref="C2865:D2865"/>
    <mergeCell ref="E2865:E2866"/>
    <mergeCell ref="F2865:F2866"/>
    <mergeCell ref="H2865:I2866"/>
    <mergeCell ref="J2865:K2866"/>
    <mergeCell ref="G2865:G2866"/>
    <mergeCell ref="L2865:M2866"/>
    <mergeCell ref="N2865:O2866"/>
    <mergeCell ref="P2865:Q2866"/>
    <mergeCell ref="R2865:S2866"/>
    <mergeCell ref="T2865:U2866"/>
    <mergeCell ref="V2865:W2866"/>
    <mergeCell ref="X2865:Y2866"/>
    <mergeCell ref="Z2865:AA2866"/>
    <mergeCell ref="AB2865:AC2866"/>
    <mergeCell ref="AD2865:AE2866"/>
    <mergeCell ref="AF2865:AG2866"/>
    <mergeCell ref="AH2865:AI2866"/>
    <mergeCell ref="BD2865:BE2866"/>
    <mergeCell ref="BF2865:BG2866"/>
    <mergeCell ref="AJ2865:AK2866"/>
    <mergeCell ref="AL2865:AM2866"/>
    <mergeCell ref="AN2865:AO2866"/>
    <mergeCell ref="AP2865:AQ2866"/>
    <mergeCell ref="AR2865:AS2866"/>
    <mergeCell ref="AT2865:AU2866"/>
    <mergeCell ref="BH2865:BI2866"/>
    <mergeCell ref="BJ2865:BK2866"/>
    <mergeCell ref="BL2865:BN2866"/>
    <mergeCell ref="BO2865:BO2866"/>
    <mergeCell ref="BP2865:BP2866"/>
    <mergeCell ref="C2866:D2866"/>
    <mergeCell ref="AV2865:AW2866"/>
    <mergeCell ref="AX2865:AY2866"/>
    <mergeCell ref="AZ2865:BA2866"/>
    <mergeCell ref="BB2865:BC2866"/>
    <mergeCell ref="B2867:B2868"/>
    <mergeCell ref="C2867:D2867"/>
    <mergeCell ref="E2867:E2868"/>
    <mergeCell ref="F2867:F2868"/>
    <mergeCell ref="H2867:I2868"/>
    <mergeCell ref="J2867:K2868"/>
    <mergeCell ref="G2867:G2868"/>
    <mergeCell ref="L2867:M2868"/>
    <mergeCell ref="N2867:O2868"/>
    <mergeCell ref="P2867:Q2868"/>
    <mergeCell ref="R2867:S2868"/>
    <mergeCell ref="T2867:U2868"/>
    <mergeCell ref="V2867:W2868"/>
    <mergeCell ref="X2867:Y2868"/>
    <mergeCell ref="Z2867:AA2868"/>
    <mergeCell ref="AB2867:AC2868"/>
    <mergeCell ref="AD2867:AE2868"/>
    <mergeCell ref="AF2867:AG2868"/>
    <mergeCell ref="AH2867:AI2868"/>
    <mergeCell ref="BD2867:BE2868"/>
    <mergeCell ref="BF2867:BG2868"/>
    <mergeCell ref="AJ2867:AK2868"/>
    <mergeCell ref="AL2867:AM2868"/>
    <mergeCell ref="AN2867:AO2868"/>
    <mergeCell ref="AP2867:AQ2868"/>
    <mergeCell ref="AR2867:AS2868"/>
    <mergeCell ref="AT2867:AU2868"/>
    <mergeCell ref="BH2867:BI2868"/>
    <mergeCell ref="BJ2867:BK2868"/>
    <mergeCell ref="BL2867:BN2868"/>
    <mergeCell ref="BO2867:BO2868"/>
    <mergeCell ref="BP2867:BP2868"/>
    <mergeCell ref="C2868:D2868"/>
    <mergeCell ref="AV2867:AW2868"/>
    <mergeCell ref="AX2867:AY2868"/>
    <mergeCell ref="AZ2867:BA2868"/>
    <mergeCell ref="BB2867:BC2868"/>
    <mergeCell ref="B2869:B2870"/>
    <mergeCell ref="C2869:D2869"/>
    <mergeCell ref="E2869:E2870"/>
    <mergeCell ref="F2869:F2870"/>
    <mergeCell ref="H2869:I2870"/>
    <mergeCell ref="J2869:K2870"/>
    <mergeCell ref="G2869:G2870"/>
    <mergeCell ref="L2869:M2870"/>
    <mergeCell ref="N2869:O2870"/>
    <mergeCell ref="P2869:Q2870"/>
    <mergeCell ref="R2869:S2870"/>
    <mergeCell ref="T2869:U2870"/>
    <mergeCell ref="V2869:W2870"/>
    <mergeCell ref="X2869:Y2870"/>
    <mergeCell ref="Z2869:AA2870"/>
    <mergeCell ref="AB2869:AC2870"/>
    <mergeCell ref="AD2869:AE2870"/>
    <mergeCell ref="AF2869:AG2870"/>
    <mergeCell ref="AH2869:AI2870"/>
    <mergeCell ref="BD2869:BE2870"/>
    <mergeCell ref="BF2869:BG2870"/>
    <mergeCell ref="AJ2869:AK2870"/>
    <mergeCell ref="AL2869:AM2870"/>
    <mergeCell ref="AN2869:AO2870"/>
    <mergeCell ref="AP2869:AQ2870"/>
    <mergeCell ref="AR2869:AS2870"/>
    <mergeCell ref="AT2869:AU2870"/>
    <mergeCell ref="BH2869:BI2870"/>
    <mergeCell ref="BJ2869:BK2870"/>
    <mergeCell ref="BL2869:BN2870"/>
    <mergeCell ref="BO2869:BO2870"/>
    <mergeCell ref="BP2869:BP2870"/>
    <mergeCell ref="C2870:D2870"/>
    <mergeCell ref="AV2869:AW2870"/>
    <mergeCell ref="AX2869:AY2870"/>
    <mergeCell ref="AZ2869:BA2870"/>
    <mergeCell ref="BB2869:BC2870"/>
    <mergeCell ref="B2871:B2872"/>
    <mergeCell ref="C2871:D2871"/>
    <mergeCell ref="E2871:E2872"/>
    <mergeCell ref="F2871:F2872"/>
    <mergeCell ref="H2871:I2872"/>
    <mergeCell ref="J2871:K2872"/>
    <mergeCell ref="G2871:G2872"/>
    <mergeCell ref="L2871:M2872"/>
    <mergeCell ref="N2871:O2872"/>
    <mergeCell ref="P2871:Q2872"/>
    <mergeCell ref="R2871:S2872"/>
    <mergeCell ref="T2871:U2872"/>
    <mergeCell ref="V2871:W2872"/>
    <mergeCell ref="X2871:Y2872"/>
    <mergeCell ref="Z2871:AA2872"/>
    <mergeCell ref="AB2871:AC2872"/>
    <mergeCell ref="AD2871:AE2872"/>
    <mergeCell ref="AF2871:AG2872"/>
    <mergeCell ref="AH2871:AI2872"/>
    <mergeCell ref="BD2871:BE2872"/>
    <mergeCell ref="BF2871:BG2872"/>
    <mergeCell ref="AJ2871:AK2872"/>
    <mergeCell ref="AL2871:AM2872"/>
    <mergeCell ref="AN2871:AO2872"/>
    <mergeCell ref="AP2871:AQ2872"/>
    <mergeCell ref="AR2871:AS2872"/>
    <mergeCell ref="AT2871:AU2872"/>
    <mergeCell ref="BH2871:BI2872"/>
    <mergeCell ref="BJ2871:BK2872"/>
    <mergeCell ref="BL2871:BN2872"/>
    <mergeCell ref="BO2871:BO2872"/>
    <mergeCell ref="BP2871:BP2872"/>
    <mergeCell ref="C2872:D2872"/>
    <mergeCell ref="AV2871:AW2872"/>
    <mergeCell ref="AX2871:AY2872"/>
    <mergeCell ref="AZ2871:BA2872"/>
    <mergeCell ref="BB2871:BC2872"/>
    <mergeCell ref="B2873:B2874"/>
    <mergeCell ref="C2873:D2873"/>
    <mergeCell ref="E2873:E2874"/>
    <mergeCell ref="F2873:F2874"/>
    <mergeCell ref="H2873:I2874"/>
    <mergeCell ref="J2873:K2874"/>
    <mergeCell ref="G2873:G2874"/>
    <mergeCell ref="L2873:M2874"/>
    <mergeCell ref="N2873:O2874"/>
    <mergeCell ref="P2873:Q2874"/>
    <mergeCell ref="R2873:S2874"/>
    <mergeCell ref="T2873:U2874"/>
    <mergeCell ref="V2873:W2874"/>
    <mergeCell ref="X2873:Y2874"/>
    <mergeCell ref="Z2873:AA2874"/>
    <mergeCell ref="AB2873:AC2874"/>
    <mergeCell ref="AD2873:AE2874"/>
    <mergeCell ref="AF2873:AG2874"/>
    <mergeCell ref="AH2873:AI2874"/>
    <mergeCell ref="BD2873:BE2874"/>
    <mergeCell ref="BF2873:BG2874"/>
    <mergeCell ref="AJ2873:AK2874"/>
    <mergeCell ref="AL2873:AM2874"/>
    <mergeCell ref="AN2873:AO2874"/>
    <mergeCell ref="AP2873:AQ2874"/>
    <mergeCell ref="AR2873:AS2874"/>
    <mergeCell ref="AT2873:AU2874"/>
    <mergeCell ref="BH2873:BI2874"/>
    <mergeCell ref="BJ2873:BK2874"/>
    <mergeCell ref="BL2873:BN2874"/>
    <mergeCell ref="BO2873:BO2874"/>
    <mergeCell ref="BP2873:BP2874"/>
    <mergeCell ref="C2874:D2874"/>
    <mergeCell ref="AV2873:AW2874"/>
    <mergeCell ref="AX2873:AY2874"/>
    <mergeCell ref="AZ2873:BA2874"/>
    <mergeCell ref="BB2873:BC2874"/>
    <mergeCell ref="B2875:B2876"/>
    <mergeCell ref="C2875:D2875"/>
    <mergeCell ref="E2875:E2876"/>
    <mergeCell ref="F2875:F2876"/>
    <mergeCell ref="H2875:I2876"/>
    <mergeCell ref="J2875:K2876"/>
    <mergeCell ref="G2875:G2876"/>
    <mergeCell ref="L2875:M2876"/>
    <mergeCell ref="N2875:O2876"/>
    <mergeCell ref="P2875:Q2876"/>
    <mergeCell ref="R2875:S2876"/>
    <mergeCell ref="T2875:U2876"/>
    <mergeCell ref="V2875:W2876"/>
    <mergeCell ref="X2875:Y2876"/>
    <mergeCell ref="Z2875:AA2876"/>
    <mergeCell ref="AB2875:AC2876"/>
    <mergeCell ref="AD2875:AE2876"/>
    <mergeCell ref="AF2875:AG2876"/>
    <mergeCell ref="AH2875:AI2876"/>
    <mergeCell ref="BD2875:BE2876"/>
    <mergeCell ref="BF2875:BG2876"/>
    <mergeCell ref="AJ2875:AK2876"/>
    <mergeCell ref="AL2875:AM2876"/>
    <mergeCell ref="AN2875:AO2876"/>
    <mergeCell ref="AP2875:AQ2876"/>
    <mergeCell ref="AR2875:AS2876"/>
    <mergeCell ref="AT2875:AU2876"/>
    <mergeCell ref="BH2875:BI2876"/>
    <mergeCell ref="BJ2875:BK2876"/>
    <mergeCell ref="BL2875:BN2876"/>
    <mergeCell ref="BO2875:BO2876"/>
    <mergeCell ref="BP2875:BP2876"/>
    <mergeCell ref="C2876:D2876"/>
    <mergeCell ref="AV2875:AW2876"/>
    <mergeCell ref="AX2875:AY2876"/>
    <mergeCell ref="AZ2875:BA2876"/>
    <mergeCell ref="BB2875:BC2876"/>
    <mergeCell ref="B2877:B2878"/>
    <mergeCell ref="C2877:D2877"/>
    <mergeCell ref="E2877:E2878"/>
    <mergeCell ref="F2877:F2878"/>
    <mergeCell ref="H2877:I2878"/>
    <mergeCell ref="J2877:K2878"/>
    <mergeCell ref="G2877:G2878"/>
    <mergeCell ref="L2877:M2878"/>
    <mergeCell ref="N2877:O2878"/>
    <mergeCell ref="P2877:Q2878"/>
    <mergeCell ref="R2877:S2878"/>
    <mergeCell ref="T2877:U2878"/>
    <mergeCell ref="V2877:W2878"/>
    <mergeCell ref="X2877:Y2878"/>
    <mergeCell ref="Z2877:AA2878"/>
    <mergeCell ref="AB2877:AC2878"/>
    <mergeCell ref="AD2877:AE2878"/>
    <mergeCell ref="AF2877:AG2878"/>
    <mergeCell ref="AH2877:AI2878"/>
    <mergeCell ref="BD2877:BE2878"/>
    <mergeCell ref="BF2877:BG2878"/>
    <mergeCell ref="AJ2877:AK2878"/>
    <mergeCell ref="AL2877:AM2878"/>
    <mergeCell ref="AN2877:AO2878"/>
    <mergeCell ref="AP2877:AQ2878"/>
    <mergeCell ref="AR2877:AS2878"/>
    <mergeCell ref="AT2877:AU2878"/>
    <mergeCell ref="BH2877:BI2878"/>
    <mergeCell ref="BJ2877:BK2878"/>
    <mergeCell ref="BL2877:BN2878"/>
    <mergeCell ref="BO2877:BO2878"/>
    <mergeCell ref="BP2877:BP2878"/>
    <mergeCell ref="C2878:D2878"/>
    <mergeCell ref="AV2877:AW2878"/>
    <mergeCell ref="AX2877:AY2878"/>
    <mergeCell ref="AZ2877:BA2878"/>
    <mergeCell ref="BB2877:BC2878"/>
    <mergeCell ref="B2879:B2880"/>
    <mergeCell ref="C2879:D2879"/>
    <mergeCell ref="E2879:E2880"/>
    <mergeCell ref="F2879:F2880"/>
    <mergeCell ref="H2879:I2880"/>
    <mergeCell ref="J2879:K2880"/>
    <mergeCell ref="G2879:G2880"/>
    <mergeCell ref="L2879:M2880"/>
    <mergeCell ref="N2879:O2880"/>
    <mergeCell ref="P2879:Q2880"/>
    <mergeCell ref="R2879:S2880"/>
    <mergeCell ref="T2879:U2880"/>
    <mergeCell ref="V2879:W2880"/>
    <mergeCell ref="X2879:Y2880"/>
    <mergeCell ref="Z2879:AA2880"/>
    <mergeCell ref="AB2879:AC2880"/>
    <mergeCell ref="AD2879:AE2880"/>
    <mergeCell ref="AF2879:AG2880"/>
    <mergeCell ref="AH2879:AI2880"/>
    <mergeCell ref="BD2879:BE2880"/>
    <mergeCell ref="BF2879:BG2880"/>
    <mergeCell ref="AJ2879:AK2880"/>
    <mergeCell ref="AL2879:AM2880"/>
    <mergeCell ref="AN2879:AO2880"/>
    <mergeCell ref="AP2879:AQ2880"/>
    <mergeCell ref="AR2879:AS2880"/>
    <mergeCell ref="AT2879:AU2880"/>
    <mergeCell ref="BH2879:BI2880"/>
    <mergeCell ref="BJ2879:BK2880"/>
    <mergeCell ref="BL2879:BN2880"/>
    <mergeCell ref="BO2879:BO2880"/>
    <mergeCell ref="BP2879:BP2880"/>
    <mergeCell ref="C2880:D2880"/>
    <mergeCell ref="AV2879:AW2880"/>
    <mergeCell ref="AX2879:AY2880"/>
    <mergeCell ref="AZ2879:BA2880"/>
    <mergeCell ref="BB2879:BC2880"/>
    <mergeCell ref="B2881:B2882"/>
    <mergeCell ref="C2881:D2881"/>
    <mergeCell ref="E2881:E2882"/>
    <mergeCell ref="F2881:F2882"/>
    <mergeCell ref="H2881:I2882"/>
    <mergeCell ref="J2881:K2882"/>
    <mergeCell ref="G2881:G2882"/>
    <mergeCell ref="L2881:M2882"/>
    <mergeCell ref="N2881:O2882"/>
    <mergeCell ref="P2881:Q2882"/>
    <mergeCell ref="R2881:S2882"/>
    <mergeCell ref="T2881:U2882"/>
    <mergeCell ref="V2881:W2882"/>
    <mergeCell ref="X2881:Y2882"/>
    <mergeCell ref="Z2881:AA2882"/>
    <mergeCell ref="AB2881:AC2882"/>
    <mergeCell ref="AD2881:AE2882"/>
    <mergeCell ref="AF2881:AG2882"/>
    <mergeCell ref="AH2881:AI2882"/>
    <mergeCell ref="BD2881:BE2882"/>
    <mergeCell ref="BF2881:BG2882"/>
    <mergeCell ref="AJ2881:AK2882"/>
    <mergeCell ref="AL2881:AM2882"/>
    <mergeCell ref="AN2881:AO2882"/>
    <mergeCell ref="AP2881:AQ2882"/>
    <mergeCell ref="AR2881:AS2882"/>
    <mergeCell ref="AT2881:AU2882"/>
    <mergeCell ref="BH2881:BI2882"/>
    <mergeCell ref="BJ2881:BK2882"/>
    <mergeCell ref="BL2881:BN2882"/>
    <mergeCell ref="BO2881:BO2882"/>
    <mergeCell ref="BP2881:BP2882"/>
    <mergeCell ref="C2882:D2882"/>
    <mergeCell ref="AV2881:AW2882"/>
    <mergeCell ref="AX2881:AY2882"/>
    <mergeCell ref="AZ2881:BA2882"/>
    <mergeCell ref="BB2881:BC2882"/>
    <mergeCell ref="B2883:C2884"/>
    <mergeCell ref="D2883:E2884"/>
    <mergeCell ref="H2883:I2884"/>
    <mergeCell ref="J2883:K2884"/>
    <mergeCell ref="L2883:M2884"/>
    <mergeCell ref="N2883:O2884"/>
    <mergeCell ref="P2883:Q2884"/>
    <mergeCell ref="R2883:S2884"/>
    <mergeCell ref="T2883:U2884"/>
    <mergeCell ref="V2883:W2884"/>
    <mergeCell ref="X2883:Y2884"/>
    <mergeCell ref="Z2883:AA2884"/>
    <mergeCell ref="AB2883:AC2884"/>
    <mergeCell ref="AD2883:AE2884"/>
    <mergeCell ref="AF2883:AG2884"/>
    <mergeCell ref="AH2883:AI2884"/>
    <mergeCell ref="AJ2883:AK2884"/>
    <mergeCell ref="AL2883:AM2884"/>
    <mergeCell ref="AV2883:AW2884"/>
    <mergeCell ref="AX2883:AY2884"/>
    <mergeCell ref="AZ2883:BA2884"/>
    <mergeCell ref="BB2883:BC2884"/>
    <mergeCell ref="BD2883:BE2884"/>
    <mergeCell ref="BF2883:BG2884"/>
    <mergeCell ref="BH2883:BI2884"/>
    <mergeCell ref="BJ2883:BK2884"/>
    <mergeCell ref="BL2883:BN2884"/>
    <mergeCell ref="BO2883:BO2884"/>
    <mergeCell ref="BP2883:BP2884"/>
    <mergeCell ref="B2885:C2885"/>
    <mergeCell ref="D2885:E2885"/>
    <mergeCell ref="H2885:I2885"/>
    <mergeCell ref="J2885:K2885"/>
    <mergeCell ref="L2885:M2885"/>
    <mergeCell ref="N2885:O2885"/>
    <mergeCell ref="P2885:Q2885"/>
    <mergeCell ref="R2885:S2885"/>
    <mergeCell ref="T2885:U2885"/>
    <mergeCell ref="V2885:W2885"/>
    <mergeCell ref="X2885:Y2885"/>
    <mergeCell ref="Z2885:AA2885"/>
    <mergeCell ref="AB2885:AC2885"/>
    <mergeCell ref="AD2885:AE2885"/>
    <mergeCell ref="AF2885:AG2885"/>
    <mergeCell ref="AH2885:AI2885"/>
    <mergeCell ref="AJ2885:AK2885"/>
    <mergeCell ref="BB2885:BC2885"/>
    <mergeCell ref="BD2885:BE2885"/>
    <mergeCell ref="BF2886:BG2886"/>
    <mergeCell ref="BF2885:BG2885"/>
    <mergeCell ref="AL2885:AM2885"/>
    <mergeCell ref="AN2885:AO2885"/>
    <mergeCell ref="AP2885:AQ2885"/>
    <mergeCell ref="AR2885:AS2885"/>
    <mergeCell ref="AT2885:AU2885"/>
    <mergeCell ref="AV2885:AW2885"/>
    <mergeCell ref="BH2885:BI2885"/>
    <mergeCell ref="BJ2885:BK2885"/>
    <mergeCell ref="BL2885:BN2885"/>
    <mergeCell ref="D2886:E2886"/>
    <mergeCell ref="J2886:K2886"/>
    <mergeCell ref="L2886:M2886"/>
    <mergeCell ref="N2886:O2886"/>
    <mergeCell ref="AZ2886:BA2886"/>
    <mergeCell ref="AX2885:AY2885"/>
    <mergeCell ref="AZ2885:BA2885"/>
    <mergeCell ref="W2888:Y2888"/>
    <mergeCell ref="Z2886:AA2886"/>
    <mergeCell ref="AB2886:AC2886"/>
    <mergeCell ref="AD2886:AE2886"/>
    <mergeCell ref="AF2886:AG2886"/>
    <mergeCell ref="BD2886:BE2886"/>
    <mergeCell ref="BB2886:BC2886"/>
    <mergeCell ref="AL2886:AM2886"/>
    <mergeCell ref="AN2886:AO2886"/>
    <mergeCell ref="AP2886:AQ2886"/>
    <mergeCell ref="AS2888:AU2888"/>
    <mergeCell ref="BH2886:BI2886"/>
    <mergeCell ref="BJ2886:BK2886"/>
    <mergeCell ref="BL2886:BN2886"/>
    <mergeCell ref="B2888:C2888"/>
    <mergeCell ref="D2888:E2888"/>
    <mergeCell ref="H2888:J2888"/>
    <mergeCell ref="L2888:N2888"/>
    <mergeCell ref="O2888:R2888"/>
    <mergeCell ref="S2888:U2888"/>
    <mergeCell ref="BE2888:BG2888"/>
    <mergeCell ref="BI2888:BK2888"/>
    <mergeCell ref="B2890:C2890"/>
    <mergeCell ref="D2890:E2890"/>
    <mergeCell ref="H2890:J2890"/>
    <mergeCell ref="L2890:N2890"/>
    <mergeCell ref="O2890:R2890"/>
    <mergeCell ref="S2890:U2890"/>
    <mergeCell ref="W2890:Y2890"/>
    <mergeCell ref="Z2888:AC2888"/>
    <mergeCell ref="AD2890:AF2890"/>
    <mergeCell ref="AH2890:AJ2890"/>
    <mergeCell ref="AK2890:AN2890"/>
    <mergeCell ref="AO2890:AQ2890"/>
    <mergeCell ref="AS2890:AU2890"/>
    <mergeCell ref="AZ2888:BD2888"/>
    <mergeCell ref="AD2888:AF2888"/>
    <mergeCell ref="AH2888:AJ2888"/>
    <mergeCell ref="AK2888:AN2888"/>
    <mergeCell ref="AO2888:AQ2888"/>
    <mergeCell ref="AZ2890:BD2890"/>
    <mergeCell ref="BE2890:BG2890"/>
    <mergeCell ref="BI2890:BK2890"/>
    <mergeCell ref="BA2891:BN2891"/>
    <mergeCell ref="B2893:BN2893"/>
    <mergeCell ref="BN2894:BP2895"/>
    <mergeCell ref="E2895:AC2895"/>
    <mergeCell ref="AE2895:AK2895"/>
    <mergeCell ref="AL2895:BM2895"/>
    <mergeCell ref="Z2890:AC2890"/>
    <mergeCell ref="C2897:D2897"/>
    <mergeCell ref="E2897:AC2897"/>
    <mergeCell ref="AE2897:AH2897"/>
    <mergeCell ref="AI2897:AZ2897"/>
    <mergeCell ref="BA2897:BC2897"/>
    <mergeCell ref="BD2897:BM2897"/>
    <mergeCell ref="B2900:B2901"/>
    <mergeCell ref="C2900:D2901"/>
    <mergeCell ref="H2900:I2901"/>
    <mergeCell ref="J2900:O2900"/>
    <mergeCell ref="P2900:U2900"/>
    <mergeCell ref="V2900:W2901"/>
    <mergeCell ref="G2900:G2901"/>
    <mergeCell ref="F2900:F2901"/>
    <mergeCell ref="X2900:Y2901"/>
    <mergeCell ref="Z2900:AA2901"/>
    <mergeCell ref="AB2900:AG2900"/>
    <mergeCell ref="AH2900:AM2900"/>
    <mergeCell ref="AN2900:AS2900"/>
    <mergeCell ref="AT2900:AY2900"/>
    <mergeCell ref="AF2901:AG2901"/>
    <mergeCell ref="AH2901:AI2901"/>
    <mergeCell ref="AJ2901:AK2901"/>
    <mergeCell ref="AL2901:AM2901"/>
    <mergeCell ref="AZ2900:BE2900"/>
    <mergeCell ref="BF2900:BK2900"/>
    <mergeCell ref="BL2900:BN2901"/>
    <mergeCell ref="AR2901:AS2901"/>
    <mergeCell ref="AT2901:AU2901"/>
    <mergeCell ref="AV2901:AW2901"/>
    <mergeCell ref="AX2901:AY2901"/>
    <mergeCell ref="BH2901:BI2901"/>
    <mergeCell ref="BJ2901:BK2901"/>
    <mergeCell ref="BO2900:BO2901"/>
    <mergeCell ref="BP2900:BP2901"/>
    <mergeCell ref="J2901:K2901"/>
    <mergeCell ref="L2901:M2901"/>
    <mergeCell ref="N2901:O2901"/>
    <mergeCell ref="P2901:Q2901"/>
    <mergeCell ref="R2901:S2901"/>
    <mergeCell ref="T2901:U2901"/>
    <mergeCell ref="AB2901:AC2901"/>
    <mergeCell ref="AD2901:AE2901"/>
    <mergeCell ref="AN2901:AO2901"/>
    <mergeCell ref="AP2901:AQ2901"/>
    <mergeCell ref="AZ2901:BA2901"/>
    <mergeCell ref="BB2901:BC2901"/>
    <mergeCell ref="BD2901:BE2901"/>
    <mergeCell ref="BF2901:BG2901"/>
    <mergeCell ref="B2902:B2903"/>
    <mergeCell ref="C2902:D2902"/>
    <mergeCell ref="E2902:E2903"/>
    <mergeCell ref="F2902:F2903"/>
    <mergeCell ref="H2902:I2903"/>
    <mergeCell ref="J2902:K2903"/>
    <mergeCell ref="G2902:G2903"/>
    <mergeCell ref="L2902:M2903"/>
    <mergeCell ref="N2902:O2903"/>
    <mergeCell ref="P2902:Q2903"/>
    <mergeCell ref="R2902:S2903"/>
    <mergeCell ref="T2902:U2903"/>
    <mergeCell ref="V2902:W2903"/>
    <mergeCell ref="X2902:Y2903"/>
    <mergeCell ref="Z2902:AA2903"/>
    <mergeCell ref="AB2902:AC2903"/>
    <mergeCell ref="AD2902:AE2903"/>
    <mergeCell ref="AF2902:AG2903"/>
    <mergeCell ref="AH2902:AI2903"/>
    <mergeCell ref="BD2902:BE2903"/>
    <mergeCell ref="BF2902:BG2903"/>
    <mergeCell ref="AJ2902:AK2903"/>
    <mergeCell ref="AL2902:AM2903"/>
    <mergeCell ref="AN2902:AO2903"/>
    <mergeCell ref="AP2902:AQ2903"/>
    <mergeCell ref="AR2902:AS2903"/>
    <mergeCell ref="AT2902:AU2903"/>
    <mergeCell ref="BH2902:BI2903"/>
    <mergeCell ref="BJ2902:BK2903"/>
    <mergeCell ref="BL2902:BN2903"/>
    <mergeCell ref="BO2902:BO2903"/>
    <mergeCell ref="BP2902:BP2903"/>
    <mergeCell ref="C2903:D2903"/>
    <mergeCell ref="AV2902:AW2903"/>
    <mergeCell ref="AX2902:AY2903"/>
    <mergeCell ref="AZ2902:BA2903"/>
    <mergeCell ref="BB2902:BC2903"/>
    <mergeCell ref="B2904:B2905"/>
    <mergeCell ref="C2904:D2904"/>
    <mergeCell ref="E2904:E2905"/>
    <mergeCell ref="F2904:F2905"/>
    <mergeCell ref="H2904:I2905"/>
    <mergeCell ref="J2904:K2905"/>
    <mergeCell ref="G2904:G2905"/>
    <mergeCell ref="L2904:M2905"/>
    <mergeCell ref="N2904:O2905"/>
    <mergeCell ref="P2904:Q2905"/>
    <mergeCell ref="R2904:S2905"/>
    <mergeCell ref="T2904:U2905"/>
    <mergeCell ref="V2904:W2905"/>
    <mergeCell ref="X2904:Y2905"/>
    <mergeCell ref="Z2904:AA2905"/>
    <mergeCell ref="AB2904:AC2905"/>
    <mergeCell ref="AD2904:AE2905"/>
    <mergeCell ref="AF2904:AG2905"/>
    <mergeCell ref="AH2904:AI2905"/>
    <mergeCell ref="BD2904:BE2905"/>
    <mergeCell ref="BF2904:BG2905"/>
    <mergeCell ref="AJ2904:AK2905"/>
    <mergeCell ref="AL2904:AM2905"/>
    <mergeCell ref="AN2904:AO2905"/>
    <mergeCell ref="AP2904:AQ2905"/>
    <mergeCell ref="AR2904:AS2905"/>
    <mergeCell ref="AT2904:AU2905"/>
    <mergeCell ref="BH2904:BI2905"/>
    <mergeCell ref="BJ2904:BK2905"/>
    <mergeCell ref="BL2904:BN2905"/>
    <mergeCell ref="BO2904:BO2905"/>
    <mergeCell ref="BP2904:BP2905"/>
    <mergeCell ref="C2905:D2905"/>
    <mergeCell ref="AV2904:AW2905"/>
    <mergeCell ref="AX2904:AY2905"/>
    <mergeCell ref="AZ2904:BA2905"/>
    <mergeCell ref="BB2904:BC2905"/>
    <mergeCell ref="B2906:B2907"/>
    <mergeCell ref="C2906:D2906"/>
    <mergeCell ref="E2906:E2907"/>
    <mergeCell ref="F2906:F2907"/>
    <mergeCell ref="H2906:I2907"/>
    <mergeCell ref="J2906:K2907"/>
    <mergeCell ref="G2906:G2907"/>
    <mergeCell ref="L2906:M2907"/>
    <mergeCell ref="N2906:O2907"/>
    <mergeCell ref="P2906:Q2907"/>
    <mergeCell ref="R2906:S2907"/>
    <mergeCell ref="T2906:U2907"/>
    <mergeCell ref="V2906:W2907"/>
    <mergeCell ref="X2906:Y2907"/>
    <mergeCell ref="Z2906:AA2907"/>
    <mergeCell ref="AB2906:AC2907"/>
    <mergeCell ref="AD2906:AE2907"/>
    <mergeCell ref="AF2906:AG2907"/>
    <mergeCell ref="AH2906:AI2907"/>
    <mergeCell ref="BD2906:BE2907"/>
    <mergeCell ref="BF2906:BG2907"/>
    <mergeCell ref="AJ2906:AK2907"/>
    <mergeCell ref="AL2906:AM2907"/>
    <mergeCell ref="AN2906:AO2907"/>
    <mergeCell ref="AP2906:AQ2907"/>
    <mergeCell ref="AR2906:AS2907"/>
    <mergeCell ref="AT2906:AU2907"/>
    <mergeCell ref="BH2906:BI2907"/>
    <mergeCell ref="BJ2906:BK2907"/>
    <mergeCell ref="BL2906:BN2907"/>
    <mergeCell ref="BO2906:BO2907"/>
    <mergeCell ref="BP2906:BP2907"/>
    <mergeCell ref="C2907:D2907"/>
    <mergeCell ref="AV2906:AW2907"/>
    <mergeCell ref="AX2906:AY2907"/>
    <mergeCell ref="AZ2906:BA2907"/>
    <mergeCell ref="BB2906:BC2907"/>
    <mergeCell ref="B2908:B2909"/>
    <mergeCell ref="C2908:D2908"/>
    <mergeCell ref="E2908:E2909"/>
    <mergeCell ref="F2908:F2909"/>
    <mergeCell ref="H2908:I2909"/>
    <mergeCell ref="J2908:K2909"/>
    <mergeCell ref="G2908:G2909"/>
    <mergeCell ref="L2908:M2909"/>
    <mergeCell ref="N2908:O2909"/>
    <mergeCell ref="P2908:Q2909"/>
    <mergeCell ref="R2908:S2909"/>
    <mergeCell ref="T2908:U2909"/>
    <mergeCell ref="V2908:W2909"/>
    <mergeCell ref="X2908:Y2909"/>
    <mergeCell ref="Z2908:AA2909"/>
    <mergeCell ref="AB2908:AC2909"/>
    <mergeCell ref="AD2908:AE2909"/>
    <mergeCell ref="AF2908:AG2909"/>
    <mergeCell ref="AH2908:AI2909"/>
    <mergeCell ref="BD2908:BE2909"/>
    <mergeCell ref="BF2908:BG2909"/>
    <mergeCell ref="AJ2908:AK2909"/>
    <mergeCell ref="AL2908:AM2909"/>
    <mergeCell ref="AN2908:AO2909"/>
    <mergeCell ref="AP2908:AQ2909"/>
    <mergeCell ref="AR2908:AS2909"/>
    <mergeCell ref="AT2908:AU2909"/>
    <mergeCell ref="BH2908:BI2909"/>
    <mergeCell ref="BJ2908:BK2909"/>
    <mergeCell ref="BL2908:BN2909"/>
    <mergeCell ref="BO2908:BO2909"/>
    <mergeCell ref="BP2908:BP2909"/>
    <mergeCell ref="C2909:D2909"/>
    <mergeCell ref="AV2908:AW2909"/>
    <mergeCell ref="AX2908:AY2909"/>
    <mergeCell ref="AZ2908:BA2909"/>
    <mergeCell ref="BB2908:BC2909"/>
    <mergeCell ref="B2910:B2911"/>
    <mergeCell ref="C2910:D2910"/>
    <mergeCell ref="E2910:E2911"/>
    <mergeCell ref="F2910:F2911"/>
    <mergeCell ref="H2910:I2911"/>
    <mergeCell ref="J2910:K2911"/>
    <mergeCell ref="G2910:G2911"/>
    <mergeCell ref="L2910:M2911"/>
    <mergeCell ref="N2910:O2911"/>
    <mergeCell ref="P2910:Q2911"/>
    <mergeCell ref="R2910:S2911"/>
    <mergeCell ref="T2910:U2911"/>
    <mergeCell ref="V2910:W2911"/>
    <mergeCell ref="X2910:Y2911"/>
    <mergeCell ref="Z2910:AA2911"/>
    <mergeCell ref="AB2910:AC2911"/>
    <mergeCell ref="AD2910:AE2911"/>
    <mergeCell ref="AF2910:AG2911"/>
    <mergeCell ref="AH2910:AI2911"/>
    <mergeCell ref="BD2910:BE2911"/>
    <mergeCell ref="BF2910:BG2911"/>
    <mergeCell ref="AJ2910:AK2911"/>
    <mergeCell ref="AL2910:AM2911"/>
    <mergeCell ref="AN2910:AO2911"/>
    <mergeCell ref="AP2910:AQ2911"/>
    <mergeCell ref="AR2910:AS2911"/>
    <mergeCell ref="AT2910:AU2911"/>
    <mergeCell ref="BH2910:BI2911"/>
    <mergeCell ref="BJ2910:BK2911"/>
    <mergeCell ref="BL2910:BN2911"/>
    <mergeCell ref="BO2910:BO2911"/>
    <mergeCell ref="BP2910:BP2911"/>
    <mergeCell ref="C2911:D2911"/>
    <mergeCell ref="AV2910:AW2911"/>
    <mergeCell ref="AX2910:AY2911"/>
    <mergeCell ref="AZ2910:BA2911"/>
    <mergeCell ref="BB2910:BC2911"/>
    <mergeCell ref="B2912:B2913"/>
    <mergeCell ref="C2912:D2912"/>
    <mergeCell ref="E2912:E2913"/>
    <mergeCell ref="F2912:F2913"/>
    <mergeCell ref="H2912:I2913"/>
    <mergeCell ref="J2912:K2913"/>
    <mergeCell ref="G2912:G2913"/>
    <mergeCell ref="L2912:M2913"/>
    <mergeCell ref="N2912:O2913"/>
    <mergeCell ref="P2912:Q2913"/>
    <mergeCell ref="R2912:S2913"/>
    <mergeCell ref="T2912:U2913"/>
    <mergeCell ref="V2912:W2913"/>
    <mergeCell ref="X2912:Y2913"/>
    <mergeCell ref="Z2912:AA2913"/>
    <mergeCell ref="AB2912:AC2913"/>
    <mergeCell ref="AD2912:AE2913"/>
    <mergeCell ref="AF2912:AG2913"/>
    <mergeCell ref="AH2912:AI2913"/>
    <mergeCell ref="BD2912:BE2913"/>
    <mergeCell ref="BF2912:BG2913"/>
    <mergeCell ref="AJ2912:AK2913"/>
    <mergeCell ref="AL2912:AM2913"/>
    <mergeCell ref="AN2912:AO2913"/>
    <mergeCell ref="AP2912:AQ2913"/>
    <mergeCell ref="AR2912:AS2913"/>
    <mergeCell ref="AT2912:AU2913"/>
    <mergeCell ref="BH2912:BI2913"/>
    <mergeCell ref="BJ2912:BK2913"/>
    <mergeCell ref="BL2912:BN2913"/>
    <mergeCell ref="BO2912:BO2913"/>
    <mergeCell ref="BP2912:BP2913"/>
    <mergeCell ref="C2913:D2913"/>
    <mergeCell ref="AV2912:AW2913"/>
    <mergeCell ref="AX2912:AY2913"/>
    <mergeCell ref="AZ2912:BA2913"/>
    <mergeCell ref="BB2912:BC2913"/>
    <mergeCell ref="B2914:B2915"/>
    <mergeCell ref="C2914:D2914"/>
    <mergeCell ref="E2914:E2915"/>
    <mergeCell ref="F2914:F2915"/>
    <mergeCell ref="H2914:I2915"/>
    <mergeCell ref="J2914:K2915"/>
    <mergeCell ref="G2914:G2915"/>
    <mergeCell ref="L2914:M2915"/>
    <mergeCell ref="N2914:O2915"/>
    <mergeCell ref="P2914:Q2915"/>
    <mergeCell ref="R2914:S2915"/>
    <mergeCell ref="T2914:U2915"/>
    <mergeCell ref="V2914:W2915"/>
    <mergeCell ref="X2914:Y2915"/>
    <mergeCell ref="Z2914:AA2915"/>
    <mergeCell ref="AB2914:AC2915"/>
    <mergeCell ref="AD2914:AE2915"/>
    <mergeCell ref="AF2914:AG2915"/>
    <mergeCell ref="AH2914:AI2915"/>
    <mergeCell ref="BD2914:BE2915"/>
    <mergeCell ref="BF2914:BG2915"/>
    <mergeCell ref="AJ2914:AK2915"/>
    <mergeCell ref="AL2914:AM2915"/>
    <mergeCell ref="AN2914:AO2915"/>
    <mergeCell ref="AP2914:AQ2915"/>
    <mergeCell ref="AR2914:AS2915"/>
    <mergeCell ref="AT2914:AU2915"/>
    <mergeCell ref="BH2914:BI2915"/>
    <mergeCell ref="BJ2914:BK2915"/>
    <mergeCell ref="BL2914:BN2915"/>
    <mergeCell ref="BO2914:BO2915"/>
    <mergeCell ref="BP2914:BP2915"/>
    <mergeCell ref="C2915:D2915"/>
    <mergeCell ref="AV2914:AW2915"/>
    <mergeCell ref="AX2914:AY2915"/>
    <mergeCell ref="AZ2914:BA2915"/>
    <mergeCell ref="BB2914:BC2915"/>
    <mergeCell ref="B2916:B2917"/>
    <mergeCell ref="C2916:D2916"/>
    <mergeCell ref="E2916:E2917"/>
    <mergeCell ref="F2916:F2917"/>
    <mergeCell ref="H2916:I2917"/>
    <mergeCell ref="J2916:K2917"/>
    <mergeCell ref="G2916:G2917"/>
    <mergeCell ref="L2916:M2917"/>
    <mergeCell ref="N2916:O2917"/>
    <mergeCell ref="P2916:Q2917"/>
    <mergeCell ref="R2916:S2917"/>
    <mergeCell ref="T2916:U2917"/>
    <mergeCell ref="V2916:W2917"/>
    <mergeCell ref="X2916:Y2917"/>
    <mergeCell ref="Z2916:AA2917"/>
    <mergeCell ref="AB2916:AC2917"/>
    <mergeCell ref="AD2916:AE2917"/>
    <mergeCell ref="AF2916:AG2917"/>
    <mergeCell ref="AH2916:AI2917"/>
    <mergeCell ref="BD2916:BE2917"/>
    <mergeCell ref="BF2916:BG2917"/>
    <mergeCell ref="AJ2916:AK2917"/>
    <mergeCell ref="AL2916:AM2917"/>
    <mergeCell ref="AN2916:AO2917"/>
    <mergeCell ref="AP2916:AQ2917"/>
    <mergeCell ref="AR2916:AS2917"/>
    <mergeCell ref="AT2916:AU2917"/>
    <mergeCell ref="BH2916:BI2917"/>
    <mergeCell ref="BJ2916:BK2917"/>
    <mergeCell ref="BL2916:BN2917"/>
    <mergeCell ref="BO2916:BO2917"/>
    <mergeCell ref="BP2916:BP2917"/>
    <mergeCell ref="C2917:D2917"/>
    <mergeCell ref="AV2916:AW2917"/>
    <mergeCell ref="AX2916:AY2917"/>
    <mergeCell ref="AZ2916:BA2917"/>
    <mergeCell ref="BB2916:BC2917"/>
    <mergeCell ref="B2918:B2919"/>
    <mergeCell ref="C2918:D2918"/>
    <mergeCell ref="E2918:E2919"/>
    <mergeCell ref="F2918:F2919"/>
    <mergeCell ref="H2918:I2919"/>
    <mergeCell ref="J2918:K2919"/>
    <mergeCell ref="G2918:G2919"/>
    <mergeCell ref="L2918:M2919"/>
    <mergeCell ref="N2918:O2919"/>
    <mergeCell ref="P2918:Q2919"/>
    <mergeCell ref="R2918:S2919"/>
    <mergeCell ref="T2918:U2919"/>
    <mergeCell ref="V2918:W2919"/>
    <mergeCell ref="X2918:Y2919"/>
    <mergeCell ref="Z2918:AA2919"/>
    <mergeCell ref="AB2918:AC2919"/>
    <mergeCell ref="AD2918:AE2919"/>
    <mergeCell ref="AF2918:AG2919"/>
    <mergeCell ref="AH2918:AI2919"/>
    <mergeCell ref="BD2918:BE2919"/>
    <mergeCell ref="BF2918:BG2919"/>
    <mergeCell ref="AJ2918:AK2919"/>
    <mergeCell ref="AL2918:AM2919"/>
    <mergeCell ref="AN2918:AO2919"/>
    <mergeCell ref="AP2918:AQ2919"/>
    <mergeCell ref="AR2918:AS2919"/>
    <mergeCell ref="AT2918:AU2919"/>
    <mergeCell ref="BH2918:BI2919"/>
    <mergeCell ref="BJ2918:BK2919"/>
    <mergeCell ref="BL2918:BN2919"/>
    <mergeCell ref="BO2918:BO2919"/>
    <mergeCell ref="BP2918:BP2919"/>
    <mergeCell ref="C2919:D2919"/>
    <mergeCell ref="AV2918:AW2919"/>
    <mergeCell ref="AX2918:AY2919"/>
    <mergeCell ref="AZ2918:BA2919"/>
    <mergeCell ref="BB2918:BC2919"/>
    <mergeCell ref="B2920:B2921"/>
    <mergeCell ref="C2920:D2920"/>
    <mergeCell ref="E2920:E2921"/>
    <mergeCell ref="F2920:F2921"/>
    <mergeCell ref="H2920:I2921"/>
    <mergeCell ref="J2920:K2921"/>
    <mergeCell ref="G2920:G2921"/>
    <mergeCell ref="L2920:M2921"/>
    <mergeCell ref="N2920:O2921"/>
    <mergeCell ref="P2920:Q2921"/>
    <mergeCell ref="R2920:S2921"/>
    <mergeCell ref="T2920:U2921"/>
    <mergeCell ref="V2920:W2921"/>
    <mergeCell ref="X2920:Y2921"/>
    <mergeCell ref="Z2920:AA2921"/>
    <mergeCell ref="AB2920:AC2921"/>
    <mergeCell ref="AD2920:AE2921"/>
    <mergeCell ref="AF2920:AG2921"/>
    <mergeCell ref="AH2920:AI2921"/>
    <mergeCell ref="BD2920:BE2921"/>
    <mergeCell ref="BF2920:BG2921"/>
    <mergeCell ref="AJ2920:AK2921"/>
    <mergeCell ref="AL2920:AM2921"/>
    <mergeCell ref="AN2920:AO2921"/>
    <mergeCell ref="AP2920:AQ2921"/>
    <mergeCell ref="AR2920:AS2921"/>
    <mergeCell ref="AT2920:AU2921"/>
    <mergeCell ref="BH2920:BI2921"/>
    <mergeCell ref="BJ2920:BK2921"/>
    <mergeCell ref="BL2920:BN2921"/>
    <mergeCell ref="BO2920:BO2921"/>
    <mergeCell ref="BP2920:BP2921"/>
    <mergeCell ref="C2921:D2921"/>
    <mergeCell ref="AV2920:AW2921"/>
    <mergeCell ref="AX2920:AY2921"/>
    <mergeCell ref="AZ2920:BA2921"/>
    <mergeCell ref="BB2920:BC2921"/>
    <mergeCell ref="B2922:B2923"/>
    <mergeCell ref="C2922:D2922"/>
    <mergeCell ref="E2922:E2923"/>
    <mergeCell ref="F2922:F2923"/>
    <mergeCell ref="H2922:I2923"/>
    <mergeCell ref="J2922:K2923"/>
    <mergeCell ref="G2922:G2923"/>
    <mergeCell ref="L2922:M2923"/>
    <mergeCell ref="N2922:O2923"/>
    <mergeCell ref="P2922:Q2923"/>
    <mergeCell ref="R2922:S2923"/>
    <mergeCell ref="T2922:U2923"/>
    <mergeCell ref="V2922:W2923"/>
    <mergeCell ref="X2922:Y2923"/>
    <mergeCell ref="Z2922:AA2923"/>
    <mergeCell ref="AB2922:AC2923"/>
    <mergeCell ref="AD2922:AE2923"/>
    <mergeCell ref="AF2922:AG2923"/>
    <mergeCell ref="AH2922:AI2923"/>
    <mergeCell ref="BD2922:BE2923"/>
    <mergeCell ref="BF2922:BG2923"/>
    <mergeCell ref="AJ2922:AK2923"/>
    <mergeCell ref="AL2922:AM2923"/>
    <mergeCell ref="AN2922:AO2923"/>
    <mergeCell ref="AP2922:AQ2923"/>
    <mergeCell ref="AR2922:AS2923"/>
    <mergeCell ref="AT2922:AU2923"/>
    <mergeCell ref="BH2922:BI2923"/>
    <mergeCell ref="BJ2922:BK2923"/>
    <mergeCell ref="BL2922:BN2923"/>
    <mergeCell ref="BO2922:BO2923"/>
    <mergeCell ref="BP2922:BP2923"/>
    <mergeCell ref="C2923:D2923"/>
    <mergeCell ref="AV2922:AW2923"/>
    <mergeCell ref="AX2922:AY2923"/>
    <mergeCell ref="AZ2922:BA2923"/>
    <mergeCell ref="BB2922:BC2923"/>
    <mergeCell ref="B2924:B2925"/>
    <mergeCell ref="C2924:D2924"/>
    <mergeCell ref="E2924:E2925"/>
    <mergeCell ref="F2924:F2925"/>
    <mergeCell ref="H2924:I2925"/>
    <mergeCell ref="J2924:K2925"/>
    <mergeCell ref="G2924:G2925"/>
    <mergeCell ref="L2924:M2925"/>
    <mergeCell ref="N2924:O2925"/>
    <mergeCell ref="P2924:Q2925"/>
    <mergeCell ref="R2924:S2925"/>
    <mergeCell ref="T2924:U2925"/>
    <mergeCell ref="V2924:W2925"/>
    <mergeCell ref="X2924:Y2925"/>
    <mergeCell ref="Z2924:AA2925"/>
    <mergeCell ref="AB2924:AC2925"/>
    <mergeCell ref="AD2924:AE2925"/>
    <mergeCell ref="AF2924:AG2925"/>
    <mergeCell ref="AH2924:AI2925"/>
    <mergeCell ref="BD2924:BE2925"/>
    <mergeCell ref="BF2924:BG2925"/>
    <mergeCell ref="AJ2924:AK2925"/>
    <mergeCell ref="AL2924:AM2925"/>
    <mergeCell ref="AN2924:AO2925"/>
    <mergeCell ref="AP2924:AQ2925"/>
    <mergeCell ref="AR2924:AS2925"/>
    <mergeCell ref="AT2924:AU2925"/>
    <mergeCell ref="BH2924:BI2925"/>
    <mergeCell ref="BJ2924:BK2925"/>
    <mergeCell ref="BL2924:BN2925"/>
    <mergeCell ref="BO2924:BO2925"/>
    <mergeCell ref="BP2924:BP2925"/>
    <mergeCell ref="C2925:D2925"/>
    <mergeCell ref="AV2924:AW2925"/>
    <mergeCell ref="AX2924:AY2925"/>
    <mergeCell ref="AZ2924:BA2925"/>
    <mergeCell ref="BB2924:BC2925"/>
    <mergeCell ref="B2926:B2927"/>
    <mergeCell ref="C2926:D2926"/>
    <mergeCell ref="E2926:E2927"/>
    <mergeCell ref="F2926:F2927"/>
    <mergeCell ref="H2926:I2927"/>
    <mergeCell ref="J2926:K2927"/>
    <mergeCell ref="G2926:G2927"/>
    <mergeCell ref="L2926:M2927"/>
    <mergeCell ref="N2926:O2927"/>
    <mergeCell ref="P2926:Q2927"/>
    <mergeCell ref="R2926:S2927"/>
    <mergeCell ref="T2926:U2927"/>
    <mergeCell ref="V2926:W2927"/>
    <mergeCell ref="X2926:Y2927"/>
    <mergeCell ref="Z2926:AA2927"/>
    <mergeCell ref="AB2926:AC2927"/>
    <mergeCell ref="AD2926:AE2927"/>
    <mergeCell ref="AF2926:AG2927"/>
    <mergeCell ref="AH2926:AI2927"/>
    <mergeCell ref="BD2926:BE2927"/>
    <mergeCell ref="BF2926:BG2927"/>
    <mergeCell ref="AJ2926:AK2927"/>
    <mergeCell ref="AL2926:AM2927"/>
    <mergeCell ref="AN2926:AO2927"/>
    <mergeCell ref="AP2926:AQ2927"/>
    <mergeCell ref="AR2926:AS2927"/>
    <mergeCell ref="AT2926:AU2927"/>
    <mergeCell ref="BH2926:BI2927"/>
    <mergeCell ref="BJ2926:BK2927"/>
    <mergeCell ref="BL2926:BN2927"/>
    <mergeCell ref="BO2926:BO2927"/>
    <mergeCell ref="BP2926:BP2927"/>
    <mergeCell ref="C2927:D2927"/>
    <mergeCell ref="AV2926:AW2927"/>
    <mergeCell ref="AX2926:AY2927"/>
    <mergeCell ref="AZ2926:BA2927"/>
    <mergeCell ref="BB2926:BC2927"/>
    <mergeCell ref="B2928:B2929"/>
    <mergeCell ref="C2928:D2928"/>
    <mergeCell ref="E2928:E2929"/>
    <mergeCell ref="F2928:F2929"/>
    <mergeCell ref="H2928:I2929"/>
    <mergeCell ref="J2928:K2929"/>
    <mergeCell ref="G2928:G2929"/>
    <mergeCell ref="L2928:M2929"/>
    <mergeCell ref="N2928:O2929"/>
    <mergeCell ref="P2928:Q2929"/>
    <mergeCell ref="R2928:S2929"/>
    <mergeCell ref="T2928:U2929"/>
    <mergeCell ref="V2928:W2929"/>
    <mergeCell ref="X2928:Y2929"/>
    <mergeCell ref="Z2928:AA2929"/>
    <mergeCell ref="AB2928:AC2929"/>
    <mergeCell ref="AD2928:AE2929"/>
    <mergeCell ref="AF2928:AG2929"/>
    <mergeCell ref="AH2928:AI2929"/>
    <mergeCell ref="BD2928:BE2929"/>
    <mergeCell ref="BF2928:BG2929"/>
    <mergeCell ref="AJ2928:AK2929"/>
    <mergeCell ref="AL2928:AM2929"/>
    <mergeCell ref="AN2928:AO2929"/>
    <mergeCell ref="AP2928:AQ2929"/>
    <mergeCell ref="AR2928:AS2929"/>
    <mergeCell ref="AT2928:AU2929"/>
    <mergeCell ref="BH2928:BI2929"/>
    <mergeCell ref="BJ2928:BK2929"/>
    <mergeCell ref="BL2928:BN2929"/>
    <mergeCell ref="BO2928:BO2929"/>
    <mergeCell ref="BP2928:BP2929"/>
    <mergeCell ref="C2929:D2929"/>
    <mergeCell ref="AV2928:AW2929"/>
    <mergeCell ref="AX2928:AY2929"/>
    <mergeCell ref="AZ2928:BA2929"/>
    <mergeCell ref="BB2928:BC2929"/>
    <mergeCell ref="B2930:B2931"/>
    <mergeCell ref="C2930:D2930"/>
    <mergeCell ref="E2930:E2931"/>
    <mergeCell ref="F2930:F2931"/>
    <mergeCell ref="H2930:I2931"/>
    <mergeCell ref="J2930:K2931"/>
    <mergeCell ref="G2930:G2931"/>
    <mergeCell ref="L2930:M2931"/>
    <mergeCell ref="N2930:O2931"/>
    <mergeCell ref="P2930:Q2931"/>
    <mergeCell ref="R2930:S2931"/>
    <mergeCell ref="T2930:U2931"/>
    <mergeCell ref="V2930:W2931"/>
    <mergeCell ref="X2930:Y2931"/>
    <mergeCell ref="Z2930:AA2931"/>
    <mergeCell ref="AB2930:AC2931"/>
    <mergeCell ref="AD2930:AE2931"/>
    <mergeCell ref="AF2930:AG2931"/>
    <mergeCell ref="AH2930:AI2931"/>
    <mergeCell ref="BD2930:BE2931"/>
    <mergeCell ref="BF2930:BG2931"/>
    <mergeCell ref="AJ2930:AK2931"/>
    <mergeCell ref="AL2930:AM2931"/>
    <mergeCell ref="AN2930:AO2931"/>
    <mergeCell ref="AP2930:AQ2931"/>
    <mergeCell ref="AR2930:AS2931"/>
    <mergeCell ref="AT2930:AU2931"/>
    <mergeCell ref="BH2930:BI2931"/>
    <mergeCell ref="BJ2930:BK2931"/>
    <mergeCell ref="BL2930:BN2931"/>
    <mergeCell ref="BO2930:BO2931"/>
    <mergeCell ref="BP2930:BP2931"/>
    <mergeCell ref="C2931:D2931"/>
    <mergeCell ref="AV2930:AW2931"/>
    <mergeCell ref="AX2930:AY2931"/>
    <mergeCell ref="AZ2930:BA2931"/>
    <mergeCell ref="BB2930:BC2931"/>
    <mergeCell ref="B2932:B2933"/>
    <mergeCell ref="C2932:D2932"/>
    <mergeCell ref="E2932:E2933"/>
    <mergeCell ref="F2932:F2933"/>
    <mergeCell ref="H2932:I2933"/>
    <mergeCell ref="J2932:K2933"/>
    <mergeCell ref="G2932:G2933"/>
    <mergeCell ref="L2932:M2933"/>
    <mergeCell ref="N2932:O2933"/>
    <mergeCell ref="P2932:Q2933"/>
    <mergeCell ref="R2932:S2933"/>
    <mergeCell ref="T2932:U2933"/>
    <mergeCell ref="V2932:W2933"/>
    <mergeCell ref="X2932:Y2933"/>
    <mergeCell ref="Z2932:AA2933"/>
    <mergeCell ref="AB2932:AC2933"/>
    <mergeCell ref="AD2932:AE2933"/>
    <mergeCell ref="AF2932:AG2933"/>
    <mergeCell ref="AH2932:AI2933"/>
    <mergeCell ref="BD2932:BE2933"/>
    <mergeCell ref="BF2932:BG2933"/>
    <mergeCell ref="AJ2932:AK2933"/>
    <mergeCell ref="AL2932:AM2933"/>
    <mergeCell ref="AN2932:AO2933"/>
    <mergeCell ref="AP2932:AQ2933"/>
    <mergeCell ref="AR2932:AS2933"/>
    <mergeCell ref="AT2932:AU2933"/>
    <mergeCell ref="BH2932:BI2933"/>
    <mergeCell ref="BJ2932:BK2933"/>
    <mergeCell ref="BL2932:BN2933"/>
    <mergeCell ref="BO2932:BO2933"/>
    <mergeCell ref="BP2932:BP2933"/>
    <mergeCell ref="C2933:D2933"/>
    <mergeCell ref="AV2932:AW2933"/>
    <mergeCell ref="AX2932:AY2933"/>
    <mergeCell ref="AZ2932:BA2933"/>
    <mergeCell ref="BB2932:BC2933"/>
    <mergeCell ref="B2934:B2935"/>
    <mergeCell ref="C2934:D2934"/>
    <mergeCell ref="E2934:E2935"/>
    <mergeCell ref="F2934:F2935"/>
    <mergeCell ref="H2934:I2935"/>
    <mergeCell ref="J2934:K2935"/>
    <mergeCell ref="G2934:G2935"/>
    <mergeCell ref="L2934:M2935"/>
    <mergeCell ref="N2934:O2935"/>
    <mergeCell ref="P2934:Q2935"/>
    <mergeCell ref="R2934:S2935"/>
    <mergeCell ref="T2934:U2935"/>
    <mergeCell ref="V2934:W2935"/>
    <mergeCell ref="X2934:Y2935"/>
    <mergeCell ref="Z2934:AA2935"/>
    <mergeCell ref="AB2934:AC2935"/>
    <mergeCell ref="AD2934:AE2935"/>
    <mergeCell ref="AF2934:AG2935"/>
    <mergeCell ref="AH2934:AI2935"/>
    <mergeCell ref="BD2934:BE2935"/>
    <mergeCell ref="BF2934:BG2935"/>
    <mergeCell ref="AJ2934:AK2935"/>
    <mergeCell ref="AL2934:AM2935"/>
    <mergeCell ref="AN2934:AO2935"/>
    <mergeCell ref="AP2934:AQ2935"/>
    <mergeCell ref="AR2934:AS2935"/>
    <mergeCell ref="AT2934:AU2935"/>
    <mergeCell ref="BH2934:BI2935"/>
    <mergeCell ref="BJ2934:BK2935"/>
    <mergeCell ref="BL2934:BN2935"/>
    <mergeCell ref="BO2934:BO2935"/>
    <mergeCell ref="BP2934:BP2935"/>
    <mergeCell ref="C2935:D2935"/>
    <mergeCell ref="AV2934:AW2935"/>
    <mergeCell ref="AX2934:AY2935"/>
    <mergeCell ref="AZ2934:BA2935"/>
    <mergeCell ref="BB2934:BC2935"/>
    <mergeCell ref="B2936:B2937"/>
    <mergeCell ref="C2936:D2936"/>
    <mergeCell ref="E2936:E2937"/>
    <mergeCell ref="F2936:F2937"/>
    <mergeCell ref="H2936:I2937"/>
    <mergeCell ref="J2936:K2937"/>
    <mergeCell ref="G2936:G2937"/>
    <mergeCell ref="L2936:M2937"/>
    <mergeCell ref="N2936:O2937"/>
    <mergeCell ref="P2936:Q2937"/>
    <mergeCell ref="R2936:S2937"/>
    <mergeCell ref="T2936:U2937"/>
    <mergeCell ref="V2936:W2937"/>
    <mergeCell ref="X2936:Y2937"/>
    <mergeCell ref="Z2936:AA2937"/>
    <mergeCell ref="AB2936:AC2937"/>
    <mergeCell ref="AD2936:AE2937"/>
    <mergeCell ref="AF2936:AG2937"/>
    <mergeCell ref="AH2936:AI2937"/>
    <mergeCell ref="BD2936:BE2937"/>
    <mergeCell ref="BF2936:BG2937"/>
    <mergeCell ref="AJ2936:AK2937"/>
    <mergeCell ref="AL2936:AM2937"/>
    <mergeCell ref="AN2936:AO2937"/>
    <mergeCell ref="AP2936:AQ2937"/>
    <mergeCell ref="AR2936:AS2937"/>
    <mergeCell ref="AT2936:AU2937"/>
    <mergeCell ref="BH2936:BI2937"/>
    <mergeCell ref="BJ2936:BK2937"/>
    <mergeCell ref="BL2936:BN2937"/>
    <mergeCell ref="BO2936:BO2937"/>
    <mergeCell ref="BP2936:BP2937"/>
    <mergeCell ref="C2937:D2937"/>
    <mergeCell ref="AV2936:AW2937"/>
    <mergeCell ref="AX2936:AY2937"/>
    <mergeCell ref="AZ2936:BA2937"/>
    <mergeCell ref="BB2936:BC2937"/>
    <mergeCell ref="B2938:B2939"/>
    <mergeCell ref="C2938:D2938"/>
    <mergeCell ref="E2938:E2939"/>
    <mergeCell ref="F2938:F2939"/>
    <mergeCell ref="H2938:I2939"/>
    <mergeCell ref="J2938:K2939"/>
    <mergeCell ref="G2938:G2939"/>
    <mergeCell ref="L2938:M2939"/>
    <mergeCell ref="N2938:O2939"/>
    <mergeCell ref="P2938:Q2939"/>
    <mergeCell ref="R2938:S2939"/>
    <mergeCell ref="T2938:U2939"/>
    <mergeCell ref="V2938:W2939"/>
    <mergeCell ref="X2938:Y2939"/>
    <mergeCell ref="Z2938:AA2939"/>
    <mergeCell ref="AB2938:AC2939"/>
    <mergeCell ref="AD2938:AE2939"/>
    <mergeCell ref="AF2938:AG2939"/>
    <mergeCell ref="AH2938:AI2939"/>
    <mergeCell ref="BD2938:BE2939"/>
    <mergeCell ref="BF2938:BG2939"/>
    <mergeCell ref="AJ2938:AK2939"/>
    <mergeCell ref="AL2938:AM2939"/>
    <mergeCell ref="AN2938:AO2939"/>
    <mergeCell ref="AP2938:AQ2939"/>
    <mergeCell ref="AR2938:AS2939"/>
    <mergeCell ref="AT2938:AU2939"/>
    <mergeCell ref="BH2938:BI2939"/>
    <mergeCell ref="BJ2938:BK2939"/>
    <mergeCell ref="BL2938:BN2939"/>
    <mergeCell ref="BO2938:BO2939"/>
    <mergeCell ref="BP2938:BP2939"/>
    <mergeCell ref="C2939:D2939"/>
    <mergeCell ref="AV2938:AW2939"/>
    <mergeCell ref="AX2938:AY2939"/>
    <mergeCell ref="AZ2938:BA2939"/>
    <mergeCell ref="BB2938:BC2939"/>
    <mergeCell ref="B2940:B2941"/>
    <mergeCell ref="C2940:D2940"/>
    <mergeCell ref="E2940:E2941"/>
    <mergeCell ref="F2940:F2941"/>
    <mergeCell ref="H2940:I2941"/>
    <mergeCell ref="J2940:K2941"/>
    <mergeCell ref="G2940:G2941"/>
    <mergeCell ref="L2940:M2941"/>
    <mergeCell ref="N2940:O2941"/>
    <mergeCell ref="P2940:Q2941"/>
    <mergeCell ref="R2940:S2941"/>
    <mergeCell ref="T2940:U2941"/>
    <mergeCell ref="V2940:W2941"/>
    <mergeCell ref="X2940:Y2941"/>
    <mergeCell ref="Z2940:AA2941"/>
    <mergeCell ref="AB2940:AC2941"/>
    <mergeCell ref="AD2940:AE2941"/>
    <mergeCell ref="AF2940:AG2941"/>
    <mergeCell ref="AH2940:AI2941"/>
    <mergeCell ref="BD2940:BE2941"/>
    <mergeCell ref="BF2940:BG2941"/>
    <mergeCell ref="AJ2940:AK2941"/>
    <mergeCell ref="AL2940:AM2941"/>
    <mergeCell ref="AN2940:AO2941"/>
    <mergeCell ref="AP2940:AQ2941"/>
    <mergeCell ref="AR2940:AS2941"/>
    <mergeCell ref="AT2940:AU2941"/>
    <mergeCell ref="BH2940:BI2941"/>
    <mergeCell ref="BJ2940:BK2941"/>
    <mergeCell ref="BL2940:BN2941"/>
    <mergeCell ref="BO2940:BO2941"/>
    <mergeCell ref="BP2940:BP2941"/>
    <mergeCell ref="C2941:D2941"/>
    <mergeCell ref="AV2940:AW2941"/>
    <mergeCell ref="AX2940:AY2941"/>
    <mergeCell ref="AZ2940:BA2941"/>
    <mergeCell ref="BB2940:BC2941"/>
    <mergeCell ref="B2942:C2943"/>
    <mergeCell ref="D2942:E2943"/>
    <mergeCell ref="H2942:I2943"/>
    <mergeCell ref="J2942:K2943"/>
    <mergeCell ref="L2942:M2943"/>
    <mergeCell ref="N2942:O2943"/>
    <mergeCell ref="P2942:Q2943"/>
    <mergeCell ref="R2942:S2943"/>
    <mergeCell ref="T2942:U2943"/>
    <mergeCell ref="V2942:W2943"/>
    <mergeCell ref="X2942:Y2943"/>
    <mergeCell ref="Z2942:AA2943"/>
    <mergeCell ref="AB2942:AC2943"/>
    <mergeCell ref="AD2942:AE2943"/>
    <mergeCell ref="AF2942:AG2943"/>
    <mergeCell ref="AH2942:AI2943"/>
    <mergeCell ref="AJ2942:AK2943"/>
    <mergeCell ref="AL2942:AM2943"/>
    <mergeCell ref="AN2942:AO2943"/>
    <mergeCell ref="AP2942:AQ2943"/>
    <mergeCell ref="AR2942:AS2943"/>
    <mergeCell ref="AT2942:AU2943"/>
    <mergeCell ref="AV2942:AW2943"/>
    <mergeCell ref="AX2942:AY2943"/>
    <mergeCell ref="AZ2942:BA2943"/>
    <mergeCell ref="BB2942:BC2943"/>
    <mergeCell ref="BD2942:BE2943"/>
    <mergeCell ref="BF2942:BG2943"/>
    <mergeCell ref="BH2942:BI2943"/>
    <mergeCell ref="BJ2942:BK2943"/>
    <mergeCell ref="BL2942:BN2943"/>
    <mergeCell ref="BO2942:BO2943"/>
    <mergeCell ref="BP2942:BP2943"/>
    <mergeCell ref="B2944:C2944"/>
    <mergeCell ref="D2944:E2944"/>
    <mergeCell ref="H2944:I2944"/>
    <mergeCell ref="J2944:K2944"/>
    <mergeCell ref="L2944:M2944"/>
    <mergeCell ref="N2944:O2944"/>
    <mergeCell ref="P2944:Q2944"/>
    <mergeCell ref="R2944:S2944"/>
    <mergeCell ref="T2944:U2944"/>
    <mergeCell ref="V2944:W2944"/>
    <mergeCell ref="X2944:Y2944"/>
    <mergeCell ref="Z2944:AA2944"/>
    <mergeCell ref="AB2944:AC2944"/>
    <mergeCell ref="AD2944:AE2944"/>
    <mergeCell ref="AF2944:AG2944"/>
    <mergeCell ref="AH2944:AI2944"/>
    <mergeCell ref="AJ2944:AK2944"/>
    <mergeCell ref="AL2944:AM2944"/>
    <mergeCell ref="AN2944:AO2944"/>
    <mergeCell ref="AP2944:AQ2944"/>
    <mergeCell ref="AR2944:AS2944"/>
    <mergeCell ref="AT2944:AU2944"/>
    <mergeCell ref="AV2944:AW2944"/>
    <mergeCell ref="AX2944:AY2944"/>
    <mergeCell ref="AZ2944:BA2944"/>
    <mergeCell ref="BB2944:BC2944"/>
    <mergeCell ref="BD2944:BE2944"/>
    <mergeCell ref="BF2944:BG2944"/>
    <mergeCell ref="BH2944:BI2944"/>
    <mergeCell ref="BJ2944:BK2944"/>
    <mergeCell ref="BL2944:BN2944"/>
    <mergeCell ref="D2945:E2945"/>
    <mergeCell ref="J2945:K2945"/>
    <mergeCell ref="L2945:M2945"/>
    <mergeCell ref="N2945:O2945"/>
    <mergeCell ref="AZ2945:BA2945"/>
    <mergeCell ref="BB2945:BC2945"/>
    <mergeCell ref="AD2945:AE2945"/>
    <mergeCell ref="AF2945:AG2945"/>
    <mergeCell ref="AH2945:AI2945"/>
    <mergeCell ref="AJ2945:AK2945"/>
    <mergeCell ref="BD2945:BE2945"/>
    <mergeCell ref="BF2945:BG2945"/>
    <mergeCell ref="BH2945:BI2945"/>
    <mergeCell ref="BJ2945:BK2945"/>
    <mergeCell ref="BL2945:BN2945"/>
    <mergeCell ref="B2947:C2947"/>
    <mergeCell ref="D2947:E2947"/>
    <mergeCell ref="H2947:J2947"/>
    <mergeCell ref="L2947:N2947"/>
    <mergeCell ref="O2947:R2947"/>
    <mergeCell ref="S2947:U2947"/>
    <mergeCell ref="W2947:Y2947"/>
    <mergeCell ref="Z2947:AC2947"/>
    <mergeCell ref="AD2947:AF2947"/>
    <mergeCell ref="AH2947:AJ2947"/>
    <mergeCell ref="AK2947:AN2947"/>
    <mergeCell ref="AO2947:AQ2947"/>
    <mergeCell ref="AS2947:AU2947"/>
    <mergeCell ref="AZ2947:BD2947"/>
    <mergeCell ref="BE2947:BG2947"/>
    <mergeCell ref="BI2947:BK2947"/>
    <mergeCell ref="B2949:C2949"/>
    <mergeCell ref="D2949:E2949"/>
    <mergeCell ref="H2949:J2949"/>
    <mergeCell ref="L2949:N2949"/>
    <mergeCell ref="O2949:R2949"/>
    <mergeCell ref="S2949:U2949"/>
    <mergeCell ref="W2949:Y2949"/>
    <mergeCell ref="Z2949:AC2949"/>
    <mergeCell ref="AD2949:AF2949"/>
    <mergeCell ref="AH2949:AJ2949"/>
    <mergeCell ref="AK2949:AN2949"/>
    <mergeCell ref="AO2949:AQ2949"/>
    <mergeCell ref="AS2949:AU2949"/>
    <mergeCell ref="AZ2949:BD2949"/>
    <mergeCell ref="BE2949:BG2949"/>
    <mergeCell ref="BI2949:BK2949"/>
    <mergeCell ref="BA2950:BN2950"/>
  </mergeCells>
  <printOptions horizontalCentered="1" verticalCentered="1"/>
  <pageMargins left="0.39370078740157483" right="0.27559055118110237" top="0.55118110236220474" bottom="0.35433070866141736" header="0.23622047244094491" footer="0.15748031496062992"/>
  <pageSetup scale="38" orientation="landscape" blackAndWhite="1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00"/>
  </sheetPr>
  <dimension ref="A1:BN117"/>
  <sheetViews>
    <sheetView showGridLines="0" showRowColHeaders="0" zoomScale="46" zoomScaleNormal="46" workbookViewId="0">
      <selection activeCell="B1" sqref="B1"/>
    </sheetView>
  </sheetViews>
  <sheetFormatPr defaultColWidth="3.5703125" defaultRowHeight="15.75"/>
  <cols>
    <col min="1" max="1" width="1.42578125" style="32" customWidth="1"/>
    <col min="2" max="2" width="10" style="40" customWidth="1"/>
    <col min="3" max="3" width="16" style="41" customWidth="1"/>
    <col min="4" max="4" width="25.42578125" style="32" customWidth="1"/>
    <col min="5" max="5" width="2.85546875" style="32" customWidth="1"/>
    <col min="6" max="9" width="5.5703125" style="32" customWidth="1"/>
    <col min="10" max="10" width="10.5703125" style="32" customWidth="1"/>
    <col min="11" max="20" width="5.7109375" style="32" customWidth="1"/>
    <col min="21" max="22" width="5.7109375" style="42" customWidth="1"/>
    <col min="23" max="25" width="10.5703125" style="42" customWidth="1"/>
    <col min="26" max="29" width="5.7109375" style="32" customWidth="1"/>
    <col min="30" max="31" width="5.7109375" style="43" customWidth="1"/>
    <col min="32" max="64" width="5.7109375" style="32" customWidth="1"/>
    <col min="65" max="66" width="1.7109375" style="32" customWidth="1"/>
    <col min="67" max="67" width="3.5703125" style="32"/>
    <col min="68" max="68" width="4.85546875" style="32" bestFit="1" customWidth="1"/>
    <col min="69" max="16384" width="3.5703125" style="32"/>
  </cols>
  <sheetData>
    <row r="1" spans="1:66" ht="12.2" customHeight="1">
      <c r="A1" s="135"/>
      <c r="B1" s="219"/>
      <c r="C1" s="220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221"/>
      <c r="V1" s="221"/>
      <c r="W1" s="221"/>
      <c r="X1" s="221"/>
      <c r="Y1" s="221"/>
      <c r="Z1" s="135"/>
      <c r="AA1" s="135"/>
      <c r="AB1" s="135"/>
      <c r="AC1" s="135"/>
      <c r="AD1" s="222"/>
      <c r="AE1" s="222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  <c r="BH1" s="135"/>
      <c r="BI1" s="135"/>
      <c r="BJ1" s="135"/>
      <c r="BK1" s="135"/>
      <c r="BL1" s="135"/>
      <c r="BM1" s="135"/>
      <c r="BN1" s="135"/>
    </row>
    <row r="2" spans="1:66" s="44" customFormat="1" ht="36">
      <c r="A2" s="211"/>
      <c r="B2" s="748" t="s">
        <v>108</v>
      </c>
      <c r="C2" s="748"/>
      <c r="D2" s="748"/>
      <c r="E2" s="748"/>
      <c r="F2" s="748"/>
      <c r="G2" s="748"/>
      <c r="H2" s="748"/>
      <c r="I2" s="748"/>
      <c r="J2" s="748"/>
      <c r="K2" s="748"/>
      <c r="L2" s="748"/>
      <c r="M2" s="748"/>
      <c r="N2" s="748"/>
      <c r="O2" s="748"/>
      <c r="P2" s="748"/>
      <c r="Q2" s="748"/>
      <c r="R2" s="748"/>
      <c r="S2" s="748"/>
      <c r="T2" s="748"/>
      <c r="U2" s="748"/>
      <c r="V2" s="748"/>
      <c r="W2" s="748"/>
      <c r="X2" s="748"/>
      <c r="Y2" s="748"/>
      <c r="Z2" s="748"/>
      <c r="AA2" s="748"/>
      <c r="AB2" s="748"/>
      <c r="AC2" s="748"/>
      <c r="AD2" s="748"/>
      <c r="AE2" s="748"/>
      <c r="AF2" s="748"/>
      <c r="AG2" s="748"/>
      <c r="AH2" s="748"/>
      <c r="AI2" s="748"/>
      <c r="AJ2" s="748"/>
      <c r="AK2" s="748"/>
      <c r="AL2" s="748"/>
      <c r="AM2" s="748"/>
      <c r="AN2" s="748"/>
      <c r="AO2" s="748"/>
      <c r="AP2" s="748"/>
      <c r="AQ2" s="748"/>
      <c r="AR2" s="748"/>
      <c r="AS2" s="748"/>
      <c r="AT2" s="748"/>
      <c r="AU2" s="748"/>
      <c r="AV2" s="748"/>
      <c r="AW2" s="748"/>
      <c r="AX2" s="748"/>
      <c r="AY2" s="748"/>
      <c r="AZ2" s="748"/>
      <c r="BA2" s="748"/>
      <c r="BB2" s="748"/>
      <c r="BC2" s="748"/>
      <c r="BD2" s="748"/>
      <c r="BE2" s="748"/>
      <c r="BF2" s="748"/>
      <c r="BG2" s="748"/>
      <c r="BH2" s="748"/>
      <c r="BI2" s="748"/>
      <c r="BJ2" s="748"/>
      <c r="BK2" s="748"/>
      <c r="BL2" s="748"/>
      <c r="BM2" s="211"/>
      <c r="BN2" s="211"/>
    </row>
    <row r="3" spans="1:66" s="33" customFormat="1" ht="36">
      <c r="A3" s="212"/>
      <c r="B3" s="748" t="s">
        <v>109</v>
      </c>
      <c r="C3" s="748"/>
      <c r="D3" s="748"/>
      <c r="E3" s="748"/>
      <c r="F3" s="748"/>
      <c r="G3" s="748"/>
      <c r="H3" s="748"/>
      <c r="I3" s="748"/>
      <c r="J3" s="748"/>
      <c r="K3" s="748"/>
      <c r="L3" s="748"/>
      <c r="M3" s="748"/>
      <c r="N3" s="748"/>
      <c r="O3" s="748"/>
      <c r="P3" s="748"/>
      <c r="Q3" s="748"/>
      <c r="R3" s="748"/>
      <c r="S3" s="748"/>
      <c r="T3" s="748"/>
      <c r="U3" s="748"/>
      <c r="V3" s="748"/>
      <c r="W3" s="748"/>
      <c r="X3" s="748"/>
      <c r="Y3" s="748"/>
      <c r="Z3" s="748"/>
      <c r="AA3" s="748"/>
      <c r="AB3" s="748"/>
      <c r="AC3" s="748"/>
      <c r="AD3" s="748"/>
      <c r="AE3" s="748"/>
      <c r="AF3" s="748"/>
      <c r="AG3" s="748"/>
      <c r="AH3" s="748"/>
      <c r="AI3" s="748"/>
      <c r="AJ3" s="748"/>
      <c r="AK3" s="748"/>
      <c r="AL3" s="748"/>
      <c r="AM3" s="748"/>
      <c r="AN3" s="748"/>
      <c r="AO3" s="748"/>
      <c r="AP3" s="748"/>
      <c r="AQ3" s="748"/>
      <c r="AR3" s="748"/>
      <c r="AS3" s="748"/>
      <c r="AT3" s="748"/>
      <c r="AU3" s="748"/>
      <c r="AV3" s="748"/>
      <c r="AW3" s="748"/>
      <c r="AX3" s="748"/>
      <c r="AY3" s="748"/>
      <c r="AZ3" s="748"/>
      <c r="BA3" s="748"/>
      <c r="BB3" s="748"/>
      <c r="BC3" s="748"/>
      <c r="BD3" s="748"/>
      <c r="BE3" s="748"/>
      <c r="BF3" s="748"/>
      <c r="BG3" s="748"/>
      <c r="BH3" s="748"/>
      <c r="BI3" s="748"/>
      <c r="BJ3" s="748"/>
      <c r="BK3" s="748"/>
      <c r="BL3" s="748"/>
      <c r="BM3" s="212"/>
      <c r="BN3" s="212"/>
    </row>
    <row r="4" spans="1:66">
      <c r="A4" s="135"/>
      <c r="B4" s="174"/>
      <c r="C4" s="175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7"/>
      <c r="V4" s="177"/>
      <c r="W4" s="177"/>
      <c r="X4" s="177"/>
      <c r="Y4" s="177"/>
      <c r="Z4" s="176"/>
      <c r="AA4" s="176"/>
      <c r="AB4" s="176"/>
      <c r="AC4" s="176"/>
      <c r="AD4" s="178"/>
      <c r="AE4" s="178"/>
      <c r="AF4" s="176"/>
      <c r="AG4" s="176"/>
      <c r="AH4" s="176"/>
      <c r="AI4" s="176"/>
      <c r="AJ4" s="176"/>
      <c r="AK4" s="176"/>
      <c r="AL4" s="176"/>
      <c r="AM4" s="176"/>
      <c r="AN4" s="176"/>
      <c r="AO4" s="176"/>
      <c r="AP4" s="176"/>
      <c r="AQ4" s="176"/>
      <c r="AR4" s="176"/>
      <c r="AS4" s="176"/>
      <c r="AT4" s="176"/>
      <c r="AU4" s="176"/>
      <c r="AV4" s="176"/>
      <c r="AW4" s="176"/>
      <c r="AX4" s="176"/>
      <c r="AY4" s="176"/>
      <c r="AZ4" s="176"/>
      <c r="BA4" s="176"/>
      <c r="BB4" s="176"/>
      <c r="BC4" s="176"/>
      <c r="BD4" s="176"/>
      <c r="BE4" s="176"/>
      <c r="BF4" s="176"/>
      <c r="BG4" s="176"/>
      <c r="BH4" s="176"/>
      <c r="BI4" s="176"/>
      <c r="BJ4" s="176"/>
      <c r="BK4" s="176"/>
      <c r="BL4" s="176"/>
      <c r="BM4" s="135"/>
      <c r="BN4" s="135"/>
    </row>
    <row r="5" spans="1:66" s="34" customFormat="1" ht="37.5">
      <c r="A5" s="213"/>
      <c r="B5" s="174"/>
      <c r="C5" s="875" t="s">
        <v>10</v>
      </c>
      <c r="D5" s="875"/>
      <c r="E5" s="179"/>
      <c r="F5" s="179"/>
      <c r="G5" s="718">
        <f>ROSTER!D3</f>
        <v>0</v>
      </c>
      <c r="H5" s="718"/>
      <c r="I5" s="718"/>
      <c r="J5" s="718"/>
      <c r="K5" s="718"/>
      <c r="L5" s="718"/>
      <c r="M5" s="718"/>
      <c r="N5" s="718"/>
      <c r="O5" s="718"/>
      <c r="P5" s="718"/>
      <c r="Q5" s="718"/>
      <c r="R5" s="718"/>
      <c r="S5" s="718"/>
      <c r="T5" s="718"/>
      <c r="U5" s="718"/>
      <c r="V5" s="718"/>
      <c r="W5" s="718"/>
      <c r="X5" s="718"/>
      <c r="Y5" s="718"/>
      <c r="Z5" s="718"/>
      <c r="AA5" s="718"/>
      <c r="AB5" s="718"/>
      <c r="AC5" s="718"/>
      <c r="AD5" s="718"/>
      <c r="AE5" s="718"/>
      <c r="AF5" s="749" t="s">
        <v>31</v>
      </c>
      <c r="AG5" s="750"/>
      <c r="AH5" s="750"/>
      <c r="AI5" s="750"/>
      <c r="AJ5" s="750"/>
      <c r="AK5" s="750"/>
      <c r="AL5" s="750"/>
      <c r="AM5" s="725">
        <f>ROSTER!E5</f>
        <v>0</v>
      </c>
      <c r="AN5" s="726"/>
      <c r="AO5" s="726"/>
      <c r="AP5" s="726"/>
      <c r="AQ5" s="726"/>
      <c r="AR5" s="726"/>
      <c r="AS5" s="726"/>
      <c r="AT5" s="726"/>
      <c r="AU5" s="726"/>
      <c r="AV5" s="726"/>
      <c r="AW5" s="726"/>
      <c r="AX5" s="726"/>
      <c r="AY5" s="726"/>
      <c r="AZ5" s="726"/>
      <c r="BA5" s="726"/>
      <c r="BB5" s="726"/>
      <c r="BC5" s="726"/>
      <c r="BD5" s="726"/>
      <c r="BE5" s="726"/>
      <c r="BF5" s="726"/>
      <c r="BG5" s="726"/>
      <c r="BH5" s="180"/>
      <c r="BI5" s="180"/>
      <c r="BJ5" s="180"/>
      <c r="BK5" s="180"/>
      <c r="BL5" s="180"/>
      <c r="BM5" s="213"/>
      <c r="BN5" s="213"/>
    </row>
    <row r="6" spans="1:66" s="34" customFormat="1" ht="19.5" thickBot="1">
      <c r="A6" s="213"/>
      <c r="B6" s="174"/>
      <c r="C6" s="181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82"/>
      <c r="V6" s="182"/>
      <c r="W6" s="182"/>
      <c r="X6" s="182"/>
      <c r="Y6" s="182"/>
      <c r="Z6" s="178"/>
      <c r="AA6" s="178"/>
      <c r="AB6" s="178"/>
      <c r="AC6" s="178"/>
      <c r="AD6" s="178"/>
      <c r="AE6" s="178"/>
      <c r="AF6" s="183"/>
      <c r="AG6" s="184"/>
      <c r="AH6" s="184"/>
      <c r="AI6" s="184"/>
      <c r="AJ6" s="184"/>
      <c r="AK6" s="184"/>
      <c r="AL6" s="184"/>
      <c r="AM6" s="178"/>
      <c r="AN6" s="178"/>
      <c r="AO6" s="178"/>
      <c r="AP6" s="178"/>
      <c r="AQ6" s="178"/>
      <c r="AR6" s="178"/>
      <c r="AS6" s="178"/>
      <c r="AT6" s="178"/>
      <c r="AU6" s="178"/>
      <c r="AV6" s="178"/>
      <c r="AW6" s="178"/>
      <c r="AX6" s="178"/>
      <c r="AY6" s="178"/>
      <c r="AZ6" s="178"/>
      <c r="BA6" s="178"/>
      <c r="BB6" s="178"/>
      <c r="BC6" s="178"/>
      <c r="BD6" s="178"/>
      <c r="BE6" s="178"/>
      <c r="BF6" s="178"/>
      <c r="BG6" s="178"/>
      <c r="BH6" s="178"/>
      <c r="BI6" s="178"/>
      <c r="BJ6" s="178"/>
      <c r="BK6" s="178"/>
      <c r="BL6" s="178"/>
      <c r="BM6" s="213"/>
      <c r="BN6" s="213"/>
    </row>
    <row r="7" spans="1:66" s="35" customFormat="1" ht="36.75" customHeight="1" thickTop="1">
      <c r="A7" s="214"/>
      <c r="B7" s="751" t="s">
        <v>0</v>
      </c>
      <c r="C7" s="896" t="s">
        <v>1</v>
      </c>
      <c r="D7" s="897"/>
      <c r="E7" s="898"/>
      <c r="F7" s="876" t="s">
        <v>33</v>
      </c>
      <c r="G7" s="877"/>
      <c r="H7" s="876" t="s">
        <v>114</v>
      </c>
      <c r="I7" s="877"/>
      <c r="J7" s="701" t="s">
        <v>41</v>
      </c>
      <c r="K7" s="739" t="s">
        <v>7</v>
      </c>
      <c r="L7" s="739"/>
      <c r="M7" s="739"/>
      <c r="N7" s="739"/>
      <c r="O7" s="739"/>
      <c r="P7" s="739"/>
      <c r="Q7" s="739" t="s">
        <v>2</v>
      </c>
      <c r="R7" s="739"/>
      <c r="S7" s="739"/>
      <c r="T7" s="739"/>
      <c r="U7" s="739"/>
      <c r="V7" s="739"/>
      <c r="W7" s="707" t="s">
        <v>35</v>
      </c>
      <c r="X7" s="709" t="s">
        <v>36</v>
      </c>
      <c r="Y7" s="716" t="s">
        <v>44</v>
      </c>
      <c r="Z7" s="739" t="s">
        <v>6</v>
      </c>
      <c r="AA7" s="739"/>
      <c r="AB7" s="739"/>
      <c r="AC7" s="739"/>
      <c r="AD7" s="739"/>
      <c r="AE7" s="739"/>
      <c r="AF7" s="739" t="s">
        <v>74</v>
      </c>
      <c r="AG7" s="739"/>
      <c r="AH7" s="739"/>
      <c r="AI7" s="739"/>
      <c r="AJ7" s="739"/>
      <c r="AK7" s="739"/>
      <c r="AL7" s="739" t="s">
        <v>75</v>
      </c>
      <c r="AM7" s="739"/>
      <c r="AN7" s="739"/>
      <c r="AO7" s="739"/>
      <c r="AP7" s="739"/>
      <c r="AQ7" s="739"/>
      <c r="AR7" s="727" t="s">
        <v>78</v>
      </c>
      <c r="AS7" s="728"/>
      <c r="AT7" s="728"/>
      <c r="AU7" s="728"/>
      <c r="AV7" s="728"/>
      <c r="AW7" s="729"/>
      <c r="AX7" s="739" t="s">
        <v>4</v>
      </c>
      <c r="AY7" s="739"/>
      <c r="AZ7" s="739"/>
      <c r="BA7" s="739"/>
      <c r="BB7" s="739"/>
      <c r="BC7" s="727"/>
      <c r="BD7" s="739" t="s">
        <v>77</v>
      </c>
      <c r="BE7" s="739"/>
      <c r="BF7" s="739"/>
      <c r="BG7" s="739"/>
      <c r="BH7" s="739"/>
      <c r="BI7" s="747"/>
      <c r="BJ7" s="741" t="s">
        <v>25</v>
      </c>
      <c r="BK7" s="742"/>
      <c r="BL7" s="743"/>
      <c r="BM7" s="214"/>
      <c r="BN7" s="214"/>
    </row>
    <row r="8" spans="1:66" s="36" customFormat="1" ht="36.75" customHeight="1" thickBot="1">
      <c r="A8" s="215"/>
      <c r="B8" s="752"/>
      <c r="C8" s="899"/>
      <c r="D8" s="749"/>
      <c r="E8" s="900"/>
      <c r="F8" s="878"/>
      <c r="G8" s="879"/>
      <c r="H8" s="914"/>
      <c r="I8" s="915"/>
      <c r="J8" s="702"/>
      <c r="K8" s="713" t="s">
        <v>17</v>
      </c>
      <c r="L8" s="714"/>
      <c r="M8" s="721" t="s">
        <v>18</v>
      </c>
      <c r="N8" s="714"/>
      <c r="O8" s="711" t="s">
        <v>19</v>
      </c>
      <c r="P8" s="712" t="s">
        <v>8</v>
      </c>
      <c r="Q8" s="713" t="s">
        <v>26</v>
      </c>
      <c r="R8" s="714"/>
      <c r="S8" s="721" t="s">
        <v>24</v>
      </c>
      <c r="T8" s="722"/>
      <c r="U8" s="764" t="s">
        <v>19</v>
      </c>
      <c r="V8" s="765"/>
      <c r="W8" s="708"/>
      <c r="X8" s="710"/>
      <c r="Y8" s="717"/>
      <c r="Z8" s="713" t="s">
        <v>22</v>
      </c>
      <c r="AA8" s="714"/>
      <c r="AB8" s="721" t="s">
        <v>23</v>
      </c>
      <c r="AC8" s="722" t="s">
        <v>3</v>
      </c>
      <c r="AD8" s="723" t="s">
        <v>5</v>
      </c>
      <c r="AE8" s="724"/>
      <c r="AF8" s="713" t="s">
        <v>22</v>
      </c>
      <c r="AG8" s="714"/>
      <c r="AH8" s="721" t="s">
        <v>23</v>
      </c>
      <c r="AI8" s="722" t="s">
        <v>3</v>
      </c>
      <c r="AJ8" s="723" t="s">
        <v>5</v>
      </c>
      <c r="AK8" s="724"/>
      <c r="AL8" s="713" t="s">
        <v>22</v>
      </c>
      <c r="AM8" s="714"/>
      <c r="AN8" s="721" t="s">
        <v>23</v>
      </c>
      <c r="AO8" s="722" t="s">
        <v>3</v>
      </c>
      <c r="AP8" s="723" t="s">
        <v>5</v>
      </c>
      <c r="AQ8" s="724"/>
      <c r="AR8" s="713" t="s">
        <v>22</v>
      </c>
      <c r="AS8" s="714"/>
      <c r="AT8" s="721" t="s">
        <v>23</v>
      </c>
      <c r="AU8" s="722" t="s">
        <v>3</v>
      </c>
      <c r="AV8" s="723" t="s">
        <v>5</v>
      </c>
      <c r="AW8" s="724"/>
      <c r="AX8" s="713" t="s">
        <v>22</v>
      </c>
      <c r="AY8" s="714"/>
      <c r="AZ8" s="721" t="s">
        <v>23</v>
      </c>
      <c r="BA8" s="722" t="s">
        <v>3</v>
      </c>
      <c r="BB8" s="723" t="s">
        <v>5</v>
      </c>
      <c r="BC8" s="724"/>
      <c r="BD8" s="713" t="s">
        <v>22</v>
      </c>
      <c r="BE8" s="714"/>
      <c r="BF8" s="721" t="s">
        <v>23</v>
      </c>
      <c r="BG8" s="722" t="s">
        <v>3</v>
      </c>
      <c r="BH8" s="723" t="s">
        <v>5</v>
      </c>
      <c r="BI8" s="740"/>
      <c r="BJ8" s="744"/>
      <c r="BK8" s="745"/>
      <c r="BL8" s="746"/>
      <c r="BM8" s="215"/>
      <c r="BN8" s="215"/>
    </row>
    <row r="9" spans="1:66" s="37" customFormat="1" ht="24.95" customHeight="1">
      <c r="A9" s="216"/>
      <c r="B9" s="758" t="str">
        <f>IF(ROSTER!B8="","",ROSTER!B8)</f>
        <v/>
      </c>
      <c r="C9" s="893" t="str">
        <f>IF(ROSTER!C$8="","",ROSTER!C$8)</f>
        <v/>
      </c>
      <c r="D9" s="894"/>
      <c r="E9" s="895"/>
      <c r="F9" s="753">
        <f>'GAME STATS'!F11+'GAME STATS'!F70+'GAME STATS'!F129+'GAME STATS'!F188+'GAME STATS'!F247+'GAME STATS'!F306+'GAME STATS'!F365+'GAME STATS'!F424+'GAME STATS'!F483+'GAME STATS'!F542+'GAME STATS'!F601+'GAME STATS'!F660+'GAME STATS'!F719+'GAME STATS'!F778+'GAME STATS'!F837+'GAME STATS'!F896+'GAME STATS'!F955+'GAME STATS'!F1014+'GAME STATS'!F1073+'GAME STATS'!F1132+'GAME STATS'!F1191+'GAME STATS'!F1250+'GAME STATS'!F1309+'GAME STATS'!F1368+'GAME STATS'!F1427+'GAME STATS'!F1486+'GAME STATS'!F1545+'GAME STATS'!F1604+'GAME STATS'!F1663+'GAME STATS'!F1722+'GAME STATS'!F1781+'GAME STATS'!F1840+'GAME STATS'!F1899+'GAME STATS'!F1958+'GAME STATS'!F2017+'GAME STATS'!F2076+'GAME STATS'!F2135+'GAME STATS'!F2194+'GAME STATS'!F2253+'GAME STATS'!F2312+'GAME STATS'!F2371+'GAME STATS'!F2430+'GAME STATS'!F2489+'GAME STATS'!F2548+'GAME STATS'!F2607+'GAME STATS'!F2666+'GAME STATS'!F2725+'GAME STATS'!F2784+'GAME STATS'!F2843+'GAME STATS'!F2902</f>
        <v>0</v>
      </c>
      <c r="G9" s="762"/>
      <c r="H9" s="753">
        <f>'GAME STATS'!G11+'GAME STATS'!G70+'GAME STATS'!G129+'GAME STATS'!G188+'GAME STATS'!G247+'GAME STATS'!G306+'GAME STATS'!G365+'GAME STATS'!G424+'GAME STATS'!G483+'GAME STATS'!G542+'GAME STATS'!G601+'GAME STATS'!G660+'GAME STATS'!G719+'GAME STATS'!G778+'GAME STATS'!G837+'GAME STATS'!G896+'GAME STATS'!G955+'GAME STATS'!G1014+'GAME STATS'!G1073+'GAME STATS'!G1132+'GAME STATS'!G1191+'GAME STATS'!G1250+'GAME STATS'!G1309+'GAME STATS'!G1368+'GAME STATS'!G1427+'GAME STATS'!G1486+'GAME STATS'!G1545+'GAME STATS'!G1604+'GAME STATS'!G1663+'GAME STATS'!G1722+'GAME STATS'!G1781+'GAME STATS'!G1840+'GAME STATS'!G1899+'GAME STATS'!G1958+'GAME STATS'!G2017+'GAME STATS'!G2076+'GAME STATS'!G2135+'GAME STATS'!G2194+'GAME STATS'!G2253+'GAME STATS'!G2312+'GAME STATS'!G2371+'GAME STATS'!G2430+'GAME STATS'!G2489+'GAME STATS'!G2548+'GAME STATS'!G2607+'GAME STATS'!G2666+'GAME STATS'!G2725+'GAME STATS'!G2784+'GAME STATS'!G2843+'GAME STATS'!G2902</f>
        <v>0</v>
      </c>
      <c r="I9" s="762"/>
      <c r="J9" s="715">
        <f>'GAME STATS'!H11+'GAME STATS'!H70+'GAME STATS'!H129+'GAME STATS'!H188+'GAME STATS'!H247+'GAME STATS'!H306+'GAME STATS'!H365+'GAME STATS'!H424+'GAME STATS'!H483+'GAME STATS'!H542+'GAME STATS'!H601+'GAME STATS'!H660+'GAME STATS'!H719+'GAME STATS'!H778+'GAME STATS'!H837+'GAME STATS'!H896+'GAME STATS'!H955+'GAME STATS'!H1014+'GAME STATS'!H1073+'GAME STATS'!H1132+'GAME STATS'!H1191+'GAME STATS'!H1250+'GAME STATS'!H1309+'GAME STATS'!H1368+'GAME STATS'!H1427+'GAME STATS'!H1486+'GAME STATS'!H1545+'GAME STATS'!H1604+'GAME STATS'!H1663+'GAME STATS'!H1722+'GAME STATS'!H1781+'GAME STATS'!H1840+'GAME STATS'!H1899+'GAME STATS'!H1958+'GAME STATS'!H2017+'GAME STATS'!H2076+'GAME STATS'!H2135+'GAME STATS'!H2194+'GAME STATS'!H2253+'GAME STATS'!H2312+'GAME STATS'!H2371+'GAME STATS'!H2430+'GAME STATS'!H2489+'GAME STATS'!H2548+'GAME STATS'!H2607+'GAME STATS'!H2666+'GAME STATS'!H2725+'GAME STATS'!H2784+'GAME STATS'!H2843+'GAME STATS'!H2902</f>
        <v>0</v>
      </c>
      <c r="K9" s="753">
        <f>'GAME STATS'!J11+'GAME STATS'!J70+'GAME STATS'!J129+'GAME STATS'!J188+'GAME STATS'!J247+'GAME STATS'!J306+'GAME STATS'!J365+'GAME STATS'!J424+'GAME STATS'!J483+'GAME STATS'!J542+'GAME STATS'!J601+'GAME STATS'!J660+'GAME STATS'!J719+'GAME STATS'!J778+'GAME STATS'!J837+'GAME STATS'!J896+'GAME STATS'!J955+'GAME STATS'!J1014+'GAME STATS'!J1073+'GAME STATS'!J1132+'GAME STATS'!J1191+'GAME STATS'!J1250+'GAME STATS'!J1309+'GAME STATS'!J1368+'GAME STATS'!J1427+'GAME STATS'!J1486+'GAME STATS'!J1545+'GAME STATS'!J1604+'GAME STATS'!J1663+'GAME STATS'!J1722+'GAME STATS'!J1781+'GAME STATS'!J1840+'GAME STATS'!J1899+'GAME STATS'!J1958+'GAME STATS'!J2017+'GAME STATS'!J2076+'GAME STATS'!J2135+'GAME STATS'!J2194+'GAME STATS'!J2253+'GAME STATS'!J2312+'GAME STATS'!J2371+'GAME STATS'!J2430+'GAME STATS'!J2489+'GAME STATS'!J2548+'GAME STATS'!J2607+'GAME STATS'!J2666+'GAME STATS'!J2725+'GAME STATS'!J2784+'GAME STATS'!J2843+'GAME STATS'!J2902</f>
        <v>0</v>
      </c>
      <c r="L9" s="754"/>
      <c r="M9" s="756">
        <f>'GAME STATS'!L11+'GAME STATS'!L70+'GAME STATS'!L129+'GAME STATS'!L188+'GAME STATS'!L247+'GAME STATS'!L306+'GAME STATS'!L365+'GAME STATS'!L424+'GAME STATS'!L483+'GAME STATS'!L542+'GAME STATS'!L601+'GAME STATS'!L660+'GAME STATS'!L719+'GAME STATS'!L778+'GAME STATS'!L837+'GAME STATS'!L896+'GAME STATS'!L955+'GAME STATS'!L1014+'GAME STATS'!L1073+'GAME STATS'!L1132+'GAME STATS'!L1191+'GAME STATS'!L1250+'GAME STATS'!L1309+'GAME STATS'!L1368+'GAME STATS'!L1427+'GAME STATS'!L1486+'GAME STATS'!L1545+'GAME STATS'!L1604+'GAME STATS'!L1663+'GAME STATS'!L1722+'GAME STATS'!L1781+'GAME STATS'!L1840+'GAME STATS'!L1899+'GAME STATS'!L1958+'GAME STATS'!L2017+'GAME STATS'!L2076+'GAME STATS'!L2135+'GAME STATS'!L2194+'GAME STATS'!L2253+'GAME STATS'!L2312+'GAME STATS'!L2371+'GAME STATS'!L2430+'GAME STATS'!L2489+'GAME STATS'!L2548+'GAME STATS'!L2607+'GAME STATS'!L2666+'GAME STATS'!L2725+'GAME STATS'!L2784+'GAME STATS'!L2843+'GAME STATS'!L2902</f>
        <v>0</v>
      </c>
      <c r="N9" s="757"/>
      <c r="O9" s="657">
        <f>K9+M9</f>
        <v>0</v>
      </c>
      <c r="P9" s="658"/>
      <c r="Q9" s="753">
        <f>'GAME STATS'!P11+'GAME STATS'!P70+'GAME STATS'!P129+'GAME STATS'!P188+'GAME STATS'!P247+'GAME STATS'!P306+'GAME STATS'!P365+'GAME STATS'!P424+'GAME STATS'!P483+'GAME STATS'!P542+'GAME STATS'!P601+'GAME STATS'!P660+'GAME STATS'!P719+'GAME STATS'!P778+'GAME STATS'!P837+'GAME STATS'!P896+'GAME STATS'!P955+'GAME STATS'!P1014+'GAME STATS'!P1073+'GAME STATS'!P1132+'GAME STATS'!P1191+'GAME STATS'!P1250+'GAME STATS'!P1309+'GAME STATS'!P1368+'GAME STATS'!P1427+'GAME STATS'!P1486+'GAME STATS'!P1545+'GAME STATS'!P1604+'GAME STATS'!P1663+'GAME STATS'!P1722+'GAME STATS'!P1781+'GAME STATS'!P1840+'GAME STATS'!P1899+'GAME STATS'!P1958+'GAME STATS'!P2017+'GAME STATS'!P2076+'GAME STATS'!P2135+'GAME STATS'!P2194+'GAME STATS'!P2253+'GAME STATS'!P2312+'GAME STATS'!P2371+'GAME STATS'!P2430+'GAME STATS'!P2489+'GAME STATS'!P2548+'GAME STATS'!P2607+'GAME STATS'!P2666+'GAME STATS'!P2725+'GAME STATS'!P2784+'GAME STATS'!P2843+'GAME STATS'!P2902</f>
        <v>0</v>
      </c>
      <c r="R9" s="754"/>
      <c r="S9" s="756">
        <f>'GAME STATS'!R11+'GAME STATS'!R70+'GAME STATS'!R129+'GAME STATS'!R188+'GAME STATS'!R247+'GAME STATS'!R306+'GAME STATS'!R365+'GAME STATS'!R424+'GAME STATS'!R483+'GAME STATS'!R542+'GAME STATS'!R601+'GAME STATS'!R660+'GAME STATS'!R719+'GAME STATS'!R778+'GAME STATS'!R837+'GAME STATS'!R896+'GAME STATS'!R955+'GAME STATS'!R1014+'GAME STATS'!R1073+'GAME STATS'!R1132+'GAME STATS'!R1191+'GAME STATS'!R1250+'GAME STATS'!R1309+'GAME STATS'!R1368+'GAME STATS'!R1427+'GAME STATS'!R1486+'GAME STATS'!R1545+'GAME STATS'!R1604+'GAME STATS'!R1663+'GAME STATS'!R1722+'GAME STATS'!R1781+'GAME STATS'!R1840+'GAME STATS'!R1899+'GAME STATS'!R1958+'GAME STATS'!R2017+'GAME STATS'!R2076+'GAME STATS'!R2135+'GAME STATS'!R2194+'GAME STATS'!R2253+'GAME STATS'!R2312+'GAME STATS'!R2371+'GAME STATS'!R2430+'GAME STATS'!R2489+'GAME STATS'!R2548+'GAME STATS'!R2607+'GAME STATS'!R2666+'GAME STATS'!R2725+'GAME STATS'!R2784+'GAME STATS'!R2843+'GAME STATS'!R2902</f>
        <v>0</v>
      </c>
      <c r="T9" s="757"/>
      <c r="U9" s="766">
        <f>S9-Q9</f>
        <v>0</v>
      </c>
      <c r="V9" s="767"/>
      <c r="W9" s="715">
        <f>'GAME STATS'!V11+'GAME STATS'!V70+'GAME STATS'!V129+'GAME STATS'!V188+'GAME STATS'!V247+'GAME STATS'!V306+'GAME STATS'!V365+'GAME STATS'!V424+'GAME STATS'!V483+'GAME STATS'!V542+'GAME STATS'!V601+'GAME STATS'!V660+'GAME STATS'!V719+'GAME STATS'!V778+'GAME STATS'!V837+'GAME STATS'!V896+'GAME STATS'!V955+'GAME STATS'!V1014+'GAME STATS'!V1073+'GAME STATS'!V1132+'GAME STATS'!V1191+'GAME STATS'!V1250+'GAME STATS'!V1309+'GAME STATS'!V1368+'GAME STATS'!V1427+'GAME STATS'!V1486+'GAME STATS'!V1545+'GAME STATS'!U1604+'GAME STATS'!U1663+'GAME STATS'!U1722+'GAME STATS'!U1781+'GAME STATS'!U1840+'GAME STATS'!U1899+'GAME STATS'!U1958+'GAME STATS'!V2017+'GAME STATS'!V2076+'GAME STATS'!V2135+'GAME STATS'!V2194+'GAME STATS'!V2253+'GAME STATS'!V2312+'GAME STATS'!V2371+'GAME STATS'!V2430+'GAME STATS'!V2489+'GAME STATS'!V2548+'GAME STATS'!V2607+'GAME STATS'!V2666+'GAME STATS'!V2725+'GAME STATS'!V2784+'GAME STATS'!V2843+'GAME STATS'!V2902</f>
        <v>0</v>
      </c>
      <c r="X9" s="715">
        <f>'GAME STATS'!X11+'GAME STATS'!X70+'GAME STATS'!X129+'GAME STATS'!X188+'GAME STATS'!X247+'GAME STATS'!X306+'GAME STATS'!X365+'GAME STATS'!X424+'GAME STATS'!X483+'GAME STATS'!X542+'GAME STATS'!X601+'GAME STATS'!X660+'GAME STATS'!X719+'GAME STATS'!X778+'GAME STATS'!X837+'GAME STATS'!X896+'GAME STATS'!X955+'GAME STATS'!X1014+'GAME STATS'!X1073+'GAME STATS'!X1132+'GAME STATS'!X1191+'GAME STATS'!X1250+'GAME STATS'!X1309+'GAME STATS'!X1368+'GAME STATS'!X1427+'GAME STATS'!X1486+'GAME STATS'!X1545+'GAME STATS'!V1604+'GAME STATS'!V1663+'GAME STATS'!V1722+'GAME STATS'!V1781+'GAME STATS'!V1840+'GAME STATS'!V1899+'GAME STATS'!V1958+'GAME STATS'!X2017+'GAME STATS'!X2076+'GAME STATS'!X2135+'GAME STATS'!X2194+'GAME STATS'!X2253+'GAME STATS'!X2312+'GAME STATS'!X2371+'GAME STATS'!X2430+'GAME STATS'!X2489+'GAME STATS'!X2548+'GAME STATS'!X2607+'GAME STATS'!X2666+'GAME STATS'!X2725+'GAME STATS'!X2784+'GAME STATS'!X2843+'GAME STATS'!X2902</f>
        <v>0</v>
      </c>
      <c r="Y9" s="715">
        <f>'GAME STATS'!Z11+'GAME STATS'!Z70+'GAME STATS'!Z129+'GAME STATS'!Z188+'GAME STATS'!Z247+'GAME STATS'!Z306+'GAME STATS'!Z365+'GAME STATS'!Z424+'GAME STATS'!Z483+'GAME STATS'!Z542+'GAME STATS'!Z601+'GAME STATS'!Z660+'GAME STATS'!Z719+'GAME STATS'!Z778+'GAME STATS'!Z837+'GAME STATS'!Z896+'GAME STATS'!Z955+'GAME STATS'!Z1014+'GAME STATS'!Z1073+'GAME STATS'!Z1132+'GAME STATS'!Z1191+'GAME STATS'!Z1250+'GAME STATS'!Z1309+'GAME STATS'!Z1368+'GAME STATS'!Z1427+'GAME STATS'!Z1486+'GAME STATS'!Z1545+'GAME STATS'!W1604+'GAME STATS'!W1663+'GAME STATS'!W1722+'GAME STATS'!W1781+'GAME STATS'!W1840+'GAME STATS'!W1899+'GAME STATS'!W1958+'GAME STATS'!Z2017+'GAME STATS'!Z2076+'GAME STATS'!Z2135+'GAME STATS'!Z2194+'GAME STATS'!Z2253+'GAME STATS'!Z2312+'GAME STATS'!Z2371+'GAME STATS'!Z2430+'GAME STATS'!Z2489+'GAME STATS'!Z2548+'GAME STATS'!Z2607+'GAME STATS'!Z2666+'GAME STATS'!Z2725+'GAME STATS'!Z2784+'GAME STATS'!Z2843+'GAME STATS'!Z2902</f>
        <v>0</v>
      </c>
      <c r="Z9" s="753">
        <f>'GAME STATS'!AB11+'GAME STATS'!AB70+'GAME STATS'!AB129+'GAME STATS'!AB188+'GAME STATS'!AB247+'GAME STATS'!AB306+'GAME STATS'!AB365+'GAME STATS'!AB424+'GAME STATS'!AB483+'GAME STATS'!AB542+'GAME STATS'!AB601+'GAME STATS'!AB660+'GAME STATS'!AB719+'GAME STATS'!AB778+'GAME STATS'!AB837+'GAME STATS'!AB896+'GAME STATS'!AB955+'GAME STATS'!AB1014+'GAME STATS'!AB1073+'GAME STATS'!AB1132+'GAME STATS'!AB1191+'GAME STATS'!AB1250+'GAME STATS'!AB1309+'GAME STATS'!AB1368+'GAME STATS'!AB1427+'GAME STATS'!AB1486+'GAME STATS'!AB1545+'GAME STATS'!AB1604+'GAME STATS'!AB1663+'GAME STATS'!AB1722+'GAME STATS'!AB1781+'GAME STATS'!AB1840+'GAME STATS'!AB1899+'GAME STATS'!AB1958+'GAME STATS'!AB2017+'GAME STATS'!AB2076+'GAME STATS'!AB2135+'GAME STATS'!AB2194+'GAME STATS'!AB2253+'GAME STATS'!AB2312+'GAME STATS'!AB2371+'GAME STATS'!AB2430+'GAME STATS'!AB2489+'GAME STATS'!AB2548+'GAME STATS'!AB2607+'GAME STATS'!AB2666+'GAME STATS'!AB2725+'GAME STATS'!AB2784+'GAME STATS'!AB2843+'GAME STATS'!AB2902</f>
        <v>0</v>
      </c>
      <c r="AA9" s="754"/>
      <c r="AB9" s="756">
        <f>'GAME STATS'!AD11+'GAME STATS'!AD70+'GAME STATS'!AD129+'GAME STATS'!AD188+'GAME STATS'!AD247+'GAME STATS'!AD306+'GAME STATS'!AD365+'GAME STATS'!AD424+'GAME STATS'!AD483+'GAME STATS'!AD542+'GAME STATS'!AD601+'GAME STATS'!AD660+'GAME STATS'!AD719+'GAME STATS'!AD778+'GAME STATS'!AD837+'GAME STATS'!AD896+'GAME STATS'!AD955+'GAME STATS'!AD1014+'GAME STATS'!AD1073+'GAME STATS'!AD1132+'GAME STATS'!AD1191+'GAME STATS'!AD1250+'GAME STATS'!AD1309+'GAME STATS'!AD1368+'GAME STATS'!AD1427+'GAME STATS'!AD1486+'GAME STATS'!AD1545+'GAME STATS'!AD1604+'GAME STATS'!AD1663+'GAME STATS'!AD1722+'GAME STATS'!AD1781+'GAME STATS'!AD1840+'GAME STATS'!AD1899+'GAME STATS'!AD1958+'GAME STATS'!AD2017+'GAME STATS'!AD2076+'GAME STATS'!AD2135+'GAME STATS'!AD2194+'GAME STATS'!AD2253+'GAME STATS'!AD2312+'GAME STATS'!AD2371+'GAME STATS'!AD2430+'GAME STATS'!AD2489+'GAME STATS'!AD2548+'GAME STATS'!AD2607+'GAME STATS'!AD2666+'GAME STATS'!AD2725+'GAME STATS'!AD2784+'GAME STATS'!AD2843+'GAME STATS'!AD2902</f>
        <v>0</v>
      </c>
      <c r="AC9" s="757"/>
      <c r="AD9" s="673">
        <f>IF(Z9=0,0,(AB9/Z9)*100)</f>
        <v>0</v>
      </c>
      <c r="AE9" s="730"/>
      <c r="AF9" s="753">
        <f>'GAME STATS'!AH11+'GAME STATS'!AH70+'GAME STATS'!AH129+'GAME STATS'!AH188+'GAME STATS'!AH247+'GAME STATS'!AH306+'GAME STATS'!AH365+'GAME STATS'!AH424+'GAME STATS'!AH483+'GAME STATS'!AH542+'GAME STATS'!AH601+'GAME STATS'!AH660+'GAME STATS'!AH719+'GAME STATS'!AH778+'GAME STATS'!AH837+'GAME STATS'!AH896+'GAME STATS'!AH955+'GAME STATS'!AH1014+'GAME STATS'!AH1073+'GAME STATS'!AH1132+'GAME STATS'!AH1191+'GAME STATS'!AH1250+'GAME STATS'!AH1309+'GAME STATS'!AH1368+'GAME STATS'!AH1427+'GAME STATS'!AH1486+'GAME STATS'!AH1545+'GAME STATS'!AH1604+'GAME STATS'!AH1663+'GAME STATS'!AH1722+'GAME STATS'!AH1781+'GAME STATS'!AH1840+'GAME STATS'!AH1899+'GAME STATS'!AH1958+'GAME STATS'!AH2017+'GAME STATS'!AH2076+'GAME STATS'!AH2135+'GAME STATS'!AH2194+'GAME STATS'!AH2253+'GAME STATS'!AH2312+'GAME STATS'!AH2371+'GAME STATS'!AH2430+'GAME STATS'!AH2489+'GAME STATS'!AH2548+'GAME STATS'!AH2607+'GAME STATS'!AH2666+'GAME STATS'!AH2725+'GAME STATS'!AH2784+'GAME STATS'!AH2843+'GAME STATS'!AH2902</f>
        <v>0</v>
      </c>
      <c r="AG9" s="754"/>
      <c r="AH9" s="756">
        <f>'GAME STATS'!AJ11+'GAME STATS'!AJ70+'GAME STATS'!AJ129+'GAME STATS'!AJ188+'GAME STATS'!AJ247+'GAME STATS'!AJ306+'GAME STATS'!AJ365+'GAME STATS'!AJ424+'GAME STATS'!AJ483+'GAME STATS'!AJ542+'GAME STATS'!AJ601+'GAME STATS'!AJ660+'GAME STATS'!AJ719+'GAME STATS'!AJ778+'GAME STATS'!AJ837+'GAME STATS'!AJ896+'GAME STATS'!AJ955+'GAME STATS'!AJ1014+'GAME STATS'!AJ1073+'GAME STATS'!AJ1132+'GAME STATS'!AJ1191+'GAME STATS'!AJ1250+'GAME STATS'!AJ1309+'GAME STATS'!AJ1368+'GAME STATS'!AJ1427+'GAME STATS'!AJ1486+'GAME STATS'!AJ1545+'GAME STATS'!AJ1604+'GAME STATS'!AJ1663+'GAME STATS'!AJ1722+'GAME STATS'!AJ1781+'GAME STATS'!AJ1840+'GAME STATS'!AJ1899+'GAME STATS'!AJ1958+'GAME STATS'!AJ2017+'GAME STATS'!AJ2076+'GAME STATS'!AJ2135+'GAME STATS'!AJ2194+'GAME STATS'!AJ2253+'GAME STATS'!AJ2312+'GAME STATS'!AJ2371+'GAME STATS'!AJ2430+'GAME STATS'!AJ2489+'GAME STATS'!AJ2548+'GAME STATS'!AJ2607+'GAME STATS'!AJ2666+'GAME STATS'!AJ2725+'GAME STATS'!AJ2784+'GAME STATS'!AJ2843+'GAME STATS'!AJ2902</f>
        <v>0</v>
      </c>
      <c r="AI9" s="757"/>
      <c r="AJ9" s="673">
        <f>IF(AF9=0,0,(AH9/AF9)*100)</f>
        <v>0</v>
      </c>
      <c r="AK9" s="730"/>
      <c r="AL9" s="753">
        <f>'GAME STATS'!AN11+'GAME STATS'!AN70+'GAME STATS'!AN129+'GAME STATS'!AN188+'GAME STATS'!AN247+'GAME STATS'!AN306+'GAME STATS'!AN365+'GAME STATS'!AN424+'GAME STATS'!AN483+'GAME STATS'!AN542+'GAME STATS'!AN601+'GAME STATS'!AN660+'GAME STATS'!AN719+'GAME STATS'!AN778+'GAME STATS'!AN837+'GAME STATS'!AN896+'GAME STATS'!AN955+'GAME STATS'!AN1014+'GAME STATS'!AN1073+'GAME STATS'!AN1132+'GAME STATS'!AN1191+'GAME STATS'!AN1250+'GAME STATS'!AN1309+'GAME STATS'!AN1368+'GAME STATS'!AN1427+'GAME STATS'!AN1486+'GAME STATS'!AN1545+'GAME STATS'!AN1604+'GAME STATS'!AN1663+'GAME STATS'!AN1722+'GAME STATS'!AN1781+'GAME STATS'!AN1840+'GAME STATS'!AN1899+'GAME STATS'!AN1958+'GAME STATS'!AN2017+'GAME STATS'!AN2076+'GAME STATS'!AN2135+'GAME STATS'!AN2194+'GAME STATS'!AN2253+'GAME STATS'!AN2312+'GAME STATS'!AN2371+'GAME STATS'!AN2430+'GAME STATS'!AN2489+'GAME STATS'!AN2548+'GAME STATS'!AN2607+'GAME STATS'!AN2666+'GAME STATS'!AN2725+'GAME STATS'!AN2784+'GAME STATS'!AN2843+'GAME STATS'!AN2902</f>
        <v>0</v>
      </c>
      <c r="AM9" s="754"/>
      <c r="AN9" s="756">
        <f>'GAME STATS'!AP11+'GAME STATS'!AP70+'GAME STATS'!AP129+'GAME STATS'!AP188+'GAME STATS'!AP247+'GAME STATS'!AP306+'GAME STATS'!AP365+'GAME STATS'!AP424+'GAME STATS'!AP483+'GAME STATS'!AP542+'GAME STATS'!AP601+'GAME STATS'!AP660+'GAME STATS'!AP719+'GAME STATS'!AP778+'GAME STATS'!AP837+'GAME STATS'!AP896+'GAME STATS'!AP955+'GAME STATS'!AP1014+'GAME STATS'!AP1073+'GAME STATS'!AP1132+'GAME STATS'!AP1191+'GAME STATS'!AP1250+'GAME STATS'!AP1309+'GAME STATS'!AP1368+'GAME STATS'!AP1427+'GAME STATS'!AP1486+'GAME STATS'!AP1545+'GAME STATS'!AP1604+'GAME STATS'!AP1663+'GAME STATS'!AP1722+'GAME STATS'!AP1781+'GAME STATS'!AP1840+'GAME STATS'!AP1899+'GAME STATS'!AP1958+'GAME STATS'!AP2017+'GAME STATS'!AP2076+'GAME STATS'!AP2135+'GAME STATS'!AP2194+'GAME STATS'!AP2253+'GAME STATS'!AP2312+'GAME STATS'!AP2371+'GAME STATS'!AP2430+'GAME STATS'!AP2489+'GAME STATS'!AP2548+'GAME STATS'!AP2607+'GAME STATS'!AP2666+'GAME STATS'!AP2725+'GAME STATS'!AP2784+'GAME STATS'!AP2843+'GAME STATS'!AP2902</f>
        <v>0</v>
      </c>
      <c r="AO9" s="757"/>
      <c r="AP9" s="673">
        <f>IF(AL9=0,0,(AN9/AL9)*100)</f>
        <v>0</v>
      </c>
      <c r="AQ9" s="730"/>
      <c r="AR9" s="753">
        <f>Z9+AF9+AL9</f>
        <v>0</v>
      </c>
      <c r="AS9" s="754"/>
      <c r="AT9" s="756">
        <f>AB9+AH9+AN9</f>
        <v>0</v>
      </c>
      <c r="AU9" s="757"/>
      <c r="AV9" s="673">
        <f>IF(AR9=0,0,(AT9/AR9)*100)</f>
        <v>0</v>
      </c>
      <c r="AW9" s="730"/>
      <c r="AX9" s="753">
        <f>'GAME STATS'!AZ11+'GAME STATS'!AZ70+'GAME STATS'!AZ129+'GAME STATS'!AZ188+'GAME STATS'!AZ247+'GAME STATS'!AZ306+'GAME STATS'!AZ365+'GAME STATS'!AZ424+'GAME STATS'!AZ483+'GAME STATS'!AZ542+'GAME STATS'!AZ601+'GAME STATS'!AZ660+'GAME STATS'!AZ719+'GAME STATS'!AZ778+'GAME STATS'!AZ837+'GAME STATS'!AZ896+'GAME STATS'!AZ955+'GAME STATS'!AZ1014+'GAME STATS'!AZ1073+'GAME STATS'!AZ1132+'GAME STATS'!AZ1191+'GAME STATS'!AZ1250+'GAME STATS'!AZ1309+'GAME STATS'!AZ1368+'GAME STATS'!AZ1427+'GAME STATS'!AZ1486+'GAME STATS'!AZ1545+'GAME STATS'!AZ1604+'GAME STATS'!AZ1663+'GAME STATS'!AZ1722+'GAME STATS'!AZ1781+'GAME STATS'!AZ1840+'GAME STATS'!AZ1899+'GAME STATS'!AZ1958+'GAME STATS'!AZ2017+'GAME STATS'!AZ2076+'GAME STATS'!AZ2135+'GAME STATS'!AZ2194+'GAME STATS'!AZ2253+'GAME STATS'!AZ2312+'GAME STATS'!AZ2371+'GAME STATS'!AZ2430+'GAME STATS'!AZ2489+'GAME STATS'!AZ2548+'GAME STATS'!AZ2607+'GAME STATS'!AZ2666+'GAME STATS'!AZ2725+'GAME STATS'!AZ2784+'GAME STATS'!AZ2843+'GAME STATS'!AZ2902</f>
        <v>0</v>
      </c>
      <c r="AY9" s="754"/>
      <c r="AZ9" s="756">
        <f>'GAME STATS'!BB11+'GAME STATS'!BB70+'GAME STATS'!BB129+'GAME STATS'!BB188+'GAME STATS'!BB247+'GAME STATS'!BB306+'GAME STATS'!BB365+'GAME STATS'!BB424+'GAME STATS'!BB483+'GAME STATS'!BB542+'GAME STATS'!BB601+'GAME STATS'!BB660+'GAME STATS'!BB719+'GAME STATS'!BB778+'GAME STATS'!BB837+'GAME STATS'!BB896+'GAME STATS'!BB955+'GAME STATS'!BB1014+'GAME STATS'!BB1073+'GAME STATS'!BB1132+'GAME STATS'!BB1191+'GAME STATS'!BB1250+'GAME STATS'!BB1309+'GAME STATS'!BB1368+'GAME STATS'!BB1427+'GAME STATS'!BB1486+'GAME STATS'!BB1545+'GAME STATS'!BB1604+'GAME STATS'!BB1663+'GAME STATS'!BB1722+'GAME STATS'!BB1781+'GAME STATS'!BB1840+'GAME STATS'!BB1899+'GAME STATS'!BB1958+'GAME STATS'!BB2017+'GAME STATS'!BB2076+'GAME STATS'!BB2135+'GAME STATS'!BB2194+'GAME STATS'!BB2253+'GAME STATS'!BB2312+'GAME STATS'!BB2371+'GAME STATS'!BB2430+'GAME STATS'!BB2489+'GAME STATS'!BB2548+'GAME STATS'!BB2607+'GAME STATS'!BB2666+'GAME STATS'!BB2725+'GAME STATS'!BB2784+'GAME STATS'!BB2843+'GAME STATS'!BB2902</f>
        <v>0</v>
      </c>
      <c r="BA9" s="757"/>
      <c r="BB9" s="673">
        <f>IF(AX9=0,0,(AZ9/AX9)*100)</f>
        <v>0</v>
      </c>
      <c r="BC9" s="730"/>
      <c r="BD9" s="697">
        <f>Z9+AF9+AL9+AX9</f>
        <v>0</v>
      </c>
      <c r="BE9" s="698"/>
      <c r="BF9" s="695">
        <f>AB9+AH9+AN9+AZ9</f>
        <v>0</v>
      </c>
      <c r="BG9" s="696"/>
      <c r="BH9" s="673">
        <f>IF(BD9=0,0,(BF9/BD9)*100)</f>
        <v>0</v>
      </c>
      <c r="BI9" s="730"/>
      <c r="BJ9" s="775">
        <f>(AB9*2)+(AH9*2)+(AN9*3)+AZ9</f>
        <v>0</v>
      </c>
      <c r="BK9" s="776"/>
      <c r="BL9" s="777"/>
      <c r="BM9" s="216"/>
      <c r="BN9" s="216"/>
    </row>
    <row r="10" spans="1:66" s="37" customFormat="1" ht="24.95" customHeight="1">
      <c r="A10" s="216"/>
      <c r="B10" s="759"/>
      <c r="C10" s="785" t="str">
        <f>IF(ROSTER!D$8="","",ROSTER!D$8)</f>
        <v/>
      </c>
      <c r="D10" s="786"/>
      <c r="E10" s="787"/>
      <c r="F10" s="667"/>
      <c r="G10" s="763"/>
      <c r="H10" s="667"/>
      <c r="I10" s="763"/>
      <c r="J10" s="704"/>
      <c r="K10" s="667"/>
      <c r="L10" s="755"/>
      <c r="M10" s="659"/>
      <c r="N10" s="660"/>
      <c r="O10" s="760" t="s">
        <v>16</v>
      </c>
      <c r="P10" s="761"/>
      <c r="Q10" s="667"/>
      <c r="R10" s="755"/>
      <c r="S10" s="659"/>
      <c r="T10" s="660"/>
      <c r="U10" s="663" t="s">
        <v>16</v>
      </c>
      <c r="V10" s="664"/>
      <c r="W10" s="704"/>
      <c r="X10" s="704"/>
      <c r="Y10" s="704"/>
      <c r="Z10" s="667"/>
      <c r="AA10" s="755"/>
      <c r="AB10" s="659"/>
      <c r="AC10" s="660"/>
      <c r="AD10" s="731"/>
      <c r="AE10" s="732"/>
      <c r="AF10" s="667"/>
      <c r="AG10" s="755"/>
      <c r="AH10" s="659"/>
      <c r="AI10" s="660"/>
      <c r="AJ10" s="731"/>
      <c r="AK10" s="732"/>
      <c r="AL10" s="667"/>
      <c r="AM10" s="755"/>
      <c r="AN10" s="659"/>
      <c r="AO10" s="660"/>
      <c r="AP10" s="731"/>
      <c r="AQ10" s="732"/>
      <c r="AR10" s="667"/>
      <c r="AS10" s="755"/>
      <c r="AT10" s="659"/>
      <c r="AU10" s="660"/>
      <c r="AV10" s="731"/>
      <c r="AW10" s="732"/>
      <c r="AX10" s="667"/>
      <c r="AY10" s="755"/>
      <c r="AZ10" s="659"/>
      <c r="BA10" s="660"/>
      <c r="BB10" s="731"/>
      <c r="BC10" s="732"/>
      <c r="BD10" s="697"/>
      <c r="BE10" s="698"/>
      <c r="BF10" s="695"/>
      <c r="BG10" s="696"/>
      <c r="BH10" s="731"/>
      <c r="BI10" s="732"/>
      <c r="BJ10" s="778"/>
      <c r="BK10" s="779"/>
      <c r="BL10" s="780"/>
      <c r="BM10" s="216"/>
      <c r="BN10" s="216"/>
    </row>
    <row r="11" spans="1:66" ht="24.95" customHeight="1">
      <c r="A11" s="135"/>
      <c r="B11" s="768" t="str">
        <f>IF(ROSTER!B10="","",ROSTER!B10)</f>
        <v/>
      </c>
      <c r="C11" s="789" t="str">
        <f>IF(ROSTER!C$10="","",ROSTER!C$10)</f>
        <v/>
      </c>
      <c r="D11" s="790"/>
      <c r="E11" s="791"/>
      <c r="F11" s="773">
        <f>'GAME STATS'!F13+'GAME STATS'!F72+'GAME STATS'!F131+'GAME STATS'!F190+'GAME STATS'!F249+'GAME STATS'!F308+'GAME STATS'!F367+'GAME STATS'!F426+'GAME STATS'!F485+'GAME STATS'!F544+'GAME STATS'!F603+'GAME STATS'!F662+'GAME STATS'!F721+'GAME STATS'!F780+'GAME STATS'!F839+'GAME STATS'!F898+'GAME STATS'!F957+'GAME STATS'!F1016+'GAME STATS'!F1075+'GAME STATS'!F1134+'GAME STATS'!F1193+'GAME STATS'!F1252+'GAME STATS'!F1311+'GAME STATS'!F1370+'GAME STATS'!F1429+'GAME STATS'!F1488+'GAME STATS'!F1547+'GAME STATS'!F1606+'GAME STATS'!F1665+'GAME STATS'!F1724+'GAME STATS'!F1783+'GAME STATS'!F1842+'GAME STATS'!F1901+'GAME STATS'!F1960+'GAME STATS'!F2019+'GAME STATS'!F2078+'GAME STATS'!F2137+'GAME STATS'!F2196+'GAME STATS'!F2255+'GAME STATS'!F2314+'GAME STATS'!F2373+'GAME STATS'!F2432+'GAME STATS'!F2491+'GAME STATS'!F2550+'GAME STATS'!F2609+'GAME STATS'!F2668+'GAME STATS'!F2727+'GAME STATS'!F2786+'GAME STATS'!F2845+'GAME STATS'!F2904</f>
        <v>0</v>
      </c>
      <c r="G11" s="774"/>
      <c r="H11" s="773">
        <f>'GAME STATS'!G13+'GAME STATS'!G72+'GAME STATS'!G131+'GAME STATS'!G190+'GAME STATS'!G249+'GAME STATS'!G308+'GAME STATS'!G367+'GAME STATS'!G426+'GAME STATS'!G485+'GAME STATS'!G544+'GAME STATS'!G603+'GAME STATS'!G662+'GAME STATS'!G721+'GAME STATS'!G780+'GAME STATS'!G839+'GAME STATS'!G898+'GAME STATS'!G957+'GAME STATS'!G1016+'GAME STATS'!G1075+'GAME STATS'!G1134+'GAME STATS'!G1193+'GAME STATS'!G1252+'GAME STATS'!G1311+'GAME STATS'!G1370+'GAME STATS'!G1429+'GAME STATS'!G1488+'GAME STATS'!G1547+'GAME STATS'!G1606+'GAME STATS'!G1665+'GAME STATS'!G1724+'GAME STATS'!G1783+'GAME STATS'!G1842+'GAME STATS'!G1901+'GAME STATS'!G1960+'GAME STATS'!G2019+'GAME STATS'!G2078+'GAME STATS'!G2137+'GAME STATS'!G2196+'GAME STATS'!G2255+'GAME STATS'!G2314+'GAME STATS'!G2373+'GAME STATS'!G2432+'GAME STATS'!G2491+'GAME STATS'!G2550+'GAME STATS'!G2609+'GAME STATS'!G2668+'GAME STATS'!G2727+'GAME STATS'!G2786+'GAME STATS'!G2845+'GAME STATS'!G2904</f>
        <v>0</v>
      </c>
      <c r="I11" s="774"/>
      <c r="J11" s="703">
        <f>'GAME STATS'!H13+'GAME STATS'!H72+'GAME STATS'!H131+'GAME STATS'!H190+'GAME STATS'!H249+'GAME STATS'!H308+'GAME STATS'!H367+'GAME STATS'!H426+'GAME STATS'!H485+'GAME STATS'!H544+'GAME STATS'!H603+'GAME STATS'!H662+'GAME STATS'!H721+'GAME STATS'!H780+'GAME STATS'!H839+'GAME STATS'!H898+'GAME STATS'!H957+'GAME STATS'!H1016+'GAME STATS'!H1075+'GAME STATS'!H1134+'GAME STATS'!H1193+'GAME STATS'!H1252+'GAME STATS'!H1311+'GAME STATS'!H1370+'GAME STATS'!H1429+'GAME STATS'!H1488+'GAME STATS'!H1547+'GAME STATS'!H1606+'GAME STATS'!H1665+'GAME STATS'!H1724+'GAME STATS'!H1783+'GAME STATS'!H1842+'GAME STATS'!H1901+'GAME STATS'!H1960+'GAME STATS'!H2019+'GAME STATS'!H2078+'GAME STATS'!H2137+'GAME STATS'!H2196+'GAME STATS'!H2255+'GAME STATS'!H2314+'GAME STATS'!H2373+'GAME STATS'!H2432+'GAME STATS'!H2491+'GAME STATS'!H2550+'GAME STATS'!H2609+'GAME STATS'!H2668+'GAME STATS'!H2727+'GAME STATS'!H2786+'GAME STATS'!H2845+'GAME STATS'!H2904</f>
        <v>0</v>
      </c>
      <c r="K11" s="697">
        <f>'GAME STATS'!J13+'GAME STATS'!J72+'GAME STATS'!J131+'GAME STATS'!J190+'GAME STATS'!J249+'GAME STATS'!J308+'GAME STATS'!J367+'GAME STATS'!J426+'GAME STATS'!J485+'GAME STATS'!J544+'GAME STATS'!J603+'GAME STATS'!J662+'GAME STATS'!J721+'GAME STATS'!J780+'GAME STATS'!J839+'GAME STATS'!J898+'GAME STATS'!J957+'GAME STATS'!J1016+'GAME STATS'!J1075+'GAME STATS'!J1134+'GAME STATS'!J1193+'GAME STATS'!J1252+'GAME STATS'!J1311+'GAME STATS'!J1370+'GAME STATS'!J1429+'GAME STATS'!J1488+'GAME STATS'!J1547+'GAME STATS'!J1606+'GAME STATS'!J1665+'GAME STATS'!J1724+'GAME STATS'!J1783+'GAME STATS'!J1842+'GAME STATS'!J1901+'GAME STATS'!J1960+'GAME STATS'!J2019+'GAME STATS'!J2078+'GAME STATS'!J2137+'GAME STATS'!J2196+'GAME STATS'!J2255+'GAME STATS'!J2314+'GAME STATS'!J2373+'GAME STATS'!J2432+'GAME STATS'!J2491+'GAME STATS'!J2550+'GAME STATS'!J2609+'GAME STATS'!J2668+'GAME STATS'!J2727+'GAME STATS'!J2786+'GAME STATS'!J2845+'GAME STATS'!J2904</f>
        <v>0</v>
      </c>
      <c r="L11" s="698"/>
      <c r="M11" s="695">
        <f>'GAME STATS'!L13+'GAME STATS'!L72+'GAME STATS'!L131+'GAME STATS'!L190+'GAME STATS'!L249+'GAME STATS'!L308+'GAME STATS'!L367+'GAME STATS'!L426+'GAME STATS'!L485+'GAME STATS'!L544+'GAME STATS'!L603+'GAME STATS'!L662+'GAME STATS'!L721+'GAME STATS'!L780+'GAME STATS'!L839+'GAME STATS'!L898+'GAME STATS'!L957+'GAME STATS'!L1016+'GAME STATS'!L1075+'GAME STATS'!L1134+'GAME STATS'!L1193+'GAME STATS'!L1252+'GAME STATS'!L1311+'GAME STATS'!L1370+'GAME STATS'!L1429+'GAME STATS'!L1488+'GAME STATS'!L1547+'GAME STATS'!L1606+'GAME STATS'!L1665+'GAME STATS'!L1724+'GAME STATS'!L1783+'GAME STATS'!L1842+'GAME STATS'!L1901+'GAME STATS'!L1960+'GAME STATS'!L2019+'GAME STATS'!L2078+'GAME STATS'!L2137+'GAME STATS'!L2196+'GAME STATS'!L2255+'GAME STATS'!L2314+'GAME STATS'!L2373+'GAME STATS'!L2432+'GAME STATS'!L2491+'GAME STATS'!L2550+'GAME STATS'!L2609+'GAME STATS'!L2668+'GAME STATS'!L2727+'GAME STATS'!L2786+'GAME STATS'!L2845+'GAME STATS'!L2904</f>
        <v>0</v>
      </c>
      <c r="N11" s="696"/>
      <c r="O11" s="769">
        <f>K11+M11</f>
        <v>0</v>
      </c>
      <c r="P11" s="770"/>
      <c r="Q11" s="697">
        <f>'GAME STATS'!P13+'GAME STATS'!P72+'GAME STATS'!P131+'GAME STATS'!P190+'GAME STATS'!P249+'GAME STATS'!P308+'GAME STATS'!P367+'GAME STATS'!P426+'GAME STATS'!P485+'GAME STATS'!P544+'GAME STATS'!P603+'GAME STATS'!P662+'GAME STATS'!P721+'GAME STATS'!P780+'GAME STATS'!P839+'GAME STATS'!P898+'GAME STATS'!P957+'GAME STATS'!P1016+'GAME STATS'!P1075+'GAME STATS'!P1134+'GAME STATS'!P1193+'GAME STATS'!P1252+'GAME STATS'!P1311+'GAME STATS'!P1370+'GAME STATS'!P1429+'GAME STATS'!P1488+'GAME STATS'!P1547+'GAME STATS'!P1606+'GAME STATS'!P1665+'GAME STATS'!P1724+'GAME STATS'!P1783+'GAME STATS'!P1842+'GAME STATS'!P1901+'GAME STATS'!P1960+'GAME STATS'!P2019+'GAME STATS'!P2078+'GAME STATS'!P2137+'GAME STATS'!P2196+'GAME STATS'!P2255+'GAME STATS'!P2314+'GAME STATS'!P2373+'GAME STATS'!P2432+'GAME STATS'!P2491+'GAME STATS'!P2550+'GAME STATS'!P2609+'GAME STATS'!P2668+'GAME STATS'!P2727+'GAME STATS'!P2786+'GAME STATS'!P2845+'GAME STATS'!P2904</f>
        <v>0</v>
      </c>
      <c r="R11" s="698"/>
      <c r="S11" s="695">
        <f>'GAME STATS'!R13+'GAME STATS'!R72+'GAME STATS'!R131+'GAME STATS'!R190+'GAME STATS'!R249+'GAME STATS'!R308+'GAME STATS'!R367+'GAME STATS'!R426+'GAME STATS'!R485+'GAME STATS'!R544+'GAME STATS'!R603+'GAME STATS'!R662+'GAME STATS'!R721+'GAME STATS'!R780+'GAME STATS'!R839+'GAME STATS'!R898+'GAME STATS'!R957+'GAME STATS'!R1016+'GAME STATS'!R1075+'GAME STATS'!R1134+'GAME STATS'!R1193+'GAME STATS'!R1252+'GAME STATS'!R1311+'GAME STATS'!R1370+'GAME STATS'!R1429+'GAME STATS'!R1488+'GAME STATS'!R1547+'GAME STATS'!R1606+'GAME STATS'!R1665+'GAME STATS'!R1724+'GAME STATS'!R1783+'GAME STATS'!R1842+'GAME STATS'!R1901+'GAME STATS'!R1960+'GAME STATS'!R2019+'GAME STATS'!R2078+'GAME STATS'!R2137+'GAME STATS'!R2196+'GAME STATS'!R2255+'GAME STATS'!R2314+'GAME STATS'!R2373+'GAME STATS'!R2432+'GAME STATS'!R2491+'GAME STATS'!R2550+'GAME STATS'!R2609+'GAME STATS'!R2668+'GAME STATS'!R2727+'GAME STATS'!R2786+'GAME STATS'!R2845+'GAME STATS'!R2904</f>
        <v>0</v>
      </c>
      <c r="T11" s="696"/>
      <c r="U11" s="771">
        <f>S11-Q11</f>
        <v>0</v>
      </c>
      <c r="V11" s="772"/>
      <c r="W11" s="700">
        <f>'GAME STATS'!V13+'GAME STATS'!V72+'GAME STATS'!V131+'GAME STATS'!V190+'GAME STATS'!V249+'GAME STATS'!V308+'GAME STATS'!V367+'GAME STATS'!V426+'GAME STATS'!V485+'GAME STATS'!V544+'GAME STATS'!V603+'GAME STATS'!V662+'GAME STATS'!V721+'GAME STATS'!V780+'GAME STATS'!V839+'GAME STATS'!V898+'GAME STATS'!V957+'GAME STATS'!V1016+'GAME STATS'!V1075+'GAME STATS'!V1134+'GAME STATS'!V1193+'GAME STATS'!V1252+'GAME STATS'!V1311+'GAME STATS'!V1370+'GAME STATS'!V1429+'GAME STATS'!V1488+'GAME STATS'!V1547+'GAME STATS'!U1606+'GAME STATS'!U1665+'GAME STATS'!U1724+'GAME STATS'!U1783+'GAME STATS'!U1842+'GAME STATS'!U1901+'GAME STATS'!U1960+'GAME STATS'!V2019+'GAME STATS'!V2078+'GAME STATS'!V2137+'GAME STATS'!V2196+'GAME STATS'!V2255+'GAME STATS'!V2314+'GAME STATS'!V2373+'GAME STATS'!V2432+'GAME STATS'!V2491+'GAME STATS'!V2550+'GAME STATS'!V2609+'GAME STATS'!V2668+'GAME STATS'!V2727+'GAME STATS'!V2786+'GAME STATS'!V2845+'GAME STATS'!V2904</f>
        <v>0</v>
      </c>
      <c r="X11" s="700">
        <f>'GAME STATS'!X13+'GAME STATS'!X72+'GAME STATS'!X131+'GAME STATS'!X190+'GAME STATS'!X249+'GAME STATS'!X308+'GAME STATS'!X367+'GAME STATS'!X426+'GAME STATS'!X485+'GAME STATS'!X544+'GAME STATS'!X603+'GAME STATS'!X662+'GAME STATS'!X721+'GAME STATS'!X780+'GAME STATS'!X839+'GAME STATS'!X898+'GAME STATS'!X957+'GAME STATS'!X1016+'GAME STATS'!X1075+'GAME STATS'!X1134+'GAME STATS'!X1193+'GAME STATS'!X1252+'GAME STATS'!X1311+'GAME STATS'!X1370+'GAME STATS'!X1429+'GAME STATS'!X1488+'GAME STATS'!X1547+'GAME STATS'!V1606+'GAME STATS'!V1665+'GAME STATS'!V1724+'GAME STATS'!V1783+'GAME STATS'!V1842+'GAME STATS'!V1901+'GAME STATS'!V1960+'GAME STATS'!X2019+'GAME STATS'!X2078+'GAME STATS'!X2137+'GAME STATS'!X2196+'GAME STATS'!X2255+'GAME STATS'!X2314+'GAME STATS'!X2373+'GAME STATS'!X2432+'GAME STATS'!X2491+'GAME STATS'!X2550+'GAME STATS'!X2609+'GAME STATS'!X2668+'GAME STATS'!X2727+'GAME STATS'!X2786+'GAME STATS'!X2845+'GAME STATS'!X2904</f>
        <v>0</v>
      </c>
      <c r="Y11" s="700">
        <f>'GAME STATS'!Z13+'GAME STATS'!Z72+'GAME STATS'!Z131+'GAME STATS'!Z190+'GAME STATS'!Z249+'GAME STATS'!Z308+'GAME STATS'!Z367+'GAME STATS'!Z426+'GAME STATS'!Z485+'GAME STATS'!Z544+'GAME STATS'!Z603+'GAME STATS'!Z662+'GAME STATS'!Z721+'GAME STATS'!Z780+'GAME STATS'!Z839+'GAME STATS'!Z898+'GAME STATS'!Z957+'GAME STATS'!Z1016+'GAME STATS'!Z1075+'GAME STATS'!Z1134+'GAME STATS'!Z1193+'GAME STATS'!Z1252+'GAME STATS'!Z1311+'GAME STATS'!Z1370+'GAME STATS'!Z1429+'GAME STATS'!Z1488+'GAME STATS'!Z1547+'GAME STATS'!W1606+'GAME STATS'!W1665+'GAME STATS'!W1724+'GAME STATS'!W1783+'GAME STATS'!W1842+'GAME STATS'!W1901+'GAME STATS'!W1960+'GAME STATS'!Z2019+'GAME STATS'!Z2078+'GAME STATS'!Z2137+'GAME STATS'!Z2196+'GAME STATS'!Z2255+'GAME STATS'!Z2314+'GAME STATS'!Z2373+'GAME STATS'!Z2432+'GAME STATS'!Z2491+'GAME STATS'!Z2550+'GAME STATS'!Z2609+'GAME STATS'!Z2668+'GAME STATS'!Z2727+'GAME STATS'!Z2786+'GAME STATS'!Z2845+'GAME STATS'!Z2904</f>
        <v>0</v>
      </c>
      <c r="Z11" s="697">
        <f>'GAME STATS'!AB13+'GAME STATS'!AB72+'GAME STATS'!AB131+'GAME STATS'!AB190+'GAME STATS'!AB249+'GAME STATS'!AB308+'GAME STATS'!AB367+'GAME STATS'!AB426+'GAME STATS'!AB485+'GAME STATS'!AB544+'GAME STATS'!AB603+'GAME STATS'!AB662+'GAME STATS'!AB721+'GAME STATS'!AB780+'GAME STATS'!AB839+'GAME STATS'!AB898+'GAME STATS'!AB957+'GAME STATS'!AB1016+'GAME STATS'!AB1075+'GAME STATS'!AB1134+'GAME STATS'!AB1193+'GAME STATS'!AB1252+'GAME STATS'!AB1311+'GAME STATS'!AB1370+'GAME STATS'!AB1429+'GAME STATS'!AB1488+'GAME STATS'!AB1547+'GAME STATS'!AB1606+'GAME STATS'!AB1665+'GAME STATS'!AB1724+'GAME STATS'!AB1783+'GAME STATS'!AB1842+'GAME STATS'!AB1901+'GAME STATS'!AB1960+'GAME STATS'!AB2019+'GAME STATS'!AB2078+'GAME STATS'!AB2137+'GAME STATS'!AB2196+'GAME STATS'!AB2255+'GAME STATS'!AB2314+'GAME STATS'!AB2373+'GAME STATS'!AB2432+'GAME STATS'!AB2491+'GAME STATS'!AB2550+'GAME STATS'!AB2609+'GAME STATS'!AB2668+'GAME STATS'!AB2727+'GAME STATS'!AB2786+'GAME STATS'!AB2845+'GAME STATS'!AB2904</f>
        <v>0</v>
      </c>
      <c r="AA11" s="698"/>
      <c r="AB11" s="695">
        <f>'GAME STATS'!AD13+'GAME STATS'!AD72+'GAME STATS'!AD131+'GAME STATS'!AD190+'GAME STATS'!AD249+'GAME STATS'!AD308+'GAME STATS'!AD367+'GAME STATS'!AD426+'GAME STATS'!AD485+'GAME STATS'!AD544+'GAME STATS'!AD603+'GAME STATS'!AD662+'GAME STATS'!AD721+'GAME STATS'!AD780+'GAME STATS'!AD839+'GAME STATS'!AD898+'GAME STATS'!AD957+'GAME STATS'!AD1016+'GAME STATS'!AD1075+'GAME STATS'!AD1134+'GAME STATS'!AD1193+'GAME STATS'!AD1252+'GAME STATS'!AD1311+'GAME STATS'!AD1370+'GAME STATS'!AD1429+'GAME STATS'!AD1488+'GAME STATS'!AD1547+'GAME STATS'!AD1606+'GAME STATS'!AD1665+'GAME STATS'!AD1724+'GAME STATS'!AD1783+'GAME STATS'!AD1842+'GAME STATS'!AD1901+'GAME STATS'!AD1960+'GAME STATS'!AD2019+'GAME STATS'!AD2078+'GAME STATS'!AD2137+'GAME STATS'!AD2196+'GAME STATS'!AD2255+'GAME STATS'!AD2314+'GAME STATS'!AD2373+'GAME STATS'!AD2432+'GAME STATS'!AD2491+'GAME STATS'!AD2550+'GAME STATS'!AD2609+'GAME STATS'!AD2668+'GAME STATS'!AD2727+'GAME STATS'!AD2786+'GAME STATS'!AD2845+'GAME STATS'!AD2904</f>
        <v>0</v>
      </c>
      <c r="AC11" s="696"/>
      <c r="AD11" s="690">
        <f>IF(Z11=0,0,(AB11/Z11)*100)</f>
        <v>0</v>
      </c>
      <c r="AE11" s="691"/>
      <c r="AF11" s="697">
        <f>'GAME STATS'!AH13+'GAME STATS'!AH72+'GAME STATS'!AH131+'GAME STATS'!AH190+'GAME STATS'!AH249+'GAME STATS'!AH308+'GAME STATS'!AH367+'GAME STATS'!AH426+'GAME STATS'!AH485+'GAME STATS'!AH544+'GAME STATS'!AH603+'GAME STATS'!AH662+'GAME STATS'!AH721+'GAME STATS'!AH780+'GAME STATS'!AH839+'GAME STATS'!AH898+'GAME STATS'!AH957+'GAME STATS'!AH1016+'GAME STATS'!AH1075+'GAME STATS'!AH1134+'GAME STATS'!AH1193+'GAME STATS'!AH1252+'GAME STATS'!AH1311+'GAME STATS'!AH1370+'GAME STATS'!AH1429+'GAME STATS'!AH1488+'GAME STATS'!AH1547+'GAME STATS'!AH1606+'GAME STATS'!AH1665+'GAME STATS'!AH1724+'GAME STATS'!AH1783+'GAME STATS'!AH1842+'GAME STATS'!AH1901+'GAME STATS'!AH1960+'GAME STATS'!AH2019+'GAME STATS'!AH2078+'GAME STATS'!AH2137+'GAME STATS'!AH2196+'GAME STATS'!AH2255+'GAME STATS'!AH2314+'GAME STATS'!AH2373+'GAME STATS'!AH2432+'GAME STATS'!AH2491+'GAME STATS'!AH2550+'GAME STATS'!AH2609+'GAME STATS'!AH2668+'GAME STATS'!AH2727+'GAME STATS'!AH2786+'GAME STATS'!AH2845+'GAME STATS'!AH2904</f>
        <v>0</v>
      </c>
      <c r="AG11" s="698"/>
      <c r="AH11" s="695">
        <f>'GAME STATS'!AJ13+'GAME STATS'!AJ72+'GAME STATS'!AJ131+'GAME STATS'!AJ190+'GAME STATS'!AJ249+'GAME STATS'!AJ308+'GAME STATS'!AJ367+'GAME STATS'!AJ426+'GAME STATS'!AJ485+'GAME STATS'!AJ544+'GAME STATS'!AJ603+'GAME STATS'!AJ662+'GAME STATS'!AJ721+'GAME STATS'!AJ780+'GAME STATS'!AJ839+'GAME STATS'!AJ898+'GAME STATS'!AJ957+'GAME STATS'!AJ1016+'GAME STATS'!AJ1075+'GAME STATS'!AJ1134+'GAME STATS'!AJ1193+'GAME STATS'!AJ1252+'GAME STATS'!AJ1311+'GAME STATS'!AJ1370+'GAME STATS'!AJ1429+'GAME STATS'!AJ1488+'GAME STATS'!AJ1547+'GAME STATS'!AJ1606+'GAME STATS'!AJ1665+'GAME STATS'!AJ1724+'GAME STATS'!AJ1783+'GAME STATS'!AJ1842+'GAME STATS'!AJ1901+'GAME STATS'!AJ1960+'GAME STATS'!AJ2019+'GAME STATS'!AJ2078+'GAME STATS'!AJ2137+'GAME STATS'!AJ2196+'GAME STATS'!AJ2255+'GAME STATS'!AJ2314+'GAME STATS'!AJ2373+'GAME STATS'!AJ2432+'GAME STATS'!AJ2491+'GAME STATS'!AJ2550+'GAME STATS'!AJ2609+'GAME STATS'!AJ2668+'GAME STATS'!AJ2727+'GAME STATS'!AJ2786+'GAME STATS'!AJ2845+'GAME STATS'!AJ2904</f>
        <v>0</v>
      </c>
      <c r="AI11" s="696"/>
      <c r="AJ11" s="690">
        <f>IF(AF11=0,0,(AH11/AF11)*100)</f>
        <v>0</v>
      </c>
      <c r="AK11" s="691"/>
      <c r="AL11" s="697">
        <f>'GAME STATS'!AN13+'GAME STATS'!AN72+'GAME STATS'!AN131+'GAME STATS'!AN190+'GAME STATS'!AN249+'GAME STATS'!AN308+'GAME STATS'!AN367+'GAME STATS'!AN426+'GAME STATS'!AN485+'GAME STATS'!AN544+'GAME STATS'!AN603+'GAME STATS'!AN662+'GAME STATS'!AN721+'GAME STATS'!AN780+'GAME STATS'!AN839+'GAME STATS'!AN898+'GAME STATS'!AN957+'GAME STATS'!AN1016+'GAME STATS'!AN1075+'GAME STATS'!AN1134+'GAME STATS'!AN1193+'GAME STATS'!AN1252+'GAME STATS'!AN1311+'GAME STATS'!AN1370+'GAME STATS'!AN1429+'GAME STATS'!AN1488+'GAME STATS'!AN1547+'GAME STATS'!AN1606+'GAME STATS'!AN1665+'GAME STATS'!AN1724+'GAME STATS'!AN1783+'GAME STATS'!AN1842+'GAME STATS'!AN1901+'GAME STATS'!AN1960+'GAME STATS'!AN2019+'GAME STATS'!AN2078+'GAME STATS'!AN2137+'GAME STATS'!AN2196+'GAME STATS'!AN2255+'GAME STATS'!AN2314+'GAME STATS'!AN2373+'GAME STATS'!AN2432+'GAME STATS'!AN2491+'GAME STATS'!AN2550+'GAME STATS'!AN2609+'GAME STATS'!AN2668+'GAME STATS'!AN2727+'GAME STATS'!AN2786+'GAME STATS'!AN2845+'GAME STATS'!AN2904</f>
        <v>0</v>
      </c>
      <c r="AM11" s="698"/>
      <c r="AN11" s="695">
        <f>'GAME STATS'!AP13+'GAME STATS'!AP72+'GAME STATS'!AP131+'GAME STATS'!AP190+'GAME STATS'!AP249+'GAME STATS'!AP308+'GAME STATS'!AP367+'GAME STATS'!AP426+'GAME STATS'!AP485+'GAME STATS'!AP544+'GAME STATS'!AP603+'GAME STATS'!AP662+'GAME STATS'!AP721+'GAME STATS'!AP780+'GAME STATS'!AP839+'GAME STATS'!AP898+'GAME STATS'!AP957+'GAME STATS'!AP1016+'GAME STATS'!AP1075+'GAME STATS'!AP1134+'GAME STATS'!AP1193+'GAME STATS'!AP1252+'GAME STATS'!AP1311+'GAME STATS'!AP1370+'GAME STATS'!AP1429+'GAME STATS'!AP1488+'GAME STATS'!AP1547+'GAME STATS'!AP1606+'GAME STATS'!AP1665+'GAME STATS'!AP1724+'GAME STATS'!AP1783+'GAME STATS'!AP1842+'GAME STATS'!AP1901+'GAME STATS'!AP1960+'GAME STATS'!AP2019+'GAME STATS'!AP2078+'GAME STATS'!AP2137+'GAME STATS'!AP2196+'GAME STATS'!AP2255+'GAME STATS'!AP2314+'GAME STATS'!AP2373+'GAME STATS'!AP2432+'GAME STATS'!AP2491+'GAME STATS'!AP2550+'GAME STATS'!AP2609+'GAME STATS'!AP2668+'GAME STATS'!AP2727+'GAME STATS'!AP2786+'GAME STATS'!AP2845+'GAME STATS'!AP2904</f>
        <v>0</v>
      </c>
      <c r="AO11" s="696"/>
      <c r="AP11" s="690">
        <f>IF(AL11=0,0,(AN11/AL11)*100)</f>
        <v>0</v>
      </c>
      <c r="AQ11" s="691"/>
      <c r="AR11" s="697">
        <f>Z11+AF11+AL11</f>
        <v>0</v>
      </c>
      <c r="AS11" s="698"/>
      <c r="AT11" s="695">
        <f>AB11+AH11+AN11</f>
        <v>0</v>
      </c>
      <c r="AU11" s="696"/>
      <c r="AV11" s="690">
        <f>IF(AR11=0,0,(AT11/AR11)*100)</f>
        <v>0</v>
      </c>
      <c r="AW11" s="691"/>
      <c r="AX11" s="697">
        <f>'GAME STATS'!AZ13+'GAME STATS'!AZ72+'GAME STATS'!AZ131+'GAME STATS'!AZ190+'GAME STATS'!AZ249+'GAME STATS'!AZ308+'GAME STATS'!AZ367+'GAME STATS'!AZ426+'GAME STATS'!AZ485+'GAME STATS'!AZ544+'GAME STATS'!AZ603+'GAME STATS'!AZ662+'GAME STATS'!AZ721+'GAME STATS'!AZ780+'GAME STATS'!AZ839+'GAME STATS'!AZ898+'GAME STATS'!AZ957+'GAME STATS'!AZ1016+'GAME STATS'!AZ1075+'GAME STATS'!AZ1134+'GAME STATS'!AZ1193+'GAME STATS'!AZ1252+'GAME STATS'!AZ1311+'GAME STATS'!AZ1370+'GAME STATS'!AZ1429+'GAME STATS'!AZ1488+'GAME STATS'!AZ1547+'GAME STATS'!AZ1606+'GAME STATS'!AZ1665+'GAME STATS'!AZ1724+'GAME STATS'!AZ1783+'GAME STATS'!AZ1842+'GAME STATS'!AZ1901+'GAME STATS'!AZ1960+'GAME STATS'!AZ2019+'GAME STATS'!AZ2078+'GAME STATS'!AZ2137+'GAME STATS'!AZ2196+'GAME STATS'!AZ2255+'GAME STATS'!AZ2314+'GAME STATS'!AZ2373+'GAME STATS'!AZ2432+'GAME STATS'!AZ2491+'GAME STATS'!AZ2550+'GAME STATS'!AZ2609+'GAME STATS'!AZ2668+'GAME STATS'!AZ2727+'GAME STATS'!AZ2786+'GAME STATS'!AZ2845+'GAME STATS'!AZ2904</f>
        <v>0</v>
      </c>
      <c r="AY11" s="698"/>
      <c r="AZ11" s="695">
        <f>'GAME STATS'!BB13+'GAME STATS'!BB72+'GAME STATS'!BB131+'GAME STATS'!BB190+'GAME STATS'!BB249+'GAME STATS'!BB308+'GAME STATS'!BB367+'GAME STATS'!BB426+'GAME STATS'!BB485+'GAME STATS'!BB544+'GAME STATS'!BB603+'GAME STATS'!BB662+'GAME STATS'!BB721+'GAME STATS'!BB780+'GAME STATS'!BB839+'GAME STATS'!BB898+'GAME STATS'!BB957+'GAME STATS'!BB1016+'GAME STATS'!BB1075+'GAME STATS'!BB1134+'GAME STATS'!BB1193+'GAME STATS'!BB1252+'GAME STATS'!BB1311+'GAME STATS'!BB1370+'GAME STATS'!BB1429+'GAME STATS'!BB1488+'GAME STATS'!BB1547+'GAME STATS'!BB1606+'GAME STATS'!BB1665+'GAME STATS'!BB1724+'GAME STATS'!BB1783+'GAME STATS'!BB1842+'GAME STATS'!BB1901+'GAME STATS'!BB1960+'GAME STATS'!BB2019+'GAME STATS'!BB2078+'GAME STATS'!BB2137+'GAME STATS'!BB2196+'GAME STATS'!BB2255+'GAME STATS'!BB2314+'GAME STATS'!BB2373+'GAME STATS'!BB2432+'GAME STATS'!BB2491+'GAME STATS'!BB2550+'GAME STATS'!BB2609+'GAME STATS'!BB2668+'GAME STATS'!BB2727+'GAME STATS'!BB2786+'GAME STATS'!BB2845+'GAME STATS'!BB2904</f>
        <v>0</v>
      </c>
      <c r="BA11" s="696"/>
      <c r="BB11" s="690">
        <f>IF(AX11=0,0,(AZ11/AX11)*100)</f>
        <v>0</v>
      </c>
      <c r="BC11" s="691"/>
      <c r="BD11" s="697">
        <f>Z11+AF11+AL11+AX11</f>
        <v>0</v>
      </c>
      <c r="BE11" s="698"/>
      <c r="BF11" s="695">
        <f>AB11+AH11+AN11+AZ11</f>
        <v>0</v>
      </c>
      <c r="BG11" s="696"/>
      <c r="BH11" s="690">
        <f>IF(BD11=0,0,(BF11/BD11)*100)</f>
        <v>0</v>
      </c>
      <c r="BI11" s="691"/>
      <c r="BJ11" s="781">
        <f>(AB11*2)+(AH11*2)+(AN11*3)+AZ11</f>
        <v>0</v>
      </c>
      <c r="BK11" s="782"/>
      <c r="BL11" s="783"/>
      <c r="BM11" s="135"/>
      <c r="BN11" s="135"/>
    </row>
    <row r="12" spans="1:66" ht="24.95" customHeight="1">
      <c r="A12" s="135"/>
      <c r="B12" s="759"/>
      <c r="C12" s="785" t="str">
        <f>IF(ROSTER!D$10="","",ROSTER!D$10)</f>
        <v/>
      </c>
      <c r="D12" s="786"/>
      <c r="E12" s="787"/>
      <c r="F12" s="667"/>
      <c r="G12" s="763"/>
      <c r="H12" s="669"/>
      <c r="I12" s="788"/>
      <c r="J12" s="704"/>
      <c r="K12" s="697"/>
      <c r="L12" s="698"/>
      <c r="M12" s="695"/>
      <c r="N12" s="696"/>
      <c r="O12" s="769" t="s">
        <v>16</v>
      </c>
      <c r="P12" s="770"/>
      <c r="Q12" s="697"/>
      <c r="R12" s="698"/>
      <c r="S12" s="695"/>
      <c r="T12" s="696"/>
      <c r="U12" s="771" t="s">
        <v>16</v>
      </c>
      <c r="V12" s="772"/>
      <c r="W12" s="700"/>
      <c r="X12" s="700"/>
      <c r="Y12" s="700"/>
      <c r="Z12" s="697"/>
      <c r="AA12" s="698"/>
      <c r="AB12" s="695"/>
      <c r="AC12" s="696"/>
      <c r="AD12" s="690"/>
      <c r="AE12" s="691"/>
      <c r="AF12" s="697"/>
      <c r="AG12" s="698"/>
      <c r="AH12" s="695"/>
      <c r="AI12" s="696"/>
      <c r="AJ12" s="690"/>
      <c r="AK12" s="691"/>
      <c r="AL12" s="697"/>
      <c r="AM12" s="698"/>
      <c r="AN12" s="695"/>
      <c r="AO12" s="696"/>
      <c r="AP12" s="690"/>
      <c r="AQ12" s="691"/>
      <c r="AR12" s="697"/>
      <c r="AS12" s="698"/>
      <c r="AT12" s="695"/>
      <c r="AU12" s="696"/>
      <c r="AV12" s="690"/>
      <c r="AW12" s="691"/>
      <c r="AX12" s="697"/>
      <c r="AY12" s="698"/>
      <c r="AZ12" s="695"/>
      <c r="BA12" s="696"/>
      <c r="BB12" s="690"/>
      <c r="BC12" s="691"/>
      <c r="BD12" s="697"/>
      <c r="BE12" s="698"/>
      <c r="BF12" s="695"/>
      <c r="BG12" s="696"/>
      <c r="BH12" s="690"/>
      <c r="BI12" s="691"/>
      <c r="BJ12" s="781"/>
      <c r="BK12" s="782"/>
      <c r="BL12" s="783"/>
      <c r="BM12" s="135"/>
      <c r="BN12" s="135"/>
    </row>
    <row r="13" spans="1:66" ht="24.95" customHeight="1">
      <c r="A13" s="135"/>
      <c r="B13" s="768" t="str">
        <f>IF(ROSTER!B12="","",ROSTER!B12)</f>
        <v/>
      </c>
      <c r="C13" s="789" t="str">
        <f>IF(ROSTER!C$12="","",ROSTER!C$12)</f>
        <v/>
      </c>
      <c r="D13" s="790"/>
      <c r="E13" s="791"/>
      <c r="F13" s="697">
        <f>'GAME STATS'!F15+'GAME STATS'!F74+'GAME STATS'!F133+'GAME STATS'!F192+'GAME STATS'!F251+'GAME STATS'!F310+'GAME STATS'!F369+'GAME STATS'!F428+'GAME STATS'!F487+'GAME STATS'!F546+'GAME STATS'!F605+'GAME STATS'!F664+'GAME STATS'!F723+'GAME STATS'!F782+'GAME STATS'!F841+'GAME STATS'!F900+'GAME STATS'!F959+'GAME STATS'!F1018+'GAME STATS'!F1077+'GAME STATS'!F1136+'GAME STATS'!F1195+'GAME STATS'!F1254+'GAME STATS'!F1313+'GAME STATS'!F1372+'GAME STATS'!F1431+'GAME STATS'!F1490+'GAME STATS'!F1549+'GAME STATS'!F1608+'GAME STATS'!F1667+'GAME STATS'!F1726+'GAME STATS'!F1785+'GAME STATS'!F1844+'GAME STATS'!F1903+'GAME STATS'!F1962+'GAME STATS'!F2021+'GAME STATS'!F2080+'GAME STATS'!F2139+'GAME STATS'!F2198+'GAME STATS'!F2257+'GAME STATS'!F2316+'GAME STATS'!F2375+'GAME STATS'!F2434+'GAME STATS'!F2493+'GAME STATS'!F2552+'GAME STATS'!F2611+'GAME STATS'!F2670+'GAME STATS'!F2729+'GAME STATS'!F2788+'GAME STATS'!F2847+'GAME STATS'!F2906</f>
        <v>0</v>
      </c>
      <c r="G13" s="784"/>
      <c r="H13" s="773">
        <f>'GAME STATS'!G15+'GAME STATS'!G74+'GAME STATS'!G133+'GAME STATS'!G192+'GAME STATS'!G251+'GAME STATS'!G310+'GAME STATS'!G369+'GAME STATS'!G428+'GAME STATS'!G487+'GAME STATS'!G546+'GAME STATS'!G605+'GAME STATS'!G664+'GAME STATS'!G723+'GAME STATS'!G782+'GAME STATS'!G841+'GAME STATS'!G900+'GAME STATS'!G959+'GAME STATS'!G1018+'GAME STATS'!G1077+'GAME STATS'!G1136+'GAME STATS'!G1195+'GAME STATS'!G1254+'GAME STATS'!G1313+'GAME STATS'!G1372+'GAME STATS'!G1431+'GAME STATS'!G1490+'GAME STATS'!G1549+'GAME STATS'!G1608+'GAME STATS'!G1667+'GAME STATS'!G1726+'GAME STATS'!G1785+'GAME STATS'!G1844+'GAME STATS'!G1903+'GAME STATS'!G1962+'GAME STATS'!G2021+'GAME STATS'!G2080+'GAME STATS'!G2139+'GAME STATS'!G2198+'GAME STATS'!G2257+'GAME STATS'!G2316+'GAME STATS'!G2375+'GAME STATS'!G2434+'GAME STATS'!G2493+'GAME STATS'!G2552+'GAME STATS'!G2611+'GAME STATS'!G2670+'GAME STATS'!G2729+'GAME STATS'!G2788+'GAME STATS'!G2847+'GAME STATS'!G2906</f>
        <v>0</v>
      </c>
      <c r="I13" s="774"/>
      <c r="J13" s="700">
        <f>'GAME STATS'!H15+'GAME STATS'!H74+'GAME STATS'!H133+'GAME STATS'!H192+'GAME STATS'!H251+'GAME STATS'!H310+'GAME STATS'!H369+'GAME STATS'!H428+'GAME STATS'!H487+'GAME STATS'!H546+'GAME STATS'!H605+'GAME STATS'!H664+'GAME STATS'!H723+'GAME STATS'!H782+'GAME STATS'!H841+'GAME STATS'!H900+'GAME STATS'!H959+'GAME STATS'!H1018+'GAME STATS'!H1077+'GAME STATS'!H1136+'GAME STATS'!H1195+'GAME STATS'!H1254+'GAME STATS'!H1313+'GAME STATS'!H1372+'GAME STATS'!H1431+'GAME STATS'!H1490+'GAME STATS'!H1549+'GAME STATS'!H1608+'GAME STATS'!H1667+'GAME STATS'!H1726+'GAME STATS'!H1785+'GAME STATS'!H1844+'GAME STATS'!H1903+'GAME STATS'!H1962+'GAME STATS'!H2021+'GAME STATS'!H2080+'GAME STATS'!H2139+'GAME STATS'!H2198+'GAME STATS'!H2257+'GAME STATS'!H2316+'GAME STATS'!H2375+'GAME STATS'!H2434+'GAME STATS'!H2493+'GAME STATS'!H2552+'GAME STATS'!H2611+'GAME STATS'!H2670+'GAME STATS'!H2729+'GAME STATS'!H2788+'GAME STATS'!H2847+'GAME STATS'!H2906</f>
        <v>0</v>
      </c>
      <c r="K13" s="697">
        <f>'GAME STATS'!J15+'GAME STATS'!J74+'GAME STATS'!J133+'GAME STATS'!J192+'GAME STATS'!J251+'GAME STATS'!J310+'GAME STATS'!J369+'GAME STATS'!J428+'GAME STATS'!J487+'GAME STATS'!J546+'GAME STATS'!J605+'GAME STATS'!J664+'GAME STATS'!J723+'GAME STATS'!J782+'GAME STATS'!J841+'GAME STATS'!J900+'GAME STATS'!J959+'GAME STATS'!J1018+'GAME STATS'!J1077+'GAME STATS'!J1136+'GAME STATS'!J1195+'GAME STATS'!J1254+'GAME STATS'!J1313+'GAME STATS'!J1372+'GAME STATS'!J1431+'GAME STATS'!J1490+'GAME STATS'!J1549+'GAME STATS'!J1608+'GAME STATS'!J1667+'GAME STATS'!J1726+'GAME STATS'!J1785+'GAME STATS'!J1844+'GAME STATS'!J1903+'GAME STATS'!J1962+'GAME STATS'!J2021+'GAME STATS'!J2080+'GAME STATS'!J2139+'GAME STATS'!J2198+'GAME STATS'!J2257+'GAME STATS'!J2316+'GAME STATS'!J2375+'GAME STATS'!J2434+'GAME STATS'!J2493+'GAME STATS'!J2552+'GAME STATS'!J2611+'GAME STATS'!J2670+'GAME STATS'!J2729+'GAME STATS'!J2788+'GAME STATS'!J2847+'GAME STATS'!J2906</f>
        <v>0</v>
      </c>
      <c r="L13" s="698"/>
      <c r="M13" s="695">
        <f>'GAME STATS'!L15+'GAME STATS'!L74+'GAME STATS'!L133+'GAME STATS'!L192+'GAME STATS'!L251+'GAME STATS'!L310+'GAME STATS'!L369+'GAME STATS'!L428+'GAME STATS'!L487+'GAME STATS'!L546+'GAME STATS'!L605+'GAME STATS'!L664+'GAME STATS'!L723+'GAME STATS'!L782+'GAME STATS'!L841+'GAME STATS'!L900+'GAME STATS'!L959+'GAME STATS'!L1018+'GAME STATS'!L1077+'GAME STATS'!L1136+'GAME STATS'!L1195+'GAME STATS'!L1254+'GAME STATS'!L1313+'GAME STATS'!L1372+'GAME STATS'!L1431+'GAME STATS'!L1490+'GAME STATS'!L1549+'GAME STATS'!L1608+'GAME STATS'!L1667+'GAME STATS'!L1726+'GAME STATS'!L1785+'GAME STATS'!L1844+'GAME STATS'!L1903+'GAME STATS'!L1962+'GAME STATS'!L2021+'GAME STATS'!L2080+'GAME STATS'!L2139+'GAME STATS'!L2198+'GAME STATS'!L2257+'GAME STATS'!L2316+'GAME STATS'!L2375+'GAME STATS'!L2434+'GAME STATS'!L2493+'GAME STATS'!L2552+'GAME STATS'!L2611+'GAME STATS'!L2670+'GAME STATS'!L2729+'GAME STATS'!L2788+'GAME STATS'!L2847+'GAME STATS'!L2906</f>
        <v>0</v>
      </c>
      <c r="N13" s="696"/>
      <c r="O13" s="769">
        <f>K13+M13</f>
        <v>0</v>
      </c>
      <c r="P13" s="770"/>
      <c r="Q13" s="697">
        <f>'GAME STATS'!P15+'GAME STATS'!P74+'GAME STATS'!P133+'GAME STATS'!P192+'GAME STATS'!P251+'GAME STATS'!P310+'GAME STATS'!P369+'GAME STATS'!P428+'GAME STATS'!P487+'GAME STATS'!P546+'GAME STATS'!P605+'GAME STATS'!P664+'GAME STATS'!P723+'GAME STATS'!P782+'GAME STATS'!P841+'GAME STATS'!P900+'GAME STATS'!P959+'GAME STATS'!P1018+'GAME STATS'!P1077+'GAME STATS'!P1136+'GAME STATS'!P1195+'GAME STATS'!P1254+'GAME STATS'!P1313+'GAME STATS'!P1372+'GAME STATS'!P1431+'GAME STATS'!P1490+'GAME STATS'!P1549+'GAME STATS'!P1608+'GAME STATS'!P1667+'GAME STATS'!P1726+'GAME STATS'!P1785+'GAME STATS'!P1844+'GAME STATS'!P1903+'GAME STATS'!P1962+'GAME STATS'!P2021+'GAME STATS'!P2080+'GAME STATS'!P2139+'GAME STATS'!P2198+'GAME STATS'!P2257+'GAME STATS'!P2316+'GAME STATS'!P2375+'GAME STATS'!P2434+'GAME STATS'!P2493+'GAME STATS'!P2552+'GAME STATS'!P2611+'GAME STATS'!P2670+'GAME STATS'!P2729+'GAME STATS'!P2788+'GAME STATS'!P2847+'GAME STATS'!P2906</f>
        <v>0</v>
      </c>
      <c r="R13" s="698"/>
      <c r="S13" s="695">
        <f>'GAME STATS'!R15+'GAME STATS'!R74+'GAME STATS'!R133+'GAME STATS'!R192+'GAME STATS'!R251+'GAME STATS'!R310+'GAME STATS'!R369+'GAME STATS'!R428+'GAME STATS'!R487+'GAME STATS'!R546+'GAME STATS'!R605+'GAME STATS'!R664+'GAME STATS'!R723+'GAME STATS'!R782+'GAME STATS'!R841+'GAME STATS'!R900+'GAME STATS'!R959+'GAME STATS'!R1018+'GAME STATS'!R1077+'GAME STATS'!R1136+'GAME STATS'!R1195+'GAME STATS'!R1254+'GAME STATS'!R1313+'GAME STATS'!R1372+'GAME STATS'!R1431+'GAME STATS'!R1490+'GAME STATS'!R1549+'GAME STATS'!R1608+'GAME STATS'!R1667+'GAME STATS'!R1726+'GAME STATS'!R1785+'GAME STATS'!R1844+'GAME STATS'!R1903+'GAME STATS'!R1962+'GAME STATS'!R2021+'GAME STATS'!R2080+'GAME STATS'!R2139+'GAME STATS'!R2198+'GAME STATS'!R2257+'GAME STATS'!R2316+'GAME STATS'!R2375+'GAME STATS'!R2434+'GAME STATS'!R2493+'GAME STATS'!R2552+'GAME STATS'!R2611+'GAME STATS'!R2670+'GAME STATS'!R2729+'GAME STATS'!R2788+'GAME STATS'!R2847+'GAME STATS'!R2906</f>
        <v>0</v>
      </c>
      <c r="T13" s="696"/>
      <c r="U13" s="771">
        <f>S13-Q13</f>
        <v>0</v>
      </c>
      <c r="V13" s="772"/>
      <c r="W13" s="700">
        <f>'GAME STATS'!V15+'GAME STATS'!V74+'GAME STATS'!V133+'GAME STATS'!V192+'GAME STATS'!V251+'GAME STATS'!V310+'GAME STATS'!V369+'GAME STATS'!V428+'GAME STATS'!V487+'GAME STATS'!V546+'GAME STATS'!V605+'GAME STATS'!V664+'GAME STATS'!V723+'GAME STATS'!V782+'GAME STATS'!V841+'GAME STATS'!V900+'GAME STATS'!V959+'GAME STATS'!V1018+'GAME STATS'!V1077+'GAME STATS'!V1136+'GAME STATS'!V1195+'GAME STATS'!V1254+'GAME STATS'!V1313+'GAME STATS'!V1372+'GAME STATS'!V1431+'GAME STATS'!V1490+'GAME STATS'!V1549+'GAME STATS'!U1608+'GAME STATS'!U1667+'GAME STATS'!U1726+'GAME STATS'!U1785+'GAME STATS'!U1844+'GAME STATS'!U1903+'GAME STATS'!U1962+'GAME STATS'!V2021+'GAME STATS'!V2080+'GAME STATS'!V2139+'GAME STATS'!V2198+'GAME STATS'!V2257+'GAME STATS'!V2316+'GAME STATS'!V2375+'GAME STATS'!V2434+'GAME STATS'!V2493+'GAME STATS'!V2552+'GAME STATS'!V2611+'GAME STATS'!V2670+'GAME STATS'!V2729+'GAME STATS'!V2788+'GAME STATS'!V2847+'GAME STATS'!V2906</f>
        <v>0</v>
      </c>
      <c r="X13" s="700">
        <f>'GAME STATS'!X15+'GAME STATS'!X74+'GAME STATS'!X133+'GAME STATS'!X192+'GAME STATS'!X251+'GAME STATS'!X310+'GAME STATS'!X369+'GAME STATS'!X428+'GAME STATS'!X487+'GAME STATS'!X546+'GAME STATS'!X605+'GAME STATS'!X664+'GAME STATS'!X723+'GAME STATS'!X782+'GAME STATS'!X841+'GAME STATS'!X900+'GAME STATS'!X959+'GAME STATS'!X1018+'GAME STATS'!X1077+'GAME STATS'!X1136+'GAME STATS'!X1195+'GAME STATS'!X1254+'GAME STATS'!X1313+'GAME STATS'!X1372+'GAME STATS'!X1431+'GAME STATS'!X1490+'GAME STATS'!X1549+'GAME STATS'!V1608+'GAME STATS'!V1667+'GAME STATS'!V1726+'GAME STATS'!V1785+'GAME STATS'!V1844+'GAME STATS'!V1903+'GAME STATS'!V1962+'GAME STATS'!X2021+'GAME STATS'!X2080+'GAME STATS'!X2139+'GAME STATS'!X2198+'GAME STATS'!X2257+'GAME STATS'!X2316+'GAME STATS'!X2375+'GAME STATS'!X2434+'GAME STATS'!X2493+'GAME STATS'!X2552+'GAME STATS'!X2611+'GAME STATS'!X2670+'GAME STATS'!X2729+'GAME STATS'!X2788+'GAME STATS'!X2847+'GAME STATS'!X2906</f>
        <v>0</v>
      </c>
      <c r="Y13" s="700">
        <f>'GAME STATS'!Z15+'GAME STATS'!Z74+'GAME STATS'!Z133+'GAME STATS'!Z192+'GAME STATS'!Z251+'GAME STATS'!Z310+'GAME STATS'!Z369+'GAME STATS'!Z428+'GAME STATS'!Z487+'GAME STATS'!Z546+'GAME STATS'!Z605+'GAME STATS'!Z664+'GAME STATS'!Z723+'GAME STATS'!Z782+'GAME STATS'!Z841+'GAME STATS'!Z900+'GAME STATS'!Z959+'GAME STATS'!Z1018+'GAME STATS'!Z1077+'GAME STATS'!Z1136+'GAME STATS'!Z1195+'GAME STATS'!Z1254+'GAME STATS'!Z1313+'GAME STATS'!Z1372+'GAME STATS'!Z1431+'GAME STATS'!Z1490+'GAME STATS'!Z1549+'GAME STATS'!W1608+'GAME STATS'!W1667+'GAME STATS'!W1726+'GAME STATS'!W1785+'GAME STATS'!W1844+'GAME STATS'!W1903+'GAME STATS'!W1962+'GAME STATS'!Z2021+'GAME STATS'!Z2080+'GAME STATS'!Z2139+'GAME STATS'!Z2198+'GAME STATS'!Z2257+'GAME STATS'!Z2316+'GAME STATS'!Z2375+'GAME STATS'!Z2434+'GAME STATS'!Z2493+'GAME STATS'!Z2552+'GAME STATS'!Z2611+'GAME STATS'!Z2670+'GAME STATS'!Z2729+'GAME STATS'!Z2788+'GAME STATS'!Z2847+'GAME STATS'!Z2906</f>
        <v>0</v>
      </c>
      <c r="Z13" s="697">
        <f>'GAME STATS'!AB15+'GAME STATS'!AB74+'GAME STATS'!AB133+'GAME STATS'!AB192+'GAME STATS'!AB251+'GAME STATS'!AB310+'GAME STATS'!AB369+'GAME STATS'!AB428+'GAME STATS'!AB487+'GAME STATS'!AB546+'GAME STATS'!AB605+'GAME STATS'!AB664+'GAME STATS'!AB723+'GAME STATS'!AB782+'GAME STATS'!AB841+'GAME STATS'!AB900+'GAME STATS'!AB959+'GAME STATS'!AB1018+'GAME STATS'!AB1077+'GAME STATS'!AB1136+'GAME STATS'!AB1195+'GAME STATS'!AB1254+'GAME STATS'!AB1313+'GAME STATS'!AB1372+'GAME STATS'!AB1431+'GAME STATS'!AB1490+'GAME STATS'!AB1549+'GAME STATS'!AB1608+'GAME STATS'!AB1667+'GAME STATS'!AB1726+'GAME STATS'!AB1785+'GAME STATS'!AB1844+'GAME STATS'!AB1903+'GAME STATS'!AB1962+'GAME STATS'!AB2021+'GAME STATS'!AB2080+'GAME STATS'!AB2139+'GAME STATS'!AB2198+'GAME STATS'!AB2257+'GAME STATS'!AB2316+'GAME STATS'!AB2375+'GAME STATS'!AB2434+'GAME STATS'!AB2493+'GAME STATS'!AB2552+'GAME STATS'!AB2611+'GAME STATS'!AB2670+'GAME STATS'!AB2729+'GAME STATS'!AB2788+'GAME STATS'!AB2847+'GAME STATS'!AB2906</f>
        <v>0</v>
      </c>
      <c r="AA13" s="698"/>
      <c r="AB13" s="695">
        <f>'GAME STATS'!AD15+'GAME STATS'!AD74+'GAME STATS'!AD133+'GAME STATS'!AD192+'GAME STATS'!AD251+'GAME STATS'!AD310+'GAME STATS'!AD369+'GAME STATS'!AD428+'GAME STATS'!AD487+'GAME STATS'!AD546+'GAME STATS'!AD605+'GAME STATS'!AD664+'GAME STATS'!AD723+'GAME STATS'!AD782+'GAME STATS'!AD841+'GAME STATS'!AD900+'GAME STATS'!AD959+'GAME STATS'!AD1018+'GAME STATS'!AD1077+'GAME STATS'!AD1136+'GAME STATS'!AD1195+'GAME STATS'!AD1254+'GAME STATS'!AD1313+'GAME STATS'!AD1372+'GAME STATS'!AD1431+'GAME STATS'!AD1490+'GAME STATS'!AD1549+'GAME STATS'!AD1608+'GAME STATS'!AD1667+'GAME STATS'!AD1726+'GAME STATS'!AD1785+'GAME STATS'!AD1844+'GAME STATS'!AD1903+'GAME STATS'!AD1962+'GAME STATS'!AD2021+'GAME STATS'!AD2080+'GAME STATS'!AD2139+'GAME STATS'!AD2198+'GAME STATS'!AD2257+'GAME STATS'!AD2316+'GAME STATS'!AD2375+'GAME STATS'!AD2434+'GAME STATS'!AD2493+'GAME STATS'!AD2552+'GAME STATS'!AD2611+'GAME STATS'!AD2670+'GAME STATS'!AD2729+'GAME STATS'!AD2788+'GAME STATS'!AD2847+'GAME STATS'!AD2906</f>
        <v>0</v>
      </c>
      <c r="AC13" s="696"/>
      <c r="AD13" s="690">
        <f>IF(Z13=0,0,(AB13/Z13)*100)</f>
        <v>0</v>
      </c>
      <c r="AE13" s="691"/>
      <c r="AF13" s="697">
        <f>'GAME STATS'!AH15+'GAME STATS'!AH74+'GAME STATS'!AH133+'GAME STATS'!AH192+'GAME STATS'!AH251+'GAME STATS'!AH310+'GAME STATS'!AH369+'GAME STATS'!AH428+'GAME STATS'!AH487+'GAME STATS'!AH546+'GAME STATS'!AH605+'GAME STATS'!AH664+'GAME STATS'!AH723+'GAME STATS'!AH782+'GAME STATS'!AH841+'GAME STATS'!AH900+'GAME STATS'!AH959+'GAME STATS'!AH1018+'GAME STATS'!AH1077+'GAME STATS'!AH1136+'GAME STATS'!AH1195+'GAME STATS'!AH1254+'GAME STATS'!AH1313+'GAME STATS'!AH1372+'GAME STATS'!AH1431+'GAME STATS'!AH1490+'GAME STATS'!AH1549+'GAME STATS'!AH1608+'GAME STATS'!AH1667+'GAME STATS'!AH1726+'GAME STATS'!AH1785+'GAME STATS'!AH1844+'GAME STATS'!AH1903+'GAME STATS'!AH1962+'GAME STATS'!AH2021+'GAME STATS'!AH2080+'GAME STATS'!AH2139+'GAME STATS'!AH2198+'GAME STATS'!AH2257+'GAME STATS'!AH2316+'GAME STATS'!AH2375+'GAME STATS'!AH2434+'GAME STATS'!AH2493+'GAME STATS'!AH2552+'GAME STATS'!AH2611+'GAME STATS'!AH2670+'GAME STATS'!AH2729+'GAME STATS'!AH2788+'GAME STATS'!AH2847+'GAME STATS'!AH2906</f>
        <v>0</v>
      </c>
      <c r="AG13" s="698"/>
      <c r="AH13" s="695">
        <f>'GAME STATS'!AJ15+'GAME STATS'!AJ74+'GAME STATS'!AJ133+'GAME STATS'!AJ192+'GAME STATS'!AJ251+'GAME STATS'!AJ310+'GAME STATS'!AJ369+'GAME STATS'!AJ428+'GAME STATS'!AJ487+'GAME STATS'!AJ546+'GAME STATS'!AJ605+'GAME STATS'!AJ664+'GAME STATS'!AJ723+'GAME STATS'!AJ782+'GAME STATS'!AJ841+'GAME STATS'!AJ900+'GAME STATS'!AJ959+'GAME STATS'!AJ1018+'GAME STATS'!AJ1077+'GAME STATS'!AJ1136+'GAME STATS'!AJ1195+'GAME STATS'!AJ1254+'GAME STATS'!AJ1313+'GAME STATS'!AJ1372+'GAME STATS'!AJ1431+'GAME STATS'!AJ1490+'GAME STATS'!AJ1549+'GAME STATS'!AJ1608+'GAME STATS'!AJ1667+'GAME STATS'!AJ1726+'GAME STATS'!AJ1785+'GAME STATS'!AJ1844+'GAME STATS'!AJ1903+'GAME STATS'!AJ1962+'GAME STATS'!AJ2021+'GAME STATS'!AJ2080+'GAME STATS'!AJ2139+'GAME STATS'!AJ2198+'GAME STATS'!AJ2257+'GAME STATS'!AJ2316+'GAME STATS'!AJ2375+'GAME STATS'!AJ2434+'GAME STATS'!AJ2493+'GAME STATS'!AJ2552+'GAME STATS'!AJ2611+'GAME STATS'!AJ2670+'GAME STATS'!AJ2729+'GAME STATS'!AJ2788+'GAME STATS'!AJ2847+'GAME STATS'!AJ2906</f>
        <v>0</v>
      </c>
      <c r="AI13" s="696"/>
      <c r="AJ13" s="690">
        <f>IF(AF13=0,0,(AH13/AF13)*100)</f>
        <v>0</v>
      </c>
      <c r="AK13" s="691"/>
      <c r="AL13" s="697">
        <f>'GAME STATS'!AN15+'GAME STATS'!AN74+'GAME STATS'!AN133+'GAME STATS'!AN192+'GAME STATS'!AN251+'GAME STATS'!AN310+'GAME STATS'!AN369+'GAME STATS'!AN428+'GAME STATS'!AN487+'GAME STATS'!AN546+'GAME STATS'!AN605+'GAME STATS'!AN664+'GAME STATS'!AN723+'GAME STATS'!AN782+'GAME STATS'!AN841+'GAME STATS'!AN900+'GAME STATS'!AN959+'GAME STATS'!AN1018+'GAME STATS'!AN1077+'GAME STATS'!AN1136+'GAME STATS'!AN1195+'GAME STATS'!AN1254+'GAME STATS'!AN1313+'GAME STATS'!AN1372+'GAME STATS'!AN1431+'GAME STATS'!AN1490+'GAME STATS'!AN1549+'GAME STATS'!AN1608+'GAME STATS'!AN1667+'GAME STATS'!AN1726+'GAME STATS'!AN1785+'GAME STATS'!AN1844+'GAME STATS'!AN1903+'GAME STATS'!AN1962+'GAME STATS'!AN2021+'GAME STATS'!AN2080+'GAME STATS'!AN2139+'GAME STATS'!AN2198+'GAME STATS'!AN2257+'GAME STATS'!AN2316+'GAME STATS'!AN2375+'GAME STATS'!AN2434+'GAME STATS'!AN2493+'GAME STATS'!AN2552+'GAME STATS'!AN2611+'GAME STATS'!AN2670+'GAME STATS'!AN2729+'GAME STATS'!AN2788+'GAME STATS'!AN2847+'GAME STATS'!AN2906</f>
        <v>0</v>
      </c>
      <c r="AM13" s="698"/>
      <c r="AN13" s="695">
        <f>'GAME STATS'!AP15+'GAME STATS'!AP74+'GAME STATS'!AP133+'GAME STATS'!AP192+'GAME STATS'!AP251+'GAME STATS'!AP310+'GAME STATS'!AP369+'GAME STATS'!AP428+'GAME STATS'!AP487+'GAME STATS'!AP546+'GAME STATS'!AP605+'GAME STATS'!AP664+'GAME STATS'!AP723+'GAME STATS'!AP782+'GAME STATS'!AP841+'GAME STATS'!AP900+'GAME STATS'!AP959+'GAME STATS'!AP1018+'GAME STATS'!AP1077+'GAME STATS'!AP1136+'GAME STATS'!AP1195+'GAME STATS'!AP1254+'GAME STATS'!AP1313+'GAME STATS'!AP1372+'GAME STATS'!AP1431+'GAME STATS'!AP1490+'GAME STATS'!AP1549+'GAME STATS'!AP1608+'GAME STATS'!AP1667+'GAME STATS'!AP1726+'GAME STATS'!AP1785+'GAME STATS'!AP1844+'GAME STATS'!AP1903+'GAME STATS'!AP1962+'GAME STATS'!AP2021+'GAME STATS'!AP2080+'GAME STATS'!AP2139+'GAME STATS'!AP2198+'GAME STATS'!AP2257+'GAME STATS'!AP2316+'GAME STATS'!AP2375+'GAME STATS'!AP2434+'GAME STATS'!AP2493+'GAME STATS'!AP2552+'GAME STATS'!AP2611+'GAME STATS'!AP2670+'GAME STATS'!AP2729+'GAME STATS'!AP2788+'GAME STATS'!AP2847+'GAME STATS'!AP2906</f>
        <v>0</v>
      </c>
      <c r="AO13" s="696"/>
      <c r="AP13" s="690">
        <f>IF(AL13=0,0,(AN13/AL13)*100)</f>
        <v>0</v>
      </c>
      <c r="AQ13" s="691"/>
      <c r="AR13" s="697">
        <f>Z13+AF13+AL13</f>
        <v>0</v>
      </c>
      <c r="AS13" s="698"/>
      <c r="AT13" s="695">
        <f>AB13+AH13+AN13</f>
        <v>0</v>
      </c>
      <c r="AU13" s="696"/>
      <c r="AV13" s="690">
        <f>IF(AR13=0,0,(AT13/AR13)*100)</f>
        <v>0</v>
      </c>
      <c r="AW13" s="691"/>
      <c r="AX13" s="697">
        <f>'GAME STATS'!AZ15+'GAME STATS'!AZ74+'GAME STATS'!AZ133+'GAME STATS'!AZ192+'GAME STATS'!AZ251+'GAME STATS'!AZ310+'GAME STATS'!AZ369+'GAME STATS'!AZ428+'GAME STATS'!AZ487+'GAME STATS'!AZ546+'GAME STATS'!AZ605+'GAME STATS'!AZ664+'GAME STATS'!AZ723+'GAME STATS'!AZ782+'GAME STATS'!AZ841+'GAME STATS'!AZ900+'GAME STATS'!AZ959+'GAME STATS'!AZ1018+'GAME STATS'!AZ1077+'GAME STATS'!AZ1136+'GAME STATS'!AZ1195+'GAME STATS'!AZ1254+'GAME STATS'!AZ1313+'GAME STATS'!AZ1372+'GAME STATS'!AZ1431+'GAME STATS'!AZ1490+'GAME STATS'!AZ1549+'GAME STATS'!AZ1608+'GAME STATS'!AZ1667+'GAME STATS'!AZ1726+'GAME STATS'!AZ1785+'GAME STATS'!AZ1844+'GAME STATS'!AZ1903+'GAME STATS'!AZ1962+'GAME STATS'!AZ2021+'GAME STATS'!AZ2080+'GAME STATS'!AZ2139+'GAME STATS'!AZ2198+'GAME STATS'!AZ2257+'GAME STATS'!AZ2316+'GAME STATS'!AZ2375+'GAME STATS'!AZ2434+'GAME STATS'!AZ2493+'GAME STATS'!AZ2552+'GAME STATS'!AZ2611+'GAME STATS'!AZ2670+'GAME STATS'!AZ2729+'GAME STATS'!AZ2788+'GAME STATS'!AZ2847+'GAME STATS'!AZ2906</f>
        <v>0</v>
      </c>
      <c r="AY13" s="698"/>
      <c r="AZ13" s="695">
        <f>'GAME STATS'!BB15+'GAME STATS'!BB74+'GAME STATS'!BB133+'GAME STATS'!BB192+'GAME STATS'!BB251+'GAME STATS'!BB310+'GAME STATS'!BB369+'GAME STATS'!BB428+'GAME STATS'!BB487+'GAME STATS'!BB546+'GAME STATS'!BB605+'GAME STATS'!BB664+'GAME STATS'!BB723+'GAME STATS'!BB782+'GAME STATS'!BB841+'GAME STATS'!BB900+'GAME STATS'!BB959+'GAME STATS'!BB1018+'GAME STATS'!BB1077+'GAME STATS'!BB1136+'GAME STATS'!BB1195+'GAME STATS'!BB1254+'GAME STATS'!BB1313+'GAME STATS'!BB1372+'GAME STATS'!BB1431+'GAME STATS'!BB1490+'GAME STATS'!BB1549+'GAME STATS'!BB1608+'GAME STATS'!BB1667+'GAME STATS'!BB1726+'GAME STATS'!BB1785+'GAME STATS'!BB1844+'GAME STATS'!BB1903+'GAME STATS'!BB1962+'GAME STATS'!BB2021+'GAME STATS'!BB2080+'GAME STATS'!BB2139+'GAME STATS'!BB2198+'GAME STATS'!BB2257+'GAME STATS'!BB2316+'GAME STATS'!BB2375+'GAME STATS'!BB2434+'GAME STATS'!BB2493+'GAME STATS'!BB2552+'GAME STATS'!BB2611+'GAME STATS'!BB2670+'GAME STATS'!BB2729+'GAME STATS'!BB2788+'GAME STATS'!BB2847+'GAME STATS'!BB2906</f>
        <v>0</v>
      </c>
      <c r="BA13" s="696"/>
      <c r="BB13" s="690">
        <f>IF(AX13=0,0,(AZ13/AX13)*100)</f>
        <v>0</v>
      </c>
      <c r="BC13" s="691"/>
      <c r="BD13" s="697">
        <f>Z13+AF13+AL13+AX13</f>
        <v>0</v>
      </c>
      <c r="BE13" s="698"/>
      <c r="BF13" s="695">
        <f>AB13+AH13+AN13+AZ13</f>
        <v>0</v>
      </c>
      <c r="BG13" s="696"/>
      <c r="BH13" s="690">
        <f>IF(BD13=0,0,(BF13/BD13)*100)</f>
        <v>0</v>
      </c>
      <c r="BI13" s="691"/>
      <c r="BJ13" s="781">
        <f>(AB13*2)+(AH13*2)+(AN13*3)+AZ13</f>
        <v>0</v>
      </c>
      <c r="BK13" s="782"/>
      <c r="BL13" s="783"/>
      <c r="BM13" s="135"/>
      <c r="BN13" s="135"/>
    </row>
    <row r="14" spans="1:66" ht="24.95" customHeight="1">
      <c r="A14" s="135"/>
      <c r="B14" s="759"/>
      <c r="C14" s="785" t="str">
        <f>IF(ROSTER!D$12="","",ROSTER!D$12)</f>
        <v/>
      </c>
      <c r="D14" s="786"/>
      <c r="E14" s="787"/>
      <c r="F14" s="697"/>
      <c r="G14" s="784"/>
      <c r="H14" s="669"/>
      <c r="I14" s="788"/>
      <c r="J14" s="700"/>
      <c r="K14" s="697"/>
      <c r="L14" s="698"/>
      <c r="M14" s="695"/>
      <c r="N14" s="696"/>
      <c r="O14" s="769" t="s">
        <v>16</v>
      </c>
      <c r="P14" s="770"/>
      <c r="Q14" s="697"/>
      <c r="R14" s="698"/>
      <c r="S14" s="695"/>
      <c r="T14" s="696"/>
      <c r="U14" s="771" t="s">
        <v>16</v>
      </c>
      <c r="V14" s="772"/>
      <c r="W14" s="700"/>
      <c r="X14" s="700"/>
      <c r="Y14" s="700"/>
      <c r="Z14" s="697"/>
      <c r="AA14" s="698"/>
      <c r="AB14" s="695"/>
      <c r="AC14" s="696"/>
      <c r="AD14" s="690"/>
      <c r="AE14" s="691"/>
      <c r="AF14" s="697"/>
      <c r="AG14" s="698"/>
      <c r="AH14" s="695"/>
      <c r="AI14" s="696"/>
      <c r="AJ14" s="690"/>
      <c r="AK14" s="691"/>
      <c r="AL14" s="697"/>
      <c r="AM14" s="698"/>
      <c r="AN14" s="695"/>
      <c r="AO14" s="696"/>
      <c r="AP14" s="690"/>
      <c r="AQ14" s="691"/>
      <c r="AR14" s="697"/>
      <c r="AS14" s="698"/>
      <c r="AT14" s="695"/>
      <c r="AU14" s="696"/>
      <c r="AV14" s="690"/>
      <c r="AW14" s="691"/>
      <c r="AX14" s="697"/>
      <c r="AY14" s="698"/>
      <c r="AZ14" s="695"/>
      <c r="BA14" s="696"/>
      <c r="BB14" s="690"/>
      <c r="BC14" s="691"/>
      <c r="BD14" s="697"/>
      <c r="BE14" s="698"/>
      <c r="BF14" s="695"/>
      <c r="BG14" s="696"/>
      <c r="BH14" s="690"/>
      <c r="BI14" s="691"/>
      <c r="BJ14" s="781"/>
      <c r="BK14" s="782"/>
      <c r="BL14" s="783"/>
      <c r="BM14" s="135"/>
      <c r="BN14" s="135"/>
    </row>
    <row r="15" spans="1:66" ht="24.95" customHeight="1">
      <c r="A15" s="135"/>
      <c r="B15" s="768" t="str">
        <f>IF(ROSTER!B14="","",ROSTER!B14)</f>
        <v/>
      </c>
      <c r="C15" s="789" t="str">
        <f>IF(ROSTER!C$14="","",ROSTER!C$14)</f>
        <v/>
      </c>
      <c r="D15" s="790"/>
      <c r="E15" s="791"/>
      <c r="F15" s="697">
        <f>'GAME STATS'!F17+'GAME STATS'!F76+'GAME STATS'!F135+'GAME STATS'!F194+'GAME STATS'!F253+'GAME STATS'!F312+'GAME STATS'!F371+'GAME STATS'!F430+'GAME STATS'!F489+'GAME STATS'!F548+'GAME STATS'!F607+'GAME STATS'!F666+'GAME STATS'!F725+'GAME STATS'!F784+'GAME STATS'!F843+'GAME STATS'!F902+'GAME STATS'!F961+'GAME STATS'!F1020+'GAME STATS'!F1079+'GAME STATS'!F1138+'GAME STATS'!F1197+'GAME STATS'!F1256+'GAME STATS'!F1315+'GAME STATS'!F1374+'GAME STATS'!F1433+'GAME STATS'!F1492+'GAME STATS'!F1551+'GAME STATS'!F1610+'GAME STATS'!F1669+'GAME STATS'!F1728+'GAME STATS'!F1787+'GAME STATS'!F1846+'GAME STATS'!F1905+'GAME STATS'!F1964+'GAME STATS'!F2023+'GAME STATS'!F2082+'GAME STATS'!F2141+'GAME STATS'!F2200+'GAME STATS'!F2259+'GAME STATS'!F2318+'GAME STATS'!F2377+'GAME STATS'!F2436+'GAME STATS'!F2495+'GAME STATS'!F2554+'GAME STATS'!F2613+'GAME STATS'!F2672+'GAME STATS'!F2731+'GAME STATS'!F2790+'GAME STATS'!F2849+'GAME STATS'!F2908</f>
        <v>0</v>
      </c>
      <c r="G15" s="784"/>
      <c r="H15" s="773">
        <f>'GAME STATS'!G17+'GAME STATS'!G76+'GAME STATS'!G135+'GAME STATS'!G194+'GAME STATS'!G253+'GAME STATS'!G312+'GAME STATS'!G371+'GAME STATS'!G430+'GAME STATS'!G489+'GAME STATS'!G548+'GAME STATS'!G607+'GAME STATS'!G666+'GAME STATS'!G725+'GAME STATS'!G784+'GAME STATS'!G843+'GAME STATS'!G902+'GAME STATS'!G961+'GAME STATS'!G1020+'GAME STATS'!G1079+'GAME STATS'!G1138+'GAME STATS'!G1197+'GAME STATS'!G1256+'GAME STATS'!G1315+'GAME STATS'!G1374+'GAME STATS'!G1433+'GAME STATS'!G1492+'GAME STATS'!G1551+'GAME STATS'!G1610+'GAME STATS'!G1669+'GAME STATS'!G1728+'GAME STATS'!G1787+'GAME STATS'!G1846+'GAME STATS'!G1905+'GAME STATS'!G1964+'GAME STATS'!G2023+'GAME STATS'!G2082+'GAME STATS'!G2141+'GAME STATS'!G2200+'GAME STATS'!G2259+'GAME STATS'!G2318+'GAME STATS'!G2377+'GAME STATS'!G2436+'GAME STATS'!G2495+'GAME STATS'!G2554+'GAME STATS'!G2613+'GAME STATS'!G2672+'GAME STATS'!G2731+'GAME STATS'!G2790+'GAME STATS'!G2849+'GAME STATS'!G2908</f>
        <v>0</v>
      </c>
      <c r="I15" s="774"/>
      <c r="J15" s="700">
        <f>'GAME STATS'!H17+'GAME STATS'!H76+'GAME STATS'!H135+'GAME STATS'!H194+'GAME STATS'!H253+'GAME STATS'!H312+'GAME STATS'!H371+'GAME STATS'!H430+'GAME STATS'!H489+'GAME STATS'!H548+'GAME STATS'!H607+'GAME STATS'!H666+'GAME STATS'!H725+'GAME STATS'!H784+'GAME STATS'!H843+'GAME STATS'!H902+'GAME STATS'!H961+'GAME STATS'!H1020+'GAME STATS'!H1079+'GAME STATS'!H1138+'GAME STATS'!H1197+'GAME STATS'!H1256+'GAME STATS'!H1315+'GAME STATS'!H1374+'GAME STATS'!H1433+'GAME STATS'!H1492+'GAME STATS'!H1551+'GAME STATS'!H1610+'GAME STATS'!H1669+'GAME STATS'!H1728+'GAME STATS'!H1787+'GAME STATS'!H1846+'GAME STATS'!H1905+'GAME STATS'!H1964+'GAME STATS'!H2023+'GAME STATS'!H2082+'GAME STATS'!H2141+'GAME STATS'!H2200+'GAME STATS'!H2259+'GAME STATS'!H2318+'GAME STATS'!H2377+'GAME STATS'!H2436+'GAME STATS'!H2495+'GAME STATS'!H2554+'GAME STATS'!H2613+'GAME STATS'!H2672+'GAME STATS'!H2731+'GAME STATS'!H2790+'GAME STATS'!H2849+'GAME STATS'!H2908</f>
        <v>0</v>
      </c>
      <c r="K15" s="697">
        <f>'GAME STATS'!J17+'GAME STATS'!J76+'GAME STATS'!J135+'GAME STATS'!J194+'GAME STATS'!J253+'GAME STATS'!J312+'GAME STATS'!J371+'GAME STATS'!J430+'GAME STATS'!J489+'GAME STATS'!J548+'GAME STATS'!J607+'GAME STATS'!J666+'GAME STATS'!J725+'GAME STATS'!J784+'GAME STATS'!J843+'GAME STATS'!J902+'GAME STATS'!J961+'GAME STATS'!J1020+'GAME STATS'!J1079+'GAME STATS'!J1138+'GAME STATS'!J1197+'GAME STATS'!J1256+'GAME STATS'!J1315+'GAME STATS'!J1374+'GAME STATS'!J1433+'GAME STATS'!J1492+'GAME STATS'!J1551+'GAME STATS'!J1610+'GAME STATS'!J1669+'GAME STATS'!J1728+'GAME STATS'!J1787+'GAME STATS'!J1846+'GAME STATS'!J1905+'GAME STATS'!J1964+'GAME STATS'!J2023+'GAME STATS'!J2082+'GAME STATS'!J2141+'GAME STATS'!J2200+'GAME STATS'!J2259+'GAME STATS'!J2318+'GAME STATS'!J2377+'GAME STATS'!J2436+'GAME STATS'!J2495+'GAME STATS'!J2554+'GAME STATS'!J2613+'GAME STATS'!J2672+'GAME STATS'!J2731+'GAME STATS'!J2790+'GAME STATS'!J2849+'GAME STATS'!J2908</f>
        <v>0</v>
      </c>
      <c r="L15" s="698"/>
      <c r="M15" s="695">
        <f>'GAME STATS'!L17+'GAME STATS'!L76+'GAME STATS'!L135+'GAME STATS'!L194+'GAME STATS'!L253+'GAME STATS'!L312+'GAME STATS'!L371+'GAME STATS'!L430+'GAME STATS'!L489+'GAME STATS'!L548+'GAME STATS'!L607+'GAME STATS'!L666+'GAME STATS'!L725+'GAME STATS'!L784+'GAME STATS'!L843+'GAME STATS'!L902+'GAME STATS'!L961+'GAME STATS'!L1020+'GAME STATS'!L1079+'GAME STATS'!L1138+'GAME STATS'!L1197+'GAME STATS'!L1256+'GAME STATS'!L1315+'GAME STATS'!L1374+'GAME STATS'!L1433+'GAME STATS'!L1492+'GAME STATS'!L1551+'GAME STATS'!L1610+'GAME STATS'!L1669+'GAME STATS'!L1728+'GAME STATS'!L1787+'GAME STATS'!L1846+'GAME STATS'!L1905+'GAME STATS'!L1964+'GAME STATS'!L2023+'GAME STATS'!L2082+'GAME STATS'!L2141+'GAME STATS'!L2200+'GAME STATS'!L2259+'GAME STATS'!L2318+'GAME STATS'!L2377+'GAME STATS'!L2436+'GAME STATS'!L2495+'GAME STATS'!L2554+'GAME STATS'!L2613+'GAME STATS'!L2672+'GAME STATS'!L2731+'GAME STATS'!L2790+'GAME STATS'!L2849+'GAME STATS'!L2908</f>
        <v>0</v>
      </c>
      <c r="N15" s="696"/>
      <c r="O15" s="769">
        <f>K15+M15</f>
        <v>0</v>
      </c>
      <c r="P15" s="770"/>
      <c r="Q15" s="697">
        <f>'GAME STATS'!P17+'GAME STATS'!P76+'GAME STATS'!P135+'GAME STATS'!P194+'GAME STATS'!P253+'GAME STATS'!P312+'GAME STATS'!P371+'GAME STATS'!P430+'GAME STATS'!P489+'GAME STATS'!P548+'GAME STATS'!P607+'GAME STATS'!P666+'GAME STATS'!P725+'GAME STATS'!P784+'GAME STATS'!P843+'GAME STATS'!P902+'GAME STATS'!P961+'GAME STATS'!P1020+'GAME STATS'!P1079+'GAME STATS'!P1138+'GAME STATS'!P1197+'GAME STATS'!P1256+'GAME STATS'!P1315+'GAME STATS'!P1374+'GAME STATS'!P1433+'GAME STATS'!P1492+'GAME STATS'!P1551+'GAME STATS'!P1610+'GAME STATS'!P1669+'GAME STATS'!P1728+'GAME STATS'!P1787+'GAME STATS'!P1846+'GAME STATS'!P1905+'GAME STATS'!P1964+'GAME STATS'!P2023+'GAME STATS'!P2082+'GAME STATS'!P2141+'GAME STATS'!P2200+'GAME STATS'!P2259+'GAME STATS'!P2318+'GAME STATS'!P2377+'GAME STATS'!P2436+'GAME STATS'!P2495+'GAME STATS'!P2554+'GAME STATS'!P2613+'GAME STATS'!P2672+'GAME STATS'!P2731+'GAME STATS'!P2790+'GAME STATS'!P2849+'GAME STATS'!P2908</f>
        <v>0</v>
      </c>
      <c r="R15" s="698"/>
      <c r="S15" s="695">
        <f>'GAME STATS'!R17+'GAME STATS'!R76+'GAME STATS'!R135+'GAME STATS'!R194+'GAME STATS'!R253+'GAME STATS'!R312+'GAME STATS'!R371+'GAME STATS'!R430+'GAME STATS'!R489+'GAME STATS'!R548+'GAME STATS'!R607+'GAME STATS'!R666+'GAME STATS'!R725+'GAME STATS'!R784+'GAME STATS'!R843+'GAME STATS'!R902+'GAME STATS'!R961+'GAME STATS'!R1020+'GAME STATS'!R1079+'GAME STATS'!R1138+'GAME STATS'!R1197+'GAME STATS'!R1256+'GAME STATS'!R1315+'GAME STATS'!R1374+'GAME STATS'!R1433+'GAME STATS'!R1492+'GAME STATS'!R1551+'GAME STATS'!R1610+'GAME STATS'!R1669+'GAME STATS'!R1728+'GAME STATS'!R1787+'GAME STATS'!R1846+'GAME STATS'!R1905+'GAME STATS'!R1964+'GAME STATS'!R2023+'GAME STATS'!R2082+'GAME STATS'!R2141+'GAME STATS'!R2200+'GAME STATS'!R2259+'GAME STATS'!R2318+'GAME STATS'!R2377+'GAME STATS'!R2436+'GAME STATS'!R2495+'GAME STATS'!R2554+'GAME STATS'!R2613+'GAME STATS'!R2672+'GAME STATS'!R2731+'GAME STATS'!R2790+'GAME STATS'!R2849+'GAME STATS'!R2908</f>
        <v>0</v>
      </c>
      <c r="T15" s="696"/>
      <c r="U15" s="771">
        <f>S15-Q15</f>
        <v>0</v>
      </c>
      <c r="V15" s="772"/>
      <c r="W15" s="700">
        <f>'GAME STATS'!V17+'GAME STATS'!V76+'GAME STATS'!V135+'GAME STATS'!V194+'GAME STATS'!V253+'GAME STATS'!V312+'GAME STATS'!V371+'GAME STATS'!V430+'GAME STATS'!V489+'GAME STATS'!V548+'GAME STATS'!V607+'GAME STATS'!V666+'GAME STATS'!V725+'GAME STATS'!V784+'GAME STATS'!V843+'GAME STATS'!V902+'GAME STATS'!V961+'GAME STATS'!V1020+'GAME STATS'!V1079+'GAME STATS'!V1138+'GAME STATS'!V1197+'GAME STATS'!V1256+'GAME STATS'!V1315+'GAME STATS'!V1374+'GAME STATS'!V1433+'GAME STATS'!V1492+'GAME STATS'!V1551+'GAME STATS'!U1610+'GAME STATS'!U1669+'GAME STATS'!U1728+'GAME STATS'!U1787+'GAME STATS'!U1846+'GAME STATS'!U1905+'GAME STATS'!U1964+'GAME STATS'!V2023+'GAME STATS'!V2082+'GAME STATS'!V2141+'GAME STATS'!V2200+'GAME STATS'!V2259+'GAME STATS'!V2318+'GAME STATS'!V2377+'GAME STATS'!V2436+'GAME STATS'!V2495+'GAME STATS'!V2554+'GAME STATS'!V2613+'GAME STATS'!V2672+'GAME STATS'!V2731+'GAME STATS'!V2790+'GAME STATS'!V2849+'GAME STATS'!V2908</f>
        <v>0</v>
      </c>
      <c r="X15" s="700">
        <f>'GAME STATS'!X17+'GAME STATS'!X76+'GAME STATS'!X135+'GAME STATS'!X194+'GAME STATS'!X253+'GAME STATS'!X312+'GAME STATS'!X371+'GAME STATS'!X430+'GAME STATS'!X489+'GAME STATS'!X548+'GAME STATS'!X607+'GAME STATS'!X666+'GAME STATS'!X725+'GAME STATS'!X784+'GAME STATS'!X843+'GAME STATS'!X902+'GAME STATS'!X961+'GAME STATS'!X1020+'GAME STATS'!X1079+'GAME STATS'!X1138+'GAME STATS'!X1197+'GAME STATS'!X1256+'GAME STATS'!X1315+'GAME STATS'!X1374+'GAME STATS'!X1433+'GAME STATS'!X1492+'GAME STATS'!X1551+'GAME STATS'!V1610+'GAME STATS'!V1669+'GAME STATS'!V1728+'GAME STATS'!V1787+'GAME STATS'!V1846+'GAME STATS'!V1905+'GAME STATS'!V1964+'GAME STATS'!X2023+'GAME STATS'!X2082+'GAME STATS'!X2141+'GAME STATS'!X2200+'GAME STATS'!X2259+'GAME STATS'!X2318+'GAME STATS'!X2377+'GAME STATS'!X2436+'GAME STATS'!X2495+'GAME STATS'!X2554+'GAME STATS'!X2613+'GAME STATS'!X2672+'GAME STATS'!X2731+'GAME STATS'!X2790+'GAME STATS'!X2849+'GAME STATS'!X2908</f>
        <v>0</v>
      </c>
      <c r="Y15" s="700">
        <f>'GAME STATS'!Z17+'GAME STATS'!Z76+'GAME STATS'!Z135+'GAME STATS'!Z194+'GAME STATS'!Z253+'GAME STATS'!Z312+'GAME STATS'!Z371+'GAME STATS'!Z430+'GAME STATS'!Z489+'GAME STATS'!Z548+'GAME STATS'!Z607+'GAME STATS'!Z666+'GAME STATS'!Z725+'GAME STATS'!Z784+'GAME STATS'!Z843+'GAME STATS'!Z902+'GAME STATS'!Z961+'GAME STATS'!Z1020+'GAME STATS'!Z1079+'GAME STATS'!Z1138+'GAME STATS'!Z1197+'GAME STATS'!Z1256+'GAME STATS'!Z1315+'GAME STATS'!Z1374+'GAME STATS'!Z1433+'GAME STATS'!Z1492+'GAME STATS'!Z1551+'GAME STATS'!W1610+'GAME STATS'!W1669+'GAME STATS'!W1728+'GAME STATS'!W1787+'GAME STATS'!W1846+'GAME STATS'!W1905+'GAME STATS'!W1964+'GAME STATS'!Z2023+'GAME STATS'!Z2082+'GAME STATS'!Z2141+'GAME STATS'!Z2200+'GAME STATS'!Z2259+'GAME STATS'!Z2318+'GAME STATS'!Z2377+'GAME STATS'!Z2436+'GAME STATS'!Z2495+'GAME STATS'!Z2554+'GAME STATS'!Z2613+'GAME STATS'!Z2672+'GAME STATS'!Z2731+'GAME STATS'!Z2790+'GAME STATS'!Z2849+'GAME STATS'!Z2908</f>
        <v>0</v>
      </c>
      <c r="Z15" s="697">
        <f>'GAME STATS'!AB17+'GAME STATS'!AB76+'GAME STATS'!AB135+'GAME STATS'!AB194+'GAME STATS'!AB253+'GAME STATS'!AB312+'GAME STATS'!AB371+'GAME STATS'!AB430+'GAME STATS'!AB489+'GAME STATS'!AB548+'GAME STATS'!AB607+'GAME STATS'!AB666+'GAME STATS'!AB725+'GAME STATS'!AB784+'GAME STATS'!AB843+'GAME STATS'!AB902+'GAME STATS'!AB961+'GAME STATS'!AB1020+'GAME STATS'!AB1079+'GAME STATS'!AB1138+'GAME STATS'!AB1197+'GAME STATS'!AB1256+'GAME STATS'!AB1315+'GAME STATS'!AB1374+'GAME STATS'!AB1433+'GAME STATS'!AB1492+'GAME STATS'!AB1551+'GAME STATS'!AB1610+'GAME STATS'!AB1669+'GAME STATS'!AB1728+'GAME STATS'!AB1787+'GAME STATS'!AB1846+'GAME STATS'!AB1905+'GAME STATS'!AB1964+'GAME STATS'!AB2023+'GAME STATS'!AB2082+'GAME STATS'!AB2141+'GAME STATS'!AB2200+'GAME STATS'!AB2259+'GAME STATS'!AB2318+'GAME STATS'!AB2377+'GAME STATS'!AB2436+'GAME STATS'!AB2495+'GAME STATS'!AB2554+'GAME STATS'!AB2613+'GAME STATS'!AB2672+'GAME STATS'!AB2731+'GAME STATS'!AB2790+'GAME STATS'!AB2849+'GAME STATS'!AB2908</f>
        <v>0</v>
      </c>
      <c r="AA15" s="698"/>
      <c r="AB15" s="695">
        <f>'GAME STATS'!AD17+'GAME STATS'!AD76+'GAME STATS'!AD135+'GAME STATS'!AD194+'GAME STATS'!AD253+'GAME STATS'!AD312+'GAME STATS'!AD371+'GAME STATS'!AD430+'GAME STATS'!AD489+'GAME STATS'!AD548+'GAME STATS'!AD607+'GAME STATS'!AD666+'GAME STATS'!AD725+'GAME STATS'!AD784+'GAME STATS'!AD843+'GAME STATS'!AD902+'GAME STATS'!AD961+'GAME STATS'!AD1020+'GAME STATS'!AD1079+'GAME STATS'!AD1138+'GAME STATS'!AD1197+'GAME STATS'!AD1256+'GAME STATS'!AD1315+'GAME STATS'!AD1374+'GAME STATS'!AD1433+'GAME STATS'!AD1492+'GAME STATS'!AD1551+'GAME STATS'!AD1610+'GAME STATS'!AD1669+'GAME STATS'!AD1728+'GAME STATS'!AD1787+'GAME STATS'!AD1846+'GAME STATS'!AD1905+'GAME STATS'!AD1964+'GAME STATS'!AD2023+'GAME STATS'!AD2082+'GAME STATS'!AD2141+'GAME STATS'!AD2200+'GAME STATS'!AD2259+'GAME STATS'!AD2318+'GAME STATS'!AD2377+'GAME STATS'!AD2436+'GAME STATS'!AD2495+'GAME STATS'!AD2554+'GAME STATS'!AD2613+'GAME STATS'!AD2672+'GAME STATS'!AD2731+'GAME STATS'!AD2790+'GAME STATS'!AD2849+'GAME STATS'!AD2908</f>
        <v>0</v>
      </c>
      <c r="AC15" s="696"/>
      <c r="AD15" s="690">
        <f>IF(Z15=0,0,(AB15/Z15)*100)</f>
        <v>0</v>
      </c>
      <c r="AE15" s="691"/>
      <c r="AF15" s="697">
        <f>'GAME STATS'!AH17+'GAME STATS'!AH76+'GAME STATS'!AH135+'GAME STATS'!AH194+'GAME STATS'!AH253+'GAME STATS'!AH312+'GAME STATS'!AH371+'GAME STATS'!AH430+'GAME STATS'!AH489+'GAME STATS'!AH548+'GAME STATS'!AH607+'GAME STATS'!AH666+'GAME STATS'!AH725+'GAME STATS'!AH784+'GAME STATS'!AH843+'GAME STATS'!AH902+'GAME STATS'!AH961+'GAME STATS'!AH1020+'GAME STATS'!AH1079+'GAME STATS'!AH1138+'GAME STATS'!AH1197+'GAME STATS'!AH1256+'GAME STATS'!AH1315+'GAME STATS'!AH1374+'GAME STATS'!AH1433+'GAME STATS'!AH1492+'GAME STATS'!AH1551+'GAME STATS'!AH1610+'GAME STATS'!AH1669+'GAME STATS'!AH1728+'GAME STATS'!AH1787+'GAME STATS'!AH1846+'GAME STATS'!AH1905+'GAME STATS'!AH1964+'GAME STATS'!AH2023+'GAME STATS'!AH2082+'GAME STATS'!AH2141+'GAME STATS'!AH2200+'GAME STATS'!AH2259+'GAME STATS'!AH2318+'GAME STATS'!AH2377+'GAME STATS'!AH2436+'GAME STATS'!AH2495+'GAME STATS'!AH2554+'GAME STATS'!AH2613+'GAME STATS'!AH2672+'GAME STATS'!AH2731+'GAME STATS'!AH2790+'GAME STATS'!AH2849+'GAME STATS'!AH2908</f>
        <v>0</v>
      </c>
      <c r="AG15" s="698"/>
      <c r="AH15" s="695">
        <f>'GAME STATS'!AJ17+'GAME STATS'!AJ76+'GAME STATS'!AJ135+'GAME STATS'!AJ194+'GAME STATS'!AJ253+'GAME STATS'!AJ312+'GAME STATS'!AJ371+'GAME STATS'!AJ430+'GAME STATS'!AJ489+'GAME STATS'!AJ548+'GAME STATS'!AJ607+'GAME STATS'!AJ666+'GAME STATS'!AJ725+'GAME STATS'!AJ784+'GAME STATS'!AJ843+'GAME STATS'!AJ902+'GAME STATS'!AJ961+'GAME STATS'!AJ1020+'GAME STATS'!AJ1079+'GAME STATS'!AJ1138+'GAME STATS'!AJ1197+'GAME STATS'!AJ1256+'GAME STATS'!AJ1315+'GAME STATS'!AJ1374+'GAME STATS'!AJ1433+'GAME STATS'!AJ1492+'GAME STATS'!AJ1551+'GAME STATS'!AJ1610+'GAME STATS'!AJ1669+'GAME STATS'!AJ1728+'GAME STATS'!AJ1787+'GAME STATS'!AJ1846+'GAME STATS'!AJ1905+'GAME STATS'!AJ1964+'GAME STATS'!AJ2023+'GAME STATS'!AJ2082+'GAME STATS'!AJ2141+'GAME STATS'!AJ2200+'GAME STATS'!AJ2259+'GAME STATS'!AJ2318+'GAME STATS'!AJ2377+'GAME STATS'!AJ2436+'GAME STATS'!AJ2495+'GAME STATS'!AJ2554+'GAME STATS'!AJ2613+'GAME STATS'!AJ2672+'GAME STATS'!AJ2731+'GAME STATS'!AJ2790+'GAME STATS'!AJ2849+'GAME STATS'!AJ2908</f>
        <v>0</v>
      </c>
      <c r="AI15" s="696"/>
      <c r="AJ15" s="690">
        <f>IF(AF15=0,0,(AH15/AF15)*100)</f>
        <v>0</v>
      </c>
      <c r="AK15" s="691"/>
      <c r="AL15" s="697">
        <f>'GAME STATS'!AN17+'GAME STATS'!AN76+'GAME STATS'!AN135+'GAME STATS'!AN194+'GAME STATS'!AN253+'GAME STATS'!AN312+'GAME STATS'!AN371+'GAME STATS'!AN430+'GAME STATS'!AN489+'GAME STATS'!AN548+'GAME STATS'!AN607+'GAME STATS'!AN666+'GAME STATS'!AN725+'GAME STATS'!AN784+'GAME STATS'!AN843+'GAME STATS'!AN902+'GAME STATS'!AN961+'GAME STATS'!AN1020+'GAME STATS'!AN1079+'GAME STATS'!AN1138+'GAME STATS'!AN1197+'GAME STATS'!AN1256+'GAME STATS'!AN1315+'GAME STATS'!AN1374+'GAME STATS'!AN1433+'GAME STATS'!AN1492+'GAME STATS'!AN1551+'GAME STATS'!AN1610+'GAME STATS'!AN1669+'GAME STATS'!AN1728+'GAME STATS'!AN1787+'GAME STATS'!AN1846+'GAME STATS'!AN1905+'GAME STATS'!AN1964+'GAME STATS'!AN2023+'GAME STATS'!AN2082+'GAME STATS'!AN2141+'GAME STATS'!AN2200+'GAME STATS'!AN2259+'GAME STATS'!AN2318+'GAME STATS'!AN2377+'GAME STATS'!AN2436+'GAME STATS'!AN2495+'GAME STATS'!AN2554+'GAME STATS'!AN2613+'GAME STATS'!AN2672+'GAME STATS'!AN2731+'GAME STATS'!AN2790+'GAME STATS'!AN2849+'GAME STATS'!AN2908</f>
        <v>0</v>
      </c>
      <c r="AM15" s="698"/>
      <c r="AN15" s="695">
        <f>'GAME STATS'!AP17+'GAME STATS'!AP76+'GAME STATS'!AP135+'GAME STATS'!AP194+'GAME STATS'!AP253+'GAME STATS'!AP312+'GAME STATS'!AP371+'GAME STATS'!AP430+'GAME STATS'!AP489+'GAME STATS'!AP548+'GAME STATS'!AP607+'GAME STATS'!AP666+'GAME STATS'!AP725+'GAME STATS'!AP784+'GAME STATS'!AP843+'GAME STATS'!AP902+'GAME STATS'!AP961+'GAME STATS'!AP1020+'GAME STATS'!AP1079+'GAME STATS'!AP1138+'GAME STATS'!AP1197+'GAME STATS'!AP1256+'GAME STATS'!AP1315+'GAME STATS'!AP1374+'GAME STATS'!AP1433+'GAME STATS'!AP1492+'GAME STATS'!AP1551+'GAME STATS'!AP1610+'GAME STATS'!AP1669+'GAME STATS'!AP1728+'GAME STATS'!AP1787+'GAME STATS'!AP1846+'GAME STATS'!AP1905+'GAME STATS'!AP1964+'GAME STATS'!AP2023+'GAME STATS'!AP2082+'GAME STATS'!AP2141+'GAME STATS'!AP2200+'GAME STATS'!AP2259+'GAME STATS'!AP2318+'GAME STATS'!AP2377+'GAME STATS'!AP2436+'GAME STATS'!AP2495+'GAME STATS'!AP2554+'GAME STATS'!AP2613+'GAME STATS'!AP2672+'GAME STATS'!AP2731+'GAME STATS'!AP2790+'GAME STATS'!AP2849+'GAME STATS'!AP2908</f>
        <v>0</v>
      </c>
      <c r="AO15" s="696"/>
      <c r="AP15" s="690">
        <f>IF(AL15=0,0,(AN15/AL15)*100)</f>
        <v>0</v>
      </c>
      <c r="AQ15" s="691"/>
      <c r="AR15" s="697">
        <f>Z15+AF15+AL15</f>
        <v>0</v>
      </c>
      <c r="AS15" s="698"/>
      <c r="AT15" s="695">
        <f>AB15+AH15+AN15</f>
        <v>0</v>
      </c>
      <c r="AU15" s="696"/>
      <c r="AV15" s="690">
        <f>IF(AR15=0,0,(AT15/AR15)*100)</f>
        <v>0</v>
      </c>
      <c r="AW15" s="691"/>
      <c r="AX15" s="697">
        <f>'GAME STATS'!AZ17+'GAME STATS'!AZ76+'GAME STATS'!AZ135+'GAME STATS'!AZ194+'GAME STATS'!AZ253+'GAME STATS'!AZ312+'GAME STATS'!AZ371+'GAME STATS'!AZ430+'GAME STATS'!AZ489+'GAME STATS'!AZ548+'GAME STATS'!AZ607+'GAME STATS'!AZ666+'GAME STATS'!AZ725+'GAME STATS'!AZ784+'GAME STATS'!AZ843+'GAME STATS'!AZ902+'GAME STATS'!AZ961+'GAME STATS'!AZ1020+'GAME STATS'!AZ1079+'GAME STATS'!AZ1138+'GAME STATS'!AZ1197+'GAME STATS'!AZ1256+'GAME STATS'!AZ1315+'GAME STATS'!AZ1374+'GAME STATS'!AZ1433+'GAME STATS'!AZ1492+'GAME STATS'!AZ1551+'GAME STATS'!AZ1610+'GAME STATS'!AZ1669+'GAME STATS'!AZ1728+'GAME STATS'!AZ1787+'GAME STATS'!AZ1846+'GAME STATS'!AZ1905+'GAME STATS'!AZ1964+'GAME STATS'!AZ2023+'GAME STATS'!AZ2082+'GAME STATS'!AZ2141+'GAME STATS'!AZ2200+'GAME STATS'!AZ2259+'GAME STATS'!AZ2318+'GAME STATS'!AZ2377+'GAME STATS'!AZ2436+'GAME STATS'!AZ2495+'GAME STATS'!AZ2554+'GAME STATS'!AZ2613+'GAME STATS'!AZ2672+'GAME STATS'!AZ2731+'GAME STATS'!AZ2790+'GAME STATS'!AZ2849+'GAME STATS'!AZ2908</f>
        <v>0</v>
      </c>
      <c r="AY15" s="698"/>
      <c r="AZ15" s="695">
        <f>'GAME STATS'!BB17+'GAME STATS'!BB76+'GAME STATS'!BB135+'GAME STATS'!BB194+'GAME STATS'!BB253+'GAME STATS'!BB312+'GAME STATS'!BB371+'GAME STATS'!BB430+'GAME STATS'!BB489+'GAME STATS'!BB548+'GAME STATS'!BB607+'GAME STATS'!BB666+'GAME STATS'!BB725+'GAME STATS'!BB784+'GAME STATS'!BB843+'GAME STATS'!BB902+'GAME STATS'!BB961+'GAME STATS'!BB1020+'GAME STATS'!BB1079+'GAME STATS'!BB1138+'GAME STATS'!BB1197+'GAME STATS'!BB1256+'GAME STATS'!BB1315+'GAME STATS'!BB1374+'GAME STATS'!BB1433+'GAME STATS'!BB1492+'GAME STATS'!BB1551+'GAME STATS'!BB1610+'GAME STATS'!BB1669+'GAME STATS'!BB1728+'GAME STATS'!BB1787+'GAME STATS'!BB1846+'GAME STATS'!BB1905+'GAME STATS'!BB1964+'GAME STATS'!BB2023+'GAME STATS'!BB2082+'GAME STATS'!BB2141+'GAME STATS'!BB2200+'GAME STATS'!BB2259+'GAME STATS'!BB2318+'GAME STATS'!BB2377+'GAME STATS'!BB2436+'GAME STATS'!BB2495+'GAME STATS'!BB2554+'GAME STATS'!BB2613+'GAME STATS'!BB2672+'GAME STATS'!BB2731+'GAME STATS'!BB2790+'GAME STATS'!BB2849+'GAME STATS'!BB2908</f>
        <v>0</v>
      </c>
      <c r="BA15" s="696"/>
      <c r="BB15" s="690">
        <f>IF(AX15=0,0,(AZ15/AX15)*100)</f>
        <v>0</v>
      </c>
      <c r="BC15" s="691"/>
      <c r="BD15" s="697">
        <f>Z15+AF15+AL15+AX15</f>
        <v>0</v>
      </c>
      <c r="BE15" s="698"/>
      <c r="BF15" s="695">
        <f>AB15+AH15+AN15+AZ15</f>
        <v>0</v>
      </c>
      <c r="BG15" s="696"/>
      <c r="BH15" s="690">
        <f>IF(BD15=0,0,(BF15/BD15)*100)</f>
        <v>0</v>
      </c>
      <c r="BI15" s="691"/>
      <c r="BJ15" s="781">
        <f>(AB15*2)+(AH15*2)+(AN15*3)+AZ15</f>
        <v>0</v>
      </c>
      <c r="BK15" s="782"/>
      <c r="BL15" s="783"/>
      <c r="BM15" s="135"/>
      <c r="BN15" s="135"/>
    </row>
    <row r="16" spans="1:66" ht="24.95" customHeight="1">
      <c r="A16" s="135"/>
      <c r="B16" s="759"/>
      <c r="C16" s="785" t="str">
        <f>IF(ROSTER!D$14="","",ROSTER!D$14)</f>
        <v/>
      </c>
      <c r="D16" s="786"/>
      <c r="E16" s="787"/>
      <c r="F16" s="697"/>
      <c r="G16" s="784"/>
      <c r="H16" s="669"/>
      <c r="I16" s="788"/>
      <c r="J16" s="700"/>
      <c r="K16" s="697"/>
      <c r="L16" s="698"/>
      <c r="M16" s="695"/>
      <c r="N16" s="696"/>
      <c r="O16" s="769" t="s">
        <v>16</v>
      </c>
      <c r="P16" s="770"/>
      <c r="Q16" s="697"/>
      <c r="R16" s="698"/>
      <c r="S16" s="695"/>
      <c r="T16" s="696"/>
      <c r="U16" s="771" t="s">
        <v>16</v>
      </c>
      <c r="V16" s="772"/>
      <c r="W16" s="700"/>
      <c r="X16" s="700"/>
      <c r="Y16" s="700"/>
      <c r="Z16" s="697"/>
      <c r="AA16" s="698"/>
      <c r="AB16" s="695"/>
      <c r="AC16" s="696"/>
      <c r="AD16" s="690"/>
      <c r="AE16" s="691"/>
      <c r="AF16" s="697"/>
      <c r="AG16" s="698"/>
      <c r="AH16" s="695"/>
      <c r="AI16" s="696"/>
      <c r="AJ16" s="690"/>
      <c r="AK16" s="691"/>
      <c r="AL16" s="697"/>
      <c r="AM16" s="698"/>
      <c r="AN16" s="695"/>
      <c r="AO16" s="696"/>
      <c r="AP16" s="690"/>
      <c r="AQ16" s="691"/>
      <c r="AR16" s="697"/>
      <c r="AS16" s="698"/>
      <c r="AT16" s="695"/>
      <c r="AU16" s="696"/>
      <c r="AV16" s="690"/>
      <c r="AW16" s="691"/>
      <c r="AX16" s="697"/>
      <c r="AY16" s="698"/>
      <c r="AZ16" s="695"/>
      <c r="BA16" s="696"/>
      <c r="BB16" s="690"/>
      <c r="BC16" s="691"/>
      <c r="BD16" s="697"/>
      <c r="BE16" s="698"/>
      <c r="BF16" s="695"/>
      <c r="BG16" s="696"/>
      <c r="BH16" s="690"/>
      <c r="BI16" s="691"/>
      <c r="BJ16" s="781"/>
      <c r="BK16" s="782"/>
      <c r="BL16" s="783"/>
      <c r="BM16" s="135"/>
      <c r="BN16" s="135"/>
    </row>
    <row r="17" spans="1:66" ht="24.95" customHeight="1">
      <c r="A17" s="135"/>
      <c r="B17" s="768" t="str">
        <f>IF(ROSTER!B16="","",ROSTER!B16)</f>
        <v/>
      </c>
      <c r="C17" s="789" t="str">
        <f>IF(ROSTER!C$16="","",ROSTER!C$16)</f>
        <v/>
      </c>
      <c r="D17" s="790"/>
      <c r="E17" s="791"/>
      <c r="F17" s="697">
        <f>'GAME STATS'!F19+'GAME STATS'!F78+'GAME STATS'!F137+'GAME STATS'!F196+'GAME STATS'!F255+'GAME STATS'!F314+'GAME STATS'!F373+'GAME STATS'!F432+'GAME STATS'!F491+'GAME STATS'!F550+'GAME STATS'!F609+'GAME STATS'!F668+'GAME STATS'!F727+'GAME STATS'!F786+'GAME STATS'!F845+'GAME STATS'!F904+'GAME STATS'!F963+'GAME STATS'!F1022+'GAME STATS'!F1081+'GAME STATS'!F1140+'GAME STATS'!F1199+'GAME STATS'!F1258+'GAME STATS'!F1317+'GAME STATS'!F1376+'GAME STATS'!F1435+'GAME STATS'!F1494+'GAME STATS'!F1553+'GAME STATS'!F1612+'GAME STATS'!F1671+'GAME STATS'!F1730+'GAME STATS'!F1789+'GAME STATS'!F1848+'GAME STATS'!F1907+'GAME STATS'!F1966+'GAME STATS'!F2025+'GAME STATS'!F2084+'GAME STATS'!F2143+'GAME STATS'!F2202+'GAME STATS'!F2261+'GAME STATS'!F2320+'GAME STATS'!F2379+'GAME STATS'!F2438+'GAME STATS'!F2497+'GAME STATS'!F2556+'GAME STATS'!F2615+'GAME STATS'!F2674+'GAME STATS'!F2733+'GAME STATS'!F2792+'GAME STATS'!F2851+'GAME STATS'!F2910</f>
        <v>0</v>
      </c>
      <c r="G17" s="784"/>
      <c r="H17" s="773">
        <f>'GAME STATS'!G19+'GAME STATS'!G78+'GAME STATS'!G137+'GAME STATS'!G196+'GAME STATS'!G255+'GAME STATS'!G314+'GAME STATS'!G373+'GAME STATS'!G432+'GAME STATS'!G491+'GAME STATS'!G550+'GAME STATS'!G609+'GAME STATS'!G668+'GAME STATS'!G727+'GAME STATS'!G786+'GAME STATS'!G845+'GAME STATS'!G904+'GAME STATS'!G963+'GAME STATS'!G1022+'GAME STATS'!G1081+'GAME STATS'!G1140+'GAME STATS'!G1199+'GAME STATS'!G1258+'GAME STATS'!G1317+'GAME STATS'!G1376+'GAME STATS'!G1435+'GAME STATS'!G1494+'GAME STATS'!G1553+'GAME STATS'!G1612+'GAME STATS'!G1671+'GAME STATS'!G1730+'GAME STATS'!G1789+'GAME STATS'!G1848+'GAME STATS'!G1907+'GAME STATS'!G1966+'GAME STATS'!G2025+'GAME STATS'!G2084+'GAME STATS'!G2143+'GAME STATS'!G2202+'GAME STATS'!G2261+'GAME STATS'!G2320+'GAME STATS'!G2379+'GAME STATS'!G2438+'GAME STATS'!G2497+'GAME STATS'!G2556+'GAME STATS'!G2615+'GAME STATS'!G2674+'GAME STATS'!G2733+'GAME STATS'!G2792+'GAME STATS'!G2851+'GAME STATS'!G2910</f>
        <v>0</v>
      </c>
      <c r="I17" s="774"/>
      <c r="J17" s="700">
        <f>'GAME STATS'!H19+'GAME STATS'!H78+'GAME STATS'!H137+'GAME STATS'!H196+'GAME STATS'!H255+'GAME STATS'!H314+'GAME STATS'!H373+'GAME STATS'!H432+'GAME STATS'!H491+'GAME STATS'!H550+'GAME STATS'!H609+'GAME STATS'!H668+'GAME STATS'!H727+'GAME STATS'!H786+'GAME STATS'!H845+'GAME STATS'!H904+'GAME STATS'!H963+'GAME STATS'!H1022+'GAME STATS'!H1081+'GAME STATS'!H1140+'GAME STATS'!H1199+'GAME STATS'!H1258+'GAME STATS'!H1317+'GAME STATS'!H1376+'GAME STATS'!H1435+'GAME STATS'!H1494+'GAME STATS'!H1553+'GAME STATS'!H1612+'GAME STATS'!H1671+'GAME STATS'!H1730+'GAME STATS'!H1789+'GAME STATS'!H1848+'GAME STATS'!H1907+'GAME STATS'!H1966+'GAME STATS'!H2025+'GAME STATS'!H2084+'GAME STATS'!H2143+'GAME STATS'!H2202+'GAME STATS'!H2261+'GAME STATS'!H2320+'GAME STATS'!H2379+'GAME STATS'!H2438+'GAME STATS'!H2497+'GAME STATS'!H2556+'GAME STATS'!H2615+'GAME STATS'!H2674+'GAME STATS'!H2733+'GAME STATS'!H2792+'GAME STATS'!H2851+'GAME STATS'!H2910</f>
        <v>0</v>
      </c>
      <c r="K17" s="697">
        <f>'GAME STATS'!J19+'GAME STATS'!J78+'GAME STATS'!J137+'GAME STATS'!J196+'GAME STATS'!J255+'GAME STATS'!J314+'GAME STATS'!J373+'GAME STATS'!J432+'GAME STATS'!J491+'GAME STATS'!J550+'GAME STATS'!J609+'GAME STATS'!J668+'GAME STATS'!J727+'GAME STATS'!J786+'GAME STATS'!J845+'GAME STATS'!J904+'GAME STATS'!J963+'GAME STATS'!J1022+'GAME STATS'!J1081+'GAME STATS'!J1140+'GAME STATS'!J1199+'GAME STATS'!J1258+'GAME STATS'!J1317+'GAME STATS'!J1376+'GAME STATS'!J1435+'GAME STATS'!J1494+'GAME STATS'!J1553+'GAME STATS'!J1612+'GAME STATS'!J1671+'GAME STATS'!J1730+'GAME STATS'!J1789+'GAME STATS'!J1848+'GAME STATS'!J1907+'GAME STATS'!J1966+'GAME STATS'!J2025+'GAME STATS'!J2084+'GAME STATS'!J2143+'GAME STATS'!J2202+'GAME STATS'!J2261+'GAME STATS'!J2320+'GAME STATS'!J2379+'GAME STATS'!J2438+'GAME STATS'!J2497+'GAME STATS'!J2556+'GAME STATS'!J2615+'GAME STATS'!J2674+'GAME STATS'!J2733+'GAME STATS'!J2792+'GAME STATS'!J2851+'GAME STATS'!J2910</f>
        <v>0</v>
      </c>
      <c r="L17" s="698"/>
      <c r="M17" s="695">
        <f>'GAME STATS'!L19+'GAME STATS'!L78+'GAME STATS'!L137+'GAME STATS'!L196+'GAME STATS'!L255+'GAME STATS'!L314+'GAME STATS'!L373+'GAME STATS'!L432+'GAME STATS'!L491+'GAME STATS'!L550+'GAME STATS'!L609+'GAME STATS'!L668+'GAME STATS'!L727+'GAME STATS'!L786+'GAME STATS'!L845+'GAME STATS'!L904+'GAME STATS'!L963+'GAME STATS'!L1022+'GAME STATS'!L1081+'GAME STATS'!L1140+'GAME STATS'!L1199+'GAME STATS'!L1258+'GAME STATS'!L1317+'GAME STATS'!L1376+'GAME STATS'!L1435+'GAME STATS'!L1494+'GAME STATS'!L1553+'GAME STATS'!L1612+'GAME STATS'!L1671+'GAME STATS'!L1730+'GAME STATS'!L1789+'GAME STATS'!L1848+'GAME STATS'!L1907+'GAME STATS'!L1966+'GAME STATS'!L2025+'GAME STATS'!L2084+'GAME STATS'!L2143+'GAME STATS'!L2202+'GAME STATS'!L2261+'GAME STATS'!L2320+'GAME STATS'!L2379+'GAME STATS'!L2438+'GAME STATS'!L2497+'GAME STATS'!L2556+'GAME STATS'!L2615+'GAME STATS'!L2674+'GAME STATS'!L2733+'GAME STATS'!L2792+'GAME STATS'!L2851+'GAME STATS'!L2910</f>
        <v>0</v>
      </c>
      <c r="N17" s="696"/>
      <c r="O17" s="769">
        <f>K17+M17</f>
        <v>0</v>
      </c>
      <c r="P17" s="770"/>
      <c r="Q17" s="697">
        <f>'GAME STATS'!P19+'GAME STATS'!P78+'GAME STATS'!P137+'GAME STATS'!P196+'GAME STATS'!P255+'GAME STATS'!P314+'GAME STATS'!P373+'GAME STATS'!P432+'GAME STATS'!P491+'GAME STATS'!P550+'GAME STATS'!P609+'GAME STATS'!P668+'GAME STATS'!P727+'GAME STATS'!P786+'GAME STATS'!P845+'GAME STATS'!P904+'GAME STATS'!P963+'GAME STATS'!P1022+'GAME STATS'!P1081+'GAME STATS'!P1140+'GAME STATS'!P1199+'GAME STATS'!P1258+'GAME STATS'!P1317+'GAME STATS'!P1376+'GAME STATS'!P1435+'GAME STATS'!P1494+'GAME STATS'!P1553+'GAME STATS'!P1612+'GAME STATS'!P1671+'GAME STATS'!P1730+'GAME STATS'!P1789+'GAME STATS'!P1848+'GAME STATS'!P1907+'GAME STATS'!P1966+'GAME STATS'!P2025+'GAME STATS'!P2084+'GAME STATS'!P2143+'GAME STATS'!P2202+'GAME STATS'!P2261+'GAME STATS'!P2320+'GAME STATS'!P2379+'GAME STATS'!P2438+'GAME STATS'!P2497+'GAME STATS'!P2556+'GAME STATS'!P2615+'GAME STATS'!P2674+'GAME STATS'!P2733+'GAME STATS'!P2792+'GAME STATS'!P2851+'GAME STATS'!P2910</f>
        <v>0</v>
      </c>
      <c r="R17" s="698"/>
      <c r="S17" s="695">
        <f>'GAME STATS'!R19+'GAME STATS'!R78+'GAME STATS'!R137+'GAME STATS'!R196+'GAME STATS'!R255+'GAME STATS'!R314+'GAME STATS'!R373+'GAME STATS'!R432+'GAME STATS'!R491+'GAME STATS'!R550+'GAME STATS'!R609+'GAME STATS'!R668+'GAME STATS'!R727+'GAME STATS'!R786+'GAME STATS'!R845+'GAME STATS'!R904+'GAME STATS'!R963+'GAME STATS'!R1022+'GAME STATS'!R1081+'GAME STATS'!R1140+'GAME STATS'!R1199+'GAME STATS'!R1258+'GAME STATS'!R1317+'GAME STATS'!R1376+'GAME STATS'!R1435+'GAME STATS'!R1494+'GAME STATS'!R1553+'GAME STATS'!R1612+'GAME STATS'!R1671+'GAME STATS'!R1730+'GAME STATS'!R1789+'GAME STATS'!R1848+'GAME STATS'!R1907+'GAME STATS'!R1966+'GAME STATS'!R2025+'GAME STATS'!R2084+'GAME STATS'!R2143+'GAME STATS'!R2202+'GAME STATS'!R2261+'GAME STATS'!R2320+'GAME STATS'!R2379+'GAME STATS'!R2438+'GAME STATS'!R2497+'GAME STATS'!R2556+'GAME STATS'!R2615+'GAME STATS'!R2674+'GAME STATS'!R2733+'GAME STATS'!R2792+'GAME STATS'!R2851+'GAME STATS'!R2910</f>
        <v>0</v>
      </c>
      <c r="T17" s="696"/>
      <c r="U17" s="771">
        <f>S17-Q17</f>
        <v>0</v>
      </c>
      <c r="V17" s="772"/>
      <c r="W17" s="700">
        <f>'GAME STATS'!V19+'GAME STATS'!V78+'GAME STATS'!V137+'GAME STATS'!V196+'GAME STATS'!V255+'GAME STATS'!V314+'GAME STATS'!V373+'GAME STATS'!V432+'GAME STATS'!V491+'GAME STATS'!V550+'GAME STATS'!V609+'GAME STATS'!V668+'GAME STATS'!V727+'GAME STATS'!V786+'GAME STATS'!V845+'GAME STATS'!V904+'GAME STATS'!V963+'GAME STATS'!V1022+'GAME STATS'!V1081+'GAME STATS'!V1140+'GAME STATS'!V1199+'GAME STATS'!V1258+'GAME STATS'!V1317+'GAME STATS'!V1376+'GAME STATS'!V1435+'GAME STATS'!V1494+'GAME STATS'!V1553+'GAME STATS'!U1612+'GAME STATS'!U1671+'GAME STATS'!U1730+'GAME STATS'!U1789+'GAME STATS'!U1848+'GAME STATS'!U1907+'GAME STATS'!U1966+'GAME STATS'!V2025+'GAME STATS'!V2084+'GAME STATS'!V2143+'GAME STATS'!V2202+'GAME STATS'!V2261+'GAME STATS'!V2320+'GAME STATS'!V2379+'GAME STATS'!V2438+'GAME STATS'!V2497+'GAME STATS'!V2556+'GAME STATS'!V2615+'GAME STATS'!V2674+'GAME STATS'!V2733+'GAME STATS'!V2792+'GAME STATS'!V2851+'GAME STATS'!V2910</f>
        <v>0</v>
      </c>
      <c r="X17" s="700">
        <f>'GAME STATS'!X19+'GAME STATS'!X78+'GAME STATS'!X137+'GAME STATS'!X196+'GAME STATS'!X255+'GAME STATS'!X314+'GAME STATS'!X373+'GAME STATS'!X432+'GAME STATS'!X491+'GAME STATS'!X550+'GAME STATS'!X609+'GAME STATS'!X668+'GAME STATS'!X727+'GAME STATS'!X786+'GAME STATS'!X845+'GAME STATS'!X904+'GAME STATS'!X963+'GAME STATS'!X1022+'GAME STATS'!X1081+'GAME STATS'!X1140+'GAME STATS'!X1199+'GAME STATS'!X1258+'GAME STATS'!X1317+'GAME STATS'!X1376+'GAME STATS'!X1435+'GAME STATS'!X1494+'GAME STATS'!X1553+'GAME STATS'!V1612+'GAME STATS'!V1671+'GAME STATS'!V1730+'GAME STATS'!V1789+'GAME STATS'!V1848+'GAME STATS'!V1907+'GAME STATS'!V1966+'GAME STATS'!X2025+'GAME STATS'!X2084+'GAME STATS'!X2143+'GAME STATS'!X2202+'GAME STATS'!X2261+'GAME STATS'!X2320+'GAME STATS'!X2379+'GAME STATS'!X2438+'GAME STATS'!X2497+'GAME STATS'!X2556+'GAME STATS'!X2615+'GAME STATS'!X2674+'GAME STATS'!X2733+'GAME STATS'!X2792+'GAME STATS'!X2851+'GAME STATS'!X2910</f>
        <v>0</v>
      </c>
      <c r="Y17" s="700">
        <f>'GAME STATS'!Z19+'GAME STATS'!Z78+'GAME STATS'!Z137+'GAME STATS'!Z196+'GAME STATS'!Z255+'GAME STATS'!Z314+'GAME STATS'!Z373+'GAME STATS'!Z432+'GAME STATS'!Z491+'GAME STATS'!Z550+'GAME STATS'!Z609+'GAME STATS'!Z668+'GAME STATS'!Z727+'GAME STATS'!Z786+'GAME STATS'!Z845+'GAME STATS'!Z904+'GAME STATS'!Z963+'GAME STATS'!Z1022+'GAME STATS'!Z1081+'GAME STATS'!Z1140+'GAME STATS'!Z1199+'GAME STATS'!Z1258+'GAME STATS'!Z1317+'GAME STATS'!Z1376+'GAME STATS'!Z1435+'GAME STATS'!Z1494+'GAME STATS'!Z1553+'GAME STATS'!W1612+'GAME STATS'!W1671+'GAME STATS'!W1730+'GAME STATS'!W1789+'GAME STATS'!W1848+'GAME STATS'!W1907+'GAME STATS'!W1966+'GAME STATS'!Z2025+'GAME STATS'!Z2084+'GAME STATS'!Z2143+'GAME STATS'!Z2202+'GAME STATS'!Z2261+'GAME STATS'!Z2320+'GAME STATS'!Z2379+'GAME STATS'!Z2438+'GAME STATS'!Z2497+'GAME STATS'!Z2556+'GAME STATS'!Z2615+'GAME STATS'!Z2674+'GAME STATS'!Z2733+'GAME STATS'!Z2792+'GAME STATS'!Z2851+'GAME STATS'!Z2910</f>
        <v>0</v>
      </c>
      <c r="Z17" s="697">
        <f>'GAME STATS'!AB19+'GAME STATS'!AB78+'GAME STATS'!AB137+'GAME STATS'!AB196+'GAME STATS'!AB255+'GAME STATS'!AB314+'GAME STATS'!AB373+'GAME STATS'!AB432+'GAME STATS'!AB491+'GAME STATS'!AB550+'GAME STATS'!AB609+'GAME STATS'!AB668+'GAME STATS'!AB727+'GAME STATS'!AB786+'GAME STATS'!AB845+'GAME STATS'!AB904+'GAME STATS'!AB963+'GAME STATS'!AB1022+'GAME STATS'!AB1081+'GAME STATS'!AB1140+'GAME STATS'!AB1199+'GAME STATS'!AB1258+'GAME STATS'!AB1317+'GAME STATS'!AB1376+'GAME STATS'!AB1435+'GAME STATS'!AB1494+'GAME STATS'!AB1553+'GAME STATS'!AB1612+'GAME STATS'!AB1671+'GAME STATS'!AB1730+'GAME STATS'!AB1789+'GAME STATS'!AB1848+'GAME STATS'!AB1907+'GAME STATS'!AB1966+'GAME STATS'!AB2025+'GAME STATS'!AB2084+'GAME STATS'!AB2143+'GAME STATS'!AB2202+'GAME STATS'!AB2261+'GAME STATS'!AB2320+'GAME STATS'!AB2379+'GAME STATS'!AB2438+'GAME STATS'!AB2497+'GAME STATS'!AB2556+'GAME STATS'!AB2615+'GAME STATS'!AB2674+'GAME STATS'!AB2733+'GAME STATS'!AB2792+'GAME STATS'!AB2851+'GAME STATS'!AB2910</f>
        <v>0</v>
      </c>
      <c r="AA17" s="698"/>
      <c r="AB17" s="695">
        <f>'GAME STATS'!AD19+'GAME STATS'!AD78+'GAME STATS'!AD137+'GAME STATS'!AD196+'GAME STATS'!AD255+'GAME STATS'!AD314+'GAME STATS'!AD373+'GAME STATS'!AD432+'GAME STATS'!AD491+'GAME STATS'!AD550+'GAME STATS'!AD609+'GAME STATS'!AD668+'GAME STATS'!AD727+'GAME STATS'!AD786+'GAME STATS'!AD845+'GAME STATS'!AD904+'GAME STATS'!AD963+'GAME STATS'!AD1022+'GAME STATS'!AD1081+'GAME STATS'!AD1140+'GAME STATS'!AD1199+'GAME STATS'!AD1258+'GAME STATS'!AD1317+'GAME STATS'!AD1376+'GAME STATS'!AD1435+'GAME STATS'!AD1494+'GAME STATS'!AD1553+'GAME STATS'!AD1612+'GAME STATS'!AD1671+'GAME STATS'!AD1730+'GAME STATS'!AD1789+'GAME STATS'!AD1848+'GAME STATS'!AD1907+'GAME STATS'!AD1966+'GAME STATS'!AD2025+'GAME STATS'!AD2084+'GAME STATS'!AD2143+'GAME STATS'!AD2202+'GAME STATS'!AD2261+'GAME STATS'!AD2320+'GAME STATS'!AD2379+'GAME STATS'!AD2438+'GAME STATS'!AD2497+'GAME STATS'!AD2556+'GAME STATS'!AD2615+'GAME STATS'!AD2674+'GAME STATS'!AD2733+'GAME STATS'!AD2792+'GAME STATS'!AD2851+'GAME STATS'!AD2910</f>
        <v>0</v>
      </c>
      <c r="AC17" s="696"/>
      <c r="AD17" s="690">
        <f>IF(Z17=0,0,(AB17/Z17)*100)</f>
        <v>0</v>
      </c>
      <c r="AE17" s="691"/>
      <c r="AF17" s="697">
        <f>'GAME STATS'!AH19+'GAME STATS'!AH78+'GAME STATS'!AH137+'GAME STATS'!AH196+'GAME STATS'!AH255+'GAME STATS'!AH314+'GAME STATS'!AH373+'GAME STATS'!AH432+'GAME STATS'!AH491+'GAME STATS'!AH550+'GAME STATS'!AH609+'GAME STATS'!AH668+'GAME STATS'!AH727+'GAME STATS'!AH786+'GAME STATS'!AH845+'GAME STATS'!AH904+'GAME STATS'!AH963+'GAME STATS'!AH1022+'GAME STATS'!AH1081+'GAME STATS'!AH1140+'GAME STATS'!AH1199+'GAME STATS'!AH1258+'GAME STATS'!AH1317+'GAME STATS'!AH1376+'GAME STATS'!AH1435+'GAME STATS'!AH1494+'GAME STATS'!AH1553+'GAME STATS'!AH1612+'GAME STATS'!AH1671+'GAME STATS'!AH1730+'GAME STATS'!AH1789+'GAME STATS'!AH1848+'GAME STATS'!AH1907+'GAME STATS'!AH1966+'GAME STATS'!AH2025+'GAME STATS'!AH2084+'GAME STATS'!AH2143+'GAME STATS'!AH2202+'GAME STATS'!AH2261+'GAME STATS'!AH2320+'GAME STATS'!AH2379+'GAME STATS'!AH2438+'GAME STATS'!AH2497+'GAME STATS'!AH2556+'GAME STATS'!AH2615+'GAME STATS'!AH2674+'GAME STATS'!AH2733+'GAME STATS'!AH2792+'GAME STATS'!AH2851+'GAME STATS'!AH2910</f>
        <v>0</v>
      </c>
      <c r="AG17" s="698"/>
      <c r="AH17" s="695">
        <f>'GAME STATS'!AJ19+'GAME STATS'!AJ78+'GAME STATS'!AJ137+'GAME STATS'!AJ196+'GAME STATS'!AJ255+'GAME STATS'!AJ314+'GAME STATS'!AJ373+'GAME STATS'!AJ432+'GAME STATS'!AJ491+'GAME STATS'!AJ550+'GAME STATS'!AJ609+'GAME STATS'!AJ668+'GAME STATS'!AJ727+'GAME STATS'!AJ786+'GAME STATS'!AJ845+'GAME STATS'!AJ904+'GAME STATS'!AJ963+'GAME STATS'!AJ1022+'GAME STATS'!AJ1081+'GAME STATS'!AJ1140+'GAME STATS'!AJ1199+'GAME STATS'!AJ1258+'GAME STATS'!AJ1317+'GAME STATS'!AJ1376+'GAME STATS'!AJ1435+'GAME STATS'!AJ1494+'GAME STATS'!AJ1553+'GAME STATS'!AJ1612+'GAME STATS'!AJ1671+'GAME STATS'!AJ1730+'GAME STATS'!AJ1789+'GAME STATS'!AJ1848+'GAME STATS'!AJ1907+'GAME STATS'!AJ1966+'GAME STATS'!AJ2025+'GAME STATS'!AJ2084+'GAME STATS'!AJ2143+'GAME STATS'!AJ2202+'GAME STATS'!AJ2261+'GAME STATS'!AJ2320+'GAME STATS'!AJ2379+'GAME STATS'!AJ2438+'GAME STATS'!AJ2497+'GAME STATS'!AJ2556+'GAME STATS'!AJ2615+'GAME STATS'!AJ2674+'GAME STATS'!AJ2733+'GAME STATS'!AJ2792+'GAME STATS'!AJ2851+'GAME STATS'!AJ2910</f>
        <v>0</v>
      </c>
      <c r="AI17" s="696"/>
      <c r="AJ17" s="690">
        <f>IF(AF17=0,0,(AH17/AF17)*100)</f>
        <v>0</v>
      </c>
      <c r="AK17" s="691"/>
      <c r="AL17" s="697">
        <f>'GAME STATS'!AN19+'GAME STATS'!AN78+'GAME STATS'!AN137+'GAME STATS'!AN196+'GAME STATS'!AN255+'GAME STATS'!AN314+'GAME STATS'!AN373+'GAME STATS'!AN432+'GAME STATS'!AN491+'GAME STATS'!AN550+'GAME STATS'!AN609+'GAME STATS'!AN668+'GAME STATS'!AN727+'GAME STATS'!AN786+'GAME STATS'!AN845+'GAME STATS'!AN904+'GAME STATS'!AN963+'GAME STATS'!AN1022+'GAME STATS'!AN1081+'GAME STATS'!AN1140+'GAME STATS'!AN1199+'GAME STATS'!AN1258+'GAME STATS'!AN1317+'GAME STATS'!AN1376+'GAME STATS'!AN1435+'GAME STATS'!AN1494+'GAME STATS'!AN1553+'GAME STATS'!AN1612+'GAME STATS'!AN1671+'GAME STATS'!AN1730+'GAME STATS'!AN1789+'GAME STATS'!AN1848+'GAME STATS'!AN1907+'GAME STATS'!AN1966+'GAME STATS'!AN2025+'GAME STATS'!AN2084+'GAME STATS'!AN2143+'GAME STATS'!AN2202+'GAME STATS'!AN2261+'GAME STATS'!AN2320+'GAME STATS'!AN2379+'GAME STATS'!AN2438+'GAME STATS'!AN2497+'GAME STATS'!AN2556+'GAME STATS'!AN2615+'GAME STATS'!AN2674+'GAME STATS'!AN2733+'GAME STATS'!AN2792+'GAME STATS'!AN2851+'GAME STATS'!AN2910</f>
        <v>0</v>
      </c>
      <c r="AM17" s="698"/>
      <c r="AN17" s="695">
        <f>'GAME STATS'!AP19+'GAME STATS'!AP78+'GAME STATS'!AP137+'GAME STATS'!AP196+'GAME STATS'!AP255+'GAME STATS'!AP314+'GAME STATS'!AP373+'GAME STATS'!AP432+'GAME STATS'!AP491+'GAME STATS'!AP550+'GAME STATS'!AP609+'GAME STATS'!AP668+'GAME STATS'!AP727+'GAME STATS'!AP786+'GAME STATS'!AP845+'GAME STATS'!AP904+'GAME STATS'!AP963+'GAME STATS'!AP1022+'GAME STATS'!AP1081+'GAME STATS'!AP1140+'GAME STATS'!AP1199+'GAME STATS'!AP1258+'GAME STATS'!AP1317+'GAME STATS'!AP1376+'GAME STATS'!AP1435+'GAME STATS'!AP1494+'GAME STATS'!AP1553+'GAME STATS'!AP1612+'GAME STATS'!AP1671+'GAME STATS'!AP1730+'GAME STATS'!AP1789+'GAME STATS'!AP1848+'GAME STATS'!AP1907+'GAME STATS'!AP1966+'GAME STATS'!AP2025+'GAME STATS'!AP2084+'GAME STATS'!AP2143+'GAME STATS'!AP2202+'GAME STATS'!AP2261+'GAME STATS'!AP2320+'GAME STATS'!AP2379+'GAME STATS'!AP2438+'GAME STATS'!AP2497+'GAME STATS'!AP2556+'GAME STATS'!AP2615+'GAME STATS'!AP2674+'GAME STATS'!AP2733+'GAME STATS'!AP2792+'GAME STATS'!AP2851+'GAME STATS'!AP2910</f>
        <v>0</v>
      </c>
      <c r="AO17" s="696"/>
      <c r="AP17" s="690">
        <f>IF(AL17=0,0,(AN17/AL17)*100)</f>
        <v>0</v>
      </c>
      <c r="AQ17" s="691"/>
      <c r="AR17" s="697">
        <f>Z17+AF17+AL17</f>
        <v>0</v>
      </c>
      <c r="AS17" s="698"/>
      <c r="AT17" s="695">
        <f>AB17+AH17+AN17</f>
        <v>0</v>
      </c>
      <c r="AU17" s="696"/>
      <c r="AV17" s="690">
        <f>IF(AR17=0,0,(AT17/AR17)*100)</f>
        <v>0</v>
      </c>
      <c r="AW17" s="691"/>
      <c r="AX17" s="697">
        <f>'GAME STATS'!AZ19+'GAME STATS'!AZ78+'GAME STATS'!AZ137+'GAME STATS'!AZ196+'GAME STATS'!AZ255+'GAME STATS'!AZ314+'GAME STATS'!AZ373+'GAME STATS'!AZ432+'GAME STATS'!AZ491+'GAME STATS'!AZ550+'GAME STATS'!AZ609+'GAME STATS'!AZ668+'GAME STATS'!AZ727+'GAME STATS'!AZ786+'GAME STATS'!AZ845+'GAME STATS'!AZ904+'GAME STATS'!AZ963+'GAME STATS'!AZ1022+'GAME STATS'!AZ1081+'GAME STATS'!AZ1140+'GAME STATS'!AZ1199+'GAME STATS'!AZ1258+'GAME STATS'!AZ1317+'GAME STATS'!AZ1376+'GAME STATS'!AZ1435+'GAME STATS'!AZ1494+'GAME STATS'!AZ1553+'GAME STATS'!AZ1612+'GAME STATS'!AZ1671+'GAME STATS'!AZ1730+'GAME STATS'!AZ1789+'GAME STATS'!AZ1848+'GAME STATS'!AZ1907+'GAME STATS'!AZ1966+'GAME STATS'!AZ2025+'GAME STATS'!AZ2084+'GAME STATS'!AZ2143+'GAME STATS'!AZ2202+'GAME STATS'!AZ2261+'GAME STATS'!AZ2320+'GAME STATS'!AZ2379+'GAME STATS'!AZ2438+'GAME STATS'!AZ2497+'GAME STATS'!AZ2556+'GAME STATS'!AZ2615+'GAME STATS'!AZ2674+'GAME STATS'!AZ2733+'GAME STATS'!AZ2792+'GAME STATS'!AZ2851+'GAME STATS'!AZ2910</f>
        <v>0</v>
      </c>
      <c r="AY17" s="698"/>
      <c r="AZ17" s="695">
        <f>'GAME STATS'!BB19+'GAME STATS'!BB78+'GAME STATS'!BB137+'GAME STATS'!BB196+'GAME STATS'!BB255+'GAME STATS'!BB314+'GAME STATS'!BB373+'GAME STATS'!BB432+'GAME STATS'!BB491+'GAME STATS'!BB550+'GAME STATS'!BB609+'GAME STATS'!BB668+'GAME STATS'!BB727+'GAME STATS'!BB786+'GAME STATS'!BB845+'GAME STATS'!BB904+'GAME STATS'!BB963+'GAME STATS'!BB1022+'GAME STATS'!BB1081+'GAME STATS'!BB1140+'GAME STATS'!BB1199+'GAME STATS'!BB1258+'GAME STATS'!BB1317+'GAME STATS'!BB1376+'GAME STATS'!BB1435+'GAME STATS'!BB1494+'GAME STATS'!BB1553+'GAME STATS'!BB1612+'GAME STATS'!BB1671+'GAME STATS'!BB1730+'GAME STATS'!BB1789+'GAME STATS'!BB1848+'GAME STATS'!BB1907+'GAME STATS'!BB1966+'GAME STATS'!BB2025+'GAME STATS'!BB2084+'GAME STATS'!BB2143+'GAME STATS'!BB2202+'GAME STATS'!BB2261+'GAME STATS'!BB2320+'GAME STATS'!BB2379+'GAME STATS'!BB2438+'GAME STATS'!BB2497+'GAME STATS'!BB2556+'GAME STATS'!BB2615+'GAME STATS'!BB2674+'GAME STATS'!BB2733+'GAME STATS'!BB2792+'GAME STATS'!BB2851+'GAME STATS'!BB2910</f>
        <v>0</v>
      </c>
      <c r="BA17" s="696"/>
      <c r="BB17" s="690">
        <f>IF(AX17=0,0,(AZ17/AX17)*100)</f>
        <v>0</v>
      </c>
      <c r="BC17" s="691"/>
      <c r="BD17" s="697">
        <f>Z17+AF17+AL17+AX17</f>
        <v>0</v>
      </c>
      <c r="BE17" s="698"/>
      <c r="BF17" s="695">
        <f>AB17+AH17+AN17+AZ17</f>
        <v>0</v>
      </c>
      <c r="BG17" s="696"/>
      <c r="BH17" s="690">
        <f>IF(BD17=0,0,(BF17/BD17)*100)</f>
        <v>0</v>
      </c>
      <c r="BI17" s="691"/>
      <c r="BJ17" s="781">
        <f>(AB17*2)+(AH17*2)+(AN17*3)+AZ17</f>
        <v>0</v>
      </c>
      <c r="BK17" s="782"/>
      <c r="BL17" s="783"/>
      <c r="BM17" s="135"/>
      <c r="BN17" s="135"/>
    </row>
    <row r="18" spans="1:66" ht="24.95" customHeight="1">
      <c r="A18" s="135"/>
      <c r="B18" s="759"/>
      <c r="C18" s="785" t="str">
        <f>IF(ROSTER!D$16="","",ROSTER!D$16)</f>
        <v/>
      </c>
      <c r="D18" s="786"/>
      <c r="E18" s="787"/>
      <c r="F18" s="697"/>
      <c r="G18" s="784"/>
      <c r="H18" s="669"/>
      <c r="I18" s="788"/>
      <c r="J18" s="700"/>
      <c r="K18" s="697"/>
      <c r="L18" s="698"/>
      <c r="M18" s="695"/>
      <c r="N18" s="696"/>
      <c r="O18" s="769" t="s">
        <v>16</v>
      </c>
      <c r="P18" s="770"/>
      <c r="Q18" s="697"/>
      <c r="R18" s="698"/>
      <c r="S18" s="695"/>
      <c r="T18" s="696"/>
      <c r="U18" s="771" t="s">
        <v>16</v>
      </c>
      <c r="V18" s="772"/>
      <c r="W18" s="700"/>
      <c r="X18" s="700"/>
      <c r="Y18" s="700"/>
      <c r="Z18" s="697"/>
      <c r="AA18" s="698"/>
      <c r="AB18" s="695"/>
      <c r="AC18" s="696"/>
      <c r="AD18" s="690"/>
      <c r="AE18" s="691"/>
      <c r="AF18" s="697"/>
      <c r="AG18" s="698"/>
      <c r="AH18" s="695"/>
      <c r="AI18" s="696"/>
      <c r="AJ18" s="690"/>
      <c r="AK18" s="691"/>
      <c r="AL18" s="697"/>
      <c r="AM18" s="698"/>
      <c r="AN18" s="695"/>
      <c r="AO18" s="696"/>
      <c r="AP18" s="690"/>
      <c r="AQ18" s="691"/>
      <c r="AR18" s="697"/>
      <c r="AS18" s="698"/>
      <c r="AT18" s="695"/>
      <c r="AU18" s="696"/>
      <c r="AV18" s="690"/>
      <c r="AW18" s="691"/>
      <c r="AX18" s="697"/>
      <c r="AY18" s="698"/>
      <c r="AZ18" s="695"/>
      <c r="BA18" s="696"/>
      <c r="BB18" s="690"/>
      <c r="BC18" s="691"/>
      <c r="BD18" s="697"/>
      <c r="BE18" s="698"/>
      <c r="BF18" s="695"/>
      <c r="BG18" s="696"/>
      <c r="BH18" s="690"/>
      <c r="BI18" s="691"/>
      <c r="BJ18" s="781"/>
      <c r="BK18" s="782"/>
      <c r="BL18" s="783"/>
      <c r="BM18" s="135"/>
      <c r="BN18" s="135"/>
    </row>
    <row r="19" spans="1:66" ht="24.95" customHeight="1">
      <c r="A19" s="135"/>
      <c r="B19" s="768" t="str">
        <f>IF(ROSTER!B18="","",ROSTER!B18)</f>
        <v/>
      </c>
      <c r="C19" s="789" t="str">
        <f>IF(ROSTER!C$18="","",ROSTER!C$18)</f>
        <v/>
      </c>
      <c r="D19" s="790"/>
      <c r="E19" s="791"/>
      <c r="F19" s="697">
        <f>'GAME STATS'!F21+'GAME STATS'!F80+'GAME STATS'!F139+'GAME STATS'!F198+'GAME STATS'!F257+'GAME STATS'!F316+'GAME STATS'!F375+'GAME STATS'!F434+'GAME STATS'!F493+'GAME STATS'!F552+'GAME STATS'!F611+'GAME STATS'!F670+'GAME STATS'!F729+'GAME STATS'!F788+'GAME STATS'!F847+'GAME STATS'!F906+'GAME STATS'!F965+'GAME STATS'!F1024+'GAME STATS'!F1083+'GAME STATS'!F1142+'GAME STATS'!F1201+'GAME STATS'!F1260+'GAME STATS'!F1319+'GAME STATS'!F1378+'GAME STATS'!F1437+'GAME STATS'!F1496+'GAME STATS'!F1555+'GAME STATS'!F1614+'GAME STATS'!F1673+'GAME STATS'!F1732+'GAME STATS'!F1791+'GAME STATS'!F1850+'GAME STATS'!F1909+'GAME STATS'!F1968+'GAME STATS'!F2027+'GAME STATS'!F2086+'GAME STATS'!F2145+'GAME STATS'!F2204+'GAME STATS'!F2263+'GAME STATS'!F2322+'GAME STATS'!F2381+'GAME STATS'!F2440+'GAME STATS'!F2499+'GAME STATS'!F2558+'GAME STATS'!F2617+'GAME STATS'!F2676+'GAME STATS'!F2735+'GAME STATS'!F2794+'GAME STATS'!F2853+'GAME STATS'!F2912</f>
        <v>0</v>
      </c>
      <c r="G19" s="784"/>
      <c r="H19" s="773">
        <f>'GAME STATS'!G21+'GAME STATS'!G80+'GAME STATS'!G139+'GAME STATS'!G198+'GAME STATS'!G257+'GAME STATS'!G316+'GAME STATS'!G375+'GAME STATS'!G434+'GAME STATS'!G493+'GAME STATS'!G552+'GAME STATS'!G611+'GAME STATS'!G670+'GAME STATS'!G729+'GAME STATS'!G788+'GAME STATS'!G847+'GAME STATS'!G906+'GAME STATS'!G965+'GAME STATS'!G1024+'GAME STATS'!G1083+'GAME STATS'!G1142+'GAME STATS'!G1201+'GAME STATS'!G1260+'GAME STATS'!G1319+'GAME STATS'!G1378+'GAME STATS'!G1437+'GAME STATS'!G1496+'GAME STATS'!G1555+'GAME STATS'!G1614+'GAME STATS'!G1673+'GAME STATS'!G1732+'GAME STATS'!G1791+'GAME STATS'!G1850+'GAME STATS'!G1909+'GAME STATS'!G1968+'GAME STATS'!G2027+'GAME STATS'!G2086+'GAME STATS'!G2145+'GAME STATS'!G2204+'GAME STATS'!G2263+'GAME STATS'!G2322+'GAME STATS'!G2381+'GAME STATS'!G2440+'GAME STATS'!G2499+'GAME STATS'!G2558+'GAME STATS'!G2617+'GAME STATS'!G2676+'GAME STATS'!G2735+'GAME STATS'!G2794+'GAME STATS'!G2853+'GAME STATS'!G2912</f>
        <v>0</v>
      </c>
      <c r="I19" s="774"/>
      <c r="J19" s="700">
        <f>'GAME STATS'!H21+'GAME STATS'!H80+'GAME STATS'!H139+'GAME STATS'!H198+'GAME STATS'!H257+'GAME STATS'!H316+'GAME STATS'!H375+'GAME STATS'!H434+'GAME STATS'!H493+'GAME STATS'!H552+'GAME STATS'!H611+'GAME STATS'!H670+'GAME STATS'!H729+'GAME STATS'!H788+'GAME STATS'!H847+'GAME STATS'!H906+'GAME STATS'!H965+'GAME STATS'!H1024+'GAME STATS'!H1083+'GAME STATS'!H1142+'GAME STATS'!H1201+'GAME STATS'!H1260+'GAME STATS'!H1319+'GAME STATS'!H1378+'GAME STATS'!H1437+'GAME STATS'!H1496+'GAME STATS'!H1555+'GAME STATS'!H1614+'GAME STATS'!H1673+'GAME STATS'!H1732+'GAME STATS'!H1791+'GAME STATS'!H1850+'GAME STATS'!H1909+'GAME STATS'!H1968+'GAME STATS'!H2027+'GAME STATS'!H2086+'GAME STATS'!H2145+'GAME STATS'!H2204+'GAME STATS'!H2263+'GAME STATS'!H2322+'GAME STATS'!H2381+'GAME STATS'!H2440+'GAME STATS'!H2499+'GAME STATS'!H2558+'GAME STATS'!H2617+'GAME STATS'!H2676+'GAME STATS'!H2735+'GAME STATS'!H2794+'GAME STATS'!H2853+'GAME STATS'!H2912</f>
        <v>0</v>
      </c>
      <c r="K19" s="697">
        <f>'GAME STATS'!J21+'GAME STATS'!J80+'GAME STATS'!J139+'GAME STATS'!J198+'GAME STATS'!J257+'GAME STATS'!J316+'GAME STATS'!J375+'GAME STATS'!J434+'GAME STATS'!J493+'GAME STATS'!J552+'GAME STATS'!J611+'GAME STATS'!J670+'GAME STATS'!J729+'GAME STATS'!J788+'GAME STATS'!J847+'GAME STATS'!J906+'GAME STATS'!J965+'GAME STATS'!J1024+'GAME STATS'!J1083+'GAME STATS'!J1142+'GAME STATS'!J1201+'GAME STATS'!J1260+'GAME STATS'!J1319+'GAME STATS'!J1378+'GAME STATS'!J1437+'GAME STATS'!J1496+'GAME STATS'!J1555+'GAME STATS'!J1614+'GAME STATS'!J1673+'GAME STATS'!J1732+'GAME STATS'!J1791+'GAME STATS'!J1850+'GAME STATS'!J1909+'GAME STATS'!J1968+'GAME STATS'!J2027+'GAME STATS'!J2086+'GAME STATS'!J2145+'GAME STATS'!J2204+'GAME STATS'!J2263+'GAME STATS'!J2322+'GAME STATS'!J2381+'GAME STATS'!J2440+'GAME STATS'!J2499+'GAME STATS'!J2558+'GAME STATS'!J2617+'GAME STATS'!J2676+'GAME STATS'!J2735+'GAME STATS'!J2794+'GAME STATS'!J2853+'GAME STATS'!J2912</f>
        <v>0</v>
      </c>
      <c r="L19" s="698"/>
      <c r="M19" s="695">
        <f>'GAME STATS'!L21+'GAME STATS'!L80+'GAME STATS'!L139+'GAME STATS'!L198+'GAME STATS'!L257+'GAME STATS'!L316+'GAME STATS'!L375+'GAME STATS'!L434+'GAME STATS'!L493+'GAME STATS'!L552+'GAME STATS'!L611+'GAME STATS'!L670+'GAME STATS'!L729+'GAME STATS'!L788+'GAME STATS'!L847+'GAME STATS'!L906+'GAME STATS'!L965+'GAME STATS'!L1024+'GAME STATS'!L1083+'GAME STATS'!L1142+'GAME STATS'!L1201+'GAME STATS'!L1260+'GAME STATS'!L1319+'GAME STATS'!L1378+'GAME STATS'!L1437+'GAME STATS'!L1496+'GAME STATS'!L1555+'GAME STATS'!L1614+'GAME STATS'!L1673+'GAME STATS'!L1732+'GAME STATS'!L1791+'GAME STATS'!L1850+'GAME STATS'!L1909+'GAME STATS'!L1968+'GAME STATS'!L2027+'GAME STATS'!L2086+'GAME STATS'!L2145+'GAME STATS'!L2204+'GAME STATS'!L2263+'GAME STATS'!L2322+'GAME STATS'!L2381+'GAME STATS'!L2440+'GAME STATS'!L2499+'GAME STATS'!L2558+'GAME STATS'!L2617+'GAME STATS'!L2676+'GAME STATS'!L2735+'GAME STATS'!L2794+'GAME STATS'!L2853+'GAME STATS'!L2912</f>
        <v>0</v>
      </c>
      <c r="N19" s="696"/>
      <c r="O19" s="769">
        <f>K19+M19</f>
        <v>0</v>
      </c>
      <c r="P19" s="770"/>
      <c r="Q19" s="697">
        <f>'GAME STATS'!P21+'GAME STATS'!P80+'GAME STATS'!P139+'GAME STATS'!P198+'GAME STATS'!P257+'GAME STATS'!P316+'GAME STATS'!P375+'GAME STATS'!P434+'GAME STATS'!P493+'GAME STATS'!P552+'GAME STATS'!P611+'GAME STATS'!P670+'GAME STATS'!P729+'GAME STATS'!P788+'GAME STATS'!P847+'GAME STATS'!P906+'GAME STATS'!P965+'GAME STATS'!P1024+'GAME STATS'!P1083+'GAME STATS'!P1142+'GAME STATS'!P1201+'GAME STATS'!P1260+'GAME STATS'!P1319+'GAME STATS'!P1378+'GAME STATS'!P1437+'GAME STATS'!P1496+'GAME STATS'!P1555+'GAME STATS'!P1614+'GAME STATS'!P1673+'GAME STATS'!P1732+'GAME STATS'!P1791+'GAME STATS'!P1850+'GAME STATS'!P1909+'GAME STATS'!P1968+'GAME STATS'!P2027+'GAME STATS'!P2086+'GAME STATS'!P2145+'GAME STATS'!P2204+'GAME STATS'!P2263+'GAME STATS'!P2322+'GAME STATS'!P2381+'GAME STATS'!P2440+'GAME STATS'!P2499+'GAME STATS'!P2558+'GAME STATS'!P2617+'GAME STATS'!P2676+'GAME STATS'!P2735+'GAME STATS'!P2794+'GAME STATS'!P2853+'GAME STATS'!P2912</f>
        <v>0</v>
      </c>
      <c r="R19" s="698"/>
      <c r="S19" s="695">
        <f>'GAME STATS'!R21+'GAME STATS'!R80+'GAME STATS'!R139+'GAME STATS'!R198+'GAME STATS'!R257+'GAME STATS'!R316+'GAME STATS'!R375+'GAME STATS'!R434+'GAME STATS'!R493+'GAME STATS'!R552+'GAME STATS'!R611+'GAME STATS'!R670+'GAME STATS'!R729+'GAME STATS'!R788+'GAME STATS'!R847+'GAME STATS'!R906+'GAME STATS'!R965+'GAME STATS'!R1024+'GAME STATS'!R1083+'GAME STATS'!R1142+'GAME STATS'!R1201+'GAME STATS'!R1260+'GAME STATS'!R1319+'GAME STATS'!R1378+'GAME STATS'!R1437+'GAME STATS'!R1496+'GAME STATS'!R1555+'GAME STATS'!R1614+'GAME STATS'!R1673+'GAME STATS'!R1732+'GAME STATS'!R1791+'GAME STATS'!R1850+'GAME STATS'!R1909+'GAME STATS'!R1968+'GAME STATS'!R2027+'GAME STATS'!R2086+'GAME STATS'!R2145+'GAME STATS'!R2204+'GAME STATS'!R2263+'GAME STATS'!R2322+'GAME STATS'!R2381+'GAME STATS'!R2440+'GAME STATS'!R2499+'GAME STATS'!R2558+'GAME STATS'!R2617+'GAME STATS'!R2676+'GAME STATS'!R2735+'GAME STATS'!R2794+'GAME STATS'!R2853+'GAME STATS'!R2912</f>
        <v>0</v>
      </c>
      <c r="T19" s="696"/>
      <c r="U19" s="771">
        <f>S19-Q19</f>
        <v>0</v>
      </c>
      <c r="V19" s="772"/>
      <c r="W19" s="700">
        <f>'GAME STATS'!V21+'GAME STATS'!V80+'GAME STATS'!V139+'GAME STATS'!V198+'GAME STATS'!V257+'GAME STATS'!V316+'GAME STATS'!V375+'GAME STATS'!V434+'GAME STATS'!V493+'GAME STATS'!V552+'GAME STATS'!V611+'GAME STATS'!V670+'GAME STATS'!V729+'GAME STATS'!V788+'GAME STATS'!V847+'GAME STATS'!V906+'GAME STATS'!V965+'GAME STATS'!V1024+'GAME STATS'!V1083+'GAME STATS'!V1142+'GAME STATS'!V1201+'GAME STATS'!V1260+'GAME STATS'!V1319+'GAME STATS'!V1378+'GAME STATS'!V1437+'GAME STATS'!V1496+'GAME STATS'!V1555+'GAME STATS'!U1614+'GAME STATS'!U1673+'GAME STATS'!U1732+'GAME STATS'!U1791+'GAME STATS'!U1850+'GAME STATS'!U1909+'GAME STATS'!U1968+'GAME STATS'!V2027+'GAME STATS'!V2086+'GAME STATS'!V2145+'GAME STATS'!V2204+'GAME STATS'!V2263+'GAME STATS'!V2322+'GAME STATS'!V2381+'GAME STATS'!V2440+'GAME STATS'!V2499+'GAME STATS'!V2558+'GAME STATS'!V2617+'GAME STATS'!V2676+'GAME STATS'!V2735+'GAME STATS'!V2794+'GAME STATS'!V2853+'GAME STATS'!V2912</f>
        <v>0</v>
      </c>
      <c r="X19" s="700">
        <f>'GAME STATS'!X21+'GAME STATS'!X80+'GAME STATS'!X139+'GAME STATS'!X198+'GAME STATS'!X257+'GAME STATS'!X316+'GAME STATS'!X375+'GAME STATS'!X434+'GAME STATS'!X493+'GAME STATS'!X552+'GAME STATS'!X611+'GAME STATS'!X670+'GAME STATS'!X729+'GAME STATS'!X788+'GAME STATS'!X847+'GAME STATS'!X906+'GAME STATS'!X965+'GAME STATS'!X1024+'GAME STATS'!X1083+'GAME STATS'!X1142+'GAME STATS'!X1201+'GAME STATS'!X1260+'GAME STATS'!X1319+'GAME STATS'!X1378+'GAME STATS'!X1437+'GAME STATS'!X1496+'GAME STATS'!X1555+'GAME STATS'!V1614+'GAME STATS'!V1673+'GAME STATS'!V1732+'GAME STATS'!V1791+'GAME STATS'!V1850+'GAME STATS'!V1909+'GAME STATS'!V1968+'GAME STATS'!X2027+'GAME STATS'!X2086+'GAME STATS'!X2145+'GAME STATS'!X2204+'GAME STATS'!X2263+'GAME STATS'!X2322+'GAME STATS'!X2381+'GAME STATS'!X2440+'GAME STATS'!X2499+'GAME STATS'!X2558+'GAME STATS'!X2617+'GAME STATS'!X2676+'GAME STATS'!X2735+'GAME STATS'!X2794+'GAME STATS'!X2853+'GAME STATS'!X2912</f>
        <v>0</v>
      </c>
      <c r="Y19" s="700">
        <f>'GAME STATS'!Z21+'GAME STATS'!Z80+'GAME STATS'!Z139+'GAME STATS'!Z198+'GAME STATS'!Z257+'GAME STATS'!Z316+'GAME STATS'!Z375+'GAME STATS'!Z434+'GAME STATS'!Z493+'GAME STATS'!Z552+'GAME STATS'!Z611+'GAME STATS'!Z670+'GAME STATS'!Z729+'GAME STATS'!Z788+'GAME STATS'!Z847+'GAME STATS'!Z906+'GAME STATS'!Z965+'GAME STATS'!Z1024+'GAME STATS'!Z1083+'GAME STATS'!Z1142+'GAME STATS'!Z1201+'GAME STATS'!Z1260+'GAME STATS'!Z1319+'GAME STATS'!Z1378+'GAME STATS'!Z1437+'GAME STATS'!Z1496+'GAME STATS'!Z1555+'GAME STATS'!W1614+'GAME STATS'!W1673+'GAME STATS'!W1732+'GAME STATS'!W1791+'GAME STATS'!W1850+'GAME STATS'!W1909+'GAME STATS'!W1968+'GAME STATS'!Z2027+'GAME STATS'!Z2086+'GAME STATS'!Z2145+'GAME STATS'!Z2204+'GAME STATS'!Z2263+'GAME STATS'!Z2322+'GAME STATS'!Z2381+'GAME STATS'!Z2440+'GAME STATS'!Z2499+'GAME STATS'!Z2558+'GAME STATS'!Z2617+'GAME STATS'!Z2676+'GAME STATS'!Z2735+'GAME STATS'!Z2794+'GAME STATS'!Z2853+'GAME STATS'!Z2912</f>
        <v>0</v>
      </c>
      <c r="Z19" s="697">
        <f>'GAME STATS'!AB21+'GAME STATS'!AB80+'GAME STATS'!AB139+'GAME STATS'!AB198+'GAME STATS'!AB257+'GAME STATS'!AB316+'GAME STATS'!AB375+'GAME STATS'!AB434+'GAME STATS'!AB493+'GAME STATS'!AB552+'GAME STATS'!AB611+'GAME STATS'!AB670+'GAME STATS'!AB729+'GAME STATS'!AB788+'GAME STATS'!AB847+'GAME STATS'!AB906+'GAME STATS'!AB965+'GAME STATS'!AB1024+'GAME STATS'!AB1083+'GAME STATS'!AB1142+'GAME STATS'!AB1201+'GAME STATS'!AB1260+'GAME STATS'!AB1319+'GAME STATS'!AB1378+'GAME STATS'!AB1437+'GAME STATS'!AB1496+'GAME STATS'!AB1555+'GAME STATS'!AB1614+'GAME STATS'!AB1673+'GAME STATS'!AB1732+'GAME STATS'!AB1791+'GAME STATS'!AB1850+'GAME STATS'!AB1909+'GAME STATS'!AB1968+'GAME STATS'!AB2027+'GAME STATS'!AB2086+'GAME STATS'!AB2145+'GAME STATS'!AB2204+'GAME STATS'!AB2263+'GAME STATS'!AB2322+'GAME STATS'!AB2381+'GAME STATS'!AB2440+'GAME STATS'!AB2499+'GAME STATS'!AB2558+'GAME STATS'!AB2617+'GAME STATS'!AB2676+'GAME STATS'!AB2735+'GAME STATS'!AB2794+'GAME STATS'!AB2853+'GAME STATS'!AB2912</f>
        <v>0</v>
      </c>
      <c r="AA19" s="698"/>
      <c r="AB19" s="695">
        <f>'GAME STATS'!AD21+'GAME STATS'!AD80+'GAME STATS'!AD139+'GAME STATS'!AD198+'GAME STATS'!AD257+'GAME STATS'!AD316+'GAME STATS'!AD375+'GAME STATS'!AD434+'GAME STATS'!AD493+'GAME STATS'!AD552+'GAME STATS'!AD611+'GAME STATS'!AD670+'GAME STATS'!AD729+'GAME STATS'!AD788+'GAME STATS'!AD847+'GAME STATS'!AD906+'GAME STATS'!AD965+'GAME STATS'!AD1024+'GAME STATS'!AD1083+'GAME STATS'!AD1142+'GAME STATS'!AD1201+'GAME STATS'!AD1260+'GAME STATS'!AD1319+'GAME STATS'!AD1378+'GAME STATS'!AD1437+'GAME STATS'!AD1496+'GAME STATS'!AD1555+'GAME STATS'!AD1614+'GAME STATS'!AD1673+'GAME STATS'!AD1732+'GAME STATS'!AD1791+'GAME STATS'!AD1850+'GAME STATS'!AD1909+'GAME STATS'!AD1968+'GAME STATS'!AD2027+'GAME STATS'!AD2086+'GAME STATS'!AD2145+'GAME STATS'!AD2204+'GAME STATS'!AD2263+'GAME STATS'!AD2322+'GAME STATS'!AD2381+'GAME STATS'!AD2440+'GAME STATS'!AD2499+'GAME STATS'!AD2558+'GAME STATS'!AD2617+'GAME STATS'!AD2676+'GAME STATS'!AD2735+'GAME STATS'!AD2794+'GAME STATS'!AD2853+'GAME STATS'!AD2912</f>
        <v>0</v>
      </c>
      <c r="AC19" s="696"/>
      <c r="AD19" s="690">
        <f>IF(Z19=0,0,(AB19/Z19)*100)</f>
        <v>0</v>
      </c>
      <c r="AE19" s="691"/>
      <c r="AF19" s="697">
        <f>'GAME STATS'!AH21+'GAME STATS'!AH80+'GAME STATS'!AH139+'GAME STATS'!AH198+'GAME STATS'!AH257+'GAME STATS'!AH316+'GAME STATS'!AH375+'GAME STATS'!AH434+'GAME STATS'!AH493+'GAME STATS'!AH552+'GAME STATS'!AH611+'GAME STATS'!AH670+'GAME STATS'!AH729+'GAME STATS'!AH788+'GAME STATS'!AH847+'GAME STATS'!AH906+'GAME STATS'!AH965+'GAME STATS'!AH1024+'GAME STATS'!AH1083+'GAME STATS'!AH1142+'GAME STATS'!AH1201+'GAME STATS'!AH1260+'GAME STATS'!AH1319+'GAME STATS'!AH1378+'GAME STATS'!AH1437+'GAME STATS'!AH1496+'GAME STATS'!AH1555+'GAME STATS'!AH1614+'GAME STATS'!AH1673+'GAME STATS'!AH1732+'GAME STATS'!AH1791+'GAME STATS'!AH1850+'GAME STATS'!AH1909+'GAME STATS'!AH1968+'GAME STATS'!AH2027+'GAME STATS'!AH2086+'GAME STATS'!AH2145+'GAME STATS'!AH2204+'GAME STATS'!AH2263+'GAME STATS'!AH2322+'GAME STATS'!AH2381+'GAME STATS'!AH2440+'GAME STATS'!AH2499+'GAME STATS'!AH2558+'GAME STATS'!AH2617+'GAME STATS'!AH2676+'GAME STATS'!AH2735+'GAME STATS'!AH2794+'GAME STATS'!AH2853+'GAME STATS'!AH2912</f>
        <v>0</v>
      </c>
      <c r="AG19" s="698"/>
      <c r="AH19" s="695">
        <f>'GAME STATS'!AJ21+'GAME STATS'!AJ80+'GAME STATS'!AJ139+'GAME STATS'!AJ198+'GAME STATS'!AJ257+'GAME STATS'!AJ316+'GAME STATS'!AJ375+'GAME STATS'!AJ434+'GAME STATS'!AJ493+'GAME STATS'!AJ552+'GAME STATS'!AJ611+'GAME STATS'!AJ670+'GAME STATS'!AJ729+'GAME STATS'!AJ788+'GAME STATS'!AJ847+'GAME STATS'!AJ906+'GAME STATS'!AJ965+'GAME STATS'!AJ1024+'GAME STATS'!AJ1083+'GAME STATS'!AJ1142+'GAME STATS'!AJ1201+'GAME STATS'!AJ1260+'GAME STATS'!AJ1319+'GAME STATS'!AJ1378+'GAME STATS'!AJ1437+'GAME STATS'!AJ1496+'GAME STATS'!AJ1555+'GAME STATS'!AJ1614+'GAME STATS'!AJ1673+'GAME STATS'!AJ1732+'GAME STATS'!AJ1791+'GAME STATS'!AJ1850+'GAME STATS'!AJ1909+'GAME STATS'!AJ1968+'GAME STATS'!AJ2027+'GAME STATS'!AJ2086+'GAME STATS'!AJ2145+'GAME STATS'!AJ2204+'GAME STATS'!AJ2263+'GAME STATS'!AJ2322+'GAME STATS'!AJ2381+'GAME STATS'!AJ2440+'GAME STATS'!AJ2499+'GAME STATS'!AJ2558+'GAME STATS'!AJ2617+'GAME STATS'!AJ2676+'GAME STATS'!AJ2735+'GAME STATS'!AJ2794+'GAME STATS'!AJ2853+'GAME STATS'!AJ2912</f>
        <v>0</v>
      </c>
      <c r="AI19" s="696"/>
      <c r="AJ19" s="690">
        <f>IF(AF19=0,0,(AH19/AF19)*100)</f>
        <v>0</v>
      </c>
      <c r="AK19" s="691"/>
      <c r="AL19" s="697">
        <f>'GAME STATS'!AN21+'GAME STATS'!AN80+'GAME STATS'!AN139+'GAME STATS'!AN198+'GAME STATS'!AN257+'GAME STATS'!AN316+'GAME STATS'!AN375+'GAME STATS'!AN434+'GAME STATS'!AN493+'GAME STATS'!AN552+'GAME STATS'!AN611+'GAME STATS'!AN670+'GAME STATS'!AN729+'GAME STATS'!AN788+'GAME STATS'!AN847+'GAME STATS'!AN906+'GAME STATS'!AN965+'GAME STATS'!AN1024+'GAME STATS'!AN1083+'GAME STATS'!AN1142+'GAME STATS'!AN1201+'GAME STATS'!AN1260+'GAME STATS'!AN1319+'GAME STATS'!AN1378+'GAME STATS'!AN1437+'GAME STATS'!AN1496+'GAME STATS'!AN1555+'GAME STATS'!AN1614+'GAME STATS'!AN1673+'GAME STATS'!AN1732+'GAME STATS'!AN1791+'GAME STATS'!AN1850+'GAME STATS'!AN1909+'GAME STATS'!AN1968+'GAME STATS'!AN2027+'GAME STATS'!AN2086+'GAME STATS'!AN2145+'GAME STATS'!AN2204+'GAME STATS'!AN2263+'GAME STATS'!AN2322+'GAME STATS'!AN2381+'GAME STATS'!AN2440+'GAME STATS'!AN2499+'GAME STATS'!AN2558+'GAME STATS'!AN2617+'GAME STATS'!AN2676+'GAME STATS'!AN2735+'GAME STATS'!AN2794+'GAME STATS'!AN2853+'GAME STATS'!AN2912</f>
        <v>0</v>
      </c>
      <c r="AM19" s="698"/>
      <c r="AN19" s="695">
        <f>'GAME STATS'!AP21+'GAME STATS'!AP80+'GAME STATS'!AP139+'GAME STATS'!AP198+'GAME STATS'!AP257+'GAME STATS'!AP316+'GAME STATS'!AP375+'GAME STATS'!AP434+'GAME STATS'!AP493+'GAME STATS'!AP552+'GAME STATS'!AP611+'GAME STATS'!AP670+'GAME STATS'!AP729+'GAME STATS'!AP788+'GAME STATS'!AP847+'GAME STATS'!AP906+'GAME STATS'!AP965+'GAME STATS'!AP1024+'GAME STATS'!AP1083+'GAME STATS'!AP1142+'GAME STATS'!AP1201+'GAME STATS'!AP1260+'GAME STATS'!AP1319+'GAME STATS'!AP1378+'GAME STATS'!AP1437+'GAME STATS'!AP1496+'GAME STATS'!AP1555+'GAME STATS'!AP1614+'GAME STATS'!AP1673+'GAME STATS'!AP1732+'GAME STATS'!AP1791+'GAME STATS'!AP1850+'GAME STATS'!AP1909+'GAME STATS'!AP1968+'GAME STATS'!AP2027+'GAME STATS'!AP2086+'GAME STATS'!AP2145+'GAME STATS'!AP2204+'GAME STATS'!AP2263+'GAME STATS'!AP2322+'GAME STATS'!AP2381+'GAME STATS'!AP2440+'GAME STATS'!AP2499+'GAME STATS'!AP2558+'GAME STATS'!AP2617+'GAME STATS'!AP2676+'GAME STATS'!AP2735+'GAME STATS'!AP2794+'GAME STATS'!AP2853+'GAME STATS'!AP2912</f>
        <v>0</v>
      </c>
      <c r="AO19" s="696"/>
      <c r="AP19" s="690">
        <f>IF(AL19=0,0,(AN19/AL19)*100)</f>
        <v>0</v>
      </c>
      <c r="AQ19" s="691"/>
      <c r="AR19" s="697">
        <f>Z19+AF19+AL19</f>
        <v>0</v>
      </c>
      <c r="AS19" s="698"/>
      <c r="AT19" s="695">
        <f>AB19+AH19+AN19</f>
        <v>0</v>
      </c>
      <c r="AU19" s="696"/>
      <c r="AV19" s="690">
        <f>IF(AR19=0,0,(AT19/AR19)*100)</f>
        <v>0</v>
      </c>
      <c r="AW19" s="691"/>
      <c r="AX19" s="697">
        <f>'GAME STATS'!AZ21+'GAME STATS'!AZ80+'GAME STATS'!AZ139+'GAME STATS'!AZ198+'GAME STATS'!AZ257+'GAME STATS'!AZ316+'GAME STATS'!AZ375+'GAME STATS'!AZ434+'GAME STATS'!AZ493+'GAME STATS'!AZ552+'GAME STATS'!AZ611+'GAME STATS'!AZ670+'GAME STATS'!AZ729+'GAME STATS'!AZ788+'GAME STATS'!AZ847+'GAME STATS'!AZ906+'GAME STATS'!AZ965+'GAME STATS'!AZ1024+'GAME STATS'!AZ1083+'GAME STATS'!AZ1142+'GAME STATS'!AZ1201+'GAME STATS'!AZ1260+'GAME STATS'!AZ1319+'GAME STATS'!AZ1378+'GAME STATS'!AZ1437+'GAME STATS'!AZ1496+'GAME STATS'!AZ1555+'GAME STATS'!AZ1614+'GAME STATS'!AZ1673+'GAME STATS'!AZ1732+'GAME STATS'!AZ1791+'GAME STATS'!AZ1850+'GAME STATS'!AZ1909+'GAME STATS'!AZ1968+'GAME STATS'!AZ2027+'GAME STATS'!AZ2086+'GAME STATS'!AZ2145+'GAME STATS'!AZ2204+'GAME STATS'!AZ2263+'GAME STATS'!AZ2322+'GAME STATS'!AZ2381+'GAME STATS'!AZ2440+'GAME STATS'!AZ2499+'GAME STATS'!AZ2558+'GAME STATS'!AZ2617+'GAME STATS'!AZ2676+'GAME STATS'!AZ2735+'GAME STATS'!AZ2794+'GAME STATS'!AZ2853+'GAME STATS'!AZ2912</f>
        <v>0</v>
      </c>
      <c r="AY19" s="698"/>
      <c r="AZ19" s="695">
        <f>'GAME STATS'!BB21+'GAME STATS'!BB80+'GAME STATS'!BB139+'GAME STATS'!BB198+'GAME STATS'!BB257+'GAME STATS'!BB316+'GAME STATS'!BB375+'GAME STATS'!BB434+'GAME STATS'!BB493+'GAME STATS'!BB552+'GAME STATS'!BB611+'GAME STATS'!BB670+'GAME STATS'!BB729+'GAME STATS'!BB788+'GAME STATS'!BB847+'GAME STATS'!BB906+'GAME STATS'!BB965+'GAME STATS'!BB1024+'GAME STATS'!BB1083+'GAME STATS'!BB1142+'GAME STATS'!BB1201+'GAME STATS'!BB1260+'GAME STATS'!BB1319+'GAME STATS'!BB1378+'GAME STATS'!BB1437+'GAME STATS'!BB1496+'GAME STATS'!BB1555+'GAME STATS'!BB1614+'GAME STATS'!BB1673+'GAME STATS'!BB1732+'GAME STATS'!BB1791+'GAME STATS'!BB1850+'GAME STATS'!BB1909+'GAME STATS'!BB1968+'GAME STATS'!BB2027+'GAME STATS'!BB2086+'GAME STATS'!BB2145+'GAME STATS'!BB2204+'GAME STATS'!BB2263+'GAME STATS'!BB2322+'GAME STATS'!BB2381+'GAME STATS'!BB2440+'GAME STATS'!BB2499+'GAME STATS'!BB2558+'GAME STATS'!BB2617+'GAME STATS'!BB2676+'GAME STATS'!BB2735+'GAME STATS'!BB2794+'GAME STATS'!BB2853+'GAME STATS'!BB2912</f>
        <v>0</v>
      </c>
      <c r="BA19" s="696"/>
      <c r="BB19" s="690">
        <f>IF(AX19=0,0,(AZ19/AX19)*100)</f>
        <v>0</v>
      </c>
      <c r="BC19" s="691"/>
      <c r="BD19" s="697">
        <f>Z19+AF19+AL19+AX19</f>
        <v>0</v>
      </c>
      <c r="BE19" s="698"/>
      <c r="BF19" s="695">
        <f>AB19+AH19+AN19+AZ19</f>
        <v>0</v>
      </c>
      <c r="BG19" s="696"/>
      <c r="BH19" s="690">
        <f>IF(BD19=0,0,(BF19/BD19)*100)</f>
        <v>0</v>
      </c>
      <c r="BI19" s="691"/>
      <c r="BJ19" s="781">
        <f>(AB19*2)+(AH19*2)+(AN19*3)+AZ19</f>
        <v>0</v>
      </c>
      <c r="BK19" s="782"/>
      <c r="BL19" s="783"/>
      <c r="BM19" s="135"/>
      <c r="BN19" s="135"/>
    </row>
    <row r="20" spans="1:66" ht="24.95" customHeight="1">
      <c r="A20" s="135"/>
      <c r="B20" s="759"/>
      <c r="C20" s="785" t="str">
        <f>IF(ROSTER!D$18="","",ROSTER!D$18)</f>
        <v/>
      </c>
      <c r="D20" s="786"/>
      <c r="E20" s="787"/>
      <c r="F20" s="697"/>
      <c r="G20" s="784"/>
      <c r="H20" s="669"/>
      <c r="I20" s="788"/>
      <c r="J20" s="700"/>
      <c r="K20" s="697"/>
      <c r="L20" s="698"/>
      <c r="M20" s="695"/>
      <c r="N20" s="696"/>
      <c r="O20" s="769" t="s">
        <v>16</v>
      </c>
      <c r="P20" s="770"/>
      <c r="Q20" s="697"/>
      <c r="R20" s="698"/>
      <c r="S20" s="695"/>
      <c r="T20" s="696"/>
      <c r="U20" s="771" t="s">
        <v>16</v>
      </c>
      <c r="V20" s="772"/>
      <c r="W20" s="700"/>
      <c r="X20" s="700"/>
      <c r="Y20" s="700"/>
      <c r="Z20" s="697"/>
      <c r="AA20" s="698"/>
      <c r="AB20" s="695"/>
      <c r="AC20" s="696"/>
      <c r="AD20" s="690"/>
      <c r="AE20" s="691"/>
      <c r="AF20" s="697"/>
      <c r="AG20" s="698"/>
      <c r="AH20" s="695"/>
      <c r="AI20" s="696"/>
      <c r="AJ20" s="690"/>
      <c r="AK20" s="691"/>
      <c r="AL20" s="697"/>
      <c r="AM20" s="698"/>
      <c r="AN20" s="695"/>
      <c r="AO20" s="696"/>
      <c r="AP20" s="690"/>
      <c r="AQ20" s="691"/>
      <c r="AR20" s="697"/>
      <c r="AS20" s="698"/>
      <c r="AT20" s="695"/>
      <c r="AU20" s="696"/>
      <c r="AV20" s="690"/>
      <c r="AW20" s="691"/>
      <c r="AX20" s="697"/>
      <c r="AY20" s="698"/>
      <c r="AZ20" s="695"/>
      <c r="BA20" s="696"/>
      <c r="BB20" s="690"/>
      <c r="BC20" s="691"/>
      <c r="BD20" s="697"/>
      <c r="BE20" s="698"/>
      <c r="BF20" s="695"/>
      <c r="BG20" s="696"/>
      <c r="BH20" s="690"/>
      <c r="BI20" s="691"/>
      <c r="BJ20" s="781"/>
      <c r="BK20" s="782"/>
      <c r="BL20" s="783"/>
      <c r="BM20" s="135"/>
      <c r="BN20" s="135"/>
    </row>
    <row r="21" spans="1:66" ht="24.95" customHeight="1">
      <c r="A21" s="135"/>
      <c r="B21" s="768" t="str">
        <f>IF(ROSTER!B20="","",ROSTER!B20)</f>
        <v/>
      </c>
      <c r="C21" s="789" t="str">
        <f>IF(ROSTER!C$20="","",ROSTER!C$20)</f>
        <v/>
      </c>
      <c r="D21" s="790"/>
      <c r="E21" s="791"/>
      <c r="F21" s="697">
        <f>'GAME STATS'!F23+'GAME STATS'!F82+'GAME STATS'!F141+'GAME STATS'!F200+'GAME STATS'!F259+'GAME STATS'!F318+'GAME STATS'!F377+'GAME STATS'!F436+'GAME STATS'!F495+'GAME STATS'!F554+'GAME STATS'!F613+'GAME STATS'!F672+'GAME STATS'!F731+'GAME STATS'!F790+'GAME STATS'!F849+'GAME STATS'!F908+'GAME STATS'!F967+'GAME STATS'!F1026+'GAME STATS'!F1085+'GAME STATS'!F1144+'GAME STATS'!F1203+'GAME STATS'!F1262+'GAME STATS'!F1321+'GAME STATS'!F1380+'GAME STATS'!F1439+'GAME STATS'!F1498+'GAME STATS'!F1557+'GAME STATS'!F1616+'GAME STATS'!F1675+'GAME STATS'!F1734+'GAME STATS'!F1793+'GAME STATS'!F1852+'GAME STATS'!F1911+'GAME STATS'!F1970+'GAME STATS'!F2029+'GAME STATS'!F2088+'GAME STATS'!F2147+'GAME STATS'!F2206+'GAME STATS'!F2265+'GAME STATS'!F2324+'GAME STATS'!F2383+'GAME STATS'!F2442+'GAME STATS'!F2501+'GAME STATS'!F2560+'GAME STATS'!F2619+'GAME STATS'!F2678+'GAME STATS'!F2737+'GAME STATS'!F2796+'GAME STATS'!F2855+'GAME STATS'!F2914</f>
        <v>0</v>
      </c>
      <c r="G21" s="784"/>
      <c r="H21" s="773">
        <f>'GAME STATS'!G23+'GAME STATS'!G82+'GAME STATS'!G141+'GAME STATS'!G200+'GAME STATS'!G259+'GAME STATS'!G318+'GAME STATS'!G377+'GAME STATS'!G436+'GAME STATS'!G495+'GAME STATS'!G554+'GAME STATS'!G613+'GAME STATS'!G672+'GAME STATS'!G731+'GAME STATS'!G790+'GAME STATS'!G849+'GAME STATS'!G908+'GAME STATS'!G967+'GAME STATS'!G1026+'GAME STATS'!G1085+'GAME STATS'!G1144+'GAME STATS'!G1203+'GAME STATS'!G1262+'GAME STATS'!G1321+'GAME STATS'!G1380+'GAME STATS'!G1439+'GAME STATS'!G1498+'GAME STATS'!G1557+'GAME STATS'!G1616+'GAME STATS'!G1675+'GAME STATS'!G1734+'GAME STATS'!G1793+'GAME STATS'!G1852+'GAME STATS'!G1911+'GAME STATS'!G1970+'GAME STATS'!G2029+'GAME STATS'!G2088+'GAME STATS'!G2147+'GAME STATS'!G2206+'GAME STATS'!G2265+'GAME STATS'!G2324+'GAME STATS'!G2383+'GAME STATS'!G2442+'GAME STATS'!G2501+'GAME STATS'!G2560+'GAME STATS'!G2619+'GAME STATS'!G2678+'GAME STATS'!G2737+'GAME STATS'!G2796+'GAME STATS'!G2855+'GAME STATS'!G2914</f>
        <v>0</v>
      </c>
      <c r="I21" s="774"/>
      <c r="J21" s="700">
        <f>'GAME STATS'!H23+'GAME STATS'!H82+'GAME STATS'!H141+'GAME STATS'!H200+'GAME STATS'!H259+'GAME STATS'!H318+'GAME STATS'!H377+'GAME STATS'!H436+'GAME STATS'!H495+'GAME STATS'!H554+'GAME STATS'!H613+'GAME STATS'!H672+'GAME STATS'!H731+'GAME STATS'!H790+'GAME STATS'!H849+'GAME STATS'!H908+'GAME STATS'!H967+'GAME STATS'!H1026+'GAME STATS'!H1085+'GAME STATS'!H1144+'GAME STATS'!H1203+'GAME STATS'!H1262+'GAME STATS'!H1321+'GAME STATS'!H1380+'GAME STATS'!H1439+'GAME STATS'!H1498+'GAME STATS'!H1557+'GAME STATS'!H1616+'GAME STATS'!H1675+'GAME STATS'!H1734+'GAME STATS'!H1793+'GAME STATS'!H1852+'GAME STATS'!H1911+'GAME STATS'!H1970+'GAME STATS'!H2029+'GAME STATS'!H2088+'GAME STATS'!H2147+'GAME STATS'!H2206+'GAME STATS'!H2265+'GAME STATS'!H2324+'GAME STATS'!H2383+'GAME STATS'!H2442+'GAME STATS'!H2501+'GAME STATS'!H2560+'GAME STATS'!H2619+'GAME STATS'!H2678+'GAME STATS'!H2737+'GAME STATS'!H2796+'GAME STATS'!H2855+'GAME STATS'!H2914</f>
        <v>0</v>
      </c>
      <c r="K21" s="697">
        <f>'GAME STATS'!J23+'GAME STATS'!J82+'GAME STATS'!J141+'GAME STATS'!J200+'GAME STATS'!J259+'GAME STATS'!J318+'GAME STATS'!J377+'GAME STATS'!J436+'GAME STATS'!J495+'GAME STATS'!J554+'GAME STATS'!J613+'GAME STATS'!J672+'GAME STATS'!J731+'GAME STATS'!J790+'GAME STATS'!J849+'GAME STATS'!J908+'GAME STATS'!J967+'GAME STATS'!J1026+'GAME STATS'!J1085+'GAME STATS'!J1144+'GAME STATS'!J1203+'GAME STATS'!J1262+'GAME STATS'!J1321+'GAME STATS'!J1380+'GAME STATS'!J1439+'GAME STATS'!J1498+'GAME STATS'!J1557+'GAME STATS'!J1616+'GAME STATS'!J1675+'GAME STATS'!J1734+'GAME STATS'!J1793+'GAME STATS'!J1852+'GAME STATS'!J1911+'GAME STATS'!J1970+'GAME STATS'!J2029+'GAME STATS'!J2088+'GAME STATS'!J2147+'GAME STATS'!J2206+'GAME STATS'!J2265+'GAME STATS'!J2324+'GAME STATS'!J2383+'GAME STATS'!J2442+'GAME STATS'!J2501+'GAME STATS'!J2560+'GAME STATS'!J2619+'GAME STATS'!J2678+'GAME STATS'!J2737+'GAME STATS'!J2796+'GAME STATS'!J2855+'GAME STATS'!J2914</f>
        <v>0</v>
      </c>
      <c r="L21" s="698"/>
      <c r="M21" s="695">
        <f>'GAME STATS'!L23+'GAME STATS'!L82+'GAME STATS'!L141+'GAME STATS'!L200+'GAME STATS'!L259+'GAME STATS'!L318+'GAME STATS'!L377+'GAME STATS'!L436+'GAME STATS'!L495+'GAME STATS'!L554+'GAME STATS'!L613+'GAME STATS'!L672+'GAME STATS'!L731+'GAME STATS'!L790+'GAME STATS'!L849+'GAME STATS'!L908+'GAME STATS'!L967+'GAME STATS'!L1026+'GAME STATS'!L1085+'GAME STATS'!L1144+'GAME STATS'!L1203+'GAME STATS'!L1262+'GAME STATS'!L1321+'GAME STATS'!L1380+'GAME STATS'!L1439+'GAME STATS'!L1498+'GAME STATS'!L1557+'GAME STATS'!L1616+'GAME STATS'!L1675+'GAME STATS'!L1734+'GAME STATS'!L1793+'GAME STATS'!L1852+'GAME STATS'!L1911+'GAME STATS'!L1970+'GAME STATS'!L2029+'GAME STATS'!L2088+'GAME STATS'!L2147+'GAME STATS'!L2206+'GAME STATS'!L2265+'GAME STATS'!L2324+'GAME STATS'!L2383+'GAME STATS'!L2442+'GAME STATS'!L2501+'GAME STATS'!L2560+'GAME STATS'!L2619+'GAME STATS'!L2678+'GAME STATS'!L2737+'GAME STATS'!L2796+'GAME STATS'!L2855+'GAME STATS'!L2914</f>
        <v>0</v>
      </c>
      <c r="N21" s="696"/>
      <c r="O21" s="769">
        <f>K21+M21</f>
        <v>0</v>
      </c>
      <c r="P21" s="770"/>
      <c r="Q21" s="697">
        <f>'GAME STATS'!P23+'GAME STATS'!P82+'GAME STATS'!P141+'GAME STATS'!P200+'GAME STATS'!P259+'GAME STATS'!P318+'GAME STATS'!P377+'GAME STATS'!P436+'GAME STATS'!P495+'GAME STATS'!P554+'GAME STATS'!P613+'GAME STATS'!P672+'GAME STATS'!P731+'GAME STATS'!P790+'GAME STATS'!P849+'GAME STATS'!P908+'GAME STATS'!P967+'GAME STATS'!P1026+'GAME STATS'!P1085+'GAME STATS'!P1144+'GAME STATS'!P1203+'GAME STATS'!P1262+'GAME STATS'!P1321+'GAME STATS'!P1380+'GAME STATS'!P1439+'GAME STATS'!P1498+'GAME STATS'!P1557+'GAME STATS'!P1616+'GAME STATS'!P1675+'GAME STATS'!P1734+'GAME STATS'!P1793+'GAME STATS'!P1852+'GAME STATS'!P1911+'GAME STATS'!P1970+'GAME STATS'!P2029+'GAME STATS'!P2088+'GAME STATS'!P2147+'GAME STATS'!P2206+'GAME STATS'!P2265+'GAME STATS'!P2324+'GAME STATS'!P2383+'GAME STATS'!P2442+'GAME STATS'!P2501+'GAME STATS'!P2560+'GAME STATS'!P2619+'GAME STATS'!P2678+'GAME STATS'!P2737+'GAME STATS'!P2796+'GAME STATS'!P2855+'GAME STATS'!P2914</f>
        <v>0</v>
      </c>
      <c r="R21" s="698"/>
      <c r="S21" s="695">
        <f>'GAME STATS'!R23+'GAME STATS'!R82+'GAME STATS'!R141+'GAME STATS'!R200+'GAME STATS'!R259+'GAME STATS'!R318+'GAME STATS'!R377+'GAME STATS'!R436+'GAME STATS'!R495+'GAME STATS'!R554+'GAME STATS'!R613+'GAME STATS'!R672+'GAME STATS'!R731+'GAME STATS'!R790+'GAME STATS'!R849+'GAME STATS'!R908+'GAME STATS'!R967+'GAME STATS'!R1026+'GAME STATS'!R1085+'GAME STATS'!R1144+'GAME STATS'!R1203+'GAME STATS'!R1262+'GAME STATS'!R1321+'GAME STATS'!R1380+'GAME STATS'!R1439+'GAME STATS'!R1498+'GAME STATS'!R1557+'GAME STATS'!R1616+'GAME STATS'!R1675+'GAME STATS'!R1734+'GAME STATS'!R1793+'GAME STATS'!R1852+'GAME STATS'!R1911+'GAME STATS'!R1970+'GAME STATS'!R2029+'GAME STATS'!R2088+'GAME STATS'!R2147+'GAME STATS'!R2206+'GAME STATS'!R2265+'GAME STATS'!R2324+'GAME STATS'!R2383+'GAME STATS'!R2442+'GAME STATS'!R2501+'GAME STATS'!R2560+'GAME STATS'!R2619+'GAME STATS'!R2678+'GAME STATS'!R2737+'GAME STATS'!R2796+'GAME STATS'!R2855+'GAME STATS'!R2914</f>
        <v>0</v>
      </c>
      <c r="T21" s="696"/>
      <c r="U21" s="771">
        <f>S21-Q21</f>
        <v>0</v>
      </c>
      <c r="V21" s="772"/>
      <c r="W21" s="700">
        <f>'GAME STATS'!V23+'GAME STATS'!V82+'GAME STATS'!V141+'GAME STATS'!V200+'GAME STATS'!V259+'GAME STATS'!V318+'GAME STATS'!V377+'GAME STATS'!V436+'GAME STATS'!V495+'GAME STATS'!V554+'GAME STATS'!V613+'GAME STATS'!V672+'GAME STATS'!V731+'GAME STATS'!V790+'GAME STATS'!V849+'GAME STATS'!V908+'GAME STATS'!V967+'GAME STATS'!V1026+'GAME STATS'!V1085+'GAME STATS'!V1144+'GAME STATS'!V1203+'GAME STATS'!V1262+'GAME STATS'!V1321+'GAME STATS'!V1380+'GAME STATS'!V1439+'GAME STATS'!V1498+'GAME STATS'!V1557+'GAME STATS'!U1616+'GAME STATS'!U1675+'GAME STATS'!U1734+'GAME STATS'!U1793+'GAME STATS'!U1852+'GAME STATS'!U1911+'GAME STATS'!U1970+'GAME STATS'!V2029+'GAME STATS'!V2088+'GAME STATS'!V2147+'GAME STATS'!V2206+'GAME STATS'!V2265+'GAME STATS'!V2324+'GAME STATS'!V2383+'GAME STATS'!V2442+'GAME STATS'!V2501+'GAME STATS'!V2560+'GAME STATS'!V2619+'GAME STATS'!V2678+'GAME STATS'!V2737+'GAME STATS'!V2796+'GAME STATS'!V2855+'GAME STATS'!V2914</f>
        <v>0</v>
      </c>
      <c r="X21" s="700">
        <f>'GAME STATS'!X23+'GAME STATS'!X82+'GAME STATS'!X141+'GAME STATS'!X200+'GAME STATS'!X259+'GAME STATS'!X318+'GAME STATS'!X377+'GAME STATS'!X436+'GAME STATS'!X495+'GAME STATS'!X554+'GAME STATS'!X613+'GAME STATS'!X672+'GAME STATS'!X731+'GAME STATS'!X790+'GAME STATS'!X849+'GAME STATS'!X908+'GAME STATS'!X967+'GAME STATS'!X1026+'GAME STATS'!X1085+'GAME STATS'!X1144+'GAME STATS'!X1203+'GAME STATS'!X1262+'GAME STATS'!X1321+'GAME STATS'!X1380+'GAME STATS'!X1439+'GAME STATS'!X1498+'GAME STATS'!X1557+'GAME STATS'!V1616+'GAME STATS'!V1675+'GAME STATS'!V1734+'GAME STATS'!V1793+'GAME STATS'!V1852+'GAME STATS'!V1911+'GAME STATS'!V1970+'GAME STATS'!X2029+'GAME STATS'!X2088+'GAME STATS'!X2147+'GAME STATS'!X2206+'GAME STATS'!X2265+'GAME STATS'!X2324+'GAME STATS'!X2383+'GAME STATS'!X2442+'GAME STATS'!X2501+'GAME STATS'!X2560+'GAME STATS'!X2619+'GAME STATS'!X2678+'GAME STATS'!X2737+'GAME STATS'!X2796+'GAME STATS'!X2855+'GAME STATS'!X2914</f>
        <v>0</v>
      </c>
      <c r="Y21" s="700">
        <f>'GAME STATS'!Z23+'GAME STATS'!Z82+'GAME STATS'!Z141+'GAME STATS'!Z200+'GAME STATS'!Z259+'GAME STATS'!Z318+'GAME STATS'!Z377+'GAME STATS'!Z436+'GAME STATS'!Z495+'GAME STATS'!Z554+'GAME STATS'!Z613+'GAME STATS'!Z672+'GAME STATS'!Z731+'GAME STATS'!Z790+'GAME STATS'!Z849+'GAME STATS'!Z908+'GAME STATS'!Z967+'GAME STATS'!Z1026+'GAME STATS'!Z1085+'GAME STATS'!Z1144+'GAME STATS'!Z1203+'GAME STATS'!Z1262+'GAME STATS'!Z1321+'GAME STATS'!Z1380+'GAME STATS'!Z1439+'GAME STATS'!Z1498+'GAME STATS'!Z1557+'GAME STATS'!W1616+'GAME STATS'!W1675+'GAME STATS'!W1734+'GAME STATS'!W1793+'GAME STATS'!W1852+'GAME STATS'!W1911+'GAME STATS'!W1970+'GAME STATS'!Z2029+'GAME STATS'!Z2088+'GAME STATS'!Z2147+'GAME STATS'!Z2206+'GAME STATS'!Z2265+'GAME STATS'!Z2324+'GAME STATS'!Z2383+'GAME STATS'!Z2442+'GAME STATS'!Z2501+'GAME STATS'!Z2560+'GAME STATS'!Z2619+'GAME STATS'!Z2678+'GAME STATS'!Z2737+'GAME STATS'!Z2796+'GAME STATS'!Z2855+'GAME STATS'!Z2914</f>
        <v>0</v>
      </c>
      <c r="Z21" s="697">
        <f>'GAME STATS'!AB23+'GAME STATS'!AB82+'GAME STATS'!AB141+'GAME STATS'!AB200+'GAME STATS'!AB259+'GAME STATS'!AB318+'GAME STATS'!AB377+'GAME STATS'!AB436+'GAME STATS'!AB495+'GAME STATS'!AB554+'GAME STATS'!AB613+'GAME STATS'!AB672+'GAME STATS'!AB731+'GAME STATS'!AB790+'GAME STATS'!AB849+'GAME STATS'!AB908+'GAME STATS'!AB967+'GAME STATS'!AB1026+'GAME STATS'!AB1085+'GAME STATS'!AB1144+'GAME STATS'!AB1203+'GAME STATS'!AB1262+'GAME STATS'!AB1321+'GAME STATS'!AB1380+'GAME STATS'!AB1439+'GAME STATS'!AB1498+'GAME STATS'!AB1557+'GAME STATS'!AB1616+'GAME STATS'!AB1675+'GAME STATS'!AB1734+'GAME STATS'!AB1793+'GAME STATS'!AB1852+'GAME STATS'!AB1911+'GAME STATS'!AB1970+'GAME STATS'!AB2029+'GAME STATS'!AB2088+'GAME STATS'!AB2147+'GAME STATS'!AB2206+'GAME STATS'!AB2265+'GAME STATS'!AB2324+'GAME STATS'!AB2383+'GAME STATS'!AB2442+'GAME STATS'!AB2501+'GAME STATS'!AB2560+'GAME STATS'!AB2619+'GAME STATS'!AB2678+'GAME STATS'!AB2737+'GAME STATS'!AB2796+'GAME STATS'!AB2855+'GAME STATS'!AB2914</f>
        <v>0</v>
      </c>
      <c r="AA21" s="698"/>
      <c r="AB21" s="695">
        <f>'GAME STATS'!AD23+'GAME STATS'!AD82+'GAME STATS'!AD141+'GAME STATS'!AD200+'GAME STATS'!AD259+'GAME STATS'!AD318+'GAME STATS'!AD377+'GAME STATS'!AD436+'GAME STATS'!AD495+'GAME STATS'!AD554+'GAME STATS'!AD613+'GAME STATS'!AD672+'GAME STATS'!AD731+'GAME STATS'!AD790+'GAME STATS'!AD849+'GAME STATS'!AD908+'GAME STATS'!AD967+'GAME STATS'!AD1026+'GAME STATS'!AD1085+'GAME STATS'!AD1144+'GAME STATS'!AD1203+'GAME STATS'!AD1262+'GAME STATS'!AD1321+'GAME STATS'!AD1380+'GAME STATS'!AD1439+'GAME STATS'!AD1498+'GAME STATS'!AD1557+'GAME STATS'!AD1616+'GAME STATS'!AD1675+'GAME STATS'!AD1734+'GAME STATS'!AD1793+'GAME STATS'!AD1852+'GAME STATS'!AD1911+'GAME STATS'!AD1970+'GAME STATS'!AD2029+'GAME STATS'!AD2088+'GAME STATS'!AD2147+'GAME STATS'!AD2206+'GAME STATS'!AD2265+'GAME STATS'!AD2324+'GAME STATS'!AD2383+'GAME STATS'!AD2442+'GAME STATS'!AD2501+'GAME STATS'!AD2560+'GAME STATS'!AD2619+'GAME STATS'!AD2678+'GAME STATS'!AD2737+'GAME STATS'!AD2796+'GAME STATS'!AD2855+'GAME STATS'!AD2914</f>
        <v>0</v>
      </c>
      <c r="AC21" s="696"/>
      <c r="AD21" s="690">
        <f>IF(Z21=0,0,(AB21/Z21)*100)</f>
        <v>0</v>
      </c>
      <c r="AE21" s="691"/>
      <c r="AF21" s="697">
        <f>'GAME STATS'!AH23+'GAME STATS'!AH82+'GAME STATS'!AH141+'GAME STATS'!AH200+'GAME STATS'!AH259+'GAME STATS'!AH318+'GAME STATS'!AH377+'GAME STATS'!AH436+'GAME STATS'!AH495+'GAME STATS'!AH554+'GAME STATS'!AH613+'GAME STATS'!AH672+'GAME STATS'!AH731+'GAME STATS'!AH790+'GAME STATS'!AH849+'GAME STATS'!AH908+'GAME STATS'!AH967+'GAME STATS'!AH1026+'GAME STATS'!AH1085+'GAME STATS'!AH1144+'GAME STATS'!AH1203+'GAME STATS'!AH1262+'GAME STATS'!AH1321+'GAME STATS'!AH1380+'GAME STATS'!AH1439+'GAME STATS'!AH1498+'GAME STATS'!AH1557+'GAME STATS'!AH1616+'GAME STATS'!AH1675+'GAME STATS'!AH1734+'GAME STATS'!AH1793+'GAME STATS'!AH1852+'GAME STATS'!AH1911+'GAME STATS'!AH1970+'GAME STATS'!AH2029+'GAME STATS'!AH2088+'GAME STATS'!AH2147+'GAME STATS'!AH2206+'GAME STATS'!AH2265+'GAME STATS'!AH2324+'GAME STATS'!AH2383+'GAME STATS'!AH2442+'GAME STATS'!AH2501+'GAME STATS'!AH2560+'GAME STATS'!AH2619+'GAME STATS'!AH2678+'GAME STATS'!AH2737+'GAME STATS'!AH2796+'GAME STATS'!AH2855+'GAME STATS'!AH2914</f>
        <v>0</v>
      </c>
      <c r="AG21" s="698"/>
      <c r="AH21" s="695">
        <f>'GAME STATS'!AJ23+'GAME STATS'!AJ82+'GAME STATS'!AJ141+'GAME STATS'!AJ200+'GAME STATS'!AJ259+'GAME STATS'!AJ318+'GAME STATS'!AJ377+'GAME STATS'!AJ436+'GAME STATS'!AJ495+'GAME STATS'!AJ554+'GAME STATS'!AJ613+'GAME STATS'!AJ672+'GAME STATS'!AJ731+'GAME STATS'!AJ790+'GAME STATS'!AJ849+'GAME STATS'!AJ908+'GAME STATS'!AJ967+'GAME STATS'!AJ1026+'GAME STATS'!AJ1085+'GAME STATS'!AJ1144+'GAME STATS'!AJ1203+'GAME STATS'!AJ1262+'GAME STATS'!AJ1321+'GAME STATS'!AJ1380+'GAME STATS'!AJ1439+'GAME STATS'!AJ1498+'GAME STATS'!AJ1557+'GAME STATS'!AJ1616+'GAME STATS'!AJ1675+'GAME STATS'!AJ1734+'GAME STATS'!AJ1793+'GAME STATS'!AJ1852+'GAME STATS'!AJ1911+'GAME STATS'!AJ1970+'GAME STATS'!AJ2029+'GAME STATS'!AJ2088+'GAME STATS'!AJ2147+'GAME STATS'!AJ2206+'GAME STATS'!AJ2265+'GAME STATS'!AJ2324+'GAME STATS'!AJ2383+'GAME STATS'!AJ2442+'GAME STATS'!AJ2501+'GAME STATS'!AJ2560+'GAME STATS'!AJ2619+'GAME STATS'!AJ2678+'GAME STATS'!AJ2737+'GAME STATS'!AJ2796+'GAME STATS'!AJ2855+'GAME STATS'!AJ2914</f>
        <v>0</v>
      </c>
      <c r="AI21" s="696"/>
      <c r="AJ21" s="690">
        <f>IF(AF21=0,0,(AH21/AF21)*100)</f>
        <v>0</v>
      </c>
      <c r="AK21" s="691"/>
      <c r="AL21" s="697">
        <f>'GAME STATS'!AN23+'GAME STATS'!AN82+'GAME STATS'!AN141+'GAME STATS'!AN200+'GAME STATS'!AN259+'GAME STATS'!AN318+'GAME STATS'!AN377+'GAME STATS'!AN436+'GAME STATS'!AN495+'GAME STATS'!AN554+'GAME STATS'!AN613+'GAME STATS'!AN672+'GAME STATS'!AN731+'GAME STATS'!AN790+'GAME STATS'!AN849+'GAME STATS'!AN908+'GAME STATS'!AN967+'GAME STATS'!AN1026+'GAME STATS'!AN1085+'GAME STATS'!AN1144+'GAME STATS'!AN1203+'GAME STATS'!AN1262+'GAME STATS'!AN1321+'GAME STATS'!AN1380+'GAME STATS'!AN1439+'GAME STATS'!AN1498+'GAME STATS'!AN1557+'GAME STATS'!AN1616+'GAME STATS'!AN1675+'GAME STATS'!AN1734+'GAME STATS'!AN1793+'GAME STATS'!AN1852+'GAME STATS'!AN1911+'GAME STATS'!AN1970+'GAME STATS'!AN2029+'GAME STATS'!AN2088+'GAME STATS'!AN2147+'GAME STATS'!AN2206+'GAME STATS'!AN2265+'GAME STATS'!AN2324+'GAME STATS'!AN2383+'GAME STATS'!AN2442+'GAME STATS'!AN2501+'GAME STATS'!AN2560+'GAME STATS'!AN2619+'GAME STATS'!AN2678+'GAME STATS'!AN2737+'GAME STATS'!AN2796+'GAME STATS'!AN2855+'GAME STATS'!AN2914</f>
        <v>0</v>
      </c>
      <c r="AM21" s="698"/>
      <c r="AN21" s="695">
        <f>'GAME STATS'!AP23+'GAME STATS'!AP82+'GAME STATS'!AP141+'GAME STATS'!AP200+'GAME STATS'!AP259+'GAME STATS'!AP318+'GAME STATS'!AP377+'GAME STATS'!AP436+'GAME STATS'!AP495+'GAME STATS'!AP554+'GAME STATS'!AP613+'GAME STATS'!AP672+'GAME STATS'!AP731+'GAME STATS'!AP790+'GAME STATS'!AP849+'GAME STATS'!AP908+'GAME STATS'!AP967+'GAME STATS'!AP1026+'GAME STATS'!AP1085+'GAME STATS'!AP1144+'GAME STATS'!AP1203+'GAME STATS'!AP1262+'GAME STATS'!AP1321+'GAME STATS'!AP1380+'GAME STATS'!AP1439+'GAME STATS'!AP1498+'GAME STATS'!AP1557+'GAME STATS'!AP1616+'GAME STATS'!AP1675+'GAME STATS'!AP1734+'GAME STATS'!AP1793+'GAME STATS'!AP1852+'GAME STATS'!AP1911+'GAME STATS'!AP1970+'GAME STATS'!AP2029+'GAME STATS'!AP2088+'GAME STATS'!AP2147+'GAME STATS'!AP2206+'GAME STATS'!AP2265+'GAME STATS'!AP2324+'GAME STATS'!AP2383+'GAME STATS'!AP2442+'GAME STATS'!AP2501+'GAME STATS'!AP2560+'GAME STATS'!AP2619+'GAME STATS'!AP2678+'GAME STATS'!AP2737+'GAME STATS'!AP2796+'GAME STATS'!AP2855+'GAME STATS'!AP2914</f>
        <v>0</v>
      </c>
      <c r="AO21" s="696"/>
      <c r="AP21" s="690">
        <f>IF(AL21=0,0,(AN21/AL21)*100)</f>
        <v>0</v>
      </c>
      <c r="AQ21" s="691"/>
      <c r="AR21" s="697">
        <f>Z21+AF21+AL21</f>
        <v>0</v>
      </c>
      <c r="AS21" s="698"/>
      <c r="AT21" s="695">
        <f>AB21+AH21+AN21</f>
        <v>0</v>
      </c>
      <c r="AU21" s="696"/>
      <c r="AV21" s="690">
        <f>IF(AR21=0,0,(AT21/AR21)*100)</f>
        <v>0</v>
      </c>
      <c r="AW21" s="691"/>
      <c r="AX21" s="697">
        <f>'GAME STATS'!AZ23+'GAME STATS'!AZ82+'GAME STATS'!AZ141+'GAME STATS'!AZ200+'GAME STATS'!AZ259+'GAME STATS'!AZ318+'GAME STATS'!AZ377+'GAME STATS'!AZ436+'GAME STATS'!AZ495+'GAME STATS'!AZ554+'GAME STATS'!AZ613+'GAME STATS'!AZ672+'GAME STATS'!AZ731+'GAME STATS'!AZ790+'GAME STATS'!AZ849+'GAME STATS'!AZ908+'GAME STATS'!AZ967+'GAME STATS'!AZ1026+'GAME STATS'!AZ1085+'GAME STATS'!AZ1144+'GAME STATS'!AZ1203+'GAME STATS'!AZ1262+'GAME STATS'!AZ1321+'GAME STATS'!AZ1380+'GAME STATS'!AZ1439+'GAME STATS'!AZ1498+'GAME STATS'!AZ1557+'GAME STATS'!AZ1616+'GAME STATS'!AZ1675+'GAME STATS'!AZ1734+'GAME STATS'!AZ1793+'GAME STATS'!AZ1852+'GAME STATS'!AZ1911+'GAME STATS'!AZ1970+'GAME STATS'!AZ2029+'GAME STATS'!AZ2088+'GAME STATS'!AZ2147+'GAME STATS'!AZ2206+'GAME STATS'!AZ2265+'GAME STATS'!AZ2324+'GAME STATS'!AZ2383+'GAME STATS'!AZ2442+'GAME STATS'!AZ2501+'GAME STATS'!AZ2560+'GAME STATS'!AZ2619+'GAME STATS'!AZ2678+'GAME STATS'!AZ2737+'GAME STATS'!AZ2796+'GAME STATS'!AZ2855+'GAME STATS'!AZ2914</f>
        <v>0</v>
      </c>
      <c r="AY21" s="698"/>
      <c r="AZ21" s="695">
        <f>'GAME STATS'!BB23+'GAME STATS'!BB82+'GAME STATS'!BB141+'GAME STATS'!BB200+'GAME STATS'!BB259+'GAME STATS'!BB318+'GAME STATS'!BB377+'GAME STATS'!BB436+'GAME STATS'!BB495+'GAME STATS'!BB554+'GAME STATS'!BB613+'GAME STATS'!BB672+'GAME STATS'!BB731+'GAME STATS'!BB790+'GAME STATS'!BB849+'GAME STATS'!BB908+'GAME STATS'!BB967+'GAME STATS'!BB1026+'GAME STATS'!BB1085+'GAME STATS'!BB1144+'GAME STATS'!BB1203+'GAME STATS'!BB1262+'GAME STATS'!BB1321+'GAME STATS'!BB1380+'GAME STATS'!BB1439+'GAME STATS'!BB1498+'GAME STATS'!BB1557+'GAME STATS'!BB1616+'GAME STATS'!BB1675+'GAME STATS'!BB1734+'GAME STATS'!BB1793+'GAME STATS'!BB1852+'GAME STATS'!BB1911+'GAME STATS'!BB1970+'GAME STATS'!BB2029+'GAME STATS'!BB2088+'GAME STATS'!BB2147+'GAME STATS'!BB2206+'GAME STATS'!BB2265+'GAME STATS'!BB2324+'GAME STATS'!BB2383+'GAME STATS'!BB2442+'GAME STATS'!BB2501+'GAME STATS'!BB2560+'GAME STATS'!BB2619+'GAME STATS'!BB2678+'GAME STATS'!BB2737+'GAME STATS'!BB2796+'GAME STATS'!BB2855+'GAME STATS'!BB2914</f>
        <v>0</v>
      </c>
      <c r="BA21" s="696"/>
      <c r="BB21" s="690">
        <f>IF(AX21=0,0,(AZ21/AX21)*100)</f>
        <v>0</v>
      </c>
      <c r="BC21" s="691"/>
      <c r="BD21" s="697">
        <f>Z21+AF21+AL21+AX21</f>
        <v>0</v>
      </c>
      <c r="BE21" s="698"/>
      <c r="BF21" s="695">
        <f>AB21+AH21+AN21+AZ21</f>
        <v>0</v>
      </c>
      <c r="BG21" s="696"/>
      <c r="BH21" s="690">
        <f>IF(BD21=0,0,(BF21/BD21)*100)</f>
        <v>0</v>
      </c>
      <c r="BI21" s="691"/>
      <c r="BJ21" s="781">
        <f>(AB21*2)+(AH21*2)+(AN21*3)+AZ21</f>
        <v>0</v>
      </c>
      <c r="BK21" s="782"/>
      <c r="BL21" s="783"/>
      <c r="BM21" s="135"/>
      <c r="BN21" s="135"/>
    </row>
    <row r="22" spans="1:66" ht="24.95" customHeight="1">
      <c r="A22" s="135"/>
      <c r="B22" s="759"/>
      <c r="C22" s="785" t="str">
        <f>IF(ROSTER!D$20="","",ROSTER!D$20)</f>
        <v/>
      </c>
      <c r="D22" s="786"/>
      <c r="E22" s="787"/>
      <c r="F22" s="697"/>
      <c r="G22" s="784"/>
      <c r="H22" s="669"/>
      <c r="I22" s="788"/>
      <c r="J22" s="700"/>
      <c r="K22" s="697"/>
      <c r="L22" s="698"/>
      <c r="M22" s="695"/>
      <c r="N22" s="696"/>
      <c r="O22" s="769" t="s">
        <v>16</v>
      </c>
      <c r="P22" s="770"/>
      <c r="Q22" s="697"/>
      <c r="R22" s="698"/>
      <c r="S22" s="695"/>
      <c r="T22" s="696"/>
      <c r="U22" s="771" t="s">
        <v>16</v>
      </c>
      <c r="V22" s="772"/>
      <c r="W22" s="700"/>
      <c r="X22" s="700"/>
      <c r="Y22" s="700"/>
      <c r="Z22" s="697"/>
      <c r="AA22" s="698"/>
      <c r="AB22" s="695"/>
      <c r="AC22" s="696"/>
      <c r="AD22" s="690"/>
      <c r="AE22" s="691"/>
      <c r="AF22" s="697"/>
      <c r="AG22" s="698"/>
      <c r="AH22" s="695"/>
      <c r="AI22" s="696"/>
      <c r="AJ22" s="690"/>
      <c r="AK22" s="691"/>
      <c r="AL22" s="697"/>
      <c r="AM22" s="698"/>
      <c r="AN22" s="695"/>
      <c r="AO22" s="696"/>
      <c r="AP22" s="690"/>
      <c r="AQ22" s="691"/>
      <c r="AR22" s="697"/>
      <c r="AS22" s="698"/>
      <c r="AT22" s="695"/>
      <c r="AU22" s="696"/>
      <c r="AV22" s="690"/>
      <c r="AW22" s="691"/>
      <c r="AX22" s="697"/>
      <c r="AY22" s="698"/>
      <c r="AZ22" s="695"/>
      <c r="BA22" s="696"/>
      <c r="BB22" s="690"/>
      <c r="BC22" s="691"/>
      <c r="BD22" s="697"/>
      <c r="BE22" s="698"/>
      <c r="BF22" s="695"/>
      <c r="BG22" s="696"/>
      <c r="BH22" s="690"/>
      <c r="BI22" s="691"/>
      <c r="BJ22" s="781"/>
      <c r="BK22" s="782"/>
      <c r="BL22" s="783"/>
      <c r="BM22" s="135"/>
      <c r="BN22" s="135"/>
    </row>
    <row r="23" spans="1:66" ht="24.95" customHeight="1">
      <c r="A23" s="135"/>
      <c r="B23" s="768" t="str">
        <f>IF(ROSTER!B22="","",ROSTER!B22)</f>
        <v/>
      </c>
      <c r="C23" s="789" t="str">
        <f>IF(ROSTER!C$22="","",ROSTER!C$22)</f>
        <v/>
      </c>
      <c r="D23" s="790"/>
      <c r="E23" s="791"/>
      <c r="F23" s="697">
        <f>'GAME STATS'!F25+'GAME STATS'!F84+'GAME STATS'!F143+'GAME STATS'!F202+'GAME STATS'!F261+'GAME STATS'!F320+'GAME STATS'!F379+'GAME STATS'!F438+'GAME STATS'!F497+'GAME STATS'!F556+'GAME STATS'!F615+'GAME STATS'!F674+'GAME STATS'!F733+'GAME STATS'!F792+'GAME STATS'!F851+'GAME STATS'!F910+'GAME STATS'!F969+'GAME STATS'!F1028+'GAME STATS'!F1087+'GAME STATS'!F1146+'GAME STATS'!F1205+'GAME STATS'!F1264+'GAME STATS'!F1323+'GAME STATS'!F1382+'GAME STATS'!F1441+'GAME STATS'!F1500+'GAME STATS'!F1559+'GAME STATS'!F1618+'GAME STATS'!F1677+'GAME STATS'!F1736+'GAME STATS'!F1795+'GAME STATS'!F1854+'GAME STATS'!F1913+'GAME STATS'!F1972+'GAME STATS'!F2031+'GAME STATS'!F2090+'GAME STATS'!F2149+'GAME STATS'!F2208+'GAME STATS'!F2267+'GAME STATS'!F2326+'GAME STATS'!F2385+'GAME STATS'!F2444+'GAME STATS'!F2503+'GAME STATS'!F2562+'GAME STATS'!F2621+'GAME STATS'!F2680+'GAME STATS'!F2739+'GAME STATS'!F2798+'GAME STATS'!F2857+'GAME STATS'!F2916</f>
        <v>0</v>
      </c>
      <c r="G23" s="784"/>
      <c r="H23" s="773">
        <f>'GAME STATS'!G25+'GAME STATS'!G84+'GAME STATS'!G143+'GAME STATS'!G202+'GAME STATS'!G261+'GAME STATS'!G320+'GAME STATS'!G379+'GAME STATS'!G438+'GAME STATS'!G497+'GAME STATS'!G556+'GAME STATS'!G615+'GAME STATS'!G674+'GAME STATS'!G733+'GAME STATS'!G792+'GAME STATS'!G851+'GAME STATS'!G910+'GAME STATS'!G969+'GAME STATS'!G1028+'GAME STATS'!G1087+'GAME STATS'!G1146+'GAME STATS'!G1205+'GAME STATS'!G1264+'GAME STATS'!G1323+'GAME STATS'!G1382+'GAME STATS'!G1441+'GAME STATS'!G1500+'GAME STATS'!G1559+'GAME STATS'!G1618+'GAME STATS'!G1677+'GAME STATS'!G1736+'GAME STATS'!G1795+'GAME STATS'!G1854+'GAME STATS'!G1913+'GAME STATS'!G1972+'GAME STATS'!G2031+'GAME STATS'!G2090+'GAME STATS'!G2149+'GAME STATS'!G2208+'GAME STATS'!G2267+'GAME STATS'!G2326+'GAME STATS'!G2385+'GAME STATS'!G2444+'GAME STATS'!G2503+'GAME STATS'!G2562+'GAME STATS'!G2621+'GAME STATS'!G2680+'GAME STATS'!G2739+'GAME STATS'!G2798+'GAME STATS'!G2857+'GAME STATS'!G2916</f>
        <v>0</v>
      </c>
      <c r="I23" s="774"/>
      <c r="J23" s="700">
        <f>'GAME STATS'!H25+'GAME STATS'!H84+'GAME STATS'!H143+'GAME STATS'!H202+'GAME STATS'!H261+'GAME STATS'!H320+'GAME STATS'!H379+'GAME STATS'!H438+'GAME STATS'!H497+'GAME STATS'!H556+'GAME STATS'!H615+'GAME STATS'!H674+'GAME STATS'!H733+'GAME STATS'!H792+'GAME STATS'!H851+'GAME STATS'!H910+'GAME STATS'!H969+'GAME STATS'!H1028+'GAME STATS'!H1087+'GAME STATS'!H1146+'GAME STATS'!H1205+'GAME STATS'!H1264+'GAME STATS'!H1323+'GAME STATS'!H1382+'GAME STATS'!H1441+'GAME STATS'!H1500+'GAME STATS'!H1559+'GAME STATS'!H1618+'GAME STATS'!H1677+'GAME STATS'!H1736+'GAME STATS'!H1795+'GAME STATS'!H1854+'GAME STATS'!H1913+'GAME STATS'!H1972+'GAME STATS'!H2031+'GAME STATS'!H2090+'GAME STATS'!H2149+'GAME STATS'!H2208+'GAME STATS'!H2267+'GAME STATS'!H2326+'GAME STATS'!H2385+'GAME STATS'!H2444+'GAME STATS'!H2503+'GAME STATS'!H2562+'GAME STATS'!H2621+'GAME STATS'!H2680+'GAME STATS'!H2739+'GAME STATS'!H2798+'GAME STATS'!H2857+'GAME STATS'!H2916</f>
        <v>0</v>
      </c>
      <c r="K23" s="697">
        <f>'GAME STATS'!J25+'GAME STATS'!J84+'GAME STATS'!J143+'GAME STATS'!J202+'GAME STATS'!J261+'GAME STATS'!J320+'GAME STATS'!J379+'GAME STATS'!J438+'GAME STATS'!J497+'GAME STATS'!J556+'GAME STATS'!J615+'GAME STATS'!J674+'GAME STATS'!J733+'GAME STATS'!J792+'GAME STATS'!J851+'GAME STATS'!J910+'GAME STATS'!J969+'GAME STATS'!J1028+'GAME STATS'!J1087+'GAME STATS'!J1146+'GAME STATS'!J1205+'GAME STATS'!J1264+'GAME STATS'!J1323+'GAME STATS'!J1382+'GAME STATS'!J1441+'GAME STATS'!J1500+'GAME STATS'!J1559+'GAME STATS'!J1618+'GAME STATS'!J1677+'GAME STATS'!J1736+'GAME STATS'!J1795+'GAME STATS'!J1854+'GAME STATS'!J1913+'GAME STATS'!J1972+'GAME STATS'!J2031+'GAME STATS'!J2090+'GAME STATS'!J2149+'GAME STATS'!J2208+'GAME STATS'!J2267+'GAME STATS'!J2326+'GAME STATS'!J2385+'GAME STATS'!J2444+'GAME STATS'!J2503+'GAME STATS'!J2562+'GAME STATS'!J2621+'GAME STATS'!J2680+'GAME STATS'!J2739+'GAME STATS'!J2798+'GAME STATS'!J2857+'GAME STATS'!J2916</f>
        <v>0</v>
      </c>
      <c r="L23" s="698"/>
      <c r="M23" s="695">
        <f>'GAME STATS'!L25+'GAME STATS'!L84+'GAME STATS'!L143+'GAME STATS'!L202+'GAME STATS'!L261+'GAME STATS'!L320+'GAME STATS'!L379+'GAME STATS'!L438+'GAME STATS'!L497+'GAME STATS'!L556+'GAME STATS'!L615+'GAME STATS'!L674+'GAME STATS'!L733+'GAME STATS'!L792+'GAME STATS'!L851+'GAME STATS'!L910+'GAME STATS'!L969+'GAME STATS'!L1028+'GAME STATS'!L1087+'GAME STATS'!L1146+'GAME STATS'!L1205+'GAME STATS'!L1264+'GAME STATS'!L1323+'GAME STATS'!L1382+'GAME STATS'!L1441+'GAME STATS'!L1500+'GAME STATS'!L1559+'GAME STATS'!L1618+'GAME STATS'!L1677+'GAME STATS'!L1736+'GAME STATS'!L1795+'GAME STATS'!L1854+'GAME STATS'!L1913+'GAME STATS'!L1972+'GAME STATS'!L2031+'GAME STATS'!L2090+'GAME STATS'!L2149+'GAME STATS'!L2208+'GAME STATS'!L2267+'GAME STATS'!L2326+'GAME STATS'!L2385+'GAME STATS'!L2444+'GAME STATS'!L2503+'GAME STATS'!L2562+'GAME STATS'!L2621+'GAME STATS'!L2680+'GAME STATS'!L2739+'GAME STATS'!L2798+'GAME STATS'!L2857+'GAME STATS'!L2916</f>
        <v>0</v>
      </c>
      <c r="N23" s="696"/>
      <c r="O23" s="769">
        <f>K23+M23</f>
        <v>0</v>
      </c>
      <c r="P23" s="770"/>
      <c r="Q23" s="697">
        <f>'GAME STATS'!P25+'GAME STATS'!P84+'GAME STATS'!P143+'GAME STATS'!P202+'GAME STATS'!P261+'GAME STATS'!P320+'GAME STATS'!P379+'GAME STATS'!P438+'GAME STATS'!P497+'GAME STATS'!P556+'GAME STATS'!P615+'GAME STATS'!P674+'GAME STATS'!P733+'GAME STATS'!P792+'GAME STATS'!P851+'GAME STATS'!P910+'GAME STATS'!P969+'GAME STATS'!P1028+'GAME STATS'!P1087+'GAME STATS'!P1146+'GAME STATS'!P1205+'GAME STATS'!P1264+'GAME STATS'!P1323+'GAME STATS'!P1382+'GAME STATS'!P1441+'GAME STATS'!P1500+'GAME STATS'!P1559+'GAME STATS'!P1618+'GAME STATS'!P1677+'GAME STATS'!P1736+'GAME STATS'!P1795+'GAME STATS'!P1854+'GAME STATS'!P1913+'GAME STATS'!P1972+'GAME STATS'!P2031+'GAME STATS'!P2090+'GAME STATS'!P2149+'GAME STATS'!P2208+'GAME STATS'!P2267+'GAME STATS'!P2326+'GAME STATS'!P2385+'GAME STATS'!P2444+'GAME STATS'!P2503+'GAME STATS'!P2562+'GAME STATS'!P2621+'GAME STATS'!P2680+'GAME STATS'!P2739+'GAME STATS'!P2798+'GAME STATS'!P2857+'GAME STATS'!P2916</f>
        <v>0</v>
      </c>
      <c r="R23" s="698"/>
      <c r="S23" s="695">
        <f>'GAME STATS'!R25+'GAME STATS'!R84+'GAME STATS'!R143+'GAME STATS'!R202+'GAME STATS'!R261+'GAME STATS'!R320+'GAME STATS'!R379+'GAME STATS'!R438+'GAME STATS'!R497+'GAME STATS'!R556+'GAME STATS'!R615+'GAME STATS'!R674+'GAME STATS'!R733+'GAME STATS'!R792+'GAME STATS'!R851+'GAME STATS'!R910+'GAME STATS'!R969+'GAME STATS'!R1028+'GAME STATS'!R1087+'GAME STATS'!R1146+'GAME STATS'!R1205+'GAME STATS'!R1264+'GAME STATS'!R1323+'GAME STATS'!R1382+'GAME STATS'!R1441+'GAME STATS'!R1500+'GAME STATS'!R1559+'GAME STATS'!R1618+'GAME STATS'!R1677+'GAME STATS'!R1736+'GAME STATS'!R1795+'GAME STATS'!R1854+'GAME STATS'!R1913+'GAME STATS'!R1972+'GAME STATS'!R2031+'GAME STATS'!R2090+'GAME STATS'!R2149+'GAME STATS'!R2208+'GAME STATS'!R2267+'GAME STATS'!R2326+'GAME STATS'!R2385+'GAME STATS'!R2444+'GAME STATS'!R2503+'GAME STATS'!R2562+'GAME STATS'!R2621+'GAME STATS'!R2680+'GAME STATS'!R2739+'GAME STATS'!R2798+'GAME STATS'!R2857+'GAME STATS'!R2916</f>
        <v>0</v>
      </c>
      <c r="T23" s="696"/>
      <c r="U23" s="771">
        <f>S23-Q23</f>
        <v>0</v>
      </c>
      <c r="V23" s="772"/>
      <c r="W23" s="700">
        <f>'GAME STATS'!V25+'GAME STATS'!V84+'GAME STATS'!V143+'GAME STATS'!V202+'GAME STATS'!V261+'GAME STATS'!V320+'GAME STATS'!V379+'GAME STATS'!V438+'GAME STATS'!V497+'GAME STATS'!V556+'GAME STATS'!V615+'GAME STATS'!V674+'GAME STATS'!V733+'GAME STATS'!V792+'GAME STATS'!V851+'GAME STATS'!V910+'GAME STATS'!V969+'GAME STATS'!V1028+'GAME STATS'!V1087+'GAME STATS'!V1146+'GAME STATS'!V1205+'GAME STATS'!V1264+'GAME STATS'!V1323+'GAME STATS'!V1382+'GAME STATS'!V1441+'GAME STATS'!V1500+'GAME STATS'!V1559+'GAME STATS'!U1618+'GAME STATS'!U1677+'GAME STATS'!U1736+'GAME STATS'!U1795+'GAME STATS'!U1854+'GAME STATS'!U1913+'GAME STATS'!U1972+'GAME STATS'!V2031+'GAME STATS'!V2090+'GAME STATS'!V2149+'GAME STATS'!V2208+'GAME STATS'!V2267+'GAME STATS'!V2326+'GAME STATS'!V2385+'GAME STATS'!V2444+'GAME STATS'!V2503+'GAME STATS'!V2562+'GAME STATS'!V2621+'GAME STATS'!V2680+'GAME STATS'!V2739+'GAME STATS'!V2798+'GAME STATS'!V2857+'GAME STATS'!V2916</f>
        <v>0</v>
      </c>
      <c r="X23" s="700">
        <f>'GAME STATS'!X25+'GAME STATS'!X84+'GAME STATS'!X143+'GAME STATS'!X202+'GAME STATS'!X261+'GAME STATS'!X320+'GAME STATS'!X379+'GAME STATS'!X438+'GAME STATS'!X497+'GAME STATS'!X556+'GAME STATS'!X615+'GAME STATS'!X674+'GAME STATS'!X733+'GAME STATS'!X792+'GAME STATS'!X851+'GAME STATS'!X910+'GAME STATS'!X969+'GAME STATS'!X1028+'GAME STATS'!X1087+'GAME STATS'!X1146+'GAME STATS'!X1205+'GAME STATS'!X1264+'GAME STATS'!X1323+'GAME STATS'!X1382+'GAME STATS'!X1441+'GAME STATS'!X1500+'GAME STATS'!X1559+'GAME STATS'!V1618+'GAME STATS'!V1677+'GAME STATS'!V1736+'GAME STATS'!V1795+'GAME STATS'!V1854+'GAME STATS'!V1913+'GAME STATS'!V1972+'GAME STATS'!X2031+'GAME STATS'!X2090+'GAME STATS'!X2149+'GAME STATS'!X2208+'GAME STATS'!X2267+'GAME STATS'!X2326+'GAME STATS'!X2385+'GAME STATS'!X2444+'GAME STATS'!X2503+'GAME STATS'!X2562+'GAME STATS'!X2621+'GAME STATS'!X2680+'GAME STATS'!X2739+'GAME STATS'!X2798+'GAME STATS'!X2857+'GAME STATS'!X2916</f>
        <v>0</v>
      </c>
      <c r="Y23" s="700">
        <f>'GAME STATS'!Z25+'GAME STATS'!Z84+'GAME STATS'!Z143+'GAME STATS'!Z202+'GAME STATS'!Z261+'GAME STATS'!Z320+'GAME STATS'!Z379+'GAME STATS'!Z438+'GAME STATS'!Z497+'GAME STATS'!Z556+'GAME STATS'!Z615+'GAME STATS'!Z674+'GAME STATS'!Z733+'GAME STATS'!Z792+'GAME STATS'!Z851+'GAME STATS'!Z910+'GAME STATS'!Z969+'GAME STATS'!Z1028+'GAME STATS'!Z1087+'GAME STATS'!Z1146+'GAME STATS'!Z1205+'GAME STATS'!Z1264+'GAME STATS'!Z1323+'GAME STATS'!Z1382+'GAME STATS'!Z1441+'GAME STATS'!Z1500+'GAME STATS'!Z1559+'GAME STATS'!W1618+'GAME STATS'!W1677+'GAME STATS'!W1736+'GAME STATS'!W1795+'GAME STATS'!W1854+'GAME STATS'!W1913+'GAME STATS'!W1972+'GAME STATS'!Z2031+'GAME STATS'!Z2090+'GAME STATS'!Z2149+'GAME STATS'!Z2208+'GAME STATS'!Z2267+'GAME STATS'!Z2326+'GAME STATS'!Z2385+'GAME STATS'!Z2444+'GAME STATS'!Z2503+'GAME STATS'!Z2562+'GAME STATS'!Z2621+'GAME STATS'!Z2680+'GAME STATS'!Z2739+'GAME STATS'!Z2798+'GAME STATS'!Z2857+'GAME STATS'!Z2916</f>
        <v>0</v>
      </c>
      <c r="Z23" s="697">
        <f>'GAME STATS'!AB25+'GAME STATS'!AB84+'GAME STATS'!AB143+'GAME STATS'!AB202+'GAME STATS'!AB261+'GAME STATS'!AB320+'GAME STATS'!AB379+'GAME STATS'!AB438+'GAME STATS'!AB497+'GAME STATS'!AB556+'GAME STATS'!AB615+'GAME STATS'!AB674+'GAME STATS'!AB733+'GAME STATS'!AB792+'GAME STATS'!AB851+'GAME STATS'!AB910+'GAME STATS'!AB969+'GAME STATS'!AB1028+'GAME STATS'!AB1087+'GAME STATS'!AB1146+'GAME STATS'!AB1205+'GAME STATS'!AB1264+'GAME STATS'!AB1323+'GAME STATS'!AB1382+'GAME STATS'!AB1441+'GAME STATS'!AB1500+'GAME STATS'!AB1559+'GAME STATS'!AB1618+'GAME STATS'!AB1677+'GAME STATS'!AB1736+'GAME STATS'!AB1795+'GAME STATS'!AB1854+'GAME STATS'!AB1913+'GAME STATS'!AB1972+'GAME STATS'!AB2031+'GAME STATS'!AB2090+'GAME STATS'!AB2149+'GAME STATS'!AB2208+'GAME STATS'!AB2267+'GAME STATS'!AB2326+'GAME STATS'!AB2385+'GAME STATS'!AB2444+'GAME STATS'!AB2503+'GAME STATS'!AB2562+'GAME STATS'!AB2621+'GAME STATS'!AB2680+'GAME STATS'!AB2739+'GAME STATS'!AB2798+'GAME STATS'!AB2857+'GAME STATS'!AB2916</f>
        <v>0</v>
      </c>
      <c r="AA23" s="698"/>
      <c r="AB23" s="695">
        <f>'GAME STATS'!AD25+'GAME STATS'!AD84+'GAME STATS'!AD143+'GAME STATS'!AD202+'GAME STATS'!AD261+'GAME STATS'!AD320+'GAME STATS'!AD379+'GAME STATS'!AD438+'GAME STATS'!AD497+'GAME STATS'!AD556+'GAME STATS'!AD615+'GAME STATS'!AD674+'GAME STATS'!AD733+'GAME STATS'!AD792+'GAME STATS'!AD851+'GAME STATS'!AD910+'GAME STATS'!AD969+'GAME STATS'!AD1028+'GAME STATS'!AD1087+'GAME STATS'!AD1146+'GAME STATS'!AD1205+'GAME STATS'!AD1264+'GAME STATS'!AD1323+'GAME STATS'!AD1382+'GAME STATS'!AD1441+'GAME STATS'!AD1500+'GAME STATS'!AD1559+'GAME STATS'!AD1618+'GAME STATS'!AD1677+'GAME STATS'!AD1736+'GAME STATS'!AD1795+'GAME STATS'!AD1854+'GAME STATS'!AD1913+'GAME STATS'!AD1972+'GAME STATS'!AD2031+'GAME STATS'!AD2090+'GAME STATS'!AD2149+'GAME STATS'!AD2208+'GAME STATS'!AD2267+'GAME STATS'!AD2326+'GAME STATS'!AD2385+'GAME STATS'!AD2444+'GAME STATS'!AD2503+'GAME STATS'!AD2562+'GAME STATS'!AD2621+'GAME STATS'!AD2680+'GAME STATS'!AD2739+'GAME STATS'!AD2798+'GAME STATS'!AD2857+'GAME STATS'!AD2916</f>
        <v>0</v>
      </c>
      <c r="AC23" s="696"/>
      <c r="AD23" s="690">
        <f>IF(Z23=0,0,(AB23/Z23)*100)</f>
        <v>0</v>
      </c>
      <c r="AE23" s="691"/>
      <c r="AF23" s="697">
        <f>'GAME STATS'!AH25+'GAME STATS'!AH84+'GAME STATS'!AH143+'GAME STATS'!AH202+'GAME STATS'!AH261+'GAME STATS'!AH320+'GAME STATS'!AH379+'GAME STATS'!AH438+'GAME STATS'!AH497+'GAME STATS'!AH556+'GAME STATS'!AH615+'GAME STATS'!AH674+'GAME STATS'!AH733+'GAME STATS'!AH792+'GAME STATS'!AH851+'GAME STATS'!AH910+'GAME STATS'!AH969+'GAME STATS'!AH1028+'GAME STATS'!AH1087+'GAME STATS'!AH1146+'GAME STATS'!AH1205+'GAME STATS'!AH1264+'GAME STATS'!AH1323+'GAME STATS'!AH1382+'GAME STATS'!AH1441+'GAME STATS'!AH1500+'GAME STATS'!AH1559+'GAME STATS'!AH1618+'GAME STATS'!AH1677+'GAME STATS'!AH1736+'GAME STATS'!AH1795+'GAME STATS'!AH1854+'GAME STATS'!AH1913+'GAME STATS'!AH1972+'GAME STATS'!AH2031+'GAME STATS'!AH2090+'GAME STATS'!AH2149+'GAME STATS'!AH2208+'GAME STATS'!AH2267+'GAME STATS'!AH2326+'GAME STATS'!AH2385+'GAME STATS'!AH2444+'GAME STATS'!AH2503+'GAME STATS'!AH2562+'GAME STATS'!AH2621+'GAME STATS'!AH2680+'GAME STATS'!AH2739+'GAME STATS'!AH2798+'GAME STATS'!AH2857+'GAME STATS'!AH2916</f>
        <v>0</v>
      </c>
      <c r="AG23" s="698"/>
      <c r="AH23" s="695">
        <f>'GAME STATS'!AJ25+'GAME STATS'!AJ84+'GAME STATS'!AJ143+'GAME STATS'!AJ202+'GAME STATS'!AJ261+'GAME STATS'!AJ320+'GAME STATS'!AJ379+'GAME STATS'!AJ438+'GAME STATS'!AJ497+'GAME STATS'!AJ556+'GAME STATS'!AJ615+'GAME STATS'!AJ674+'GAME STATS'!AJ733+'GAME STATS'!AJ792+'GAME STATS'!AJ851+'GAME STATS'!AJ910+'GAME STATS'!AJ969+'GAME STATS'!AJ1028+'GAME STATS'!AJ1087+'GAME STATS'!AJ1146+'GAME STATS'!AJ1205+'GAME STATS'!AJ1264+'GAME STATS'!AJ1323+'GAME STATS'!AJ1382+'GAME STATS'!AJ1441+'GAME STATS'!AJ1500+'GAME STATS'!AJ1559+'GAME STATS'!AJ1618+'GAME STATS'!AJ1677+'GAME STATS'!AJ1736+'GAME STATS'!AJ1795+'GAME STATS'!AJ1854+'GAME STATS'!AJ1913+'GAME STATS'!AJ1972+'GAME STATS'!AJ2031+'GAME STATS'!AJ2090+'GAME STATS'!AJ2149+'GAME STATS'!AJ2208+'GAME STATS'!AJ2267+'GAME STATS'!AJ2326+'GAME STATS'!AJ2385+'GAME STATS'!AJ2444+'GAME STATS'!AJ2503+'GAME STATS'!AJ2562+'GAME STATS'!AJ2621+'GAME STATS'!AJ2680+'GAME STATS'!AJ2739+'GAME STATS'!AJ2798+'GAME STATS'!AJ2857+'GAME STATS'!AJ2916</f>
        <v>0</v>
      </c>
      <c r="AI23" s="696"/>
      <c r="AJ23" s="690">
        <f>IF(AF23=0,0,(AH23/AF23)*100)</f>
        <v>0</v>
      </c>
      <c r="AK23" s="691"/>
      <c r="AL23" s="697">
        <f>'GAME STATS'!AN25+'GAME STATS'!AN84+'GAME STATS'!AN143+'GAME STATS'!AN202+'GAME STATS'!AN261+'GAME STATS'!AN320+'GAME STATS'!AN379+'GAME STATS'!AN438+'GAME STATS'!AN497+'GAME STATS'!AN556+'GAME STATS'!AN615+'GAME STATS'!AN674+'GAME STATS'!AN733+'GAME STATS'!AN792+'GAME STATS'!AN851+'GAME STATS'!AN910+'GAME STATS'!AN969+'GAME STATS'!AN1028+'GAME STATS'!AN1087+'GAME STATS'!AN1146+'GAME STATS'!AN1205+'GAME STATS'!AN1264+'GAME STATS'!AN1323+'GAME STATS'!AN1382+'GAME STATS'!AN1441+'GAME STATS'!AN1500+'GAME STATS'!AN1559+'GAME STATS'!AN1618+'GAME STATS'!AN1677+'GAME STATS'!AN1736+'GAME STATS'!AN1795+'GAME STATS'!AN1854+'GAME STATS'!AN1913+'GAME STATS'!AN1972+'GAME STATS'!AN2031+'GAME STATS'!AN2090+'GAME STATS'!AN2149+'GAME STATS'!AN2208+'GAME STATS'!AN2267+'GAME STATS'!AN2326+'GAME STATS'!AN2385+'GAME STATS'!AN2444+'GAME STATS'!AN2503+'GAME STATS'!AN2562+'GAME STATS'!AN2621+'GAME STATS'!AN2680+'GAME STATS'!AN2739+'GAME STATS'!AN2798+'GAME STATS'!AN2857+'GAME STATS'!AN2916</f>
        <v>0</v>
      </c>
      <c r="AM23" s="698"/>
      <c r="AN23" s="695">
        <f>'GAME STATS'!AP25+'GAME STATS'!AP84+'GAME STATS'!AP143+'GAME STATS'!AP202+'GAME STATS'!AP261+'GAME STATS'!AP320+'GAME STATS'!AP379+'GAME STATS'!AP438+'GAME STATS'!AP497+'GAME STATS'!AP556+'GAME STATS'!AP615+'GAME STATS'!AP674+'GAME STATS'!AP733+'GAME STATS'!AP792+'GAME STATS'!AP851+'GAME STATS'!AP910+'GAME STATS'!AP969+'GAME STATS'!AP1028+'GAME STATS'!AP1087+'GAME STATS'!AP1146+'GAME STATS'!AP1205+'GAME STATS'!AP1264+'GAME STATS'!AP1323+'GAME STATS'!AP1382+'GAME STATS'!AP1441+'GAME STATS'!AP1500+'GAME STATS'!AP1559+'GAME STATS'!AP1618+'GAME STATS'!AP1677+'GAME STATS'!AP1736+'GAME STATS'!AP1795+'GAME STATS'!AP1854+'GAME STATS'!AP1913+'GAME STATS'!AP1972+'GAME STATS'!AP2031+'GAME STATS'!AP2090+'GAME STATS'!AP2149+'GAME STATS'!AP2208+'GAME STATS'!AP2267+'GAME STATS'!AP2326+'GAME STATS'!AP2385+'GAME STATS'!AP2444+'GAME STATS'!AP2503+'GAME STATS'!AP2562+'GAME STATS'!AP2621+'GAME STATS'!AP2680+'GAME STATS'!AP2739+'GAME STATS'!AP2798+'GAME STATS'!AP2857+'GAME STATS'!AP2916</f>
        <v>0</v>
      </c>
      <c r="AO23" s="696"/>
      <c r="AP23" s="690">
        <f>IF(AL23=0,0,(AN23/AL23)*100)</f>
        <v>0</v>
      </c>
      <c r="AQ23" s="691"/>
      <c r="AR23" s="697">
        <f>Z23+AF23+AL23</f>
        <v>0</v>
      </c>
      <c r="AS23" s="698"/>
      <c r="AT23" s="695">
        <f>AB23+AH23+AN23</f>
        <v>0</v>
      </c>
      <c r="AU23" s="696"/>
      <c r="AV23" s="690">
        <f>IF(AR23=0,0,(AT23/AR23)*100)</f>
        <v>0</v>
      </c>
      <c r="AW23" s="691"/>
      <c r="AX23" s="697">
        <f>'GAME STATS'!AZ25+'GAME STATS'!AZ84+'GAME STATS'!AZ143+'GAME STATS'!AZ202+'GAME STATS'!AZ261+'GAME STATS'!AZ320+'GAME STATS'!AZ379+'GAME STATS'!AZ438+'GAME STATS'!AZ497+'GAME STATS'!AZ556+'GAME STATS'!AZ615+'GAME STATS'!AZ674+'GAME STATS'!AZ733+'GAME STATS'!AZ792+'GAME STATS'!AZ851+'GAME STATS'!AZ910+'GAME STATS'!AZ969+'GAME STATS'!AZ1028+'GAME STATS'!AZ1087+'GAME STATS'!AZ1146+'GAME STATS'!AZ1205+'GAME STATS'!AZ1264+'GAME STATS'!AZ1323+'GAME STATS'!AZ1382+'GAME STATS'!AZ1441+'GAME STATS'!AZ1500+'GAME STATS'!AZ1559+'GAME STATS'!AZ1618+'GAME STATS'!AZ1677+'GAME STATS'!AZ1736+'GAME STATS'!AZ1795+'GAME STATS'!AZ1854+'GAME STATS'!AZ1913+'GAME STATS'!AZ1972+'GAME STATS'!AZ2031+'GAME STATS'!AZ2090+'GAME STATS'!AZ2149+'GAME STATS'!AZ2208+'GAME STATS'!AZ2267+'GAME STATS'!AZ2326+'GAME STATS'!AZ2385+'GAME STATS'!AZ2444+'GAME STATS'!AZ2503+'GAME STATS'!AZ2562+'GAME STATS'!AZ2621+'GAME STATS'!AZ2680+'GAME STATS'!AZ2739+'GAME STATS'!AZ2798+'GAME STATS'!AZ2857+'GAME STATS'!AZ2916</f>
        <v>0</v>
      </c>
      <c r="AY23" s="698"/>
      <c r="AZ23" s="695">
        <f>'GAME STATS'!BB25+'GAME STATS'!BB84+'GAME STATS'!BB143+'GAME STATS'!BB202+'GAME STATS'!BB261+'GAME STATS'!BB320+'GAME STATS'!BB379+'GAME STATS'!BB438+'GAME STATS'!BB497+'GAME STATS'!BB556+'GAME STATS'!BB615+'GAME STATS'!BB674+'GAME STATS'!BB733+'GAME STATS'!BB792+'GAME STATS'!BB851+'GAME STATS'!BB910+'GAME STATS'!BB969+'GAME STATS'!BB1028+'GAME STATS'!BB1087+'GAME STATS'!BB1146+'GAME STATS'!BB1205+'GAME STATS'!BB1264+'GAME STATS'!BB1323+'GAME STATS'!BB1382+'GAME STATS'!BB1441+'GAME STATS'!BB1500+'GAME STATS'!BB1559+'GAME STATS'!BB1618+'GAME STATS'!BB1677+'GAME STATS'!BB1736+'GAME STATS'!BB1795+'GAME STATS'!BB1854+'GAME STATS'!BB1913+'GAME STATS'!BB1972+'GAME STATS'!BB2031+'GAME STATS'!BB2090+'GAME STATS'!BB2149+'GAME STATS'!BB2208+'GAME STATS'!BB2267+'GAME STATS'!BB2326+'GAME STATS'!BB2385+'GAME STATS'!BB2444+'GAME STATS'!BB2503+'GAME STATS'!BB2562+'GAME STATS'!BB2621+'GAME STATS'!BB2680+'GAME STATS'!BB2739+'GAME STATS'!BB2798+'GAME STATS'!BB2857+'GAME STATS'!BB2916</f>
        <v>0</v>
      </c>
      <c r="BA23" s="696"/>
      <c r="BB23" s="690">
        <f>IF(AX23=0,0,(AZ23/AX23)*100)</f>
        <v>0</v>
      </c>
      <c r="BC23" s="691"/>
      <c r="BD23" s="697">
        <f>Z23+AF23+AL23+AX23</f>
        <v>0</v>
      </c>
      <c r="BE23" s="698"/>
      <c r="BF23" s="695">
        <f>AB23+AH23+AN23+AZ23</f>
        <v>0</v>
      </c>
      <c r="BG23" s="696"/>
      <c r="BH23" s="690">
        <f>IF(BD23=0,0,(BF23/BD23)*100)</f>
        <v>0</v>
      </c>
      <c r="BI23" s="691"/>
      <c r="BJ23" s="781">
        <f>(AB23*2)+(AH23*2)+(AN23*3)+AZ23</f>
        <v>0</v>
      </c>
      <c r="BK23" s="782"/>
      <c r="BL23" s="783"/>
      <c r="BM23" s="135"/>
      <c r="BN23" s="135"/>
    </row>
    <row r="24" spans="1:66" ht="24.95" customHeight="1">
      <c r="A24" s="135"/>
      <c r="B24" s="759"/>
      <c r="C24" s="785" t="str">
        <f>IF(ROSTER!D$22="","",ROSTER!D$22)</f>
        <v/>
      </c>
      <c r="D24" s="786"/>
      <c r="E24" s="787"/>
      <c r="F24" s="697"/>
      <c r="G24" s="784"/>
      <c r="H24" s="669"/>
      <c r="I24" s="788"/>
      <c r="J24" s="700"/>
      <c r="K24" s="697"/>
      <c r="L24" s="698"/>
      <c r="M24" s="695"/>
      <c r="N24" s="696"/>
      <c r="O24" s="769" t="s">
        <v>16</v>
      </c>
      <c r="P24" s="770"/>
      <c r="Q24" s="697"/>
      <c r="R24" s="698"/>
      <c r="S24" s="695"/>
      <c r="T24" s="696"/>
      <c r="U24" s="771" t="s">
        <v>16</v>
      </c>
      <c r="V24" s="772"/>
      <c r="W24" s="700"/>
      <c r="X24" s="700"/>
      <c r="Y24" s="700"/>
      <c r="Z24" s="697"/>
      <c r="AA24" s="698"/>
      <c r="AB24" s="695"/>
      <c r="AC24" s="696"/>
      <c r="AD24" s="690"/>
      <c r="AE24" s="691"/>
      <c r="AF24" s="697"/>
      <c r="AG24" s="698"/>
      <c r="AH24" s="695"/>
      <c r="AI24" s="696"/>
      <c r="AJ24" s="690"/>
      <c r="AK24" s="691"/>
      <c r="AL24" s="697"/>
      <c r="AM24" s="698"/>
      <c r="AN24" s="695"/>
      <c r="AO24" s="696"/>
      <c r="AP24" s="690"/>
      <c r="AQ24" s="691"/>
      <c r="AR24" s="697"/>
      <c r="AS24" s="698"/>
      <c r="AT24" s="695"/>
      <c r="AU24" s="696"/>
      <c r="AV24" s="690"/>
      <c r="AW24" s="691"/>
      <c r="AX24" s="697"/>
      <c r="AY24" s="698"/>
      <c r="AZ24" s="695"/>
      <c r="BA24" s="696"/>
      <c r="BB24" s="690"/>
      <c r="BC24" s="691"/>
      <c r="BD24" s="697"/>
      <c r="BE24" s="698"/>
      <c r="BF24" s="695"/>
      <c r="BG24" s="696"/>
      <c r="BH24" s="690"/>
      <c r="BI24" s="691"/>
      <c r="BJ24" s="781"/>
      <c r="BK24" s="782"/>
      <c r="BL24" s="783"/>
      <c r="BM24" s="135"/>
      <c r="BN24" s="135"/>
    </row>
    <row r="25" spans="1:66" ht="24.95" customHeight="1">
      <c r="A25" s="135"/>
      <c r="B25" s="768" t="str">
        <f>IF(ROSTER!B24="","",ROSTER!B24)</f>
        <v/>
      </c>
      <c r="C25" s="789" t="str">
        <f>IF(ROSTER!C$24="","",ROSTER!C$24)</f>
        <v/>
      </c>
      <c r="D25" s="790"/>
      <c r="E25" s="791"/>
      <c r="F25" s="697">
        <f>'GAME STATS'!F27+'GAME STATS'!F86+'GAME STATS'!F145+'GAME STATS'!F204+'GAME STATS'!F263+'GAME STATS'!F322+'GAME STATS'!F381+'GAME STATS'!F440+'GAME STATS'!F499+'GAME STATS'!F558+'GAME STATS'!F617+'GAME STATS'!F676+'GAME STATS'!F735+'GAME STATS'!F794+'GAME STATS'!F853+'GAME STATS'!F912+'GAME STATS'!F971+'GAME STATS'!F1030+'GAME STATS'!F1089+'GAME STATS'!F1148+'GAME STATS'!F1207+'GAME STATS'!F1266+'GAME STATS'!F1325+'GAME STATS'!F1384+'GAME STATS'!F1443+'GAME STATS'!F1502+'GAME STATS'!F1561+'GAME STATS'!F1620+'GAME STATS'!F1679+'GAME STATS'!F1738+'GAME STATS'!F1797+'GAME STATS'!F1856+'GAME STATS'!F1915+'GAME STATS'!F1974+'GAME STATS'!F2033+'GAME STATS'!F2092+'GAME STATS'!F2151+'GAME STATS'!F2210+'GAME STATS'!F2269+'GAME STATS'!F2328+'GAME STATS'!F2387+'GAME STATS'!F2446+'GAME STATS'!F2505+'GAME STATS'!F2564+'GAME STATS'!F2623+'GAME STATS'!F2682+'GAME STATS'!F2741+'GAME STATS'!F2800+'GAME STATS'!F2859+'GAME STATS'!F2918</f>
        <v>0</v>
      </c>
      <c r="G25" s="784"/>
      <c r="H25" s="773">
        <f>'GAME STATS'!G27+'GAME STATS'!G86+'GAME STATS'!G145+'GAME STATS'!G204+'GAME STATS'!G263+'GAME STATS'!G322+'GAME STATS'!G381+'GAME STATS'!G440+'GAME STATS'!G499+'GAME STATS'!G558+'GAME STATS'!G617+'GAME STATS'!G676+'GAME STATS'!G735+'GAME STATS'!G794+'GAME STATS'!G853+'GAME STATS'!G912+'GAME STATS'!G971+'GAME STATS'!G1030+'GAME STATS'!G1089+'GAME STATS'!G1148+'GAME STATS'!G1207+'GAME STATS'!G1266+'GAME STATS'!G1325+'GAME STATS'!G1384+'GAME STATS'!G1443+'GAME STATS'!G1502+'GAME STATS'!G1561+'GAME STATS'!G1620+'GAME STATS'!G1679+'GAME STATS'!G1738+'GAME STATS'!G1797+'GAME STATS'!G1856+'GAME STATS'!G1915+'GAME STATS'!G1974+'GAME STATS'!G2033+'GAME STATS'!G2092+'GAME STATS'!G2151+'GAME STATS'!G2210+'GAME STATS'!G2269+'GAME STATS'!G2328+'GAME STATS'!G2387+'GAME STATS'!G2446+'GAME STATS'!G2505+'GAME STATS'!G2564+'GAME STATS'!G2623+'GAME STATS'!G2682+'GAME STATS'!G2741+'GAME STATS'!G2800+'GAME STATS'!G2859+'GAME STATS'!G2918</f>
        <v>0</v>
      </c>
      <c r="I25" s="774"/>
      <c r="J25" s="700">
        <f>'GAME STATS'!H27+'GAME STATS'!H86+'GAME STATS'!H145+'GAME STATS'!H204+'GAME STATS'!H263+'GAME STATS'!H322+'GAME STATS'!H381+'GAME STATS'!H440+'GAME STATS'!H499+'GAME STATS'!H558+'GAME STATS'!H617+'GAME STATS'!H676+'GAME STATS'!H735+'GAME STATS'!H794+'GAME STATS'!H853+'GAME STATS'!H912+'GAME STATS'!H971+'GAME STATS'!H1030+'GAME STATS'!H1089+'GAME STATS'!H1148+'GAME STATS'!H1207+'GAME STATS'!H1266+'GAME STATS'!H1325+'GAME STATS'!H1384+'GAME STATS'!H1443+'GAME STATS'!H1502+'GAME STATS'!H1561+'GAME STATS'!H1620+'GAME STATS'!H1679+'GAME STATS'!H1738+'GAME STATS'!H1797+'GAME STATS'!H1856+'GAME STATS'!H1915+'GAME STATS'!H1974+'GAME STATS'!H2033+'GAME STATS'!H2092+'GAME STATS'!H2151+'GAME STATS'!H2210+'GAME STATS'!H2269+'GAME STATS'!H2328+'GAME STATS'!H2387+'GAME STATS'!H2446+'GAME STATS'!H2505+'GAME STATS'!H2564+'GAME STATS'!H2623+'GAME STATS'!H2682+'GAME STATS'!H2741+'GAME STATS'!H2800+'GAME STATS'!H2859+'GAME STATS'!H2918</f>
        <v>0</v>
      </c>
      <c r="K25" s="697">
        <f>'GAME STATS'!J27+'GAME STATS'!J86+'GAME STATS'!J145+'GAME STATS'!J204+'GAME STATS'!J263+'GAME STATS'!J322+'GAME STATS'!J381+'GAME STATS'!J440+'GAME STATS'!J499+'GAME STATS'!J558+'GAME STATS'!J617+'GAME STATS'!J676+'GAME STATS'!J735+'GAME STATS'!J794+'GAME STATS'!J853+'GAME STATS'!J912+'GAME STATS'!J971+'GAME STATS'!J1030+'GAME STATS'!J1089+'GAME STATS'!J1148+'GAME STATS'!J1207+'GAME STATS'!J1266+'GAME STATS'!J1325+'GAME STATS'!J1384+'GAME STATS'!J1443+'GAME STATS'!J1502+'GAME STATS'!J1561+'GAME STATS'!J1620+'GAME STATS'!J1679+'GAME STATS'!J1738+'GAME STATS'!J1797+'GAME STATS'!J1856+'GAME STATS'!J1915+'GAME STATS'!J1974+'GAME STATS'!J2033+'GAME STATS'!J2092+'GAME STATS'!J2151+'GAME STATS'!J2210+'GAME STATS'!J2269+'GAME STATS'!J2328+'GAME STATS'!J2387+'GAME STATS'!J2446+'GAME STATS'!J2505+'GAME STATS'!J2564+'GAME STATS'!J2623+'GAME STATS'!J2682+'GAME STATS'!J2741+'GAME STATS'!J2800+'GAME STATS'!J2859+'GAME STATS'!J2918</f>
        <v>0</v>
      </c>
      <c r="L25" s="698"/>
      <c r="M25" s="695">
        <f>'GAME STATS'!L27+'GAME STATS'!L86+'GAME STATS'!L145+'GAME STATS'!L204+'GAME STATS'!L263+'GAME STATS'!L322+'GAME STATS'!L381+'GAME STATS'!L440+'GAME STATS'!L499+'GAME STATS'!L558+'GAME STATS'!L617+'GAME STATS'!L676+'GAME STATS'!L735+'GAME STATS'!L794+'GAME STATS'!L853+'GAME STATS'!L912+'GAME STATS'!L971+'GAME STATS'!L1030+'GAME STATS'!L1089+'GAME STATS'!L1148+'GAME STATS'!L1207+'GAME STATS'!L1266+'GAME STATS'!L1325+'GAME STATS'!L1384+'GAME STATS'!L1443+'GAME STATS'!L1502+'GAME STATS'!L1561+'GAME STATS'!L1620+'GAME STATS'!L1679+'GAME STATS'!L1738+'GAME STATS'!L1797+'GAME STATS'!L1856+'GAME STATS'!L1915+'GAME STATS'!L1974+'GAME STATS'!L2033+'GAME STATS'!L2092+'GAME STATS'!L2151+'GAME STATS'!L2210+'GAME STATS'!L2269+'GAME STATS'!L2328+'GAME STATS'!L2387+'GAME STATS'!L2446+'GAME STATS'!L2505+'GAME STATS'!L2564+'GAME STATS'!L2623+'GAME STATS'!L2682+'GAME STATS'!L2741+'GAME STATS'!L2800+'GAME STATS'!L2859+'GAME STATS'!L2918</f>
        <v>0</v>
      </c>
      <c r="N25" s="696"/>
      <c r="O25" s="769">
        <f>K25+M25</f>
        <v>0</v>
      </c>
      <c r="P25" s="770"/>
      <c r="Q25" s="697">
        <f>'GAME STATS'!P27+'GAME STATS'!P86+'GAME STATS'!P145+'GAME STATS'!P204+'GAME STATS'!P263+'GAME STATS'!P322+'GAME STATS'!P381+'GAME STATS'!P440+'GAME STATS'!P499+'GAME STATS'!P558+'GAME STATS'!P617+'GAME STATS'!P676+'GAME STATS'!P735+'GAME STATS'!P794+'GAME STATS'!P853+'GAME STATS'!P912+'GAME STATS'!P971+'GAME STATS'!P1030+'GAME STATS'!P1089+'GAME STATS'!P1148+'GAME STATS'!P1207+'GAME STATS'!P1266+'GAME STATS'!P1325+'GAME STATS'!P1384+'GAME STATS'!P1443+'GAME STATS'!P1502+'GAME STATS'!P1561+'GAME STATS'!P1620+'GAME STATS'!P1679+'GAME STATS'!P1738+'GAME STATS'!P1797+'GAME STATS'!P1856+'GAME STATS'!P1915+'GAME STATS'!P1974+'GAME STATS'!P2033+'GAME STATS'!P2092+'GAME STATS'!P2151+'GAME STATS'!P2210+'GAME STATS'!P2269+'GAME STATS'!P2328+'GAME STATS'!P2387+'GAME STATS'!P2446+'GAME STATS'!P2505+'GAME STATS'!P2564+'GAME STATS'!P2623+'GAME STATS'!P2682+'GAME STATS'!P2741+'GAME STATS'!P2800+'GAME STATS'!P2859+'GAME STATS'!P2918</f>
        <v>0</v>
      </c>
      <c r="R25" s="698"/>
      <c r="S25" s="695">
        <f>'GAME STATS'!R27+'GAME STATS'!R86+'GAME STATS'!R145+'GAME STATS'!R204+'GAME STATS'!R263+'GAME STATS'!R322+'GAME STATS'!R381+'GAME STATS'!R440+'GAME STATS'!R499+'GAME STATS'!R558+'GAME STATS'!R617+'GAME STATS'!R676+'GAME STATS'!R735+'GAME STATS'!R794+'GAME STATS'!R853+'GAME STATS'!R912+'GAME STATS'!R971+'GAME STATS'!R1030+'GAME STATS'!R1089+'GAME STATS'!R1148+'GAME STATS'!R1207+'GAME STATS'!R1266+'GAME STATS'!R1325+'GAME STATS'!R1384+'GAME STATS'!R1443+'GAME STATS'!R1502+'GAME STATS'!R1561+'GAME STATS'!R1620+'GAME STATS'!R1679+'GAME STATS'!R1738+'GAME STATS'!R1797+'GAME STATS'!R1856+'GAME STATS'!R1915+'GAME STATS'!R1974+'GAME STATS'!R2033+'GAME STATS'!R2092+'GAME STATS'!R2151+'GAME STATS'!R2210+'GAME STATS'!R2269+'GAME STATS'!R2328+'GAME STATS'!R2387+'GAME STATS'!R2446+'GAME STATS'!R2505+'GAME STATS'!R2564+'GAME STATS'!R2623+'GAME STATS'!R2682+'GAME STATS'!R2741+'GAME STATS'!R2800+'GAME STATS'!R2859+'GAME STATS'!R2918</f>
        <v>0</v>
      </c>
      <c r="T25" s="696"/>
      <c r="U25" s="771">
        <f>S25-Q25</f>
        <v>0</v>
      </c>
      <c r="V25" s="772"/>
      <c r="W25" s="700">
        <f>'GAME STATS'!V27+'GAME STATS'!V86+'GAME STATS'!V145+'GAME STATS'!V204+'GAME STATS'!V263+'GAME STATS'!V322+'GAME STATS'!V381+'GAME STATS'!V440+'GAME STATS'!V499+'GAME STATS'!V558+'GAME STATS'!V617+'GAME STATS'!V676+'GAME STATS'!V735+'GAME STATS'!V794+'GAME STATS'!V853+'GAME STATS'!V912+'GAME STATS'!V971+'GAME STATS'!V1030+'GAME STATS'!V1089+'GAME STATS'!V1148+'GAME STATS'!V1207+'GAME STATS'!V1266+'GAME STATS'!V1325+'GAME STATS'!V1384+'GAME STATS'!V1443+'GAME STATS'!V1502+'GAME STATS'!V1561+'GAME STATS'!U1620+'GAME STATS'!U1679+'GAME STATS'!U1738+'GAME STATS'!U1797+'GAME STATS'!U1856+'GAME STATS'!U1915+'GAME STATS'!U1974+'GAME STATS'!V2033+'GAME STATS'!V2092+'GAME STATS'!V2151+'GAME STATS'!V2210+'GAME STATS'!V2269+'GAME STATS'!V2328+'GAME STATS'!V2387+'GAME STATS'!V2446+'GAME STATS'!V2505+'GAME STATS'!V2564+'GAME STATS'!V2623+'GAME STATS'!V2682+'GAME STATS'!V2741+'GAME STATS'!V2800+'GAME STATS'!V2859+'GAME STATS'!V2918</f>
        <v>0</v>
      </c>
      <c r="X25" s="700">
        <f>'GAME STATS'!X27+'GAME STATS'!X86+'GAME STATS'!X145+'GAME STATS'!X204+'GAME STATS'!X263+'GAME STATS'!X322+'GAME STATS'!X381+'GAME STATS'!X440+'GAME STATS'!X499+'GAME STATS'!X558+'GAME STATS'!X617+'GAME STATS'!X676+'GAME STATS'!X735+'GAME STATS'!X794+'GAME STATS'!X853+'GAME STATS'!X912+'GAME STATS'!X971+'GAME STATS'!X1030+'GAME STATS'!X1089+'GAME STATS'!X1148+'GAME STATS'!X1207+'GAME STATS'!X1266+'GAME STATS'!X1325+'GAME STATS'!X1384+'GAME STATS'!X1443+'GAME STATS'!X1502+'GAME STATS'!X1561+'GAME STATS'!V1620+'GAME STATS'!V1679+'GAME STATS'!V1738+'GAME STATS'!V1797+'GAME STATS'!V1856+'GAME STATS'!V1915+'GAME STATS'!V1974+'GAME STATS'!X2033+'GAME STATS'!X2092+'GAME STATS'!X2151+'GAME STATS'!X2210+'GAME STATS'!X2269+'GAME STATS'!X2328+'GAME STATS'!X2387+'GAME STATS'!X2446+'GAME STATS'!X2505+'GAME STATS'!X2564+'GAME STATS'!X2623+'GAME STATS'!X2682+'GAME STATS'!X2741+'GAME STATS'!X2800+'GAME STATS'!X2859+'GAME STATS'!X2918</f>
        <v>0</v>
      </c>
      <c r="Y25" s="700">
        <f>'GAME STATS'!Z27+'GAME STATS'!Z86+'GAME STATS'!Z145+'GAME STATS'!Z204+'GAME STATS'!Z263+'GAME STATS'!Z322+'GAME STATS'!Z381+'GAME STATS'!Z440+'GAME STATS'!Z499+'GAME STATS'!Z558+'GAME STATS'!Z617+'GAME STATS'!Z676+'GAME STATS'!Z735+'GAME STATS'!Z794+'GAME STATS'!Z853+'GAME STATS'!Z912+'GAME STATS'!Z971+'GAME STATS'!Z1030+'GAME STATS'!Z1089+'GAME STATS'!Z1148+'GAME STATS'!Z1207+'GAME STATS'!Z1266+'GAME STATS'!Z1325+'GAME STATS'!Z1384+'GAME STATS'!Z1443+'GAME STATS'!Z1502+'GAME STATS'!Z1561+'GAME STATS'!W1620+'GAME STATS'!W1679+'GAME STATS'!W1738+'GAME STATS'!W1797+'GAME STATS'!W1856+'GAME STATS'!W1915+'GAME STATS'!W1974+'GAME STATS'!Z2033+'GAME STATS'!Z2092+'GAME STATS'!Z2151+'GAME STATS'!Z2210+'GAME STATS'!Z2269+'GAME STATS'!Z2328+'GAME STATS'!Z2387+'GAME STATS'!Z2446+'GAME STATS'!Z2505+'GAME STATS'!Z2564+'GAME STATS'!Z2623+'GAME STATS'!Z2682+'GAME STATS'!Z2741+'GAME STATS'!Z2800+'GAME STATS'!Z2859+'GAME STATS'!Z2918</f>
        <v>0</v>
      </c>
      <c r="Z25" s="697">
        <f>'GAME STATS'!AB27+'GAME STATS'!AB86+'GAME STATS'!AB145+'GAME STATS'!AB204+'GAME STATS'!AB263+'GAME STATS'!AB322+'GAME STATS'!AB381+'GAME STATS'!AB440+'GAME STATS'!AB499+'GAME STATS'!AB558+'GAME STATS'!AB617+'GAME STATS'!AB676+'GAME STATS'!AB735+'GAME STATS'!AB794+'GAME STATS'!AB853+'GAME STATS'!AB912+'GAME STATS'!AB971+'GAME STATS'!AB1030+'GAME STATS'!AB1089+'GAME STATS'!AB1148+'GAME STATS'!AB1207+'GAME STATS'!AB1266+'GAME STATS'!AB1325+'GAME STATS'!AB1384+'GAME STATS'!AB1443+'GAME STATS'!AB1502+'GAME STATS'!AB1561+'GAME STATS'!AB1620+'GAME STATS'!AB1679+'GAME STATS'!AB1738+'GAME STATS'!AB1797+'GAME STATS'!AB1856+'GAME STATS'!AB1915+'GAME STATS'!AB1974+'GAME STATS'!AB2033+'GAME STATS'!AB2092+'GAME STATS'!AB2151+'GAME STATS'!AB2210+'GAME STATS'!AB2269+'GAME STATS'!AB2328+'GAME STATS'!AB2387+'GAME STATS'!AB2446+'GAME STATS'!AB2505+'GAME STATS'!AB2564+'GAME STATS'!AB2623+'GAME STATS'!AB2682+'GAME STATS'!AB2741+'GAME STATS'!AB2800+'GAME STATS'!AB2859+'GAME STATS'!AB2918</f>
        <v>0</v>
      </c>
      <c r="AA25" s="698"/>
      <c r="AB25" s="695">
        <f>'GAME STATS'!AD27+'GAME STATS'!AD86+'GAME STATS'!AD145+'GAME STATS'!AD204+'GAME STATS'!AD263+'GAME STATS'!AD322+'GAME STATS'!AD381+'GAME STATS'!AD440+'GAME STATS'!AD499+'GAME STATS'!AD558+'GAME STATS'!AD617+'GAME STATS'!AD676+'GAME STATS'!AD735+'GAME STATS'!AD794+'GAME STATS'!AD853+'GAME STATS'!AD912+'GAME STATS'!AD971+'GAME STATS'!AD1030+'GAME STATS'!AD1089+'GAME STATS'!AD1148+'GAME STATS'!AD1207+'GAME STATS'!AD1266+'GAME STATS'!AD1325+'GAME STATS'!AD1384+'GAME STATS'!AD1443+'GAME STATS'!AD1502+'GAME STATS'!AD1561+'GAME STATS'!AD1620+'GAME STATS'!AD1679+'GAME STATS'!AD1738+'GAME STATS'!AD1797+'GAME STATS'!AD1856+'GAME STATS'!AD1915+'GAME STATS'!AD1974+'GAME STATS'!AD2033+'GAME STATS'!AD2092+'GAME STATS'!AD2151+'GAME STATS'!AD2210+'GAME STATS'!AD2269+'GAME STATS'!AD2328+'GAME STATS'!AD2387+'GAME STATS'!AD2446+'GAME STATS'!AD2505+'GAME STATS'!AD2564+'GAME STATS'!AD2623+'GAME STATS'!AD2682+'GAME STATS'!AD2741+'GAME STATS'!AD2800+'GAME STATS'!AD2859+'GAME STATS'!AD2918</f>
        <v>0</v>
      </c>
      <c r="AC25" s="696"/>
      <c r="AD25" s="690">
        <f>IF(Z25=0,0,(AB25/Z25)*100)</f>
        <v>0</v>
      </c>
      <c r="AE25" s="691"/>
      <c r="AF25" s="697">
        <f>'GAME STATS'!AH27+'GAME STATS'!AH86+'GAME STATS'!AH145+'GAME STATS'!AH204+'GAME STATS'!AH263+'GAME STATS'!AH322+'GAME STATS'!AH381+'GAME STATS'!AH440+'GAME STATS'!AH499+'GAME STATS'!AH558+'GAME STATS'!AH617+'GAME STATS'!AH676+'GAME STATS'!AH735+'GAME STATS'!AH794+'GAME STATS'!AH853+'GAME STATS'!AH912+'GAME STATS'!AH971+'GAME STATS'!AH1030+'GAME STATS'!AH1089+'GAME STATS'!AH1148+'GAME STATS'!AH1207+'GAME STATS'!AH1266+'GAME STATS'!AH1325+'GAME STATS'!AH1384+'GAME STATS'!AH1443+'GAME STATS'!AH1502+'GAME STATS'!AH1561+'GAME STATS'!AH1620+'GAME STATS'!AH1679+'GAME STATS'!AH1738+'GAME STATS'!AH1797+'GAME STATS'!AH1856+'GAME STATS'!AH1915+'GAME STATS'!AH1974+'GAME STATS'!AH2033+'GAME STATS'!AH2092+'GAME STATS'!AH2151+'GAME STATS'!AH2210+'GAME STATS'!AH2269+'GAME STATS'!AH2328+'GAME STATS'!AH2387+'GAME STATS'!AH2446+'GAME STATS'!AH2505+'GAME STATS'!AH2564+'GAME STATS'!AH2623+'GAME STATS'!AH2682+'GAME STATS'!AH2741+'GAME STATS'!AH2800+'GAME STATS'!AH2859+'GAME STATS'!AH2918</f>
        <v>0</v>
      </c>
      <c r="AG25" s="698"/>
      <c r="AH25" s="695">
        <f>'GAME STATS'!AJ27+'GAME STATS'!AJ86+'GAME STATS'!AJ145+'GAME STATS'!AJ204+'GAME STATS'!AJ263+'GAME STATS'!AJ322+'GAME STATS'!AJ381+'GAME STATS'!AJ440+'GAME STATS'!AJ499+'GAME STATS'!AJ558+'GAME STATS'!AJ617+'GAME STATS'!AJ676+'GAME STATS'!AJ735+'GAME STATS'!AJ794+'GAME STATS'!AJ853+'GAME STATS'!AJ912+'GAME STATS'!AJ971+'GAME STATS'!AJ1030+'GAME STATS'!AJ1089+'GAME STATS'!AJ1148+'GAME STATS'!AJ1207+'GAME STATS'!AJ1266+'GAME STATS'!AJ1325+'GAME STATS'!AJ1384+'GAME STATS'!AJ1443+'GAME STATS'!AJ1502+'GAME STATS'!AJ1561+'GAME STATS'!AJ1620+'GAME STATS'!AJ1679+'GAME STATS'!AJ1738+'GAME STATS'!AJ1797+'GAME STATS'!AJ1856+'GAME STATS'!AJ1915+'GAME STATS'!AJ1974+'GAME STATS'!AJ2033+'GAME STATS'!AJ2092+'GAME STATS'!AJ2151+'GAME STATS'!AJ2210+'GAME STATS'!AJ2269+'GAME STATS'!AJ2328+'GAME STATS'!AJ2387+'GAME STATS'!AJ2446+'GAME STATS'!AJ2505+'GAME STATS'!AJ2564+'GAME STATS'!AJ2623+'GAME STATS'!AJ2682+'GAME STATS'!AJ2741+'GAME STATS'!AJ2800+'GAME STATS'!AJ2859+'GAME STATS'!AJ2918</f>
        <v>0</v>
      </c>
      <c r="AI25" s="696"/>
      <c r="AJ25" s="690">
        <f>IF(AF25=0,0,(AH25/AF25)*100)</f>
        <v>0</v>
      </c>
      <c r="AK25" s="691"/>
      <c r="AL25" s="697">
        <f>'GAME STATS'!AN27+'GAME STATS'!AN86+'GAME STATS'!AN145+'GAME STATS'!AN204+'GAME STATS'!AN263+'GAME STATS'!AN322+'GAME STATS'!AN381+'GAME STATS'!AN440+'GAME STATS'!AN499+'GAME STATS'!AN558+'GAME STATS'!AN617+'GAME STATS'!AN676+'GAME STATS'!AN735+'GAME STATS'!AN794+'GAME STATS'!AN853+'GAME STATS'!AN912+'GAME STATS'!AN971+'GAME STATS'!AN1030+'GAME STATS'!AN1089+'GAME STATS'!AN1148+'GAME STATS'!AN1207+'GAME STATS'!AN1266+'GAME STATS'!AN1325+'GAME STATS'!AN1384+'GAME STATS'!AN1443+'GAME STATS'!AN1502+'GAME STATS'!AN1561+'GAME STATS'!AN1620+'GAME STATS'!AN1679+'GAME STATS'!AN1738+'GAME STATS'!AN1797+'GAME STATS'!AN1856+'GAME STATS'!AN1915+'GAME STATS'!AN1974+'GAME STATS'!AN2033+'GAME STATS'!AN2092+'GAME STATS'!AN2151+'GAME STATS'!AN2210+'GAME STATS'!AN2269+'GAME STATS'!AN2328+'GAME STATS'!AN2387+'GAME STATS'!AN2446+'GAME STATS'!AN2505+'GAME STATS'!AN2564+'GAME STATS'!AN2623+'GAME STATS'!AN2682+'GAME STATS'!AN2741+'GAME STATS'!AN2800+'GAME STATS'!AN2859+'GAME STATS'!AN2918</f>
        <v>0</v>
      </c>
      <c r="AM25" s="698"/>
      <c r="AN25" s="695">
        <f>'GAME STATS'!AP27+'GAME STATS'!AP86+'GAME STATS'!AP145+'GAME STATS'!AP204+'GAME STATS'!AP263+'GAME STATS'!AP322+'GAME STATS'!AP381+'GAME STATS'!AP440+'GAME STATS'!AP499+'GAME STATS'!AP558+'GAME STATS'!AP617+'GAME STATS'!AP676+'GAME STATS'!AP735+'GAME STATS'!AP794+'GAME STATS'!AP853+'GAME STATS'!AP912+'GAME STATS'!AP971+'GAME STATS'!AP1030+'GAME STATS'!AP1089+'GAME STATS'!AP1148+'GAME STATS'!AP1207+'GAME STATS'!AP1266+'GAME STATS'!AP1325+'GAME STATS'!AP1384+'GAME STATS'!AP1443+'GAME STATS'!AP1502+'GAME STATS'!AP1561+'GAME STATS'!AP1620+'GAME STATS'!AP1679+'GAME STATS'!AP1738+'GAME STATS'!AP1797+'GAME STATS'!AP1856+'GAME STATS'!AP1915+'GAME STATS'!AP1974+'GAME STATS'!AP2033+'GAME STATS'!AP2092+'GAME STATS'!AP2151+'GAME STATS'!AP2210+'GAME STATS'!AP2269+'GAME STATS'!AP2328+'GAME STATS'!AP2387+'GAME STATS'!AP2446+'GAME STATS'!AP2505+'GAME STATS'!AP2564+'GAME STATS'!AP2623+'GAME STATS'!AP2682+'GAME STATS'!AP2741+'GAME STATS'!AP2800+'GAME STATS'!AP2859+'GAME STATS'!AP2918</f>
        <v>0</v>
      </c>
      <c r="AO25" s="696"/>
      <c r="AP25" s="690">
        <f>IF(AL25=0,0,(AN25/AL25)*100)</f>
        <v>0</v>
      </c>
      <c r="AQ25" s="691"/>
      <c r="AR25" s="697">
        <f>Z25+AF25+AL25</f>
        <v>0</v>
      </c>
      <c r="AS25" s="698"/>
      <c r="AT25" s="695">
        <f>AB25+AH25+AN25</f>
        <v>0</v>
      </c>
      <c r="AU25" s="696"/>
      <c r="AV25" s="690">
        <f>IF(AR25=0,0,(AT25/AR25)*100)</f>
        <v>0</v>
      </c>
      <c r="AW25" s="691"/>
      <c r="AX25" s="697">
        <f>'GAME STATS'!AZ27+'GAME STATS'!AZ86+'GAME STATS'!AZ145+'GAME STATS'!AZ204+'GAME STATS'!AZ263+'GAME STATS'!AZ322+'GAME STATS'!AZ381+'GAME STATS'!AZ440+'GAME STATS'!AZ499+'GAME STATS'!AZ558+'GAME STATS'!AZ617+'GAME STATS'!AZ676+'GAME STATS'!AZ735+'GAME STATS'!AZ794+'GAME STATS'!AZ853+'GAME STATS'!AZ912+'GAME STATS'!AZ971+'GAME STATS'!AZ1030+'GAME STATS'!AZ1089+'GAME STATS'!AZ1148+'GAME STATS'!AZ1207+'GAME STATS'!AZ1266+'GAME STATS'!AZ1325+'GAME STATS'!AZ1384+'GAME STATS'!AZ1443+'GAME STATS'!AZ1502+'GAME STATS'!AZ1561+'GAME STATS'!AZ1620+'GAME STATS'!AZ1679+'GAME STATS'!AZ1738+'GAME STATS'!AZ1797+'GAME STATS'!AZ1856+'GAME STATS'!AZ1915+'GAME STATS'!AZ1974+'GAME STATS'!AZ2033+'GAME STATS'!AZ2092+'GAME STATS'!AZ2151+'GAME STATS'!AZ2210+'GAME STATS'!AZ2269+'GAME STATS'!AZ2328+'GAME STATS'!AZ2387+'GAME STATS'!AZ2446+'GAME STATS'!AZ2505+'GAME STATS'!AZ2564+'GAME STATS'!AZ2623+'GAME STATS'!AZ2682+'GAME STATS'!AZ2741+'GAME STATS'!AZ2800+'GAME STATS'!AZ2859+'GAME STATS'!AZ2918</f>
        <v>0</v>
      </c>
      <c r="AY25" s="698"/>
      <c r="AZ25" s="695">
        <f>'GAME STATS'!BB27+'GAME STATS'!BB86+'GAME STATS'!BB145+'GAME STATS'!BB204+'GAME STATS'!BB263+'GAME STATS'!BB322+'GAME STATS'!BB381+'GAME STATS'!BB440+'GAME STATS'!BB499+'GAME STATS'!BB558+'GAME STATS'!BB617+'GAME STATS'!BB676+'GAME STATS'!BB735+'GAME STATS'!BB794+'GAME STATS'!BB853+'GAME STATS'!BB912+'GAME STATS'!BB971+'GAME STATS'!BB1030+'GAME STATS'!BB1089+'GAME STATS'!BB1148+'GAME STATS'!BB1207+'GAME STATS'!BB1266+'GAME STATS'!BB1325+'GAME STATS'!BB1384+'GAME STATS'!BB1443+'GAME STATS'!BB1502+'GAME STATS'!BB1561+'GAME STATS'!BB1620+'GAME STATS'!BB1679+'GAME STATS'!BB1738+'GAME STATS'!BB1797+'GAME STATS'!BB1856+'GAME STATS'!BB1915+'GAME STATS'!BB1974+'GAME STATS'!BB2033+'GAME STATS'!BB2092+'GAME STATS'!BB2151+'GAME STATS'!BB2210+'GAME STATS'!BB2269+'GAME STATS'!BB2328+'GAME STATS'!BB2387+'GAME STATS'!BB2446+'GAME STATS'!BB2505+'GAME STATS'!BB2564+'GAME STATS'!BB2623+'GAME STATS'!BB2682+'GAME STATS'!BB2741+'GAME STATS'!BB2800+'GAME STATS'!BB2859+'GAME STATS'!BB2918</f>
        <v>0</v>
      </c>
      <c r="BA25" s="696"/>
      <c r="BB25" s="690">
        <f>IF(AX25=0,0,(AZ25/AX25)*100)</f>
        <v>0</v>
      </c>
      <c r="BC25" s="691"/>
      <c r="BD25" s="697">
        <f>Z25+AF25+AL25+AX25</f>
        <v>0</v>
      </c>
      <c r="BE25" s="698"/>
      <c r="BF25" s="695">
        <f>AB25+AH25+AN25+AZ25</f>
        <v>0</v>
      </c>
      <c r="BG25" s="696"/>
      <c r="BH25" s="690">
        <f>IF(BD25=0,0,(BF25/BD25)*100)</f>
        <v>0</v>
      </c>
      <c r="BI25" s="691"/>
      <c r="BJ25" s="781">
        <f>(AB25*2)+(AH25*2)+(AN25*3)+AZ25</f>
        <v>0</v>
      </c>
      <c r="BK25" s="782"/>
      <c r="BL25" s="783"/>
      <c r="BM25" s="135"/>
      <c r="BN25" s="135"/>
    </row>
    <row r="26" spans="1:66" ht="24.95" customHeight="1">
      <c r="A26" s="135"/>
      <c r="B26" s="759"/>
      <c r="C26" s="785" t="str">
        <f>IF(ROSTER!D$24="","",ROSTER!D$24)</f>
        <v/>
      </c>
      <c r="D26" s="786"/>
      <c r="E26" s="787"/>
      <c r="F26" s="697"/>
      <c r="G26" s="784"/>
      <c r="H26" s="669"/>
      <c r="I26" s="788"/>
      <c r="J26" s="700"/>
      <c r="K26" s="697"/>
      <c r="L26" s="698"/>
      <c r="M26" s="695"/>
      <c r="N26" s="696"/>
      <c r="O26" s="769" t="s">
        <v>16</v>
      </c>
      <c r="P26" s="770"/>
      <c r="Q26" s="697"/>
      <c r="R26" s="698"/>
      <c r="S26" s="695"/>
      <c r="T26" s="696"/>
      <c r="U26" s="771" t="s">
        <v>16</v>
      </c>
      <c r="V26" s="772"/>
      <c r="W26" s="700"/>
      <c r="X26" s="700"/>
      <c r="Y26" s="700"/>
      <c r="Z26" s="697"/>
      <c r="AA26" s="698"/>
      <c r="AB26" s="695"/>
      <c r="AC26" s="696"/>
      <c r="AD26" s="690"/>
      <c r="AE26" s="691"/>
      <c r="AF26" s="697"/>
      <c r="AG26" s="698"/>
      <c r="AH26" s="695"/>
      <c r="AI26" s="696"/>
      <c r="AJ26" s="690"/>
      <c r="AK26" s="691"/>
      <c r="AL26" s="697"/>
      <c r="AM26" s="698"/>
      <c r="AN26" s="695"/>
      <c r="AO26" s="696"/>
      <c r="AP26" s="690"/>
      <c r="AQ26" s="691"/>
      <c r="AR26" s="697"/>
      <c r="AS26" s="698"/>
      <c r="AT26" s="695"/>
      <c r="AU26" s="696"/>
      <c r="AV26" s="690"/>
      <c r="AW26" s="691"/>
      <c r="AX26" s="697"/>
      <c r="AY26" s="698"/>
      <c r="AZ26" s="695"/>
      <c r="BA26" s="696"/>
      <c r="BB26" s="690"/>
      <c r="BC26" s="691"/>
      <c r="BD26" s="697"/>
      <c r="BE26" s="698"/>
      <c r="BF26" s="695"/>
      <c r="BG26" s="696"/>
      <c r="BH26" s="690"/>
      <c r="BI26" s="691"/>
      <c r="BJ26" s="781"/>
      <c r="BK26" s="782"/>
      <c r="BL26" s="783"/>
      <c r="BM26" s="135"/>
      <c r="BN26" s="135"/>
    </row>
    <row r="27" spans="1:66" ht="24.95" customHeight="1">
      <c r="A27" s="135"/>
      <c r="B27" s="768" t="str">
        <f>IF(ROSTER!B26="","",ROSTER!B26)</f>
        <v/>
      </c>
      <c r="C27" s="789" t="str">
        <f>IF(ROSTER!C$26="","",ROSTER!C$26)</f>
        <v/>
      </c>
      <c r="D27" s="790"/>
      <c r="E27" s="791"/>
      <c r="F27" s="697">
        <f>'GAME STATS'!F29+'GAME STATS'!F88+'GAME STATS'!F147+'GAME STATS'!F206+'GAME STATS'!F265+'GAME STATS'!F324+'GAME STATS'!F383+'GAME STATS'!F442+'GAME STATS'!F501+'GAME STATS'!F560+'GAME STATS'!F619+'GAME STATS'!F678+'GAME STATS'!F737+'GAME STATS'!F796+'GAME STATS'!F855+'GAME STATS'!F914+'GAME STATS'!F973+'GAME STATS'!F1032+'GAME STATS'!F1091+'GAME STATS'!F1150+'GAME STATS'!F1209+'GAME STATS'!F1268+'GAME STATS'!F1327+'GAME STATS'!F1386+'GAME STATS'!F1445+'GAME STATS'!F1504+'GAME STATS'!F1563+'GAME STATS'!F1622+'GAME STATS'!F1681+'GAME STATS'!F1740+'GAME STATS'!F1799+'GAME STATS'!F1858+'GAME STATS'!F1917+'GAME STATS'!F1976+'GAME STATS'!F2035+'GAME STATS'!F2094+'GAME STATS'!F2153+'GAME STATS'!F2212+'GAME STATS'!F2271+'GAME STATS'!F2330+'GAME STATS'!F2389+'GAME STATS'!F2448+'GAME STATS'!F2507+'GAME STATS'!F2566+'GAME STATS'!F2625+'GAME STATS'!F2684+'GAME STATS'!F2743+'GAME STATS'!F2802+'GAME STATS'!F2861+'GAME STATS'!F2920</f>
        <v>0</v>
      </c>
      <c r="G27" s="784"/>
      <c r="H27" s="773">
        <f>'GAME STATS'!G29+'GAME STATS'!G88+'GAME STATS'!G147+'GAME STATS'!G206+'GAME STATS'!G265+'GAME STATS'!G324+'GAME STATS'!G383+'GAME STATS'!G442+'GAME STATS'!G501+'GAME STATS'!G560+'GAME STATS'!G619+'GAME STATS'!G678+'GAME STATS'!G737+'GAME STATS'!G796+'GAME STATS'!G855+'GAME STATS'!G914+'GAME STATS'!G973+'GAME STATS'!G1032+'GAME STATS'!G1091+'GAME STATS'!G1150+'GAME STATS'!G1209+'GAME STATS'!G1268+'GAME STATS'!G1327+'GAME STATS'!G1386+'GAME STATS'!G1445+'GAME STATS'!G1504+'GAME STATS'!G1563+'GAME STATS'!G1622+'GAME STATS'!G1681+'GAME STATS'!G1740+'GAME STATS'!G1799+'GAME STATS'!G1858+'GAME STATS'!G1917+'GAME STATS'!G1976+'GAME STATS'!G2035+'GAME STATS'!G2094+'GAME STATS'!G2153+'GAME STATS'!G2212+'GAME STATS'!G2271+'GAME STATS'!G2330+'GAME STATS'!G2389+'GAME STATS'!G2448+'GAME STATS'!G2507+'GAME STATS'!G2566+'GAME STATS'!G2625+'GAME STATS'!G2684+'GAME STATS'!G2743+'GAME STATS'!G2802+'GAME STATS'!G2861+'GAME STATS'!G2920</f>
        <v>0</v>
      </c>
      <c r="I27" s="774"/>
      <c r="J27" s="700">
        <f>'GAME STATS'!H29+'GAME STATS'!H88+'GAME STATS'!H147+'GAME STATS'!H206+'GAME STATS'!H265+'GAME STATS'!H324+'GAME STATS'!H383+'GAME STATS'!H442+'GAME STATS'!H501+'GAME STATS'!H560+'GAME STATS'!H619+'GAME STATS'!H678+'GAME STATS'!H737+'GAME STATS'!H796+'GAME STATS'!H855+'GAME STATS'!H914+'GAME STATS'!H973+'GAME STATS'!H1032+'GAME STATS'!H1091+'GAME STATS'!H1150+'GAME STATS'!H1209+'GAME STATS'!H1268+'GAME STATS'!H1327+'GAME STATS'!H1386+'GAME STATS'!H1445+'GAME STATS'!H1504+'GAME STATS'!H1563+'GAME STATS'!H1622+'GAME STATS'!H1681+'GAME STATS'!H1740+'GAME STATS'!H1799+'GAME STATS'!H1858+'GAME STATS'!H1917+'GAME STATS'!H1976+'GAME STATS'!H2035+'GAME STATS'!H2094+'GAME STATS'!H2153+'GAME STATS'!H2212+'GAME STATS'!H2271+'GAME STATS'!H2330+'GAME STATS'!H2389+'GAME STATS'!H2448+'GAME STATS'!H2507+'GAME STATS'!H2566+'GAME STATS'!H2625+'GAME STATS'!H2684+'GAME STATS'!H2743+'GAME STATS'!H2802+'GAME STATS'!H2861+'GAME STATS'!H2920</f>
        <v>0</v>
      </c>
      <c r="K27" s="697">
        <f>'GAME STATS'!J29+'GAME STATS'!J88+'GAME STATS'!J147+'GAME STATS'!J206+'GAME STATS'!J265+'GAME STATS'!J324+'GAME STATS'!J383+'GAME STATS'!J442+'GAME STATS'!J501+'GAME STATS'!J560+'GAME STATS'!J619+'GAME STATS'!J678+'GAME STATS'!J737+'GAME STATS'!J796+'GAME STATS'!J855+'GAME STATS'!J914+'GAME STATS'!J973+'GAME STATS'!J1032+'GAME STATS'!J1091+'GAME STATS'!J1150+'GAME STATS'!J1209+'GAME STATS'!J1268+'GAME STATS'!J1327+'GAME STATS'!J1386+'GAME STATS'!J1445+'GAME STATS'!J1504+'GAME STATS'!J1563+'GAME STATS'!J1622+'GAME STATS'!J1681+'GAME STATS'!J1740+'GAME STATS'!J1799+'GAME STATS'!J1858+'GAME STATS'!J1917+'GAME STATS'!J1976+'GAME STATS'!J2035+'GAME STATS'!J2094+'GAME STATS'!J2153+'GAME STATS'!J2212+'GAME STATS'!J2271+'GAME STATS'!J2330+'GAME STATS'!J2389+'GAME STATS'!J2448+'GAME STATS'!J2507+'GAME STATS'!J2566+'GAME STATS'!J2625+'GAME STATS'!J2684+'GAME STATS'!J2743+'GAME STATS'!J2802+'GAME STATS'!J2861+'GAME STATS'!J2920</f>
        <v>0</v>
      </c>
      <c r="L27" s="698"/>
      <c r="M27" s="695">
        <f>'GAME STATS'!L29+'GAME STATS'!L88+'GAME STATS'!L147+'GAME STATS'!L206+'GAME STATS'!L265+'GAME STATS'!L324+'GAME STATS'!L383+'GAME STATS'!L442+'GAME STATS'!L501+'GAME STATS'!L560+'GAME STATS'!L619+'GAME STATS'!L678+'GAME STATS'!L737+'GAME STATS'!L796+'GAME STATS'!L855+'GAME STATS'!L914+'GAME STATS'!L973+'GAME STATS'!L1032+'GAME STATS'!L1091+'GAME STATS'!L1150+'GAME STATS'!L1209+'GAME STATS'!L1268+'GAME STATS'!L1327+'GAME STATS'!L1386+'GAME STATS'!L1445+'GAME STATS'!L1504+'GAME STATS'!L1563+'GAME STATS'!L1622+'GAME STATS'!L1681+'GAME STATS'!L1740+'GAME STATS'!L1799+'GAME STATS'!L1858+'GAME STATS'!L1917+'GAME STATS'!L1976+'GAME STATS'!L2035+'GAME STATS'!L2094+'GAME STATS'!L2153+'GAME STATS'!L2212+'GAME STATS'!L2271+'GAME STATS'!L2330+'GAME STATS'!L2389+'GAME STATS'!L2448+'GAME STATS'!L2507+'GAME STATS'!L2566+'GAME STATS'!L2625+'GAME STATS'!L2684+'GAME STATS'!L2743+'GAME STATS'!L2802+'GAME STATS'!L2861+'GAME STATS'!L2920</f>
        <v>0</v>
      </c>
      <c r="N27" s="696"/>
      <c r="O27" s="769">
        <f>K27+M27</f>
        <v>0</v>
      </c>
      <c r="P27" s="770"/>
      <c r="Q27" s="697">
        <f>'GAME STATS'!P29+'GAME STATS'!P88+'GAME STATS'!P147+'GAME STATS'!P206+'GAME STATS'!P265+'GAME STATS'!P324+'GAME STATS'!P383+'GAME STATS'!P442+'GAME STATS'!P501+'GAME STATS'!P560+'GAME STATS'!P619+'GAME STATS'!P678+'GAME STATS'!P737+'GAME STATS'!P796+'GAME STATS'!P855+'GAME STATS'!P914+'GAME STATS'!P973+'GAME STATS'!P1032+'GAME STATS'!P1091+'GAME STATS'!P1150+'GAME STATS'!P1209+'GAME STATS'!P1268+'GAME STATS'!P1327+'GAME STATS'!P1386+'GAME STATS'!P1445+'GAME STATS'!P1504+'GAME STATS'!P1563+'GAME STATS'!P1622+'GAME STATS'!P1681+'GAME STATS'!P1740+'GAME STATS'!P1799+'GAME STATS'!P1858+'GAME STATS'!P1917+'GAME STATS'!P1976+'GAME STATS'!P2035+'GAME STATS'!P2094+'GAME STATS'!P2153+'GAME STATS'!P2212+'GAME STATS'!P2271+'GAME STATS'!P2330+'GAME STATS'!P2389+'GAME STATS'!P2448+'GAME STATS'!P2507+'GAME STATS'!P2566+'GAME STATS'!P2625+'GAME STATS'!P2684+'GAME STATS'!P2743+'GAME STATS'!P2802+'GAME STATS'!P2861+'GAME STATS'!P2920</f>
        <v>0</v>
      </c>
      <c r="R27" s="698"/>
      <c r="S27" s="695">
        <f>'GAME STATS'!R29+'GAME STATS'!R88+'GAME STATS'!R147+'GAME STATS'!R206+'GAME STATS'!R265+'GAME STATS'!R324+'GAME STATS'!R383+'GAME STATS'!R442+'GAME STATS'!R501+'GAME STATS'!R560+'GAME STATS'!R619+'GAME STATS'!R678+'GAME STATS'!R737+'GAME STATS'!R796+'GAME STATS'!R855+'GAME STATS'!R914+'GAME STATS'!R973+'GAME STATS'!R1032+'GAME STATS'!R1091+'GAME STATS'!R1150+'GAME STATS'!R1209+'GAME STATS'!R1268+'GAME STATS'!R1327+'GAME STATS'!R1386+'GAME STATS'!R1445+'GAME STATS'!R1504+'GAME STATS'!R1563+'GAME STATS'!R1622+'GAME STATS'!R1681+'GAME STATS'!R1740+'GAME STATS'!R1799+'GAME STATS'!R1858+'GAME STATS'!R1917+'GAME STATS'!R1976+'GAME STATS'!R2035+'GAME STATS'!R2094+'GAME STATS'!R2153+'GAME STATS'!R2212+'GAME STATS'!R2271+'GAME STATS'!R2330+'GAME STATS'!R2389+'GAME STATS'!R2448+'GAME STATS'!R2507+'GAME STATS'!R2566+'GAME STATS'!R2625+'GAME STATS'!R2684+'GAME STATS'!R2743+'GAME STATS'!R2802+'GAME STATS'!R2861+'GAME STATS'!R2920</f>
        <v>0</v>
      </c>
      <c r="T27" s="696"/>
      <c r="U27" s="771">
        <f>S27-Q27</f>
        <v>0</v>
      </c>
      <c r="V27" s="772"/>
      <c r="W27" s="700">
        <f>'GAME STATS'!V29+'GAME STATS'!V88+'GAME STATS'!V147+'GAME STATS'!V206+'GAME STATS'!V265+'GAME STATS'!V324+'GAME STATS'!V383+'GAME STATS'!V442+'GAME STATS'!V501+'GAME STATS'!V560+'GAME STATS'!V619+'GAME STATS'!V678+'GAME STATS'!V737+'GAME STATS'!V796+'GAME STATS'!V855+'GAME STATS'!V914+'GAME STATS'!V973+'GAME STATS'!V1032+'GAME STATS'!V1091+'GAME STATS'!V1150+'GAME STATS'!V1209+'GAME STATS'!V1268+'GAME STATS'!V1327+'GAME STATS'!V1386+'GAME STATS'!V1445+'GAME STATS'!V1504+'GAME STATS'!V1563+'GAME STATS'!U1622+'GAME STATS'!U1681+'GAME STATS'!U1740+'GAME STATS'!U1799+'GAME STATS'!U1858+'GAME STATS'!U1917+'GAME STATS'!U1976+'GAME STATS'!V2035+'GAME STATS'!V2094+'GAME STATS'!V2153+'GAME STATS'!V2212+'GAME STATS'!V2271+'GAME STATS'!V2330+'GAME STATS'!V2389+'GAME STATS'!V2448+'GAME STATS'!V2507+'GAME STATS'!V2566+'GAME STATS'!V2625+'GAME STATS'!V2684+'GAME STATS'!V2743+'GAME STATS'!V2802+'GAME STATS'!V2861+'GAME STATS'!V2920</f>
        <v>0</v>
      </c>
      <c r="X27" s="700">
        <f>'GAME STATS'!X29+'GAME STATS'!X88+'GAME STATS'!X147+'GAME STATS'!X206+'GAME STATS'!X265+'GAME STATS'!X324+'GAME STATS'!X383+'GAME STATS'!X442+'GAME STATS'!X501+'GAME STATS'!X560+'GAME STATS'!X619+'GAME STATS'!X678+'GAME STATS'!X737+'GAME STATS'!X796+'GAME STATS'!X855+'GAME STATS'!X914+'GAME STATS'!X973+'GAME STATS'!X1032+'GAME STATS'!X1091+'GAME STATS'!X1150+'GAME STATS'!X1209+'GAME STATS'!X1268+'GAME STATS'!X1327+'GAME STATS'!X1386+'GAME STATS'!X1445+'GAME STATS'!X1504+'GAME STATS'!X1563+'GAME STATS'!V1622+'GAME STATS'!V1681+'GAME STATS'!V1740+'GAME STATS'!V1799+'GAME STATS'!V1858+'GAME STATS'!V1917+'GAME STATS'!V1976+'GAME STATS'!X2035+'GAME STATS'!X2094+'GAME STATS'!X2153+'GAME STATS'!X2212+'GAME STATS'!X2271+'GAME STATS'!X2330+'GAME STATS'!X2389+'GAME STATS'!X2448+'GAME STATS'!X2507+'GAME STATS'!X2566+'GAME STATS'!X2625+'GAME STATS'!X2684+'GAME STATS'!X2743+'GAME STATS'!X2802+'GAME STATS'!X2861+'GAME STATS'!X2920</f>
        <v>0</v>
      </c>
      <c r="Y27" s="700">
        <f>'GAME STATS'!Z29+'GAME STATS'!Z88+'GAME STATS'!Z147+'GAME STATS'!Z206+'GAME STATS'!Z265+'GAME STATS'!Z324+'GAME STATS'!Z383+'GAME STATS'!Z442+'GAME STATS'!Z501+'GAME STATS'!Z560+'GAME STATS'!Z619+'GAME STATS'!Z678+'GAME STATS'!Z737+'GAME STATS'!Z796+'GAME STATS'!Z855+'GAME STATS'!Z914+'GAME STATS'!Z973+'GAME STATS'!Z1032+'GAME STATS'!Z1091+'GAME STATS'!Z1150+'GAME STATS'!Z1209+'GAME STATS'!Z1268+'GAME STATS'!Z1327+'GAME STATS'!Z1386+'GAME STATS'!Z1445+'GAME STATS'!Z1504+'GAME STATS'!Z1563+'GAME STATS'!W1622+'GAME STATS'!W1681+'GAME STATS'!W1740+'GAME STATS'!W1799+'GAME STATS'!W1858+'GAME STATS'!W1917+'GAME STATS'!W1976+'GAME STATS'!Z2035+'GAME STATS'!Z2094+'GAME STATS'!Z2153+'GAME STATS'!Z2212+'GAME STATS'!Z2271+'GAME STATS'!Z2330+'GAME STATS'!Z2389+'GAME STATS'!Z2448+'GAME STATS'!Z2507+'GAME STATS'!Z2566+'GAME STATS'!Z2625+'GAME STATS'!Z2684+'GAME STATS'!Z2743+'GAME STATS'!Z2802+'GAME STATS'!Z2861+'GAME STATS'!Z2920</f>
        <v>0</v>
      </c>
      <c r="Z27" s="697">
        <f>'GAME STATS'!AB29+'GAME STATS'!AB88+'GAME STATS'!AB147+'GAME STATS'!AB206+'GAME STATS'!AB265+'GAME STATS'!AB324+'GAME STATS'!AB383+'GAME STATS'!AB442+'GAME STATS'!AB501+'GAME STATS'!AB560+'GAME STATS'!AB619+'GAME STATS'!AB678+'GAME STATS'!AB737+'GAME STATS'!AB796+'GAME STATS'!AB855+'GAME STATS'!AB914+'GAME STATS'!AB973+'GAME STATS'!AB1032+'GAME STATS'!AB1091+'GAME STATS'!AB1150+'GAME STATS'!AB1209+'GAME STATS'!AB1268+'GAME STATS'!AB1327+'GAME STATS'!AB1386+'GAME STATS'!AB1445+'GAME STATS'!AB1504+'GAME STATS'!AB1563+'GAME STATS'!AB1622+'GAME STATS'!AB1681+'GAME STATS'!AB1740+'GAME STATS'!AB1799+'GAME STATS'!AB1858+'GAME STATS'!AB1917+'GAME STATS'!AB1976+'GAME STATS'!AB2035+'GAME STATS'!AB2094+'GAME STATS'!AB2153+'GAME STATS'!AB2212+'GAME STATS'!AB2271+'GAME STATS'!AB2330+'GAME STATS'!AB2389+'GAME STATS'!AB2448+'GAME STATS'!AB2507+'GAME STATS'!AB2566+'GAME STATS'!AB2625+'GAME STATS'!AB2684+'GAME STATS'!AB2743+'GAME STATS'!AB2802+'GAME STATS'!AB2861+'GAME STATS'!AB2920</f>
        <v>0</v>
      </c>
      <c r="AA27" s="698"/>
      <c r="AB27" s="695">
        <f>'GAME STATS'!AD29+'GAME STATS'!AD88+'GAME STATS'!AD147+'GAME STATS'!AD206+'GAME STATS'!AD265+'GAME STATS'!AD324+'GAME STATS'!AD383+'GAME STATS'!AD442+'GAME STATS'!AD501+'GAME STATS'!AD560+'GAME STATS'!AD619+'GAME STATS'!AD678+'GAME STATS'!AD737+'GAME STATS'!AD796+'GAME STATS'!AD855+'GAME STATS'!AD914+'GAME STATS'!AD973+'GAME STATS'!AD1032+'GAME STATS'!AD1091+'GAME STATS'!AD1150+'GAME STATS'!AD1209+'GAME STATS'!AD1268+'GAME STATS'!AD1327+'GAME STATS'!AD1386+'GAME STATS'!AD1445+'GAME STATS'!AD1504+'GAME STATS'!AD1563+'GAME STATS'!AD1622+'GAME STATS'!AD1681+'GAME STATS'!AD1740+'GAME STATS'!AD1799+'GAME STATS'!AD1858+'GAME STATS'!AD1917+'GAME STATS'!AD1976+'GAME STATS'!AD2035+'GAME STATS'!AD2094+'GAME STATS'!AD2153+'GAME STATS'!AD2212+'GAME STATS'!AD2271+'GAME STATS'!AD2330+'GAME STATS'!AD2389+'GAME STATS'!AD2448+'GAME STATS'!AD2507+'GAME STATS'!AD2566+'GAME STATS'!AD2625+'GAME STATS'!AD2684+'GAME STATS'!AD2743+'GAME STATS'!AD2802+'GAME STATS'!AD2861+'GAME STATS'!AD2920</f>
        <v>0</v>
      </c>
      <c r="AC27" s="696"/>
      <c r="AD27" s="690">
        <f>IF(Z27=0,0,(AB27/Z27)*100)</f>
        <v>0</v>
      </c>
      <c r="AE27" s="691"/>
      <c r="AF27" s="697">
        <f>'GAME STATS'!AH29+'GAME STATS'!AH88+'GAME STATS'!AH147+'GAME STATS'!AH206+'GAME STATS'!AH265+'GAME STATS'!AH324+'GAME STATS'!AH383+'GAME STATS'!AH442+'GAME STATS'!AH501+'GAME STATS'!AH560+'GAME STATS'!AH619+'GAME STATS'!AH678+'GAME STATS'!AH737+'GAME STATS'!AH796+'GAME STATS'!AH855+'GAME STATS'!AH914+'GAME STATS'!AH973+'GAME STATS'!AH1032+'GAME STATS'!AH1091+'GAME STATS'!AH1150+'GAME STATS'!AH1209+'GAME STATS'!AH1268+'GAME STATS'!AH1327+'GAME STATS'!AH1386+'GAME STATS'!AH1445+'GAME STATS'!AH1504+'GAME STATS'!AH1563+'GAME STATS'!AH1622+'GAME STATS'!AH1681+'GAME STATS'!AH1740+'GAME STATS'!AH1799+'GAME STATS'!AH1858+'GAME STATS'!AH1917+'GAME STATS'!AH1976+'GAME STATS'!AH2035+'GAME STATS'!AH2094+'GAME STATS'!AH2153+'GAME STATS'!AH2212+'GAME STATS'!AH2271+'GAME STATS'!AH2330+'GAME STATS'!AH2389+'GAME STATS'!AH2448+'GAME STATS'!AH2507+'GAME STATS'!AH2566+'GAME STATS'!AH2625+'GAME STATS'!AH2684+'GAME STATS'!AH2743+'GAME STATS'!AH2802+'GAME STATS'!AH2861+'GAME STATS'!AH2920</f>
        <v>0</v>
      </c>
      <c r="AG27" s="698"/>
      <c r="AH27" s="695">
        <f>'GAME STATS'!AJ29+'GAME STATS'!AJ88+'GAME STATS'!AJ147+'GAME STATS'!AJ206+'GAME STATS'!AJ265+'GAME STATS'!AJ324+'GAME STATS'!AJ383+'GAME STATS'!AJ442+'GAME STATS'!AJ501+'GAME STATS'!AJ560+'GAME STATS'!AJ619+'GAME STATS'!AJ678+'GAME STATS'!AJ737+'GAME STATS'!AJ796+'GAME STATS'!AJ855+'GAME STATS'!AJ914+'GAME STATS'!AJ973+'GAME STATS'!AJ1032+'GAME STATS'!AJ1091+'GAME STATS'!AJ1150+'GAME STATS'!AJ1209+'GAME STATS'!AJ1268+'GAME STATS'!AJ1327+'GAME STATS'!AJ1386+'GAME STATS'!AJ1445+'GAME STATS'!AJ1504+'GAME STATS'!AJ1563+'GAME STATS'!AJ1622+'GAME STATS'!AJ1681+'GAME STATS'!AJ1740+'GAME STATS'!AJ1799+'GAME STATS'!AJ1858+'GAME STATS'!AJ1917+'GAME STATS'!AJ1976+'GAME STATS'!AJ2035+'GAME STATS'!AJ2094+'GAME STATS'!AJ2153+'GAME STATS'!AJ2212+'GAME STATS'!AJ2271+'GAME STATS'!AJ2330+'GAME STATS'!AJ2389+'GAME STATS'!AJ2448+'GAME STATS'!AJ2507+'GAME STATS'!AJ2566+'GAME STATS'!AJ2625+'GAME STATS'!AJ2684+'GAME STATS'!AJ2743+'GAME STATS'!AJ2802+'GAME STATS'!AJ2861+'GAME STATS'!AJ2920</f>
        <v>0</v>
      </c>
      <c r="AI27" s="696"/>
      <c r="AJ27" s="690">
        <f>IF(AF27=0,0,(AH27/AF27)*100)</f>
        <v>0</v>
      </c>
      <c r="AK27" s="691"/>
      <c r="AL27" s="697">
        <f>'GAME STATS'!AN29+'GAME STATS'!AN88+'GAME STATS'!AN147+'GAME STATS'!AN206+'GAME STATS'!AN265+'GAME STATS'!AN324+'GAME STATS'!AN383+'GAME STATS'!AN442+'GAME STATS'!AN501+'GAME STATS'!AN560+'GAME STATS'!AN619+'GAME STATS'!AN678+'GAME STATS'!AN737+'GAME STATS'!AN796+'GAME STATS'!AN855+'GAME STATS'!AN914+'GAME STATS'!AN973+'GAME STATS'!AN1032+'GAME STATS'!AN1091+'GAME STATS'!AN1150+'GAME STATS'!AN1209+'GAME STATS'!AN1268+'GAME STATS'!AN1327+'GAME STATS'!AN1386+'GAME STATS'!AN1445+'GAME STATS'!AN1504+'GAME STATS'!AN1563+'GAME STATS'!AN1622+'GAME STATS'!AN1681+'GAME STATS'!AN1740+'GAME STATS'!AN1799+'GAME STATS'!AN1858+'GAME STATS'!AN1917+'GAME STATS'!AN1976+'GAME STATS'!AN2035+'GAME STATS'!AN2094+'GAME STATS'!AN2153+'GAME STATS'!AN2212+'GAME STATS'!AN2271+'GAME STATS'!AN2330+'GAME STATS'!AN2389+'GAME STATS'!AN2448+'GAME STATS'!AN2507+'GAME STATS'!AN2566+'GAME STATS'!AN2625+'GAME STATS'!AN2684+'GAME STATS'!AN2743+'GAME STATS'!AN2802+'GAME STATS'!AN2861+'GAME STATS'!AN2920</f>
        <v>0</v>
      </c>
      <c r="AM27" s="698"/>
      <c r="AN27" s="695">
        <f>'GAME STATS'!AP29+'GAME STATS'!AP88+'GAME STATS'!AP147+'GAME STATS'!AP206+'GAME STATS'!AP265+'GAME STATS'!AP324+'GAME STATS'!AP383+'GAME STATS'!AP442+'GAME STATS'!AP501+'GAME STATS'!AP560+'GAME STATS'!AP619+'GAME STATS'!AP678+'GAME STATS'!AP737+'GAME STATS'!AP796+'GAME STATS'!AP855+'GAME STATS'!AP914+'GAME STATS'!AP973+'GAME STATS'!AP1032+'GAME STATS'!AP1091+'GAME STATS'!AP1150+'GAME STATS'!AP1209+'GAME STATS'!AP1268+'GAME STATS'!AP1327+'GAME STATS'!AP1386+'GAME STATS'!AP1445+'GAME STATS'!AP1504+'GAME STATS'!AP1563+'GAME STATS'!AP1622+'GAME STATS'!AP1681+'GAME STATS'!AP1740+'GAME STATS'!AP1799+'GAME STATS'!AP1858+'GAME STATS'!AP1917+'GAME STATS'!AP1976+'GAME STATS'!AP2035+'GAME STATS'!AP2094+'GAME STATS'!AP2153+'GAME STATS'!AP2212+'GAME STATS'!AP2271+'GAME STATS'!AP2330+'GAME STATS'!AP2389+'GAME STATS'!AP2448+'GAME STATS'!AP2507+'GAME STATS'!AP2566+'GAME STATS'!AP2625+'GAME STATS'!AP2684+'GAME STATS'!AP2743+'GAME STATS'!AP2802+'GAME STATS'!AP2861+'GAME STATS'!AP2920</f>
        <v>0</v>
      </c>
      <c r="AO27" s="696"/>
      <c r="AP27" s="690">
        <f>IF(AL27=0,0,(AN27/AL27)*100)</f>
        <v>0</v>
      </c>
      <c r="AQ27" s="691"/>
      <c r="AR27" s="697">
        <f>Z27+AF27+AL27</f>
        <v>0</v>
      </c>
      <c r="AS27" s="698"/>
      <c r="AT27" s="695">
        <f>AB27+AH27+AN27</f>
        <v>0</v>
      </c>
      <c r="AU27" s="696"/>
      <c r="AV27" s="690">
        <f>IF(AR27=0,0,(AT27/AR27)*100)</f>
        <v>0</v>
      </c>
      <c r="AW27" s="691"/>
      <c r="AX27" s="697">
        <f>'GAME STATS'!AZ29+'GAME STATS'!AZ88+'GAME STATS'!AZ147+'GAME STATS'!AZ206+'GAME STATS'!AZ265+'GAME STATS'!AZ324+'GAME STATS'!AZ383+'GAME STATS'!AZ442+'GAME STATS'!AZ501+'GAME STATS'!AZ560+'GAME STATS'!AZ619+'GAME STATS'!AZ678+'GAME STATS'!AZ737+'GAME STATS'!AZ796+'GAME STATS'!AZ855+'GAME STATS'!AZ914+'GAME STATS'!AZ973+'GAME STATS'!AZ1032+'GAME STATS'!AZ1091+'GAME STATS'!AZ1150+'GAME STATS'!AZ1209+'GAME STATS'!AZ1268+'GAME STATS'!AZ1327+'GAME STATS'!AZ1386+'GAME STATS'!AZ1445+'GAME STATS'!AZ1504+'GAME STATS'!AZ1563+'GAME STATS'!AZ1622+'GAME STATS'!AZ1681+'GAME STATS'!AZ1740+'GAME STATS'!AZ1799+'GAME STATS'!AZ1858+'GAME STATS'!AZ1917+'GAME STATS'!AZ1976+'GAME STATS'!AZ2035+'GAME STATS'!AZ2094+'GAME STATS'!AZ2153+'GAME STATS'!AZ2212+'GAME STATS'!AZ2271+'GAME STATS'!AZ2330+'GAME STATS'!AZ2389+'GAME STATS'!AZ2448+'GAME STATS'!AZ2507+'GAME STATS'!AZ2566+'GAME STATS'!AZ2625+'GAME STATS'!AZ2684+'GAME STATS'!AZ2743+'GAME STATS'!AZ2802+'GAME STATS'!AZ2861+'GAME STATS'!AZ2920</f>
        <v>0</v>
      </c>
      <c r="AY27" s="698"/>
      <c r="AZ27" s="695">
        <f>'GAME STATS'!BB29+'GAME STATS'!BB88+'GAME STATS'!BB147+'GAME STATS'!BB206+'GAME STATS'!BB265+'GAME STATS'!BB324+'GAME STATS'!BB383+'GAME STATS'!BB442+'GAME STATS'!BB501+'GAME STATS'!BB560+'GAME STATS'!BB619+'GAME STATS'!BB678+'GAME STATS'!BB737+'GAME STATS'!BB796+'GAME STATS'!BB855+'GAME STATS'!BB914+'GAME STATS'!BB973+'GAME STATS'!BB1032+'GAME STATS'!BB1091+'GAME STATS'!BB1150+'GAME STATS'!BB1209+'GAME STATS'!BB1268+'GAME STATS'!BB1327+'GAME STATS'!BB1386+'GAME STATS'!BB1445+'GAME STATS'!BB1504+'GAME STATS'!BB1563+'GAME STATS'!BB1622+'GAME STATS'!BB1681+'GAME STATS'!BB1740+'GAME STATS'!BB1799+'GAME STATS'!BB1858+'GAME STATS'!BB1917+'GAME STATS'!BB1976+'GAME STATS'!BB2035+'GAME STATS'!BB2094+'GAME STATS'!BB2153+'GAME STATS'!BB2212+'GAME STATS'!BB2271+'GAME STATS'!BB2330+'GAME STATS'!BB2389+'GAME STATS'!BB2448+'GAME STATS'!BB2507+'GAME STATS'!BB2566+'GAME STATS'!BB2625+'GAME STATS'!BB2684+'GAME STATS'!BB2743+'GAME STATS'!BB2802+'GAME STATS'!BB2861+'GAME STATS'!BB2920</f>
        <v>0</v>
      </c>
      <c r="BA27" s="696"/>
      <c r="BB27" s="690">
        <f>IF(AX27=0,0,(AZ27/AX27)*100)</f>
        <v>0</v>
      </c>
      <c r="BC27" s="691"/>
      <c r="BD27" s="697">
        <f>Z27+AF27+AL27+AX27</f>
        <v>0</v>
      </c>
      <c r="BE27" s="698"/>
      <c r="BF27" s="695">
        <f>AB27+AH27+AN27+AZ27</f>
        <v>0</v>
      </c>
      <c r="BG27" s="696"/>
      <c r="BH27" s="690">
        <f>IF(BD27=0,0,(BF27/BD27)*100)</f>
        <v>0</v>
      </c>
      <c r="BI27" s="691"/>
      <c r="BJ27" s="781">
        <f>(AB27*2)+(AH27*2)+(AN27*3)+AZ27</f>
        <v>0</v>
      </c>
      <c r="BK27" s="782"/>
      <c r="BL27" s="783"/>
      <c r="BM27" s="135"/>
      <c r="BN27" s="135"/>
    </row>
    <row r="28" spans="1:66" ht="24.95" customHeight="1">
      <c r="A28" s="135"/>
      <c r="B28" s="759"/>
      <c r="C28" s="785" t="str">
        <f>IF(ROSTER!D$26="","",ROSTER!D$26)</f>
        <v/>
      </c>
      <c r="D28" s="786"/>
      <c r="E28" s="787"/>
      <c r="F28" s="697"/>
      <c r="G28" s="784"/>
      <c r="H28" s="669"/>
      <c r="I28" s="788"/>
      <c r="J28" s="700"/>
      <c r="K28" s="697"/>
      <c r="L28" s="698"/>
      <c r="M28" s="695"/>
      <c r="N28" s="696"/>
      <c r="O28" s="769" t="s">
        <v>16</v>
      </c>
      <c r="P28" s="770"/>
      <c r="Q28" s="697"/>
      <c r="R28" s="698"/>
      <c r="S28" s="695"/>
      <c r="T28" s="696"/>
      <c r="U28" s="771" t="s">
        <v>16</v>
      </c>
      <c r="V28" s="772"/>
      <c r="W28" s="700"/>
      <c r="X28" s="700"/>
      <c r="Y28" s="700"/>
      <c r="Z28" s="697"/>
      <c r="AA28" s="698"/>
      <c r="AB28" s="695"/>
      <c r="AC28" s="696"/>
      <c r="AD28" s="690"/>
      <c r="AE28" s="691"/>
      <c r="AF28" s="697"/>
      <c r="AG28" s="698"/>
      <c r="AH28" s="695"/>
      <c r="AI28" s="696"/>
      <c r="AJ28" s="690"/>
      <c r="AK28" s="691"/>
      <c r="AL28" s="697"/>
      <c r="AM28" s="698"/>
      <c r="AN28" s="695"/>
      <c r="AO28" s="696"/>
      <c r="AP28" s="690"/>
      <c r="AQ28" s="691"/>
      <c r="AR28" s="697"/>
      <c r="AS28" s="698"/>
      <c r="AT28" s="695"/>
      <c r="AU28" s="696"/>
      <c r="AV28" s="690"/>
      <c r="AW28" s="691"/>
      <c r="AX28" s="697"/>
      <c r="AY28" s="698"/>
      <c r="AZ28" s="695"/>
      <c r="BA28" s="696"/>
      <c r="BB28" s="690"/>
      <c r="BC28" s="691"/>
      <c r="BD28" s="697"/>
      <c r="BE28" s="698"/>
      <c r="BF28" s="695"/>
      <c r="BG28" s="696"/>
      <c r="BH28" s="690"/>
      <c r="BI28" s="691"/>
      <c r="BJ28" s="781"/>
      <c r="BK28" s="782"/>
      <c r="BL28" s="783"/>
      <c r="BM28" s="135"/>
      <c r="BN28" s="135"/>
    </row>
    <row r="29" spans="1:66" ht="24.95" customHeight="1">
      <c r="A29" s="135"/>
      <c r="B29" s="768" t="str">
        <f>IF(ROSTER!B28="","",ROSTER!B28)</f>
        <v/>
      </c>
      <c r="C29" s="789" t="str">
        <f>IF(ROSTER!C$28="","",ROSTER!C$28)</f>
        <v/>
      </c>
      <c r="D29" s="790"/>
      <c r="E29" s="791"/>
      <c r="F29" s="697">
        <f>'GAME STATS'!F31+'GAME STATS'!F90+'GAME STATS'!F149+'GAME STATS'!F208+'GAME STATS'!F267+'GAME STATS'!F326+'GAME STATS'!F385+'GAME STATS'!F444+'GAME STATS'!F503+'GAME STATS'!F562+'GAME STATS'!F621+'GAME STATS'!F680+'GAME STATS'!F739+'GAME STATS'!F798+'GAME STATS'!F857+'GAME STATS'!F916+'GAME STATS'!F975+'GAME STATS'!F1034+'GAME STATS'!F1093+'GAME STATS'!F1152+'GAME STATS'!F1211+'GAME STATS'!F1270+'GAME STATS'!F1329+'GAME STATS'!F1388+'GAME STATS'!F1447+'GAME STATS'!F1506+'GAME STATS'!F1565+'GAME STATS'!F1624+'GAME STATS'!F1683+'GAME STATS'!F1742+'GAME STATS'!F1801+'GAME STATS'!F1860+'GAME STATS'!F1919+'GAME STATS'!F1978+'GAME STATS'!F2037+'GAME STATS'!F2096+'GAME STATS'!F2155+'GAME STATS'!F2214+'GAME STATS'!F2273+'GAME STATS'!F2332+'GAME STATS'!F2391+'GAME STATS'!F2450+'GAME STATS'!F2509+'GAME STATS'!F2568+'GAME STATS'!F2627+'GAME STATS'!F2686+'GAME STATS'!F2745+'GAME STATS'!F2804+'GAME STATS'!F2863+'GAME STATS'!F2922</f>
        <v>0</v>
      </c>
      <c r="G29" s="784"/>
      <c r="H29" s="773">
        <f>'GAME STATS'!G31+'GAME STATS'!G90+'GAME STATS'!G149+'GAME STATS'!G208+'GAME STATS'!G267+'GAME STATS'!G326+'GAME STATS'!G385+'GAME STATS'!G444+'GAME STATS'!G503+'GAME STATS'!G562+'GAME STATS'!G621+'GAME STATS'!G680+'GAME STATS'!G739+'GAME STATS'!G798+'GAME STATS'!G857+'GAME STATS'!G916+'GAME STATS'!G975+'GAME STATS'!G1034+'GAME STATS'!G1093+'GAME STATS'!G1152+'GAME STATS'!G1211+'GAME STATS'!G1270+'GAME STATS'!G1329+'GAME STATS'!G1388+'GAME STATS'!G1447+'GAME STATS'!G1506+'GAME STATS'!G1565+'GAME STATS'!G1624+'GAME STATS'!G1683+'GAME STATS'!G1742+'GAME STATS'!G1801+'GAME STATS'!G1860+'GAME STATS'!G1919+'GAME STATS'!G1978+'GAME STATS'!G2037+'GAME STATS'!G2096+'GAME STATS'!G2155+'GAME STATS'!G2214+'GAME STATS'!G2273+'GAME STATS'!G2332+'GAME STATS'!G2391+'GAME STATS'!G2450+'GAME STATS'!G2509+'GAME STATS'!G2568+'GAME STATS'!G2627+'GAME STATS'!G2686+'GAME STATS'!G2745+'GAME STATS'!G2804+'GAME STATS'!G2863+'GAME STATS'!G2922</f>
        <v>0</v>
      </c>
      <c r="I29" s="774"/>
      <c r="J29" s="700">
        <f>'GAME STATS'!H31+'GAME STATS'!H90+'GAME STATS'!H149+'GAME STATS'!H208+'GAME STATS'!H267+'GAME STATS'!H326+'GAME STATS'!H385+'GAME STATS'!H444+'GAME STATS'!H503+'GAME STATS'!H562+'GAME STATS'!H621+'GAME STATS'!H680+'GAME STATS'!H739+'GAME STATS'!H798+'GAME STATS'!H857+'GAME STATS'!H916+'GAME STATS'!H975+'GAME STATS'!H1034+'GAME STATS'!H1093+'GAME STATS'!H1152+'GAME STATS'!H1211+'GAME STATS'!H1270+'GAME STATS'!H1329+'GAME STATS'!H1388+'GAME STATS'!H1447+'GAME STATS'!H1506+'GAME STATS'!H1565+'GAME STATS'!H1624+'GAME STATS'!H1683+'GAME STATS'!H1742+'GAME STATS'!H1801+'GAME STATS'!H1860+'GAME STATS'!H1919+'GAME STATS'!H1978+'GAME STATS'!H2037+'GAME STATS'!H2096+'GAME STATS'!H2155+'GAME STATS'!H2214+'GAME STATS'!H2273+'GAME STATS'!H2332+'GAME STATS'!H2391+'GAME STATS'!H2450+'GAME STATS'!H2509+'GAME STATS'!H2568+'GAME STATS'!H2627+'GAME STATS'!H2686+'GAME STATS'!H2745+'GAME STATS'!H2804+'GAME STATS'!H2863+'GAME STATS'!H2922</f>
        <v>0</v>
      </c>
      <c r="K29" s="697">
        <f>'GAME STATS'!J31+'GAME STATS'!J90+'GAME STATS'!J149+'GAME STATS'!J208+'GAME STATS'!J267+'GAME STATS'!J326+'GAME STATS'!J385+'GAME STATS'!J444+'GAME STATS'!J503+'GAME STATS'!J562+'GAME STATS'!J621+'GAME STATS'!J680+'GAME STATS'!J739+'GAME STATS'!J798+'GAME STATS'!J857+'GAME STATS'!J916+'GAME STATS'!J975+'GAME STATS'!J1034+'GAME STATS'!J1093+'GAME STATS'!J1152+'GAME STATS'!J1211+'GAME STATS'!J1270+'GAME STATS'!J1329+'GAME STATS'!J1388+'GAME STATS'!J1447+'GAME STATS'!J1506+'GAME STATS'!J1565+'GAME STATS'!J1624+'GAME STATS'!J1683+'GAME STATS'!J1742+'GAME STATS'!J1801+'GAME STATS'!J1860+'GAME STATS'!J1919+'GAME STATS'!J1978+'GAME STATS'!J2037+'GAME STATS'!J2096+'GAME STATS'!J2155+'GAME STATS'!J2214+'GAME STATS'!J2273+'GAME STATS'!J2332+'GAME STATS'!J2391+'GAME STATS'!J2450+'GAME STATS'!J2509+'GAME STATS'!J2568+'GAME STATS'!J2627+'GAME STATS'!J2686+'GAME STATS'!J2745+'GAME STATS'!J2804+'GAME STATS'!J2863+'GAME STATS'!J2922</f>
        <v>0</v>
      </c>
      <c r="L29" s="698"/>
      <c r="M29" s="695">
        <f>'GAME STATS'!L31+'GAME STATS'!L90+'GAME STATS'!L149+'GAME STATS'!L208+'GAME STATS'!L267+'GAME STATS'!L326+'GAME STATS'!L385+'GAME STATS'!L444+'GAME STATS'!L503+'GAME STATS'!L562+'GAME STATS'!L621+'GAME STATS'!L680+'GAME STATS'!L739+'GAME STATS'!L798+'GAME STATS'!L857+'GAME STATS'!L916+'GAME STATS'!L975+'GAME STATS'!L1034+'GAME STATS'!L1093+'GAME STATS'!L1152+'GAME STATS'!L1211+'GAME STATS'!L1270+'GAME STATS'!L1329+'GAME STATS'!L1388+'GAME STATS'!L1447+'GAME STATS'!L1506+'GAME STATS'!L1565+'GAME STATS'!L1624+'GAME STATS'!L1683+'GAME STATS'!L1742+'GAME STATS'!L1801+'GAME STATS'!L1860+'GAME STATS'!L1919+'GAME STATS'!L1978+'GAME STATS'!L2037+'GAME STATS'!L2096+'GAME STATS'!L2155+'GAME STATS'!L2214+'GAME STATS'!L2273+'GAME STATS'!L2332+'GAME STATS'!L2391+'GAME STATS'!L2450+'GAME STATS'!L2509+'GAME STATS'!L2568+'GAME STATS'!L2627+'GAME STATS'!L2686+'GAME STATS'!L2745+'GAME STATS'!L2804+'GAME STATS'!L2863+'GAME STATS'!L2922</f>
        <v>0</v>
      </c>
      <c r="N29" s="696"/>
      <c r="O29" s="769">
        <f>K29+M29</f>
        <v>0</v>
      </c>
      <c r="P29" s="770"/>
      <c r="Q29" s="697">
        <f>'GAME STATS'!P31+'GAME STATS'!P90+'GAME STATS'!P149+'GAME STATS'!P208+'GAME STATS'!P267+'GAME STATS'!P326+'GAME STATS'!P385+'GAME STATS'!P444+'GAME STATS'!P503+'GAME STATS'!P562+'GAME STATS'!P621+'GAME STATS'!P680+'GAME STATS'!P739+'GAME STATS'!P798+'GAME STATS'!P857+'GAME STATS'!P916+'GAME STATS'!P975+'GAME STATS'!P1034+'GAME STATS'!P1093+'GAME STATS'!P1152+'GAME STATS'!P1211+'GAME STATS'!P1270+'GAME STATS'!P1329+'GAME STATS'!P1388+'GAME STATS'!P1447+'GAME STATS'!P1506+'GAME STATS'!P1565+'GAME STATS'!P1624+'GAME STATS'!P1683+'GAME STATS'!P1742+'GAME STATS'!P1801+'GAME STATS'!P1860+'GAME STATS'!P1919+'GAME STATS'!P1978+'GAME STATS'!P2037+'GAME STATS'!P2096+'GAME STATS'!P2155+'GAME STATS'!P2214+'GAME STATS'!P2273+'GAME STATS'!P2332+'GAME STATS'!P2391+'GAME STATS'!P2450+'GAME STATS'!P2509+'GAME STATS'!P2568+'GAME STATS'!P2627+'GAME STATS'!P2686+'GAME STATS'!P2745+'GAME STATS'!P2804+'GAME STATS'!P2863+'GAME STATS'!P2922</f>
        <v>0</v>
      </c>
      <c r="R29" s="698"/>
      <c r="S29" s="695">
        <f>'GAME STATS'!R31+'GAME STATS'!R90+'GAME STATS'!R149+'GAME STATS'!R208+'GAME STATS'!R267+'GAME STATS'!R326+'GAME STATS'!R385+'GAME STATS'!R444+'GAME STATS'!R503+'GAME STATS'!R562+'GAME STATS'!R621+'GAME STATS'!R680+'GAME STATS'!R739+'GAME STATS'!R798+'GAME STATS'!R857+'GAME STATS'!R916+'GAME STATS'!R975+'GAME STATS'!R1034+'GAME STATS'!R1093+'GAME STATS'!R1152+'GAME STATS'!R1211+'GAME STATS'!R1270+'GAME STATS'!R1329+'GAME STATS'!R1388+'GAME STATS'!R1447+'GAME STATS'!R1506+'GAME STATS'!R1565+'GAME STATS'!R1624+'GAME STATS'!R1683+'GAME STATS'!R1742+'GAME STATS'!R1801+'GAME STATS'!R1860+'GAME STATS'!R1919+'GAME STATS'!R1978+'GAME STATS'!R2037+'GAME STATS'!R2096+'GAME STATS'!R2155+'GAME STATS'!R2214+'GAME STATS'!R2273+'GAME STATS'!R2332+'GAME STATS'!R2391+'GAME STATS'!R2450+'GAME STATS'!R2509+'GAME STATS'!R2568+'GAME STATS'!R2627+'GAME STATS'!R2686+'GAME STATS'!R2745+'GAME STATS'!R2804+'GAME STATS'!R2863+'GAME STATS'!R2922</f>
        <v>0</v>
      </c>
      <c r="T29" s="696"/>
      <c r="U29" s="771">
        <f>S29-Q29</f>
        <v>0</v>
      </c>
      <c r="V29" s="772"/>
      <c r="W29" s="700">
        <f>'GAME STATS'!V31+'GAME STATS'!V90+'GAME STATS'!V149+'GAME STATS'!V208+'GAME STATS'!V267+'GAME STATS'!V326+'GAME STATS'!V385+'GAME STATS'!V444+'GAME STATS'!V503+'GAME STATS'!V562+'GAME STATS'!V621+'GAME STATS'!V680+'GAME STATS'!V739+'GAME STATS'!V798+'GAME STATS'!V857+'GAME STATS'!V916+'GAME STATS'!V975+'GAME STATS'!V1034+'GAME STATS'!V1093+'GAME STATS'!V1152+'GAME STATS'!V1211+'GAME STATS'!V1270+'GAME STATS'!V1329+'GAME STATS'!V1388+'GAME STATS'!V1447+'GAME STATS'!V1506+'GAME STATS'!V1565+'GAME STATS'!U1624+'GAME STATS'!U1683+'GAME STATS'!U1742+'GAME STATS'!U1801+'GAME STATS'!U1860+'GAME STATS'!U1919+'GAME STATS'!U1978+'GAME STATS'!V2037+'GAME STATS'!V2096+'GAME STATS'!V2155+'GAME STATS'!V2214+'GAME STATS'!V2273+'GAME STATS'!V2332+'GAME STATS'!V2391+'GAME STATS'!V2450+'GAME STATS'!V2509+'GAME STATS'!V2568+'GAME STATS'!V2627+'GAME STATS'!V2686+'GAME STATS'!V2745+'GAME STATS'!V2804+'GAME STATS'!V2863+'GAME STATS'!V2922</f>
        <v>0</v>
      </c>
      <c r="X29" s="700">
        <f>'GAME STATS'!X31+'GAME STATS'!X90+'GAME STATS'!X149+'GAME STATS'!X208+'GAME STATS'!X267+'GAME STATS'!X326+'GAME STATS'!X385+'GAME STATS'!X444+'GAME STATS'!X503+'GAME STATS'!X562+'GAME STATS'!X621+'GAME STATS'!X680+'GAME STATS'!X739+'GAME STATS'!X798+'GAME STATS'!X857+'GAME STATS'!X916+'GAME STATS'!X975+'GAME STATS'!X1034+'GAME STATS'!X1093+'GAME STATS'!X1152+'GAME STATS'!X1211+'GAME STATS'!X1270+'GAME STATS'!X1329+'GAME STATS'!X1388+'GAME STATS'!X1447+'GAME STATS'!X1506+'GAME STATS'!X1565+'GAME STATS'!V1624+'GAME STATS'!V1683+'GAME STATS'!V1742+'GAME STATS'!V1801+'GAME STATS'!V1860+'GAME STATS'!V1919+'GAME STATS'!V1978+'GAME STATS'!X2037+'GAME STATS'!X2096+'GAME STATS'!X2155+'GAME STATS'!X2214+'GAME STATS'!X2273+'GAME STATS'!X2332+'GAME STATS'!X2391+'GAME STATS'!X2450+'GAME STATS'!X2509+'GAME STATS'!X2568+'GAME STATS'!X2627+'GAME STATS'!X2686+'GAME STATS'!X2745+'GAME STATS'!X2804+'GAME STATS'!X2863+'GAME STATS'!X2922</f>
        <v>0</v>
      </c>
      <c r="Y29" s="700">
        <f>'GAME STATS'!Z31+'GAME STATS'!Z90+'GAME STATS'!Z149+'GAME STATS'!Z208+'GAME STATS'!Z267+'GAME STATS'!Z326+'GAME STATS'!Z385+'GAME STATS'!Z444+'GAME STATS'!Z503+'GAME STATS'!Z562+'GAME STATS'!Z621+'GAME STATS'!Z680+'GAME STATS'!Z739+'GAME STATS'!Z798+'GAME STATS'!Z857+'GAME STATS'!Z916+'GAME STATS'!Z975+'GAME STATS'!Z1034+'GAME STATS'!Z1093+'GAME STATS'!Z1152+'GAME STATS'!Z1211+'GAME STATS'!Z1270+'GAME STATS'!Z1329+'GAME STATS'!Z1388+'GAME STATS'!Z1447+'GAME STATS'!Z1506+'GAME STATS'!Z1565+'GAME STATS'!W1624+'GAME STATS'!W1683+'GAME STATS'!W1742+'GAME STATS'!W1801+'GAME STATS'!W1860+'GAME STATS'!W1919+'GAME STATS'!W1978+'GAME STATS'!Z2037+'GAME STATS'!Z2096+'GAME STATS'!Z2155+'GAME STATS'!Z2214+'GAME STATS'!Z2273+'GAME STATS'!Z2332+'GAME STATS'!Z2391+'GAME STATS'!Z2450+'GAME STATS'!Z2509+'GAME STATS'!Z2568+'GAME STATS'!Z2627+'GAME STATS'!Z2686+'GAME STATS'!Z2745+'GAME STATS'!Z2804+'GAME STATS'!Z2863+'GAME STATS'!Z2922</f>
        <v>0</v>
      </c>
      <c r="Z29" s="697">
        <f>'GAME STATS'!AB31+'GAME STATS'!AB90+'GAME STATS'!AB149+'GAME STATS'!AB208+'GAME STATS'!AB267+'GAME STATS'!AB326+'GAME STATS'!AB385+'GAME STATS'!AB444+'GAME STATS'!AB503+'GAME STATS'!AB562+'GAME STATS'!AB621+'GAME STATS'!AB680+'GAME STATS'!AB739+'GAME STATS'!AB798+'GAME STATS'!AB857+'GAME STATS'!AB916+'GAME STATS'!AB975+'GAME STATS'!AB1034+'GAME STATS'!AB1093+'GAME STATS'!AB1152+'GAME STATS'!AB1211+'GAME STATS'!AB1270+'GAME STATS'!AB1329+'GAME STATS'!AB1388+'GAME STATS'!AB1447+'GAME STATS'!AB1506+'GAME STATS'!AB1565+'GAME STATS'!AB1624+'GAME STATS'!AB1683+'GAME STATS'!AB1742+'GAME STATS'!AB1801+'GAME STATS'!AB1860+'GAME STATS'!AB1919+'GAME STATS'!AB1978+'GAME STATS'!AB2037+'GAME STATS'!AB2096+'GAME STATS'!AB2155+'GAME STATS'!AB2214+'GAME STATS'!AB2273+'GAME STATS'!AB2332+'GAME STATS'!AB2391+'GAME STATS'!AB2450+'GAME STATS'!AB2509+'GAME STATS'!AB2568+'GAME STATS'!AB2627+'GAME STATS'!AB2686+'GAME STATS'!AB2745+'GAME STATS'!AB2804+'GAME STATS'!AB2863+'GAME STATS'!AB2922</f>
        <v>0</v>
      </c>
      <c r="AA29" s="698"/>
      <c r="AB29" s="695">
        <f>'GAME STATS'!AD31+'GAME STATS'!AD90+'GAME STATS'!AD149+'GAME STATS'!AD208+'GAME STATS'!AD267+'GAME STATS'!AD326+'GAME STATS'!AD385+'GAME STATS'!AD444+'GAME STATS'!AD503+'GAME STATS'!AD562+'GAME STATS'!AD621+'GAME STATS'!AD680+'GAME STATS'!AD739+'GAME STATS'!AD798+'GAME STATS'!AD857+'GAME STATS'!AD916+'GAME STATS'!AD975+'GAME STATS'!AD1034+'GAME STATS'!AD1093+'GAME STATS'!AD1152+'GAME STATS'!AD1211+'GAME STATS'!AD1270+'GAME STATS'!AD1329+'GAME STATS'!AD1388+'GAME STATS'!AD1447+'GAME STATS'!AD1506+'GAME STATS'!AD1565+'GAME STATS'!AD1624+'GAME STATS'!AD1683+'GAME STATS'!AD1742+'GAME STATS'!AD1801+'GAME STATS'!AD1860+'GAME STATS'!AD1919+'GAME STATS'!AD1978+'GAME STATS'!AD2037+'GAME STATS'!AD2096+'GAME STATS'!AD2155+'GAME STATS'!AD2214+'GAME STATS'!AD2273+'GAME STATS'!AD2332+'GAME STATS'!AD2391+'GAME STATS'!AD2450+'GAME STATS'!AD2509+'GAME STATS'!AD2568+'GAME STATS'!AD2627+'GAME STATS'!AD2686+'GAME STATS'!AD2745+'GAME STATS'!AD2804+'GAME STATS'!AD2863+'GAME STATS'!AD2922</f>
        <v>0</v>
      </c>
      <c r="AC29" s="696"/>
      <c r="AD29" s="690">
        <f>IF(Z29=0,0,(AB29/Z29)*100)</f>
        <v>0</v>
      </c>
      <c r="AE29" s="691"/>
      <c r="AF29" s="697">
        <f>'GAME STATS'!AH31+'GAME STATS'!AH90+'GAME STATS'!AH149+'GAME STATS'!AH208+'GAME STATS'!AH267+'GAME STATS'!AH326+'GAME STATS'!AH385+'GAME STATS'!AH444+'GAME STATS'!AH503+'GAME STATS'!AH562+'GAME STATS'!AH621+'GAME STATS'!AH680+'GAME STATS'!AH739+'GAME STATS'!AH798+'GAME STATS'!AH857+'GAME STATS'!AH916+'GAME STATS'!AH975+'GAME STATS'!AH1034+'GAME STATS'!AH1093+'GAME STATS'!AH1152+'GAME STATS'!AH1211+'GAME STATS'!AH1270+'GAME STATS'!AH1329+'GAME STATS'!AH1388+'GAME STATS'!AH1447+'GAME STATS'!AH1506+'GAME STATS'!AH1565+'GAME STATS'!AH1624+'GAME STATS'!AH1683+'GAME STATS'!AH1742+'GAME STATS'!AH1801+'GAME STATS'!AH1860+'GAME STATS'!AH1919+'GAME STATS'!AH1978+'GAME STATS'!AH2037+'GAME STATS'!AH2096+'GAME STATS'!AH2155+'GAME STATS'!AH2214+'GAME STATS'!AH2273+'GAME STATS'!AH2332+'GAME STATS'!AH2391+'GAME STATS'!AH2450+'GAME STATS'!AH2509+'GAME STATS'!AH2568+'GAME STATS'!AH2627+'GAME STATS'!AH2686+'GAME STATS'!AH2745+'GAME STATS'!AH2804+'GAME STATS'!AH2863+'GAME STATS'!AH2922</f>
        <v>0</v>
      </c>
      <c r="AG29" s="698"/>
      <c r="AH29" s="695">
        <f>'GAME STATS'!AJ31+'GAME STATS'!AJ90+'GAME STATS'!AJ149+'GAME STATS'!AJ208+'GAME STATS'!AJ267+'GAME STATS'!AJ326+'GAME STATS'!AJ385+'GAME STATS'!AJ444+'GAME STATS'!AJ503+'GAME STATS'!AJ562+'GAME STATS'!AJ621+'GAME STATS'!AJ680+'GAME STATS'!AJ739+'GAME STATS'!AJ798+'GAME STATS'!AJ857+'GAME STATS'!AJ916+'GAME STATS'!AJ975+'GAME STATS'!AJ1034+'GAME STATS'!AJ1093+'GAME STATS'!AJ1152+'GAME STATS'!AJ1211+'GAME STATS'!AJ1270+'GAME STATS'!AJ1329+'GAME STATS'!AJ1388+'GAME STATS'!AJ1447+'GAME STATS'!AJ1506+'GAME STATS'!AJ1565+'GAME STATS'!AJ1624+'GAME STATS'!AJ1683+'GAME STATS'!AJ1742+'GAME STATS'!AJ1801+'GAME STATS'!AJ1860+'GAME STATS'!AJ1919+'GAME STATS'!AJ1978+'GAME STATS'!AJ2037+'GAME STATS'!AJ2096+'GAME STATS'!AJ2155+'GAME STATS'!AJ2214+'GAME STATS'!AJ2273+'GAME STATS'!AJ2332+'GAME STATS'!AJ2391+'GAME STATS'!AJ2450+'GAME STATS'!AJ2509+'GAME STATS'!AJ2568+'GAME STATS'!AJ2627+'GAME STATS'!AJ2686+'GAME STATS'!AJ2745+'GAME STATS'!AJ2804+'GAME STATS'!AJ2863+'GAME STATS'!AJ2922</f>
        <v>0</v>
      </c>
      <c r="AI29" s="696"/>
      <c r="AJ29" s="690">
        <f>IF(AF29=0,0,(AH29/AF29)*100)</f>
        <v>0</v>
      </c>
      <c r="AK29" s="691"/>
      <c r="AL29" s="697">
        <f>'GAME STATS'!AN31+'GAME STATS'!AN90+'GAME STATS'!AN149+'GAME STATS'!AN208+'GAME STATS'!AN267+'GAME STATS'!AN326+'GAME STATS'!AN385+'GAME STATS'!AN444+'GAME STATS'!AN503+'GAME STATS'!AN562+'GAME STATS'!AN621+'GAME STATS'!AN680+'GAME STATS'!AN739+'GAME STATS'!AN798+'GAME STATS'!AN857+'GAME STATS'!AN916+'GAME STATS'!AN975+'GAME STATS'!AN1034+'GAME STATS'!AN1093+'GAME STATS'!AN1152+'GAME STATS'!AN1211+'GAME STATS'!AN1270+'GAME STATS'!AN1329+'GAME STATS'!AN1388+'GAME STATS'!AN1447+'GAME STATS'!AN1506+'GAME STATS'!AN1565+'GAME STATS'!AN1624+'GAME STATS'!AN1683+'GAME STATS'!AN1742+'GAME STATS'!AN1801+'GAME STATS'!AN1860+'GAME STATS'!AN1919+'GAME STATS'!AN1978+'GAME STATS'!AN2037+'GAME STATS'!AN2096+'GAME STATS'!AN2155+'GAME STATS'!AN2214+'GAME STATS'!AN2273+'GAME STATS'!AN2332+'GAME STATS'!AN2391+'GAME STATS'!AN2450+'GAME STATS'!AN2509+'GAME STATS'!AN2568+'GAME STATS'!AN2627+'GAME STATS'!AN2686+'GAME STATS'!AN2745+'GAME STATS'!AN2804+'GAME STATS'!AN2863+'GAME STATS'!AN2922</f>
        <v>0</v>
      </c>
      <c r="AM29" s="698"/>
      <c r="AN29" s="695">
        <f>'GAME STATS'!AP31+'GAME STATS'!AP90+'GAME STATS'!AP149+'GAME STATS'!AP208+'GAME STATS'!AP267+'GAME STATS'!AP326+'GAME STATS'!AP385+'GAME STATS'!AP444+'GAME STATS'!AP503+'GAME STATS'!AP562+'GAME STATS'!AP621+'GAME STATS'!AP680+'GAME STATS'!AP739+'GAME STATS'!AP798+'GAME STATS'!AP857+'GAME STATS'!AP916+'GAME STATS'!AP975+'GAME STATS'!AP1034+'GAME STATS'!AP1093+'GAME STATS'!AP1152+'GAME STATS'!AP1211+'GAME STATS'!AP1270+'GAME STATS'!AP1329+'GAME STATS'!AP1388+'GAME STATS'!AP1447+'GAME STATS'!AP1506+'GAME STATS'!AP1565+'GAME STATS'!AP1624+'GAME STATS'!AP1683+'GAME STATS'!AP1742+'GAME STATS'!AP1801+'GAME STATS'!AP1860+'GAME STATS'!AP1919+'GAME STATS'!AP1978+'GAME STATS'!AP2037+'GAME STATS'!AP2096+'GAME STATS'!AP2155+'GAME STATS'!AP2214+'GAME STATS'!AP2273+'GAME STATS'!AP2332+'GAME STATS'!AP2391+'GAME STATS'!AP2450+'GAME STATS'!AP2509+'GAME STATS'!AP2568+'GAME STATS'!AP2627+'GAME STATS'!AP2686+'GAME STATS'!AP2745+'GAME STATS'!AP2804+'GAME STATS'!AP2863+'GAME STATS'!AP2922</f>
        <v>0</v>
      </c>
      <c r="AO29" s="696"/>
      <c r="AP29" s="690">
        <f>IF(AL29=0,0,(AN29/AL29)*100)</f>
        <v>0</v>
      </c>
      <c r="AQ29" s="691"/>
      <c r="AR29" s="697">
        <f>Z29+AF29+AL29</f>
        <v>0</v>
      </c>
      <c r="AS29" s="698"/>
      <c r="AT29" s="695">
        <f>AB29+AH29+AN29</f>
        <v>0</v>
      </c>
      <c r="AU29" s="696"/>
      <c r="AV29" s="690">
        <f>IF(AR29=0,0,(AT29/AR29)*100)</f>
        <v>0</v>
      </c>
      <c r="AW29" s="691"/>
      <c r="AX29" s="697">
        <f>'GAME STATS'!AZ31+'GAME STATS'!AZ90+'GAME STATS'!AZ149+'GAME STATS'!AZ208+'GAME STATS'!AZ267+'GAME STATS'!AZ326+'GAME STATS'!AZ385+'GAME STATS'!AZ444+'GAME STATS'!AZ503+'GAME STATS'!AZ562+'GAME STATS'!AZ621+'GAME STATS'!AZ680+'GAME STATS'!AZ739+'GAME STATS'!AZ798+'GAME STATS'!AZ857+'GAME STATS'!AZ916+'GAME STATS'!AZ975+'GAME STATS'!AZ1034+'GAME STATS'!AZ1093+'GAME STATS'!AZ1152+'GAME STATS'!AZ1211+'GAME STATS'!AZ1270+'GAME STATS'!AZ1329+'GAME STATS'!AZ1388+'GAME STATS'!AZ1447+'GAME STATS'!AZ1506+'GAME STATS'!AZ1565+'GAME STATS'!AZ1624+'GAME STATS'!AZ1683+'GAME STATS'!AZ1742+'GAME STATS'!AZ1801+'GAME STATS'!AZ1860+'GAME STATS'!AZ1919+'GAME STATS'!AZ1978+'GAME STATS'!AZ2037+'GAME STATS'!AZ2096+'GAME STATS'!AZ2155+'GAME STATS'!AZ2214+'GAME STATS'!AZ2273+'GAME STATS'!AZ2332+'GAME STATS'!AZ2391+'GAME STATS'!AZ2450+'GAME STATS'!AZ2509+'GAME STATS'!AZ2568+'GAME STATS'!AZ2627+'GAME STATS'!AZ2686+'GAME STATS'!AZ2745+'GAME STATS'!AZ2804+'GAME STATS'!AZ2863+'GAME STATS'!AZ2922</f>
        <v>0</v>
      </c>
      <c r="AY29" s="698"/>
      <c r="AZ29" s="695">
        <f>'GAME STATS'!BB31+'GAME STATS'!BB90+'GAME STATS'!BB149+'GAME STATS'!BB208+'GAME STATS'!BB267+'GAME STATS'!BB326+'GAME STATS'!BB385+'GAME STATS'!BB444+'GAME STATS'!BB503+'GAME STATS'!BB562+'GAME STATS'!BB621+'GAME STATS'!BB680+'GAME STATS'!BB739+'GAME STATS'!BB798+'GAME STATS'!BB857+'GAME STATS'!BB916+'GAME STATS'!BB975+'GAME STATS'!BB1034+'GAME STATS'!BB1093+'GAME STATS'!BB1152+'GAME STATS'!BB1211+'GAME STATS'!BB1270+'GAME STATS'!BB1329+'GAME STATS'!BB1388+'GAME STATS'!BB1447+'GAME STATS'!BB1506+'GAME STATS'!BB1565+'GAME STATS'!BB1624+'GAME STATS'!BB1683+'GAME STATS'!BB1742+'GAME STATS'!BB1801+'GAME STATS'!BB1860+'GAME STATS'!BB1919+'GAME STATS'!BB1978+'GAME STATS'!BB2037+'GAME STATS'!BB2096+'GAME STATS'!BB2155+'GAME STATS'!BB2214+'GAME STATS'!BB2273+'GAME STATS'!BB2332+'GAME STATS'!BB2391+'GAME STATS'!BB2450+'GAME STATS'!BB2509+'GAME STATS'!BB2568+'GAME STATS'!BB2627+'GAME STATS'!BB2686+'GAME STATS'!BB2745+'GAME STATS'!BB2804+'GAME STATS'!BB2863+'GAME STATS'!BB2922</f>
        <v>0</v>
      </c>
      <c r="BA29" s="696"/>
      <c r="BB29" s="690">
        <f>IF(AX29=0,0,(AZ29/AX29)*100)</f>
        <v>0</v>
      </c>
      <c r="BC29" s="691"/>
      <c r="BD29" s="697">
        <f>Z29+AF29+AL29+AX29</f>
        <v>0</v>
      </c>
      <c r="BE29" s="698"/>
      <c r="BF29" s="695">
        <f>AB29+AH29+AN29+AZ29</f>
        <v>0</v>
      </c>
      <c r="BG29" s="696"/>
      <c r="BH29" s="690">
        <f>IF(BD29=0,0,(BF29/BD29)*100)</f>
        <v>0</v>
      </c>
      <c r="BI29" s="691"/>
      <c r="BJ29" s="781">
        <f>(AB29*2)+(AH29*2)+(AN29*3)+AZ29</f>
        <v>0</v>
      </c>
      <c r="BK29" s="782"/>
      <c r="BL29" s="783"/>
      <c r="BM29" s="135"/>
      <c r="BN29" s="135"/>
    </row>
    <row r="30" spans="1:66" ht="24.95" customHeight="1">
      <c r="A30" s="135"/>
      <c r="B30" s="759"/>
      <c r="C30" s="785" t="str">
        <f>IF(ROSTER!D$28="","",ROSTER!D$28)</f>
        <v/>
      </c>
      <c r="D30" s="786"/>
      <c r="E30" s="787"/>
      <c r="F30" s="697"/>
      <c r="G30" s="784"/>
      <c r="H30" s="669"/>
      <c r="I30" s="788"/>
      <c r="J30" s="700"/>
      <c r="K30" s="697"/>
      <c r="L30" s="698"/>
      <c r="M30" s="695"/>
      <c r="N30" s="696"/>
      <c r="O30" s="769" t="s">
        <v>16</v>
      </c>
      <c r="P30" s="770"/>
      <c r="Q30" s="697"/>
      <c r="R30" s="698"/>
      <c r="S30" s="695"/>
      <c r="T30" s="696"/>
      <c r="U30" s="771" t="s">
        <v>16</v>
      </c>
      <c r="V30" s="772"/>
      <c r="W30" s="700"/>
      <c r="X30" s="700"/>
      <c r="Y30" s="700"/>
      <c r="Z30" s="697"/>
      <c r="AA30" s="698"/>
      <c r="AB30" s="695"/>
      <c r="AC30" s="696"/>
      <c r="AD30" s="690"/>
      <c r="AE30" s="691"/>
      <c r="AF30" s="697"/>
      <c r="AG30" s="698"/>
      <c r="AH30" s="695"/>
      <c r="AI30" s="696"/>
      <c r="AJ30" s="690"/>
      <c r="AK30" s="691"/>
      <c r="AL30" s="697"/>
      <c r="AM30" s="698"/>
      <c r="AN30" s="695"/>
      <c r="AO30" s="696"/>
      <c r="AP30" s="690"/>
      <c r="AQ30" s="691"/>
      <c r="AR30" s="697"/>
      <c r="AS30" s="698"/>
      <c r="AT30" s="695"/>
      <c r="AU30" s="696"/>
      <c r="AV30" s="690"/>
      <c r="AW30" s="691"/>
      <c r="AX30" s="697"/>
      <c r="AY30" s="698"/>
      <c r="AZ30" s="695"/>
      <c r="BA30" s="696"/>
      <c r="BB30" s="690"/>
      <c r="BC30" s="691"/>
      <c r="BD30" s="697"/>
      <c r="BE30" s="698"/>
      <c r="BF30" s="695"/>
      <c r="BG30" s="696"/>
      <c r="BH30" s="690"/>
      <c r="BI30" s="691"/>
      <c r="BJ30" s="781"/>
      <c r="BK30" s="782"/>
      <c r="BL30" s="783"/>
      <c r="BM30" s="135"/>
      <c r="BN30" s="135"/>
    </row>
    <row r="31" spans="1:66" ht="24.95" customHeight="1">
      <c r="A31" s="135"/>
      <c r="B31" s="768" t="str">
        <f>IF(ROSTER!B30="","",ROSTER!B30)</f>
        <v/>
      </c>
      <c r="C31" s="789" t="str">
        <f>IF(ROSTER!C$30="","",ROSTER!C$30)</f>
        <v/>
      </c>
      <c r="D31" s="790"/>
      <c r="E31" s="791"/>
      <c r="F31" s="697">
        <f>'GAME STATS'!F33+'GAME STATS'!F92+'GAME STATS'!F151+'GAME STATS'!F210+'GAME STATS'!F269+'GAME STATS'!F328+'GAME STATS'!F387+'GAME STATS'!F446+'GAME STATS'!F505+'GAME STATS'!F564+'GAME STATS'!F623+'GAME STATS'!F682+'GAME STATS'!F741+'GAME STATS'!F800+'GAME STATS'!F859+'GAME STATS'!F918+'GAME STATS'!F977+'GAME STATS'!F1036+'GAME STATS'!F1095+'GAME STATS'!F1154+'GAME STATS'!F1213+'GAME STATS'!F1272+'GAME STATS'!F1331+'GAME STATS'!F1390+'GAME STATS'!F1449+'GAME STATS'!F1508+'GAME STATS'!F1567+'GAME STATS'!F1626+'GAME STATS'!F1685+'GAME STATS'!F1744+'GAME STATS'!F1803+'GAME STATS'!F1862+'GAME STATS'!F1921+'GAME STATS'!F1980+'GAME STATS'!F2039+'GAME STATS'!F2098+'GAME STATS'!F2157+'GAME STATS'!F2216+'GAME STATS'!F2275+'GAME STATS'!F2334+'GAME STATS'!F2393+'GAME STATS'!F2452+'GAME STATS'!F2511+'GAME STATS'!F2570+'GAME STATS'!F2629+'GAME STATS'!F2688+'GAME STATS'!F2747+'GAME STATS'!F2806+'GAME STATS'!F2865+'GAME STATS'!F2924</f>
        <v>0</v>
      </c>
      <c r="G31" s="784"/>
      <c r="H31" s="773">
        <f>'GAME STATS'!G33+'GAME STATS'!G92+'GAME STATS'!G151+'GAME STATS'!G210+'GAME STATS'!G269+'GAME STATS'!G328+'GAME STATS'!G387+'GAME STATS'!G446+'GAME STATS'!G505+'GAME STATS'!G564+'GAME STATS'!G623+'GAME STATS'!G682+'GAME STATS'!G741+'GAME STATS'!G800+'GAME STATS'!G859+'GAME STATS'!G918+'GAME STATS'!G977+'GAME STATS'!G1036+'GAME STATS'!G1095+'GAME STATS'!G1154+'GAME STATS'!G1213+'GAME STATS'!G1272+'GAME STATS'!G1331+'GAME STATS'!G1390+'GAME STATS'!G1449+'GAME STATS'!G1508+'GAME STATS'!G1567+'GAME STATS'!G1626+'GAME STATS'!G1685+'GAME STATS'!G1744+'GAME STATS'!G1803+'GAME STATS'!G1862+'GAME STATS'!G1921+'GAME STATS'!G1980+'GAME STATS'!G2039+'GAME STATS'!G2098+'GAME STATS'!G2157+'GAME STATS'!G2216+'GAME STATS'!G2275+'GAME STATS'!G2334+'GAME STATS'!G2393+'GAME STATS'!G2452+'GAME STATS'!G2511+'GAME STATS'!G2570+'GAME STATS'!G2629+'GAME STATS'!G2688+'GAME STATS'!G2747+'GAME STATS'!G2806+'GAME STATS'!G2865+'GAME STATS'!G2924</f>
        <v>0</v>
      </c>
      <c r="I31" s="774"/>
      <c r="J31" s="700">
        <f>'GAME STATS'!H33+'GAME STATS'!H92+'GAME STATS'!H151+'GAME STATS'!H210+'GAME STATS'!H269+'GAME STATS'!H328+'GAME STATS'!H387+'GAME STATS'!H446+'GAME STATS'!H505+'GAME STATS'!H564+'GAME STATS'!H623+'GAME STATS'!H682+'GAME STATS'!H741+'GAME STATS'!H800+'GAME STATS'!H859+'GAME STATS'!H918+'GAME STATS'!H977+'GAME STATS'!H1036+'GAME STATS'!H1095+'GAME STATS'!H1154+'GAME STATS'!H1213+'GAME STATS'!H1272+'GAME STATS'!H1331+'GAME STATS'!H1390+'GAME STATS'!H1449+'GAME STATS'!H1508+'GAME STATS'!H1567+'GAME STATS'!H1626+'GAME STATS'!H1685+'GAME STATS'!H1744+'GAME STATS'!H1803+'GAME STATS'!H1862+'GAME STATS'!H1921+'GAME STATS'!H1980+'GAME STATS'!H2039+'GAME STATS'!H2098+'GAME STATS'!H2157+'GAME STATS'!H2216+'GAME STATS'!H2275+'GAME STATS'!H2334+'GAME STATS'!H2393+'GAME STATS'!H2452+'GAME STATS'!H2511+'GAME STATS'!H2570+'GAME STATS'!H2629+'GAME STATS'!H2688+'GAME STATS'!H2747+'GAME STATS'!H2806+'GAME STATS'!H2865+'GAME STATS'!H2924</f>
        <v>0</v>
      </c>
      <c r="K31" s="697">
        <f>'GAME STATS'!J33+'GAME STATS'!J92+'GAME STATS'!J151+'GAME STATS'!J210+'GAME STATS'!J269+'GAME STATS'!J328+'GAME STATS'!J387+'GAME STATS'!J446+'GAME STATS'!J505+'GAME STATS'!J564+'GAME STATS'!J623+'GAME STATS'!J682+'GAME STATS'!J741+'GAME STATS'!J800+'GAME STATS'!J859+'GAME STATS'!J918+'GAME STATS'!J977+'GAME STATS'!J1036+'GAME STATS'!J1095+'GAME STATS'!J1154+'GAME STATS'!J1213+'GAME STATS'!J1272+'GAME STATS'!J1331+'GAME STATS'!J1390+'GAME STATS'!J1449+'GAME STATS'!J1508+'GAME STATS'!J1567+'GAME STATS'!J1626+'GAME STATS'!J1685+'GAME STATS'!J1744+'GAME STATS'!J1803+'GAME STATS'!J1862+'GAME STATS'!J1921+'GAME STATS'!J1980+'GAME STATS'!J2039+'GAME STATS'!J2098+'GAME STATS'!J2157+'GAME STATS'!J2216+'GAME STATS'!J2275+'GAME STATS'!J2334+'GAME STATS'!J2393+'GAME STATS'!J2452+'GAME STATS'!J2511+'GAME STATS'!J2570+'GAME STATS'!J2629+'GAME STATS'!J2688+'GAME STATS'!J2747+'GAME STATS'!J2806+'GAME STATS'!J2865+'GAME STATS'!J2924</f>
        <v>0</v>
      </c>
      <c r="L31" s="698"/>
      <c r="M31" s="695">
        <f>'GAME STATS'!L33+'GAME STATS'!L92+'GAME STATS'!L151+'GAME STATS'!L210+'GAME STATS'!L269+'GAME STATS'!L328+'GAME STATS'!L387+'GAME STATS'!L446+'GAME STATS'!L505+'GAME STATS'!L564+'GAME STATS'!L623+'GAME STATS'!L682+'GAME STATS'!L741+'GAME STATS'!L800+'GAME STATS'!L859+'GAME STATS'!L918+'GAME STATS'!L977+'GAME STATS'!L1036+'GAME STATS'!L1095+'GAME STATS'!L1154+'GAME STATS'!L1213+'GAME STATS'!L1272+'GAME STATS'!L1331+'GAME STATS'!L1390+'GAME STATS'!L1449+'GAME STATS'!L1508+'GAME STATS'!L1567+'GAME STATS'!L1626+'GAME STATS'!L1685+'GAME STATS'!L1744+'GAME STATS'!L1803+'GAME STATS'!L1862+'GAME STATS'!L1921+'GAME STATS'!L1980+'GAME STATS'!L2039+'GAME STATS'!L2098+'GAME STATS'!L2157+'GAME STATS'!L2216+'GAME STATS'!L2275+'GAME STATS'!L2334+'GAME STATS'!L2393+'GAME STATS'!L2452+'GAME STATS'!L2511+'GAME STATS'!L2570+'GAME STATS'!L2629+'GAME STATS'!L2688+'GAME STATS'!L2747+'GAME STATS'!L2806+'GAME STATS'!L2865+'GAME STATS'!L2924</f>
        <v>0</v>
      </c>
      <c r="N31" s="696"/>
      <c r="O31" s="769">
        <f>K31+M31</f>
        <v>0</v>
      </c>
      <c r="P31" s="770"/>
      <c r="Q31" s="697">
        <f>'GAME STATS'!P33+'GAME STATS'!P92+'GAME STATS'!P151+'GAME STATS'!P210+'GAME STATS'!P269+'GAME STATS'!P328+'GAME STATS'!P387+'GAME STATS'!P446+'GAME STATS'!P505+'GAME STATS'!P564+'GAME STATS'!P623+'GAME STATS'!P682+'GAME STATS'!P741+'GAME STATS'!P800+'GAME STATS'!P859+'GAME STATS'!P918+'GAME STATS'!P977+'GAME STATS'!P1036+'GAME STATS'!P1095+'GAME STATS'!P1154+'GAME STATS'!P1213+'GAME STATS'!P1272+'GAME STATS'!P1331+'GAME STATS'!P1390+'GAME STATS'!P1449+'GAME STATS'!P1508+'GAME STATS'!P1567+'GAME STATS'!P1626+'GAME STATS'!P1685+'GAME STATS'!P1744+'GAME STATS'!P1803+'GAME STATS'!P1862+'GAME STATS'!P1921+'GAME STATS'!P1980+'GAME STATS'!P2039+'GAME STATS'!P2098+'GAME STATS'!P2157+'GAME STATS'!P2216+'GAME STATS'!P2275+'GAME STATS'!P2334+'GAME STATS'!P2393+'GAME STATS'!P2452+'GAME STATS'!P2511+'GAME STATS'!P2570+'GAME STATS'!P2629+'GAME STATS'!P2688+'GAME STATS'!P2747+'GAME STATS'!P2806+'GAME STATS'!P2865+'GAME STATS'!P2924</f>
        <v>0</v>
      </c>
      <c r="R31" s="698"/>
      <c r="S31" s="695">
        <f>'GAME STATS'!R33+'GAME STATS'!R92+'GAME STATS'!R151+'GAME STATS'!R210+'GAME STATS'!R269+'GAME STATS'!R328+'GAME STATS'!R387+'GAME STATS'!R446+'GAME STATS'!R505+'GAME STATS'!R564+'GAME STATS'!R623+'GAME STATS'!R682+'GAME STATS'!R741+'GAME STATS'!R800+'GAME STATS'!R859+'GAME STATS'!R918+'GAME STATS'!R977+'GAME STATS'!R1036+'GAME STATS'!R1095+'GAME STATS'!R1154+'GAME STATS'!R1213+'GAME STATS'!R1272+'GAME STATS'!R1331+'GAME STATS'!R1390+'GAME STATS'!R1449+'GAME STATS'!R1508+'GAME STATS'!R1567+'GAME STATS'!R1626+'GAME STATS'!R1685+'GAME STATS'!R1744+'GAME STATS'!R1803+'GAME STATS'!R1862+'GAME STATS'!R1921+'GAME STATS'!R1980+'GAME STATS'!R2039+'GAME STATS'!R2098+'GAME STATS'!R2157+'GAME STATS'!R2216+'GAME STATS'!R2275+'GAME STATS'!R2334+'GAME STATS'!R2393+'GAME STATS'!R2452+'GAME STATS'!R2511+'GAME STATS'!R2570+'GAME STATS'!R2629+'GAME STATS'!R2688+'GAME STATS'!R2747+'GAME STATS'!R2806+'GAME STATS'!R2865+'GAME STATS'!R2924</f>
        <v>0</v>
      </c>
      <c r="T31" s="696"/>
      <c r="U31" s="771">
        <f>S31-Q31</f>
        <v>0</v>
      </c>
      <c r="V31" s="772"/>
      <c r="W31" s="700">
        <f>'GAME STATS'!V33+'GAME STATS'!V92+'GAME STATS'!V151+'GAME STATS'!V210+'GAME STATS'!V269+'GAME STATS'!V328+'GAME STATS'!V387+'GAME STATS'!V446+'GAME STATS'!V505+'GAME STATS'!V564+'GAME STATS'!V623+'GAME STATS'!V682+'GAME STATS'!V741+'GAME STATS'!V800+'GAME STATS'!V859+'GAME STATS'!V918+'GAME STATS'!V977+'GAME STATS'!V1036+'GAME STATS'!V1095+'GAME STATS'!V1154+'GAME STATS'!V1213+'GAME STATS'!V1272+'GAME STATS'!V1331+'GAME STATS'!V1390+'GAME STATS'!V1449+'GAME STATS'!V1508+'GAME STATS'!V1567+'GAME STATS'!U1626+'GAME STATS'!U1685+'GAME STATS'!U1744+'GAME STATS'!U1803+'GAME STATS'!U1862+'GAME STATS'!U1921+'GAME STATS'!U1980+'GAME STATS'!V2039+'GAME STATS'!V2098+'GAME STATS'!V2157+'GAME STATS'!V2216+'GAME STATS'!V2275+'GAME STATS'!V2334+'GAME STATS'!V2393+'GAME STATS'!V2452+'GAME STATS'!V2511+'GAME STATS'!V2570+'GAME STATS'!V2629+'GAME STATS'!V2688+'GAME STATS'!V2747+'GAME STATS'!V2806+'GAME STATS'!V2865+'GAME STATS'!V2924</f>
        <v>0</v>
      </c>
      <c r="X31" s="700">
        <f>'GAME STATS'!X33+'GAME STATS'!X92+'GAME STATS'!X151+'GAME STATS'!X210+'GAME STATS'!X269+'GAME STATS'!X328+'GAME STATS'!X387+'GAME STATS'!X446+'GAME STATS'!X505+'GAME STATS'!X564+'GAME STATS'!X623+'GAME STATS'!X682+'GAME STATS'!X741+'GAME STATS'!X800+'GAME STATS'!X859+'GAME STATS'!X918+'GAME STATS'!X977+'GAME STATS'!X1036+'GAME STATS'!X1095+'GAME STATS'!X1154+'GAME STATS'!X1213+'GAME STATS'!X1272+'GAME STATS'!X1331+'GAME STATS'!X1390+'GAME STATS'!X1449+'GAME STATS'!X1508+'GAME STATS'!X1567+'GAME STATS'!V1626+'GAME STATS'!V1685+'GAME STATS'!V1744+'GAME STATS'!V1803+'GAME STATS'!V1862+'GAME STATS'!V1921+'GAME STATS'!V1980+'GAME STATS'!X2039+'GAME STATS'!X2098+'GAME STATS'!X2157+'GAME STATS'!X2216+'GAME STATS'!X2275+'GAME STATS'!X2334+'GAME STATS'!X2393+'GAME STATS'!X2452+'GAME STATS'!X2511+'GAME STATS'!X2570+'GAME STATS'!X2629+'GAME STATS'!X2688+'GAME STATS'!X2747+'GAME STATS'!X2806+'GAME STATS'!X2865+'GAME STATS'!X2924</f>
        <v>0</v>
      </c>
      <c r="Y31" s="700">
        <f>'GAME STATS'!Z33+'GAME STATS'!Z92+'GAME STATS'!Z151+'GAME STATS'!Z210+'GAME STATS'!Z269+'GAME STATS'!Z328+'GAME STATS'!Z387+'GAME STATS'!Z446+'GAME STATS'!Z505+'GAME STATS'!Z564+'GAME STATS'!Z623+'GAME STATS'!Z682+'GAME STATS'!Z741+'GAME STATS'!Z800+'GAME STATS'!Z859+'GAME STATS'!Z918+'GAME STATS'!Z977+'GAME STATS'!Z1036+'GAME STATS'!Z1095+'GAME STATS'!Z1154+'GAME STATS'!Z1213+'GAME STATS'!Z1272+'GAME STATS'!Z1331+'GAME STATS'!Z1390+'GAME STATS'!Z1449+'GAME STATS'!Z1508+'GAME STATS'!Z1567+'GAME STATS'!W1626+'GAME STATS'!W1685+'GAME STATS'!W1744+'GAME STATS'!W1803+'GAME STATS'!W1862+'GAME STATS'!W1921+'GAME STATS'!W1980+'GAME STATS'!Z2039+'GAME STATS'!Z2098+'GAME STATS'!Z2157+'GAME STATS'!Z2216+'GAME STATS'!Z2275+'GAME STATS'!Z2334+'GAME STATS'!Z2393+'GAME STATS'!Z2452+'GAME STATS'!Z2511+'GAME STATS'!Z2570+'GAME STATS'!Z2629+'GAME STATS'!Z2688+'GAME STATS'!Z2747+'GAME STATS'!Z2806+'GAME STATS'!Z2865+'GAME STATS'!Z2924</f>
        <v>0</v>
      </c>
      <c r="Z31" s="697">
        <f>'GAME STATS'!AB33+'GAME STATS'!AB92+'GAME STATS'!AB151+'GAME STATS'!AB210+'GAME STATS'!AB269+'GAME STATS'!AB328+'GAME STATS'!AB387+'GAME STATS'!AB446+'GAME STATS'!AB505+'GAME STATS'!AB564+'GAME STATS'!AB623+'GAME STATS'!AB682+'GAME STATS'!AB741+'GAME STATS'!AB800+'GAME STATS'!AB859+'GAME STATS'!AB918+'GAME STATS'!AB977+'GAME STATS'!AB1036+'GAME STATS'!AB1095+'GAME STATS'!AB1154+'GAME STATS'!AB1213+'GAME STATS'!AB1272+'GAME STATS'!AB1331+'GAME STATS'!AB1390+'GAME STATS'!AB1449+'GAME STATS'!AB1508+'GAME STATS'!AB1567+'GAME STATS'!AB1626+'GAME STATS'!AB1685+'GAME STATS'!AB1744+'GAME STATS'!AB1803+'GAME STATS'!AB1862+'GAME STATS'!AB1921+'GAME STATS'!AB1980+'GAME STATS'!AB2039+'GAME STATS'!AB2098+'GAME STATS'!AB2157+'GAME STATS'!AB2216+'GAME STATS'!AB2275+'GAME STATS'!AB2334+'GAME STATS'!AB2393+'GAME STATS'!AB2452+'GAME STATS'!AB2511+'GAME STATS'!AB2570+'GAME STATS'!AB2629+'GAME STATS'!AB2688+'GAME STATS'!AB2747+'GAME STATS'!AB2806+'GAME STATS'!AB2865+'GAME STATS'!AB2924</f>
        <v>0</v>
      </c>
      <c r="AA31" s="698"/>
      <c r="AB31" s="695">
        <f>'GAME STATS'!AD33+'GAME STATS'!AD92+'GAME STATS'!AD151+'GAME STATS'!AD210+'GAME STATS'!AD269+'GAME STATS'!AD328+'GAME STATS'!AD387+'GAME STATS'!AD446+'GAME STATS'!AD505+'GAME STATS'!AD564+'GAME STATS'!AD623+'GAME STATS'!AD682+'GAME STATS'!AD741+'GAME STATS'!AD800+'GAME STATS'!AD859+'GAME STATS'!AD918+'GAME STATS'!AD977+'GAME STATS'!AD1036+'GAME STATS'!AD1095+'GAME STATS'!AD1154+'GAME STATS'!AD1213+'GAME STATS'!AD1272+'GAME STATS'!AD1331+'GAME STATS'!AD1390+'GAME STATS'!AD1449+'GAME STATS'!AD1508+'GAME STATS'!AD1567+'GAME STATS'!AD1626+'GAME STATS'!AD1685+'GAME STATS'!AD1744+'GAME STATS'!AD1803+'GAME STATS'!AD1862+'GAME STATS'!AD1921+'GAME STATS'!AD1980+'GAME STATS'!AD2039+'GAME STATS'!AD2098+'GAME STATS'!AD2157+'GAME STATS'!AD2216+'GAME STATS'!AD2275+'GAME STATS'!AD2334+'GAME STATS'!AD2393+'GAME STATS'!AD2452+'GAME STATS'!AD2511+'GAME STATS'!AD2570+'GAME STATS'!AD2629+'GAME STATS'!AD2688+'GAME STATS'!AD2747+'GAME STATS'!AD2806+'GAME STATS'!AD2865+'GAME STATS'!AD2924</f>
        <v>0</v>
      </c>
      <c r="AC31" s="696"/>
      <c r="AD31" s="690">
        <f>IF(Z31=0,0,(AB31/Z31)*100)</f>
        <v>0</v>
      </c>
      <c r="AE31" s="691"/>
      <c r="AF31" s="697">
        <f>'GAME STATS'!AH33+'GAME STATS'!AH92+'GAME STATS'!AH151+'GAME STATS'!AH210+'GAME STATS'!AH269+'GAME STATS'!AH328+'GAME STATS'!AH387+'GAME STATS'!AH446+'GAME STATS'!AH505+'GAME STATS'!AH564+'GAME STATS'!AH623+'GAME STATS'!AH682+'GAME STATS'!AH741+'GAME STATS'!AH800+'GAME STATS'!AH859+'GAME STATS'!AH918+'GAME STATS'!AH977+'GAME STATS'!AH1036+'GAME STATS'!AH1095+'GAME STATS'!AH1154+'GAME STATS'!AH1213+'GAME STATS'!AH1272+'GAME STATS'!AH1331+'GAME STATS'!AH1390+'GAME STATS'!AH1449+'GAME STATS'!AH1508+'GAME STATS'!AH1567+'GAME STATS'!AH1626+'GAME STATS'!AH1685+'GAME STATS'!AH1744+'GAME STATS'!AH1803+'GAME STATS'!AH1862+'GAME STATS'!AH1921+'GAME STATS'!AH1980+'GAME STATS'!AH2039+'GAME STATS'!AH2098+'GAME STATS'!AH2157+'GAME STATS'!AH2216+'GAME STATS'!AH2275+'GAME STATS'!AH2334+'GAME STATS'!AH2393+'GAME STATS'!AH2452+'GAME STATS'!AH2511+'GAME STATS'!AH2570+'GAME STATS'!AH2629+'GAME STATS'!AH2688+'GAME STATS'!AH2747+'GAME STATS'!AH2806+'GAME STATS'!AH2865+'GAME STATS'!AH2924</f>
        <v>0</v>
      </c>
      <c r="AG31" s="698"/>
      <c r="AH31" s="695">
        <f>'GAME STATS'!AJ33+'GAME STATS'!AJ92+'GAME STATS'!AJ151+'GAME STATS'!AJ210+'GAME STATS'!AJ269+'GAME STATS'!AJ328+'GAME STATS'!AJ387+'GAME STATS'!AJ446+'GAME STATS'!AJ505+'GAME STATS'!AJ564+'GAME STATS'!AJ623+'GAME STATS'!AJ682+'GAME STATS'!AJ741+'GAME STATS'!AJ800+'GAME STATS'!AJ859+'GAME STATS'!AJ918+'GAME STATS'!AJ977+'GAME STATS'!AJ1036+'GAME STATS'!AJ1095+'GAME STATS'!AJ1154+'GAME STATS'!AJ1213+'GAME STATS'!AJ1272+'GAME STATS'!AJ1331+'GAME STATS'!AJ1390+'GAME STATS'!AJ1449+'GAME STATS'!AJ1508+'GAME STATS'!AJ1567+'GAME STATS'!AJ1626+'GAME STATS'!AJ1685+'GAME STATS'!AJ1744+'GAME STATS'!AJ1803+'GAME STATS'!AJ1862+'GAME STATS'!AJ1921+'GAME STATS'!AJ1980+'GAME STATS'!AJ2039+'GAME STATS'!AJ2098+'GAME STATS'!AJ2157+'GAME STATS'!AJ2216+'GAME STATS'!AJ2275+'GAME STATS'!AJ2334+'GAME STATS'!AJ2393+'GAME STATS'!AJ2452+'GAME STATS'!AJ2511+'GAME STATS'!AJ2570+'GAME STATS'!AJ2629+'GAME STATS'!AJ2688+'GAME STATS'!AJ2747+'GAME STATS'!AJ2806+'GAME STATS'!AJ2865+'GAME STATS'!AJ2924</f>
        <v>0</v>
      </c>
      <c r="AI31" s="696"/>
      <c r="AJ31" s="690">
        <f>IF(AF31=0,0,(AH31/AF31)*100)</f>
        <v>0</v>
      </c>
      <c r="AK31" s="691"/>
      <c r="AL31" s="697">
        <f>'GAME STATS'!AN33+'GAME STATS'!AN92+'GAME STATS'!AN151+'GAME STATS'!AN210+'GAME STATS'!AN269+'GAME STATS'!AN328+'GAME STATS'!AN387+'GAME STATS'!AN446+'GAME STATS'!AN505+'GAME STATS'!AN564+'GAME STATS'!AN623+'GAME STATS'!AN682+'GAME STATS'!AN741+'GAME STATS'!AN800+'GAME STATS'!AN859+'GAME STATS'!AN918+'GAME STATS'!AN977+'GAME STATS'!AN1036+'GAME STATS'!AN1095+'GAME STATS'!AN1154+'GAME STATS'!AN1213+'GAME STATS'!AN1272+'GAME STATS'!AN1331+'GAME STATS'!AN1390+'GAME STATS'!AN1449+'GAME STATS'!AN1508+'GAME STATS'!AN1567+'GAME STATS'!AN1626+'GAME STATS'!AN1685+'GAME STATS'!AN1744+'GAME STATS'!AN1803+'GAME STATS'!AN1862+'GAME STATS'!AN1921+'GAME STATS'!AN1980+'GAME STATS'!AN2039+'GAME STATS'!AN2098+'GAME STATS'!AN2157+'GAME STATS'!AN2216+'GAME STATS'!AN2275+'GAME STATS'!AN2334+'GAME STATS'!AN2393+'GAME STATS'!AN2452+'GAME STATS'!AN2511+'GAME STATS'!AN2570+'GAME STATS'!AN2629+'GAME STATS'!AN2688+'GAME STATS'!AN2747+'GAME STATS'!AN2806+'GAME STATS'!AN2865+'GAME STATS'!AN2924</f>
        <v>0</v>
      </c>
      <c r="AM31" s="698"/>
      <c r="AN31" s="695">
        <f>'GAME STATS'!AP33+'GAME STATS'!AP92+'GAME STATS'!AP151+'GAME STATS'!AP210+'GAME STATS'!AP269+'GAME STATS'!AP328+'GAME STATS'!AP387+'GAME STATS'!AP446+'GAME STATS'!AP505+'GAME STATS'!AP564+'GAME STATS'!AP623+'GAME STATS'!AP682+'GAME STATS'!AP741+'GAME STATS'!AP800+'GAME STATS'!AP859+'GAME STATS'!AP918+'GAME STATS'!AP977+'GAME STATS'!AP1036+'GAME STATS'!AP1095+'GAME STATS'!AP1154+'GAME STATS'!AP1213+'GAME STATS'!AP1272+'GAME STATS'!AP1331+'GAME STATS'!AP1390+'GAME STATS'!AP1449+'GAME STATS'!AP1508+'GAME STATS'!AP1567+'GAME STATS'!AP1626+'GAME STATS'!AP1685+'GAME STATS'!AP1744+'GAME STATS'!AP1803+'GAME STATS'!AP1862+'GAME STATS'!AP1921+'GAME STATS'!AP1980+'GAME STATS'!AP2039+'GAME STATS'!AP2098+'GAME STATS'!AP2157+'GAME STATS'!AP2216+'GAME STATS'!AP2275+'GAME STATS'!AP2334+'GAME STATS'!AP2393+'GAME STATS'!AP2452+'GAME STATS'!AP2511+'GAME STATS'!AP2570+'GAME STATS'!AP2629+'GAME STATS'!AP2688+'GAME STATS'!AP2747+'GAME STATS'!AP2806+'GAME STATS'!AP2865+'GAME STATS'!AP2924</f>
        <v>0</v>
      </c>
      <c r="AO31" s="696"/>
      <c r="AP31" s="690">
        <f>IF(AL31=0,0,(AN31/AL31)*100)</f>
        <v>0</v>
      </c>
      <c r="AQ31" s="691"/>
      <c r="AR31" s="697">
        <f>Z31+AF31+AL31</f>
        <v>0</v>
      </c>
      <c r="AS31" s="698"/>
      <c r="AT31" s="695">
        <f>AB31+AH31+AN31</f>
        <v>0</v>
      </c>
      <c r="AU31" s="696"/>
      <c r="AV31" s="690">
        <f>IF(AR31=0,0,(AT31/AR31)*100)</f>
        <v>0</v>
      </c>
      <c r="AW31" s="691"/>
      <c r="AX31" s="697">
        <f>'GAME STATS'!AZ33+'GAME STATS'!AZ92+'GAME STATS'!AZ151+'GAME STATS'!AZ210+'GAME STATS'!AZ269+'GAME STATS'!AZ328+'GAME STATS'!AZ387+'GAME STATS'!AZ446+'GAME STATS'!AZ505+'GAME STATS'!AZ564+'GAME STATS'!AZ623+'GAME STATS'!AZ682+'GAME STATS'!AZ741+'GAME STATS'!AZ800+'GAME STATS'!AZ859+'GAME STATS'!AZ918+'GAME STATS'!AZ977+'GAME STATS'!AZ1036+'GAME STATS'!AZ1095+'GAME STATS'!AZ1154+'GAME STATS'!AZ1213+'GAME STATS'!AZ1272+'GAME STATS'!AZ1331+'GAME STATS'!AZ1390+'GAME STATS'!AZ1449+'GAME STATS'!AZ1508+'GAME STATS'!AZ1567+'GAME STATS'!AZ1626+'GAME STATS'!AZ1685+'GAME STATS'!AZ1744+'GAME STATS'!AZ1803+'GAME STATS'!AZ1862+'GAME STATS'!AZ1921+'GAME STATS'!AZ1980+'GAME STATS'!AZ2039+'GAME STATS'!AZ2098+'GAME STATS'!AZ2157+'GAME STATS'!AZ2216+'GAME STATS'!AZ2275+'GAME STATS'!AZ2334+'GAME STATS'!AZ2393+'GAME STATS'!AZ2452+'GAME STATS'!AZ2511+'GAME STATS'!AZ2570+'GAME STATS'!AZ2629+'GAME STATS'!AZ2688+'GAME STATS'!AZ2747+'GAME STATS'!AZ2806+'GAME STATS'!AZ2865+'GAME STATS'!AZ2924</f>
        <v>0</v>
      </c>
      <c r="AY31" s="698"/>
      <c r="AZ31" s="695">
        <f>'GAME STATS'!BB33+'GAME STATS'!BB92+'GAME STATS'!BB151+'GAME STATS'!BB210+'GAME STATS'!BB269+'GAME STATS'!BB328+'GAME STATS'!BB387+'GAME STATS'!BB446+'GAME STATS'!BB505+'GAME STATS'!BB564+'GAME STATS'!BB623+'GAME STATS'!BB682+'GAME STATS'!BB741+'GAME STATS'!BB800+'GAME STATS'!BB859+'GAME STATS'!BB918+'GAME STATS'!BB977+'GAME STATS'!BB1036+'GAME STATS'!BB1095+'GAME STATS'!BB1154+'GAME STATS'!BB1213+'GAME STATS'!BB1272+'GAME STATS'!BB1331+'GAME STATS'!BB1390+'GAME STATS'!BB1449+'GAME STATS'!BB1508+'GAME STATS'!BB1567+'GAME STATS'!BB1626+'GAME STATS'!BB1685+'GAME STATS'!BB1744+'GAME STATS'!BB1803+'GAME STATS'!BB1862+'GAME STATS'!BB1921+'GAME STATS'!BB1980+'GAME STATS'!BB2039+'GAME STATS'!BB2098+'GAME STATS'!BB2157+'GAME STATS'!BB2216+'GAME STATS'!BB2275+'GAME STATS'!BB2334+'GAME STATS'!BB2393+'GAME STATS'!BB2452+'GAME STATS'!BB2511+'GAME STATS'!BB2570+'GAME STATS'!BB2629+'GAME STATS'!BB2688+'GAME STATS'!BB2747+'GAME STATS'!BB2806+'GAME STATS'!BB2865+'GAME STATS'!BB2924</f>
        <v>0</v>
      </c>
      <c r="BA31" s="696"/>
      <c r="BB31" s="690">
        <f>IF(AX31=0,0,(AZ31/AX31)*100)</f>
        <v>0</v>
      </c>
      <c r="BC31" s="691"/>
      <c r="BD31" s="697">
        <f>Z31+AF31+AL31+AX31</f>
        <v>0</v>
      </c>
      <c r="BE31" s="698"/>
      <c r="BF31" s="695">
        <f>AB31+AH31+AN31+AZ31</f>
        <v>0</v>
      </c>
      <c r="BG31" s="696"/>
      <c r="BH31" s="690">
        <f>IF(BD31=0,0,(BF31/BD31)*100)</f>
        <v>0</v>
      </c>
      <c r="BI31" s="691"/>
      <c r="BJ31" s="781">
        <f>(AB31*2)+(AH31*2)+(AN31*3)+AZ31</f>
        <v>0</v>
      </c>
      <c r="BK31" s="782"/>
      <c r="BL31" s="783"/>
      <c r="BM31" s="135"/>
      <c r="BN31" s="135"/>
    </row>
    <row r="32" spans="1:66" ht="24.95" customHeight="1">
      <c r="A32" s="135"/>
      <c r="B32" s="759"/>
      <c r="C32" s="785" t="str">
        <f>IF(ROSTER!D$30="","",ROSTER!D$30)</f>
        <v/>
      </c>
      <c r="D32" s="786"/>
      <c r="E32" s="787"/>
      <c r="F32" s="697"/>
      <c r="G32" s="784"/>
      <c r="H32" s="669"/>
      <c r="I32" s="788"/>
      <c r="J32" s="700"/>
      <c r="K32" s="697"/>
      <c r="L32" s="698"/>
      <c r="M32" s="695"/>
      <c r="N32" s="696"/>
      <c r="O32" s="769" t="s">
        <v>16</v>
      </c>
      <c r="P32" s="770"/>
      <c r="Q32" s="697"/>
      <c r="R32" s="698"/>
      <c r="S32" s="695"/>
      <c r="T32" s="696"/>
      <c r="U32" s="771" t="s">
        <v>16</v>
      </c>
      <c r="V32" s="772"/>
      <c r="W32" s="700"/>
      <c r="X32" s="700"/>
      <c r="Y32" s="700"/>
      <c r="Z32" s="697"/>
      <c r="AA32" s="698"/>
      <c r="AB32" s="695"/>
      <c r="AC32" s="696"/>
      <c r="AD32" s="690"/>
      <c r="AE32" s="691"/>
      <c r="AF32" s="697"/>
      <c r="AG32" s="698"/>
      <c r="AH32" s="695"/>
      <c r="AI32" s="696"/>
      <c r="AJ32" s="690"/>
      <c r="AK32" s="691"/>
      <c r="AL32" s="697"/>
      <c r="AM32" s="698"/>
      <c r="AN32" s="695"/>
      <c r="AO32" s="696"/>
      <c r="AP32" s="690"/>
      <c r="AQ32" s="691"/>
      <c r="AR32" s="697"/>
      <c r="AS32" s="698"/>
      <c r="AT32" s="695"/>
      <c r="AU32" s="696"/>
      <c r="AV32" s="690"/>
      <c r="AW32" s="691"/>
      <c r="AX32" s="697"/>
      <c r="AY32" s="698"/>
      <c r="AZ32" s="695"/>
      <c r="BA32" s="696"/>
      <c r="BB32" s="690"/>
      <c r="BC32" s="691"/>
      <c r="BD32" s="697"/>
      <c r="BE32" s="698"/>
      <c r="BF32" s="695"/>
      <c r="BG32" s="696"/>
      <c r="BH32" s="690"/>
      <c r="BI32" s="691"/>
      <c r="BJ32" s="781"/>
      <c r="BK32" s="782"/>
      <c r="BL32" s="783"/>
      <c r="BM32" s="135"/>
      <c r="BN32" s="135"/>
    </row>
    <row r="33" spans="1:66" ht="24.95" customHeight="1">
      <c r="A33" s="135"/>
      <c r="B33" s="768" t="str">
        <f>IF(ROSTER!B32="","",ROSTER!B32)</f>
        <v/>
      </c>
      <c r="C33" s="789" t="str">
        <f>IF(ROSTER!C$32="","",ROSTER!C$32)</f>
        <v/>
      </c>
      <c r="D33" s="790"/>
      <c r="E33" s="791"/>
      <c r="F33" s="697">
        <f>'GAME STATS'!F35+'GAME STATS'!F94+'GAME STATS'!F153+'GAME STATS'!F212+'GAME STATS'!F271+'GAME STATS'!F330+'GAME STATS'!F389+'GAME STATS'!F448+'GAME STATS'!F507+'GAME STATS'!F566+'GAME STATS'!F625+'GAME STATS'!F684+'GAME STATS'!F743+'GAME STATS'!F802+'GAME STATS'!F861+'GAME STATS'!F920+'GAME STATS'!F979+'GAME STATS'!F1038+'GAME STATS'!F1097+'GAME STATS'!F1156+'GAME STATS'!F1215+'GAME STATS'!F1274+'GAME STATS'!F1333+'GAME STATS'!F1392+'GAME STATS'!F1451+'GAME STATS'!F1510+'GAME STATS'!F1569+'GAME STATS'!F1628+'GAME STATS'!F1687+'GAME STATS'!F1746+'GAME STATS'!F1805+'GAME STATS'!F1864+'GAME STATS'!F1923+'GAME STATS'!F1982+'GAME STATS'!F2041+'GAME STATS'!F2100+'GAME STATS'!F2159+'GAME STATS'!F2218+'GAME STATS'!F2277+'GAME STATS'!F2336+'GAME STATS'!F2395+'GAME STATS'!F2454+'GAME STATS'!F2513+'GAME STATS'!F2572+'GAME STATS'!F2631+'GAME STATS'!F2690+'GAME STATS'!F2749+'GAME STATS'!F2808+'GAME STATS'!F2867+'GAME STATS'!F2926</f>
        <v>0</v>
      </c>
      <c r="G33" s="784"/>
      <c r="H33" s="773">
        <f>'GAME STATS'!G35+'GAME STATS'!G94+'GAME STATS'!G153+'GAME STATS'!G212+'GAME STATS'!G271+'GAME STATS'!G330+'GAME STATS'!G389+'GAME STATS'!G448+'GAME STATS'!G507+'GAME STATS'!G566+'GAME STATS'!G625+'GAME STATS'!G684+'GAME STATS'!G743+'GAME STATS'!G802+'GAME STATS'!G861+'GAME STATS'!G920+'GAME STATS'!G979+'GAME STATS'!G1038+'GAME STATS'!G1097+'GAME STATS'!G1156+'GAME STATS'!G1215+'GAME STATS'!G1274+'GAME STATS'!G1333+'GAME STATS'!G1392+'GAME STATS'!G1451+'GAME STATS'!G1510+'GAME STATS'!G1569+'GAME STATS'!G1628+'GAME STATS'!G1687+'GAME STATS'!G1746+'GAME STATS'!G1805+'GAME STATS'!G1864+'GAME STATS'!G1923+'GAME STATS'!G1982+'GAME STATS'!G2041+'GAME STATS'!G2100+'GAME STATS'!G2159+'GAME STATS'!G2218+'GAME STATS'!G2277+'GAME STATS'!G2336+'GAME STATS'!G2395+'GAME STATS'!G2454+'GAME STATS'!G2513+'GAME STATS'!G2572+'GAME STATS'!G2631+'GAME STATS'!G2690+'GAME STATS'!G2749+'GAME STATS'!G2808+'GAME STATS'!G2867+'GAME STATS'!G2926</f>
        <v>0</v>
      </c>
      <c r="I33" s="774"/>
      <c r="J33" s="700">
        <f>'GAME STATS'!H35+'GAME STATS'!H94+'GAME STATS'!H153+'GAME STATS'!H212+'GAME STATS'!H271+'GAME STATS'!H330+'GAME STATS'!H389+'GAME STATS'!H448+'GAME STATS'!H507+'GAME STATS'!H566+'GAME STATS'!H625+'GAME STATS'!H684+'GAME STATS'!H743+'GAME STATS'!H802+'GAME STATS'!H861+'GAME STATS'!H920+'GAME STATS'!H979+'GAME STATS'!H1038+'GAME STATS'!H1097+'GAME STATS'!H1156+'GAME STATS'!H1215+'GAME STATS'!H1274+'GAME STATS'!H1333+'GAME STATS'!H1392+'GAME STATS'!H1451+'GAME STATS'!H1510+'GAME STATS'!H1569+'GAME STATS'!H1628+'GAME STATS'!H1687+'GAME STATS'!H1746+'GAME STATS'!H1805+'GAME STATS'!H1864+'GAME STATS'!H1923+'GAME STATS'!H1982+'GAME STATS'!H2041+'GAME STATS'!H2100+'GAME STATS'!H2159+'GAME STATS'!H2218+'GAME STATS'!H2277+'GAME STATS'!H2336+'GAME STATS'!H2395+'GAME STATS'!H2454+'GAME STATS'!H2513+'GAME STATS'!H2572+'GAME STATS'!H2631+'GAME STATS'!H2690+'GAME STATS'!H2749+'GAME STATS'!H2808+'GAME STATS'!H2867+'GAME STATS'!H2926</f>
        <v>0</v>
      </c>
      <c r="K33" s="697">
        <f>'GAME STATS'!J35+'GAME STATS'!J94+'GAME STATS'!J153+'GAME STATS'!J212+'GAME STATS'!J271+'GAME STATS'!J330+'GAME STATS'!J389+'GAME STATS'!J448+'GAME STATS'!J507+'GAME STATS'!J566+'GAME STATS'!J625+'GAME STATS'!J684+'GAME STATS'!J743+'GAME STATS'!J802+'GAME STATS'!J861+'GAME STATS'!J920+'GAME STATS'!J979+'GAME STATS'!J1038+'GAME STATS'!J1097+'GAME STATS'!J1156+'GAME STATS'!J1215+'GAME STATS'!J1274+'GAME STATS'!J1333+'GAME STATS'!J1392+'GAME STATS'!J1451+'GAME STATS'!J1510+'GAME STATS'!J1569+'GAME STATS'!J1628+'GAME STATS'!J1687+'GAME STATS'!J1746+'GAME STATS'!J1805+'GAME STATS'!J1864+'GAME STATS'!J1923+'GAME STATS'!J1982+'GAME STATS'!J2041+'GAME STATS'!J2100+'GAME STATS'!J2159+'GAME STATS'!J2218+'GAME STATS'!J2277+'GAME STATS'!J2336+'GAME STATS'!J2395+'GAME STATS'!J2454+'GAME STATS'!J2513+'GAME STATS'!J2572+'GAME STATS'!J2631+'GAME STATS'!J2690+'GAME STATS'!J2749+'GAME STATS'!J2808+'GAME STATS'!J2867+'GAME STATS'!J2926</f>
        <v>0</v>
      </c>
      <c r="L33" s="698"/>
      <c r="M33" s="695">
        <f>'GAME STATS'!L35+'GAME STATS'!L94+'GAME STATS'!L153+'GAME STATS'!L212+'GAME STATS'!L271+'GAME STATS'!L330+'GAME STATS'!L389+'GAME STATS'!L448+'GAME STATS'!L507+'GAME STATS'!L566+'GAME STATS'!L625+'GAME STATS'!L684+'GAME STATS'!L743+'GAME STATS'!L802+'GAME STATS'!L861+'GAME STATS'!L920+'GAME STATS'!L979+'GAME STATS'!L1038+'GAME STATS'!L1097+'GAME STATS'!L1156+'GAME STATS'!L1215+'GAME STATS'!L1274+'GAME STATS'!L1333+'GAME STATS'!L1392+'GAME STATS'!L1451+'GAME STATS'!L1510+'GAME STATS'!L1569+'GAME STATS'!L1628+'GAME STATS'!L1687+'GAME STATS'!L1746+'GAME STATS'!L1805+'GAME STATS'!L1864+'GAME STATS'!L1923+'GAME STATS'!L1982+'GAME STATS'!L2041+'GAME STATS'!L2100+'GAME STATS'!L2159+'GAME STATS'!L2218+'GAME STATS'!L2277+'GAME STATS'!L2336+'GAME STATS'!L2395+'GAME STATS'!L2454+'GAME STATS'!L2513+'GAME STATS'!L2572+'GAME STATS'!L2631+'GAME STATS'!L2690+'GAME STATS'!L2749+'GAME STATS'!L2808+'GAME STATS'!L2867+'GAME STATS'!L2926</f>
        <v>0</v>
      </c>
      <c r="N33" s="696"/>
      <c r="O33" s="769">
        <f>K33+M33</f>
        <v>0</v>
      </c>
      <c r="P33" s="770"/>
      <c r="Q33" s="697">
        <f>'GAME STATS'!P35+'GAME STATS'!P94+'GAME STATS'!P153+'GAME STATS'!P212+'GAME STATS'!P271+'GAME STATS'!P330+'GAME STATS'!P389+'GAME STATS'!P448+'GAME STATS'!P507+'GAME STATS'!P566+'GAME STATS'!P625+'GAME STATS'!P684+'GAME STATS'!P743+'GAME STATS'!P802+'GAME STATS'!P861+'GAME STATS'!P920+'GAME STATS'!P979+'GAME STATS'!P1038+'GAME STATS'!P1097+'GAME STATS'!P1156+'GAME STATS'!P1215+'GAME STATS'!P1274+'GAME STATS'!P1333+'GAME STATS'!P1392+'GAME STATS'!P1451+'GAME STATS'!P1510+'GAME STATS'!P1569+'GAME STATS'!P1628+'GAME STATS'!P1687+'GAME STATS'!P1746+'GAME STATS'!P1805+'GAME STATS'!P1864+'GAME STATS'!P1923+'GAME STATS'!P1982+'GAME STATS'!P2041+'GAME STATS'!P2100+'GAME STATS'!P2159+'GAME STATS'!P2218+'GAME STATS'!P2277+'GAME STATS'!P2336+'GAME STATS'!P2395+'GAME STATS'!P2454+'GAME STATS'!P2513+'GAME STATS'!P2572+'GAME STATS'!P2631+'GAME STATS'!P2690+'GAME STATS'!P2749+'GAME STATS'!P2808+'GAME STATS'!P2867+'GAME STATS'!P2926</f>
        <v>0</v>
      </c>
      <c r="R33" s="698"/>
      <c r="S33" s="695">
        <f>'GAME STATS'!R35+'GAME STATS'!R94+'GAME STATS'!R153+'GAME STATS'!R212+'GAME STATS'!R271+'GAME STATS'!R330+'GAME STATS'!R389+'GAME STATS'!R448+'GAME STATS'!R507+'GAME STATS'!R566+'GAME STATS'!R625+'GAME STATS'!R684+'GAME STATS'!R743+'GAME STATS'!R802+'GAME STATS'!R861+'GAME STATS'!R920+'GAME STATS'!R979+'GAME STATS'!R1038+'GAME STATS'!R1097+'GAME STATS'!R1156+'GAME STATS'!R1215+'GAME STATS'!R1274+'GAME STATS'!R1333+'GAME STATS'!R1392+'GAME STATS'!R1451+'GAME STATS'!R1510+'GAME STATS'!R1569+'GAME STATS'!R1628+'GAME STATS'!R1687+'GAME STATS'!R1746+'GAME STATS'!R1805+'GAME STATS'!R1864+'GAME STATS'!R1923+'GAME STATS'!R1982+'GAME STATS'!R2041+'GAME STATS'!R2100+'GAME STATS'!R2159+'GAME STATS'!R2218+'GAME STATS'!R2277+'GAME STATS'!R2336+'GAME STATS'!R2395+'GAME STATS'!R2454+'GAME STATS'!R2513+'GAME STATS'!R2572+'GAME STATS'!R2631+'GAME STATS'!R2690+'GAME STATS'!R2749+'GAME STATS'!R2808+'GAME STATS'!R2867+'GAME STATS'!R2926</f>
        <v>0</v>
      </c>
      <c r="T33" s="696"/>
      <c r="U33" s="771">
        <f>S33-Q33</f>
        <v>0</v>
      </c>
      <c r="V33" s="772"/>
      <c r="W33" s="700">
        <f>'GAME STATS'!V35+'GAME STATS'!V94+'GAME STATS'!V153+'GAME STATS'!V212+'GAME STATS'!V271+'GAME STATS'!V330+'GAME STATS'!V389+'GAME STATS'!V448+'GAME STATS'!V507+'GAME STATS'!V566+'GAME STATS'!V625+'GAME STATS'!V684+'GAME STATS'!V743+'GAME STATS'!V802+'GAME STATS'!V861+'GAME STATS'!V920+'GAME STATS'!V979+'GAME STATS'!V1038+'GAME STATS'!V1097+'GAME STATS'!V1156+'GAME STATS'!V1215+'GAME STATS'!V1274+'GAME STATS'!V1333+'GAME STATS'!V1392+'GAME STATS'!V1451+'GAME STATS'!V1510+'GAME STATS'!V1569+'GAME STATS'!U1628+'GAME STATS'!U1687+'GAME STATS'!U1746+'GAME STATS'!U1805+'GAME STATS'!U1864+'GAME STATS'!U1923+'GAME STATS'!U1982+'GAME STATS'!V2041+'GAME STATS'!V2100+'GAME STATS'!V2159+'GAME STATS'!V2218+'GAME STATS'!V2277+'GAME STATS'!V2336+'GAME STATS'!V2395+'GAME STATS'!V2454+'GAME STATS'!V2513+'GAME STATS'!V2572+'GAME STATS'!V2631+'GAME STATS'!V2690+'GAME STATS'!V2749+'GAME STATS'!V2808+'GAME STATS'!V2867+'GAME STATS'!V2926</f>
        <v>0</v>
      </c>
      <c r="X33" s="700">
        <f>'GAME STATS'!X35+'GAME STATS'!X94+'GAME STATS'!X153+'GAME STATS'!X212+'GAME STATS'!X271+'GAME STATS'!X330+'GAME STATS'!X389+'GAME STATS'!X448+'GAME STATS'!X507+'GAME STATS'!X566+'GAME STATS'!X625+'GAME STATS'!X684+'GAME STATS'!X743+'GAME STATS'!X802+'GAME STATS'!X861+'GAME STATS'!X920+'GAME STATS'!X979+'GAME STATS'!X1038+'GAME STATS'!X1097+'GAME STATS'!X1156+'GAME STATS'!X1215+'GAME STATS'!X1274+'GAME STATS'!X1333+'GAME STATS'!X1392+'GAME STATS'!X1451+'GAME STATS'!X1510+'GAME STATS'!X1569+'GAME STATS'!V1628+'GAME STATS'!V1687+'GAME STATS'!V1746+'GAME STATS'!V1805+'GAME STATS'!V1864+'GAME STATS'!V1923+'GAME STATS'!V1982+'GAME STATS'!X2041+'GAME STATS'!X2100+'GAME STATS'!X2159+'GAME STATS'!X2218+'GAME STATS'!X2277+'GAME STATS'!X2336+'GAME STATS'!X2395+'GAME STATS'!X2454+'GAME STATS'!X2513+'GAME STATS'!X2572+'GAME STATS'!X2631+'GAME STATS'!X2690+'GAME STATS'!X2749+'GAME STATS'!X2808+'GAME STATS'!X2867+'GAME STATS'!X2926</f>
        <v>0</v>
      </c>
      <c r="Y33" s="700">
        <f>'GAME STATS'!Z35+'GAME STATS'!Z94+'GAME STATS'!Z153+'GAME STATS'!Z212+'GAME STATS'!Z271+'GAME STATS'!Z330+'GAME STATS'!Z389+'GAME STATS'!Z448+'GAME STATS'!Z507+'GAME STATS'!Z566+'GAME STATS'!Z625+'GAME STATS'!Z684+'GAME STATS'!Z743+'GAME STATS'!Z802+'GAME STATS'!Z861+'GAME STATS'!Z920+'GAME STATS'!Z979+'GAME STATS'!Z1038+'GAME STATS'!Z1097+'GAME STATS'!Z1156+'GAME STATS'!Z1215+'GAME STATS'!Z1274+'GAME STATS'!Z1333+'GAME STATS'!Z1392+'GAME STATS'!Z1451+'GAME STATS'!Z1510+'GAME STATS'!Z1569+'GAME STATS'!W1628+'GAME STATS'!W1687+'GAME STATS'!W1746+'GAME STATS'!W1805+'GAME STATS'!W1864+'GAME STATS'!W1923+'GAME STATS'!W1982+'GAME STATS'!Z2041+'GAME STATS'!Z2100+'GAME STATS'!Z2159+'GAME STATS'!Z2218+'GAME STATS'!Z2277+'GAME STATS'!Z2336+'GAME STATS'!Z2395+'GAME STATS'!Z2454+'GAME STATS'!Z2513+'GAME STATS'!Z2572+'GAME STATS'!Z2631+'GAME STATS'!Z2690+'GAME STATS'!Z2749+'GAME STATS'!Z2808+'GAME STATS'!Z2867+'GAME STATS'!Z2926</f>
        <v>0</v>
      </c>
      <c r="Z33" s="697">
        <f>'GAME STATS'!AB35+'GAME STATS'!AB94+'GAME STATS'!AB153+'GAME STATS'!AB212+'GAME STATS'!AB271+'GAME STATS'!AB330+'GAME STATS'!AB389+'GAME STATS'!AB448+'GAME STATS'!AB507+'GAME STATS'!AB566+'GAME STATS'!AB625+'GAME STATS'!AB684+'GAME STATS'!AB743+'GAME STATS'!AB802+'GAME STATS'!AB861+'GAME STATS'!AB920+'GAME STATS'!AB979+'GAME STATS'!AB1038+'GAME STATS'!AB1097+'GAME STATS'!AB1156+'GAME STATS'!AB1215+'GAME STATS'!AB1274+'GAME STATS'!AB1333+'GAME STATS'!AB1392+'GAME STATS'!AB1451+'GAME STATS'!AB1510+'GAME STATS'!AB1569+'GAME STATS'!AB1628+'GAME STATS'!AB1687+'GAME STATS'!AB1746+'GAME STATS'!AB1805+'GAME STATS'!AB1864+'GAME STATS'!AB1923+'GAME STATS'!AB1982+'GAME STATS'!AB2041+'GAME STATS'!AB2100+'GAME STATS'!AB2159+'GAME STATS'!AB2218+'GAME STATS'!AB2277+'GAME STATS'!AB2336+'GAME STATS'!AB2395+'GAME STATS'!AB2454+'GAME STATS'!AB2513+'GAME STATS'!AB2572+'GAME STATS'!AB2631+'GAME STATS'!AB2690+'GAME STATS'!AB2749+'GAME STATS'!AB2808+'GAME STATS'!AB2867+'GAME STATS'!AB2926</f>
        <v>0</v>
      </c>
      <c r="AA33" s="698"/>
      <c r="AB33" s="695">
        <f>'GAME STATS'!AD35+'GAME STATS'!AD94+'GAME STATS'!AD153+'GAME STATS'!AD212+'GAME STATS'!AD271+'GAME STATS'!AD330+'GAME STATS'!AD389+'GAME STATS'!AD448+'GAME STATS'!AD507+'GAME STATS'!AD566+'GAME STATS'!AD625+'GAME STATS'!AD684+'GAME STATS'!AD743+'GAME STATS'!AD802+'GAME STATS'!AD861+'GAME STATS'!AD920+'GAME STATS'!AD979+'GAME STATS'!AD1038+'GAME STATS'!AD1097+'GAME STATS'!AD1156+'GAME STATS'!AD1215+'GAME STATS'!AD1274+'GAME STATS'!AD1333+'GAME STATS'!AD1392+'GAME STATS'!AD1451+'GAME STATS'!AD1510+'GAME STATS'!AD1569+'GAME STATS'!AD1628+'GAME STATS'!AD1687+'GAME STATS'!AD1746+'GAME STATS'!AD1805+'GAME STATS'!AD1864+'GAME STATS'!AD1923+'GAME STATS'!AD1982+'GAME STATS'!AD2041+'GAME STATS'!AD2100+'GAME STATS'!AD2159+'GAME STATS'!AD2218+'GAME STATS'!AD2277+'GAME STATS'!AD2336+'GAME STATS'!AD2395+'GAME STATS'!AD2454+'GAME STATS'!AD2513+'GAME STATS'!AD2572+'GAME STATS'!AD2631+'GAME STATS'!AD2690+'GAME STATS'!AD2749+'GAME STATS'!AD2808+'GAME STATS'!AD2867+'GAME STATS'!AD2926</f>
        <v>0</v>
      </c>
      <c r="AC33" s="696"/>
      <c r="AD33" s="690">
        <f>IF(Z33=0,0,(AB33/Z33)*100)</f>
        <v>0</v>
      </c>
      <c r="AE33" s="691"/>
      <c r="AF33" s="697">
        <f>'GAME STATS'!AH35+'GAME STATS'!AH94+'GAME STATS'!AH153+'GAME STATS'!AH212+'GAME STATS'!AH271+'GAME STATS'!AH330+'GAME STATS'!AH389+'GAME STATS'!AH448+'GAME STATS'!AH507+'GAME STATS'!AH566+'GAME STATS'!AH625+'GAME STATS'!AH684+'GAME STATS'!AH743+'GAME STATS'!AH802+'GAME STATS'!AH861+'GAME STATS'!AH920+'GAME STATS'!AH979+'GAME STATS'!AH1038+'GAME STATS'!AH1097+'GAME STATS'!AH1156+'GAME STATS'!AH1215+'GAME STATS'!AH1274+'GAME STATS'!AH1333+'GAME STATS'!AH1392+'GAME STATS'!AH1451+'GAME STATS'!AH1510+'GAME STATS'!AH1569+'GAME STATS'!AH1628+'GAME STATS'!AH1687+'GAME STATS'!AH1746+'GAME STATS'!AH1805+'GAME STATS'!AH1864+'GAME STATS'!AH1923+'GAME STATS'!AH1982+'GAME STATS'!AH2041+'GAME STATS'!AH2100+'GAME STATS'!AH2159+'GAME STATS'!AH2218+'GAME STATS'!AH2277+'GAME STATS'!AH2336+'GAME STATS'!AH2395+'GAME STATS'!AH2454+'GAME STATS'!AH2513+'GAME STATS'!AH2572+'GAME STATS'!AH2631+'GAME STATS'!AH2690+'GAME STATS'!AH2749+'GAME STATS'!AH2808+'GAME STATS'!AH2867+'GAME STATS'!AH2926</f>
        <v>0</v>
      </c>
      <c r="AG33" s="698"/>
      <c r="AH33" s="695">
        <f>'GAME STATS'!AJ35+'GAME STATS'!AJ94+'GAME STATS'!AJ153+'GAME STATS'!AJ212+'GAME STATS'!AJ271+'GAME STATS'!AJ330+'GAME STATS'!AJ389+'GAME STATS'!AJ448+'GAME STATS'!AJ507+'GAME STATS'!AJ566+'GAME STATS'!AJ625+'GAME STATS'!AJ684+'GAME STATS'!AJ743+'GAME STATS'!AJ802+'GAME STATS'!AJ861+'GAME STATS'!AJ920+'GAME STATS'!AJ979+'GAME STATS'!AJ1038+'GAME STATS'!AJ1097+'GAME STATS'!AJ1156+'GAME STATS'!AJ1215+'GAME STATS'!AJ1274+'GAME STATS'!AJ1333+'GAME STATS'!AJ1392+'GAME STATS'!AJ1451+'GAME STATS'!AJ1510+'GAME STATS'!AJ1569+'GAME STATS'!AJ1628+'GAME STATS'!AJ1687+'GAME STATS'!AJ1746+'GAME STATS'!AJ1805+'GAME STATS'!AJ1864+'GAME STATS'!AJ1923+'GAME STATS'!AJ1982+'GAME STATS'!AJ2041+'GAME STATS'!AJ2100+'GAME STATS'!AJ2159+'GAME STATS'!AJ2218+'GAME STATS'!AJ2277+'GAME STATS'!AJ2336+'GAME STATS'!AJ2395+'GAME STATS'!AJ2454+'GAME STATS'!AJ2513+'GAME STATS'!AJ2572+'GAME STATS'!AJ2631+'GAME STATS'!AJ2690+'GAME STATS'!AJ2749+'GAME STATS'!AJ2808+'GAME STATS'!AJ2867+'GAME STATS'!AJ2926</f>
        <v>0</v>
      </c>
      <c r="AI33" s="696"/>
      <c r="AJ33" s="690">
        <f>IF(AF33=0,0,(AH33/AF33)*100)</f>
        <v>0</v>
      </c>
      <c r="AK33" s="691"/>
      <c r="AL33" s="697">
        <f>'GAME STATS'!AN35+'GAME STATS'!AN94+'GAME STATS'!AN153+'GAME STATS'!AN212+'GAME STATS'!AN271+'GAME STATS'!AN330+'GAME STATS'!AN389+'GAME STATS'!AN448+'GAME STATS'!AN507+'GAME STATS'!AN566+'GAME STATS'!AN625+'GAME STATS'!AN684+'GAME STATS'!AN743+'GAME STATS'!AN802+'GAME STATS'!AN861+'GAME STATS'!AN920+'GAME STATS'!AN979+'GAME STATS'!AN1038+'GAME STATS'!AN1097+'GAME STATS'!AN1156+'GAME STATS'!AN1215+'GAME STATS'!AN1274+'GAME STATS'!AN1333+'GAME STATS'!AN1392+'GAME STATS'!AN1451+'GAME STATS'!AN1510+'GAME STATS'!AN1569+'GAME STATS'!AN1628+'GAME STATS'!AN1687+'GAME STATS'!AN1746+'GAME STATS'!AN1805+'GAME STATS'!AN1864+'GAME STATS'!AN1923+'GAME STATS'!AN1982+'GAME STATS'!AN2041+'GAME STATS'!AN2100+'GAME STATS'!AN2159+'GAME STATS'!AN2218+'GAME STATS'!AN2277+'GAME STATS'!AN2336+'GAME STATS'!AN2395+'GAME STATS'!AN2454+'GAME STATS'!AN2513+'GAME STATS'!AN2572+'GAME STATS'!AN2631+'GAME STATS'!AN2690+'GAME STATS'!AN2749+'GAME STATS'!AN2808+'GAME STATS'!AN2867+'GAME STATS'!AN2926</f>
        <v>0</v>
      </c>
      <c r="AM33" s="698"/>
      <c r="AN33" s="695">
        <f>'GAME STATS'!AP35+'GAME STATS'!AP94+'GAME STATS'!AP153+'GAME STATS'!AP212+'GAME STATS'!AP271+'GAME STATS'!AP330+'GAME STATS'!AP389+'GAME STATS'!AP448+'GAME STATS'!AP507+'GAME STATS'!AP566+'GAME STATS'!AP625+'GAME STATS'!AP684+'GAME STATS'!AP743+'GAME STATS'!AP802+'GAME STATS'!AP861+'GAME STATS'!AP920+'GAME STATS'!AP979+'GAME STATS'!AP1038+'GAME STATS'!AP1097+'GAME STATS'!AP1156+'GAME STATS'!AP1215+'GAME STATS'!AP1274+'GAME STATS'!AP1333+'GAME STATS'!AP1392+'GAME STATS'!AP1451+'GAME STATS'!AP1510+'GAME STATS'!AP1569+'GAME STATS'!AP1628+'GAME STATS'!AP1687+'GAME STATS'!AP1746+'GAME STATS'!AP1805+'GAME STATS'!AP1864+'GAME STATS'!AP1923+'GAME STATS'!AP1982+'GAME STATS'!AP2041+'GAME STATS'!AP2100+'GAME STATS'!AP2159+'GAME STATS'!AP2218+'GAME STATS'!AP2277+'GAME STATS'!AP2336+'GAME STATS'!AP2395+'GAME STATS'!AP2454+'GAME STATS'!AP2513+'GAME STATS'!AP2572+'GAME STATS'!AP2631+'GAME STATS'!AP2690+'GAME STATS'!AP2749+'GAME STATS'!AP2808+'GAME STATS'!AP2867+'GAME STATS'!AP2926</f>
        <v>0</v>
      </c>
      <c r="AO33" s="696"/>
      <c r="AP33" s="690">
        <f>IF(AL33=0,0,(AN33/AL33)*100)</f>
        <v>0</v>
      </c>
      <c r="AQ33" s="691"/>
      <c r="AR33" s="697">
        <f>Z33+AF33+AL33</f>
        <v>0</v>
      </c>
      <c r="AS33" s="698"/>
      <c r="AT33" s="695">
        <f>AB33+AH33+AN33</f>
        <v>0</v>
      </c>
      <c r="AU33" s="696"/>
      <c r="AV33" s="690">
        <f>IF(AR33=0,0,(AT33/AR33)*100)</f>
        <v>0</v>
      </c>
      <c r="AW33" s="691"/>
      <c r="AX33" s="697">
        <f>'GAME STATS'!AZ35+'GAME STATS'!AZ94+'GAME STATS'!AZ153+'GAME STATS'!AZ212+'GAME STATS'!AZ271+'GAME STATS'!AZ330+'GAME STATS'!AZ389+'GAME STATS'!AZ448+'GAME STATS'!AZ507+'GAME STATS'!AZ566+'GAME STATS'!AZ625+'GAME STATS'!AZ684+'GAME STATS'!AZ743+'GAME STATS'!AZ802+'GAME STATS'!AZ861+'GAME STATS'!AZ920+'GAME STATS'!AZ979+'GAME STATS'!AZ1038+'GAME STATS'!AZ1097+'GAME STATS'!AZ1156+'GAME STATS'!AZ1215+'GAME STATS'!AZ1274+'GAME STATS'!AZ1333+'GAME STATS'!AZ1392+'GAME STATS'!AZ1451+'GAME STATS'!AZ1510+'GAME STATS'!AZ1569+'GAME STATS'!AZ1628+'GAME STATS'!AZ1687+'GAME STATS'!AZ1746+'GAME STATS'!AZ1805+'GAME STATS'!AZ1864+'GAME STATS'!AZ1923+'GAME STATS'!AZ1982+'GAME STATS'!AZ2041+'GAME STATS'!AZ2100+'GAME STATS'!AZ2159+'GAME STATS'!AZ2218+'GAME STATS'!AZ2277+'GAME STATS'!AZ2336+'GAME STATS'!AZ2395+'GAME STATS'!AZ2454+'GAME STATS'!AZ2513+'GAME STATS'!AZ2572+'GAME STATS'!AZ2631+'GAME STATS'!AZ2690+'GAME STATS'!AZ2749+'GAME STATS'!AZ2808+'GAME STATS'!AZ2867+'GAME STATS'!AZ2926</f>
        <v>0</v>
      </c>
      <c r="AY33" s="698"/>
      <c r="AZ33" s="695">
        <f>'GAME STATS'!BB35+'GAME STATS'!BB94+'GAME STATS'!BB153+'GAME STATS'!BB212+'GAME STATS'!BB271+'GAME STATS'!BB330+'GAME STATS'!BB389+'GAME STATS'!BB448+'GAME STATS'!BB507+'GAME STATS'!BB566+'GAME STATS'!BB625+'GAME STATS'!BB684+'GAME STATS'!BB743+'GAME STATS'!BB802+'GAME STATS'!BB861+'GAME STATS'!BB920+'GAME STATS'!BB979+'GAME STATS'!BB1038+'GAME STATS'!BB1097+'GAME STATS'!BB1156+'GAME STATS'!BB1215+'GAME STATS'!BB1274+'GAME STATS'!BB1333+'GAME STATS'!BB1392+'GAME STATS'!BB1451+'GAME STATS'!BB1510+'GAME STATS'!BB1569+'GAME STATS'!BB1628+'GAME STATS'!BB1687+'GAME STATS'!BB1746+'GAME STATS'!BB1805+'GAME STATS'!BB1864+'GAME STATS'!BB1923+'GAME STATS'!BB1982+'GAME STATS'!BB2041+'GAME STATS'!BB2100+'GAME STATS'!BB2159+'GAME STATS'!BB2218+'GAME STATS'!BB2277+'GAME STATS'!BB2336+'GAME STATS'!BB2395+'GAME STATS'!BB2454+'GAME STATS'!BB2513+'GAME STATS'!BB2572+'GAME STATS'!BB2631+'GAME STATS'!BB2690+'GAME STATS'!BB2749+'GAME STATS'!BB2808+'GAME STATS'!BB2867+'GAME STATS'!BB2926</f>
        <v>0</v>
      </c>
      <c r="BA33" s="696"/>
      <c r="BB33" s="690">
        <f>IF(AX33=0,0,(AZ33/AX33)*100)</f>
        <v>0</v>
      </c>
      <c r="BC33" s="691"/>
      <c r="BD33" s="697">
        <f>Z33+AF33+AL33+AX33</f>
        <v>0</v>
      </c>
      <c r="BE33" s="698"/>
      <c r="BF33" s="695">
        <f>AB33+AH33+AN33+AZ33</f>
        <v>0</v>
      </c>
      <c r="BG33" s="696"/>
      <c r="BH33" s="690">
        <f>IF(BD33=0,0,(BF33/BD33)*100)</f>
        <v>0</v>
      </c>
      <c r="BI33" s="691"/>
      <c r="BJ33" s="781">
        <f>(AB33*2)+(AH33*2)+(AN33*3)+AZ33</f>
        <v>0</v>
      </c>
      <c r="BK33" s="782"/>
      <c r="BL33" s="783"/>
      <c r="BM33" s="135"/>
      <c r="BN33" s="135"/>
    </row>
    <row r="34" spans="1:66" ht="24.95" customHeight="1">
      <c r="A34" s="135"/>
      <c r="B34" s="759"/>
      <c r="C34" s="785" t="str">
        <f>IF(ROSTER!D$32="","",ROSTER!D$32)</f>
        <v/>
      </c>
      <c r="D34" s="786"/>
      <c r="E34" s="787"/>
      <c r="F34" s="697"/>
      <c r="G34" s="784"/>
      <c r="H34" s="669"/>
      <c r="I34" s="788"/>
      <c r="J34" s="700"/>
      <c r="K34" s="697"/>
      <c r="L34" s="698"/>
      <c r="M34" s="695"/>
      <c r="N34" s="696"/>
      <c r="O34" s="769" t="s">
        <v>16</v>
      </c>
      <c r="P34" s="770"/>
      <c r="Q34" s="697"/>
      <c r="R34" s="698"/>
      <c r="S34" s="695"/>
      <c r="T34" s="696"/>
      <c r="U34" s="771" t="s">
        <v>16</v>
      </c>
      <c r="V34" s="772"/>
      <c r="W34" s="700"/>
      <c r="X34" s="700"/>
      <c r="Y34" s="700"/>
      <c r="Z34" s="697"/>
      <c r="AA34" s="698"/>
      <c r="AB34" s="695"/>
      <c r="AC34" s="696"/>
      <c r="AD34" s="690"/>
      <c r="AE34" s="691"/>
      <c r="AF34" s="697"/>
      <c r="AG34" s="698"/>
      <c r="AH34" s="695"/>
      <c r="AI34" s="696"/>
      <c r="AJ34" s="690"/>
      <c r="AK34" s="691"/>
      <c r="AL34" s="697"/>
      <c r="AM34" s="698"/>
      <c r="AN34" s="695"/>
      <c r="AO34" s="696"/>
      <c r="AP34" s="690"/>
      <c r="AQ34" s="691"/>
      <c r="AR34" s="697"/>
      <c r="AS34" s="698"/>
      <c r="AT34" s="695"/>
      <c r="AU34" s="696"/>
      <c r="AV34" s="690"/>
      <c r="AW34" s="691"/>
      <c r="AX34" s="697"/>
      <c r="AY34" s="698"/>
      <c r="AZ34" s="695"/>
      <c r="BA34" s="696"/>
      <c r="BB34" s="690"/>
      <c r="BC34" s="691"/>
      <c r="BD34" s="697"/>
      <c r="BE34" s="698"/>
      <c r="BF34" s="695"/>
      <c r="BG34" s="696"/>
      <c r="BH34" s="690"/>
      <c r="BI34" s="691"/>
      <c r="BJ34" s="781"/>
      <c r="BK34" s="782"/>
      <c r="BL34" s="783"/>
      <c r="BM34" s="135"/>
      <c r="BN34" s="135"/>
    </row>
    <row r="35" spans="1:66" ht="24.95" customHeight="1">
      <c r="A35" s="135"/>
      <c r="B35" s="768" t="str">
        <f>IF(ROSTER!B34="","",ROSTER!B34)</f>
        <v/>
      </c>
      <c r="C35" s="789" t="str">
        <f>IF(ROSTER!C$34="","",ROSTER!C$34)</f>
        <v/>
      </c>
      <c r="D35" s="790"/>
      <c r="E35" s="791"/>
      <c r="F35" s="697">
        <f>'GAME STATS'!F37+'GAME STATS'!F96+'GAME STATS'!F155+'GAME STATS'!F214+'GAME STATS'!F273+'GAME STATS'!F332+'GAME STATS'!F391+'GAME STATS'!F450+'GAME STATS'!F509+'GAME STATS'!F568+'GAME STATS'!F627+'GAME STATS'!F686+'GAME STATS'!F745+'GAME STATS'!F804+'GAME STATS'!F863+'GAME STATS'!F922+'GAME STATS'!F981+'GAME STATS'!F1040+'GAME STATS'!F1099+'GAME STATS'!F1158+'GAME STATS'!F1217+'GAME STATS'!F1276+'GAME STATS'!F1335+'GAME STATS'!F1394+'GAME STATS'!F1453+'GAME STATS'!F1512+'GAME STATS'!F1571+'GAME STATS'!F1630+'GAME STATS'!F1689+'GAME STATS'!F1748+'GAME STATS'!F1807+'GAME STATS'!F1866+'GAME STATS'!F1925+'GAME STATS'!F1984+'GAME STATS'!F2043+'GAME STATS'!F2102+'GAME STATS'!F2161+'GAME STATS'!F2220+'GAME STATS'!F2279+'GAME STATS'!F2338+'GAME STATS'!F2397+'GAME STATS'!F2456+'GAME STATS'!F2515+'GAME STATS'!F2574+'GAME STATS'!F2633+'GAME STATS'!F2692+'GAME STATS'!F2751+'GAME STATS'!F2810+'GAME STATS'!F2869+'GAME STATS'!F2928</f>
        <v>0</v>
      </c>
      <c r="G35" s="784"/>
      <c r="H35" s="773">
        <f>'GAME STATS'!G37+'GAME STATS'!G96+'GAME STATS'!G155+'GAME STATS'!G214+'GAME STATS'!G273+'GAME STATS'!G332+'GAME STATS'!G391+'GAME STATS'!G450+'GAME STATS'!G509+'GAME STATS'!G568+'GAME STATS'!G627+'GAME STATS'!G686+'GAME STATS'!G745+'GAME STATS'!G804+'GAME STATS'!G863+'GAME STATS'!G922+'GAME STATS'!G981+'GAME STATS'!G1040+'GAME STATS'!G1099+'GAME STATS'!G1158+'GAME STATS'!G1217+'GAME STATS'!G1276+'GAME STATS'!G1335+'GAME STATS'!G1394+'GAME STATS'!G1453+'GAME STATS'!G1512+'GAME STATS'!G1571+'GAME STATS'!G1630+'GAME STATS'!G1689+'GAME STATS'!G1748+'GAME STATS'!G1807+'GAME STATS'!G1866+'GAME STATS'!G1925+'GAME STATS'!G1984+'GAME STATS'!G2043+'GAME STATS'!G2102+'GAME STATS'!G2161+'GAME STATS'!G2220+'GAME STATS'!G2279+'GAME STATS'!G2338+'GAME STATS'!G2397+'GAME STATS'!G2456+'GAME STATS'!G2515+'GAME STATS'!G2574+'GAME STATS'!G2633+'GAME STATS'!G2692+'GAME STATS'!G2751+'GAME STATS'!G2810+'GAME STATS'!G2869+'GAME STATS'!G2928</f>
        <v>0</v>
      </c>
      <c r="I35" s="774"/>
      <c r="J35" s="700">
        <f>'GAME STATS'!H37+'GAME STATS'!H96+'GAME STATS'!H155+'GAME STATS'!H214+'GAME STATS'!H273+'GAME STATS'!H332+'GAME STATS'!H391+'GAME STATS'!H450+'GAME STATS'!H509+'GAME STATS'!H568+'GAME STATS'!H627+'GAME STATS'!H686+'GAME STATS'!H745+'GAME STATS'!H804+'GAME STATS'!H863+'GAME STATS'!H922+'GAME STATS'!H981+'GAME STATS'!H1040+'GAME STATS'!H1099+'GAME STATS'!H1158+'GAME STATS'!H1217+'GAME STATS'!H1276+'GAME STATS'!H1335+'GAME STATS'!H1394+'GAME STATS'!H1453+'GAME STATS'!H1512+'GAME STATS'!H1571+'GAME STATS'!H1630+'GAME STATS'!H1689+'GAME STATS'!H1748+'GAME STATS'!H1807+'GAME STATS'!H1866+'GAME STATS'!H1925+'GAME STATS'!H1984+'GAME STATS'!H2043+'GAME STATS'!H2102+'GAME STATS'!H2161+'GAME STATS'!H2220+'GAME STATS'!H2279+'GAME STATS'!H2338+'GAME STATS'!H2397+'GAME STATS'!H2456+'GAME STATS'!H2515+'GAME STATS'!H2574+'GAME STATS'!H2633+'GAME STATS'!H2692+'GAME STATS'!H2751+'GAME STATS'!H2810+'GAME STATS'!H2869+'GAME STATS'!H2928</f>
        <v>0</v>
      </c>
      <c r="K35" s="697">
        <f>'GAME STATS'!J37+'GAME STATS'!J96+'GAME STATS'!J155+'GAME STATS'!J214+'GAME STATS'!J273+'GAME STATS'!J332+'GAME STATS'!J391+'GAME STATS'!J450+'GAME STATS'!J509+'GAME STATS'!J568+'GAME STATS'!J627+'GAME STATS'!J686+'GAME STATS'!J745+'GAME STATS'!J804+'GAME STATS'!J863+'GAME STATS'!J922+'GAME STATS'!J981+'GAME STATS'!J1040+'GAME STATS'!J1099+'GAME STATS'!J1158+'GAME STATS'!J1217+'GAME STATS'!J1276+'GAME STATS'!J1335+'GAME STATS'!J1394+'GAME STATS'!J1453+'GAME STATS'!J1512+'GAME STATS'!J1571+'GAME STATS'!J1630+'GAME STATS'!J1689+'GAME STATS'!J1748+'GAME STATS'!J1807+'GAME STATS'!J1866+'GAME STATS'!J1925+'GAME STATS'!J1984+'GAME STATS'!J2043+'GAME STATS'!J2102+'GAME STATS'!J2161+'GAME STATS'!J2220+'GAME STATS'!J2279+'GAME STATS'!J2338+'GAME STATS'!J2397+'GAME STATS'!J2456+'GAME STATS'!J2515+'GAME STATS'!J2574+'GAME STATS'!J2633+'GAME STATS'!J2692+'GAME STATS'!J2751+'GAME STATS'!J2810+'GAME STATS'!J2869+'GAME STATS'!J2928</f>
        <v>0</v>
      </c>
      <c r="L35" s="698"/>
      <c r="M35" s="695">
        <f>'GAME STATS'!L37+'GAME STATS'!L96+'GAME STATS'!L155+'GAME STATS'!L214+'GAME STATS'!L273+'GAME STATS'!L332+'GAME STATS'!L391+'GAME STATS'!L450+'GAME STATS'!L509+'GAME STATS'!L568+'GAME STATS'!L627+'GAME STATS'!L686+'GAME STATS'!L745+'GAME STATS'!L804+'GAME STATS'!L863+'GAME STATS'!L922+'GAME STATS'!L981+'GAME STATS'!L1040+'GAME STATS'!L1099+'GAME STATS'!L1158+'GAME STATS'!L1217+'GAME STATS'!L1276+'GAME STATS'!L1335+'GAME STATS'!L1394+'GAME STATS'!L1453+'GAME STATS'!L1512+'GAME STATS'!L1571+'GAME STATS'!L1630+'GAME STATS'!L1689+'GAME STATS'!L1748+'GAME STATS'!L1807+'GAME STATS'!L1866+'GAME STATS'!L1925+'GAME STATS'!L1984+'GAME STATS'!L2043+'GAME STATS'!L2102+'GAME STATS'!L2161+'GAME STATS'!L2220+'GAME STATS'!L2279+'GAME STATS'!L2338+'GAME STATS'!L2397+'GAME STATS'!L2456+'GAME STATS'!L2515+'GAME STATS'!L2574+'GAME STATS'!L2633+'GAME STATS'!L2692+'GAME STATS'!L2751+'GAME STATS'!L2810+'GAME STATS'!L2869+'GAME STATS'!L2928</f>
        <v>0</v>
      </c>
      <c r="N35" s="696"/>
      <c r="O35" s="769">
        <f>K35+M35</f>
        <v>0</v>
      </c>
      <c r="P35" s="770"/>
      <c r="Q35" s="697">
        <f>'GAME STATS'!P37+'GAME STATS'!P96+'GAME STATS'!P155+'GAME STATS'!P214+'GAME STATS'!P273+'GAME STATS'!P332+'GAME STATS'!P391+'GAME STATS'!P450+'GAME STATS'!P509+'GAME STATS'!P568+'GAME STATS'!P627+'GAME STATS'!P686+'GAME STATS'!P745+'GAME STATS'!P804+'GAME STATS'!P863+'GAME STATS'!P922+'GAME STATS'!P981+'GAME STATS'!P1040+'GAME STATS'!P1099+'GAME STATS'!P1158+'GAME STATS'!P1217+'GAME STATS'!P1276+'GAME STATS'!P1335+'GAME STATS'!P1394+'GAME STATS'!P1453+'GAME STATS'!P1512+'GAME STATS'!P1571+'GAME STATS'!P1630+'GAME STATS'!P1689+'GAME STATS'!P1748+'GAME STATS'!P1807+'GAME STATS'!P1866+'GAME STATS'!P1925+'GAME STATS'!P1984+'GAME STATS'!P2043+'GAME STATS'!P2102+'GAME STATS'!P2161+'GAME STATS'!P2220+'GAME STATS'!P2279+'GAME STATS'!P2338+'GAME STATS'!P2397+'GAME STATS'!P2456+'GAME STATS'!P2515+'GAME STATS'!P2574+'GAME STATS'!P2633+'GAME STATS'!P2692+'GAME STATS'!P2751+'GAME STATS'!P2810+'GAME STATS'!P2869+'GAME STATS'!P2928</f>
        <v>0</v>
      </c>
      <c r="R35" s="698"/>
      <c r="S35" s="695">
        <f>'GAME STATS'!R37+'GAME STATS'!R96+'GAME STATS'!R155+'GAME STATS'!R214+'GAME STATS'!R273+'GAME STATS'!R332+'GAME STATS'!R391+'GAME STATS'!R450+'GAME STATS'!R509+'GAME STATS'!R568+'GAME STATS'!R627+'GAME STATS'!R686+'GAME STATS'!R745+'GAME STATS'!R804+'GAME STATS'!R863+'GAME STATS'!R922+'GAME STATS'!R981+'GAME STATS'!R1040+'GAME STATS'!R1099+'GAME STATS'!R1158+'GAME STATS'!R1217+'GAME STATS'!R1276+'GAME STATS'!R1335+'GAME STATS'!R1394+'GAME STATS'!R1453+'GAME STATS'!R1512+'GAME STATS'!R1571+'GAME STATS'!R1630+'GAME STATS'!R1689+'GAME STATS'!R1748+'GAME STATS'!R1807+'GAME STATS'!R1866+'GAME STATS'!R1925+'GAME STATS'!R1984+'GAME STATS'!R2043+'GAME STATS'!R2102+'GAME STATS'!R2161+'GAME STATS'!R2220+'GAME STATS'!R2279+'GAME STATS'!R2338+'GAME STATS'!R2397+'GAME STATS'!R2456+'GAME STATS'!R2515+'GAME STATS'!R2574+'GAME STATS'!R2633+'GAME STATS'!R2692+'GAME STATS'!R2751+'GAME STATS'!R2810+'GAME STATS'!R2869+'GAME STATS'!R2928</f>
        <v>0</v>
      </c>
      <c r="T35" s="696"/>
      <c r="U35" s="771">
        <f>S35-Q35</f>
        <v>0</v>
      </c>
      <c r="V35" s="772"/>
      <c r="W35" s="700">
        <f>'GAME STATS'!V37+'GAME STATS'!V96+'GAME STATS'!V155+'GAME STATS'!V214+'GAME STATS'!V273+'GAME STATS'!V332+'GAME STATS'!V391+'GAME STATS'!V450+'GAME STATS'!V509+'GAME STATS'!V568+'GAME STATS'!V627+'GAME STATS'!V686+'GAME STATS'!V745+'GAME STATS'!V804+'GAME STATS'!V863+'GAME STATS'!V922+'GAME STATS'!V981+'GAME STATS'!V1040+'GAME STATS'!V1099+'GAME STATS'!V1158+'GAME STATS'!V1217+'GAME STATS'!V1276+'GAME STATS'!V1335+'GAME STATS'!V1394+'GAME STATS'!V1453+'GAME STATS'!V1512+'GAME STATS'!V1571+'GAME STATS'!U1630+'GAME STATS'!U1689+'GAME STATS'!U1748+'GAME STATS'!U1807+'GAME STATS'!U1866+'GAME STATS'!U1925+'GAME STATS'!U1984+'GAME STATS'!V2043+'GAME STATS'!V2102+'GAME STATS'!V2161+'GAME STATS'!V2220+'GAME STATS'!V2279+'GAME STATS'!V2338+'GAME STATS'!V2397+'GAME STATS'!V2456+'GAME STATS'!V2515+'GAME STATS'!V2574+'GAME STATS'!V2633+'GAME STATS'!V2692+'GAME STATS'!V2751+'GAME STATS'!V2810+'GAME STATS'!V2869+'GAME STATS'!V2928</f>
        <v>0</v>
      </c>
      <c r="X35" s="700">
        <f>'GAME STATS'!X37+'GAME STATS'!X96+'GAME STATS'!X155+'GAME STATS'!X214+'GAME STATS'!X273+'GAME STATS'!X332+'GAME STATS'!X391+'GAME STATS'!X450+'GAME STATS'!X509+'GAME STATS'!X568+'GAME STATS'!X627+'GAME STATS'!X686+'GAME STATS'!X745+'GAME STATS'!X804+'GAME STATS'!X863+'GAME STATS'!X922+'GAME STATS'!X981+'GAME STATS'!X1040+'GAME STATS'!X1099+'GAME STATS'!X1158+'GAME STATS'!X1217+'GAME STATS'!X1276+'GAME STATS'!X1335+'GAME STATS'!X1394+'GAME STATS'!X1453+'GAME STATS'!X1512+'GAME STATS'!X1571+'GAME STATS'!V1630+'GAME STATS'!V1689+'GAME STATS'!V1748+'GAME STATS'!V1807+'GAME STATS'!V1866+'GAME STATS'!V1925+'GAME STATS'!V1984+'GAME STATS'!X2043+'GAME STATS'!X2102+'GAME STATS'!X2161+'GAME STATS'!X2220+'GAME STATS'!X2279+'GAME STATS'!X2338+'GAME STATS'!X2397+'GAME STATS'!X2456+'GAME STATS'!X2515+'GAME STATS'!X2574+'GAME STATS'!X2633+'GAME STATS'!X2692+'GAME STATS'!X2751+'GAME STATS'!X2810+'GAME STATS'!X2869+'GAME STATS'!X2928</f>
        <v>0</v>
      </c>
      <c r="Y35" s="700">
        <f>'GAME STATS'!Z37+'GAME STATS'!Z96+'GAME STATS'!Z155+'GAME STATS'!Z214+'GAME STATS'!Z273+'GAME STATS'!Z332+'GAME STATS'!Z391+'GAME STATS'!Z450+'GAME STATS'!Z509+'GAME STATS'!Z568+'GAME STATS'!Z627+'GAME STATS'!Z686+'GAME STATS'!Z745+'GAME STATS'!Z804+'GAME STATS'!Z863+'GAME STATS'!Z922+'GAME STATS'!Z981+'GAME STATS'!Z1040+'GAME STATS'!Z1099+'GAME STATS'!Z1158+'GAME STATS'!Z1217+'GAME STATS'!Z1276+'GAME STATS'!Z1335+'GAME STATS'!Z1394+'GAME STATS'!Z1453+'GAME STATS'!Z1512+'GAME STATS'!Z1571+'GAME STATS'!W1630+'GAME STATS'!W1689+'GAME STATS'!W1748+'GAME STATS'!W1807+'GAME STATS'!W1866+'GAME STATS'!W1925+'GAME STATS'!W1984+'GAME STATS'!Z2043+'GAME STATS'!Z2102+'GAME STATS'!Z2161+'GAME STATS'!Z2220+'GAME STATS'!Z2279+'GAME STATS'!Z2338+'GAME STATS'!Z2397+'GAME STATS'!Z2456+'GAME STATS'!Z2515+'GAME STATS'!Z2574+'GAME STATS'!Z2633+'GAME STATS'!Z2692+'GAME STATS'!Z2751+'GAME STATS'!Z2810+'GAME STATS'!Z2869+'GAME STATS'!Z2928</f>
        <v>0</v>
      </c>
      <c r="Z35" s="697">
        <f>'GAME STATS'!AB37+'GAME STATS'!AB96+'GAME STATS'!AB155+'GAME STATS'!AB214+'GAME STATS'!AB273+'GAME STATS'!AB332+'GAME STATS'!AB391+'GAME STATS'!AB450+'GAME STATS'!AB509+'GAME STATS'!AB568+'GAME STATS'!AB627+'GAME STATS'!AB686+'GAME STATS'!AB745+'GAME STATS'!AB804+'GAME STATS'!AB863+'GAME STATS'!AB922+'GAME STATS'!AB981+'GAME STATS'!AB1040+'GAME STATS'!AB1099+'GAME STATS'!AB1158+'GAME STATS'!AB1217+'GAME STATS'!AB1276+'GAME STATS'!AB1335+'GAME STATS'!AB1394+'GAME STATS'!AB1453+'GAME STATS'!AB1512+'GAME STATS'!AB1571+'GAME STATS'!AB1630+'GAME STATS'!AB1689+'GAME STATS'!AB1748+'GAME STATS'!AB1807+'GAME STATS'!AB1866+'GAME STATS'!AB1925+'GAME STATS'!AB1984+'GAME STATS'!AB2043+'GAME STATS'!AB2102+'GAME STATS'!AB2161+'GAME STATS'!AB2220+'GAME STATS'!AB2279+'GAME STATS'!AB2338+'GAME STATS'!AB2397+'GAME STATS'!AB2456+'GAME STATS'!AB2515+'GAME STATS'!AB2574+'GAME STATS'!AB2633+'GAME STATS'!AB2692+'GAME STATS'!AB2751+'GAME STATS'!AB2810+'GAME STATS'!AB2869+'GAME STATS'!AB2928</f>
        <v>0</v>
      </c>
      <c r="AA35" s="698"/>
      <c r="AB35" s="695">
        <f>'GAME STATS'!AD37+'GAME STATS'!AD96+'GAME STATS'!AD155+'GAME STATS'!AD214+'GAME STATS'!AD273+'GAME STATS'!AD332+'GAME STATS'!AD391+'GAME STATS'!AD450+'GAME STATS'!AD509+'GAME STATS'!AD568+'GAME STATS'!AD627+'GAME STATS'!AD686+'GAME STATS'!AD745+'GAME STATS'!AD804+'GAME STATS'!AD863+'GAME STATS'!AD922+'GAME STATS'!AD981+'GAME STATS'!AD1040+'GAME STATS'!AD1099+'GAME STATS'!AD1158+'GAME STATS'!AD1217+'GAME STATS'!AD1276+'GAME STATS'!AD1335+'GAME STATS'!AD1394+'GAME STATS'!AD1453+'GAME STATS'!AD1512+'GAME STATS'!AD1571+'GAME STATS'!AD1630+'GAME STATS'!AD1689+'GAME STATS'!AD1748+'GAME STATS'!AD1807+'GAME STATS'!AD1866+'GAME STATS'!AD1925+'GAME STATS'!AD1984+'GAME STATS'!AD2043+'GAME STATS'!AD2102+'GAME STATS'!AD2161+'GAME STATS'!AD2220+'GAME STATS'!AD2279+'GAME STATS'!AD2338+'GAME STATS'!AD2397+'GAME STATS'!AD2456+'GAME STATS'!AD2515+'GAME STATS'!AD2574+'GAME STATS'!AD2633+'GAME STATS'!AD2692+'GAME STATS'!AD2751+'GAME STATS'!AD2810+'GAME STATS'!AD2869+'GAME STATS'!AD2928</f>
        <v>0</v>
      </c>
      <c r="AC35" s="696"/>
      <c r="AD35" s="690">
        <f>IF(Z35=0,0,(AB35/Z35)*100)</f>
        <v>0</v>
      </c>
      <c r="AE35" s="691"/>
      <c r="AF35" s="697">
        <f>'GAME STATS'!AH37+'GAME STATS'!AH96+'GAME STATS'!AH155+'GAME STATS'!AH214+'GAME STATS'!AH273+'GAME STATS'!AH332+'GAME STATS'!AH391+'GAME STATS'!AH450+'GAME STATS'!AH509+'GAME STATS'!AH568+'GAME STATS'!AH627+'GAME STATS'!AH686+'GAME STATS'!AH745+'GAME STATS'!AH804+'GAME STATS'!AH863+'GAME STATS'!AH922+'GAME STATS'!AH981+'GAME STATS'!AH1040+'GAME STATS'!AH1099+'GAME STATS'!AH1158+'GAME STATS'!AH1217+'GAME STATS'!AH1276+'GAME STATS'!AH1335+'GAME STATS'!AH1394+'GAME STATS'!AH1453+'GAME STATS'!AH1512+'GAME STATS'!AH1571+'GAME STATS'!AH1630+'GAME STATS'!AH1689+'GAME STATS'!AH1748+'GAME STATS'!AH1807+'GAME STATS'!AH1866+'GAME STATS'!AH1925+'GAME STATS'!AH1984+'GAME STATS'!AH2043+'GAME STATS'!AH2102+'GAME STATS'!AH2161+'GAME STATS'!AH2220+'GAME STATS'!AH2279+'GAME STATS'!AH2338+'GAME STATS'!AH2397+'GAME STATS'!AH2456+'GAME STATS'!AH2515+'GAME STATS'!AH2574+'GAME STATS'!AH2633+'GAME STATS'!AH2692+'GAME STATS'!AH2751+'GAME STATS'!AH2810+'GAME STATS'!AH2869+'GAME STATS'!AH2928</f>
        <v>0</v>
      </c>
      <c r="AG35" s="698"/>
      <c r="AH35" s="695">
        <f>'GAME STATS'!AJ37+'GAME STATS'!AJ96+'GAME STATS'!AJ155+'GAME STATS'!AJ214+'GAME STATS'!AJ273+'GAME STATS'!AJ332+'GAME STATS'!AJ391+'GAME STATS'!AJ450+'GAME STATS'!AJ509+'GAME STATS'!AJ568+'GAME STATS'!AJ627+'GAME STATS'!AJ686+'GAME STATS'!AJ745+'GAME STATS'!AJ804+'GAME STATS'!AJ863+'GAME STATS'!AJ922+'GAME STATS'!AJ981+'GAME STATS'!AJ1040+'GAME STATS'!AJ1099+'GAME STATS'!AJ1158+'GAME STATS'!AJ1217+'GAME STATS'!AJ1276+'GAME STATS'!AJ1335+'GAME STATS'!AJ1394+'GAME STATS'!AJ1453+'GAME STATS'!AJ1512+'GAME STATS'!AJ1571+'GAME STATS'!AJ1630+'GAME STATS'!AJ1689+'GAME STATS'!AJ1748+'GAME STATS'!AJ1807+'GAME STATS'!AJ1866+'GAME STATS'!AJ1925+'GAME STATS'!AJ1984+'GAME STATS'!AJ2043+'GAME STATS'!AJ2102+'GAME STATS'!AJ2161+'GAME STATS'!AJ2220+'GAME STATS'!AJ2279+'GAME STATS'!AJ2338+'GAME STATS'!AJ2397+'GAME STATS'!AJ2456+'GAME STATS'!AJ2515+'GAME STATS'!AJ2574+'GAME STATS'!AJ2633+'GAME STATS'!AJ2692+'GAME STATS'!AJ2751+'GAME STATS'!AJ2810+'GAME STATS'!AJ2869+'GAME STATS'!AJ2928</f>
        <v>0</v>
      </c>
      <c r="AI35" s="696"/>
      <c r="AJ35" s="690">
        <f>IF(AF35=0,0,(AH35/AF35)*100)</f>
        <v>0</v>
      </c>
      <c r="AK35" s="691"/>
      <c r="AL35" s="697">
        <f>'GAME STATS'!AN37+'GAME STATS'!AN96+'GAME STATS'!AN155+'GAME STATS'!AN214+'GAME STATS'!AN273+'GAME STATS'!AN332+'GAME STATS'!AN391+'GAME STATS'!AN450+'GAME STATS'!AN509+'GAME STATS'!AN568+'GAME STATS'!AN627+'GAME STATS'!AN686+'GAME STATS'!AN745+'GAME STATS'!AN804+'GAME STATS'!AN863+'GAME STATS'!AN922+'GAME STATS'!AN981+'GAME STATS'!AN1040+'GAME STATS'!AN1099+'GAME STATS'!AN1158+'GAME STATS'!AN1217+'GAME STATS'!AN1276+'GAME STATS'!AN1335+'GAME STATS'!AN1394+'GAME STATS'!AN1453+'GAME STATS'!AN1512+'GAME STATS'!AN1571+'GAME STATS'!AN1630+'GAME STATS'!AN1689+'GAME STATS'!AN1748+'GAME STATS'!AN1807+'GAME STATS'!AN1866+'GAME STATS'!AN1925+'GAME STATS'!AN1984+'GAME STATS'!AN2043+'GAME STATS'!AN2102+'GAME STATS'!AN2161+'GAME STATS'!AN2220+'GAME STATS'!AN2279+'GAME STATS'!AN2338+'GAME STATS'!AN2397+'GAME STATS'!AN2456+'GAME STATS'!AN2515+'GAME STATS'!AN2574+'GAME STATS'!AN2633+'GAME STATS'!AN2692+'GAME STATS'!AN2751+'GAME STATS'!AN2810+'GAME STATS'!AN2869+'GAME STATS'!AN2928</f>
        <v>0</v>
      </c>
      <c r="AM35" s="698"/>
      <c r="AN35" s="695">
        <f>'GAME STATS'!AP37+'GAME STATS'!AP96+'GAME STATS'!AP155+'GAME STATS'!AP214+'GAME STATS'!AP273+'GAME STATS'!AP332+'GAME STATS'!AP391+'GAME STATS'!AP450+'GAME STATS'!AP509+'GAME STATS'!AP568+'GAME STATS'!AP627+'GAME STATS'!AP686+'GAME STATS'!AP745+'GAME STATS'!AP804+'GAME STATS'!AP863+'GAME STATS'!AP922+'GAME STATS'!AP981+'GAME STATS'!AP1040+'GAME STATS'!AP1099+'GAME STATS'!AP1158+'GAME STATS'!AP1217+'GAME STATS'!AP1276+'GAME STATS'!AP1335+'GAME STATS'!AP1394+'GAME STATS'!AP1453+'GAME STATS'!AP1512+'GAME STATS'!AP1571+'GAME STATS'!AP1630+'GAME STATS'!AP1689+'GAME STATS'!AP1748+'GAME STATS'!AP1807+'GAME STATS'!AP1866+'GAME STATS'!AP1925+'GAME STATS'!AP1984+'GAME STATS'!AP2043+'GAME STATS'!AP2102+'GAME STATS'!AP2161+'GAME STATS'!AP2220+'GAME STATS'!AP2279+'GAME STATS'!AP2338+'GAME STATS'!AP2397+'GAME STATS'!AP2456+'GAME STATS'!AP2515+'GAME STATS'!AP2574+'GAME STATS'!AP2633+'GAME STATS'!AP2692+'GAME STATS'!AP2751+'GAME STATS'!AP2810+'GAME STATS'!AP2869+'GAME STATS'!AP2928</f>
        <v>0</v>
      </c>
      <c r="AO35" s="696"/>
      <c r="AP35" s="690">
        <f>IF(AL35=0,0,(AN35/AL35)*100)</f>
        <v>0</v>
      </c>
      <c r="AQ35" s="691"/>
      <c r="AR35" s="697">
        <f>Z35+AF35+AL35</f>
        <v>0</v>
      </c>
      <c r="AS35" s="698"/>
      <c r="AT35" s="695">
        <f>AB35+AH35+AN35</f>
        <v>0</v>
      </c>
      <c r="AU35" s="696"/>
      <c r="AV35" s="690">
        <f>IF(AR35=0,0,(AT35/AR35)*100)</f>
        <v>0</v>
      </c>
      <c r="AW35" s="691"/>
      <c r="AX35" s="697">
        <f>'GAME STATS'!AZ37+'GAME STATS'!AZ96+'GAME STATS'!AZ155+'GAME STATS'!AZ214+'GAME STATS'!AZ273+'GAME STATS'!AZ332+'GAME STATS'!AZ391+'GAME STATS'!AZ450+'GAME STATS'!AZ509+'GAME STATS'!AZ568+'GAME STATS'!AZ627+'GAME STATS'!AZ686+'GAME STATS'!AZ745+'GAME STATS'!AZ804+'GAME STATS'!AZ863+'GAME STATS'!AZ922+'GAME STATS'!AZ981+'GAME STATS'!AZ1040+'GAME STATS'!AZ1099+'GAME STATS'!AZ1158+'GAME STATS'!AZ1217+'GAME STATS'!AZ1276+'GAME STATS'!AZ1335+'GAME STATS'!AZ1394+'GAME STATS'!AZ1453+'GAME STATS'!AZ1512+'GAME STATS'!AZ1571+'GAME STATS'!AZ1630+'GAME STATS'!AZ1689+'GAME STATS'!AZ1748+'GAME STATS'!AZ1807+'GAME STATS'!AZ1866+'GAME STATS'!AZ1925+'GAME STATS'!AZ1984+'GAME STATS'!AZ2043+'GAME STATS'!AZ2102+'GAME STATS'!AZ2161+'GAME STATS'!AZ2220+'GAME STATS'!AZ2279+'GAME STATS'!AZ2338+'GAME STATS'!AZ2397+'GAME STATS'!AZ2456+'GAME STATS'!AZ2515+'GAME STATS'!AZ2574+'GAME STATS'!AZ2633+'GAME STATS'!AZ2692+'GAME STATS'!AZ2751+'GAME STATS'!AZ2810+'GAME STATS'!AZ2869+'GAME STATS'!AZ2928</f>
        <v>0</v>
      </c>
      <c r="AY35" s="698"/>
      <c r="AZ35" s="695">
        <f>'GAME STATS'!BB37+'GAME STATS'!BB96+'GAME STATS'!BB155+'GAME STATS'!BB214+'GAME STATS'!BB273+'GAME STATS'!BB332+'GAME STATS'!BB391+'GAME STATS'!BB450+'GAME STATS'!BB509+'GAME STATS'!BB568+'GAME STATS'!BB627+'GAME STATS'!BB686+'GAME STATS'!BB745+'GAME STATS'!BB804+'GAME STATS'!BB863+'GAME STATS'!BB922+'GAME STATS'!BB981+'GAME STATS'!BB1040+'GAME STATS'!BB1099+'GAME STATS'!BB1158+'GAME STATS'!BB1217+'GAME STATS'!BB1276+'GAME STATS'!BB1335+'GAME STATS'!BB1394+'GAME STATS'!BB1453+'GAME STATS'!BB1512+'GAME STATS'!BB1571+'GAME STATS'!BB1630+'GAME STATS'!BB1689+'GAME STATS'!BB1748+'GAME STATS'!BB1807+'GAME STATS'!BB1866+'GAME STATS'!BB1925+'GAME STATS'!BB1984+'GAME STATS'!BB2043+'GAME STATS'!BB2102+'GAME STATS'!BB2161+'GAME STATS'!BB2220+'GAME STATS'!BB2279+'GAME STATS'!BB2338+'GAME STATS'!BB2397+'GAME STATS'!BB2456+'GAME STATS'!BB2515+'GAME STATS'!BB2574+'GAME STATS'!BB2633+'GAME STATS'!BB2692+'GAME STATS'!BB2751+'GAME STATS'!BB2810+'GAME STATS'!BB2869+'GAME STATS'!BB2928</f>
        <v>0</v>
      </c>
      <c r="BA35" s="696"/>
      <c r="BB35" s="690">
        <f>IF(AX35=0,0,(AZ35/AX35)*100)</f>
        <v>0</v>
      </c>
      <c r="BC35" s="691"/>
      <c r="BD35" s="697">
        <f>Z35+AF35+AL35+AX35</f>
        <v>0</v>
      </c>
      <c r="BE35" s="698"/>
      <c r="BF35" s="695">
        <f>AB35+AH35+AN35+AZ35</f>
        <v>0</v>
      </c>
      <c r="BG35" s="696"/>
      <c r="BH35" s="690">
        <f>IF(BD35=0,0,(BF35/BD35)*100)</f>
        <v>0</v>
      </c>
      <c r="BI35" s="691"/>
      <c r="BJ35" s="781">
        <f>(AB35*2)+(AH35*2)+(AN35*3)+AZ35</f>
        <v>0</v>
      </c>
      <c r="BK35" s="782"/>
      <c r="BL35" s="783"/>
      <c r="BM35" s="135"/>
      <c r="BN35" s="135"/>
    </row>
    <row r="36" spans="1:66" ht="24.95" customHeight="1">
      <c r="A36" s="135"/>
      <c r="B36" s="759"/>
      <c r="C36" s="785" t="str">
        <f>IF(ROSTER!D$34="","",ROSTER!D$34)</f>
        <v/>
      </c>
      <c r="D36" s="786"/>
      <c r="E36" s="787"/>
      <c r="F36" s="697"/>
      <c r="G36" s="784"/>
      <c r="H36" s="669"/>
      <c r="I36" s="788"/>
      <c r="J36" s="700"/>
      <c r="K36" s="697"/>
      <c r="L36" s="698"/>
      <c r="M36" s="695"/>
      <c r="N36" s="696"/>
      <c r="O36" s="769" t="s">
        <v>16</v>
      </c>
      <c r="P36" s="770"/>
      <c r="Q36" s="697"/>
      <c r="R36" s="698"/>
      <c r="S36" s="695"/>
      <c r="T36" s="696"/>
      <c r="U36" s="771" t="s">
        <v>16</v>
      </c>
      <c r="V36" s="772"/>
      <c r="W36" s="700"/>
      <c r="X36" s="700"/>
      <c r="Y36" s="700"/>
      <c r="Z36" s="697"/>
      <c r="AA36" s="698"/>
      <c r="AB36" s="695"/>
      <c r="AC36" s="696"/>
      <c r="AD36" s="690"/>
      <c r="AE36" s="691"/>
      <c r="AF36" s="697"/>
      <c r="AG36" s="698"/>
      <c r="AH36" s="695"/>
      <c r="AI36" s="696"/>
      <c r="AJ36" s="690"/>
      <c r="AK36" s="691"/>
      <c r="AL36" s="697"/>
      <c r="AM36" s="698"/>
      <c r="AN36" s="695"/>
      <c r="AO36" s="696"/>
      <c r="AP36" s="690"/>
      <c r="AQ36" s="691"/>
      <c r="AR36" s="697"/>
      <c r="AS36" s="698"/>
      <c r="AT36" s="695"/>
      <c r="AU36" s="696"/>
      <c r="AV36" s="690"/>
      <c r="AW36" s="691"/>
      <c r="AX36" s="697"/>
      <c r="AY36" s="698"/>
      <c r="AZ36" s="695"/>
      <c r="BA36" s="696"/>
      <c r="BB36" s="690"/>
      <c r="BC36" s="691"/>
      <c r="BD36" s="697"/>
      <c r="BE36" s="698"/>
      <c r="BF36" s="695"/>
      <c r="BG36" s="696"/>
      <c r="BH36" s="690"/>
      <c r="BI36" s="691"/>
      <c r="BJ36" s="781"/>
      <c r="BK36" s="782"/>
      <c r="BL36" s="783"/>
      <c r="BM36" s="135"/>
      <c r="BN36" s="135"/>
    </row>
    <row r="37" spans="1:66" ht="24.95" customHeight="1">
      <c r="A37" s="135"/>
      <c r="B37" s="768" t="str">
        <f>IF(ROSTER!B36="","",ROSTER!B36)</f>
        <v/>
      </c>
      <c r="C37" s="789" t="str">
        <f>IF(ROSTER!C$36="","",ROSTER!C$36)</f>
        <v/>
      </c>
      <c r="D37" s="790"/>
      <c r="E37" s="791"/>
      <c r="F37" s="697">
        <f>'GAME STATS'!F39+'GAME STATS'!F98+'GAME STATS'!F157+'GAME STATS'!F216+'GAME STATS'!F275+'GAME STATS'!F334+'GAME STATS'!F393+'GAME STATS'!F452+'GAME STATS'!F511+'GAME STATS'!F570+'GAME STATS'!F629+'GAME STATS'!F688+'GAME STATS'!F747+'GAME STATS'!F806+'GAME STATS'!F865+'GAME STATS'!F924+'GAME STATS'!F983+'GAME STATS'!F1042+'GAME STATS'!F1101+'GAME STATS'!F1160+'GAME STATS'!F1219+'GAME STATS'!F1278+'GAME STATS'!F1337+'GAME STATS'!F1396+'GAME STATS'!F1455+'GAME STATS'!F1514+'GAME STATS'!F1573+'GAME STATS'!F1632+'GAME STATS'!F1691+'GAME STATS'!F1750+'GAME STATS'!F1809+'GAME STATS'!F1868+'GAME STATS'!F1927+'GAME STATS'!F1986+'GAME STATS'!F2045+'GAME STATS'!F2104+'GAME STATS'!F2163+'GAME STATS'!F2222+'GAME STATS'!F2281+'GAME STATS'!F2340+'GAME STATS'!F2399+'GAME STATS'!F2458+'GAME STATS'!F2517+'GAME STATS'!F2576+'GAME STATS'!F2635+'GAME STATS'!F2694+'GAME STATS'!F2753+'GAME STATS'!F2812+'GAME STATS'!F2871+'GAME STATS'!F2930</f>
        <v>0</v>
      </c>
      <c r="G37" s="784"/>
      <c r="H37" s="773">
        <f>'GAME STATS'!G39+'GAME STATS'!G98+'GAME STATS'!G157+'GAME STATS'!G216+'GAME STATS'!G275+'GAME STATS'!G334+'GAME STATS'!G393+'GAME STATS'!G452+'GAME STATS'!G511+'GAME STATS'!G570+'GAME STATS'!G629+'GAME STATS'!G688+'GAME STATS'!G747+'GAME STATS'!G806+'GAME STATS'!G865+'GAME STATS'!G924+'GAME STATS'!G983+'GAME STATS'!G1042+'GAME STATS'!G1101+'GAME STATS'!G1160+'GAME STATS'!G1219+'GAME STATS'!G1278+'GAME STATS'!G1337+'GAME STATS'!G1396+'GAME STATS'!G1455+'GAME STATS'!G1514+'GAME STATS'!G1573+'GAME STATS'!G1632+'GAME STATS'!G1691+'GAME STATS'!G1750+'GAME STATS'!G1809+'GAME STATS'!G1868+'GAME STATS'!G1927+'GAME STATS'!G1986+'GAME STATS'!G2045+'GAME STATS'!G2104+'GAME STATS'!G2163+'GAME STATS'!G2222+'GAME STATS'!G2281+'GAME STATS'!G2340+'GAME STATS'!G2399+'GAME STATS'!G2458+'GAME STATS'!G2517+'GAME STATS'!G2576+'GAME STATS'!G2635+'GAME STATS'!G2694+'GAME STATS'!G2753+'GAME STATS'!G2812+'GAME STATS'!G2871+'GAME STATS'!G2930</f>
        <v>0</v>
      </c>
      <c r="I37" s="774"/>
      <c r="J37" s="700">
        <f>'GAME STATS'!H39+'GAME STATS'!H98+'GAME STATS'!H157+'GAME STATS'!H216+'GAME STATS'!H275+'GAME STATS'!H334+'GAME STATS'!H393+'GAME STATS'!H452+'GAME STATS'!H511+'GAME STATS'!H570+'GAME STATS'!H629+'GAME STATS'!H688+'GAME STATS'!H747+'GAME STATS'!H806+'GAME STATS'!H865+'GAME STATS'!H924+'GAME STATS'!H983+'GAME STATS'!H1042+'GAME STATS'!H1101+'GAME STATS'!H1160+'GAME STATS'!H1219+'GAME STATS'!H1278+'GAME STATS'!H1337+'GAME STATS'!H1396+'GAME STATS'!H1455+'GAME STATS'!H1514+'GAME STATS'!H1573+'GAME STATS'!H1632+'GAME STATS'!H1691+'GAME STATS'!H1750+'GAME STATS'!H1809+'GAME STATS'!H1868+'GAME STATS'!H1927+'GAME STATS'!H1986+'GAME STATS'!H2045+'GAME STATS'!H2104+'GAME STATS'!H2163+'GAME STATS'!H2222+'GAME STATS'!H2281+'GAME STATS'!H2340+'GAME STATS'!H2399+'GAME STATS'!H2458+'GAME STATS'!H2517+'GAME STATS'!H2576+'GAME STATS'!H2635+'GAME STATS'!H2694+'GAME STATS'!H2753+'GAME STATS'!H2812+'GAME STATS'!H2871+'GAME STATS'!H2930</f>
        <v>0</v>
      </c>
      <c r="K37" s="697">
        <f>'GAME STATS'!J39+'GAME STATS'!J98+'GAME STATS'!J157+'GAME STATS'!J216+'GAME STATS'!J275+'GAME STATS'!J334+'GAME STATS'!J393+'GAME STATS'!J452+'GAME STATS'!J511+'GAME STATS'!J570+'GAME STATS'!J629+'GAME STATS'!J688+'GAME STATS'!J747+'GAME STATS'!J806+'GAME STATS'!J865+'GAME STATS'!J924+'GAME STATS'!J983+'GAME STATS'!J1042+'GAME STATS'!J1101+'GAME STATS'!J1160+'GAME STATS'!J1219+'GAME STATS'!J1278+'GAME STATS'!J1337+'GAME STATS'!J1396+'GAME STATS'!J1455+'GAME STATS'!J1514+'GAME STATS'!J1573+'GAME STATS'!J1632+'GAME STATS'!J1691+'GAME STATS'!J1750+'GAME STATS'!J1809+'GAME STATS'!J1868+'GAME STATS'!J1927+'GAME STATS'!J1986+'GAME STATS'!J2045+'GAME STATS'!J2104+'GAME STATS'!J2163+'GAME STATS'!J2222+'GAME STATS'!J2281+'GAME STATS'!J2340+'GAME STATS'!J2399+'GAME STATS'!J2458+'GAME STATS'!J2517+'GAME STATS'!J2576+'GAME STATS'!J2635+'GAME STATS'!J2694+'GAME STATS'!J2753+'GAME STATS'!J2812+'GAME STATS'!J2871+'GAME STATS'!J2930</f>
        <v>0</v>
      </c>
      <c r="L37" s="698"/>
      <c r="M37" s="695">
        <f>'GAME STATS'!L39+'GAME STATS'!L98+'GAME STATS'!L157+'GAME STATS'!L216+'GAME STATS'!L275+'GAME STATS'!L334+'GAME STATS'!L393+'GAME STATS'!L452+'GAME STATS'!L511+'GAME STATS'!L570+'GAME STATS'!L629+'GAME STATS'!L688+'GAME STATS'!L747+'GAME STATS'!L806+'GAME STATS'!L865+'GAME STATS'!L924+'GAME STATS'!L983+'GAME STATS'!L1042+'GAME STATS'!L1101+'GAME STATS'!L1160+'GAME STATS'!L1219+'GAME STATS'!L1278+'GAME STATS'!L1337+'GAME STATS'!L1396+'GAME STATS'!L1455+'GAME STATS'!L1514+'GAME STATS'!L1573+'GAME STATS'!L1632+'GAME STATS'!L1691+'GAME STATS'!L1750+'GAME STATS'!L1809+'GAME STATS'!L1868+'GAME STATS'!L1927+'GAME STATS'!L1986+'GAME STATS'!L2045+'GAME STATS'!L2104+'GAME STATS'!L2163+'GAME STATS'!L2222+'GAME STATS'!L2281+'GAME STATS'!L2340+'GAME STATS'!L2399+'GAME STATS'!L2458+'GAME STATS'!L2517+'GAME STATS'!L2576+'GAME STATS'!L2635+'GAME STATS'!L2694+'GAME STATS'!L2753+'GAME STATS'!L2812+'GAME STATS'!L2871+'GAME STATS'!L2930</f>
        <v>0</v>
      </c>
      <c r="N37" s="696"/>
      <c r="O37" s="769">
        <f>K37+M37</f>
        <v>0</v>
      </c>
      <c r="P37" s="770"/>
      <c r="Q37" s="697">
        <f>'GAME STATS'!P39+'GAME STATS'!P98+'GAME STATS'!P157+'GAME STATS'!P216+'GAME STATS'!P275+'GAME STATS'!P334+'GAME STATS'!P393+'GAME STATS'!P452+'GAME STATS'!P511+'GAME STATS'!P570+'GAME STATS'!P629+'GAME STATS'!P688+'GAME STATS'!P747+'GAME STATS'!P806+'GAME STATS'!P865+'GAME STATS'!P924+'GAME STATS'!P983+'GAME STATS'!P1042+'GAME STATS'!P1101+'GAME STATS'!P1160+'GAME STATS'!P1219+'GAME STATS'!P1278+'GAME STATS'!P1337+'GAME STATS'!P1396+'GAME STATS'!P1455+'GAME STATS'!P1514+'GAME STATS'!P1573+'GAME STATS'!P1632+'GAME STATS'!P1691+'GAME STATS'!P1750+'GAME STATS'!P1809+'GAME STATS'!P1868+'GAME STATS'!P1927+'GAME STATS'!P1986+'GAME STATS'!P2045+'GAME STATS'!P2104+'GAME STATS'!P2163+'GAME STATS'!P2222+'GAME STATS'!P2281+'GAME STATS'!P2340+'GAME STATS'!P2399+'GAME STATS'!P2458+'GAME STATS'!P2517+'GAME STATS'!P2576+'GAME STATS'!P2635+'GAME STATS'!P2694+'GAME STATS'!P2753+'GAME STATS'!P2812+'GAME STATS'!P2871+'GAME STATS'!P2930</f>
        <v>0</v>
      </c>
      <c r="R37" s="698"/>
      <c r="S37" s="695">
        <f>'GAME STATS'!R39+'GAME STATS'!R98+'GAME STATS'!R157+'GAME STATS'!R216+'GAME STATS'!R275+'GAME STATS'!R334+'GAME STATS'!R393+'GAME STATS'!R452+'GAME STATS'!R511+'GAME STATS'!R570+'GAME STATS'!R629+'GAME STATS'!R688+'GAME STATS'!R747+'GAME STATS'!R806+'GAME STATS'!R865+'GAME STATS'!R924+'GAME STATS'!R983+'GAME STATS'!R1042+'GAME STATS'!R1101+'GAME STATS'!R1160+'GAME STATS'!R1219+'GAME STATS'!R1278+'GAME STATS'!R1337+'GAME STATS'!R1396+'GAME STATS'!R1455+'GAME STATS'!R1514+'GAME STATS'!R1573+'GAME STATS'!R1632+'GAME STATS'!R1691+'GAME STATS'!R1750+'GAME STATS'!R1809+'GAME STATS'!R1868+'GAME STATS'!R1927+'GAME STATS'!R1986+'GAME STATS'!R2045+'GAME STATS'!R2104+'GAME STATS'!R2163+'GAME STATS'!R2222+'GAME STATS'!R2281+'GAME STATS'!R2340+'GAME STATS'!R2399+'GAME STATS'!R2458+'GAME STATS'!R2517+'GAME STATS'!R2576+'GAME STATS'!R2635+'GAME STATS'!R2694+'GAME STATS'!R2753+'GAME STATS'!R2812+'GAME STATS'!R2871+'GAME STATS'!R2930</f>
        <v>0</v>
      </c>
      <c r="T37" s="696"/>
      <c r="U37" s="771">
        <f>S37-Q37</f>
        <v>0</v>
      </c>
      <c r="V37" s="772"/>
      <c r="W37" s="700">
        <f>'GAME STATS'!V39+'GAME STATS'!V98+'GAME STATS'!V157+'GAME STATS'!V216+'GAME STATS'!V275+'GAME STATS'!V334+'GAME STATS'!V393+'GAME STATS'!V452+'GAME STATS'!V511+'GAME STATS'!V570+'GAME STATS'!V629+'GAME STATS'!V688+'GAME STATS'!V747+'GAME STATS'!V806+'GAME STATS'!V865+'GAME STATS'!V924+'GAME STATS'!V983+'GAME STATS'!V1042+'GAME STATS'!V1101+'GAME STATS'!V1160+'GAME STATS'!V1219+'GAME STATS'!V1278+'GAME STATS'!V1337+'GAME STATS'!V1396+'GAME STATS'!V1455+'GAME STATS'!V1514+'GAME STATS'!V1573+'GAME STATS'!U1632+'GAME STATS'!U1691+'GAME STATS'!U1750+'GAME STATS'!U1809+'GAME STATS'!U1868+'GAME STATS'!U1927+'GAME STATS'!U1986+'GAME STATS'!V2045+'GAME STATS'!V2104+'GAME STATS'!V2163+'GAME STATS'!V2222+'GAME STATS'!V2281+'GAME STATS'!V2340+'GAME STATS'!V2399+'GAME STATS'!V2458+'GAME STATS'!V2517+'GAME STATS'!V2576+'GAME STATS'!V2635+'GAME STATS'!V2694+'GAME STATS'!V2753+'GAME STATS'!V2812+'GAME STATS'!V2871+'GAME STATS'!V2930</f>
        <v>0</v>
      </c>
      <c r="X37" s="700">
        <f>'GAME STATS'!X39+'GAME STATS'!X98+'GAME STATS'!X157+'GAME STATS'!X216+'GAME STATS'!X275+'GAME STATS'!X334+'GAME STATS'!X393+'GAME STATS'!X452+'GAME STATS'!X511+'GAME STATS'!X570+'GAME STATS'!X629+'GAME STATS'!X688+'GAME STATS'!X747+'GAME STATS'!X806+'GAME STATS'!X865+'GAME STATS'!X924+'GAME STATS'!X983+'GAME STATS'!X1042+'GAME STATS'!X1101+'GAME STATS'!X1160+'GAME STATS'!X1219+'GAME STATS'!X1278+'GAME STATS'!X1337+'GAME STATS'!X1396+'GAME STATS'!X1455+'GAME STATS'!X1514+'GAME STATS'!X1573+'GAME STATS'!V1632+'GAME STATS'!V1691+'GAME STATS'!V1750+'GAME STATS'!V1809+'GAME STATS'!V1868+'GAME STATS'!V1927+'GAME STATS'!V1986+'GAME STATS'!X2045+'GAME STATS'!X2104+'GAME STATS'!X2163+'GAME STATS'!X2222+'GAME STATS'!X2281+'GAME STATS'!X2340+'GAME STATS'!X2399+'GAME STATS'!X2458+'GAME STATS'!X2517+'GAME STATS'!X2576+'GAME STATS'!X2635+'GAME STATS'!X2694+'GAME STATS'!X2753+'GAME STATS'!X2812+'GAME STATS'!X2871+'GAME STATS'!X2930</f>
        <v>0</v>
      </c>
      <c r="Y37" s="700">
        <f>'GAME STATS'!Z39+'GAME STATS'!Z98+'GAME STATS'!Z157+'GAME STATS'!Z216+'GAME STATS'!Z275+'GAME STATS'!Z334+'GAME STATS'!Z393+'GAME STATS'!Z452+'GAME STATS'!Z511+'GAME STATS'!Z570+'GAME STATS'!Z629+'GAME STATS'!Z688+'GAME STATS'!Z747+'GAME STATS'!Z806+'GAME STATS'!Z865+'GAME STATS'!Z924+'GAME STATS'!Z983+'GAME STATS'!Z1042+'GAME STATS'!Z1101+'GAME STATS'!Z1160+'GAME STATS'!Z1219+'GAME STATS'!Z1278+'GAME STATS'!Z1337+'GAME STATS'!Z1396+'GAME STATS'!Z1455+'GAME STATS'!Z1514+'GAME STATS'!Z1573+'GAME STATS'!W1632+'GAME STATS'!W1691+'GAME STATS'!W1750+'GAME STATS'!W1809+'GAME STATS'!W1868+'GAME STATS'!W1927+'GAME STATS'!W1986+'GAME STATS'!Z2045+'GAME STATS'!Z2104+'GAME STATS'!Z2163+'GAME STATS'!Z2222+'GAME STATS'!Z2281+'GAME STATS'!Z2340+'GAME STATS'!Z2399+'GAME STATS'!Z2458+'GAME STATS'!Z2517+'GAME STATS'!Z2576+'GAME STATS'!Z2635+'GAME STATS'!Z2694+'GAME STATS'!Z2753+'GAME STATS'!Z2812+'GAME STATS'!Z2871+'GAME STATS'!Z2930</f>
        <v>0</v>
      </c>
      <c r="Z37" s="697">
        <f>'GAME STATS'!AB39+'GAME STATS'!AB98+'GAME STATS'!AB157+'GAME STATS'!AB216+'GAME STATS'!AB275+'GAME STATS'!AB334+'GAME STATS'!AB393+'GAME STATS'!AB452+'GAME STATS'!AB511+'GAME STATS'!AB570+'GAME STATS'!AB629+'GAME STATS'!AB688+'GAME STATS'!AB747+'GAME STATS'!AB806+'GAME STATS'!AB865+'GAME STATS'!AB924+'GAME STATS'!AB983+'GAME STATS'!AB1042+'GAME STATS'!AB1101+'GAME STATS'!AB1160+'GAME STATS'!AB1219+'GAME STATS'!AB1278+'GAME STATS'!AB1337+'GAME STATS'!AB1396+'GAME STATS'!AB1455+'GAME STATS'!AB1514+'GAME STATS'!AB1573+'GAME STATS'!AB1632+'GAME STATS'!AB1691+'GAME STATS'!AB1750+'GAME STATS'!AB1809+'GAME STATS'!AB1868+'GAME STATS'!AB1927+'GAME STATS'!AB1986+'GAME STATS'!AB2045+'GAME STATS'!AB2104+'GAME STATS'!AB2163+'GAME STATS'!AB2222+'GAME STATS'!AB2281+'GAME STATS'!AB2340+'GAME STATS'!AB2399+'GAME STATS'!AB2458+'GAME STATS'!AB2517+'GAME STATS'!AB2576+'GAME STATS'!AB2635+'GAME STATS'!AB2694+'GAME STATS'!AB2753+'GAME STATS'!AB2812+'GAME STATS'!AB2871+'GAME STATS'!AB2930</f>
        <v>0</v>
      </c>
      <c r="AA37" s="698"/>
      <c r="AB37" s="695">
        <f>'GAME STATS'!AD39+'GAME STATS'!AD98+'GAME STATS'!AD157+'GAME STATS'!AD216+'GAME STATS'!AD275+'GAME STATS'!AD334+'GAME STATS'!AD393+'GAME STATS'!AD452+'GAME STATS'!AD511+'GAME STATS'!AD570+'GAME STATS'!AD629+'GAME STATS'!AD688+'GAME STATS'!AD747+'GAME STATS'!AD806+'GAME STATS'!AD865+'GAME STATS'!AD924+'GAME STATS'!AD983+'GAME STATS'!AD1042+'GAME STATS'!AD1101+'GAME STATS'!AD1160+'GAME STATS'!AD1219+'GAME STATS'!AD1278+'GAME STATS'!AD1337+'GAME STATS'!AD1396+'GAME STATS'!AD1455+'GAME STATS'!AD1514+'GAME STATS'!AD1573+'GAME STATS'!AD1632+'GAME STATS'!AD1691+'GAME STATS'!AD1750+'GAME STATS'!AD1809+'GAME STATS'!AD1868+'GAME STATS'!AD1927+'GAME STATS'!AD1986+'GAME STATS'!AD2045+'GAME STATS'!AD2104+'GAME STATS'!AD2163+'GAME STATS'!AD2222+'GAME STATS'!AD2281+'GAME STATS'!AD2340+'GAME STATS'!AD2399+'GAME STATS'!AD2458+'GAME STATS'!AD2517+'GAME STATS'!AD2576+'GAME STATS'!AD2635+'GAME STATS'!AD2694+'GAME STATS'!AD2753+'GAME STATS'!AD2812+'GAME STATS'!AD2871+'GAME STATS'!AD2930</f>
        <v>0</v>
      </c>
      <c r="AC37" s="696"/>
      <c r="AD37" s="690">
        <f>IF(Z37=0,0,(AB37/Z37)*100)</f>
        <v>0</v>
      </c>
      <c r="AE37" s="691"/>
      <c r="AF37" s="697">
        <f>'GAME STATS'!AH39+'GAME STATS'!AH98+'GAME STATS'!AH157+'GAME STATS'!AH216+'GAME STATS'!AH275+'GAME STATS'!AH334+'GAME STATS'!AH393+'GAME STATS'!AH452+'GAME STATS'!AH511+'GAME STATS'!AH570+'GAME STATS'!AH629+'GAME STATS'!AH688+'GAME STATS'!AH747+'GAME STATS'!AH806+'GAME STATS'!AH865+'GAME STATS'!AH924+'GAME STATS'!AH983+'GAME STATS'!AH1042+'GAME STATS'!AH1101+'GAME STATS'!AH1160+'GAME STATS'!AH1219+'GAME STATS'!AH1278+'GAME STATS'!AH1337+'GAME STATS'!AH1396+'GAME STATS'!AH1455+'GAME STATS'!AH1514+'GAME STATS'!AH1573+'GAME STATS'!AH1632+'GAME STATS'!AH1691+'GAME STATS'!AH1750+'GAME STATS'!AH1809+'GAME STATS'!AH1868+'GAME STATS'!AH1927+'GAME STATS'!AH1986+'GAME STATS'!AH2045+'GAME STATS'!AH2104+'GAME STATS'!AH2163+'GAME STATS'!AH2222+'GAME STATS'!AH2281+'GAME STATS'!AH2340+'GAME STATS'!AH2399+'GAME STATS'!AH2458+'GAME STATS'!AH2517+'GAME STATS'!AH2576+'GAME STATS'!AH2635+'GAME STATS'!AH2694+'GAME STATS'!AH2753+'GAME STATS'!AH2812+'GAME STATS'!AH2871+'GAME STATS'!AH2930</f>
        <v>0</v>
      </c>
      <c r="AG37" s="698"/>
      <c r="AH37" s="695">
        <f>'GAME STATS'!AJ39+'GAME STATS'!AJ98+'GAME STATS'!AJ157+'GAME STATS'!AJ216+'GAME STATS'!AJ275+'GAME STATS'!AJ334+'GAME STATS'!AJ393+'GAME STATS'!AJ452+'GAME STATS'!AJ511+'GAME STATS'!AJ570+'GAME STATS'!AJ629+'GAME STATS'!AJ688+'GAME STATS'!AJ747+'GAME STATS'!AJ806+'GAME STATS'!AJ865+'GAME STATS'!AJ924+'GAME STATS'!AJ983+'GAME STATS'!AJ1042+'GAME STATS'!AJ1101+'GAME STATS'!AJ1160+'GAME STATS'!AJ1219+'GAME STATS'!AJ1278+'GAME STATS'!AJ1337+'GAME STATS'!AJ1396+'GAME STATS'!AJ1455+'GAME STATS'!AJ1514+'GAME STATS'!AJ1573+'GAME STATS'!AJ1632+'GAME STATS'!AJ1691+'GAME STATS'!AJ1750+'GAME STATS'!AJ1809+'GAME STATS'!AJ1868+'GAME STATS'!AJ1927+'GAME STATS'!AJ1986+'GAME STATS'!AJ2045+'GAME STATS'!AJ2104+'GAME STATS'!AJ2163+'GAME STATS'!AJ2222+'GAME STATS'!AJ2281+'GAME STATS'!AJ2340+'GAME STATS'!AJ2399+'GAME STATS'!AJ2458+'GAME STATS'!AJ2517+'GAME STATS'!AJ2576+'GAME STATS'!AJ2635+'GAME STATS'!AJ2694+'GAME STATS'!AJ2753+'GAME STATS'!AJ2812+'GAME STATS'!AJ2871+'GAME STATS'!AJ2930</f>
        <v>0</v>
      </c>
      <c r="AI37" s="696"/>
      <c r="AJ37" s="690">
        <f>IF(AF37=0,0,(AH37/AF37)*100)</f>
        <v>0</v>
      </c>
      <c r="AK37" s="691"/>
      <c r="AL37" s="697">
        <f>'GAME STATS'!AN39+'GAME STATS'!AN98+'GAME STATS'!AN157+'GAME STATS'!AN216+'GAME STATS'!AN275+'GAME STATS'!AN334+'GAME STATS'!AN393+'GAME STATS'!AN452+'GAME STATS'!AN511+'GAME STATS'!AN570+'GAME STATS'!AN629+'GAME STATS'!AN688+'GAME STATS'!AN747+'GAME STATS'!AN806+'GAME STATS'!AN865+'GAME STATS'!AN924+'GAME STATS'!AN983+'GAME STATS'!AN1042+'GAME STATS'!AN1101+'GAME STATS'!AN1160+'GAME STATS'!AN1219+'GAME STATS'!AN1278+'GAME STATS'!AN1337+'GAME STATS'!AN1396+'GAME STATS'!AN1455+'GAME STATS'!AN1514+'GAME STATS'!AN1573+'GAME STATS'!AN1632+'GAME STATS'!AN1691+'GAME STATS'!AN1750+'GAME STATS'!AN1809+'GAME STATS'!AN1868+'GAME STATS'!AN1927+'GAME STATS'!AN1986+'GAME STATS'!AN2045+'GAME STATS'!AN2104+'GAME STATS'!AN2163+'GAME STATS'!AN2222+'GAME STATS'!AN2281+'GAME STATS'!AN2340+'GAME STATS'!AN2399+'GAME STATS'!AN2458+'GAME STATS'!AN2517+'GAME STATS'!AN2576+'GAME STATS'!AN2635+'GAME STATS'!AN2694+'GAME STATS'!AN2753+'GAME STATS'!AN2812+'GAME STATS'!AN2871+'GAME STATS'!AN2930</f>
        <v>0</v>
      </c>
      <c r="AM37" s="698"/>
      <c r="AN37" s="695">
        <f>'GAME STATS'!AP39+'GAME STATS'!AP98+'GAME STATS'!AP157+'GAME STATS'!AP216+'GAME STATS'!AP275+'GAME STATS'!AP334+'GAME STATS'!AP393+'GAME STATS'!AP452+'GAME STATS'!AP511+'GAME STATS'!AP570+'GAME STATS'!AP629+'GAME STATS'!AP688+'GAME STATS'!AP747+'GAME STATS'!AP806+'GAME STATS'!AP865+'GAME STATS'!AP924+'GAME STATS'!AP983+'GAME STATS'!AP1042+'GAME STATS'!AP1101+'GAME STATS'!AP1160+'GAME STATS'!AP1219+'GAME STATS'!AP1278+'GAME STATS'!AP1337+'GAME STATS'!AP1396+'GAME STATS'!AP1455+'GAME STATS'!AP1514+'GAME STATS'!AP1573+'GAME STATS'!AP1632+'GAME STATS'!AP1691+'GAME STATS'!AP1750+'GAME STATS'!AP1809+'GAME STATS'!AP1868+'GAME STATS'!AP1927+'GAME STATS'!AP1986+'GAME STATS'!AP2045+'GAME STATS'!AP2104+'GAME STATS'!AP2163+'GAME STATS'!AP2222+'GAME STATS'!AP2281+'GAME STATS'!AP2340+'GAME STATS'!AP2399+'GAME STATS'!AP2458+'GAME STATS'!AP2517+'GAME STATS'!AP2576+'GAME STATS'!AP2635+'GAME STATS'!AP2694+'GAME STATS'!AP2753+'GAME STATS'!AP2812+'GAME STATS'!AP2871+'GAME STATS'!AP2930</f>
        <v>0</v>
      </c>
      <c r="AO37" s="696"/>
      <c r="AP37" s="690">
        <f>IF(AL37=0,0,(AN37/AL37)*100)</f>
        <v>0</v>
      </c>
      <c r="AQ37" s="691"/>
      <c r="AR37" s="697">
        <f>Z37+AF37+AL37</f>
        <v>0</v>
      </c>
      <c r="AS37" s="698"/>
      <c r="AT37" s="695">
        <f>AB37+AH37+AN37</f>
        <v>0</v>
      </c>
      <c r="AU37" s="696"/>
      <c r="AV37" s="690">
        <f>IF(AR37=0,0,(AT37/AR37)*100)</f>
        <v>0</v>
      </c>
      <c r="AW37" s="691"/>
      <c r="AX37" s="697">
        <f>'GAME STATS'!AZ39+'GAME STATS'!AZ98+'GAME STATS'!AZ157+'GAME STATS'!AZ216+'GAME STATS'!AZ275+'GAME STATS'!AZ334+'GAME STATS'!AZ393+'GAME STATS'!AZ452+'GAME STATS'!AZ511+'GAME STATS'!AZ570+'GAME STATS'!AZ629+'GAME STATS'!AZ688+'GAME STATS'!AZ747+'GAME STATS'!AZ806+'GAME STATS'!AZ865+'GAME STATS'!AZ924+'GAME STATS'!AZ983+'GAME STATS'!AZ1042+'GAME STATS'!AZ1101+'GAME STATS'!AZ1160+'GAME STATS'!AZ1219+'GAME STATS'!AZ1278+'GAME STATS'!AZ1337+'GAME STATS'!AZ1396+'GAME STATS'!AZ1455+'GAME STATS'!AZ1514+'GAME STATS'!AZ1573+'GAME STATS'!AZ1632+'GAME STATS'!AZ1691+'GAME STATS'!AZ1750+'GAME STATS'!AZ1809+'GAME STATS'!AZ1868+'GAME STATS'!AZ1927+'GAME STATS'!AZ1986+'GAME STATS'!AZ2045+'GAME STATS'!AZ2104+'GAME STATS'!AZ2163+'GAME STATS'!AZ2222+'GAME STATS'!AZ2281+'GAME STATS'!AZ2340+'GAME STATS'!AZ2399+'GAME STATS'!AZ2458+'GAME STATS'!AZ2517+'GAME STATS'!AZ2576+'GAME STATS'!AZ2635+'GAME STATS'!AZ2694+'GAME STATS'!AZ2753+'GAME STATS'!AZ2812+'GAME STATS'!AZ2871+'GAME STATS'!AZ2930</f>
        <v>0</v>
      </c>
      <c r="AY37" s="698"/>
      <c r="AZ37" s="695">
        <f>'GAME STATS'!BB39+'GAME STATS'!BB98+'GAME STATS'!BB157+'GAME STATS'!BB216+'GAME STATS'!BB275+'GAME STATS'!BB334+'GAME STATS'!BB393+'GAME STATS'!BB452+'GAME STATS'!BB511+'GAME STATS'!BB570+'GAME STATS'!BB629+'GAME STATS'!BB688+'GAME STATS'!BB747+'GAME STATS'!BB806+'GAME STATS'!BB865+'GAME STATS'!BB924+'GAME STATS'!BB983+'GAME STATS'!BB1042+'GAME STATS'!BB1101+'GAME STATS'!BB1160+'GAME STATS'!BB1219+'GAME STATS'!BB1278+'GAME STATS'!BB1337+'GAME STATS'!BB1396+'GAME STATS'!BB1455+'GAME STATS'!BB1514+'GAME STATS'!BB1573+'GAME STATS'!BB1632+'GAME STATS'!BB1691+'GAME STATS'!BB1750+'GAME STATS'!BB1809+'GAME STATS'!BB1868+'GAME STATS'!BB1927+'GAME STATS'!BB1986+'GAME STATS'!BB2045+'GAME STATS'!BB2104+'GAME STATS'!BB2163+'GAME STATS'!BB2222+'GAME STATS'!BB2281+'GAME STATS'!BB2340+'GAME STATS'!BB2399+'GAME STATS'!BB2458+'GAME STATS'!BB2517+'GAME STATS'!BB2576+'GAME STATS'!BB2635+'GAME STATS'!BB2694+'GAME STATS'!BB2753+'GAME STATS'!BB2812+'GAME STATS'!BB2871+'GAME STATS'!BB2930</f>
        <v>0</v>
      </c>
      <c r="BA37" s="696"/>
      <c r="BB37" s="690">
        <f>IF(AX37=0,0,(AZ37/AX37)*100)</f>
        <v>0</v>
      </c>
      <c r="BC37" s="691"/>
      <c r="BD37" s="697">
        <f>Z37+AF37+AL37+AX37</f>
        <v>0</v>
      </c>
      <c r="BE37" s="698"/>
      <c r="BF37" s="695">
        <f>AB37+AH37+AN37+AZ37</f>
        <v>0</v>
      </c>
      <c r="BG37" s="696"/>
      <c r="BH37" s="690">
        <f>IF(BD37=0,0,(BF37/BD37)*100)</f>
        <v>0</v>
      </c>
      <c r="BI37" s="691"/>
      <c r="BJ37" s="781">
        <f>(AB37*2)+(AH37*2)+(AN37*3)+AZ37</f>
        <v>0</v>
      </c>
      <c r="BK37" s="782"/>
      <c r="BL37" s="783"/>
      <c r="BM37" s="135"/>
      <c r="BN37" s="135"/>
    </row>
    <row r="38" spans="1:66" ht="24.95" customHeight="1">
      <c r="A38" s="135"/>
      <c r="B38" s="759"/>
      <c r="C38" s="785" t="str">
        <f>IF(ROSTER!D$36="","",ROSTER!D$36)</f>
        <v/>
      </c>
      <c r="D38" s="786"/>
      <c r="E38" s="787"/>
      <c r="F38" s="697"/>
      <c r="G38" s="784"/>
      <c r="H38" s="669"/>
      <c r="I38" s="788"/>
      <c r="J38" s="700"/>
      <c r="K38" s="697"/>
      <c r="L38" s="698"/>
      <c r="M38" s="695"/>
      <c r="N38" s="696"/>
      <c r="O38" s="769" t="s">
        <v>16</v>
      </c>
      <c r="P38" s="770"/>
      <c r="Q38" s="697"/>
      <c r="R38" s="698"/>
      <c r="S38" s="695"/>
      <c r="T38" s="696"/>
      <c r="U38" s="771" t="s">
        <v>16</v>
      </c>
      <c r="V38" s="772"/>
      <c r="W38" s="700"/>
      <c r="X38" s="700"/>
      <c r="Y38" s="700"/>
      <c r="Z38" s="697"/>
      <c r="AA38" s="698"/>
      <c r="AB38" s="695"/>
      <c r="AC38" s="696"/>
      <c r="AD38" s="690"/>
      <c r="AE38" s="691"/>
      <c r="AF38" s="697"/>
      <c r="AG38" s="698"/>
      <c r="AH38" s="695"/>
      <c r="AI38" s="696"/>
      <c r="AJ38" s="690"/>
      <c r="AK38" s="691"/>
      <c r="AL38" s="697"/>
      <c r="AM38" s="698"/>
      <c r="AN38" s="695"/>
      <c r="AO38" s="696"/>
      <c r="AP38" s="690"/>
      <c r="AQ38" s="691"/>
      <c r="AR38" s="697"/>
      <c r="AS38" s="698"/>
      <c r="AT38" s="695"/>
      <c r="AU38" s="696"/>
      <c r="AV38" s="690"/>
      <c r="AW38" s="691"/>
      <c r="AX38" s="697"/>
      <c r="AY38" s="698"/>
      <c r="AZ38" s="695"/>
      <c r="BA38" s="696"/>
      <c r="BB38" s="690"/>
      <c r="BC38" s="691"/>
      <c r="BD38" s="697"/>
      <c r="BE38" s="698"/>
      <c r="BF38" s="695"/>
      <c r="BG38" s="696"/>
      <c r="BH38" s="690"/>
      <c r="BI38" s="691"/>
      <c r="BJ38" s="781"/>
      <c r="BK38" s="782"/>
      <c r="BL38" s="783"/>
      <c r="BM38" s="135"/>
      <c r="BN38" s="135"/>
    </row>
    <row r="39" spans="1:66" ht="24.95" customHeight="1">
      <c r="A39" s="135"/>
      <c r="B39" s="768" t="str">
        <f>IF(ROSTER!B38="","",ROSTER!B38)</f>
        <v/>
      </c>
      <c r="C39" s="789" t="str">
        <f>IF(ROSTER!C$38="","",ROSTER!C$38)</f>
        <v/>
      </c>
      <c r="D39" s="790"/>
      <c r="E39" s="791"/>
      <c r="F39" s="697">
        <f>'GAME STATS'!F41+'GAME STATS'!F100+'GAME STATS'!F159+'GAME STATS'!F218+'GAME STATS'!F277+'GAME STATS'!F336+'GAME STATS'!F395+'GAME STATS'!F454+'GAME STATS'!F513+'GAME STATS'!F572+'GAME STATS'!F631+'GAME STATS'!F690+'GAME STATS'!F749+'GAME STATS'!F808+'GAME STATS'!F867+'GAME STATS'!F926+'GAME STATS'!F985+'GAME STATS'!F1044+'GAME STATS'!F1103+'GAME STATS'!F1162+'GAME STATS'!F1221+'GAME STATS'!F1280+'GAME STATS'!F1339+'GAME STATS'!F1398+'GAME STATS'!F1457+'GAME STATS'!F1516+'GAME STATS'!F1575+'GAME STATS'!F1634+'GAME STATS'!F1693+'GAME STATS'!F1752+'GAME STATS'!F1811+'GAME STATS'!F1870+'GAME STATS'!F1929+'GAME STATS'!F1988+'GAME STATS'!F2047+'GAME STATS'!F2106+'GAME STATS'!F2165+'GAME STATS'!F2224+'GAME STATS'!F2283+'GAME STATS'!F2342+'GAME STATS'!F2401+'GAME STATS'!F2460+'GAME STATS'!F2519+'GAME STATS'!F2578+'GAME STATS'!F2637+'GAME STATS'!F2696+'GAME STATS'!F2755+'GAME STATS'!F2814+'GAME STATS'!F2873+'GAME STATS'!F2932</f>
        <v>0</v>
      </c>
      <c r="G39" s="784"/>
      <c r="H39" s="773">
        <f>'GAME STATS'!G41+'GAME STATS'!G100+'GAME STATS'!G159+'GAME STATS'!G218+'GAME STATS'!G277+'GAME STATS'!G336+'GAME STATS'!G395+'GAME STATS'!G454+'GAME STATS'!G513+'GAME STATS'!G572+'GAME STATS'!G631+'GAME STATS'!G690+'GAME STATS'!G749+'GAME STATS'!G808+'GAME STATS'!G867+'GAME STATS'!G926+'GAME STATS'!G985+'GAME STATS'!G1044+'GAME STATS'!G1103+'GAME STATS'!G1162+'GAME STATS'!G1221+'GAME STATS'!G1280+'GAME STATS'!G1339+'GAME STATS'!G1398+'GAME STATS'!G1457+'GAME STATS'!G1516+'GAME STATS'!G1575+'GAME STATS'!G1634+'GAME STATS'!G1693+'GAME STATS'!G1752+'GAME STATS'!G1811+'GAME STATS'!G1870+'GAME STATS'!G1929+'GAME STATS'!G1988+'GAME STATS'!G2047+'GAME STATS'!G2106+'GAME STATS'!G2165+'GAME STATS'!G2224+'GAME STATS'!G2283+'GAME STATS'!G2342+'GAME STATS'!G2401+'GAME STATS'!G2460+'GAME STATS'!G2519+'GAME STATS'!G2578+'GAME STATS'!G2637+'GAME STATS'!G2696+'GAME STATS'!G2755+'GAME STATS'!G2814+'GAME STATS'!G2873+'GAME STATS'!G2932</f>
        <v>0</v>
      </c>
      <c r="I39" s="774"/>
      <c r="J39" s="700">
        <f>'GAME STATS'!H41+'GAME STATS'!H100+'GAME STATS'!H159+'GAME STATS'!H218+'GAME STATS'!H277+'GAME STATS'!H336+'GAME STATS'!H395+'GAME STATS'!H454+'GAME STATS'!H513+'GAME STATS'!H572+'GAME STATS'!H631+'GAME STATS'!H690+'GAME STATS'!H749+'GAME STATS'!H808+'GAME STATS'!H867+'GAME STATS'!H926+'GAME STATS'!H985+'GAME STATS'!H1044+'GAME STATS'!H1103+'GAME STATS'!H1162+'GAME STATS'!H1221+'GAME STATS'!H1280+'GAME STATS'!H1339+'GAME STATS'!H1398+'GAME STATS'!H1457+'GAME STATS'!H1516+'GAME STATS'!H1575+'GAME STATS'!H1634+'GAME STATS'!H1693+'GAME STATS'!H1752+'GAME STATS'!H1811+'GAME STATS'!H1870+'GAME STATS'!H1929+'GAME STATS'!H1988+'GAME STATS'!H2047+'GAME STATS'!H2106+'GAME STATS'!H2165+'GAME STATS'!H2224+'GAME STATS'!H2283+'GAME STATS'!H2342+'GAME STATS'!H2401+'GAME STATS'!H2460+'GAME STATS'!H2519+'GAME STATS'!H2578+'GAME STATS'!H2637+'GAME STATS'!H2696+'GAME STATS'!H2755+'GAME STATS'!H2814+'GAME STATS'!H2873+'GAME STATS'!H2932</f>
        <v>0</v>
      </c>
      <c r="K39" s="697">
        <f>'GAME STATS'!J41+'GAME STATS'!J100+'GAME STATS'!J159+'GAME STATS'!J218+'GAME STATS'!J277+'GAME STATS'!J336+'GAME STATS'!J395+'GAME STATS'!J454+'GAME STATS'!J513+'GAME STATS'!J572+'GAME STATS'!J631+'GAME STATS'!J690+'GAME STATS'!J749+'GAME STATS'!J808+'GAME STATS'!J867+'GAME STATS'!J926+'GAME STATS'!J985+'GAME STATS'!J1044+'GAME STATS'!J1103+'GAME STATS'!J1162+'GAME STATS'!J1221+'GAME STATS'!J1280+'GAME STATS'!J1339+'GAME STATS'!J1398+'GAME STATS'!J1457+'GAME STATS'!J1516+'GAME STATS'!J1575+'GAME STATS'!J1634+'GAME STATS'!J1693+'GAME STATS'!J1752+'GAME STATS'!J1811+'GAME STATS'!J1870+'GAME STATS'!J1929+'GAME STATS'!J1988+'GAME STATS'!J2047+'GAME STATS'!J2106+'GAME STATS'!J2165+'GAME STATS'!J2224+'GAME STATS'!J2283+'GAME STATS'!J2342+'GAME STATS'!J2401+'GAME STATS'!J2460+'GAME STATS'!J2519+'GAME STATS'!J2578+'GAME STATS'!J2637+'GAME STATS'!J2696+'GAME STATS'!J2755+'GAME STATS'!J2814+'GAME STATS'!J2873+'GAME STATS'!J2932</f>
        <v>0</v>
      </c>
      <c r="L39" s="698"/>
      <c r="M39" s="695">
        <f>'GAME STATS'!L41+'GAME STATS'!L100+'GAME STATS'!L159+'GAME STATS'!L218+'GAME STATS'!L277+'GAME STATS'!L336+'GAME STATS'!L395+'GAME STATS'!L454+'GAME STATS'!L513+'GAME STATS'!L572+'GAME STATS'!L631+'GAME STATS'!L690+'GAME STATS'!L749+'GAME STATS'!L808+'GAME STATS'!L867+'GAME STATS'!L926+'GAME STATS'!L985+'GAME STATS'!L1044+'GAME STATS'!L1103+'GAME STATS'!L1162+'GAME STATS'!L1221+'GAME STATS'!L1280+'GAME STATS'!L1339+'GAME STATS'!L1398+'GAME STATS'!L1457+'GAME STATS'!L1516+'GAME STATS'!L1575+'GAME STATS'!L1634+'GAME STATS'!L1693+'GAME STATS'!L1752+'GAME STATS'!L1811+'GAME STATS'!L1870+'GAME STATS'!L1929+'GAME STATS'!L1988+'GAME STATS'!L2047+'GAME STATS'!L2106+'GAME STATS'!L2165+'GAME STATS'!L2224+'GAME STATS'!L2283+'GAME STATS'!L2342+'GAME STATS'!L2401+'GAME STATS'!L2460+'GAME STATS'!L2519+'GAME STATS'!L2578+'GAME STATS'!L2637+'GAME STATS'!L2696+'GAME STATS'!L2755+'GAME STATS'!L2814+'GAME STATS'!L2873+'GAME STATS'!L2932</f>
        <v>0</v>
      </c>
      <c r="N39" s="696"/>
      <c r="O39" s="769">
        <f>K39+M39</f>
        <v>0</v>
      </c>
      <c r="P39" s="770"/>
      <c r="Q39" s="697">
        <f>'GAME STATS'!P41+'GAME STATS'!P100+'GAME STATS'!P159+'GAME STATS'!P218+'GAME STATS'!P277+'GAME STATS'!P336+'GAME STATS'!P395+'GAME STATS'!P454+'GAME STATS'!P513+'GAME STATS'!P572+'GAME STATS'!P631+'GAME STATS'!P690+'GAME STATS'!P749+'GAME STATS'!P808+'GAME STATS'!P867+'GAME STATS'!P926+'GAME STATS'!P985+'GAME STATS'!P1044+'GAME STATS'!P1103+'GAME STATS'!P1162+'GAME STATS'!P1221+'GAME STATS'!P1280+'GAME STATS'!P1339+'GAME STATS'!P1398+'GAME STATS'!P1457+'GAME STATS'!P1516+'GAME STATS'!P1575+'GAME STATS'!P1634+'GAME STATS'!P1693+'GAME STATS'!P1752+'GAME STATS'!P1811+'GAME STATS'!P1870+'GAME STATS'!P1929+'GAME STATS'!P1988+'GAME STATS'!P2047+'GAME STATS'!P2106+'GAME STATS'!P2165+'GAME STATS'!P2224+'GAME STATS'!P2283+'GAME STATS'!P2342+'GAME STATS'!P2401+'GAME STATS'!P2460+'GAME STATS'!P2519+'GAME STATS'!P2578+'GAME STATS'!P2637+'GAME STATS'!P2696+'GAME STATS'!P2755+'GAME STATS'!P2814+'GAME STATS'!P2873+'GAME STATS'!P2932</f>
        <v>0</v>
      </c>
      <c r="R39" s="698"/>
      <c r="S39" s="695">
        <f>'GAME STATS'!R41+'GAME STATS'!R100+'GAME STATS'!R159+'GAME STATS'!R218+'GAME STATS'!R277+'GAME STATS'!R336+'GAME STATS'!R395+'GAME STATS'!R454+'GAME STATS'!R513+'GAME STATS'!R572+'GAME STATS'!R631+'GAME STATS'!R690+'GAME STATS'!R749+'GAME STATS'!R808+'GAME STATS'!R867+'GAME STATS'!R926+'GAME STATS'!R985+'GAME STATS'!R1044+'GAME STATS'!R1103+'GAME STATS'!R1162+'GAME STATS'!R1221+'GAME STATS'!R1280+'GAME STATS'!R1339+'GAME STATS'!R1398+'GAME STATS'!R1457+'GAME STATS'!R1516+'GAME STATS'!R1575+'GAME STATS'!R1634+'GAME STATS'!R1693+'GAME STATS'!R1752+'GAME STATS'!R1811+'GAME STATS'!R1870+'GAME STATS'!R1929+'GAME STATS'!R1988+'GAME STATS'!R2047+'GAME STATS'!R2106+'GAME STATS'!R2165+'GAME STATS'!R2224+'GAME STATS'!R2283+'GAME STATS'!R2342+'GAME STATS'!R2401+'GAME STATS'!R2460+'GAME STATS'!R2519+'GAME STATS'!R2578+'GAME STATS'!R2637+'GAME STATS'!R2696+'GAME STATS'!R2755+'GAME STATS'!R2814+'GAME STATS'!R2873+'GAME STATS'!R2932</f>
        <v>0</v>
      </c>
      <c r="T39" s="696"/>
      <c r="U39" s="771">
        <f>S39-Q39</f>
        <v>0</v>
      </c>
      <c r="V39" s="772"/>
      <c r="W39" s="700">
        <f>'GAME STATS'!V41+'GAME STATS'!V100+'GAME STATS'!V159+'GAME STATS'!V218+'GAME STATS'!V277+'GAME STATS'!V336+'GAME STATS'!V395+'GAME STATS'!V454+'GAME STATS'!V513+'GAME STATS'!V572+'GAME STATS'!V631+'GAME STATS'!V690+'GAME STATS'!V749+'GAME STATS'!V808+'GAME STATS'!V867+'GAME STATS'!V926+'GAME STATS'!V985+'GAME STATS'!V1044+'GAME STATS'!V1103+'GAME STATS'!V1162+'GAME STATS'!V1221+'GAME STATS'!V1280+'GAME STATS'!V1339+'GAME STATS'!V1398+'GAME STATS'!V1457+'GAME STATS'!V1516+'GAME STATS'!V1575+'GAME STATS'!U1634+'GAME STATS'!U1693+'GAME STATS'!U1752+'GAME STATS'!U1811+'GAME STATS'!U1870+'GAME STATS'!U1929+'GAME STATS'!U1988+'GAME STATS'!V2047+'GAME STATS'!V2106+'GAME STATS'!V2165+'GAME STATS'!V2224+'GAME STATS'!V2283+'GAME STATS'!V2342+'GAME STATS'!V2401+'GAME STATS'!V2460+'GAME STATS'!V2519+'GAME STATS'!V2578+'GAME STATS'!V2637+'GAME STATS'!V2696+'GAME STATS'!V2755+'GAME STATS'!V2814+'GAME STATS'!V2873+'GAME STATS'!V2932</f>
        <v>0</v>
      </c>
      <c r="X39" s="700">
        <f>'GAME STATS'!X41+'GAME STATS'!X100+'GAME STATS'!X159+'GAME STATS'!X218+'GAME STATS'!X277+'GAME STATS'!X336+'GAME STATS'!X395+'GAME STATS'!X454+'GAME STATS'!X513+'GAME STATS'!X572+'GAME STATS'!X631+'GAME STATS'!X690+'GAME STATS'!X749+'GAME STATS'!X808+'GAME STATS'!X867+'GAME STATS'!X926+'GAME STATS'!X985+'GAME STATS'!X1044+'GAME STATS'!X1103+'GAME STATS'!X1162+'GAME STATS'!X1221+'GAME STATS'!X1280+'GAME STATS'!X1339+'GAME STATS'!X1398+'GAME STATS'!X1457+'GAME STATS'!X1516+'GAME STATS'!X1575+'GAME STATS'!V1634+'GAME STATS'!V1693+'GAME STATS'!V1752+'GAME STATS'!V1811+'GAME STATS'!V1870+'GAME STATS'!V1929+'GAME STATS'!V1988+'GAME STATS'!X2047+'GAME STATS'!X2106+'GAME STATS'!X2165+'GAME STATS'!X2224+'GAME STATS'!X2283+'GAME STATS'!X2342+'GAME STATS'!X2401+'GAME STATS'!X2460+'GAME STATS'!X2519+'GAME STATS'!X2578+'GAME STATS'!X2637+'GAME STATS'!X2696+'GAME STATS'!X2755+'GAME STATS'!X2814+'GAME STATS'!X2873+'GAME STATS'!X2932</f>
        <v>0</v>
      </c>
      <c r="Y39" s="700">
        <f>'GAME STATS'!Z41+'GAME STATS'!Z100+'GAME STATS'!Z159+'GAME STATS'!Z218+'GAME STATS'!Z277+'GAME STATS'!Z336+'GAME STATS'!Z395+'GAME STATS'!Z454+'GAME STATS'!Z513+'GAME STATS'!Z572+'GAME STATS'!Z631+'GAME STATS'!Z690+'GAME STATS'!Z749+'GAME STATS'!Z808+'GAME STATS'!Z867+'GAME STATS'!Z926+'GAME STATS'!Z985+'GAME STATS'!Z1044+'GAME STATS'!Z1103+'GAME STATS'!Z1162+'GAME STATS'!Z1221+'GAME STATS'!Z1280+'GAME STATS'!Z1339+'GAME STATS'!Z1398+'GAME STATS'!Z1457+'GAME STATS'!Z1516+'GAME STATS'!Z1575+'GAME STATS'!W1634+'GAME STATS'!W1693+'GAME STATS'!W1752+'GAME STATS'!W1811+'GAME STATS'!W1870+'GAME STATS'!W1929+'GAME STATS'!W1988+'GAME STATS'!Z2047+'GAME STATS'!Z2106+'GAME STATS'!Z2165+'GAME STATS'!Z2224+'GAME STATS'!Z2283+'GAME STATS'!Z2342+'GAME STATS'!Z2401+'GAME STATS'!Z2460+'GAME STATS'!Z2519+'GAME STATS'!Z2578+'GAME STATS'!Z2637+'GAME STATS'!Z2696+'GAME STATS'!Z2755+'GAME STATS'!Z2814+'GAME STATS'!Z2873+'GAME STATS'!Z2932</f>
        <v>0</v>
      </c>
      <c r="Z39" s="697">
        <f>'GAME STATS'!AB41+'GAME STATS'!AB100+'GAME STATS'!AB159+'GAME STATS'!AB218+'GAME STATS'!AB277+'GAME STATS'!AB336+'GAME STATS'!AB395+'GAME STATS'!AB454+'GAME STATS'!AB513+'GAME STATS'!AB572+'GAME STATS'!AB631+'GAME STATS'!AB690+'GAME STATS'!AB749+'GAME STATS'!AB808+'GAME STATS'!AB867+'GAME STATS'!AB926+'GAME STATS'!AB985+'GAME STATS'!AB1044+'GAME STATS'!AB1103+'GAME STATS'!AB1162+'GAME STATS'!AB1221+'GAME STATS'!AB1280+'GAME STATS'!AB1339+'GAME STATS'!AB1398+'GAME STATS'!AB1457+'GAME STATS'!AB1516+'GAME STATS'!AB1575+'GAME STATS'!AB1634+'GAME STATS'!AB1693+'GAME STATS'!AB1752+'GAME STATS'!AB1811+'GAME STATS'!AB1870+'GAME STATS'!AB1929+'GAME STATS'!AB1988+'GAME STATS'!AB2047+'GAME STATS'!AB2106+'GAME STATS'!AB2165+'GAME STATS'!AB2224+'GAME STATS'!AB2283+'GAME STATS'!AB2342+'GAME STATS'!AB2401+'GAME STATS'!AB2460+'GAME STATS'!AB2519+'GAME STATS'!AB2578+'GAME STATS'!AB2637+'GAME STATS'!AB2696+'GAME STATS'!AB2755+'GAME STATS'!AB2814+'GAME STATS'!AB2873+'GAME STATS'!AB2932</f>
        <v>0</v>
      </c>
      <c r="AA39" s="698"/>
      <c r="AB39" s="695">
        <f>'GAME STATS'!AD41+'GAME STATS'!AD100+'GAME STATS'!AD159+'GAME STATS'!AD218+'GAME STATS'!AD277+'GAME STATS'!AD336+'GAME STATS'!AD395+'GAME STATS'!AD454+'GAME STATS'!AD513+'GAME STATS'!AD572+'GAME STATS'!AD631+'GAME STATS'!AD690+'GAME STATS'!AD749+'GAME STATS'!AD808+'GAME STATS'!AD867+'GAME STATS'!AD926+'GAME STATS'!AD985+'GAME STATS'!AD1044+'GAME STATS'!AD1103+'GAME STATS'!AD1162+'GAME STATS'!AD1221+'GAME STATS'!AD1280+'GAME STATS'!AD1339+'GAME STATS'!AD1398+'GAME STATS'!AD1457+'GAME STATS'!AD1516+'GAME STATS'!AD1575+'GAME STATS'!AD1634+'GAME STATS'!AD1693+'GAME STATS'!AD1752+'GAME STATS'!AD1811+'GAME STATS'!AD1870+'GAME STATS'!AD1929+'GAME STATS'!AD1988+'GAME STATS'!AD2047+'GAME STATS'!AD2106+'GAME STATS'!AD2165+'GAME STATS'!AD2224+'GAME STATS'!AD2283+'GAME STATS'!AD2342+'GAME STATS'!AD2401+'GAME STATS'!AD2460+'GAME STATS'!AD2519+'GAME STATS'!AD2578+'GAME STATS'!AD2637+'GAME STATS'!AD2696+'GAME STATS'!AD2755+'GAME STATS'!AD2814+'GAME STATS'!AD2873+'GAME STATS'!AD2932</f>
        <v>0</v>
      </c>
      <c r="AC39" s="696"/>
      <c r="AD39" s="690">
        <f>IF(Z39=0,0,(AB39/Z39)*100)</f>
        <v>0</v>
      </c>
      <c r="AE39" s="691"/>
      <c r="AF39" s="697">
        <f>'GAME STATS'!AH41+'GAME STATS'!AH100+'GAME STATS'!AH159+'GAME STATS'!AH218+'GAME STATS'!AH277+'GAME STATS'!AH336+'GAME STATS'!AH395+'GAME STATS'!AH454+'GAME STATS'!AH513+'GAME STATS'!AH572+'GAME STATS'!AH631+'GAME STATS'!AH690+'GAME STATS'!AH749+'GAME STATS'!AH808+'GAME STATS'!AH867+'GAME STATS'!AH926+'GAME STATS'!AH985+'GAME STATS'!AH1044+'GAME STATS'!AH1103+'GAME STATS'!AH1162+'GAME STATS'!AH1221+'GAME STATS'!AH1280+'GAME STATS'!AH1339+'GAME STATS'!AH1398+'GAME STATS'!AH1457+'GAME STATS'!AH1516+'GAME STATS'!AH1575+'GAME STATS'!AH1634+'GAME STATS'!AH1693+'GAME STATS'!AH1752+'GAME STATS'!AH1811+'GAME STATS'!AH1870+'GAME STATS'!AH1929+'GAME STATS'!AH1988+'GAME STATS'!AH2047+'GAME STATS'!AH2106+'GAME STATS'!AH2165+'GAME STATS'!AH2224+'GAME STATS'!AH2283+'GAME STATS'!AH2342+'GAME STATS'!AH2401+'GAME STATS'!AH2460+'GAME STATS'!AH2519+'GAME STATS'!AH2578+'GAME STATS'!AH2637+'GAME STATS'!AH2696+'GAME STATS'!AH2755+'GAME STATS'!AH2814+'GAME STATS'!AH2873+'GAME STATS'!AH2932</f>
        <v>0</v>
      </c>
      <c r="AG39" s="698"/>
      <c r="AH39" s="695">
        <f>'GAME STATS'!AJ41+'GAME STATS'!AJ100+'GAME STATS'!AJ159+'GAME STATS'!AJ218+'GAME STATS'!AJ277+'GAME STATS'!AJ336+'GAME STATS'!AJ395+'GAME STATS'!AJ454+'GAME STATS'!AJ513+'GAME STATS'!AJ572+'GAME STATS'!AJ631+'GAME STATS'!AJ690+'GAME STATS'!AJ749+'GAME STATS'!AJ808+'GAME STATS'!AJ867+'GAME STATS'!AJ926+'GAME STATS'!AJ985+'GAME STATS'!AJ1044+'GAME STATS'!AJ1103+'GAME STATS'!AJ1162+'GAME STATS'!AJ1221+'GAME STATS'!AJ1280+'GAME STATS'!AJ1339+'GAME STATS'!AJ1398+'GAME STATS'!AJ1457+'GAME STATS'!AJ1516+'GAME STATS'!AJ1575+'GAME STATS'!AJ1634+'GAME STATS'!AJ1693+'GAME STATS'!AJ1752+'GAME STATS'!AJ1811+'GAME STATS'!AJ1870+'GAME STATS'!AJ1929+'GAME STATS'!AJ1988+'GAME STATS'!AJ2047+'GAME STATS'!AJ2106+'GAME STATS'!AJ2165+'GAME STATS'!AJ2224+'GAME STATS'!AJ2283+'GAME STATS'!AJ2342+'GAME STATS'!AJ2401+'GAME STATS'!AJ2460+'GAME STATS'!AJ2519+'GAME STATS'!AJ2578+'GAME STATS'!AJ2637+'GAME STATS'!AJ2696+'GAME STATS'!AJ2755+'GAME STATS'!AJ2814+'GAME STATS'!AJ2873+'GAME STATS'!AJ2932</f>
        <v>0</v>
      </c>
      <c r="AI39" s="696"/>
      <c r="AJ39" s="690">
        <f>IF(AF39=0,0,(AH39/AF39)*100)</f>
        <v>0</v>
      </c>
      <c r="AK39" s="691"/>
      <c r="AL39" s="697">
        <f>'GAME STATS'!AN41+'GAME STATS'!AN100+'GAME STATS'!AN159+'GAME STATS'!AN218+'GAME STATS'!AN277+'GAME STATS'!AN336+'GAME STATS'!AN395+'GAME STATS'!AN454+'GAME STATS'!AN513+'GAME STATS'!AN572+'GAME STATS'!AN631+'GAME STATS'!AN690+'GAME STATS'!AN749+'GAME STATS'!AN808+'GAME STATS'!AN867+'GAME STATS'!AN926+'GAME STATS'!AN985+'GAME STATS'!AN1044+'GAME STATS'!AN1103+'GAME STATS'!AN1162+'GAME STATS'!AN1221+'GAME STATS'!AN1280+'GAME STATS'!AN1339+'GAME STATS'!AN1398+'GAME STATS'!AN1457+'GAME STATS'!AN1516+'GAME STATS'!AN1575+'GAME STATS'!AN1634+'GAME STATS'!AN1693+'GAME STATS'!AN1752+'GAME STATS'!AN1811+'GAME STATS'!AN1870+'GAME STATS'!AN1929+'GAME STATS'!AN1988+'GAME STATS'!AN2047+'GAME STATS'!AN2106+'GAME STATS'!AN2165+'GAME STATS'!AN2224+'GAME STATS'!AN2283+'GAME STATS'!AN2342+'GAME STATS'!AN2401+'GAME STATS'!AN2460+'GAME STATS'!AN2519+'GAME STATS'!AN2578+'GAME STATS'!AN2637+'GAME STATS'!AN2696+'GAME STATS'!AN2755+'GAME STATS'!AN2814+'GAME STATS'!AN2873+'GAME STATS'!AN2932</f>
        <v>0</v>
      </c>
      <c r="AM39" s="698"/>
      <c r="AN39" s="695">
        <f>'GAME STATS'!AP41+'GAME STATS'!AP100+'GAME STATS'!AP159+'GAME STATS'!AP218+'GAME STATS'!AP277+'GAME STATS'!AP336+'GAME STATS'!AP395+'GAME STATS'!AP454+'GAME STATS'!AP513+'GAME STATS'!AP572+'GAME STATS'!AP631+'GAME STATS'!AP690+'GAME STATS'!AP749+'GAME STATS'!AP808+'GAME STATS'!AP867+'GAME STATS'!AP926+'GAME STATS'!AP985+'GAME STATS'!AP1044+'GAME STATS'!AP1103+'GAME STATS'!AP1162+'GAME STATS'!AP1221+'GAME STATS'!AP1280+'GAME STATS'!AP1339+'GAME STATS'!AP1398+'GAME STATS'!AP1457+'GAME STATS'!AP1516+'GAME STATS'!AP1575+'GAME STATS'!AP1634+'GAME STATS'!AP1693+'GAME STATS'!AP1752+'GAME STATS'!AP1811+'GAME STATS'!AP1870+'GAME STATS'!AP1929+'GAME STATS'!AP1988+'GAME STATS'!AP2047+'GAME STATS'!AP2106+'GAME STATS'!AP2165+'GAME STATS'!AP2224+'GAME STATS'!AP2283+'GAME STATS'!AP2342+'GAME STATS'!AP2401+'GAME STATS'!AP2460+'GAME STATS'!AP2519+'GAME STATS'!AP2578+'GAME STATS'!AP2637+'GAME STATS'!AP2696+'GAME STATS'!AP2755+'GAME STATS'!AP2814+'GAME STATS'!AP2873+'GAME STATS'!AP2932</f>
        <v>0</v>
      </c>
      <c r="AO39" s="696"/>
      <c r="AP39" s="690">
        <f>IF(AL39=0,0,(AN39/AL39)*100)</f>
        <v>0</v>
      </c>
      <c r="AQ39" s="691"/>
      <c r="AR39" s="697">
        <f>Z39+AF39+AL39</f>
        <v>0</v>
      </c>
      <c r="AS39" s="698"/>
      <c r="AT39" s="695">
        <f>AB39+AH39+AN39</f>
        <v>0</v>
      </c>
      <c r="AU39" s="696"/>
      <c r="AV39" s="690">
        <f>IF(AR39=0,0,(AT39/AR39)*100)</f>
        <v>0</v>
      </c>
      <c r="AW39" s="691"/>
      <c r="AX39" s="697">
        <f>'GAME STATS'!AZ41+'GAME STATS'!AZ100+'GAME STATS'!AZ159+'GAME STATS'!AZ218+'GAME STATS'!AZ277+'GAME STATS'!AZ336+'GAME STATS'!AZ395+'GAME STATS'!AZ454+'GAME STATS'!AZ513+'GAME STATS'!AZ572+'GAME STATS'!AZ631+'GAME STATS'!AZ690+'GAME STATS'!AZ749+'GAME STATS'!AZ808+'GAME STATS'!AZ867+'GAME STATS'!AZ926+'GAME STATS'!AZ985+'GAME STATS'!AZ1044+'GAME STATS'!AZ1103+'GAME STATS'!AZ1162+'GAME STATS'!AZ1221+'GAME STATS'!AZ1280+'GAME STATS'!AZ1339+'GAME STATS'!AZ1398+'GAME STATS'!AZ1457+'GAME STATS'!AZ1516+'GAME STATS'!AZ1575+'GAME STATS'!AZ1634+'GAME STATS'!AZ1693+'GAME STATS'!AZ1752+'GAME STATS'!AZ1811+'GAME STATS'!AZ1870+'GAME STATS'!AZ1929+'GAME STATS'!AZ1988+'GAME STATS'!AZ2047+'GAME STATS'!AZ2106+'GAME STATS'!AZ2165+'GAME STATS'!AZ2224+'GAME STATS'!AZ2283+'GAME STATS'!AZ2342+'GAME STATS'!AZ2401+'GAME STATS'!AZ2460+'GAME STATS'!AZ2519+'GAME STATS'!AZ2578+'GAME STATS'!AZ2637+'GAME STATS'!AZ2696+'GAME STATS'!AZ2755+'GAME STATS'!AZ2814+'GAME STATS'!AZ2873+'GAME STATS'!AZ2932</f>
        <v>0</v>
      </c>
      <c r="AY39" s="698"/>
      <c r="AZ39" s="695">
        <f>'GAME STATS'!BB41+'GAME STATS'!BB100+'GAME STATS'!BB159+'GAME STATS'!BB218+'GAME STATS'!BB277+'GAME STATS'!BB336+'GAME STATS'!BB395+'GAME STATS'!BB454+'GAME STATS'!BB513+'GAME STATS'!BB572+'GAME STATS'!BB631+'GAME STATS'!BB690+'GAME STATS'!BB749+'GAME STATS'!BB808+'GAME STATS'!BB867+'GAME STATS'!BB926+'GAME STATS'!BB985+'GAME STATS'!BB1044+'GAME STATS'!BB1103+'GAME STATS'!BB1162+'GAME STATS'!BB1221+'GAME STATS'!BB1280+'GAME STATS'!BB1339+'GAME STATS'!BB1398+'GAME STATS'!BB1457+'GAME STATS'!BB1516+'GAME STATS'!BB1575+'GAME STATS'!BB1634+'GAME STATS'!BB1693+'GAME STATS'!BB1752+'GAME STATS'!BB1811+'GAME STATS'!BB1870+'GAME STATS'!BB1929+'GAME STATS'!BB1988+'GAME STATS'!BB2047+'GAME STATS'!BB2106+'GAME STATS'!BB2165+'GAME STATS'!BB2224+'GAME STATS'!BB2283+'GAME STATS'!BB2342+'GAME STATS'!BB2401+'GAME STATS'!BB2460+'GAME STATS'!BB2519+'GAME STATS'!BB2578+'GAME STATS'!BB2637+'GAME STATS'!BB2696+'GAME STATS'!BB2755+'GAME STATS'!BB2814+'GAME STATS'!BB2873+'GAME STATS'!BB2932</f>
        <v>0</v>
      </c>
      <c r="BA39" s="696"/>
      <c r="BB39" s="690">
        <f>IF(AX39=0,0,(AZ39/AX39)*100)</f>
        <v>0</v>
      </c>
      <c r="BC39" s="691"/>
      <c r="BD39" s="697">
        <f>Z39+AF39+AL39+AX39</f>
        <v>0</v>
      </c>
      <c r="BE39" s="698"/>
      <c r="BF39" s="695">
        <f>AB39+AH39+AN39+AZ39</f>
        <v>0</v>
      </c>
      <c r="BG39" s="696"/>
      <c r="BH39" s="690">
        <f>IF(BD39=0,0,(BF39/BD39)*100)</f>
        <v>0</v>
      </c>
      <c r="BI39" s="691"/>
      <c r="BJ39" s="781">
        <f>(AB39*2)+(AH39*2)+(AN39*3)+AZ39</f>
        <v>0</v>
      </c>
      <c r="BK39" s="782"/>
      <c r="BL39" s="783"/>
      <c r="BM39" s="135"/>
      <c r="BN39" s="135"/>
    </row>
    <row r="40" spans="1:66" ht="24.95" customHeight="1">
      <c r="A40" s="135"/>
      <c r="B40" s="759"/>
      <c r="C40" s="785" t="str">
        <f>IF(ROSTER!D$38="","",ROSTER!D$38)</f>
        <v/>
      </c>
      <c r="D40" s="786"/>
      <c r="E40" s="787"/>
      <c r="F40" s="697"/>
      <c r="G40" s="784"/>
      <c r="H40" s="669"/>
      <c r="I40" s="788"/>
      <c r="J40" s="700"/>
      <c r="K40" s="697"/>
      <c r="L40" s="698"/>
      <c r="M40" s="695"/>
      <c r="N40" s="696"/>
      <c r="O40" s="769" t="s">
        <v>16</v>
      </c>
      <c r="P40" s="770"/>
      <c r="Q40" s="697"/>
      <c r="R40" s="698"/>
      <c r="S40" s="695"/>
      <c r="T40" s="696"/>
      <c r="U40" s="771" t="s">
        <v>16</v>
      </c>
      <c r="V40" s="772"/>
      <c r="W40" s="700"/>
      <c r="X40" s="700"/>
      <c r="Y40" s="700"/>
      <c r="Z40" s="697"/>
      <c r="AA40" s="698"/>
      <c r="AB40" s="695"/>
      <c r="AC40" s="696"/>
      <c r="AD40" s="690"/>
      <c r="AE40" s="691"/>
      <c r="AF40" s="697"/>
      <c r="AG40" s="698"/>
      <c r="AH40" s="695"/>
      <c r="AI40" s="696"/>
      <c r="AJ40" s="690"/>
      <c r="AK40" s="691"/>
      <c r="AL40" s="697"/>
      <c r="AM40" s="698"/>
      <c r="AN40" s="695"/>
      <c r="AO40" s="696"/>
      <c r="AP40" s="690"/>
      <c r="AQ40" s="691"/>
      <c r="AR40" s="697"/>
      <c r="AS40" s="698"/>
      <c r="AT40" s="695"/>
      <c r="AU40" s="696"/>
      <c r="AV40" s="690"/>
      <c r="AW40" s="691"/>
      <c r="AX40" s="697"/>
      <c r="AY40" s="698"/>
      <c r="AZ40" s="695"/>
      <c r="BA40" s="696"/>
      <c r="BB40" s="690"/>
      <c r="BC40" s="691"/>
      <c r="BD40" s="697"/>
      <c r="BE40" s="698"/>
      <c r="BF40" s="695"/>
      <c r="BG40" s="696"/>
      <c r="BH40" s="690"/>
      <c r="BI40" s="691"/>
      <c r="BJ40" s="781"/>
      <c r="BK40" s="782"/>
      <c r="BL40" s="783"/>
      <c r="BM40" s="135"/>
      <c r="BN40" s="135"/>
    </row>
    <row r="41" spans="1:66" ht="24.95" customHeight="1">
      <c r="A41" s="135"/>
      <c r="B41" s="768" t="str">
        <f>IF(ROSTER!B40="","",ROSTER!B40)</f>
        <v/>
      </c>
      <c r="C41" s="789" t="str">
        <f>IF(ROSTER!C$40="","",ROSTER!C$40)</f>
        <v/>
      </c>
      <c r="D41" s="790"/>
      <c r="E41" s="791"/>
      <c r="F41" s="697">
        <f>'GAME STATS'!F43+'GAME STATS'!F102+'GAME STATS'!F161+'GAME STATS'!F220+'GAME STATS'!F279+'GAME STATS'!F338+'GAME STATS'!F397+'GAME STATS'!F456+'GAME STATS'!F515+'GAME STATS'!F574+'GAME STATS'!F633+'GAME STATS'!F692+'GAME STATS'!F751+'GAME STATS'!F810+'GAME STATS'!F869+'GAME STATS'!F928+'GAME STATS'!F987+'GAME STATS'!F1046+'GAME STATS'!F1105+'GAME STATS'!F1164+'GAME STATS'!F1223+'GAME STATS'!F1282+'GAME STATS'!F1341+'GAME STATS'!F1400+'GAME STATS'!F1459+'GAME STATS'!F1518+'GAME STATS'!F1577+'GAME STATS'!F1636+'GAME STATS'!F1695+'GAME STATS'!F1754+'GAME STATS'!F1813+'GAME STATS'!F1872+'GAME STATS'!F1931+'GAME STATS'!F1990+'GAME STATS'!F2049+'GAME STATS'!F2108+'GAME STATS'!F2167+'GAME STATS'!F2226+'GAME STATS'!F2285+'GAME STATS'!F2344+'GAME STATS'!F2403+'GAME STATS'!F2462+'GAME STATS'!F2521+'GAME STATS'!F2580+'GAME STATS'!F2639+'GAME STATS'!F2698+'GAME STATS'!F2757+'GAME STATS'!F2816+'GAME STATS'!F2875+'GAME STATS'!F2934</f>
        <v>0</v>
      </c>
      <c r="G41" s="784"/>
      <c r="H41" s="773">
        <f>'GAME STATS'!G43+'GAME STATS'!G102+'GAME STATS'!G161+'GAME STATS'!G220+'GAME STATS'!G279+'GAME STATS'!G338+'GAME STATS'!G397+'GAME STATS'!G456+'GAME STATS'!G515+'GAME STATS'!G574+'GAME STATS'!G633+'GAME STATS'!G692+'GAME STATS'!G751+'GAME STATS'!G810+'GAME STATS'!G869+'GAME STATS'!G928+'GAME STATS'!G987+'GAME STATS'!G1046+'GAME STATS'!G1105+'GAME STATS'!G1164+'GAME STATS'!G1223+'GAME STATS'!G1282+'GAME STATS'!G1341+'GAME STATS'!G1400+'GAME STATS'!G1459+'GAME STATS'!G1518+'GAME STATS'!G1577+'GAME STATS'!G1636+'GAME STATS'!G1695+'GAME STATS'!G1754+'GAME STATS'!G1813+'GAME STATS'!G1872+'GAME STATS'!G1931+'GAME STATS'!G1990+'GAME STATS'!G2049+'GAME STATS'!G2108+'GAME STATS'!G2167+'GAME STATS'!G2226+'GAME STATS'!G2285+'GAME STATS'!G2344+'GAME STATS'!G2403+'GAME STATS'!G2462+'GAME STATS'!G2521+'GAME STATS'!G2580+'GAME STATS'!G2639+'GAME STATS'!G2698+'GAME STATS'!G2757+'GAME STATS'!G2816+'GAME STATS'!G2875+'GAME STATS'!G2934</f>
        <v>0</v>
      </c>
      <c r="I41" s="774"/>
      <c r="J41" s="700">
        <f>'GAME STATS'!H43+'GAME STATS'!H102+'GAME STATS'!H161+'GAME STATS'!H220+'GAME STATS'!H279+'GAME STATS'!H338+'GAME STATS'!H397+'GAME STATS'!H456+'GAME STATS'!H515+'GAME STATS'!H574+'GAME STATS'!H633+'GAME STATS'!H692+'GAME STATS'!H751+'GAME STATS'!H810+'GAME STATS'!H869+'GAME STATS'!H928+'GAME STATS'!H987+'GAME STATS'!H1046+'GAME STATS'!H1105+'GAME STATS'!H1164+'GAME STATS'!H1223+'GAME STATS'!H1282+'GAME STATS'!H1341+'GAME STATS'!H1400+'GAME STATS'!H1459+'GAME STATS'!H1518+'GAME STATS'!H1577+'GAME STATS'!H1636+'GAME STATS'!H1695+'GAME STATS'!H1754+'GAME STATS'!H1813+'GAME STATS'!H1872+'GAME STATS'!H1931+'GAME STATS'!H1990+'GAME STATS'!H2049+'GAME STATS'!H2108+'GAME STATS'!H2167+'GAME STATS'!H2226+'GAME STATS'!H2285+'GAME STATS'!H2344+'GAME STATS'!H2403+'GAME STATS'!H2462+'GAME STATS'!H2521+'GAME STATS'!H2580+'GAME STATS'!H2639+'GAME STATS'!H2698+'GAME STATS'!H2757+'GAME STATS'!H2816+'GAME STATS'!H2875+'GAME STATS'!H2934</f>
        <v>0</v>
      </c>
      <c r="K41" s="697">
        <f>'GAME STATS'!J43+'GAME STATS'!J102+'GAME STATS'!J161+'GAME STATS'!J220+'GAME STATS'!J279+'GAME STATS'!J338+'GAME STATS'!J397+'GAME STATS'!J456+'GAME STATS'!J515+'GAME STATS'!J574+'GAME STATS'!J633+'GAME STATS'!J692+'GAME STATS'!J751+'GAME STATS'!J810+'GAME STATS'!J869+'GAME STATS'!J928+'GAME STATS'!J987+'GAME STATS'!J1046+'GAME STATS'!J1105+'GAME STATS'!J1164+'GAME STATS'!J1223+'GAME STATS'!J1282+'GAME STATS'!J1341+'GAME STATS'!J1400+'GAME STATS'!J1459+'GAME STATS'!J1518+'GAME STATS'!J1577+'GAME STATS'!J1636+'GAME STATS'!J1695+'GAME STATS'!J1754+'GAME STATS'!J1813+'GAME STATS'!J1872+'GAME STATS'!J1931+'GAME STATS'!J1990+'GAME STATS'!J2049+'GAME STATS'!J2108+'GAME STATS'!J2167+'GAME STATS'!J2226+'GAME STATS'!J2285+'GAME STATS'!J2344+'GAME STATS'!J2403+'GAME STATS'!J2462+'GAME STATS'!J2521+'GAME STATS'!J2580+'GAME STATS'!J2639+'GAME STATS'!J2698+'GAME STATS'!J2757+'GAME STATS'!J2816+'GAME STATS'!J2875+'GAME STATS'!J2934</f>
        <v>0</v>
      </c>
      <c r="L41" s="698"/>
      <c r="M41" s="695">
        <f>'GAME STATS'!L43+'GAME STATS'!L102+'GAME STATS'!L161+'GAME STATS'!L220+'GAME STATS'!L279+'GAME STATS'!L338+'GAME STATS'!L397+'GAME STATS'!L456+'GAME STATS'!L515+'GAME STATS'!L574+'GAME STATS'!L633+'GAME STATS'!L692+'GAME STATS'!L751+'GAME STATS'!L810+'GAME STATS'!L869+'GAME STATS'!L928+'GAME STATS'!L987+'GAME STATS'!L1046+'GAME STATS'!L1105+'GAME STATS'!L1164+'GAME STATS'!L1223+'GAME STATS'!L1282+'GAME STATS'!L1341+'GAME STATS'!L1400+'GAME STATS'!L1459+'GAME STATS'!L1518+'GAME STATS'!L1577+'GAME STATS'!L1636+'GAME STATS'!L1695+'GAME STATS'!L1754+'GAME STATS'!L1813+'GAME STATS'!L1872+'GAME STATS'!L1931+'GAME STATS'!L1990+'GAME STATS'!L2049+'GAME STATS'!L2108+'GAME STATS'!L2167+'GAME STATS'!L2226+'GAME STATS'!L2285+'GAME STATS'!L2344+'GAME STATS'!L2403+'GAME STATS'!L2462+'GAME STATS'!L2521+'GAME STATS'!L2580+'GAME STATS'!L2639+'GAME STATS'!L2698+'GAME STATS'!L2757+'GAME STATS'!L2816+'GAME STATS'!L2875+'GAME STATS'!L2934</f>
        <v>0</v>
      </c>
      <c r="N41" s="696"/>
      <c r="O41" s="769">
        <f>K41+M41</f>
        <v>0</v>
      </c>
      <c r="P41" s="770"/>
      <c r="Q41" s="697">
        <f>'GAME STATS'!P43+'GAME STATS'!P102+'GAME STATS'!P161+'GAME STATS'!P220+'GAME STATS'!P279+'GAME STATS'!P338+'GAME STATS'!P397+'GAME STATS'!P456+'GAME STATS'!P515+'GAME STATS'!P574+'GAME STATS'!P633+'GAME STATS'!P692+'GAME STATS'!P751+'GAME STATS'!P810+'GAME STATS'!P869+'GAME STATS'!P928+'GAME STATS'!P987+'GAME STATS'!P1046+'GAME STATS'!P1105+'GAME STATS'!P1164+'GAME STATS'!P1223+'GAME STATS'!P1282+'GAME STATS'!P1341+'GAME STATS'!P1400+'GAME STATS'!P1459+'GAME STATS'!P1518+'GAME STATS'!P1577+'GAME STATS'!P1636+'GAME STATS'!P1695+'GAME STATS'!P1754+'GAME STATS'!P1813+'GAME STATS'!P1872+'GAME STATS'!P1931+'GAME STATS'!P1990+'GAME STATS'!P2049+'GAME STATS'!P2108+'GAME STATS'!P2167+'GAME STATS'!P2226+'GAME STATS'!P2285+'GAME STATS'!P2344+'GAME STATS'!P2403+'GAME STATS'!P2462+'GAME STATS'!P2521+'GAME STATS'!P2580+'GAME STATS'!P2639+'GAME STATS'!P2698+'GAME STATS'!P2757+'GAME STATS'!P2816+'GAME STATS'!P2875+'GAME STATS'!P2934</f>
        <v>0</v>
      </c>
      <c r="R41" s="698"/>
      <c r="S41" s="695">
        <f>'GAME STATS'!R43+'GAME STATS'!R102+'GAME STATS'!R161+'GAME STATS'!R220+'GAME STATS'!R279+'GAME STATS'!R338+'GAME STATS'!R397+'GAME STATS'!R456+'GAME STATS'!R515+'GAME STATS'!R574+'GAME STATS'!R633+'GAME STATS'!R692+'GAME STATS'!R751+'GAME STATS'!R810+'GAME STATS'!R869+'GAME STATS'!R928+'GAME STATS'!R987+'GAME STATS'!R1046+'GAME STATS'!R1105+'GAME STATS'!R1164+'GAME STATS'!R1223+'GAME STATS'!R1282+'GAME STATS'!R1341+'GAME STATS'!R1400+'GAME STATS'!R1459+'GAME STATS'!R1518+'GAME STATS'!R1577+'GAME STATS'!R1636+'GAME STATS'!R1695+'GAME STATS'!R1754+'GAME STATS'!R1813+'GAME STATS'!R1872+'GAME STATS'!R1931+'GAME STATS'!R1990+'GAME STATS'!R2049+'GAME STATS'!R2108+'GAME STATS'!R2167+'GAME STATS'!R2226+'GAME STATS'!R2285+'GAME STATS'!R2344+'GAME STATS'!R2403+'GAME STATS'!R2462+'GAME STATS'!R2521+'GAME STATS'!R2580+'GAME STATS'!R2639+'GAME STATS'!R2698+'GAME STATS'!R2757+'GAME STATS'!R2816+'GAME STATS'!R2875+'GAME STATS'!R2934</f>
        <v>0</v>
      </c>
      <c r="T41" s="696"/>
      <c r="U41" s="771">
        <f>S41-Q41</f>
        <v>0</v>
      </c>
      <c r="V41" s="772"/>
      <c r="W41" s="700">
        <f>'GAME STATS'!V43+'GAME STATS'!V102+'GAME STATS'!V161+'GAME STATS'!V220+'GAME STATS'!V279+'GAME STATS'!V338+'GAME STATS'!V397+'GAME STATS'!V456+'GAME STATS'!V515+'GAME STATS'!V574+'GAME STATS'!V633+'GAME STATS'!V692+'GAME STATS'!V751+'GAME STATS'!V810+'GAME STATS'!V869+'GAME STATS'!V928+'GAME STATS'!V987+'GAME STATS'!V1046+'GAME STATS'!V1105+'GAME STATS'!V1164+'GAME STATS'!V1223+'GAME STATS'!V1282+'GAME STATS'!V1341+'GAME STATS'!V1400+'GAME STATS'!V1459+'GAME STATS'!V1518+'GAME STATS'!V1577+'GAME STATS'!U1636+'GAME STATS'!U1695+'GAME STATS'!U1754+'GAME STATS'!U1813+'GAME STATS'!U1872+'GAME STATS'!U1931+'GAME STATS'!U1990+'GAME STATS'!V2049+'GAME STATS'!V2108+'GAME STATS'!V2167+'GAME STATS'!V2226+'GAME STATS'!V2285+'GAME STATS'!V2344+'GAME STATS'!V2403+'GAME STATS'!V2462+'GAME STATS'!V2521+'GAME STATS'!V2580+'GAME STATS'!V2639+'GAME STATS'!V2698+'GAME STATS'!V2757+'GAME STATS'!V2816+'GAME STATS'!V2875+'GAME STATS'!V2934</f>
        <v>0</v>
      </c>
      <c r="X41" s="700">
        <f>'GAME STATS'!X43+'GAME STATS'!X102+'GAME STATS'!X161+'GAME STATS'!X220+'GAME STATS'!X279+'GAME STATS'!X338+'GAME STATS'!X397+'GAME STATS'!X456+'GAME STATS'!X515+'GAME STATS'!X574+'GAME STATS'!X633+'GAME STATS'!X692+'GAME STATS'!X751+'GAME STATS'!X810+'GAME STATS'!X869+'GAME STATS'!X928+'GAME STATS'!X987+'GAME STATS'!X1046+'GAME STATS'!X1105+'GAME STATS'!X1164+'GAME STATS'!X1223+'GAME STATS'!X1282+'GAME STATS'!X1341+'GAME STATS'!X1400+'GAME STATS'!X1459+'GAME STATS'!X1518+'GAME STATS'!X1577+'GAME STATS'!V1636+'GAME STATS'!V1695+'GAME STATS'!V1754+'GAME STATS'!V1813+'GAME STATS'!V1872+'GAME STATS'!V1931+'GAME STATS'!V1990+'GAME STATS'!X2049+'GAME STATS'!X2108+'GAME STATS'!X2167+'GAME STATS'!X2226+'GAME STATS'!X2285+'GAME STATS'!X2344+'GAME STATS'!X2403+'GAME STATS'!X2462+'GAME STATS'!X2521+'GAME STATS'!X2580+'GAME STATS'!X2639+'GAME STATS'!X2698+'GAME STATS'!X2757+'GAME STATS'!X2816+'GAME STATS'!X2875+'GAME STATS'!X2934</f>
        <v>0</v>
      </c>
      <c r="Y41" s="700">
        <f>'GAME STATS'!Z43+'GAME STATS'!Z102+'GAME STATS'!Z161+'GAME STATS'!Z220+'GAME STATS'!Z279+'GAME STATS'!Z338+'GAME STATS'!Z397+'GAME STATS'!Z456+'GAME STATS'!Z515+'GAME STATS'!Z574+'GAME STATS'!Z633+'GAME STATS'!Z692+'GAME STATS'!Z751+'GAME STATS'!Z810+'GAME STATS'!Z869+'GAME STATS'!Z928+'GAME STATS'!Z987+'GAME STATS'!Z1046+'GAME STATS'!Z1105+'GAME STATS'!Z1164+'GAME STATS'!Z1223+'GAME STATS'!Z1282+'GAME STATS'!Z1341+'GAME STATS'!Z1400+'GAME STATS'!Z1459+'GAME STATS'!Z1518+'GAME STATS'!Z1577+'GAME STATS'!W1636+'GAME STATS'!W1695+'GAME STATS'!W1754+'GAME STATS'!W1813+'GAME STATS'!W1872+'GAME STATS'!W1931+'GAME STATS'!W1990+'GAME STATS'!Z2049+'GAME STATS'!Z2108+'GAME STATS'!Z2167+'GAME STATS'!Z2226+'GAME STATS'!Z2285+'GAME STATS'!Z2344+'GAME STATS'!Z2403+'GAME STATS'!Z2462+'GAME STATS'!Z2521+'GAME STATS'!Z2580+'GAME STATS'!Z2639+'GAME STATS'!Z2698+'GAME STATS'!Z2757+'GAME STATS'!Z2816+'GAME STATS'!Z2875+'GAME STATS'!Z2934</f>
        <v>0</v>
      </c>
      <c r="Z41" s="697">
        <f>'GAME STATS'!AB43+'GAME STATS'!AB102+'GAME STATS'!AB161+'GAME STATS'!AB220+'GAME STATS'!AB279+'GAME STATS'!AB338+'GAME STATS'!AB397+'GAME STATS'!AB456+'GAME STATS'!AB515+'GAME STATS'!AB574+'GAME STATS'!AB633+'GAME STATS'!AB692+'GAME STATS'!AB751+'GAME STATS'!AB810+'GAME STATS'!AB869+'GAME STATS'!AB928+'GAME STATS'!AB987+'GAME STATS'!AB1046+'GAME STATS'!AB1105+'GAME STATS'!AB1164+'GAME STATS'!AB1223+'GAME STATS'!AB1282+'GAME STATS'!AB1341+'GAME STATS'!AB1400+'GAME STATS'!AB1459+'GAME STATS'!AB1518+'GAME STATS'!AB1577+'GAME STATS'!AB1636+'GAME STATS'!AB1695+'GAME STATS'!AB1754+'GAME STATS'!AB1813+'GAME STATS'!AB1872+'GAME STATS'!AB1931+'GAME STATS'!AB1990+'GAME STATS'!AB2049+'GAME STATS'!AB2108+'GAME STATS'!AB2167+'GAME STATS'!AB2226+'GAME STATS'!AB2285+'GAME STATS'!AB2344+'GAME STATS'!AB2403+'GAME STATS'!AB2462+'GAME STATS'!AB2521+'GAME STATS'!AB2580+'GAME STATS'!AB2639+'GAME STATS'!AB2698+'GAME STATS'!AB2757+'GAME STATS'!AB2816+'GAME STATS'!AB2875+'GAME STATS'!AB2934</f>
        <v>0</v>
      </c>
      <c r="AA41" s="698"/>
      <c r="AB41" s="695">
        <f>'GAME STATS'!AD43+'GAME STATS'!AD102+'GAME STATS'!AD161+'GAME STATS'!AD220+'GAME STATS'!AD279+'GAME STATS'!AD338+'GAME STATS'!AD397+'GAME STATS'!AD456+'GAME STATS'!AD515+'GAME STATS'!AD574+'GAME STATS'!AD633+'GAME STATS'!AD692+'GAME STATS'!AD751+'GAME STATS'!AD810+'GAME STATS'!AD869+'GAME STATS'!AD928+'GAME STATS'!AD987+'GAME STATS'!AD1046+'GAME STATS'!AD1105+'GAME STATS'!AD1164+'GAME STATS'!AD1223+'GAME STATS'!AD1282+'GAME STATS'!AD1341+'GAME STATS'!AD1400+'GAME STATS'!AD1459+'GAME STATS'!AD1518+'GAME STATS'!AD1577+'GAME STATS'!AD1636+'GAME STATS'!AD1695+'GAME STATS'!AD1754+'GAME STATS'!AD1813+'GAME STATS'!AD1872+'GAME STATS'!AD1931+'GAME STATS'!AD1990+'GAME STATS'!AD2049+'GAME STATS'!AD2108+'GAME STATS'!AD2167+'GAME STATS'!AD2226+'GAME STATS'!AD2285+'GAME STATS'!AD2344+'GAME STATS'!AD2403+'GAME STATS'!AD2462+'GAME STATS'!AD2521+'GAME STATS'!AD2580+'GAME STATS'!AD2639+'GAME STATS'!AD2698+'GAME STATS'!AD2757+'GAME STATS'!AD2816+'GAME STATS'!AD2875+'GAME STATS'!AD2934</f>
        <v>0</v>
      </c>
      <c r="AC41" s="696"/>
      <c r="AD41" s="690">
        <f>IF(Z41=0,0,(AB41/Z41)*100)</f>
        <v>0</v>
      </c>
      <c r="AE41" s="691"/>
      <c r="AF41" s="697">
        <f>'GAME STATS'!AH43+'GAME STATS'!AH102+'GAME STATS'!AH161+'GAME STATS'!AH220+'GAME STATS'!AH279+'GAME STATS'!AH338+'GAME STATS'!AH397+'GAME STATS'!AH456+'GAME STATS'!AH515+'GAME STATS'!AH574+'GAME STATS'!AH633+'GAME STATS'!AH692+'GAME STATS'!AH751+'GAME STATS'!AH810+'GAME STATS'!AH869+'GAME STATS'!AH928+'GAME STATS'!AH987+'GAME STATS'!AH1046+'GAME STATS'!AH1105+'GAME STATS'!AH1164+'GAME STATS'!AH1223+'GAME STATS'!AH1282+'GAME STATS'!AH1341+'GAME STATS'!AH1400+'GAME STATS'!AH1459+'GAME STATS'!AH1518+'GAME STATS'!AH1577+'GAME STATS'!AH1636+'GAME STATS'!AH1695+'GAME STATS'!AH1754+'GAME STATS'!AH1813+'GAME STATS'!AH1872+'GAME STATS'!AH1931+'GAME STATS'!AH1990+'GAME STATS'!AH2049+'GAME STATS'!AH2108+'GAME STATS'!AH2167+'GAME STATS'!AH2226+'GAME STATS'!AH2285+'GAME STATS'!AH2344+'GAME STATS'!AH2403+'GAME STATS'!AH2462+'GAME STATS'!AH2521+'GAME STATS'!AH2580+'GAME STATS'!AH2639+'GAME STATS'!AH2698+'GAME STATS'!AH2757+'GAME STATS'!AH2816+'GAME STATS'!AH2875+'GAME STATS'!AH2934</f>
        <v>0</v>
      </c>
      <c r="AG41" s="698"/>
      <c r="AH41" s="695">
        <f>'GAME STATS'!AJ43+'GAME STATS'!AJ102+'GAME STATS'!AJ161+'GAME STATS'!AJ220+'GAME STATS'!AJ279+'GAME STATS'!AJ338+'GAME STATS'!AJ397+'GAME STATS'!AJ456+'GAME STATS'!AJ515+'GAME STATS'!AJ574+'GAME STATS'!AJ633+'GAME STATS'!AJ692+'GAME STATS'!AJ751+'GAME STATS'!AJ810+'GAME STATS'!AJ869+'GAME STATS'!AJ928+'GAME STATS'!AJ987+'GAME STATS'!AJ1046+'GAME STATS'!AJ1105+'GAME STATS'!AJ1164+'GAME STATS'!AJ1223+'GAME STATS'!AJ1282+'GAME STATS'!AJ1341+'GAME STATS'!AJ1400+'GAME STATS'!AJ1459+'GAME STATS'!AJ1518+'GAME STATS'!AJ1577+'GAME STATS'!AJ1636+'GAME STATS'!AJ1695+'GAME STATS'!AJ1754+'GAME STATS'!AJ1813+'GAME STATS'!AJ1872+'GAME STATS'!AJ1931+'GAME STATS'!AJ1990+'GAME STATS'!AJ2049+'GAME STATS'!AJ2108+'GAME STATS'!AJ2167+'GAME STATS'!AJ2226+'GAME STATS'!AJ2285+'GAME STATS'!AJ2344+'GAME STATS'!AJ2403+'GAME STATS'!AJ2462+'GAME STATS'!AJ2521+'GAME STATS'!AJ2580+'GAME STATS'!AJ2639+'GAME STATS'!AJ2698+'GAME STATS'!AJ2757+'GAME STATS'!AJ2816+'GAME STATS'!AJ2875+'GAME STATS'!AJ2934</f>
        <v>0</v>
      </c>
      <c r="AI41" s="696"/>
      <c r="AJ41" s="690">
        <f>IF(AF41=0,0,(AH41/AF41)*100)</f>
        <v>0</v>
      </c>
      <c r="AK41" s="691"/>
      <c r="AL41" s="697">
        <f>'GAME STATS'!AN43+'GAME STATS'!AN102+'GAME STATS'!AN161+'GAME STATS'!AN220+'GAME STATS'!AN279+'GAME STATS'!AN338+'GAME STATS'!AN397+'GAME STATS'!AN456+'GAME STATS'!AN515+'GAME STATS'!AN574+'GAME STATS'!AN633+'GAME STATS'!AN692+'GAME STATS'!AN751+'GAME STATS'!AN810+'GAME STATS'!AN869+'GAME STATS'!AN928+'GAME STATS'!AN987+'GAME STATS'!AN1046+'GAME STATS'!AN1105+'GAME STATS'!AN1164+'GAME STATS'!AN1223+'GAME STATS'!AN1282+'GAME STATS'!AN1341+'GAME STATS'!AN1400+'GAME STATS'!AN1459+'GAME STATS'!AN1518+'GAME STATS'!AN1577+'GAME STATS'!AN1636+'GAME STATS'!AN1695+'GAME STATS'!AN1754+'GAME STATS'!AN1813+'GAME STATS'!AN1872+'GAME STATS'!AN1931+'GAME STATS'!AN1990+'GAME STATS'!AN2049+'GAME STATS'!AN2108+'GAME STATS'!AN2167+'GAME STATS'!AN2226+'GAME STATS'!AN2285+'GAME STATS'!AN2344+'GAME STATS'!AN2403+'GAME STATS'!AN2462+'GAME STATS'!AN2521+'GAME STATS'!AN2580+'GAME STATS'!AN2639+'GAME STATS'!AN2698+'GAME STATS'!AN2757+'GAME STATS'!AN2816+'GAME STATS'!AN2875+'GAME STATS'!AN2934</f>
        <v>0</v>
      </c>
      <c r="AM41" s="698"/>
      <c r="AN41" s="695">
        <f>'GAME STATS'!AP43+'GAME STATS'!AP102+'GAME STATS'!AP161+'GAME STATS'!AP220+'GAME STATS'!AP279+'GAME STATS'!AP338+'GAME STATS'!AP397+'GAME STATS'!AP456+'GAME STATS'!AP515+'GAME STATS'!AP574+'GAME STATS'!AP633+'GAME STATS'!AP692+'GAME STATS'!AP751+'GAME STATS'!AP810+'GAME STATS'!AP869+'GAME STATS'!AP928+'GAME STATS'!AP987+'GAME STATS'!AP1046+'GAME STATS'!AP1105+'GAME STATS'!AP1164+'GAME STATS'!AP1223+'GAME STATS'!AP1282+'GAME STATS'!AP1341+'GAME STATS'!AP1400+'GAME STATS'!AP1459+'GAME STATS'!AP1518+'GAME STATS'!AP1577+'GAME STATS'!AP1636+'GAME STATS'!AP1695+'GAME STATS'!AP1754+'GAME STATS'!AP1813+'GAME STATS'!AP1872+'GAME STATS'!AP1931+'GAME STATS'!AP1990+'GAME STATS'!AP2049+'GAME STATS'!AP2108+'GAME STATS'!AP2167+'GAME STATS'!AP2226+'GAME STATS'!AP2285+'GAME STATS'!AP2344+'GAME STATS'!AP2403+'GAME STATS'!AP2462+'GAME STATS'!AP2521+'GAME STATS'!AP2580+'GAME STATS'!AP2639+'GAME STATS'!AP2698+'GAME STATS'!AP2757+'GAME STATS'!AP2816+'GAME STATS'!AP2875+'GAME STATS'!AP2934</f>
        <v>0</v>
      </c>
      <c r="AO41" s="696"/>
      <c r="AP41" s="690">
        <f>IF(AL41=0,0,(AN41/AL41)*100)</f>
        <v>0</v>
      </c>
      <c r="AQ41" s="691"/>
      <c r="AR41" s="697">
        <f>Z41+AF41+AL41</f>
        <v>0</v>
      </c>
      <c r="AS41" s="698"/>
      <c r="AT41" s="695">
        <f>AB41+AH41+AN41</f>
        <v>0</v>
      </c>
      <c r="AU41" s="696"/>
      <c r="AV41" s="690">
        <f>IF(AR41=0,0,(AT41/AR41)*100)</f>
        <v>0</v>
      </c>
      <c r="AW41" s="691"/>
      <c r="AX41" s="697">
        <f>'GAME STATS'!AZ43+'GAME STATS'!AZ102+'GAME STATS'!AZ161+'GAME STATS'!AZ220+'GAME STATS'!AZ279+'GAME STATS'!AZ338+'GAME STATS'!AZ397+'GAME STATS'!AZ456+'GAME STATS'!AZ515+'GAME STATS'!AZ574+'GAME STATS'!AZ633+'GAME STATS'!AZ692+'GAME STATS'!AZ751+'GAME STATS'!AZ810+'GAME STATS'!AZ869+'GAME STATS'!AZ928+'GAME STATS'!AZ987+'GAME STATS'!AZ1046+'GAME STATS'!AZ1105+'GAME STATS'!AZ1164+'GAME STATS'!AZ1223+'GAME STATS'!AZ1282+'GAME STATS'!AZ1341+'GAME STATS'!AZ1400+'GAME STATS'!AZ1459+'GAME STATS'!AZ1518+'GAME STATS'!AZ1577+'GAME STATS'!AZ1636+'GAME STATS'!AZ1695+'GAME STATS'!AZ1754+'GAME STATS'!AZ1813+'GAME STATS'!AZ1872+'GAME STATS'!AZ1931+'GAME STATS'!AZ1990+'GAME STATS'!AZ2049+'GAME STATS'!AZ2108+'GAME STATS'!AZ2167+'GAME STATS'!AZ2226+'GAME STATS'!AZ2285+'GAME STATS'!AZ2344+'GAME STATS'!AZ2403+'GAME STATS'!AZ2462+'GAME STATS'!AZ2521+'GAME STATS'!AZ2580+'GAME STATS'!AZ2639+'GAME STATS'!AZ2698+'GAME STATS'!AZ2757+'GAME STATS'!AZ2816+'GAME STATS'!AZ2875+'GAME STATS'!AZ2934</f>
        <v>0</v>
      </c>
      <c r="AY41" s="698"/>
      <c r="AZ41" s="695">
        <f>'GAME STATS'!BB43+'GAME STATS'!BB102+'GAME STATS'!BB161+'GAME STATS'!BB220+'GAME STATS'!BB279+'GAME STATS'!BB338+'GAME STATS'!BB397+'GAME STATS'!BB456+'GAME STATS'!BB515+'GAME STATS'!BB574+'GAME STATS'!BB633+'GAME STATS'!BB692+'GAME STATS'!BB751+'GAME STATS'!BB810+'GAME STATS'!BB869+'GAME STATS'!BB928+'GAME STATS'!BB987+'GAME STATS'!BB1046+'GAME STATS'!BB1105+'GAME STATS'!BB1164+'GAME STATS'!BB1223+'GAME STATS'!BB1282+'GAME STATS'!BB1341+'GAME STATS'!BB1400+'GAME STATS'!BB1459+'GAME STATS'!BB1518+'GAME STATS'!BB1577+'GAME STATS'!BB1636+'GAME STATS'!BB1695+'GAME STATS'!BB1754+'GAME STATS'!BB1813+'GAME STATS'!BB1872+'GAME STATS'!BB1931+'GAME STATS'!BB1990+'GAME STATS'!BB2049+'GAME STATS'!BB2108+'GAME STATS'!BB2167+'GAME STATS'!BB2226+'GAME STATS'!BB2285+'GAME STATS'!BB2344+'GAME STATS'!BB2403+'GAME STATS'!BB2462+'GAME STATS'!BB2521+'GAME STATS'!BB2580+'GAME STATS'!BB2639+'GAME STATS'!BB2698+'GAME STATS'!BB2757+'GAME STATS'!BB2816+'GAME STATS'!BB2875+'GAME STATS'!BB2934</f>
        <v>0</v>
      </c>
      <c r="BA41" s="696"/>
      <c r="BB41" s="690">
        <f>IF(AX41=0,0,(AZ41/AX41)*100)</f>
        <v>0</v>
      </c>
      <c r="BC41" s="691"/>
      <c r="BD41" s="697">
        <f>Z41+AF41+AL41+AX41</f>
        <v>0</v>
      </c>
      <c r="BE41" s="698"/>
      <c r="BF41" s="695">
        <f>AB41+AH41+AN41+AZ41</f>
        <v>0</v>
      </c>
      <c r="BG41" s="696"/>
      <c r="BH41" s="690">
        <f>IF(BD41=0,0,(BF41/BD41)*100)</f>
        <v>0</v>
      </c>
      <c r="BI41" s="691"/>
      <c r="BJ41" s="781">
        <f>(AB41*2)+(AH41*2)+(AN41*3)+AZ41</f>
        <v>0</v>
      </c>
      <c r="BK41" s="782"/>
      <c r="BL41" s="783"/>
      <c r="BM41" s="135"/>
      <c r="BN41" s="135"/>
    </row>
    <row r="42" spans="1:66" ht="24.95" customHeight="1">
      <c r="A42" s="135"/>
      <c r="B42" s="759"/>
      <c r="C42" s="785" t="str">
        <f>IF(ROSTER!D$40="","",ROSTER!D$40)</f>
        <v/>
      </c>
      <c r="D42" s="786"/>
      <c r="E42" s="787"/>
      <c r="F42" s="697"/>
      <c r="G42" s="784"/>
      <c r="H42" s="669"/>
      <c r="I42" s="788"/>
      <c r="J42" s="700"/>
      <c r="K42" s="697"/>
      <c r="L42" s="698"/>
      <c r="M42" s="695"/>
      <c r="N42" s="696"/>
      <c r="O42" s="769" t="s">
        <v>16</v>
      </c>
      <c r="P42" s="770"/>
      <c r="Q42" s="697"/>
      <c r="R42" s="698"/>
      <c r="S42" s="695"/>
      <c r="T42" s="696"/>
      <c r="U42" s="771" t="s">
        <v>16</v>
      </c>
      <c r="V42" s="772"/>
      <c r="W42" s="700"/>
      <c r="X42" s="700"/>
      <c r="Y42" s="700"/>
      <c r="Z42" s="697"/>
      <c r="AA42" s="698"/>
      <c r="AB42" s="695"/>
      <c r="AC42" s="696"/>
      <c r="AD42" s="690"/>
      <c r="AE42" s="691"/>
      <c r="AF42" s="697"/>
      <c r="AG42" s="698"/>
      <c r="AH42" s="695"/>
      <c r="AI42" s="696"/>
      <c r="AJ42" s="690"/>
      <c r="AK42" s="691"/>
      <c r="AL42" s="697"/>
      <c r="AM42" s="698"/>
      <c r="AN42" s="695"/>
      <c r="AO42" s="696"/>
      <c r="AP42" s="690"/>
      <c r="AQ42" s="691"/>
      <c r="AR42" s="697"/>
      <c r="AS42" s="698"/>
      <c r="AT42" s="695"/>
      <c r="AU42" s="696"/>
      <c r="AV42" s="690"/>
      <c r="AW42" s="691"/>
      <c r="AX42" s="697"/>
      <c r="AY42" s="698"/>
      <c r="AZ42" s="695"/>
      <c r="BA42" s="696"/>
      <c r="BB42" s="690"/>
      <c r="BC42" s="691"/>
      <c r="BD42" s="697"/>
      <c r="BE42" s="698"/>
      <c r="BF42" s="695"/>
      <c r="BG42" s="696"/>
      <c r="BH42" s="690"/>
      <c r="BI42" s="691"/>
      <c r="BJ42" s="781"/>
      <c r="BK42" s="782"/>
      <c r="BL42" s="783"/>
      <c r="BM42" s="135"/>
      <c r="BN42" s="135"/>
    </row>
    <row r="43" spans="1:66" ht="24.95" customHeight="1">
      <c r="A43" s="135"/>
      <c r="B43" s="768" t="str">
        <f>IF(ROSTER!B42="","",ROSTER!B42)</f>
        <v/>
      </c>
      <c r="C43" s="789" t="str">
        <f>IF(ROSTER!C$42="","",ROSTER!C$42)</f>
        <v/>
      </c>
      <c r="D43" s="790"/>
      <c r="E43" s="791"/>
      <c r="F43" s="697">
        <f>'GAME STATS'!F45+'GAME STATS'!F104+'GAME STATS'!F163+'GAME STATS'!F222+'GAME STATS'!F281+'GAME STATS'!F340+'GAME STATS'!F399+'GAME STATS'!F458+'GAME STATS'!F517+'GAME STATS'!F576+'GAME STATS'!F635+'GAME STATS'!F694+'GAME STATS'!F753+'GAME STATS'!F812+'GAME STATS'!F871+'GAME STATS'!F930+'GAME STATS'!F989+'GAME STATS'!F1048+'GAME STATS'!F1107+'GAME STATS'!F1166+'GAME STATS'!F1225+'GAME STATS'!F1284+'GAME STATS'!F1343+'GAME STATS'!F1402+'GAME STATS'!F1461+'GAME STATS'!F1520+'GAME STATS'!F1579+'GAME STATS'!F1638+'GAME STATS'!F1697+'GAME STATS'!F1756+'GAME STATS'!F1815+'GAME STATS'!F1874+'GAME STATS'!F1933+'GAME STATS'!F1992+'GAME STATS'!F2051+'GAME STATS'!F2110+'GAME STATS'!F2169+'GAME STATS'!F2228+'GAME STATS'!F2287+'GAME STATS'!F2346+'GAME STATS'!F2405+'GAME STATS'!F2464+'GAME STATS'!F2523+'GAME STATS'!F2582+'GAME STATS'!F2641+'GAME STATS'!F2700+'GAME STATS'!F2759+'GAME STATS'!F2818+'GAME STATS'!F2877+'GAME STATS'!F2936</f>
        <v>0</v>
      </c>
      <c r="G43" s="784"/>
      <c r="H43" s="773">
        <f>'GAME STATS'!G45+'GAME STATS'!G104+'GAME STATS'!G163+'GAME STATS'!G222+'GAME STATS'!G281+'GAME STATS'!G340+'GAME STATS'!G399+'GAME STATS'!G458+'GAME STATS'!G517+'GAME STATS'!G576+'GAME STATS'!G635+'GAME STATS'!G694+'GAME STATS'!G753+'GAME STATS'!G812+'GAME STATS'!G871+'GAME STATS'!G930+'GAME STATS'!G989+'GAME STATS'!G1048+'GAME STATS'!G1107+'GAME STATS'!G1166+'GAME STATS'!G1225+'GAME STATS'!G1284+'GAME STATS'!G1343+'GAME STATS'!G1402+'GAME STATS'!G1461+'GAME STATS'!G1520+'GAME STATS'!G1579+'GAME STATS'!G1638+'GAME STATS'!G1697+'GAME STATS'!G1756+'GAME STATS'!G1815+'GAME STATS'!G1874+'GAME STATS'!G1933+'GAME STATS'!G1992+'GAME STATS'!G2051+'GAME STATS'!G2110+'GAME STATS'!G2169+'GAME STATS'!G2228+'GAME STATS'!G2287+'GAME STATS'!G2346+'GAME STATS'!G2405+'GAME STATS'!G2464+'GAME STATS'!G2523+'GAME STATS'!G2582+'GAME STATS'!G2641+'GAME STATS'!G2700+'GAME STATS'!G2759+'GAME STATS'!G2818+'GAME STATS'!G2877+'GAME STATS'!G2936</f>
        <v>0</v>
      </c>
      <c r="I43" s="774"/>
      <c r="J43" s="700">
        <f>'GAME STATS'!H45+'GAME STATS'!H104+'GAME STATS'!H163+'GAME STATS'!H222+'GAME STATS'!H281+'GAME STATS'!H340+'GAME STATS'!H399+'GAME STATS'!H458+'GAME STATS'!H517+'GAME STATS'!H576+'GAME STATS'!H635+'GAME STATS'!H694+'GAME STATS'!H753+'GAME STATS'!H812+'GAME STATS'!H871+'GAME STATS'!H930+'GAME STATS'!H989+'GAME STATS'!H1048+'GAME STATS'!H1107+'GAME STATS'!H1166+'GAME STATS'!H1225+'GAME STATS'!H1284+'GAME STATS'!H1343+'GAME STATS'!H1402+'GAME STATS'!H1461+'GAME STATS'!H1520+'GAME STATS'!H1579+'GAME STATS'!H1638+'GAME STATS'!H1697+'GAME STATS'!H1756+'GAME STATS'!H1815+'GAME STATS'!H1874+'GAME STATS'!H1933+'GAME STATS'!H1992+'GAME STATS'!H2051+'GAME STATS'!H2110+'GAME STATS'!H2169+'GAME STATS'!H2228+'GAME STATS'!H2287+'GAME STATS'!H2346+'GAME STATS'!H2405+'GAME STATS'!H2464+'GAME STATS'!H2523+'GAME STATS'!H2582+'GAME STATS'!H2641+'GAME STATS'!H2700+'GAME STATS'!H2759+'GAME STATS'!H2818+'GAME STATS'!H2877+'GAME STATS'!H2936</f>
        <v>0</v>
      </c>
      <c r="K43" s="697">
        <f>'GAME STATS'!J45+'GAME STATS'!J104+'GAME STATS'!J163+'GAME STATS'!J222+'GAME STATS'!J281+'GAME STATS'!J340+'GAME STATS'!J399+'GAME STATS'!J458+'GAME STATS'!J517+'GAME STATS'!J576+'GAME STATS'!J635+'GAME STATS'!J694+'GAME STATS'!J753+'GAME STATS'!J812+'GAME STATS'!J871+'GAME STATS'!J930+'GAME STATS'!J989+'GAME STATS'!J1048+'GAME STATS'!J1107+'GAME STATS'!J1166+'GAME STATS'!J1225+'GAME STATS'!J1284+'GAME STATS'!J1343+'GAME STATS'!J1402+'GAME STATS'!J1461+'GAME STATS'!J1520+'GAME STATS'!J1579+'GAME STATS'!J1638+'GAME STATS'!J1697+'GAME STATS'!J1756+'GAME STATS'!J1815+'GAME STATS'!J1874+'GAME STATS'!J1933+'GAME STATS'!J1992+'GAME STATS'!J2051+'GAME STATS'!J2110+'GAME STATS'!J2169+'GAME STATS'!J2228+'GAME STATS'!J2287+'GAME STATS'!J2346+'GAME STATS'!J2405+'GAME STATS'!J2464+'GAME STATS'!J2523+'GAME STATS'!J2582+'GAME STATS'!J2641+'GAME STATS'!J2700+'GAME STATS'!J2759+'GAME STATS'!J2818+'GAME STATS'!J2877+'GAME STATS'!J2936</f>
        <v>0</v>
      </c>
      <c r="L43" s="698"/>
      <c r="M43" s="695">
        <f>'GAME STATS'!L45+'GAME STATS'!L104+'GAME STATS'!L163+'GAME STATS'!L222+'GAME STATS'!L281+'GAME STATS'!L340+'GAME STATS'!L399+'GAME STATS'!L458+'GAME STATS'!L517+'GAME STATS'!L576+'GAME STATS'!L635+'GAME STATS'!L694+'GAME STATS'!L753+'GAME STATS'!L812+'GAME STATS'!L871+'GAME STATS'!L930+'GAME STATS'!L989+'GAME STATS'!L1048+'GAME STATS'!L1107+'GAME STATS'!L1166+'GAME STATS'!L1225+'GAME STATS'!L1284+'GAME STATS'!L1343+'GAME STATS'!L1402+'GAME STATS'!L1461+'GAME STATS'!L1520+'GAME STATS'!L1579+'GAME STATS'!L1638+'GAME STATS'!L1697+'GAME STATS'!L1756+'GAME STATS'!L1815+'GAME STATS'!L1874+'GAME STATS'!L1933+'GAME STATS'!L1992+'GAME STATS'!L2051+'GAME STATS'!L2110+'GAME STATS'!L2169+'GAME STATS'!L2228+'GAME STATS'!L2287+'GAME STATS'!L2346+'GAME STATS'!L2405+'GAME STATS'!L2464+'GAME STATS'!L2523+'GAME STATS'!L2582+'GAME STATS'!L2641+'GAME STATS'!L2700+'GAME STATS'!L2759+'GAME STATS'!L2818+'GAME STATS'!L2877+'GAME STATS'!L2936</f>
        <v>0</v>
      </c>
      <c r="N43" s="696"/>
      <c r="O43" s="769">
        <f>K43+M43</f>
        <v>0</v>
      </c>
      <c r="P43" s="770"/>
      <c r="Q43" s="697">
        <f>'GAME STATS'!P45+'GAME STATS'!P104+'GAME STATS'!P163+'GAME STATS'!P222+'GAME STATS'!P281+'GAME STATS'!P340+'GAME STATS'!P399+'GAME STATS'!P458+'GAME STATS'!P517+'GAME STATS'!P576+'GAME STATS'!P635+'GAME STATS'!P694+'GAME STATS'!P753+'GAME STATS'!P812+'GAME STATS'!P871+'GAME STATS'!P930+'GAME STATS'!P989+'GAME STATS'!P1048+'GAME STATS'!P1107+'GAME STATS'!P1166+'GAME STATS'!P1225+'GAME STATS'!P1284+'GAME STATS'!P1343+'GAME STATS'!P1402+'GAME STATS'!P1461+'GAME STATS'!P1520+'GAME STATS'!P1579+'GAME STATS'!P1638+'GAME STATS'!P1697+'GAME STATS'!P1756+'GAME STATS'!P1815+'GAME STATS'!P1874+'GAME STATS'!P1933+'GAME STATS'!P1992+'GAME STATS'!P2051+'GAME STATS'!P2110+'GAME STATS'!P2169+'GAME STATS'!P2228+'GAME STATS'!P2287+'GAME STATS'!P2346+'GAME STATS'!P2405+'GAME STATS'!P2464+'GAME STATS'!P2523+'GAME STATS'!P2582+'GAME STATS'!P2641+'GAME STATS'!P2700+'GAME STATS'!P2759+'GAME STATS'!P2818+'GAME STATS'!P2877+'GAME STATS'!P2936</f>
        <v>0</v>
      </c>
      <c r="R43" s="698"/>
      <c r="S43" s="695">
        <f>'GAME STATS'!R45+'GAME STATS'!R104+'GAME STATS'!R163+'GAME STATS'!R222+'GAME STATS'!R281+'GAME STATS'!R340+'GAME STATS'!R399+'GAME STATS'!R458+'GAME STATS'!R517+'GAME STATS'!R576+'GAME STATS'!R635+'GAME STATS'!R694+'GAME STATS'!R753+'GAME STATS'!R812+'GAME STATS'!R871+'GAME STATS'!R930+'GAME STATS'!R989+'GAME STATS'!R1048+'GAME STATS'!R1107+'GAME STATS'!R1166+'GAME STATS'!R1225+'GAME STATS'!R1284+'GAME STATS'!R1343+'GAME STATS'!R1402+'GAME STATS'!R1461+'GAME STATS'!R1520+'GAME STATS'!R1579+'GAME STATS'!R1638+'GAME STATS'!R1697+'GAME STATS'!R1756+'GAME STATS'!R1815+'GAME STATS'!R1874+'GAME STATS'!R1933+'GAME STATS'!R1992+'GAME STATS'!R2051+'GAME STATS'!R2110+'GAME STATS'!R2169+'GAME STATS'!R2228+'GAME STATS'!R2287+'GAME STATS'!R2346+'GAME STATS'!R2405+'GAME STATS'!R2464+'GAME STATS'!R2523+'GAME STATS'!R2582+'GAME STATS'!R2641+'GAME STATS'!R2700+'GAME STATS'!R2759+'GAME STATS'!R2818+'GAME STATS'!R2877+'GAME STATS'!R2936</f>
        <v>0</v>
      </c>
      <c r="T43" s="696"/>
      <c r="U43" s="771">
        <f>S43-Q43</f>
        <v>0</v>
      </c>
      <c r="V43" s="772"/>
      <c r="W43" s="700">
        <f>'GAME STATS'!V45+'GAME STATS'!V104+'GAME STATS'!V163+'GAME STATS'!V222+'GAME STATS'!V281+'GAME STATS'!V340+'GAME STATS'!V399+'GAME STATS'!V458+'GAME STATS'!V517+'GAME STATS'!V576+'GAME STATS'!V635+'GAME STATS'!V694+'GAME STATS'!V753+'GAME STATS'!V812+'GAME STATS'!V871+'GAME STATS'!V930+'GAME STATS'!V989+'GAME STATS'!V1048+'GAME STATS'!V1107+'GAME STATS'!V1166+'GAME STATS'!V1225+'GAME STATS'!V1284+'GAME STATS'!V1343+'GAME STATS'!V1402+'GAME STATS'!V1461+'GAME STATS'!V1520+'GAME STATS'!V1579+'GAME STATS'!U1638+'GAME STATS'!U1697+'GAME STATS'!U1756+'GAME STATS'!U1815+'GAME STATS'!U1874+'GAME STATS'!U1933+'GAME STATS'!U1992+'GAME STATS'!V2051+'GAME STATS'!V2110+'GAME STATS'!V2169+'GAME STATS'!V2228+'GAME STATS'!V2287+'GAME STATS'!V2346+'GAME STATS'!V2405+'GAME STATS'!V2464+'GAME STATS'!V2523+'GAME STATS'!V2582+'GAME STATS'!V2641+'GAME STATS'!V2700+'GAME STATS'!V2759+'GAME STATS'!V2818+'GAME STATS'!V2877+'GAME STATS'!V2936</f>
        <v>0</v>
      </c>
      <c r="X43" s="700">
        <f>'GAME STATS'!X45+'GAME STATS'!X104+'GAME STATS'!X163+'GAME STATS'!X222+'GAME STATS'!X281+'GAME STATS'!X340+'GAME STATS'!X399+'GAME STATS'!X458+'GAME STATS'!X517+'GAME STATS'!X576+'GAME STATS'!X635+'GAME STATS'!X694+'GAME STATS'!X753+'GAME STATS'!X812+'GAME STATS'!X871+'GAME STATS'!X930+'GAME STATS'!X989+'GAME STATS'!X1048+'GAME STATS'!X1107+'GAME STATS'!X1166+'GAME STATS'!X1225+'GAME STATS'!X1284+'GAME STATS'!X1343+'GAME STATS'!X1402+'GAME STATS'!X1461+'GAME STATS'!X1520+'GAME STATS'!X1579+'GAME STATS'!V1638+'GAME STATS'!V1697+'GAME STATS'!V1756+'GAME STATS'!V1815+'GAME STATS'!V1874+'GAME STATS'!V1933+'GAME STATS'!V1992+'GAME STATS'!X2051+'GAME STATS'!X2110+'GAME STATS'!X2169+'GAME STATS'!X2228+'GAME STATS'!X2287+'GAME STATS'!X2346+'GAME STATS'!X2405+'GAME STATS'!X2464+'GAME STATS'!X2523+'GAME STATS'!X2582+'GAME STATS'!X2641+'GAME STATS'!X2700+'GAME STATS'!X2759+'GAME STATS'!X2818+'GAME STATS'!X2877+'GAME STATS'!X2936</f>
        <v>0</v>
      </c>
      <c r="Y43" s="700">
        <f>'GAME STATS'!Z45+'GAME STATS'!Z104+'GAME STATS'!Z163+'GAME STATS'!Z222+'GAME STATS'!Z281+'GAME STATS'!Z340+'GAME STATS'!Z399+'GAME STATS'!Z458+'GAME STATS'!Z517+'GAME STATS'!Z576+'GAME STATS'!Z635+'GAME STATS'!Z694+'GAME STATS'!Z753+'GAME STATS'!Z812+'GAME STATS'!Z871+'GAME STATS'!Z930+'GAME STATS'!Z989+'GAME STATS'!Z1048+'GAME STATS'!Z1107+'GAME STATS'!Z1166+'GAME STATS'!Z1225+'GAME STATS'!Z1284+'GAME STATS'!Z1343+'GAME STATS'!Z1402+'GAME STATS'!Z1461+'GAME STATS'!Z1520+'GAME STATS'!Z1579+'GAME STATS'!W1638+'GAME STATS'!W1697+'GAME STATS'!W1756+'GAME STATS'!W1815+'GAME STATS'!W1874+'GAME STATS'!W1933+'GAME STATS'!W1992+'GAME STATS'!Z2051+'GAME STATS'!Z2110+'GAME STATS'!Z2169+'GAME STATS'!Z2228+'GAME STATS'!Z2287+'GAME STATS'!Z2346+'GAME STATS'!Z2405+'GAME STATS'!Z2464+'GAME STATS'!Z2523+'GAME STATS'!Z2582+'GAME STATS'!Z2641+'GAME STATS'!Z2700+'GAME STATS'!Z2759+'GAME STATS'!Z2818+'GAME STATS'!Z2877+'GAME STATS'!Z2936</f>
        <v>0</v>
      </c>
      <c r="Z43" s="697">
        <f>'GAME STATS'!AB45+'GAME STATS'!AB104+'GAME STATS'!AB163+'GAME STATS'!AB222+'GAME STATS'!AB281+'GAME STATS'!AB340+'GAME STATS'!AB399+'GAME STATS'!AB458+'GAME STATS'!AB517+'GAME STATS'!AB576+'GAME STATS'!AB635+'GAME STATS'!AB694+'GAME STATS'!AB753+'GAME STATS'!AB812+'GAME STATS'!AB871+'GAME STATS'!AB930+'GAME STATS'!AB989+'GAME STATS'!AB1048+'GAME STATS'!AB1107+'GAME STATS'!AB1166+'GAME STATS'!AB1225+'GAME STATS'!AB1284+'GAME STATS'!AB1343+'GAME STATS'!AB1402+'GAME STATS'!AB1461+'GAME STATS'!AB1520+'GAME STATS'!AB1579+'GAME STATS'!AB1638+'GAME STATS'!AB1697+'GAME STATS'!AB1756+'GAME STATS'!AB1815+'GAME STATS'!AB1874+'GAME STATS'!AB1933+'GAME STATS'!AB1992+'GAME STATS'!AB2051+'GAME STATS'!AB2110+'GAME STATS'!AB2169+'GAME STATS'!AB2228+'GAME STATS'!AB2287+'GAME STATS'!AB2346+'GAME STATS'!AB2405+'GAME STATS'!AB2464+'GAME STATS'!AB2523+'GAME STATS'!AB2582+'GAME STATS'!AB2641+'GAME STATS'!AB2700+'GAME STATS'!AB2759+'GAME STATS'!AB2818+'GAME STATS'!AB2877+'GAME STATS'!AB2936</f>
        <v>0</v>
      </c>
      <c r="AA43" s="698"/>
      <c r="AB43" s="695">
        <f>'GAME STATS'!AD45+'GAME STATS'!AD104+'GAME STATS'!AD163+'GAME STATS'!AD222+'GAME STATS'!AD281+'GAME STATS'!AD340+'GAME STATS'!AD399+'GAME STATS'!AD458+'GAME STATS'!AD517+'GAME STATS'!AD576+'GAME STATS'!AD635+'GAME STATS'!AD694+'GAME STATS'!AD753+'GAME STATS'!AD812+'GAME STATS'!AD871+'GAME STATS'!AD930+'GAME STATS'!AD989+'GAME STATS'!AD1048+'GAME STATS'!AD1107+'GAME STATS'!AD1166+'GAME STATS'!AD1225+'GAME STATS'!AD1284+'GAME STATS'!AD1343+'GAME STATS'!AD1402+'GAME STATS'!AD1461+'GAME STATS'!AD1520+'GAME STATS'!AD1579+'GAME STATS'!AD1638+'GAME STATS'!AD1697+'GAME STATS'!AD1756+'GAME STATS'!AD1815+'GAME STATS'!AD1874+'GAME STATS'!AD1933+'GAME STATS'!AD1992+'GAME STATS'!AD2051+'GAME STATS'!AD2110+'GAME STATS'!AD2169+'GAME STATS'!AD2228+'GAME STATS'!AD2287+'GAME STATS'!AD2346+'GAME STATS'!AD2405+'GAME STATS'!AD2464+'GAME STATS'!AD2523+'GAME STATS'!AD2582+'GAME STATS'!AD2641+'GAME STATS'!AD2700+'GAME STATS'!AD2759+'GAME STATS'!AD2818+'GAME STATS'!AD2877+'GAME STATS'!AD2936</f>
        <v>0</v>
      </c>
      <c r="AC43" s="696"/>
      <c r="AD43" s="690">
        <f>IF(Z43=0,0,(AB43/Z43)*100)</f>
        <v>0</v>
      </c>
      <c r="AE43" s="691"/>
      <c r="AF43" s="697">
        <f>'GAME STATS'!AH45+'GAME STATS'!AH104+'GAME STATS'!AH163+'GAME STATS'!AH222+'GAME STATS'!AH281+'GAME STATS'!AH340+'GAME STATS'!AH399+'GAME STATS'!AH458+'GAME STATS'!AH517+'GAME STATS'!AH576+'GAME STATS'!AH635+'GAME STATS'!AH694+'GAME STATS'!AH753+'GAME STATS'!AH812+'GAME STATS'!AH871+'GAME STATS'!AH930+'GAME STATS'!AH989+'GAME STATS'!AH1048+'GAME STATS'!AH1107+'GAME STATS'!AH1166+'GAME STATS'!AH1225+'GAME STATS'!AH1284+'GAME STATS'!AH1343+'GAME STATS'!AH1402+'GAME STATS'!AH1461+'GAME STATS'!AH1520+'GAME STATS'!AH1579+'GAME STATS'!AH1638+'GAME STATS'!AH1697+'GAME STATS'!AH1756+'GAME STATS'!AH1815+'GAME STATS'!AH1874+'GAME STATS'!AH1933+'GAME STATS'!AH1992+'GAME STATS'!AH2051+'GAME STATS'!AH2110+'GAME STATS'!AH2169+'GAME STATS'!AH2228+'GAME STATS'!AH2287+'GAME STATS'!AH2346+'GAME STATS'!AH2405+'GAME STATS'!AH2464+'GAME STATS'!AH2523+'GAME STATS'!AH2582+'GAME STATS'!AH2641+'GAME STATS'!AH2700+'GAME STATS'!AH2759+'GAME STATS'!AH2818+'GAME STATS'!AH2877+'GAME STATS'!AH2936</f>
        <v>0</v>
      </c>
      <c r="AG43" s="698"/>
      <c r="AH43" s="695">
        <f>'GAME STATS'!AJ45+'GAME STATS'!AJ104+'GAME STATS'!AJ163+'GAME STATS'!AJ222+'GAME STATS'!AJ281+'GAME STATS'!AJ340+'GAME STATS'!AJ399+'GAME STATS'!AJ458+'GAME STATS'!AJ517+'GAME STATS'!AJ576+'GAME STATS'!AJ635+'GAME STATS'!AJ694+'GAME STATS'!AJ753+'GAME STATS'!AJ812+'GAME STATS'!AJ871+'GAME STATS'!AJ930+'GAME STATS'!AJ989+'GAME STATS'!AJ1048+'GAME STATS'!AJ1107+'GAME STATS'!AJ1166+'GAME STATS'!AJ1225+'GAME STATS'!AJ1284+'GAME STATS'!AJ1343+'GAME STATS'!AJ1402+'GAME STATS'!AJ1461+'GAME STATS'!AJ1520+'GAME STATS'!AJ1579+'GAME STATS'!AJ1638+'GAME STATS'!AJ1697+'GAME STATS'!AJ1756+'GAME STATS'!AJ1815+'GAME STATS'!AJ1874+'GAME STATS'!AJ1933+'GAME STATS'!AJ1992+'GAME STATS'!AJ2051+'GAME STATS'!AJ2110+'GAME STATS'!AJ2169+'GAME STATS'!AJ2228+'GAME STATS'!AJ2287+'GAME STATS'!AJ2346+'GAME STATS'!AJ2405+'GAME STATS'!AJ2464+'GAME STATS'!AJ2523+'GAME STATS'!AJ2582+'GAME STATS'!AJ2641+'GAME STATS'!AJ2700+'GAME STATS'!AJ2759+'GAME STATS'!AJ2818+'GAME STATS'!AJ2877+'GAME STATS'!AJ2936</f>
        <v>0</v>
      </c>
      <c r="AI43" s="696"/>
      <c r="AJ43" s="690">
        <f>IF(AF43=0,0,(AH43/AF43)*100)</f>
        <v>0</v>
      </c>
      <c r="AK43" s="691"/>
      <c r="AL43" s="697">
        <f>'GAME STATS'!AN45+'GAME STATS'!AN104+'GAME STATS'!AN163+'GAME STATS'!AN222+'GAME STATS'!AN281+'GAME STATS'!AN340+'GAME STATS'!AN399+'GAME STATS'!AN458+'GAME STATS'!AN517+'GAME STATS'!AN576+'GAME STATS'!AN635+'GAME STATS'!AN694+'GAME STATS'!AN753+'GAME STATS'!AN812+'GAME STATS'!AN871+'GAME STATS'!AN930+'GAME STATS'!AN989+'GAME STATS'!AN1048+'GAME STATS'!AN1107+'GAME STATS'!AN1166+'GAME STATS'!AN1225+'GAME STATS'!AN1284+'GAME STATS'!AN1343+'GAME STATS'!AN1402+'GAME STATS'!AN1461+'GAME STATS'!AN1520+'GAME STATS'!AN1579+'GAME STATS'!AN1638+'GAME STATS'!AN1697+'GAME STATS'!AN1756+'GAME STATS'!AN1815+'GAME STATS'!AN1874+'GAME STATS'!AN1933+'GAME STATS'!AN1992+'GAME STATS'!AN2051+'GAME STATS'!AN2110+'GAME STATS'!AN2169+'GAME STATS'!AN2228+'GAME STATS'!AN2287+'GAME STATS'!AN2346+'GAME STATS'!AN2405+'GAME STATS'!AN2464+'GAME STATS'!AN2523+'GAME STATS'!AN2582+'GAME STATS'!AN2641+'GAME STATS'!AN2700+'GAME STATS'!AN2759+'GAME STATS'!AN2818+'GAME STATS'!AN2877+'GAME STATS'!AN2936</f>
        <v>0</v>
      </c>
      <c r="AM43" s="698"/>
      <c r="AN43" s="695">
        <f>'GAME STATS'!AP45+'GAME STATS'!AP104+'GAME STATS'!AP163+'GAME STATS'!AP222+'GAME STATS'!AP281+'GAME STATS'!AP340+'GAME STATS'!AP399+'GAME STATS'!AP458+'GAME STATS'!AP517+'GAME STATS'!AP576+'GAME STATS'!AP635+'GAME STATS'!AP694+'GAME STATS'!AP753+'GAME STATS'!AP812+'GAME STATS'!AP871+'GAME STATS'!AP930+'GAME STATS'!AP989+'GAME STATS'!AP1048+'GAME STATS'!AP1107+'GAME STATS'!AP1166+'GAME STATS'!AP1225+'GAME STATS'!AP1284+'GAME STATS'!AP1343+'GAME STATS'!AP1402+'GAME STATS'!AP1461+'GAME STATS'!AP1520+'GAME STATS'!AP1579+'GAME STATS'!AP1638+'GAME STATS'!AP1697+'GAME STATS'!AP1756+'GAME STATS'!AP1815+'GAME STATS'!AP1874+'GAME STATS'!AP1933+'GAME STATS'!AP1992+'GAME STATS'!AP2051+'GAME STATS'!AP2110+'GAME STATS'!AP2169+'GAME STATS'!AP2228+'GAME STATS'!AP2287+'GAME STATS'!AP2346+'GAME STATS'!AP2405+'GAME STATS'!AP2464+'GAME STATS'!AP2523+'GAME STATS'!AP2582+'GAME STATS'!AP2641+'GAME STATS'!AP2700+'GAME STATS'!AP2759+'GAME STATS'!AP2818+'GAME STATS'!AP2877+'GAME STATS'!AP2936</f>
        <v>0</v>
      </c>
      <c r="AO43" s="696"/>
      <c r="AP43" s="690">
        <f>IF(AL43=0,0,(AN43/AL43)*100)</f>
        <v>0</v>
      </c>
      <c r="AQ43" s="691"/>
      <c r="AR43" s="697">
        <f>Z43+AF43+AL43</f>
        <v>0</v>
      </c>
      <c r="AS43" s="698"/>
      <c r="AT43" s="695">
        <f>AB43+AH43+AN43</f>
        <v>0</v>
      </c>
      <c r="AU43" s="696"/>
      <c r="AV43" s="690">
        <f>IF(AR43=0,0,(AT43/AR43)*100)</f>
        <v>0</v>
      </c>
      <c r="AW43" s="691"/>
      <c r="AX43" s="697">
        <f>'GAME STATS'!AZ45+'GAME STATS'!AZ104+'GAME STATS'!AZ163+'GAME STATS'!AZ222+'GAME STATS'!AZ281+'GAME STATS'!AZ340+'GAME STATS'!AZ399+'GAME STATS'!AZ458+'GAME STATS'!AZ517+'GAME STATS'!AZ576+'GAME STATS'!AZ635+'GAME STATS'!AZ694+'GAME STATS'!AZ753+'GAME STATS'!AZ812+'GAME STATS'!AZ871+'GAME STATS'!AZ930+'GAME STATS'!AZ989+'GAME STATS'!AZ1048+'GAME STATS'!AZ1107+'GAME STATS'!AZ1166+'GAME STATS'!AZ1225+'GAME STATS'!AZ1284+'GAME STATS'!AZ1343+'GAME STATS'!AZ1402+'GAME STATS'!AZ1461+'GAME STATS'!AZ1520+'GAME STATS'!AZ1579+'GAME STATS'!AZ1638+'GAME STATS'!AZ1697+'GAME STATS'!AZ1756+'GAME STATS'!AZ1815+'GAME STATS'!AZ1874+'GAME STATS'!AZ1933+'GAME STATS'!AZ1992+'GAME STATS'!AZ2051+'GAME STATS'!AZ2110+'GAME STATS'!AZ2169+'GAME STATS'!AZ2228+'GAME STATS'!AZ2287+'GAME STATS'!AZ2346+'GAME STATS'!AZ2405+'GAME STATS'!AZ2464+'GAME STATS'!AZ2523+'GAME STATS'!AZ2582+'GAME STATS'!AZ2641+'GAME STATS'!AZ2700+'GAME STATS'!AZ2759+'GAME STATS'!AZ2818+'GAME STATS'!AZ2877+'GAME STATS'!AZ2936</f>
        <v>0</v>
      </c>
      <c r="AY43" s="698"/>
      <c r="AZ43" s="695">
        <f>'GAME STATS'!BB45+'GAME STATS'!BB104+'GAME STATS'!BB163+'GAME STATS'!BB222+'GAME STATS'!BB281+'GAME STATS'!BB340+'GAME STATS'!BB399+'GAME STATS'!BB458+'GAME STATS'!BB517+'GAME STATS'!BB576+'GAME STATS'!BB635+'GAME STATS'!BB694+'GAME STATS'!BB753+'GAME STATS'!BB812+'GAME STATS'!BB871+'GAME STATS'!BB930+'GAME STATS'!BB989+'GAME STATS'!BB1048+'GAME STATS'!BB1107+'GAME STATS'!BB1166+'GAME STATS'!BB1225+'GAME STATS'!BB1284+'GAME STATS'!BB1343+'GAME STATS'!BB1402+'GAME STATS'!BB1461+'GAME STATS'!BB1520+'GAME STATS'!BB1579+'GAME STATS'!BB1638+'GAME STATS'!BB1697+'GAME STATS'!BB1756+'GAME STATS'!BB1815+'GAME STATS'!BB1874+'GAME STATS'!BB1933+'GAME STATS'!BB1992+'GAME STATS'!BB2051+'GAME STATS'!BB2110+'GAME STATS'!BB2169+'GAME STATS'!BB2228+'GAME STATS'!BB2287+'GAME STATS'!BB2346+'GAME STATS'!BB2405+'GAME STATS'!BB2464+'GAME STATS'!BB2523+'GAME STATS'!BB2582+'GAME STATS'!BB2641+'GAME STATS'!BB2700+'GAME STATS'!BB2759+'GAME STATS'!BB2818+'GAME STATS'!BB2877+'GAME STATS'!BB2936</f>
        <v>0</v>
      </c>
      <c r="BA43" s="696"/>
      <c r="BB43" s="690">
        <f>IF(AX43=0,0,(AZ43/AX43)*100)</f>
        <v>0</v>
      </c>
      <c r="BC43" s="691"/>
      <c r="BD43" s="697">
        <f>Z43+AF43+AL43+AX43</f>
        <v>0</v>
      </c>
      <c r="BE43" s="698"/>
      <c r="BF43" s="695">
        <f>AB43+AH43+AN43+AZ43</f>
        <v>0</v>
      </c>
      <c r="BG43" s="696"/>
      <c r="BH43" s="690">
        <f>IF(BD43=0,0,(BF43/BD43)*100)</f>
        <v>0</v>
      </c>
      <c r="BI43" s="691"/>
      <c r="BJ43" s="781">
        <f>(AB43*2)+(AH43*2)+(AN43*3)+AZ43</f>
        <v>0</v>
      </c>
      <c r="BK43" s="782"/>
      <c r="BL43" s="783"/>
      <c r="BM43" s="135"/>
      <c r="BN43" s="135"/>
    </row>
    <row r="44" spans="1:66" ht="24.95" customHeight="1">
      <c r="A44" s="135"/>
      <c r="B44" s="759"/>
      <c r="C44" s="785" t="str">
        <f>IF(ROSTER!D$42="","",ROSTER!D$42)</f>
        <v/>
      </c>
      <c r="D44" s="786"/>
      <c r="E44" s="787"/>
      <c r="F44" s="697"/>
      <c r="G44" s="784"/>
      <c r="H44" s="669"/>
      <c r="I44" s="788"/>
      <c r="J44" s="700"/>
      <c r="K44" s="697"/>
      <c r="L44" s="698"/>
      <c r="M44" s="695"/>
      <c r="N44" s="696"/>
      <c r="O44" s="769" t="s">
        <v>16</v>
      </c>
      <c r="P44" s="770"/>
      <c r="Q44" s="697"/>
      <c r="R44" s="698"/>
      <c r="S44" s="695"/>
      <c r="T44" s="696"/>
      <c r="U44" s="771" t="s">
        <v>16</v>
      </c>
      <c r="V44" s="772"/>
      <c r="W44" s="700"/>
      <c r="X44" s="700"/>
      <c r="Y44" s="700"/>
      <c r="Z44" s="697"/>
      <c r="AA44" s="698"/>
      <c r="AB44" s="695"/>
      <c r="AC44" s="696"/>
      <c r="AD44" s="690"/>
      <c r="AE44" s="691"/>
      <c r="AF44" s="697"/>
      <c r="AG44" s="698"/>
      <c r="AH44" s="695"/>
      <c r="AI44" s="696"/>
      <c r="AJ44" s="690"/>
      <c r="AK44" s="691"/>
      <c r="AL44" s="697"/>
      <c r="AM44" s="698"/>
      <c r="AN44" s="695"/>
      <c r="AO44" s="696"/>
      <c r="AP44" s="690"/>
      <c r="AQ44" s="691"/>
      <c r="AR44" s="697"/>
      <c r="AS44" s="698"/>
      <c r="AT44" s="695"/>
      <c r="AU44" s="696"/>
      <c r="AV44" s="690"/>
      <c r="AW44" s="691"/>
      <c r="AX44" s="697"/>
      <c r="AY44" s="698"/>
      <c r="AZ44" s="695"/>
      <c r="BA44" s="696"/>
      <c r="BB44" s="690"/>
      <c r="BC44" s="691"/>
      <c r="BD44" s="697"/>
      <c r="BE44" s="698"/>
      <c r="BF44" s="695"/>
      <c r="BG44" s="696"/>
      <c r="BH44" s="690"/>
      <c r="BI44" s="691"/>
      <c r="BJ44" s="781"/>
      <c r="BK44" s="782"/>
      <c r="BL44" s="783"/>
      <c r="BM44" s="135"/>
      <c r="BN44" s="135"/>
    </row>
    <row r="45" spans="1:66" ht="24.95" customHeight="1">
      <c r="A45" s="135"/>
      <c r="B45" s="768" t="str">
        <f>IF(ROSTER!B44="","",ROSTER!B44)</f>
        <v/>
      </c>
      <c r="C45" s="789" t="str">
        <f>IF(ROSTER!C$44="","",ROSTER!C$44)</f>
        <v/>
      </c>
      <c r="D45" s="790"/>
      <c r="E45" s="791"/>
      <c r="F45" s="667">
        <f>'GAME STATS'!F47+'GAME STATS'!F106+'GAME STATS'!F165+'GAME STATS'!F224+'GAME STATS'!F283+'GAME STATS'!F342+'GAME STATS'!F401+'GAME STATS'!F460+'GAME STATS'!F519+'GAME STATS'!F578+'GAME STATS'!F637+'GAME STATS'!F696+'GAME STATS'!F755+'GAME STATS'!F814+'GAME STATS'!F873+'GAME STATS'!F932+'GAME STATS'!F991+'GAME STATS'!F1050+'GAME STATS'!F1109+'GAME STATS'!F1168+'GAME STATS'!F1227+'GAME STATS'!F1286+'GAME STATS'!F1345+'GAME STATS'!F1404+'GAME STATS'!F1463+'GAME STATS'!F1522+'GAME STATS'!F1581+'GAME STATS'!F1640+'GAME STATS'!F1699+'GAME STATS'!F1758+'GAME STATS'!F1817+'GAME STATS'!F1876+'GAME STATS'!F1935+'GAME STATS'!F1994+'GAME STATS'!F2053+'GAME STATS'!F2112+'GAME STATS'!F2171+'GAME STATS'!F2230+'GAME STATS'!F2289+'GAME STATS'!F2348+'GAME STATS'!F2407+'GAME STATS'!F2466+'GAME STATS'!F2525+'GAME STATS'!F2584+'GAME STATS'!F2643+'GAME STATS'!F2702+'GAME STATS'!F2761+'GAME STATS'!F2820+'GAME STATS'!F2879+'GAME STATS'!F2938</f>
        <v>0</v>
      </c>
      <c r="G45" s="763"/>
      <c r="H45" s="773">
        <f>'GAME STATS'!G47+'GAME STATS'!G106+'GAME STATS'!G165+'GAME STATS'!G224+'GAME STATS'!G283+'GAME STATS'!G342+'GAME STATS'!G401+'GAME STATS'!G460+'GAME STATS'!G519+'GAME STATS'!G578+'GAME STATS'!G637+'GAME STATS'!G696+'GAME STATS'!G755+'GAME STATS'!G814+'GAME STATS'!G873+'GAME STATS'!G932+'GAME STATS'!G991+'GAME STATS'!G1050+'GAME STATS'!G1109+'GAME STATS'!G1168+'GAME STATS'!G1227+'GAME STATS'!G1286+'GAME STATS'!G1345+'GAME STATS'!G1404+'GAME STATS'!G1463+'GAME STATS'!G1522+'GAME STATS'!G1581+'GAME STATS'!G1640+'GAME STATS'!G1699+'GAME STATS'!G1758+'GAME STATS'!G1817+'GAME STATS'!G1876+'GAME STATS'!G1935+'GAME STATS'!G1994+'GAME STATS'!G2053+'GAME STATS'!G2112+'GAME STATS'!G2171+'GAME STATS'!G2230+'GAME STATS'!G2289+'GAME STATS'!G2348+'GAME STATS'!G2407+'GAME STATS'!G2466+'GAME STATS'!G2525+'GAME STATS'!G2584+'GAME STATS'!G2643+'GAME STATS'!G2702+'GAME STATS'!G2761+'GAME STATS'!G2820+'GAME STATS'!G2879+'GAME STATS'!G2938</f>
        <v>0</v>
      </c>
      <c r="I45" s="774"/>
      <c r="J45" s="704">
        <f>'GAME STATS'!H47+'GAME STATS'!H106+'GAME STATS'!H165+'GAME STATS'!H224+'GAME STATS'!H283+'GAME STATS'!H342+'GAME STATS'!H401+'GAME STATS'!H460+'GAME STATS'!H519+'GAME STATS'!H578+'GAME STATS'!H637+'GAME STATS'!H696+'GAME STATS'!H755+'GAME STATS'!H814+'GAME STATS'!H873+'GAME STATS'!H932+'GAME STATS'!H991+'GAME STATS'!H1050+'GAME STATS'!H1109+'GAME STATS'!H1168+'GAME STATS'!H1227+'GAME STATS'!H1286+'GAME STATS'!H1345+'GAME STATS'!H1404+'GAME STATS'!H1463+'GAME STATS'!H1522+'GAME STATS'!H1581+'GAME STATS'!H1640+'GAME STATS'!H1699+'GAME STATS'!H1758+'GAME STATS'!H1817+'GAME STATS'!H1876+'GAME STATS'!H1935+'GAME STATS'!H1994+'GAME STATS'!H2053+'GAME STATS'!H2112+'GAME STATS'!H2171+'GAME STATS'!H2230+'GAME STATS'!H2289+'GAME STATS'!H2348+'GAME STATS'!H2407+'GAME STATS'!H2466+'GAME STATS'!H2525+'GAME STATS'!H2584+'GAME STATS'!H2643+'GAME STATS'!H2702+'GAME STATS'!H2761+'GAME STATS'!H2820+'GAME STATS'!H2879+'GAME STATS'!H2938</f>
        <v>0</v>
      </c>
      <c r="K45" s="697">
        <f>'GAME STATS'!J47+'GAME STATS'!J106+'GAME STATS'!J165+'GAME STATS'!J224+'GAME STATS'!J283+'GAME STATS'!J342+'GAME STATS'!J401+'GAME STATS'!J460+'GAME STATS'!J519+'GAME STATS'!J578+'GAME STATS'!J637+'GAME STATS'!J696+'GAME STATS'!J755+'GAME STATS'!J814+'GAME STATS'!J873+'GAME STATS'!J932+'GAME STATS'!J991+'GAME STATS'!J1050+'GAME STATS'!J1109+'GAME STATS'!J1168+'GAME STATS'!J1227+'GAME STATS'!J1286+'GAME STATS'!J1345+'GAME STATS'!J1404+'GAME STATS'!J1463+'GAME STATS'!J1522+'GAME STATS'!J1581+'GAME STATS'!J1640+'GAME STATS'!J1699+'GAME STATS'!J1758+'GAME STATS'!J1817+'GAME STATS'!J1876+'GAME STATS'!J1935+'GAME STATS'!J1994+'GAME STATS'!J2053+'GAME STATS'!J2112+'GAME STATS'!J2171+'GAME STATS'!J2230+'GAME STATS'!J2289+'GAME STATS'!J2348+'GAME STATS'!J2407+'GAME STATS'!J2466+'GAME STATS'!J2525+'GAME STATS'!J2584+'GAME STATS'!J2643+'GAME STATS'!J2702+'GAME STATS'!J2761+'GAME STATS'!J2820+'GAME STATS'!J2879+'GAME STATS'!J2938</f>
        <v>0</v>
      </c>
      <c r="L45" s="698"/>
      <c r="M45" s="695">
        <f>'GAME STATS'!L47+'GAME STATS'!L106+'GAME STATS'!L165+'GAME STATS'!L224+'GAME STATS'!L283+'GAME STATS'!L342+'GAME STATS'!L401+'GAME STATS'!L460+'GAME STATS'!L519+'GAME STATS'!L578+'GAME STATS'!L637+'GAME STATS'!L696+'GAME STATS'!L755+'GAME STATS'!L814+'GAME STATS'!L873+'GAME STATS'!L932+'GAME STATS'!L991+'GAME STATS'!L1050+'GAME STATS'!L1109+'GAME STATS'!L1168+'GAME STATS'!L1227+'GAME STATS'!L1286+'GAME STATS'!L1345+'GAME STATS'!L1404+'GAME STATS'!L1463+'GAME STATS'!L1522+'GAME STATS'!L1581+'GAME STATS'!L1640+'GAME STATS'!L1699+'GAME STATS'!L1758+'GAME STATS'!L1817+'GAME STATS'!L1876+'GAME STATS'!L1935+'GAME STATS'!L1994+'GAME STATS'!L2053+'GAME STATS'!L2112+'GAME STATS'!L2171+'GAME STATS'!L2230+'GAME STATS'!L2289+'GAME STATS'!L2348+'GAME STATS'!L2407+'GAME STATS'!L2466+'GAME STATS'!L2525+'GAME STATS'!L2584+'GAME STATS'!L2643+'GAME STATS'!L2702+'GAME STATS'!L2761+'GAME STATS'!L2820+'GAME STATS'!L2879+'GAME STATS'!L2938</f>
        <v>0</v>
      </c>
      <c r="N45" s="696"/>
      <c r="O45" s="769">
        <f>K45+M45</f>
        <v>0</v>
      </c>
      <c r="P45" s="770"/>
      <c r="Q45" s="697">
        <f>'GAME STATS'!P47+'GAME STATS'!P106+'GAME STATS'!P165+'GAME STATS'!P224+'GAME STATS'!P283+'GAME STATS'!P342+'GAME STATS'!P401+'GAME STATS'!P460+'GAME STATS'!P519+'GAME STATS'!P578+'GAME STATS'!P637+'GAME STATS'!P696+'GAME STATS'!P755+'GAME STATS'!P814+'GAME STATS'!P873+'GAME STATS'!P932+'GAME STATS'!P991+'GAME STATS'!P1050+'GAME STATS'!P1109+'GAME STATS'!P1168+'GAME STATS'!P1227+'GAME STATS'!P1286+'GAME STATS'!P1345+'GAME STATS'!P1404+'GAME STATS'!P1463+'GAME STATS'!P1522+'GAME STATS'!P1581+'GAME STATS'!P1640+'GAME STATS'!P1699+'GAME STATS'!P1758+'GAME STATS'!P1817+'GAME STATS'!P1876+'GAME STATS'!P1935+'GAME STATS'!P1994+'GAME STATS'!P2053+'GAME STATS'!P2112+'GAME STATS'!P2171+'GAME STATS'!P2230+'GAME STATS'!P2289+'GAME STATS'!P2348+'GAME STATS'!P2407+'GAME STATS'!P2466+'GAME STATS'!P2525+'GAME STATS'!P2584+'GAME STATS'!P2643+'GAME STATS'!P2702+'GAME STATS'!P2761+'GAME STATS'!P2820+'GAME STATS'!P2879+'GAME STATS'!P2938</f>
        <v>0</v>
      </c>
      <c r="R45" s="698"/>
      <c r="S45" s="695">
        <f>'GAME STATS'!R47+'GAME STATS'!R106+'GAME STATS'!R165+'GAME STATS'!R224+'GAME STATS'!R283+'GAME STATS'!R342+'GAME STATS'!R401+'GAME STATS'!R460+'GAME STATS'!R519+'GAME STATS'!R578+'GAME STATS'!R637+'GAME STATS'!R696+'GAME STATS'!R755+'GAME STATS'!R814+'GAME STATS'!R873+'GAME STATS'!R932+'GAME STATS'!R991+'GAME STATS'!R1050+'GAME STATS'!R1109+'GAME STATS'!R1168+'GAME STATS'!R1227+'GAME STATS'!R1286+'GAME STATS'!R1345+'GAME STATS'!R1404+'GAME STATS'!R1463+'GAME STATS'!R1522+'GAME STATS'!R1581+'GAME STATS'!R1640+'GAME STATS'!R1699+'GAME STATS'!R1758+'GAME STATS'!R1817+'GAME STATS'!R1876+'GAME STATS'!R1935+'GAME STATS'!R1994+'GAME STATS'!R2053+'GAME STATS'!R2112+'GAME STATS'!R2171+'GAME STATS'!R2230+'GAME STATS'!R2289+'GAME STATS'!R2348+'GAME STATS'!R2407+'GAME STATS'!R2466+'GAME STATS'!R2525+'GAME STATS'!R2584+'GAME STATS'!R2643+'GAME STATS'!R2702+'GAME STATS'!R2761+'GAME STATS'!R2820+'GAME STATS'!R2879+'GAME STATS'!R2938</f>
        <v>0</v>
      </c>
      <c r="T45" s="696"/>
      <c r="U45" s="771">
        <f>S45-Q45</f>
        <v>0</v>
      </c>
      <c r="V45" s="772"/>
      <c r="W45" s="700">
        <f>'GAME STATS'!V47+'GAME STATS'!V106+'GAME STATS'!V165+'GAME STATS'!V224+'GAME STATS'!V283+'GAME STATS'!V342+'GAME STATS'!V401+'GAME STATS'!V460+'GAME STATS'!V519+'GAME STATS'!V578+'GAME STATS'!V637+'GAME STATS'!V696+'GAME STATS'!V755+'GAME STATS'!V814+'GAME STATS'!V873+'GAME STATS'!V932+'GAME STATS'!V991+'GAME STATS'!V1050+'GAME STATS'!V1109+'GAME STATS'!V1168+'GAME STATS'!V1227+'GAME STATS'!V1286+'GAME STATS'!V1345+'GAME STATS'!V1404+'GAME STATS'!V1463+'GAME STATS'!V1522+'GAME STATS'!V1581+'GAME STATS'!U1640+'GAME STATS'!U1699+'GAME STATS'!U1758+'GAME STATS'!U1817+'GAME STATS'!U1876+'GAME STATS'!U1935+'GAME STATS'!U1994+'GAME STATS'!V2053+'GAME STATS'!V2112+'GAME STATS'!V2171+'GAME STATS'!V2230+'GAME STATS'!V2289+'GAME STATS'!V2348+'GAME STATS'!V2407+'GAME STATS'!V2466+'GAME STATS'!V2525+'GAME STATS'!V2584+'GAME STATS'!V2643+'GAME STATS'!V2702+'GAME STATS'!V2761+'GAME STATS'!V2820+'GAME STATS'!V2879+'GAME STATS'!V2938</f>
        <v>0</v>
      </c>
      <c r="X45" s="700">
        <f>'GAME STATS'!X47+'GAME STATS'!X106+'GAME STATS'!X165+'GAME STATS'!X224+'GAME STATS'!X283+'GAME STATS'!X342+'GAME STATS'!X401+'GAME STATS'!X460+'GAME STATS'!X519+'GAME STATS'!X578+'GAME STATS'!X637+'GAME STATS'!X696+'GAME STATS'!X755+'GAME STATS'!X814+'GAME STATS'!X873+'GAME STATS'!X932+'GAME STATS'!X991+'GAME STATS'!X1050+'GAME STATS'!X1109+'GAME STATS'!X1168+'GAME STATS'!X1227+'GAME STATS'!X1286+'GAME STATS'!X1345+'GAME STATS'!X1404+'GAME STATS'!X1463+'GAME STATS'!X1522+'GAME STATS'!X1581+'GAME STATS'!V1640+'GAME STATS'!V1699+'GAME STATS'!V1758+'GAME STATS'!V1817+'GAME STATS'!V1876+'GAME STATS'!V1935+'GAME STATS'!V1994+'GAME STATS'!X2053+'GAME STATS'!X2112+'GAME STATS'!X2171+'GAME STATS'!X2230+'GAME STATS'!X2289+'GAME STATS'!X2348+'GAME STATS'!X2407+'GAME STATS'!X2466+'GAME STATS'!X2525+'GAME STATS'!X2584+'GAME STATS'!X2643+'GAME STATS'!X2702+'GAME STATS'!X2761+'GAME STATS'!X2820+'GAME STATS'!X2879+'GAME STATS'!X2938</f>
        <v>0</v>
      </c>
      <c r="Y45" s="700">
        <f>'GAME STATS'!Z47+'GAME STATS'!Z106+'GAME STATS'!Z165+'GAME STATS'!Z224+'GAME STATS'!Z283+'GAME STATS'!Z342+'GAME STATS'!Z401+'GAME STATS'!Z460+'GAME STATS'!Z519+'GAME STATS'!Z578+'GAME STATS'!Z637+'GAME STATS'!Z696+'GAME STATS'!Z755+'GAME STATS'!Z814+'GAME STATS'!Z873+'GAME STATS'!Z932+'GAME STATS'!Z991+'GAME STATS'!Z1050+'GAME STATS'!Z1109+'GAME STATS'!Z1168+'GAME STATS'!Z1227+'GAME STATS'!Z1286+'GAME STATS'!Z1345+'GAME STATS'!Z1404+'GAME STATS'!Z1463+'GAME STATS'!Z1522+'GAME STATS'!Z1581+'GAME STATS'!W1640+'GAME STATS'!W1699+'GAME STATS'!W1758+'GAME STATS'!W1817+'GAME STATS'!W1876+'GAME STATS'!W1935+'GAME STATS'!W1994+'GAME STATS'!Z2053+'GAME STATS'!Z2112+'GAME STATS'!Z2171+'GAME STATS'!Z2230+'GAME STATS'!Z2289+'GAME STATS'!Z2348+'GAME STATS'!Z2407+'GAME STATS'!Z2466+'GAME STATS'!Z2525+'GAME STATS'!Z2584+'GAME STATS'!Z2643+'GAME STATS'!Z2702+'GAME STATS'!Z2761+'GAME STATS'!Z2820+'GAME STATS'!Z2879+'GAME STATS'!Z2938</f>
        <v>0</v>
      </c>
      <c r="Z45" s="697">
        <f>'GAME STATS'!AB47+'GAME STATS'!AB106+'GAME STATS'!AB165+'GAME STATS'!AB224+'GAME STATS'!AB283+'GAME STATS'!AB342+'GAME STATS'!AB401+'GAME STATS'!AB460+'GAME STATS'!AB519+'GAME STATS'!AB578+'GAME STATS'!AB637+'GAME STATS'!AB696+'GAME STATS'!AB755+'GAME STATS'!AB814+'GAME STATS'!AB873+'GAME STATS'!AB932+'GAME STATS'!AB991+'GAME STATS'!AB1050+'GAME STATS'!AB1109+'GAME STATS'!AB1168+'GAME STATS'!AB1227+'GAME STATS'!AB1286+'GAME STATS'!AB1345+'GAME STATS'!AB1404+'GAME STATS'!AB1463+'GAME STATS'!AB1522+'GAME STATS'!AB1581+'GAME STATS'!AB1640+'GAME STATS'!AB1699+'GAME STATS'!AB1758+'GAME STATS'!AB1817+'GAME STATS'!AB1876+'GAME STATS'!AB1935+'GAME STATS'!AB1994+'GAME STATS'!AB2053+'GAME STATS'!AB2112+'GAME STATS'!AB2171+'GAME STATS'!AB2230+'GAME STATS'!AB2289+'GAME STATS'!AB2348+'GAME STATS'!AB2407+'GAME STATS'!AB2466+'GAME STATS'!AB2525+'GAME STATS'!AB2584+'GAME STATS'!AB2643+'GAME STATS'!AB2702+'GAME STATS'!AB2761+'GAME STATS'!AB2820+'GAME STATS'!AB2879+'GAME STATS'!AB2938</f>
        <v>0</v>
      </c>
      <c r="AA45" s="698"/>
      <c r="AB45" s="695">
        <f>'GAME STATS'!AD47+'GAME STATS'!AD106+'GAME STATS'!AD165+'GAME STATS'!AD224+'GAME STATS'!AD283+'GAME STATS'!AD342+'GAME STATS'!AD401+'GAME STATS'!AD460+'GAME STATS'!AD519+'GAME STATS'!AD578+'GAME STATS'!AD637+'GAME STATS'!AD696+'GAME STATS'!AD755+'GAME STATS'!AD814+'GAME STATS'!AD873+'GAME STATS'!AD932+'GAME STATS'!AD991+'GAME STATS'!AD1050+'GAME STATS'!AD1109+'GAME STATS'!AD1168+'GAME STATS'!AD1227+'GAME STATS'!AD1286+'GAME STATS'!AD1345+'GAME STATS'!AD1404+'GAME STATS'!AD1463+'GAME STATS'!AD1522+'GAME STATS'!AD1581+'GAME STATS'!AD1640+'GAME STATS'!AD1699+'GAME STATS'!AD1758+'GAME STATS'!AD1817+'GAME STATS'!AD1876+'GAME STATS'!AD1935+'GAME STATS'!AD1994+'GAME STATS'!AD2053+'GAME STATS'!AD2112+'GAME STATS'!AD2171+'GAME STATS'!AD2230+'GAME STATS'!AD2289+'GAME STATS'!AD2348+'GAME STATS'!AD2407+'GAME STATS'!AD2466+'GAME STATS'!AD2525+'GAME STATS'!AD2584+'GAME STATS'!AD2643+'GAME STATS'!AD2702+'GAME STATS'!AD2761+'GAME STATS'!AD2820+'GAME STATS'!AD2879+'GAME STATS'!AD2938</f>
        <v>0</v>
      </c>
      <c r="AC45" s="696"/>
      <c r="AD45" s="690">
        <f>IF(Z45=0,0,(AB45/Z45)*100)</f>
        <v>0</v>
      </c>
      <c r="AE45" s="691"/>
      <c r="AF45" s="697">
        <f>'GAME STATS'!AH47+'GAME STATS'!AH106+'GAME STATS'!AH165+'GAME STATS'!AH224+'GAME STATS'!AH283+'GAME STATS'!AH342+'GAME STATS'!AH401+'GAME STATS'!AH460+'GAME STATS'!AH519+'GAME STATS'!AH578+'GAME STATS'!AH637+'GAME STATS'!AH696+'GAME STATS'!AH755+'GAME STATS'!AH814+'GAME STATS'!AH873+'GAME STATS'!AH932+'GAME STATS'!AH991+'GAME STATS'!AH1050+'GAME STATS'!AH1109+'GAME STATS'!AH1168+'GAME STATS'!AH1227+'GAME STATS'!AH1286+'GAME STATS'!AH1345+'GAME STATS'!AH1404+'GAME STATS'!AH1463+'GAME STATS'!AH1522+'GAME STATS'!AH1581+'GAME STATS'!AH1640+'GAME STATS'!AH1699+'GAME STATS'!AH1758+'GAME STATS'!AH1817+'GAME STATS'!AH1876+'GAME STATS'!AH1935+'GAME STATS'!AH1994+'GAME STATS'!AH2053+'GAME STATS'!AH2112+'GAME STATS'!AH2171+'GAME STATS'!AH2230+'GAME STATS'!AH2289+'GAME STATS'!AH2348+'GAME STATS'!AH2407+'GAME STATS'!AH2466+'GAME STATS'!AH2525+'GAME STATS'!AH2584+'GAME STATS'!AH2643+'GAME STATS'!AH2702+'GAME STATS'!AH2761+'GAME STATS'!AH2820+'GAME STATS'!AH2879+'GAME STATS'!AH2938</f>
        <v>0</v>
      </c>
      <c r="AG45" s="698"/>
      <c r="AH45" s="695">
        <f>'GAME STATS'!AJ47+'GAME STATS'!AJ106+'GAME STATS'!AJ165+'GAME STATS'!AJ224+'GAME STATS'!AJ283+'GAME STATS'!AJ342+'GAME STATS'!AJ401+'GAME STATS'!AJ460+'GAME STATS'!AJ519+'GAME STATS'!AJ578+'GAME STATS'!AJ637+'GAME STATS'!AJ696+'GAME STATS'!AJ755+'GAME STATS'!AJ814+'GAME STATS'!AJ873+'GAME STATS'!AJ932+'GAME STATS'!AJ991+'GAME STATS'!AJ1050+'GAME STATS'!AJ1109+'GAME STATS'!AJ1168+'GAME STATS'!AJ1227+'GAME STATS'!AJ1286+'GAME STATS'!AJ1345+'GAME STATS'!AJ1404+'GAME STATS'!AJ1463+'GAME STATS'!AJ1522+'GAME STATS'!AJ1581+'GAME STATS'!AJ1640+'GAME STATS'!AJ1699+'GAME STATS'!AJ1758+'GAME STATS'!AJ1817+'GAME STATS'!AJ1876+'GAME STATS'!AJ1935+'GAME STATS'!AJ1994+'GAME STATS'!AJ2053+'GAME STATS'!AJ2112+'GAME STATS'!AJ2171+'GAME STATS'!AJ2230+'GAME STATS'!AJ2289+'GAME STATS'!AJ2348+'GAME STATS'!AJ2407+'GAME STATS'!AJ2466+'GAME STATS'!AJ2525+'GAME STATS'!AJ2584+'GAME STATS'!AJ2643+'GAME STATS'!AJ2702+'GAME STATS'!AJ2761+'GAME STATS'!AJ2820+'GAME STATS'!AJ2879+'GAME STATS'!AJ2938</f>
        <v>0</v>
      </c>
      <c r="AI45" s="696"/>
      <c r="AJ45" s="690">
        <f>IF(AF45=0,0,(AH45/AF45)*100)</f>
        <v>0</v>
      </c>
      <c r="AK45" s="691"/>
      <c r="AL45" s="697">
        <f>'GAME STATS'!AN47+'GAME STATS'!AN106+'GAME STATS'!AN165+'GAME STATS'!AN224+'GAME STATS'!AN283+'GAME STATS'!AN342+'GAME STATS'!AN401+'GAME STATS'!AN460+'GAME STATS'!AN519+'GAME STATS'!AN578+'GAME STATS'!AN637+'GAME STATS'!AN696+'GAME STATS'!AN755+'GAME STATS'!AN814+'GAME STATS'!AN873+'GAME STATS'!AN932+'GAME STATS'!AN991+'GAME STATS'!AN1050+'GAME STATS'!AN1109+'GAME STATS'!AN1168+'GAME STATS'!AN1227+'GAME STATS'!AN1286+'GAME STATS'!AN1345+'GAME STATS'!AN1404+'GAME STATS'!AN1463+'GAME STATS'!AN1522+'GAME STATS'!AN1581+'GAME STATS'!AN1640+'GAME STATS'!AN1699+'GAME STATS'!AN1758+'GAME STATS'!AN1817+'GAME STATS'!AN1876+'GAME STATS'!AN1935+'GAME STATS'!AN1994+'GAME STATS'!AN2053+'GAME STATS'!AN2112+'GAME STATS'!AN2171+'GAME STATS'!AN2230+'GAME STATS'!AN2289+'GAME STATS'!AN2348+'GAME STATS'!AN2407+'GAME STATS'!AN2466+'GAME STATS'!AN2525+'GAME STATS'!AN2584+'GAME STATS'!AN2643+'GAME STATS'!AN2702+'GAME STATS'!AN2761+'GAME STATS'!AN2820+'GAME STATS'!AN2879+'GAME STATS'!AN2938</f>
        <v>0</v>
      </c>
      <c r="AM45" s="698"/>
      <c r="AN45" s="695">
        <f>'GAME STATS'!AP47+'GAME STATS'!AP106+'GAME STATS'!AP165+'GAME STATS'!AP224+'GAME STATS'!AP283+'GAME STATS'!AP342+'GAME STATS'!AP401+'GAME STATS'!AP460+'GAME STATS'!AP519+'GAME STATS'!AP578+'GAME STATS'!AP637+'GAME STATS'!AP696+'GAME STATS'!AP755+'GAME STATS'!AP814+'GAME STATS'!AP873+'GAME STATS'!AP932+'GAME STATS'!AP991+'GAME STATS'!AP1050+'GAME STATS'!AP1109+'GAME STATS'!AP1168+'GAME STATS'!AP1227+'GAME STATS'!AP1286+'GAME STATS'!AP1345+'GAME STATS'!AP1404+'GAME STATS'!AP1463+'GAME STATS'!AP1522+'GAME STATS'!AP1581+'GAME STATS'!AP1640+'GAME STATS'!AP1699+'GAME STATS'!AP1758+'GAME STATS'!AP1817+'GAME STATS'!AP1876+'GAME STATS'!AP1935+'GAME STATS'!AP1994+'GAME STATS'!AP2053+'GAME STATS'!AP2112+'GAME STATS'!AP2171+'GAME STATS'!AP2230+'GAME STATS'!AP2289+'GAME STATS'!AP2348+'GAME STATS'!AP2407+'GAME STATS'!AP2466+'GAME STATS'!AP2525+'GAME STATS'!AP2584+'GAME STATS'!AP2643+'GAME STATS'!AP2702+'GAME STATS'!AP2761+'GAME STATS'!AP2820+'GAME STATS'!AP2879+'GAME STATS'!AP2938</f>
        <v>0</v>
      </c>
      <c r="AO45" s="696"/>
      <c r="AP45" s="690">
        <f>IF(AL45=0,0,(AN45/AL45)*100)</f>
        <v>0</v>
      </c>
      <c r="AQ45" s="691"/>
      <c r="AR45" s="697">
        <f>Z45+AF45+AL45</f>
        <v>0</v>
      </c>
      <c r="AS45" s="698"/>
      <c r="AT45" s="695">
        <f>AB45+AH45+AN45</f>
        <v>0</v>
      </c>
      <c r="AU45" s="696"/>
      <c r="AV45" s="690">
        <f>IF(AR45=0,0,(AT45/AR45)*100)</f>
        <v>0</v>
      </c>
      <c r="AW45" s="691"/>
      <c r="AX45" s="697">
        <f>'GAME STATS'!AZ47+'GAME STATS'!AZ106+'GAME STATS'!AZ165+'GAME STATS'!AZ224+'GAME STATS'!AZ283+'GAME STATS'!AZ342+'GAME STATS'!AZ401+'GAME STATS'!AZ460+'GAME STATS'!AZ519+'GAME STATS'!AZ578+'GAME STATS'!AZ637+'GAME STATS'!AZ696+'GAME STATS'!AZ755+'GAME STATS'!AZ814+'GAME STATS'!AZ873+'GAME STATS'!AZ932+'GAME STATS'!AZ991+'GAME STATS'!AZ1050+'GAME STATS'!AZ1109+'GAME STATS'!AZ1168+'GAME STATS'!AZ1227+'GAME STATS'!AZ1286+'GAME STATS'!AZ1345+'GAME STATS'!AZ1404+'GAME STATS'!AZ1463+'GAME STATS'!AZ1522+'GAME STATS'!AZ1581+'GAME STATS'!AZ1640+'GAME STATS'!AZ1699+'GAME STATS'!AZ1758+'GAME STATS'!AZ1817+'GAME STATS'!AZ1876+'GAME STATS'!AZ1935+'GAME STATS'!AZ1994+'GAME STATS'!AZ2053+'GAME STATS'!AZ2112+'GAME STATS'!AZ2171+'GAME STATS'!AZ2230+'GAME STATS'!AZ2289+'GAME STATS'!AZ2348+'GAME STATS'!AZ2407+'GAME STATS'!AZ2466+'GAME STATS'!AZ2525+'GAME STATS'!AZ2584+'GAME STATS'!AZ2643+'GAME STATS'!AZ2702+'GAME STATS'!AZ2761+'GAME STATS'!AZ2820+'GAME STATS'!AZ2879+'GAME STATS'!AZ2938</f>
        <v>0</v>
      </c>
      <c r="AY45" s="698"/>
      <c r="AZ45" s="695">
        <f>'GAME STATS'!BB47+'GAME STATS'!BB106+'GAME STATS'!BB165+'GAME STATS'!BB224+'GAME STATS'!BB283+'GAME STATS'!BB342+'GAME STATS'!BB401+'GAME STATS'!BB460+'GAME STATS'!BB519+'GAME STATS'!BB578+'GAME STATS'!BB637+'GAME STATS'!BB696+'GAME STATS'!BB755+'GAME STATS'!BB814+'GAME STATS'!BB873+'GAME STATS'!BB932+'GAME STATS'!BB991+'GAME STATS'!BB1050+'GAME STATS'!BB1109+'GAME STATS'!BB1168+'GAME STATS'!BB1227+'GAME STATS'!BB1286+'GAME STATS'!BB1345+'GAME STATS'!BB1404+'GAME STATS'!BB1463+'GAME STATS'!BB1522+'GAME STATS'!BB1581+'GAME STATS'!BB1640+'GAME STATS'!BB1699+'GAME STATS'!BB1758+'GAME STATS'!BB1817+'GAME STATS'!BB1876+'GAME STATS'!BB1935+'GAME STATS'!BB1994+'GAME STATS'!BB2053+'GAME STATS'!BB2112+'GAME STATS'!BB2171+'GAME STATS'!BB2230+'GAME STATS'!BB2289+'GAME STATS'!BB2348+'GAME STATS'!BB2407+'GAME STATS'!BB2466+'GAME STATS'!BB2525+'GAME STATS'!BB2584+'GAME STATS'!BB2643+'GAME STATS'!BB2702+'GAME STATS'!BB2761+'GAME STATS'!BB2820+'GAME STATS'!BB2879+'GAME STATS'!BB2938</f>
        <v>0</v>
      </c>
      <c r="BA45" s="696"/>
      <c r="BB45" s="690">
        <f>IF(AX45=0,0,(AZ45/AX45)*100)</f>
        <v>0</v>
      </c>
      <c r="BC45" s="691"/>
      <c r="BD45" s="697">
        <f>Z45+AF45+AL45+AX45</f>
        <v>0</v>
      </c>
      <c r="BE45" s="698"/>
      <c r="BF45" s="695">
        <f>AB45+AH45+AN45+AZ45</f>
        <v>0</v>
      </c>
      <c r="BG45" s="696"/>
      <c r="BH45" s="690">
        <f>IF(BD45=0,0,(BF45/BD45)*100)</f>
        <v>0</v>
      </c>
      <c r="BI45" s="691"/>
      <c r="BJ45" s="781">
        <f>(AB45*2)+(AH45*2)+(AN45*3)+AZ45</f>
        <v>0</v>
      </c>
      <c r="BK45" s="782"/>
      <c r="BL45" s="783"/>
      <c r="BM45" s="135"/>
      <c r="BN45" s="135"/>
    </row>
    <row r="46" spans="1:66" ht="24.95" customHeight="1">
      <c r="A46" s="135"/>
      <c r="B46" s="759"/>
      <c r="C46" s="785" t="str">
        <f>IF(ROSTER!D$44="","",ROSTER!D$44)</f>
        <v/>
      </c>
      <c r="D46" s="786"/>
      <c r="E46" s="787"/>
      <c r="F46" s="669"/>
      <c r="G46" s="788"/>
      <c r="H46" s="669"/>
      <c r="I46" s="788"/>
      <c r="J46" s="793"/>
      <c r="K46" s="697"/>
      <c r="L46" s="698"/>
      <c r="M46" s="695"/>
      <c r="N46" s="696"/>
      <c r="O46" s="769" t="s">
        <v>16</v>
      </c>
      <c r="P46" s="770"/>
      <c r="Q46" s="697"/>
      <c r="R46" s="698"/>
      <c r="S46" s="695"/>
      <c r="T46" s="696"/>
      <c r="U46" s="771" t="s">
        <v>16</v>
      </c>
      <c r="V46" s="772"/>
      <c r="W46" s="700"/>
      <c r="X46" s="700"/>
      <c r="Y46" s="700"/>
      <c r="Z46" s="697"/>
      <c r="AA46" s="698"/>
      <c r="AB46" s="695"/>
      <c r="AC46" s="696"/>
      <c r="AD46" s="690"/>
      <c r="AE46" s="691"/>
      <c r="AF46" s="697"/>
      <c r="AG46" s="698"/>
      <c r="AH46" s="695"/>
      <c r="AI46" s="696"/>
      <c r="AJ46" s="690"/>
      <c r="AK46" s="691"/>
      <c r="AL46" s="697"/>
      <c r="AM46" s="698"/>
      <c r="AN46" s="695"/>
      <c r="AO46" s="696"/>
      <c r="AP46" s="690"/>
      <c r="AQ46" s="691"/>
      <c r="AR46" s="697"/>
      <c r="AS46" s="698"/>
      <c r="AT46" s="695"/>
      <c r="AU46" s="696"/>
      <c r="AV46" s="690"/>
      <c r="AW46" s="691"/>
      <c r="AX46" s="697"/>
      <c r="AY46" s="698"/>
      <c r="AZ46" s="695"/>
      <c r="BA46" s="696"/>
      <c r="BB46" s="690"/>
      <c r="BC46" s="691"/>
      <c r="BD46" s="697"/>
      <c r="BE46" s="698"/>
      <c r="BF46" s="695"/>
      <c r="BG46" s="696"/>
      <c r="BH46" s="690"/>
      <c r="BI46" s="691"/>
      <c r="BJ46" s="781"/>
      <c r="BK46" s="782"/>
      <c r="BL46" s="783"/>
      <c r="BM46" s="135"/>
      <c r="BN46" s="135"/>
    </row>
    <row r="47" spans="1:66" ht="24.95" customHeight="1">
      <c r="A47" s="135"/>
      <c r="B47" s="768" t="str">
        <f>IF(ROSTER!B46="","",ROSTER!B46)</f>
        <v/>
      </c>
      <c r="C47" s="789" t="str">
        <f>IF(ROSTER!C$46="","",ROSTER!C$46)</f>
        <v/>
      </c>
      <c r="D47" s="790"/>
      <c r="E47" s="791"/>
      <c r="F47" s="667">
        <f>'GAME STATS'!F49+'GAME STATS'!F108+'GAME STATS'!F167+'GAME STATS'!F226+'GAME STATS'!F285+'GAME STATS'!F344+'GAME STATS'!F403+'GAME STATS'!F462+'GAME STATS'!F521+'GAME STATS'!F580+'GAME STATS'!F639+'GAME STATS'!F698+'GAME STATS'!F757+'GAME STATS'!F816+'GAME STATS'!F875+'GAME STATS'!F934+'GAME STATS'!F993+'GAME STATS'!F1052+'GAME STATS'!F1111+'GAME STATS'!F1170+'GAME STATS'!F1229+'GAME STATS'!F1288+'GAME STATS'!F1347+'GAME STATS'!F1406+'GAME STATS'!F1465+'GAME STATS'!F1524+'GAME STATS'!F1583+'GAME STATS'!F1642+'GAME STATS'!F1701+'GAME STATS'!F1760+'GAME STATS'!F1819+'GAME STATS'!F1878+'GAME STATS'!F1937+'GAME STATS'!F1996+'GAME STATS'!F2055+'GAME STATS'!F2114+'GAME STATS'!F2173+'GAME STATS'!F2232+'GAME STATS'!F2291+'GAME STATS'!F2350+'GAME STATS'!F2409+'GAME STATS'!F2468+'GAME STATS'!F2527+'GAME STATS'!F2586+'GAME STATS'!F2645+'GAME STATS'!F2704+'GAME STATS'!F2763+'GAME STATS'!F2822+'GAME STATS'!F2881+'GAME STATS'!F2940</f>
        <v>0</v>
      </c>
      <c r="G47" s="763"/>
      <c r="H47" s="773">
        <f>'GAME STATS'!G49+'GAME STATS'!G108+'GAME STATS'!G167+'GAME STATS'!G226+'GAME STATS'!G285+'GAME STATS'!G344+'GAME STATS'!G403+'GAME STATS'!G462+'GAME STATS'!G521+'GAME STATS'!G580+'GAME STATS'!G639+'GAME STATS'!G698+'GAME STATS'!G757+'GAME STATS'!G816+'GAME STATS'!G875+'GAME STATS'!G934+'GAME STATS'!G993+'GAME STATS'!G1052+'GAME STATS'!G1111+'GAME STATS'!G1170+'GAME STATS'!G1229+'GAME STATS'!G1288+'GAME STATS'!G1347+'GAME STATS'!G1406+'GAME STATS'!G1465+'GAME STATS'!G1524+'GAME STATS'!G1583+'GAME STATS'!G1642+'GAME STATS'!G1701+'GAME STATS'!G1760+'GAME STATS'!G1819+'GAME STATS'!G1878+'GAME STATS'!G1937+'GAME STATS'!G1996+'GAME STATS'!G2055+'GAME STATS'!G2114+'GAME STATS'!G2173+'GAME STATS'!G2232+'GAME STATS'!G2291+'GAME STATS'!G2350+'GAME STATS'!G2409+'GAME STATS'!G2468+'GAME STATS'!G2527+'GAME STATS'!G2586+'GAME STATS'!G2645+'GAME STATS'!G2704+'GAME STATS'!G2763+'GAME STATS'!G2822+'GAME STATS'!G2881+'GAME STATS'!G2940</f>
        <v>0</v>
      </c>
      <c r="I47" s="774"/>
      <c r="J47" s="704">
        <f>'GAME STATS'!H49+'GAME STATS'!H108+'GAME STATS'!H167+'GAME STATS'!H226+'GAME STATS'!H285+'GAME STATS'!H344+'GAME STATS'!H403+'GAME STATS'!H462+'GAME STATS'!H521+'GAME STATS'!H580+'GAME STATS'!H639+'GAME STATS'!H698+'GAME STATS'!H757+'GAME STATS'!H816+'GAME STATS'!H875+'GAME STATS'!H934+'GAME STATS'!H993+'GAME STATS'!H1052+'GAME STATS'!H1111+'GAME STATS'!H1170+'GAME STATS'!H1229+'GAME STATS'!H1288+'GAME STATS'!H1347+'GAME STATS'!H1406+'GAME STATS'!H1465+'GAME STATS'!H1524+'GAME STATS'!H1583+'GAME STATS'!H1642+'GAME STATS'!H1701+'GAME STATS'!H1760+'GAME STATS'!H1819+'GAME STATS'!H1878+'GAME STATS'!H1937+'GAME STATS'!H1996+'GAME STATS'!H2055+'GAME STATS'!H2114+'GAME STATS'!H2173+'GAME STATS'!H2232+'GAME STATS'!H2291+'GAME STATS'!H2350+'GAME STATS'!H2409+'GAME STATS'!H2468+'GAME STATS'!H2527+'GAME STATS'!H2586+'GAME STATS'!H2645+'GAME STATS'!H2704+'GAME STATS'!H2763+'GAME STATS'!H2822+'GAME STATS'!H2881+'GAME STATS'!H2940</f>
        <v>0</v>
      </c>
      <c r="K47" s="667">
        <f>'GAME STATS'!J49+'GAME STATS'!J108+'GAME STATS'!J167+'GAME STATS'!J226+'GAME STATS'!J285+'GAME STATS'!J344+'GAME STATS'!J403+'GAME STATS'!J462+'GAME STATS'!J521+'GAME STATS'!J580+'GAME STATS'!J639+'GAME STATS'!J698+'GAME STATS'!J757+'GAME STATS'!J816+'GAME STATS'!J875+'GAME STATS'!J934+'GAME STATS'!J993+'GAME STATS'!J1052+'GAME STATS'!J1111+'GAME STATS'!J1170+'GAME STATS'!J1229+'GAME STATS'!J1288+'GAME STATS'!J1347+'GAME STATS'!J1406+'GAME STATS'!J1465+'GAME STATS'!J1524+'GAME STATS'!J1583+'GAME STATS'!J1642+'GAME STATS'!J1701+'GAME STATS'!J1760+'GAME STATS'!J1819+'GAME STATS'!J1878+'GAME STATS'!J1937+'GAME STATS'!J1996+'GAME STATS'!J2055+'GAME STATS'!J2114+'GAME STATS'!J2173+'GAME STATS'!J2232+'GAME STATS'!J2291+'GAME STATS'!J2350+'GAME STATS'!J2409+'GAME STATS'!J2468+'GAME STATS'!J2527+'GAME STATS'!J2586+'GAME STATS'!J2645+'GAME STATS'!J2704+'GAME STATS'!J2763+'GAME STATS'!J2822+'GAME STATS'!J2881+'GAME STATS'!J2940</f>
        <v>0</v>
      </c>
      <c r="L47" s="668"/>
      <c r="M47" s="659">
        <f>'GAME STATS'!L49+'GAME STATS'!L108+'GAME STATS'!L167+'GAME STATS'!L226+'GAME STATS'!L285+'GAME STATS'!L344+'GAME STATS'!L403+'GAME STATS'!L462+'GAME STATS'!L521+'GAME STATS'!L580+'GAME STATS'!L639+'GAME STATS'!L698+'GAME STATS'!L757+'GAME STATS'!L816+'GAME STATS'!L875+'GAME STATS'!L934+'GAME STATS'!L993+'GAME STATS'!L1052+'GAME STATS'!L1111+'GAME STATS'!L1170+'GAME STATS'!L1229+'GAME STATS'!L1288+'GAME STATS'!L1347+'GAME STATS'!L1406+'GAME STATS'!L1465+'GAME STATS'!L1524+'GAME STATS'!L1583+'GAME STATS'!L1642+'GAME STATS'!L1701+'GAME STATS'!L1760+'GAME STATS'!L1819+'GAME STATS'!L1878+'GAME STATS'!L1937+'GAME STATS'!L1996+'GAME STATS'!L2055+'GAME STATS'!L2114+'GAME STATS'!L2173+'GAME STATS'!L2232+'GAME STATS'!L2291+'GAME STATS'!L2350+'GAME STATS'!L2409+'GAME STATS'!L2468+'GAME STATS'!L2527+'GAME STATS'!L2586+'GAME STATS'!L2645+'GAME STATS'!L2704+'GAME STATS'!L2763+'GAME STATS'!L2822+'GAME STATS'!L2881+'GAME STATS'!L2940</f>
        <v>0</v>
      </c>
      <c r="N47" s="660"/>
      <c r="O47" s="760">
        <f>K47+M47</f>
        <v>0</v>
      </c>
      <c r="P47" s="761"/>
      <c r="Q47" s="667">
        <f>'GAME STATS'!P49+'GAME STATS'!P108+'GAME STATS'!P167+'GAME STATS'!P226+'GAME STATS'!P285+'GAME STATS'!P344+'GAME STATS'!P403+'GAME STATS'!P462+'GAME STATS'!P521+'GAME STATS'!P580+'GAME STATS'!P639+'GAME STATS'!P698+'GAME STATS'!P757+'GAME STATS'!P816+'GAME STATS'!P875+'GAME STATS'!P934+'GAME STATS'!P993+'GAME STATS'!P1052+'GAME STATS'!P1111+'GAME STATS'!P1170+'GAME STATS'!P1229+'GAME STATS'!P1288+'GAME STATS'!P1347+'GAME STATS'!P1406+'GAME STATS'!P1465+'GAME STATS'!P1524+'GAME STATS'!P1583+'GAME STATS'!P1642+'GAME STATS'!P1701+'GAME STATS'!P1760+'GAME STATS'!P1819+'GAME STATS'!P1878+'GAME STATS'!P1937+'GAME STATS'!P1996+'GAME STATS'!P2055+'GAME STATS'!P2114+'GAME STATS'!P2173+'GAME STATS'!P2232+'GAME STATS'!P2291+'GAME STATS'!P2350+'GAME STATS'!P2409+'GAME STATS'!P2468+'GAME STATS'!P2527+'GAME STATS'!P2586+'GAME STATS'!P2645+'GAME STATS'!P2704+'GAME STATS'!P2763+'GAME STATS'!P2822+'GAME STATS'!P2881+'GAME STATS'!P2940</f>
        <v>0</v>
      </c>
      <c r="R47" s="668"/>
      <c r="S47" s="659">
        <f>'GAME STATS'!R49+'GAME STATS'!R108+'GAME STATS'!R167+'GAME STATS'!R226+'GAME STATS'!R285+'GAME STATS'!R344+'GAME STATS'!R403+'GAME STATS'!R462+'GAME STATS'!R521+'GAME STATS'!R580+'GAME STATS'!R639+'GAME STATS'!R698+'GAME STATS'!R757+'GAME STATS'!R816+'GAME STATS'!R875+'GAME STATS'!R934+'GAME STATS'!R993+'GAME STATS'!R1052+'GAME STATS'!R1111+'GAME STATS'!R1170+'GAME STATS'!R1229+'GAME STATS'!R1288+'GAME STATS'!R1347+'GAME STATS'!R1406+'GAME STATS'!R1465+'GAME STATS'!R1524+'GAME STATS'!R1583+'GAME STATS'!R1642+'GAME STATS'!R1701+'GAME STATS'!R1760+'GAME STATS'!R1819+'GAME STATS'!R1878+'GAME STATS'!R1937+'GAME STATS'!R1996+'GAME STATS'!R2055+'GAME STATS'!R2114+'GAME STATS'!R2173+'GAME STATS'!R2232+'GAME STATS'!R2291+'GAME STATS'!R2350+'GAME STATS'!R2409+'GAME STATS'!R2468+'GAME STATS'!R2527+'GAME STATS'!R2586+'GAME STATS'!R2645+'GAME STATS'!R2704+'GAME STATS'!R2763+'GAME STATS'!R2822+'GAME STATS'!R2881+'GAME STATS'!R2940</f>
        <v>0</v>
      </c>
      <c r="T47" s="660"/>
      <c r="U47" s="663">
        <f>S47-Q47</f>
        <v>0</v>
      </c>
      <c r="V47" s="664"/>
      <c r="W47" s="704">
        <f>'GAME STATS'!V49+'GAME STATS'!V108+'GAME STATS'!V167+'GAME STATS'!V226+'GAME STATS'!V285+'GAME STATS'!V344+'GAME STATS'!V403+'GAME STATS'!V462+'GAME STATS'!V521+'GAME STATS'!V580+'GAME STATS'!V639+'GAME STATS'!V698+'GAME STATS'!V757+'GAME STATS'!V816+'GAME STATS'!V875+'GAME STATS'!V934+'GAME STATS'!V993+'GAME STATS'!V1052+'GAME STATS'!V1111+'GAME STATS'!V1170+'GAME STATS'!V1229+'GAME STATS'!V1288+'GAME STATS'!V1347+'GAME STATS'!V1406+'GAME STATS'!V1465+'GAME STATS'!V1524+'GAME STATS'!V1583+'GAME STATS'!U1642+'GAME STATS'!U1701+'GAME STATS'!U1760+'GAME STATS'!U1819+'GAME STATS'!U1878+'GAME STATS'!U1937+'GAME STATS'!U1996+'GAME STATS'!V2055+'GAME STATS'!V2114+'GAME STATS'!V2173+'GAME STATS'!V2232+'GAME STATS'!V2291+'GAME STATS'!V2350+'GAME STATS'!V2409+'GAME STATS'!V2468+'GAME STATS'!V2527+'GAME STATS'!V2586+'GAME STATS'!V2645+'GAME STATS'!V2704+'GAME STATS'!V2763+'GAME STATS'!V2822+'GAME STATS'!V2881+'GAME STATS'!V2940</f>
        <v>0</v>
      </c>
      <c r="X47" s="704">
        <f>'GAME STATS'!X49+'GAME STATS'!X108+'GAME STATS'!X167+'GAME STATS'!X226+'GAME STATS'!X285+'GAME STATS'!X344+'GAME STATS'!X403+'GAME STATS'!X462+'GAME STATS'!X521+'GAME STATS'!X580+'GAME STATS'!X639+'GAME STATS'!X698+'GAME STATS'!X757+'GAME STATS'!X816+'GAME STATS'!X875+'GAME STATS'!X934+'GAME STATS'!X993+'GAME STATS'!X1052+'GAME STATS'!X1111+'GAME STATS'!X1170+'GAME STATS'!X1229+'GAME STATS'!X1288+'GAME STATS'!X1347+'GAME STATS'!X1406+'GAME STATS'!X1465+'GAME STATS'!X1524+'GAME STATS'!X1583+'GAME STATS'!V1642+'GAME STATS'!V1701+'GAME STATS'!V1760+'GAME STATS'!V1819+'GAME STATS'!V1878+'GAME STATS'!V1937+'GAME STATS'!V1996+'GAME STATS'!X2055+'GAME STATS'!X2114+'GAME STATS'!X2173+'GAME STATS'!X2232+'GAME STATS'!X2291+'GAME STATS'!X2350+'GAME STATS'!X2409+'GAME STATS'!X2468+'GAME STATS'!X2527+'GAME STATS'!X2586+'GAME STATS'!X2645+'GAME STATS'!X2704+'GAME STATS'!X2763+'GAME STATS'!X2822+'GAME STATS'!X2881+'GAME STATS'!X2940</f>
        <v>0</v>
      </c>
      <c r="Y47" s="704">
        <f>'GAME STATS'!Z49+'GAME STATS'!Z108+'GAME STATS'!Z167+'GAME STATS'!Z226+'GAME STATS'!Z285+'GAME STATS'!Z344+'GAME STATS'!Z403+'GAME STATS'!Z462+'GAME STATS'!Z521+'GAME STATS'!Z580+'GAME STATS'!Z639+'GAME STATS'!Z698+'GAME STATS'!Z757+'GAME STATS'!Z816+'GAME STATS'!Z875+'GAME STATS'!Z934+'GAME STATS'!Z993+'GAME STATS'!Z1052+'GAME STATS'!Z1111+'GAME STATS'!Z1170+'GAME STATS'!Z1229+'GAME STATS'!Z1288+'GAME STATS'!Z1347+'GAME STATS'!Z1406+'GAME STATS'!Z1465+'GAME STATS'!Z1524+'GAME STATS'!Z1583+'GAME STATS'!W1642+'GAME STATS'!W1701+'GAME STATS'!W1760+'GAME STATS'!W1819+'GAME STATS'!W1878+'GAME STATS'!W1937+'GAME STATS'!W1996+'GAME STATS'!Z2055+'GAME STATS'!Z2114+'GAME STATS'!Z2173+'GAME STATS'!Z2232+'GAME STATS'!Z2291+'GAME STATS'!Z2350+'GAME STATS'!Z2409+'GAME STATS'!Z2468+'GAME STATS'!Z2527+'GAME STATS'!Z2586+'GAME STATS'!Z2645+'GAME STATS'!Z2704+'GAME STATS'!Z2763+'GAME STATS'!Z2822+'GAME STATS'!Z2881+'GAME STATS'!Z2940</f>
        <v>0</v>
      </c>
      <c r="Z47" s="667">
        <f>'GAME STATS'!AB49+'GAME STATS'!AB108+'GAME STATS'!AB167+'GAME STATS'!AB226+'GAME STATS'!AB285+'GAME STATS'!AB344+'GAME STATS'!AB403+'GAME STATS'!AB462+'GAME STATS'!AB521+'GAME STATS'!AB580+'GAME STATS'!AB639+'GAME STATS'!AB698+'GAME STATS'!AB757+'GAME STATS'!AB816+'GAME STATS'!AB875+'GAME STATS'!AB934+'GAME STATS'!AB993+'GAME STATS'!AB1052+'GAME STATS'!AB1111+'GAME STATS'!AB1170+'GAME STATS'!AB1229+'GAME STATS'!AB1288+'GAME STATS'!AB1347+'GAME STATS'!AB1406+'GAME STATS'!AB1465+'GAME STATS'!AB1524+'GAME STATS'!AB1583+'GAME STATS'!AB1642+'GAME STATS'!AB1701+'GAME STATS'!AB1760+'GAME STATS'!AB1819+'GAME STATS'!AB1878+'GAME STATS'!AB1937+'GAME STATS'!AB1996+'GAME STATS'!AB2055+'GAME STATS'!AB2114+'GAME STATS'!AB2173+'GAME STATS'!AB2232+'GAME STATS'!AB2291+'GAME STATS'!AB2350+'GAME STATS'!AB2409+'GAME STATS'!AB2468+'GAME STATS'!AB2527+'GAME STATS'!AB2586+'GAME STATS'!AB2645+'GAME STATS'!AB2704+'GAME STATS'!AB2763+'GAME STATS'!AB2822+'GAME STATS'!AB2881+'GAME STATS'!AB2940</f>
        <v>0</v>
      </c>
      <c r="AA47" s="668"/>
      <c r="AB47" s="659">
        <f>'GAME STATS'!AD49+'GAME STATS'!AD108+'GAME STATS'!AD167+'GAME STATS'!AD226+'GAME STATS'!AD285+'GAME STATS'!AD344+'GAME STATS'!AD403+'GAME STATS'!AD462+'GAME STATS'!AD521+'GAME STATS'!AD580+'GAME STATS'!AD639+'GAME STATS'!AD698+'GAME STATS'!AD757+'GAME STATS'!AD816+'GAME STATS'!AD875+'GAME STATS'!AD934+'GAME STATS'!AD993+'GAME STATS'!AD1052+'GAME STATS'!AD1111+'GAME STATS'!AD1170+'GAME STATS'!AD1229+'GAME STATS'!AD1288+'GAME STATS'!AD1347+'GAME STATS'!AD1406+'GAME STATS'!AD1465+'GAME STATS'!AD1524+'GAME STATS'!AD1583+'GAME STATS'!AD1642+'GAME STATS'!AD1701+'GAME STATS'!AD1760+'GAME STATS'!AD1819+'GAME STATS'!AD1878+'GAME STATS'!AD1937+'GAME STATS'!AD1996+'GAME STATS'!AD2055+'GAME STATS'!AD2114+'GAME STATS'!AD2173+'GAME STATS'!AD2232+'GAME STATS'!AD2291+'GAME STATS'!AD2350+'GAME STATS'!AD2409+'GAME STATS'!AD2468+'GAME STATS'!AD2527+'GAME STATS'!AD2586+'GAME STATS'!AD2645+'GAME STATS'!AD2704+'GAME STATS'!AD2763+'GAME STATS'!AD2822+'GAME STATS'!AD2881+'GAME STATS'!AD2940</f>
        <v>0</v>
      </c>
      <c r="AC47" s="660"/>
      <c r="AD47" s="731">
        <f>IF(Z47=0,0,(AB47/Z47)*100)</f>
        <v>0</v>
      </c>
      <c r="AE47" s="732"/>
      <c r="AF47" s="667">
        <f>'GAME STATS'!AH49+'GAME STATS'!AH108+'GAME STATS'!AH167+'GAME STATS'!AH226+'GAME STATS'!AH285+'GAME STATS'!AH344+'GAME STATS'!AH403+'GAME STATS'!AH462+'GAME STATS'!AH521+'GAME STATS'!AH580+'GAME STATS'!AH639+'GAME STATS'!AH698+'GAME STATS'!AH757+'GAME STATS'!AH816+'GAME STATS'!AH875+'GAME STATS'!AH934+'GAME STATS'!AH993+'GAME STATS'!AH1052+'GAME STATS'!AH1111+'GAME STATS'!AH1170+'GAME STATS'!AH1229+'GAME STATS'!AH1288+'GAME STATS'!AH1347+'GAME STATS'!AH1406+'GAME STATS'!AH1465+'GAME STATS'!AH1524+'GAME STATS'!AH1583+'GAME STATS'!AH1642+'GAME STATS'!AH1701+'GAME STATS'!AH1760+'GAME STATS'!AH1819+'GAME STATS'!AH1878+'GAME STATS'!AH1937+'GAME STATS'!AH1996+'GAME STATS'!AH2055+'GAME STATS'!AH2114+'GAME STATS'!AH2173+'GAME STATS'!AH2232+'GAME STATS'!AH2291+'GAME STATS'!AH2350+'GAME STATS'!AH2409+'GAME STATS'!AH2468+'GAME STATS'!AH2527+'GAME STATS'!AH2586+'GAME STATS'!AH2645+'GAME STATS'!AH2704+'GAME STATS'!AH2763+'GAME STATS'!AH2822+'GAME STATS'!AH2881+'GAME STATS'!AH2940</f>
        <v>0</v>
      </c>
      <c r="AG47" s="668"/>
      <c r="AH47" s="659">
        <f>'GAME STATS'!AJ49+'GAME STATS'!AJ108+'GAME STATS'!AJ167+'GAME STATS'!AJ226+'GAME STATS'!AJ285+'GAME STATS'!AJ344+'GAME STATS'!AJ403+'GAME STATS'!AJ462+'GAME STATS'!AJ521+'GAME STATS'!AJ580+'GAME STATS'!AJ639+'GAME STATS'!AJ698+'GAME STATS'!AJ757+'GAME STATS'!AJ816+'GAME STATS'!AJ875+'GAME STATS'!AJ934+'GAME STATS'!AJ993+'GAME STATS'!AJ1052+'GAME STATS'!AJ1111+'GAME STATS'!AJ1170+'GAME STATS'!AJ1229+'GAME STATS'!AJ1288+'GAME STATS'!AJ1347+'GAME STATS'!AJ1406+'GAME STATS'!AJ1465+'GAME STATS'!AJ1524+'GAME STATS'!AJ1583+'GAME STATS'!AJ1642+'GAME STATS'!AJ1701+'GAME STATS'!AJ1760+'GAME STATS'!AJ1819+'GAME STATS'!AJ1878+'GAME STATS'!AJ1937+'GAME STATS'!AJ1996+'GAME STATS'!AJ2055+'GAME STATS'!AJ2114+'GAME STATS'!AJ2173+'GAME STATS'!AJ2232+'GAME STATS'!AJ2291+'GAME STATS'!AJ2350+'GAME STATS'!AJ2409+'GAME STATS'!AJ2468+'GAME STATS'!AJ2527+'GAME STATS'!AJ2586+'GAME STATS'!AJ2645+'GAME STATS'!AJ2704+'GAME STATS'!AJ2763+'GAME STATS'!AJ2822+'GAME STATS'!AJ2881+'GAME STATS'!AJ2940</f>
        <v>0</v>
      </c>
      <c r="AI47" s="660"/>
      <c r="AJ47" s="731">
        <f>IF(AF47=0,0,(AH47/AF47)*100)</f>
        <v>0</v>
      </c>
      <c r="AK47" s="732"/>
      <c r="AL47" s="667">
        <f>'GAME STATS'!AN49+'GAME STATS'!AN108+'GAME STATS'!AN167+'GAME STATS'!AN226+'GAME STATS'!AN285+'GAME STATS'!AN344+'GAME STATS'!AN403+'GAME STATS'!AN462+'GAME STATS'!AN521+'GAME STATS'!AN580+'GAME STATS'!AN639+'GAME STATS'!AN698+'GAME STATS'!AN757+'GAME STATS'!AN816+'GAME STATS'!AN875+'GAME STATS'!AN934+'GAME STATS'!AN993+'GAME STATS'!AN1052+'GAME STATS'!AN1111+'GAME STATS'!AN1170+'GAME STATS'!AN1229+'GAME STATS'!AN1288+'GAME STATS'!AN1347+'GAME STATS'!AN1406+'GAME STATS'!AN1465+'GAME STATS'!AN1524+'GAME STATS'!AN1583+'GAME STATS'!AN1642+'GAME STATS'!AN1701+'GAME STATS'!AN1760+'GAME STATS'!AN1819+'GAME STATS'!AN1878+'GAME STATS'!AN1937+'GAME STATS'!AN1996+'GAME STATS'!AN2055+'GAME STATS'!AN2114+'GAME STATS'!AN2173+'GAME STATS'!AN2232+'GAME STATS'!AN2291+'GAME STATS'!AN2350+'GAME STATS'!AN2409+'GAME STATS'!AN2468+'GAME STATS'!AN2527+'GAME STATS'!AN2586+'GAME STATS'!AN2645+'GAME STATS'!AN2704+'GAME STATS'!AN2763+'GAME STATS'!AN2822+'GAME STATS'!AN2881+'GAME STATS'!AN2940</f>
        <v>0</v>
      </c>
      <c r="AM47" s="668"/>
      <c r="AN47" s="659">
        <f>'GAME STATS'!AP49+'GAME STATS'!AP108+'GAME STATS'!AP167+'GAME STATS'!AP226+'GAME STATS'!AP285+'GAME STATS'!AP344+'GAME STATS'!AP403+'GAME STATS'!AP462+'GAME STATS'!AP521+'GAME STATS'!AP580+'GAME STATS'!AP639+'GAME STATS'!AP698+'GAME STATS'!AP757+'GAME STATS'!AP816+'GAME STATS'!AP875+'GAME STATS'!AP934+'GAME STATS'!AP993+'GAME STATS'!AP1052+'GAME STATS'!AP1111+'GAME STATS'!AP1170+'GAME STATS'!AP1229+'GAME STATS'!AP1288+'GAME STATS'!AP1347+'GAME STATS'!AP1406+'GAME STATS'!AP1465+'GAME STATS'!AP1524+'GAME STATS'!AP1583+'GAME STATS'!AP1642+'GAME STATS'!AP1701+'GAME STATS'!AP1760+'GAME STATS'!AP1819+'GAME STATS'!AP1878+'GAME STATS'!AP1937+'GAME STATS'!AP1996+'GAME STATS'!AP2055+'GAME STATS'!AP2114+'GAME STATS'!AP2173+'GAME STATS'!AP2232+'GAME STATS'!AP2291+'GAME STATS'!AP2350+'GAME STATS'!AP2409+'GAME STATS'!AP2468+'GAME STATS'!AP2527+'GAME STATS'!AP2586+'GAME STATS'!AP2645+'GAME STATS'!AP2704+'GAME STATS'!AP2763+'GAME STATS'!AP2822+'GAME STATS'!AP2881+'GAME STATS'!AP2940</f>
        <v>0</v>
      </c>
      <c r="AO47" s="660"/>
      <c r="AP47" s="731">
        <f>IF(AL47=0,0,(AN47/AL47)*100)</f>
        <v>0</v>
      </c>
      <c r="AQ47" s="732"/>
      <c r="AR47" s="667">
        <f>Z47+AF47+AL47</f>
        <v>0</v>
      </c>
      <c r="AS47" s="668"/>
      <c r="AT47" s="659">
        <f>AB47+AH47+AN47</f>
        <v>0</v>
      </c>
      <c r="AU47" s="660"/>
      <c r="AV47" s="731">
        <f>IF(AR47=0,0,(AT47/AR47)*100)</f>
        <v>0</v>
      </c>
      <c r="AW47" s="732"/>
      <c r="AX47" s="667">
        <f>'GAME STATS'!AZ49+'GAME STATS'!AZ108+'GAME STATS'!AZ167+'GAME STATS'!AZ226+'GAME STATS'!AZ285+'GAME STATS'!AZ344+'GAME STATS'!AZ403+'GAME STATS'!AZ462+'GAME STATS'!AZ521+'GAME STATS'!AZ580+'GAME STATS'!AZ639+'GAME STATS'!AZ698+'GAME STATS'!AZ757+'GAME STATS'!AZ816+'GAME STATS'!AZ875+'GAME STATS'!AZ934+'GAME STATS'!AZ993+'GAME STATS'!AZ1052+'GAME STATS'!AZ1111+'GAME STATS'!AZ1170+'GAME STATS'!AZ1229+'GAME STATS'!AZ1288+'GAME STATS'!AZ1347+'GAME STATS'!AZ1406+'GAME STATS'!AZ1465+'GAME STATS'!AZ1524+'GAME STATS'!AZ1583+'GAME STATS'!AZ1642+'GAME STATS'!AZ1701+'GAME STATS'!AZ1760+'GAME STATS'!AZ1819+'GAME STATS'!AZ1878+'GAME STATS'!AZ1937+'GAME STATS'!AZ1996+'GAME STATS'!AZ2055+'GAME STATS'!AZ2114+'GAME STATS'!AZ2173+'GAME STATS'!AZ2232+'GAME STATS'!AZ2291+'GAME STATS'!AZ2350+'GAME STATS'!AZ2409+'GAME STATS'!AZ2468+'GAME STATS'!AZ2527+'GAME STATS'!AZ2586+'GAME STATS'!AZ2645+'GAME STATS'!AZ2704+'GAME STATS'!AZ2763+'GAME STATS'!AZ2822+'GAME STATS'!AZ2881+'GAME STATS'!AZ2940</f>
        <v>0</v>
      </c>
      <c r="AY47" s="668"/>
      <c r="AZ47" s="659">
        <f>'GAME STATS'!BB49+'GAME STATS'!BB108+'GAME STATS'!BB167+'GAME STATS'!BB226+'GAME STATS'!BB285+'GAME STATS'!BB344+'GAME STATS'!BB403+'GAME STATS'!BB462+'GAME STATS'!BB521+'GAME STATS'!BB580+'GAME STATS'!BB639+'GAME STATS'!BB698+'GAME STATS'!BB757+'GAME STATS'!BB816+'GAME STATS'!BB875+'GAME STATS'!BB934+'GAME STATS'!BB993+'GAME STATS'!BB1052+'GAME STATS'!BB1111+'GAME STATS'!BB1170+'GAME STATS'!BB1229+'GAME STATS'!BB1288+'GAME STATS'!BB1347+'GAME STATS'!BB1406+'GAME STATS'!BB1465+'GAME STATS'!BB1524+'GAME STATS'!BB1583+'GAME STATS'!BB1642+'GAME STATS'!BB1701+'GAME STATS'!BB1760+'GAME STATS'!BB1819+'GAME STATS'!BB1878+'GAME STATS'!BB1937+'GAME STATS'!BB1996+'GAME STATS'!BB2055+'GAME STATS'!BB2114+'GAME STATS'!BB2173+'GAME STATS'!BB2232+'GAME STATS'!BB2291+'GAME STATS'!BB2350+'GAME STATS'!BB2409+'GAME STATS'!BB2468+'GAME STATS'!BB2527+'GAME STATS'!BB2586+'GAME STATS'!BB2645+'GAME STATS'!BB2704+'GAME STATS'!BB2763+'GAME STATS'!BB2822+'GAME STATS'!BB2881+'GAME STATS'!BB2940</f>
        <v>0</v>
      </c>
      <c r="BA47" s="660"/>
      <c r="BB47" s="731">
        <f>IF(AX47=0,0,(AZ47/AX47)*100)</f>
        <v>0</v>
      </c>
      <c r="BC47" s="732"/>
      <c r="BD47" s="667">
        <f>Z47+AF47+AL47+AX47</f>
        <v>0</v>
      </c>
      <c r="BE47" s="668"/>
      <c r="BF47" s="659">
        <f>AB47+AH47+AN47+AZ47</f>
        <v>0</v>
      </c>
      <c r="BG47" s="660"/>
      <c r="BH47" s="731">
        <f>IF(BD47=0,0,(BF47/BD47)*100)</f>
        <v>0</v>
      </c>
      <c r="BI47" s="732"/>
      <c r="BJ47" s="778">
        <f>(AB47*2)+(AH47*2)+(AN47*3)+AZ47</f>
        <v>0</v>
      </c>
      <c r="BK47" s="779"/>
      <c r="BL47" s="780"/>
      <c r="BM47" s="135"/>
      <c r="BN47" s="135"/>
    </row>
    <row r="48" spans="1:66" ht="24.95" customHeight="1" thickBot="1">
      <c r="A48" s="135"/>
      <c r="B48" s="759"/>
      <c r="C48" s="785" t="str">
        <f>IF(ROSTER!D$46="","",ROSTER!D$46)</f>
        <v/>
      </c>
      <c r="D48" s="786"/>
      <c r="E48" s="787"/>
      <c r="F48" s="667"/>
      <c r="G48" s="763"/>
      <c r="H48" s="669"/>
      <c r="I48" s="788"/>
      <c r="J48" s="792"/>
      <c r="K48" s="669"/>
      <c r="L48" s="670"/>
      <c r="M48" s="661"/>
      <c r="N48" s="662"/>
      <c r="O48" s="799" t="s">
        <v>16</v>
      </c>
      <c r="P48" s="800"/>
      <c r="Q48" s="669"/>
      <c r="R48" s="670"/>
      <c r="S48" s="661"/>
      <c r="T48" s="662"/>
      <c r="U48" s="665" t="s">
        <v>16</v>
      </c>
      <c r="V48" s="666"/>
      <c r="W48" s="793"/>
      <c r="X48" s="793"/>
      <c r="Y48" s="793"/>
      <c r="Z48" s="669"/>
      <c r="AA48" s="670"/>
      <c r="AB48" s="661"/>
      <c r="AC48" s="662"/>
      <c r="AD48" s="737"/>
      <c r="AE48" s="738"/>
      <c r="AF48" s="669"/>
      <c r="AG48" s="670"/>
      <c r="AH48" s="661"/>
      <c r="AI48" s="662"/>
      <c r="AJ48" s="737"/>
      <c r="AK48" s="738"/>
      <c r="AL48" s="669"/>
      <c r="AM48" s="670"/>
      <c r="AN48" s="661"/>
      <c r="AO48" s="662"/>
      <c r="AP48" s="737"/>
      <c r="AQ48" s="738"/>
      <c r="AR48" s="669"/>
      <c r="AS48" s="670"/>
      <c r="AT48" s="661"/>
      <c r="AU48" s="662"/>
      <c r="AV48" s="737"/>
      <c r="AW48" s="738"/>
      <c r="AX48" s="669"/>
      <c r="AY48" s="670"/>
      <c r="AZ48" s="661"/>
      <c r="BA48" s="662"/>
      <c r="BB48" s="737"/>
      <c r="BC48" s="738"/>
      <c r="BD48" s="669"/>
      <c r="BE48" s="670"/>
      <c r="BF48" s="661"/>
      <c r="BG48" s="662"/>
      <c r="BH48" s="737"/>
      <c r="BI48" s="738"/>
      <c r="BJ48" s="796"/>
      <c r="BK48" s="797"/>
      <c r="BL48" s="798"/>
      <c r="BM48" s="135"/>
      <c r="BN48" s="135"/>
    </row>
    <row r="49" spans="1:66" s="39" customFormat="1" ht="21.75" customHeight="1">
      <c r="A49" s="217"/>
      <c r="B49" s="794"/>
      <c r="C49" s="673"/>
      <c r="D49" s="673" t="s">
        <v>10</v>
      </c>
      <c r="E49" s="673"/>
      <c r="F49" s="673"/>
      <c r="G49" s="658"/>
      <c r="H49" s="918"/>
      <c r="I49" s="919"/>
      <c r="J49" s="705">
        <f>SUM(J9:J48)</f>
        <v>0</v>
      </c>
      <c r="K49" s="733">
        <f>SUM(K9:L48)</f>
        <v>0</v>
      </c>
      <c r="L49" s="673"/>
      <c r="M49" s="672">
        <f>SUM(M9:N48)</f>
        <v>0</v>
      </c>
      <c r="N49" s="673"/>
      <c r="O49" s="657">
        <f>K49+M49</f>
        <v>0</v>
      </c>
      <c r="P49" s="658"/>
      <c r="Q49" s="733">
        <f>SUM(Q9:R48)</f>
        <v>0</v>
      </c>
      <c r="R49" s="673"/>
      <c r="S49" s="672">
        <f>SUM(S9:T48)</f>
        <v>0</v>
      </c>
      <c r="T49" s="673"/>
      <c r="U49" s="657">
        <f>S49-Q49</f>
        <v>0</v>
      </c>
      <c r="V49" s="801"/>
      <c r="W49" s="658">
        <f>SUM(W9:W48)</f>
        <v>0</v>
      </c>
      <c r="X49" s="705">
        <f>SUM(X9:X48)</f>
        <v>0</v>
      </c>
      <c r="Y49" s="705">
        <f>SUM(Y9:Y48)</f>
        <v>0</v>
      </c>
      <c r="Z49" s="733">
        <f>SUM(Z9:AA48)</f>
        <v>0</v>
      </c>
      <c r="AA49" s="673"/>
      <c r="AB49" s="672">
        <f>SUM(AB9:AC48)</f>
        <v>0</v>
      </c>
      <c r="AC49" s="673"/>
      <c r="AD49" s="657">
        <f>IF(Z49=0,0,(AB49/Z49)*100)</f>
        <v>0</v>
      </c>
      <c r="AE49" s="658"/>
      <c r="AF49" s="733">
        <f>SUM(AF9:AG48)</f>
        <v>0</v>
      </c>
      <c r="AG49" s="673"/>
      <c r="AH49" s="672">
        <f>SUM(AH9:AI48)</f>
        <v>0</v>
      </c>
      <c r="AI49" s="673"/>
      <c r="AJ49" s="657">
        <f>IF(AF49=0,0,(AH49/AF49)*100)</f>
        <v>0</v>
      </c>
      <c r="AK49" s="658"/>
      <c r="AL49" s="733">
        <f>SUM(AL9:AM48)</f>
        <v>0</v>
      </c>
      <c r="AM49" s="673"/>
      <c r="AN49" s="672">
        <f>SUM(AN9:AO48)</f>
        <v>0</v>
      </c>
      <c r="AO49" s="673"/>
      <c r="AP49" s="657">
        <f>IF(AL49=0,0,(AN49/AL49)*100)</f>
        <v>0</v>
      </c>
      <c r="AQ49" s="658"/>
      <c r="AR49" s="733">
        <f>SUM(AR9:AS48)</f>
        <v>0</v>
      </c>
      <c r="AS49" s="673"/>
      <c r="AT49" s="672">
        <f>SUM(AT9:AU48)</f>
        <v>0</v>
      </c>
      <c r="AU49" s="673"/>
      <c r="AV49" s="657">
        <f>IF(AR49=0,0,(AT49/AR49)*100)</f>
        <v>0</v>
      </c>
      <c r="AW49" s="658"/>
      <c r="AX49" s="733">
        <f>SUM(AX9:AY48)</f>
        <v>0</v>
      </c>
      <c r="AY49" s="673"/>
      <c r="AZ49" s="672">
        <f>SUM(AZ9:BA48)</f>
        <v>0</v>
      </c>
      <c r="BA49" s="673"/>
      <c r="BB49" s="657">
        <f>IF(AX49=0,0,(AZ49/AX49)*100)</f>
        <v>0</v>
      </c>
      <c r="BC49" s="658"/>
      <c r="BD49" s="733">
        <f>SUM(BD9:BE48)</f>
        <v>0</v>
      </c>
      <c r="BE49" s="673"/>
      <c r="BF49" s="672">
        <f>SUM(BF9:BG48)</f>
        <v>0</v>
      </c>
      <c r="BG49" s="673"/>
      <c r="BH49" s="657">
        <f>IF(BD49=0,0,(BF49/BD49)*100)</f>
        <v>0</v>
      </c>
      <c r="BI49" s="812"/>
      <c r="BJ49" s="803">
        <f>SUM(BJ9:BL48)</f>
        <v>0</v>
      </c>
      <c r="BK49" s="673"/>
      <c r="BL49" s="804"/>
      <c r="BM49" s="217"/>
      <c r="BN49" s="217"/>
    </row>
    <row r="50" spans="1:66" s="39" customFormat="1" ht="21.75" customHeight="1" thickBot="1">
      <c r="A50" s="217"/>
      <c r="B50" s="795"/>
      <c r="C50" s="735"/>
      <c r="D50" s="735"/>
      <c r="E50" s="735"/>
      <c r="F50" s="735"/>
      <c r="G50" s="684"/>
      <c r="H50" s="920"/>
      <c r="I50" s="921"/>
      <c r="J50" s="706"/>
      <c r="K50" s="734"/>
      <c r="L50" s="735"/>
      <c r="M50" s="736"/>
      <c r="N50" s="735"/>
      <c r="O50" s="683" t="s">
        <v>16</v>
      </c>
      <c r="P50" s="684"/>
      <c r="Q50" s="734"/>
      <c r="R50" s="735"/>
      <c r="S50" s="736"/>
      <c r="T50" s="735"/>
      <c r="U50" s="683" t="s">
        <v>16</v>
      </c>
      <c r="V50" s="802"/>
      <c r="W50" s="684"/>
      <c r="X50" s="706"/>
      <c r="Y50" s="706"/>
      <c r="Z50" s="734"/>
      <c r="AA50" s="735"/>
      <c r="AB50" s="736"/>
      <c r="AC50" s="735"/>
      <c r="AD50" s="683"/>
      <c r="AE50" s="684"/>
      <c r="AF50" s="734"/>
      <c r="AG50" s="735"/>
      <c r="AH50" s="736"/>
      <c r="AI50" s="735"/>
      <c r="AJ50" s="683"/>
      <c r="AK50" s="684"/>
      <c r="AL50" s="734"/>
      <c r="AM50" s="735"/>
      <c r="AN50" s="736"/>
      <c r="AO50" s="735"/>
      <c r="AP50" s="683"/>
      <c r="AQ50" s="684"/>
      <c r="AR50" s="734"/>
      <c r="AS50" s="735"/>
      <c r="AT50" s="736"/>
      <c r="AU50" s="735"/>
      <c r="AV50" s="683"/>
      <c r="AW50" s="684"/>
      <c r="AX50" s="734"/>
      <c r="AY50" s="735"/>
      <c r="AZ50" s="736"/>
      <c r="BA50" s="735"/>
      <c r="BB50" s="683"/>
      <c r="BC50" s="684"/>
      <c r="BD50" s="734"/>
      <c r="BE50" s="735"/>
      <c r="BF50" s="736"/>
      <c r="BG50" s="735"/>
      <c r="BH50" s="683"/>
      <c r="BI50" s="813"/>
      <c r="BJ50" s="805"/>
      <c r="BK50" s="735"/>
      <c r="BL50" s="806"/>
      <c r="BM50" s="217"/>
      <c r="BN50" s="217"/>
    </row>
    <row r="51" spans="1:66" s="38" customFormat="1" ht="42.75" customHeight="1" thickBot="1">
      <c r="A51" s="218"/>
      <c r="B51" s="807"/>
      <c r="C51" s="808"/>
      <c r="D51" s="808" t="s">
        <v>13</v>
      </c>
      <c r="E51" s="808"/>
      <c r="F51" s="808"/>
      <c r="G51" s="809"/>
      <c r="H51" s="922"/>
      <c r="I51" s="923"/>
      <c r="J51" s="172">
        <f>'GAME STATS'!H53+'GAME STATS'!H112+'GAME STATS'!H171+'GAME STATS'!H230+'GAME STATS'!H289+'GAME STATS'!H348+'GAME STATS'!H407+'GAME STATS'!H466+'GAME STATS'!H525+'GAME STATS'!H584+'GAME STATS'!H643+'GAME STATS'!H702+'GAME STATS'!H761+'GAME STATS'!H820+'GAME STATS'!H879+'GAME STATS'!H938+'GAME STATS'!H997+'GAME STATS'!H1056+'GAME STATS'!H1115+'GAME STATS'!H1174+'GAME STATS'!H1233+'GAME STATS'!H1292+'GAME STATS'!H1351+'GAME STATS'!H1410+'GAME STATS'!H1469+'GAME STATS'!H1528+'GAME STATS'!H1587+'GAME STATS'!H1646+'GAME STATS'!H1705+'GAME STATS'!H1764+'GAME STATS'!H1823+'GAME STATS'!H1882+'GAME STATS'!H1941+'GAME STATS'!H2000+'GAME STATS'!H2059+'GAME STATS'!H2118+'GAME STATS'!H2177+'GAME STATS'!H2236+'GAME STATS'!H2295+'GAME STATS'!H2354+'GAME STATS'!H2413+'GAME STATS'!H2472+'GAME STATS'!H2531+'GAME STATS'!H2590+'GAME STATS'!H2649+'GAME STATS'!H2708+'GAME STATS'!H2767+'GAME STATS'!H2826+'GAME STATS'!H2885+'GAME STATS'!H2944</f>
        <v>0</v>
      </c>
      <c r="K51" s="733">
        <f>'GAME STATS'!J53+'GAME STATS'!J112+'GAME STATS'!J171+'GAME STATS'!J230+'GAME STATS'!J289+'GAME STATS'!J348+'GAME STATS'!J407+'GAME STATS'!J466+'GAME STATS'!J525+'GAME STATS'!J584+'GAME STATS'!J643+'GAME STATS'!J702+'GAME STATS'!J761+'GAME STATS'!J820+'GAME STATS'!J879+'GAME STATS'!J938+'GAME STATS'!J997+'GAME STATS'!J1056+'GAME STATS'!J1115+'GAME STATS'!J1174+'GAME STATS'!J1233+'GAME STATS'!J1292+'GAME STATS'!J1351+'GAME STATS'!J1410+'GAME STATS'!J1469+'GAME STATS'!J1528+'GAME STATS'!J1587+'GAME STATS'!J1646+'GAME STATS'!J1705+'GAME STATS'!J1764+'GAME STATS'!J1823+'GAME STATS'!J1882+'GAME STATS'!J1941+'GAME STATS'!J2000+'GAME STATS'!J2059+'GAME STATS'!J2118+'GAME STATS'!J2177+'GAME STATS'!J2236+'GAME STATS'!J2295+'GAME STATS'!J2354+'GAME STATS'!J2413+'GAME STATS'!J2472+'GAME STATS'!J2531+'GAME STATS'!J2590+'GAME STATS'!J2649+'GAME STATS'!J2708+'GAME STATS'!J2767+'GAME STATS'!J2826+'GAME STATS'!J2885+'GAME STATS'!J2944</f>
        <v>0</v>
      </c>
      <c r="L51" s="673"/>
      <c r="M51" s="672">
        <f>'GAME STATS'!L53+'GAME STATS'!L112+'GAME STATS'!L171+'GAME STATS'!L230+'GAME STATS'!L289+'GAME STATS'!L348+'GAME STATS'!L407+'GAME STATS'!L466+'GAME STATS'!L525+'GAME STATS'!L584+'GAME STATS'!L643+'GAME STATS'!L702+'GAME STATS'!L761+'GAME STATS'!L820+'GAME STATS'!L879+'GAME STATS'!L938+'GAME STATS'!L997+'GAME STATS'!L1056+'GAME STATS'!L1115+'GAME STATS'!L1174+'GAME STATS'!L1233+'GAME STATS'!L1292+'GAME STATS'!L1351+'GAME STATS'!L1410+'GAME STATS'!L1469+'GAME STATS'!L1528+'GAME STATS'!L1587+'GAME STATS'!L1646+'GAME STATS'!L1705+'GAME STATS'!L1764+'GAME STATS'!L1823+'GAME STATS'!L1882+'GAME STATS'!L1941+'GAME STATS'!L2000+'GAME STATS'!L2059+'GAME STATS'!L2118+'GAME STATS'!L2177+'GAME STATS'!L2236+'GAME STATS'!L2295+'GAME STATS'!L2354+'GAME STATS'!L2413+'GAME STATS'!L2472+'GAME STATS'!L2531+'GAME STATS'!L2590+'GAME STATS'!L2649+'GAME STATS'!L2708+'GAME STATS'!L2767+'GAME STATS'!L2826+'GAME STATS'!L2885+'GAME STATS'!L2944</f>
        <v>0</v>
      </c>
      <c r="N51" s="673"/>
      <c r="O51" s="810">
        <f>K51+M51</f>
        <v>0</v>
      </c>
      <c r="P51" s="811"/>
      <c r="Q51" s="733">
        <f>S49</f>
        <v>0</v>
      </c>
      <c r="R51" s="673"/>
      <c r="S51" s="815">
        <f>Q49</f>
        <v>0</v>
      </c>
      <c r="T51" s="816"/>
      <c r="U51" s="810">
        <f>S51-Q51</f>
        <v>0</v>
      </c>
      <c r="V51" s="817"/>
      <c r="W51" s="173">
        <f>'GAME STATS'!V53+'GAME STATS'!V112+'GAME STATS'!V171+'GAME STATS'!V230+'GAME STATS'!V289+'GAME STATS'!V348+'GAME STATS'!V407+'GAME STATS'!V466+'GAME STATS'!V525+'GAME STATS'!V584+'GAME STATS'!V643+'GAME STATS'!V702+'GAME STATS'!V761+'GAME STATS'!V820+'GAME STATS'!V879+'GAME STATS'!V938+'GAME STATS'!V997+'GAME STATS'!V1056+'GAME STATS'!V1115+'GAME STATS'!V1174+'GAME STATS'!V1233+'GAME STATS'!V1292+'GAME STATS'!V1351+'GAME STATS'!V1410+'GAME STATS'!V1469+'GAME STATS'!V1528+'GAME STATS'!V1587+'GAME STATS'!V1646+'GAME STATS'!V1705+'GAME STATS'!V1764+'GAME STATS'!V1823+'GAME STATS'!V1882+'GAME STATS'!V1941+'GAME STATS'!V2000+'GAME STATS'!V2059+'GAME STATS'!V2118+'GAME STATS'!V2177+'GAME STATS'!V2236+'GAME STATS'!V2295+'GAME STATS'!V2354+'GAME STATS'!V2413+'GAME STATS'!V2472+'GAME STATS'!V2531+'GAME STATS'!V2590+'GAME STATS'!V2649+'GAME STATS'!V2708+'GAME STATS'!V2767+'GAME STATS'!V2826+'GAME STATS'!V2885+'GAME STATS'!V2944</f>
        <v>0</v>
      </c>
      <c r="X51" s="173">
        <f>'GAME STATS'!X53+'GAME STATS'!X112+'GAME STATS'!X171+'GAME STATS'!X230+'GAME STATS'!X289+'GAME STATS'!X348+'GAME STATS'!X407+'GAME STATS'!X466+'GAME STATS'!X525+'GAME STATS'!X584+'GAME STATS'!X643+'GAME STATS'!X702+'GAME STATS'!X761+'GAME STATS'!X820+'GAME STATS'!X879+'GAME STATS'!X938+'GAME STATS'!X997+'GAME STATS'!X1056+'GAME STATS'!X1115+'GAME STATS'!X1174+'GAME STATS'!X1233+'GAME STATS'!X1292+'GAME STATS'!X1351+'GAME STATS'!X1410+'GAME STATS'!X1469+'GAME STATS'!X1528+'GAME STATS'!X1587+'GAME STATS'!X1646+'GAME STATS'!X1705+'GAME STATS'!X1764+'GAME STATS'!X1823+'GAME STATS'!X1882+'GAME STATS'!X1941+'GAME STATS'!X2000+'GAME STATS'!X2059+'GAME STATS'!X2118+'GAME STATS'!X2177+'GAME STATS'!X2236+'GAME STATS'!X2295+'GAME STATS'!X2354+'GAME STATS'!X2413+'GAME STATS'!X2472+'GAME STATS'!X2531+'GAME STATS'!X2590+'GAME STATS'!X2649+'GAME STATS'!X2708+'GAME STATS'!X2767+'GAME STATS'!X2826+'GAME STATS'!X2885+'GAME STATS'!X2944</f>
        <v>0</v>
      </c>
      <c r="Y51" s="173">
        <f>'GAME STATS'!Z53+'GAME STATS'!Z112+'GAME STATS'!Z171+'GAME STATS'!Z230+'GAME STATS'!Z289+'GAME STATS'!Z348+'GAME STATS'!Z407+'GAME STATS'!Z466+'GAME STATS'!Z525+'GAME STATS'!Z584+'GAME STATS'!Z643+'GAME STATS'!Z702+'GAME STATS'!Z761+'GAME STATS'!Z820+'GAME STATS'!Z879+'GAME STATS'!Z938+'GAME STATS'!Z997+'GAME STATS'!Z1056+'GAME STATS'!Z1115+'GAME STATS'!Z1174+'GAME STATS'!Z1233+'GAME STATS'!Z1292+'GAME STATS'!Z1351+'GAME STATS'!Z1410+'GAME STATS'!Z1469+'GAME STATS'!Z1528+'GAME STATS'!Z1587+'GAME STATS'!Z1646+'GAME STATS'!Z1705+'GAME STATS'!Z1764+'GAME STATS'!Z1823+'GAME STATS'!Z1882+'GAME STATS'!Z1941+'GAME STATS'!Z2000+'GAME STATS'!Z2059+'GAME STATS'!Z2118+'GAME STATS'!Z2177+'GAME STATS'!Z2236+'GAME STATS'!Z2295+'GAME STATS'!Z2354+'GAME STATS'!Z2413+'GAME STATS'!Z2472+'GAME STATS'!Z2531+'GAME STATS'!Z2590+'GAME STATS'!Z2649+'GAME STATS'!Z2708+'GAME STATS'!Z2767+'GAME STATS'!Z2826+'GAME STATS'!Z2885+'GAME STATS'!Z2944</f>
        <v>0</v>
      </c>
      <c r="Z51" s="733">
        <f>'GAME STATS'!AB53+'GAME STATS'!AB112+'GAME STATS'!AB171+'GAME STATS'!AB230+'GAME STATS'!AB289+'GAME STATS'!AB348+'GAME STATS'!AB407+'GAME STATS'!AB466+'GAME STATS'!AB525+'GAME STATS'!AB584+'GAME STATS'!AB643+'GAME STATS'!AB702+'GAME STATS'!AB761+'GAME STATS'!AB820+'GAME STATS'!AB879+'GAME STATS'!AB938+'GAME STATS'!AB997+'GAME STATS'!AB1056+'GAME STATS'!AB1115+'GAME STATS'!AB1174+'GAME STATS'!AB1233+'GAME STATS'!AB1292+'GAME STATS'!AB1351+'GAME STATS'!AB1410+'GAME STATS'!AB1469+'GAME STATS'!AB1528+'GAME STATS'!AB1587+'GAME STATS'!AB1646+'GAME STATS'!AB1705+'GAME STATS'!AB1764+'GAME STATS'!AB1823+'GAME STATS'!AB1882+'GAME STATS'!AB1941+'GAME STATS'!AB2000+'GAME STATS'!AB2059+'GAME STATS'!AB2118+'GAME STATS'!AB2177+'GAME STATS'!AB2236+'GAME STATS'!AB2295+'GAME STATS'!AB2354+'GAME STATS'!AB2413+'GAME STATS'!AB2472+'GAME STATS'!AB2531+'GAME STATS'!AB2590+'GAME STATS'!AB2649+'GAME STATS'!AB2708+'GAME STATS'!AB2767+'GAME STATS'!AB2826+'GAME STATS'!AB2885+'GAME STATS'!AB2944</f>
        <v>0</v>
      </c>
      <c r="AA51" s="673"/>
      <c r="AB51" s="672">
        <f>'GAME STATS'!AD53+'GAME STATS'!AD112+'GAME STATS'!AD171+'GAME STATS'!AD230+'GAME STATS'!AD289+'GAME STATS'!AD348+'GAME STATS'!AD407+'GAME STATS'!AD466+'GAME STATS'!AD525+'GAME STATS'!AD584+'GAME STATS'!AD643+'GAME STATS'!AD702+'GAME STATS'!AD761+'GAME STATS'!AD820+'GAME STATS'!AD879+'GAME STATS'!AD938+'GAME STATS'!AD997+'GAME STATS'!AD1056+'GAME STATS'!AD1115+'GAME STATS'!AD1174+'GAME STATS'!AD1233+'GAME STATS'!AD1292+'GAME STATS'!AD1351+'GAME STATS'!AD1410+'GAME STATS'!AD1469+'GAME STATS'!AD1528+'GAME STATS'!AD1587+'GAME STATS'!AD1646+'GAME STATS'!AD1705+'GAME STATS'!AD1764+'GAME STATS'!AD1823+'GAME STATS'!AD1882+'GAME STATS'!AD1941+'GAME STATS'!AD2000+'GAME STATS'!AD2059+'GAME STATS'!AD2118+'GAME STATS'!AD2177+'GAME STATS'!AD2236+'GAME STATS'!AD2295+'GAME STATS'!AD2354+'GAME STATS'!AD2413+'GAME STATS'!AD2472+'GAME STATS'!AD2531+'GAME STATS'!AD2590+'GAME STATS'!AD2649+'GAME STATS'!AD2708+'GAME STATS'!AD2767+'GAME STATS'!AD2826+'GAME STATS'!AD2885+'GAME STATS'!AD2944</f>
        <v>0</v>
      </c>
      <c r="AC51" s="673"/>
      <c r="AD51" s="657">
        <f>IF(Z51=0,0,(AB51/Z51)*100)</f>
        <v>0</v>
      </c>
      <c r="AE51" s="658"/>
      <c r="AF51" s="733">
        <f>'GAME STATS'!AH53+'GAME STATS'!AH112+'GAME STATS'!AH171+'GAME STATS'!AH230+'GAME STATS'!AH289+'GAME STATS'!AH348+'GAME STATS'!AH407+'GAME STATS'!AH466+'GAME STATS'!AH525+'GAME STATS'!AH584+'GAME STATS'!AH643+'GAME STATS'!AH702+'GAME STATS'!AH761+'GAME STATS'!AH820+'GAME STATS'!AH879+'GAME STATS'!AH938+'GAME STATS'!AH997+'GAME STATS'!AH1056+'GAME STATS'!AH1115+'GAME STATS'!AH1174+'GAME STATS'!AH1233+'GAME STATS'!AH1292+'GAME STATS'!AH1351+'GAME STATS'!AH1410+'GAME STATS'!AH1469+'GAME STATS'!AH1528+'GAME STATS'!AH1587+'GAME STATS'!AH1646+'GAME STATS'!AH1705+'GAME STATS'!AH1764+'GAME STATS'!AH1823+'GAME STATS'!AH1882+'GAME STATS'!AH1941+'GAME STATS'!AH2000+'GAME STATS'!AH2059+'GAME STATS'!AH2118+'GAME STATS'!AH2177+'GAME STATS'!AH2236+'GAME STATS'!AH2295+'GAME STATS'!AH2354+'GAME STATS'!AH2413+'GAME STATS'!AH2472+'GAME STATS'!AH2531+'GAME STATS'!AH2590+'GAME STATS'!AH2649+'GAME STATS'!AH2708+'GAME STATS'!AH2767+'GAME STATS'!AH2826+'GAME STATS'!AH2885+'GAME STATS'!AH2944</f>
        <v>0</v>
      </c>
      <c r="AG51" s="673"/>
      <c r="AH51" s="672">
        <f>'GAME STATS'!AJ53+'GAME STATS'!AJ112+'GAME STATS'!AJ171+'GAME STATS'!AJ230+'GAME STATS'!AJ289+'GAME STATS'!AJ348+'GAME STATS'!AJ407+'GAME STATS'!AJ466+'GAME STATS'!AJ525+'GAME STATS'!AJ584+'GAME STATS'!AJ643+'GAME STATS'!AJ702+'GAME STATS'!AJ761+'GAME STATS'!AJ820+'GAME STATS'!AJ879+'GAME STATS'!AJ938+'GAME STATS'!AJ997+'GAME STATS'!AJ1056+'GAME STATS'!AJ1115+'GAME STATS'!AJ1174+'GAME STATS'!AJ1233+'GAME STATS'!AJ1292+'GAME STATS'!AJ1351+'GAME STATS'!AJ1410+'GAME STATS'!AJ1469+'GAME STATS'!AJ1528+'GAME STATS'!AJ1587+'GAME STATS'!AJ1646+'GAME STATS'!AJ1705+'GAME STATS'!AJ1764+'GAME STATS'!AJ1823+'GAME STATS'!AJ1882+'GAME STATS'!AJ1941+'GAME STATS'!AJ2000+'GAME STATS'!AJ2059+'GAME STATS'!AJ2118+'GAME STATS'!AJ2177+'GAME STATS'!AJ2236+'GAME STATS'!AJ2295+'GAME STATS'!AJ2354+'GAME STATS'!AJ2413+'GAME STATS'!AJ2472+'GAME STATS'!AJ2531+'GAME STATS'!AJ2590+'GAME STATS'!AJ2649+'GAME STATS'!AJ2708+'GAME STATS'!AJ2767+'GAME STATS'!AJ2826+'GAME STATS'!AJ2885+'GAME STATS'!AJ2944</f>
        <v>0</v>
      </c>
      <c r="AI51" s="673"/>
      <c r="AJ51" s="657">
        <f>IF(AF51=0,0,(AH51/AF51)*100)</f>
        <v>0</v>
      </c>
      <c r="AK51" s="658"/>
      <c r="AL51" s="733">
        <f>'GAME STATS'!AN53+'GAME STATS'!AN112+'GAME STATS'!AN171+'GAME STATS'!AN230+'GAME STATS'!AN289+'GAME STATS'!AN348+'GAME STATS'!AN407+'GAME STATS'!AN466+'GAME STATS'!AN525+'GAME STATS'!AN584+'GAME STATS'!AN643+'GAME STATS'!AN702+'GAME STATS'!AN761+'GAME STATS'!AN820+'GAME STATS'!AN879+'GAME STATS'!AN938+'GAME STATS'!AN997+'GAME STATS'!AN1056+'GAME STATS'!AN1115+'GAME STATS'!AN1174+'GAME STATS'!AN1233+'GAME STATS'!AN1292+'GAME STATS'!AN1351+'GAME STATS'!AN1410+'GAME STATS'!AN1469+'GAME STATS'!AN1528+'GAME STATS'!AN1587+'GAME STATS'!AN1646+'GAME STATS'!AN1705+'GAME STATS'!AN1764+'GAME STATS'!AN1823+'GAME STATS'!AN1882+'GAME STATS'!AN1941+'GAME STATS'!AN2000+'GAME STATS'!AN2059+'GAME STATS'!AN2118+'GAME STATS'!AN2177+'GAME STATS'!AN2236+'GAME STATS'!AN2295+'GAME STATS'!AN2354+'GAME STATS'!AN2413+'GAME STATS'!AN2472+'GAME STATS'!AN2531+'GAME STATS'!AN2590+'GAME STATS'!AN2649+'GAME STATS'!AN2708+'GAME STATS'!AN2767+'GAME STATS'!AN2826+'GAME STATS'!AN2885+'GAME STATS'!AN2944</f>
        <v>0</v>
      </c>
      <c r="AM51" s="673"/>
      <c r="AN51" s="672">
        <f>'GAME STATS'!AP53+'GAME STATS'!AP112+'GAME STATS'!AP171+'GAME STATS'!AP230+'GAME STATS'!AP289+'GAME STATS'!AP348+'GAME STATS'!AP407+'GAME STATS'!AP466+'GAME STATS'!AP525+'GAME STATS'!AP584+'GAME STATS'!AP643+'GAME STATS'!AP702+'GAME STATS'!AP761+'GAME STATS'!AP820+'GAME STATS'!AP879+'GAME STATS'!AP938+'GAME STATS'!AP997+'GAME STATS'!AP1056+'GAME STATS'!AP1115+'GAME STATS'!AP1174+'GAME STATS'!AP1233+'GAME STATS'!AP1292+'GAME STATS'!AP1351+'GAME STATS'!AP1410+'GAME STATS'!AP1469+'GAME STATS'!AP1528+'GAME STATS'!AP1587+'GAME STATS'!AP1646+'GAME STATS'!AP1705+'GAME STATS'!AP1764+'GAME STATS'!AP1823+'GAME STATS'!AP1882+'GAME STATS'!AP1941+'GAME STATS'!AP2000+'GAME STATS'!AP2059+'GAME STATS'!AP2118+'GAME STATS'!AP2177+'GAME STATS'!AP2236+'GAME STATS'!AP2295+'GAME STATS'!AP2354+'GAME STATS'!AP2413+'GAME STATS'!AP2472+'GAME STATS'!AP2531+'GAME STATS'!AP2590+'GAME STATS'!AP2649+'GAME STATS'!AP2708+'GAME STATS'!AP2767+'GAME STATS'!AP2826+'GAME STATS'!AP2885+'GAME STATS'!AP2944</f>
        <v>0</v>
      </c>
      <c r="AO51" s="673"/>
      <c r="AP51" s="657">
        <f>IF(AL51=0,0,(AN51/AL51)*100)</f>
        <v>0</v>
      </c>
      <c r="AQ51" s="658"/>
      <c r="AR51" s="733">
        <f>'GAME STATS'!AT53+'GAME STATS'!AT112+'GAME STATS'!AT171+'GAME STATS'!AT230+'GAME STATS'!AT289+'GAME STATS'!AT348+'GAME STATS'!AT407+'GAME STATS'!AT466+'GAME STATS'!AT525+'GAME STATS'!AT584+'GAME STATS'!AT643+'GAME STATS'!AT702+'GAME STATS'!AT761+'GAME STATS'!AT820+'GAME STATS'!AT879+'GAME STATS'!AT938+'GAME STATS'!AT997+'GAME STATS'!AT1056+'GAME STATS'!AT1115+'GAME STATS'!AT1174+'GAME STATS'!AT1233+'GAME STATS'!AT1292+'GAME STATS'!AT1351+'GAME STATS'!AT1410+'GAME STATS'!AT1469+'GAME STATS'!AT1528+'GAME STATS'!AT1587+'GAME STATS'!AT1646+'GAME STATS'!AT1705+'GAME STATS'!AT1764+'GAME STATS'!AT1823+'GAME STATS'!AT1882+'GAME STATS'!AT1941+'GAME STATS'!AT2000+'GAME STATS'!AT2059+'GAME STATS'!AT2118+'GAME STATS'!AT2177+'GAME STATS'!AT2236+'GAME STATS'!AT2295+'GAME STATS'!AT2354+'GAME STATS'!AT2413+'GAME STATS'!AT2472+'GAME STATS'!AT2531+'GAME STATS'!AT2590+'GAME STATS'!AT2649+'GAME STATS'!AT2708+'GAME STATS'!AT2767+'GAME STATS'!AT2826+'GAME STATS'!AT2885+'GAME STATS'!AT2944</f>
        <v>0</v>
      </c>
      <c r="AS51" s="673"/>
      <c r="AT51" s="672">
        <f>'GAME STATS'!AV53+'GAME STATS'!AV112+'GAME STATS'!AV171+'GAME STATS'!AV230+'GAME STATS'!AV289+'GAME STATS'!AV348+'GAME STATS'!AV407+'GAME STATS'!AV466+'GAME STATS'!AV525+'GAME STATS'!AV584+'GAME STATS'!AV643+'GAME STATS'!AV702+'GAME STATS'!AV761+'GAME STATS'!AV820+'GAME STATS'!AV879+'GAME STATS'!AV938+'GAME STATS'!AV997+'GAME STATS'!AV1056+'GAME STATS'!AV1115+'GAME STATS'!AV1174+'GAME STATS'!AV1233+'GAME STATS'!AV1292+'GAME STATS'!AV1351+'GAME STATS'!AV1410+'GAME STATS'!AV1469+'GAME STATS'!AV1528+'GAME STATS'!AV1587+'GAME STATS'!AV1646+'GAME STATS'!AV1705+'GAME STATS'!AV1764+'GAME STATS'!AV1823+'GAME STATS'!AV1882+'GAME STATS'!AV1941+'GAME STATS'!AV2000+'GAME STATS'!AV2059+'GAME STATS'!AV2118+'GAME STATS'!AV2177+'GAME STATS'!AV2236+'GAME STATS'!AV2295+'GAME STATS'!AV2354+'GAME STATS'!AV2413+'GAME STATS'!AV2472+'GAME STATS'!AV2531+'GAME STATS'!AV2590+'GAME STATS'!AV2649+'GAME STATS'!AV2708+'GAME STATS'!AV2767+'GAME STATS'!AV2826+'GAME STATS'!AV2885+'GAME STATS'!AV2944</f>
        <v>0</v>
      </c>
      <c r="AU51" s="673"/>
      <c r="AV51" s="657">
        <f>IF(AR51=0,0,(AT51/AR51)*100)</f>
        <v>0</v>
      </c>
      <c r="AW51" s="658"/>
      <c r="AX51" s="733">
        <f>'GAME STATS'!AZ53+'GAME STATS'!AZ112+'GAME STATS'!AZ171+'GAME STATS'!AZ230+'GAME STATS'!AZ289+'GAME STATS'!AZ348+'GAME STATS'!AZ407+'GAME STATS'!AZ466+'GAME STATS'!AZ525+'GAME STATS'!AZ584+'GAME STATS'!AZ643+'GAME STATS'!AZ702+'GAME STATS'!AZ761+'GAME STATS'!AZ820+'GAME STATS'!AZ879+'GAME STATS'!AZ938+'GAME STATS'!AZ997+'GAME STATS'!AZ1056+'GAME STATS'!AZ1115+'GAME STATS'!AZ1174+'GAME STATS'!AZ1233+'GAME STATS'!AZ1292+'GAME STATS'!AZ1351+'GAME STATS'!AZ1410+'GAME STATS'!AZ1469+'GAME STATS'!AZ1528+'GAME STATS'!AZ1587+'GAME STATS'!AZ1646+'GAME STATS'!AZ1705+'GAME STATS'!AZ1764+'GAME STATS'!AZ1823+'GAME STATS'!AZ1882+'GAME STATS'!AZ1941+'GAME STATS'!AZ2000+'GAME STATS'!AZ2059+'GAME STATS'!AZ2118+'GAME STATS'!AZ2177+'GAME STATS'!AZ2236+'GAME STATS'!AZ2295+'GAME STATS'!AZ2354+'GAME STATS'!AZ2413+'GAME STATS'!AZ2472+'GAME STATS'!AZ2531+'GAME STATS'!AZ2590+'GAME STATS'!AZ2649+'GAME STATS'!AZ2708+'GAME STATS'!AZ2767+'GAME STATS'!AZ2826+'GAME STATS'!AZ2885+'GAME STATS'!AZ2944</f>
        <v>0</v>
      </c>
      <c r="AY51" s="673"/>
      <c r="AZ51" s="672">
        <f>'GAME STATS'!BB53+'GAME STATS'!BB112+'GAME STATS'!BB171+'GAME STATS'!BB230+'GAME STATS'!BB289+'GAME STATS'!BB348+'GAME STATS'!BB407+'GAME STATS'!BB466+'GAME STATS'!BB525+'GAME STATS'!BB584+'GAME STATS'!BB643+'GAME STATS'!BB702+'GAME STATS'!BB761+'GAME STATS'!BB820+'GAME STATS'!BB879+'GAME STATS'!BB938+'GAME STATS'!BB997+'GAME STATS'!BB1056+'GAME STATS'!BB1115+'GAME STATS'!BB1174+'GAME STATS'!BB1233+'GAME STATS'!BB1292+'GAME STATS'!BB1351+'GAME STATS'!BB1410+'GAME STATS'!BB1469+'GAME STATS'!BB1528+'GAME STATS'!BB1587+'GAME STATS'!BB1646+'GAME STATS'!BB1705+'GAME STATS'!BB1764+'GAME STATS'!BB1823+'GAME STATS'!BB1882+'GAME STATS'!BB1941+'GAME STATS'!BB2000+'GAME STATS'!BB2059+'GAME STATS'!BB2118+'GAME STATS'!BB2177+'GAME STATS'!BB2236+'GAME STATS'!BB2295+'GAME STATS'!BB2354+'GAME STATS'!BB2413+'GAME STATS'!BB2472+'GAME STATS'!BB2531+'GAME STATS'!BB2590+'GAME STATS'!BB2649+'GAME STATS'!BB2708+'GAME STATS'!BB2767+'GAME STATS'!BB2826+'GAME STATS'!BB2885+'GAME STATS'!BB2944</f>
        <v>0</v>
      </c>
      <c r="BA51" s="673"/>
      <c r="BB51" s="657">
        <f>IF(AX51=0,0,(AZ51/AX51)*100)</f>
        <v>0</v>
      </c>
      <c r="BC51" s="658"/>
      <c r="BD51" s="733">
        <f>'GAME STATS'!BF53+'GAME STATS'!BF112+'GAME STATS'!BF171+'GAME STATS'!BF230+'GAME STATS'!BF289+'GAME STATS'!BF348+'GAME STATS'!BF407+'GAME STATS'!BF466+'GAME STATS'!BF525+'GAME STATS'!BF584+'GAME STATS'!BF643+'GAME STATS'!BF702+'GAME STATS'!BF761+'GAME STATS'!BF820+'GAME STATS'!BF879+'GAME STATS'!BF938+'GAME STATS'!BF997+'GAME STATS'!BF1056+'GAME STATS'!BF1115+'GAME STATS'!BF1174+'GAME STATS'!BF1233+'GAME STATS'!BF1292+'GAME STATS'!BF1351+'GAME STATS'!BF1410+'GAME STATS'!BF1469+'GAME STATS'!BF1528+'GAME STATS'!BF1587+'GAME STATS'!BF1646+'GAME STATS'!BF1705+'GAME STATS'!BF1764+'GAME STATS'!BF1823+'GAME STATS'!BF1882+'GAME STATS'!BF1941+'GAME STATS'!BF2000+'GAME STATS'!BF2059+'GAME STATS'!BF2118+'GAME STATS'!BF2177+'GAME STATS'!BF2236+'GAME STATS'!BF2295+'GAME STATS'!BF2354+'GAME STATS'!BF2413+'GAME STATS'!BF2472+'GAME STATS'!BF2531+'GAME STATS'!BF2590+'GAME STATS'!BF2649+'GAME STATS'!BF2708+'GAME STATS'!BF2767+'GAME STATS'!BF2826+'GAME STATS'!BF2885+'GAME STATS'!BF2944</f>
        <v>0</v>
      </c>
      <c r="BE51" s="673"/>
      <c r="BF51" s="672">
        <f>'GAME STATS'!BH53+'GAME STATS'!BH112+'GAME STATS'!BH171+'GAME STATS'!BH230+'GAME STATS'!BH289+'GAME STATS'!BH348+'GAME STATS'!BH407+'GAME STATS'!BH466+'GAME STATS'!BH525+'GAME STATS'!BH584+'GAME STATS'!BH643+'GAME STATS'!BH702+'GAME STATS'!BH761+'GAME STATS'!BH820+'GAME STATS'!BH879+'GAME STATS'!BH938+'GAME STATS'!BH997+'GAME STATS'!BH1056+'GAME STATS'!BH1115+'GAME STATS'!BH1174+'GAME STATS'!BH1233+'GAME STATS'!BH1292+'GAME STATS'!BH1351+'GAME STATS'!BH1410+'GAME STATS'!BH1469+'GAME STATS'!BH1528+'GAME STATS'!BH1587+'GAME STATS'!BH1646+'GAME STATS'!BH1705+'GAME STATS'!BH1764+'GAME STATS'!BH1823+'GAME STATS'!BH1882+'GAME STATS'!BH1941+'GAME STATS'!BH2000+'GAME STATS'!BH2059+'GAME STATS'!BH2118+'GAME STATS'!BH2177+'GAME STATS'!BH2236+'GAME STATS'!BH2295+'GAME STATS'!BH2354+'GAME STATS'!BH2413+'GAME STATS'!BH2472+'GAME STATS'!BH2531+'GAME STATS'!BH2590+'GAME STATS'!BH2649+'GAME STATS'!BH2708+'GAME STATS'!BH2767+'GAME STATS'!BH2826+'GAME STATS'!BH2885+'GAME STATS'!BH2944</f>
        <v>0</v>
      </c>
      <c r="BG51" s="673"/>
      <c r="BH51" s="657">
        <f>IF(BD51=0,0,(BF51/BD51)*100)</f>
        <v>0</v>
      </c>
      <c r="BI51" s="658"/>
      <c r="BJ51" s="803">
        <f>'GAME STATS'!BL53+'GAME STATS'!BL112+'GAME STATS'!BL171+'GAME STATS'!BL230+'GAME STATS'!BL289+'GAME STATS'!BL348+'GAME STATS'!BL407+'GAME STATS'!BL466+'GAME STATS'!BL525+'GAME STATS'!BL584+'GAME STATS'!BL643+'GAME STATS'!BL702+'GAME STATS'!BL761+'GAME STATS'!BL820+'GAME STATS'!BL879+'GAME STATS'!BL938+'GAME STATS'!BL997+'GAME STATS'!BL1056+'GAME STATS'!BL1115+'GAME STATS'!BL1174+'GAME STATS'!BL1233+'GAME STATS'!BL1292+'GAME STATS'!BL1351+'GAME STATS'!BL1410+'GAME STATS'!BL1469+'GAME STATS'!BL1528+'GAME STATS'!BL1587+'GAME STATS'!BL1646+'GAME STATS'!BL1705+'GAME STATS'!BL1764+'GAME STATS'!BL1823+'GAME STATS'!BL1882+'GAME STATS'!BL1941+'GAME STATS'!BL2000+'GAME STATS'!BL2059+'GAME STATS'!BL2118+'GAME STATS'!BL2177+'GAME STATS'!BL2236+'GAME STATS'!BL2295+'GAME STATS'!BL2354+'GAME STATS'!BL2413+'GAME STATS'!BL2472+'GAME STATS'!BL2531+'GAME STATS'!BL2590+'GAME STATS'!BL2649+'GAME STATS'!BL2708+'GAME STATS'!BL2767+'GAME STATS'!BL2826+'GAME STATS'!BL2885+'GAME STATS'!BL2944</f>
        <v>0</v>
      </c>
      <c r="BK51" s="673"/>
      <c r="BL51" s="804"/>
      <c r="BM51" s="218"/>
      <c r="BN51" s="218"/>
    </row>
    <row r="52" spans="1:66" s="39" customFormat="1" ht="38.1" customHeight="1" thickBot="1">
      <c r="A52" s="217"/>
      <c r="B52" s="185"/>
      <c r="C52" s="186"/>
      <c r="D52" s="656" t="s">
        <v>52</v>
      </c>
      <c r="E52" s="656"/>
      <c r="F52" s="656"/>
      <c r="G52" s="814"/>
      <c r="H52" s="187"/>
      <c r="I52" s="187"/>
      <c r="J52" s="188"/>
      <c r="K52" s="818">
        <f>IF((K49+M51)=0,0,K49/(K49+M51)*100)</f>
        <v>0</v>
      </c>
      <c r="L52" s="819"/>
      <c r="M52" s="820">
        <f>IF((M49+K51)=0,0,M49/(M49+K51)*100)</f>
        <v>0</v>
      </c>
      <c r="N52" s="821"/>
      <c r="O52" s="822">
        <f>IF((O49+O51)=0,0,O49/(O49+O51)*100)</f>
        <v>0</v>
      </c>
      <c r="P52" s="823"/>
      <c r="Q52" s="676"/>
      <c r="R52" s="671"/>
      <c r="S52" s="671"/>
      <c r="T52" s="671"/>
      <c r="U52" s="656"/>
      <c r="V52" s="656"/>
      <c r="W52" s="189"/>
      <c r="X52" s="189"/>
      <c r="Y52" s="189"/>
      <c r="Z52" s="671"/>
      <c r="AA52" s="671"/>
      <c r="AB52" s="671"/>
      <c r="AC52" s="671"/>
      <c r="AD52" s="656"/>
      <c r="AE52" s="656"/>
      <c r="AF52" s="671"/>
      <c r="AG52" s="671"/>
      <c r="AH52" s="671"/>
      <c r="AI52" s="671"/>
      <c r="AJ52" s="656"/>
      <c r="AK52" s="656"/>
      <c r="AL52" s="671"/>
      <c r="AM52" s="671"/>
      <c r="AN52" s="671"/>
      <c r="AO52" s="671"/>
      <c r="AP52" s="656"/>
      <c r="AQ52" s="656"/>
      <c r="AR52" s="671"/>
      <c r="AS52" s="671"/>
      <c r="AT52" s="671"/>
      <c r="AU52" s="671"/>
      <c r="AV52" s="656"/>
      <c r="AW52" s="656"/>
      <c r="AX52" s="671"/>
      <c r="AY52" s="671"/>
      <c r="AZ52" s="671"/>
      <c r="BA52" s="671"/>
      <c r="BB52" s="656"/>
      <c r="BC52" s="656"/>
      <c r="BD52" s="671"/>
      <c r="BE52" s="671"/>
      <c r="BF52" s="671"/>
      <c r="BG52" s="671"/>
      <c r="BH52" s="656"/>
      <c r="BI52" s="656"/>
      <c r="BJ52" s="674"/>
      <c r="BK52" s="674"/>
      <c r="BL52" s="675"/>
      <c r="BM52" s="217"/>
      <c r="BN52" s="217"/>
    </row>
    <row r="53" spans="1:66" ht="23.85" customHeight="1" thickTop="1" thickBot="1">
      <c r="A53" s="135"/>
      <c r="B53" s="190"/>
      <c r="C53" s="191"/>
      <c r="D53" s="130"/>
      <c r="E53" s="192"/>
      <c r="F53" s="689" t="s">
        <v>64</v>
      </c>
      <c r="G53" s="689"/>
      <c r="H53" s="689"/>
      <c r="I53" s="130"/>
      <c r="J53" s="689" t="s">
        <v>65</v>
      </c>
      <c r="K53" s="689"/>
      <c r="L53" s="130"/>
      <c r="M53" s="130"/>
      <c r="N53" s="130"/>
      <c r="O53" s="130"/>
      <c r="P53" s="689" t="s">
        <v>64</v>
      </c>
      <c r="Q53" s="689"/>
      <c r="R53" s="689"/>
      <c r="S53" s="130"/>
      <c r="T53" s="689" t="s">
        <v>65</v>
      </c>
      <c r="U53" s="689"/>
      <c r="V53" s="689"/>
      <c r="W53" s="193"/>
      <c r="X53" s="193"/>
      <c r="Y53" s="689" t="s">
        <v>64</v>
      </c>
      <c r="Z53" s="689"/>
      <c r="AA53" s="130"/>
      <c r="AB53" s="689" t="s">
        <v>65</v>
      </c>
      <c r="AC53" s="689"/>
      <c r="AD53" s="689"/>
      <c r="AE53" s="194"/>
      <c r="AF53" s="130"/>
      <c r="AG53" s="130"/>
      <c r="AH53" s="130"/>
      <c r="AI53" s="689" t="s">
        <v>64</v>
      </c>
      <c r="AJ53" s="689"/>
      <c r="AK53" s="689"/>
      <c r="AL53" s="130"/>
      <c r="AM53" s="689" t="s">
        <v>65</v>
      </c>
      <c r="AN53" s="689"/>
      <c r="AO53" s="689"/>
      <c r="AP53" s="130"/>
      <c r="AQ53" s="130"/>
      <c r="AR53" s="130"/>
      <c r="AS53" s="130"/>
      <c r="AT53" s="689" t="s">
        <v>64</v>
      </c>
      <c r="AU53" s="689"/>
      <c r="AV53" s="689"/>
      <c r="AW53" s="130"/>
      <c r="AX53" s="689" t="s">
        <v>65</v>
      </c>
      <c r="AY53" s="689"/>
      <c r="AZ53" s="689"/>
      <c r="BA53" s="130"/>
      <c r="BB53" s="130"/>
      <c r="BC53" s="130"/>
      <c r="BD53" s="130"/>
      <c r="BE53" s="901"/>
      <c r="BF53" s="901"/>
      <c r="BG53" s="901"/>
      <c r="BH53" s="130"/>
      <c r="BI53" s="901"/>
      <c r="BJ53" s="901"/>
      <c r="BK53" s="901"/>
      <c r="BL53" s="133"/>
      <c r="BM53" s="135"/>
      <c r="BN53" s="135"/>
    </row>
    <row r="54" spans="1:66" ht="50.25" customHeight="1" thickTop="1" thickBot="1">
      <c r="A54" s="135"/>
      <c r="B54" s="849" t="s">
        <v>94</v>
      </c>
      <c r="C54" s="850"/>
      <c r="D54" s="195" t="s">
        <v>34</v>
      </c>
      <c r="E54" s="134"/>
      <c r="F54" s="852">
        <f>'GAME STATS'!H56+'GAME STATS'!H115+'GAME STATS'!H174+'GAME STATS'!H233+'GAME STATS'!H292+'GAME STATS'!H351+'GAME STATS'!H410+'GAME STATS'!H469+'GAME STATS'!H528+'GAME STATS'!H587+'GAME STATS'!H646+'GAME STATS'!H705+'GAME STATS'!H764+'GAME STATS'!H823+'GAME STATS'!H882+'GAME STATS'!H941+'GAME STATS'!H1000+'GAME STATS'!H1059+'GAME STATS'!H1118+'GAME STATS'!H1177+'GAME STATS'!H1236+'GAME STATS'!H1295+'GAME STATS'!H1354+'GAME STATS'!H1413+'GAME STATS'!H1472+'GAME STATS'!H1531+'GAME STATS'!H1590+'GAME STATS'!H1649+'GAME STATS'!H1708+'GAME STATS'!H1767+'GAME STATS'!H1885+'GAME STATS'!H1944+'GAME STATS'!H2003+'GAME STATS'!H2062+'GAME STATS'!H2121+'GAME STATS'!H2180+'GAME STATS'!H2239+'GAME STATS'!H2298+'GAME STATS'!H2357+'GAME STATS'!H2416+'GAME STATS'!H2475+'GAME STATS'!H2534+'GAME STATS'!H2593+'GAME STATS'!H2652+'GAME STATS'!H2711+'GAME STATS'!H2770+'GAME STATS'!H2829+'GAME STATS'!H2888+'GAME STATS'!H2947</f>
        <v>0</v>
      </c>
      <c r="G54" s="853"/>
      <c r="H54" s="854"/>
      <c r="I54" s="196"/>
      <c r="J54" s="852">
        <f>'GAME STATS'!L56+'GAME STATS'!L115+'GAME STATS'!L174+'GAME STATS'!L233+'GAME STATS'!L292+'GAME STATS'!L351+'GAME STATS'!L410+'GAME STATS'!L469+'GAME STATS'!L528+'GAME STATS'!L587+'GAME STATS'!L646+'GAME STATS'!L705+'GAME STATS'!L764+'GAME STATS'!L823+'GAME STATS'!L882+'GAME STATS'!L941+'GAME STATS'!L1000+'GAME STATS'!L1059+'GAME STATS'!L1118+'GAME STATS'!L1177+'GAME STATS'!L1236+'GAME STATS'!L1295+'GAME STATS'!L1354+'GAME STATS'!L1413+'GAME STATS'!L1472+'GAME STATS'!L1531+'GAME STATS'!L1590+'GAME STATS'!L1649+'GAME STATS'!L1708+'GAME STATS'!L1767+'GAME STATS'!L1885+'GAME STATS'!L1944+'GAME STATS'!L2003+'GAME STATS'!L2062+'GAME STATS'!L2121+'GAME STATS'!L2180+'GAME STATS'!L2239+'GAME STATS'!L2298+'GAME STATS'!L2357+'GAME STATS'!L2416+'GAME STATS'!L2475+'GAME STATS'!L2534+'GAME STATS'!L2593+'GAME STATS'!L2652+'GAME STATS'!L2711+'GAME STATS'!L2770+'GAME STATS'!L2829+'GAME STATS'!L2888+'GAME STATS'!L2947</f>
        <v>0</v>
      </c>
      <c r="K54" s="854"/>
      <c r="L54" s="692" t="s">
        <v>63</v>
      </c>
      <c r="M54" s="693"/>
      <c r="N54" s="693"/>
      <c r="O54" s="694"/>
      <c r="P54" s="852">
        <f>'GAME STATS'!S56+'GAME STATS'!S115+'GAME STATS'!S174+'GAME STATS'!S233+'GAME STATS'!S292+'GAME STATS'!S351+'GAME STATS'!S410+'GAME STATS'!S469+'GAME STATS'!S528+'GAME STATS'!S587+'GAME STATS'!S646+'GAME STATS'!S705+'GAME STATS'!S764+'GAME STATS'!S823+'GAME STATS'!S882+'GAME STATS'!S941+'GAME STATS'!S1000+'GAME STATS'!S1059+'GAME STATS'!S1118+'GAME STATS'!S1177+'GAME STATS'!S1236+'GAME STATS'!S1295+'GAME STATS'!S1354+'GAME STATS'!S1413+'GAME STATS'!S1472+'GAME STATS'!S1531+'GAME STATS'!S1590+'GAME STATS'!S1649+'GAME STATS'!S1708+'GAME STATS'!S1767+'GAME STATS'!S1885+'GAME STATS'!S1944+'GAME STATS'!S2003+'GAME STATS'!S2062+'GAME STATS'!S2121+'GAME STATS'!S2180+'GAME STATS'!S2239+'GAME STATS'!S2298+'GAME STATS'!S2357+'GAME STATS'!S2416+'GAME STATS'!S2475+'GAME STATS'!S2534+'GAME STATS'!S2593+'GAME STATS'!S2652+'GAME STATS'!S2711+'GAME STATS'!S2770+'GAME STATS'!S2829+'GAME STATS'!S2888+'GAME STATS'!S2947</f>
        <v>0</v>
      </c>
      <c r="Q54" s="853"/>
      <c r="R54" s="854"/>
      <c r="S54" s="196"/>
      <c r="T54" s="852">
        <f>'GAME STATS'!W56+'GAME STATS'!W115+'GAME STATS'!W174+'GAME STATS'!W233+'GAME STATS'!W292+'GAME STATS'!W351+'GAME STATS'!W410+'GAME STATS'!W469+'GAME STATS'!W528+'GAME STATS'!W587+'GAME STATS'!W646+'GAME STATS'!W705+'GAME STATS'!W764+'GAME STATS'!W823+'GAME STATS'!W882+'GAME STATS'!W941+'GAME STATS'!W1000+'GAME STATS'!W1059+'GAME STATS'!W1118+'GAME STATS'!W1177+'GAME STATS'!W1236+'GAME STATS'!W1295+'GAME STATS'!W1354+'GAME STATS'!W1413+'GAME STATS'!W1472+'GAME STATS'!W1531+'GAME STATS'!W1590+'GAME STATS'!W1649+'GAME STATS'!W1708+'GAME STATS'!W1767+'GAME STATS'!W1885+'GAME STATS'!W1944+'GAME STATS'!W2003+'GAME STATS'!W2062+'GAME STATS'!W2121+'GAME STATS'!W2180+'GAME STATS'!W2239+'GAME STATS'!W2298+'GAME STATS'!W2357+'GAME STATS'!W2416+'GAME STATS'!W2475+'GAME STATS'!W2534+'GAME STATS'!W2593+'GAME STATS'!W2652+'GAME STATS'!W2711+'GAME STATS'!W2770+'GAME STATS'!W2829+'GAME STATS'!W2888+'GAME STATS'!W2947</f>
        <v>0</v>
      </c>
      <c r="U54" s="853"/>
      <c r="V54" s="854"/>
      <c r="W54" s="692" t="s">
        <v>62</v>
      </c>
      <c r="X54" s="694"/>
      <c r="Y54" s="852">
        <f>'GAME STATS'!AD56+'GAME STATS'!AD115+'GAME STATS'!AD174+'GAME STATS'!AD233+'GAME STATS'!AD292+'GAME STATS'!AD351+'GAME STATS'!AD410+'GAME STATS'!AD469+'GAME STATS'!AD528+'GAME STATS'!AD587+'GAME STATS'!AD646+'GAME STATS'!AD705+'GAME STATS'!AD764+'GAME STATS'!AD823+'GAME STATS'!AD882+'GAME STATS'!AD941+'GAME STATS'!AD1000+'GAME STATS'!AD1059+'GAME STATS'!AD1118+'GAME STATS'!AD1177+'GAME STATS'!AD1236+'GAME STATS'!AD1295+'GAME STATS'!AD1354+'GAME STATS'!AD1413+'GAME STATS'!AD1472+'GAME STATS'!AD1531+'GAME STATS'!AD1590+'GAME STATS'!AD1649+'GAME STATS'!AD1708+'GAME STATS'!AD1767+'GAME STATS'!AD1885+'GAME STATS'!AD1944+'GAME STATS'!AD2003+'GAME STATS'!AD2062+'GAME STATS'!AD2121+'GAME STATS'!AD2180+'GAME STATS'!AD2239+'GAME STATS'!AD2298+'GAME STATS'!AD2357+'GAME STATS'!AD2416+'GAME STATS'!AD2475+'GAME STATS'!AD2534+'GAME STATS'!AD2593+'GAME STATS'!AD2652+'GAME STATS'!AD2711+'GAME STATS'!AD2770+'GAME STATS'!AD2829+'GAME STATS'!AD2888+'GAME STATS'!AD2947</f>
        <v>0</v>
      </c>
      <c r="Z54" s="854"/>
      <c r="AA54" s="196"/>
      <c r="AB54" s="852">
        <f>'GAME STATS'!AH56+'GAME STATS'!AH115+'GAME STATS'!AH174+'GAME STATS'!AH233+'GAME STATS'!AH292+'GAME STATS'!AH351+'GAME STATS'!AH410+'GAME STATS'!AH469+'GAME STATS'!AH528+'GAME STATS'!AH587+'GAME STATS'!AH646+'GAME STATS'!AH705+'GAME STATS'!AH764+'GAME STATS'!AH823+'GAME STATS'!AH882+'GAME STATS'!AH941+'GAME STATS'!AH1000+'GAME STATS'!AH1059+'GAME STATS'!AH1118+'GAME STATS'!AH1177+'GAME STATS'!AH1236+'GAME STATS'!AH1295+'GAME STATS'!AH1354+'GAME STATS'!AH1413+'GAME STATS'!AH1472+'GAME STATS'!AH1531+'GAME STATS'!AH1590+'GAME STATS'!AH1649+'GAME STATS'!AH1708+'GAME STATS'!AH1767+'GAME STATS'!AH1885+'GAME STATS'!AH1944+'GAME STATS'!AH2003+'GAME STATS'!AH2062+'GAME STATS'!AH2121+'GAME STATS'!AH2180+'GAME STATS'!AH2239+'GAME STATS'!AH2298+'GAME STATS'!AH2357+'GAME STATS'!AH2416+'GAME STATS'!AH2475+'GAME STATS'!AH2534+'GAME STATS'!AH2593+'GAME STATS'!AH2652+'GAME STATS'!AH2711+'GAME STATS'!AH2770+'GAME STATS'!AH2829+'GAME STATS'!AH2888+'GAME STATS'!AH2947</f>
        <v>0</v>
      </c>
      <c r="AC54" s="853"/>
      <c r="AD54" s="854"/>
      <c r="AE54" s="692" t="s">
        <v>121</v>
      </c>
      <c r="AF54" s="693"/>
      <c r="AG54" s="693"/>
      <c r="AH54" s="694"/>
      <c r="AI54" s="852">
        <f>'GAME STATS'!AO56+'GAME STATS'!AO115+'GAME STATS'!AO174+'GAME STATS'!AO233+'GAME STATS'!AO292+'GAME STATS'!AO351+'GAME STATS'!AO410+'GAME STATS'!AO469+'GAME STATS'!AO528+'GAME STATS'!AO587+'GAME STATS'!AO646+'GAME STATS'!AO705+'GAME STATS'!AO764+'GAME STATS'!AO823+'GAME STATS'!AO882+'GAME STATS'!AO941+'GAME STATS'!AO1000+'GAME STATS'!AO1059+'GAME STATS'!AO1118+'GAME STATS'!AO1177+'GAME STATS'!AO1236+'GAME STATS'!AO1295+'GAME STATS'!AO1354+'GAME STATS'!AO1413+'GAME STATS'!AO1472+'GAME STATS'!AO1531+'GAME STATS'!AO1590+'GAME STATS'!AO1649+'GAME STATS'!AO1708+'GAME STATS'!AO1767+'GAME STATS'!AO1885+'GAME STATS'!AO1944+'GAME STATS'!AO2003+'GAME STATS'!AO2062+'GAME STATS'!AO2121+'GAME STATS'!AO2180+'GAME STATS'!AO2239+'GAME STATS'!AO2298+'GAME STATS'!AO2357+'GAME STATS'!AO2416+'GAME STATS'!AO2475+'GAME STATS'!AO2534+'GAME STATS'!AO2593+'GAME STATS'!AO2652+'GAME STATS'!AO2711+'GAME STATS'!AO2770+'GAME STATS'!AO2829+'GAME STATS'!AO2888+'GAME STATS'!AO2947</f>
        <v>0</v>
      </c>
      <c r="AJ54" s="853"/>
      <c r="AK54" s="854"/>
      <c r="AL54" s="196"/>
      <c r="AM54" s="852">
        <f>'GAME STATS'!AS56+'GAME STATS'!AS115+'GAME STATS'!AS174+'GAME STATS'!AS233+'GAME STATS'!AS292+'GAME STATS'!AS351+'GAME STATS'!AS410+'GAME STATS'!AS469+'GAME STATS'!AS528+'GAME STATS'!AS587+'GAME STATS'!AS646+'GAME STATS'!AS705+'GAME STATS'!AS764+'GAME STATS'!AS823+'GAME STATS'!AS882+'GAME STATS'!AS941+'GAME STATS'!AS1000+'GAME STATS'!AS1059+'GAME STATS'!AS1118+'GAME STATS'!AS1177+'GAME STATS'!AS1236+'GAME STATS'!AS1295+'GAME STATS'!AS1354+'GAME STATS'!AS1413+'GAME STATS'!AS1472+'GAME STATS'!AS1531+'GAME STATS'!AS1590+'GAME STATS'!AS1649+'GAME STATS'!AS1708+'GAME STATS'!AS1767+'GAME STATS'!AS1885+'GAME STATS'!AS1944+'GAME STATS'!AS2003+'GAME STATS'!AS2062+'GAME STATS'!AS2121+'GAME STATS'!AS2180+'GAME STATS'!AS2239+'GAME STATS'!AS2298+'GAME STATS'!AS2357+'GAME STATS'!AS2416+'GAME STATS'!AS2475+'GAME STATS'!AS2534+'GAME STATS'!AS2593+'GAME STATS'!AS2652+'GAME STATS'!AS2711+'GAME STATS'!AS2770+'GAME STATS'!AS2829+'GAME STATS'!AS2888+'GAME STATS'!AS2947</f>
        <v>0</v>
      </c>
      <c r="AN54" s="853"/>
      <c r="AO54" s="854"/>
      <c r="AP54" s="849" t="s">
        <v>71</v>
      </c>
      <c r="AQ54" s="850"/>
      <c r="AR54" s="850"/>
      <c r="AS54" s="851"/>
      <c r="AT54" s="852">
        <f>BE55</f>
        <v>0</v>
      </c>
      <c r="AU54" s="853"/>
      <c r="AV54" s="854"/>
      <c r="AW54" s="197"/>
      <c r="AX54" s="852">
        <f>BI55</f>
        <v>0</v>
      </c>
      <c r="AY54" s="853"/>
      <c r="AZ54" s="854"/>
      <c r="BA54" s="196"/>
      <c r="BB54" s="195"/>
      <c r="BC54" s="195"/>
      <c r="BD54" s="195"/>
      <c r="BE54" s="889" t="s">
        <v>64</v>
      </c>
      <c r="BF54" s="890"/>
      <c r="BG54" s="890"/>
      <c r="BH54" s="196"/>
      <c r="BI54" s="889" t="s">
        <v>65</v>
      </c>
      <c r="BJ54" s="890"/>
      <c r="BK54" s="890"/>
      <c r="BL54" s="134"/>
      <c r="BM54" s="135"/>
      <c r="BN54" s="135"/>
    </row>
    <row r="55" spans="1:66" ht="23.85" customHeight="1" thickTop="1">
      <c r="A55" s="135"/>
      <c r="B55" s="198"/>
      <c r="C55" s="195"/>
      <c r="D55" s="195"/>
      <c r="E55" s="195"/>
      <c r="F55" s="195"/>
      <c r="G55" s="196"/>
      <c r="H55" s="196"/>
      <c r="I55" s="196"/>
      <c r="J55" s="195"/>
      <c r="K55" s="195"/>
      <c r="L55" s="199"/>
      <c r="M55" s="199"/>
      <c r="N55" s="199"/>
      <c r="O55" s="199"/>
      <c r="P55" s="195"/>
      <c r="Q55" s="195"/>
      <c r="R55" s="195"/>
      <c r="S55" s="196"/>
      <c r="T55" s="195"/>
      <c r="U55" s="195"/>
      <c r="V55" s="195"/>
      <c r="W55" s="199"/>
      <c r="X55" s="199"/>
      <c r="Y55" s="195"/>
      <c r="Z55" s="195"/>
      <c r="AA55" s="196"/>
      <c r="AB55" s="195"/>
      <c r="AC55" s="195"/>
      <c r="AD55" s="195"/>
      <c r="AE55" s="199"/>
      <c r="AF55" s="199"/>
      <c r="AG55" s="199"/>
      <c r="AH55" s="199"/>
      <c r="AI55" s="195"/>
      <c r="AJ55" s="195"/>
      <c r="AK55" s="195"/>
      <c r="AL55" s="196"/>
      <c r="AM55" s="195"/>
      <c r="AN55" s="195"/>
      <c r="AO55" s="195"/>
      <c r="AP55" s="195"/>
      <c r="AQ55" s="195"/>
      <c r="AR55" s="195"/>
      <c r="AS55" s="195"/>
      <c r="AT55" s="195"/>
      <c r="AU55" s="195"/>
      <c r="AV55" s="195"/>
      <c r="AW55" s="196"/>
      <c r="AX55" s="195"/>
      <c r="AY55" s="195"/>
      <c r="AZ55" s="195"/>
      <c r="BA55" s="196"/>
      <c r="BB55" s="693" t="s">
        <v>69</v>
      </c>
      <c r="BC55" s="693"/>
      <c r="BD55" s="694"/>
      <c r="BE55" s="902">
        <f>BJ49</f>
        <v>0</v>
      </c>
      <c r="BF55" s="903"/>
      <c r="BG55" s="904"/>
      <c r="BH55" s="196"/>
      <c r="BI55" s="902">
        <f>BJ51</f>
        <v>0</v>
      </c>
      <c r="BJ55" s="903"/>
      <c r="BK55" s="904"/>
      <c r="BL55" s="134"/>
      <c r="BM55" s="135"/>
      <c r="BN55" s="135"/>
    </row>
    <row r="56" spans="1:66" ht="23.85" customHeight="1" thickBot="1">
      <c r="A56" s="135"/>
      <c r="B56" s="200"/>
      <c r="C56" s="201"/>
      <c r="D56" s="131"/>
      <c r="E56" s="202"/>
      <c r="F56" s="699" t="s">
        <v>64</v>
      </c>
      <c r="G56" s="699"/>
      <c r="H56" s="699"/>
      <c r="I56" s="131"/>
      <c r="J56" s="699" t="s">
        <v>65</v>
      </c>
      <c r="K56" s="699"/>
      <c r="L56" s="131"/>
      <c r="M56" s="131"/>
      <c r="N56" s="131"/>
      <c r="O56" s="131"/>
      <c r="P56" s="699" t="s">
        <v>64</v>
      </c>
      <c r="Q56" s="699"/>
      <c r="R56" s="699"/>
      <c r="S56" s="131"/>
      <c r="T56" s="699" t="s">
        <v>65</v>
      </c>
      <c r="U56" s="699"/>
      <c r="V56" s="699"/>
      <c r="W56" s="203"/>
      <c r="X56" s="203"/>
      <c r="Y56" s="699" t="s">
        <v>64</v>
      </c>
      <c r="Z56" s="699"/>
      <c r="AA56" s="131"/>
      <c r="AB56" s="699" t="s">
        <v>65</v>
      </c>
      <c r="AC56" s="699"/>
      <c r="AD56" s="699"/>
      <c r="AE56" s="204"/>
      <c r="AF56" s="131"/>
      <c r="AG56" s="131"/>
      <c r="AH56" s="131"/>
      <c r="AI56" s="699" t="s">
        <v>64</v>
      </c>
      <c r="AJ56" s="699"/>
      <c r="AK56" s="699"/>
      <c r="AL56" s="131"/>
      <c r="AM56" s="699" t="s">
        <v>65</v>
      </c>
      <c r="AN56" s="699"/>
      <c r="AO56" s="699"/>
      <c r="AP56" s="131"/>
      <c r="AQ56" s="131"/>
      <c r="AR56" s="131"/>
      <c r="AS56" s="131"/>
      <c r="AT56" s="699" t="s">
        <v>64</v>
      </c>
      <c r="AU56" s="699"/>
      <c r="AV56" s="699"/>
      <c r="AW56" s="131"/>
      <c r="AX56" s="699" t="s">
        <v>65</v>
      </c>
      <c r="AY56" s="699"/>
      <c r="AZ56" s="699"/>
      <c r="BA56" s="131"/>
      <c r="BB56" s="693"/>
      <c r="BC56" s="693"/>
      <c r="BD56" s="694"/>
      <c r="BE56" s="905"/>
      <c r="BF56" s="906"/>
      <c r="BG56" s="907"/>
      <c r="BH56" s="131"/>
      <c r="BI56" s="905"/>
      <c r="BJ56" s="906"/>
      <c r="BK56" s="907"/>
      <c r="BL56" s="134"/>
      <c r="BM56" s="135"/>
      <c r="BN56" s="135"/>
    </row>
    <row r="57" spans="1:66" ht="51.6" customHeight="1" thickTop="1" thickBot="1">
      <c r="A57" s="135"/>
      <c r="B57" s="849" t="s">
        <v>95</v>
      </c>
      <c r="C57" s="850"/>
      <c r="D57" s="195" t="s">
        <v>34</v>
      </c>
      <c r="E57" s="134"/>
      <c r="F57" s="852">
        <f>'GAME STATS'!H58+'GAME STATS'!H117+'GAME STATS'!H176+'GAME STATS'!H235+'GAME STATS'!H294+'GAME STATS'!H353+'GAME STATS'!H412+'GAME STATS'!H471+'GAME STATS'!H530+'GAME STATS'!H589+'GAME STATS'!H648+'GAME STATS'!H707+'GAME STATS'!H766+'GAME STATS'!H825+'GAME STATS'!H884+'GAME STATS'!H943+'GAME STATS'!H1002+'GAME STATS'!H1061+'GAME STATS'!H1120+'GAME STATS'!H1179+'GAME STATS'!H1238+'GAME STATS'!H1297+'GAME STATS'!H1356+'GAME STATS'!H1415+'GAME STATS'!H1474+'GAME STATS'!H1533+'GAME STATS'!H1592+'GAME STATS'!H1651+'GAME STATS'!H1710+'GAME STATS'!H1769+'GAME STATS'!H1828+'GAME STATS'!H1887+'GAME STATS'!H1946+'GAME STATS'!H2005+'GAME STATS'!H2064+'GAME STATS'!H2123+'GAME STATS'!H2182+'GAME STATS'!H2241+'GAME STATS'!H2300+'GAME STATS'!H2359+'GAME STATS'!H2418+'GAME STATS'!H2477+'GAME STATS'!H2536+'GAME STATS'!H2595+'GAME STATS'!H2654+'GAME STATS'!H2713+'GAME STATS'!H2772+'GAME STATS'!H2831+'GAME STATS'!H2890+'GAME STATS'!H2949</f>
        <v>0</v>
      </c>
      <c r="G57" s="853"/>
      <c r="H57" s="854"/>
      <c r="I57" s="196"/>
      <c r="J57" s="852">
        <f>'GAME STATS'!L58+'GAME STATS'!L117+'GAME STATS'!L176+'GAME STATS'!L235+'GAME STATS'!L294+'GAME STATS'!L353+'GAME STATS'!L412+'GAME STATS'!L471+'GAME STATS'!L530+'GAME STATS'!L589+'GAME STATS'!L648+'GAME STATS'!L707+'GAME STATS'!L766+'GAME STATS'!L825+'GAME STATS'!L884+'GAME STATS'!L943+'GAME STATS'!L1002+'GAME STATS'!L1061+'GAME STATS'!L1120+'GAME STATS'!L1179+'GAME STATS'!L1238+'GAME STATS'!L1297+'GAME STATS'!L1356+'GAME STATS'!L1415+'GAME STATS'!L1474+'GAME STATS'!L1533+'GAME STATS'!L1592+'GAME STATS'!L1651+'GAME STATS'!L1710+'GAME STATS'!L1769+'GAME STATS'!L1828+'GAME STATS'!L1887+'GAME STATS'!L1946+'GAME STATS'!L2005+'GAME STATS'!L2064+'GAME STATS'!L2123+'GAME STATS'!L2182+'GAME STATS'!L2241+'GAME STATS'!L2300+'GAME STATS'!L2359+'GAME STATS'!L2418+'GAME STATS'!L2477+'GAME STATS'!L2536+'GAME STATS'!L2595+'GAME STATS'!L2654+'GAME STATS'!L2713+'GAME STATS'!L2772+'GAME STATS'!L2831+'GAME STATS'!L2890+'GAME STATS'!L2949</f>
        <v>0</v>
      </c>
      <c r="K57" s="854"/>
      <c r="L57" s="692" t="s">
        <v>63</v>
      </c>
      <c r="M57" s="693"/>
      <c r="N57" s="693"/>
      <c r="O57" s="694"/>
      <c r="P57" s="852">
        <f>'GAME STATS'!S58+'GAME STATS'!S117+'GAME STATS'!S176+'GAME STATS'!S235+'GAME STATS'!S294+'GAME STATS'!S353+'GAME STATS'!S412+'GAME STATS'!S471+'GAME STATS'!S530+'GAME STATS'!S589+'GAME STATS'!S648+'GAME STATS'!S707+'GAME STATS'!S766+'GAME STATS'!S825+'GAME STATS'!S884+'GAME STATS'!S943+'GAME STATS'!S1002+'GAME STATS'!S1061+'GAME STATS'!S1120+'GAME STATS'!S1179+'GAME STATS'!S1238+'GAME STATS'!S1297+'GAME STATS'!S1356+'GAME STATS'!S1415+'GAME STATS'!S1474+'GAME STATS'!S1533+'GAME STATS'!S1592+'GAME STATS'!S1651+'GAME STATS'!S1710+'GAME STATS'!S1769+'GAME STATS'!S1828+'GAME STATS'!S1887+'GAME STATS'!S1946+'GAME STATS'!S2005+'GAME STATS'!S2064+'GAME STATS'!S2123+'GAME STATS'!S2182+'GAME STATS'!S2241+'GAME STATS'!S2300+'GAME STATS'!S2359+'GAME STATS'!S2418+'GAME STATS'!S2477+'GAME STATS'!S2536+'GAME STATS'!S2595+'GAME STATS'!S2654+'GAME STATS'!S2713+'GAME STATS'!S2772+'GAME STATS'!S2831+'GAME STATS'!S2890+'GAME STATS'!S2949</f>
        <v>0</v>
      </c>
      <c r="Q57" s="853"/>
      <c r="R57" s="854"/>
      <c r="S57" s="196"/>
      <c r="T57" s="852">
        <f>'GAME STATS'!W58+'GAME STATS'!W117+'GAME STATS'!W176+'GAME STATS'!W235+'GAME STATS'!W294+'GAME STATS'!W353+'GAME STATS'!W412+'GAME STATS'!W471+'GAME STATS'!W530+'GAME STATS'!W589+'GAME STATS'!W648+'GAME STATS'!W707+'GAME STATS'!W766+'GAME STATS'!W825+'GAME STATS'!W884+'GAME STATS'!W943+'GAME STATS'!W1002+'GAME STATS'!W1061+'GAME STATS'!W1120+'GAME STATS'!W1179+'GAME STATS'!W1238+'GAME STATS'!W1297+'GAME STATS'!W1356+'GAME STATS'!W1415+'GAME STATS'!W1474+'GAME STATS'!W1533+'GAME STATS'!W1592+'GAME STATS'!W1651+'GAME STATS'!W1710+'GAME STATS'!W1769+'GAME STATS'!W1828+'GAME STATS'!W1887+'GAME STATS'!W1946+'GAME STATS'!W2005+'GAME STATS'!W2064+'GAME STATS'!W2123+'GAME STATS'!W2182+'GAME STATS'!W2241+'GAME STATS'!W2300+'GAME STATS'!W2359+'GAME STATS'!W2418+'GAME STATS'!W2477+'GAME STATS'!W2536+'GAME STATS'!W2595+'GAME STATS'!W2654+'GAME STATS'!W2713+'GAME STATS'!W2772+'GAME STATS'!W2831+'GAME STATS'!W2890+'GAME STATS'!W2949</f>
        <v>0</v>
      </c>
      <c r="U57" s="853"/>
      <c r="V57" s="854"/>
      <c r="W57" s="692" t="s">
        <v>62</v>
      </c>
      <c r="X57" s="694"/>
      <c r="Y57" s="852">
        <f>'GAME STATS'!AD58+'GAME STATS'!AD117+'GAME STATS'!AD176+'GAME STATS'!AD235+'GAME STATS'!AD294+'GAME STATS'!AD353+'GAME STATS'!AD412+'GAME STATS'!AD471+'GAME STATS'!AD530+'GAME STATS'!AD589+'GAME STATS'!AD648+'GAME STATS'!AD707+'GAME STATS'!AD766+'GAME STATS'!AD825+'GAME STATS'!AD884+'GAME STATS'!AD943+'GAME STATS'!AD1002+'GAME STATS'!AD1061+'GAME STATS'!AD1120+'GAME STATS'!AD1179+'GAME STATS'!AD1238+'GAME STATS'!AD1297+'GAME STATS'!AD1356+'GAME STATS'!AD1415+'GAME STATS'!AD1474+'GAME STATS'!AD1533+'GAME STATS'!AD1592+'GAME STATS'!AD1651+'GAME STATS'!AD1710+'GAME STATS'!AD1769+'GAME STATS'!AD1828+'GAME STATS'!AD1887+'GAME STATS'!AD1946+'GAME STATS'!AD2005+'GAME STATS'!AD2064+'GAME STATS'!AD2123+'GAME STATS'!AD2182+'GAME STATS'!AD2241+'GAME STATS'!AD2300+'GAME STATS'!AD2359+'GAME STATS'!AD2418+'GAME STATS'!AD2477+'GAME STATS'!AD2536+'GAME STATS'!AD2595+'GAME STATS'!AD2654+'GAME STATS'!AD2713+'GAME STATS'!AD2772+'GAME STATS'!AD2831+'GAME STATS'!AD2890+'GAME STATS'!AD2949</f>
        <v>0</v>
      </c>
      <c r="Z57" s="854"/>
      <c r="AA57" s="196"/>
      <c r="AB57" s="852">
        <f>'GAME STATS'!AH58+'GAME STATS'!AH117+'GAME STATS'!AH176+'GAME STATS'!AH235+'GAME STATS'!AH294+'GAME STATS'!AH353+'GAME STATS'!AH412+'GAME STATS'!AH471+'GAME STATS'!AH530+'GAME STATS'!AH589+'GAME STATS'!AH648+'GAME STATS'!AH707+'GAME STATS'!AH766+'GAME STATS'!AH825+'GAME STATS'!AH884+'GAME STATS'!AH943+'GAME STATS'!AH1002+'GAME STATS'!AH1061+'GAME STATS'!AH1120+'GAME STATS'!AH1179+'GAME STATS'!AH1238+'GAME STATS'!AH1297+'GAME STATS'!AH1356+'GAME STATS'!AH1415+'GAME STATS'!AH1474+'GAME STATS'!AH1533+'GAME STATS'!AH1592+'GAME STATS'!AH1651+'GAME STATS'!AH1710+'GAME STATS'!AH1769+'GAME STATS'!AH1828+'GAME STATS'!AH1887+'GAME STATS'!AH1946+'GAME STATS'!AH2005+'GAME STATS'!AH2064+'GAME STATS'!AH2123+'GAME STATS'!AH2182+'GAME STATS'!AH2241+'GAME STATS'!AH2300+'GAME STATS'!AH2359+'GAME STATS'!AH2418+'GAME STATS'!AH2477+'GAME STATS'!AH2536+'GAME STATS'!AH2595+'GAME STATS'!AH2654+'GAME STATS'!AH2713+'GAME STATS'!AH2772+'GAME STATS'!AH2831+'GAME STATS'!AH2890+'GAME STATS'!AH2949</f>
        <v>0</v>
      </c>
      <c r="AC57" s="853"/>
      <c r="AD57" s="854"/>
      <c r="AE57" s="692" t="s">
        <v>122</v>
      </c>
      <c r="AF57" s="693"/>
      <c r="AG57" s="693"/>
      <c r="AH57" s="694"/>
      <c r="AI57" s="852">
        <f>'GAME STATS'!AO58+'GAME STATS'!AO117+'GAME STATS'!AO176+'GAME STATS'!AO235+'GAME STATS'!AO294+'GAME STATS'!AO353+'GAME STATS'!AO412+'GAME STATS'!AO471+'GAME STATS'!AO530+'GAME STATS'!AO589+'GAME STATS'!AO648+'GAME STATS'!AO707+'GAME STATS'!AO766+'GAME STATS'!AO825+'GAME STATS'!AO884+'GAME STATS'!AO943+'GAME STATS'!AO1002+'GAME STATS'!AO1061+'GAME STATS'!AO1120+'GAME STATS'!AO1179+'GAME STATS'!AO1238+'GAME STATS'!AO1297+'GAME STATS'!AO1356+'GAME STATS'!AO1415+'GAME STATS'!AO1474+'GAME STATS'!AO1533+'GAME STATS'!AO1592+'GAME STATS'!AO1651+'GAME STATS'!AO1710+'GAME STATS'!AO1769+'GAME STATS'!AO1828+'GAME STATS'!AO1887+'GAME STATS'!AO1946+'GAME STATS'!AO2005+'GAME STATS'!AO2064+'GAME STATS'!AO2123+'GAME STATS'!AO2182+'GAME STATS'!AO2241+'GAME STATS'!AO2300+'GAME STATS'!AO2359+'GAME STATS'!AO2418+'GAME STATS'!AO2477+'GAME STATS'!AO2536+'GAME STATS'!AO2595+'GAME STATS'!AO2654+'GAME STATS'!AO2713+'GAME STATS'!AO2772+'GAME STATS'!AO2831+'GAME STATS'!AO2890+'GAME STATS'!AO2949</f>
        <v>0</v>
      </c>
      <c r="AJ57" s="853"/>
      <c r="AK57" s="854"/>
      <c r="AL57" s="196"/>
      <c r="AM57" s="852">
        <f>'GAME STATS'!AS58+'GAME STATS'!AS117+'GAME STATS'!AS176+'GAME STATS'!AS235+'GAME STATS'!AS294+'GAME STATS'!AS353+'GAME STATS'!AS412+'GAME STATS'!AS471+'GAME STATS'!AS530+'GAME STATS'!AS589+'GAME STATS'!AS648+'GAME STATS'!AS707+'GAME STATS'!AS766+'GAME STATS'!AS825+'GAME STATS'!AS884+'GAME STATS'!AS943+'GAME STATS'!AS1002+'GAME STATS'!AS1061+'GAME STATS'!AS1120+'GAME STATS'!AS1179+'GAME STATS'!AS1238+'GAME STATS'!AS1297+'GAME STATS'!AS1356+'GAME STATS'!AS1415+'GAME STATS'!AS1474+'GAME STATS'!AS1533+'GAME STATS'!AS1592+'GAME STATS'!AS1651+'GAME STATS'!AS1710+'GAME STATS'!AS1769+'GAME STATS'!AS1828+'GAME STATS'!AS1887+'GAME STATS'!AS1946+'GAME STATS'!AS2005+'GAME STATS'!AS2064+'GAME STATS'!AS2123+'GAME STATS'!AS2182+'GAME STATS'!AS2241+'GAME STATS'!AS2300+'GAME STATS'!AS2359+'GAME STATS'!AS2418+'GAME STATS'!AS2477+'GAME STATS'!AS2536+'GAME STATS'!AS2595+'GAME STATS'!AS2654+'GAME STATS'!AS2713+'GAME STATS'!AS2772+'GAME STATS'!AS2831+'GAME STATS'!AS2890+'GAME STATS'!AS2949</f>
        <v>0</v>
      </c>
      <c r="AN57" s="853"/>
      <c r="AO57" s="854"/>
      <c r="AP57" s="849" t="s">
        <v>91</v>
      </c>
      <c r="AQ57" s="850"/>
      <c r="AR57" s="850"/>
      <c r="AS57" s="851"/>
      <c r="AT57" s="852">
        <f>BE55-AI54</f>
        <v>0</v>
      </c>
      <c r="AU57" s="853"/>
      <c r="AV57" s="854"/>
      <c r="AW57" s="197"/>
      <c r="AX57" s="852">
        <f>BI55-AM54</f>
        <v>0</v>
      </c>
      <c r="AY57" s="853"/>
      <c r="AZ57" s="854"/>
      <c r="BA57" s="196"/>
      <c r="BB57" s="195"/>
      <c r="BC57" s="195"/>
      <c r="BD57" s="195"/>
      <c r="BE57" s="195"/>
      <c r="BF57" s="195"/>
      <c r="BG57" s="195"/>
      <c r="BH57" s="131"/>
      <c r="BI57" s="131"/>
      <c r="BJ57" s="131"/>
      <c r="BK57" s="131"/>
      <c r="BL57" s="134"/>
      <c r="BM57" s="135"/>
      <c r="BN57" s="135"/>
    </row>
    <row r="58" spans="1:66" ht="18" thickTop="1" thickBot="1">
      <c r="A58" s="135"/>
      <c r="B58" s="205"/>
      <c r="C58" s="206"/>
      <c r="D58" s="132"/>
      <c r="E58" s="132"/>
      <c r="F58" s="132"/>
      <c r="G58" s="132"/>
      <c r="H58" s="132"/>
      <c r="I58" s="132"/>
      <c r="J58" s="132"/>
      <c r="K58" s="132"/>
      <c r="L58" s="132"/>
      <c r="M58" s="132"/>
      <c r="N58" s="132"/>
      <c r="O58" s="132"/>
      <c r="P58" s="132"/>
      <c r="Q58" s="132"/>
      <c r="R58" s="132"/>
      <c r="S58" s="132"/>
      <c r="T58" s="132"/>
      <c r="U58" s="207"/>
      <c r="V58" s="207"/>
      <c r="W58" s="207"/>
      <c r="X58" s="207"/>
      <c r="Y58" s="207"/>
      <c r="Z58" s="132"/>
      <c r="AA58" s="132"/>
      <c r="AB58" s="132"/>
      <c r="AC58" s="132"/>
      <c r="AD58" s="208"/>
      <c r="AE58" s="208"/>
      <c r="AF58" s="132"/>
      <c r="AG58" s="132"/>
      <c r="AH58" s="132"/>
      <c r="AI58" s="132"/>
      <c r="AJ58" s="132"/>
      <c r="AK58" s="132"/>
      <c r="AL58" s="132"/>
      <c r="AM58" s="132"/>
      <c r="AN58" s="132"/>
      <c r="AO58" s="132"/>
      <c r="AP58" s="132"/>
      <c r="AQ58" s="132"/>
      <c r="AR58" s="132"/>
      <c r="AS58" s="132"/>
      <c r="AT58" s="132"/>
      <c r="AU58" s="132"/>
      <c r="AV58" s="132"/>
      <c r="AW58" s="132"/>
      <c r="AX58" s="132"/>
      <c r="AY58" s="132"/>
      <c r="AZ58" s="883" t="s">
        <v>105</v>
      </c>
      <c r="BA58" s="883"/>
      <c r="BB58" s="883"/>
      <c r="BC58" s="883"/>
      <c r="BD58" s="883"/>
      <c r="BE58" s="883"/>
      <c r="BF58" s="883"/>
      <c r="BG58" s="883"/>
      <c r="BH58" s="883"/>
      <c r="BI58" s="883"/>
      <c r="BJ58" s="883"/>
      <c r="BK58" s="883"/>
      <c r="BL58" s="884"/>
      <c r="BM58" s="135"/>
      <c r="BN58" s="135"/>
    </row>
    <row r="59" spans="1:66" ht="12.2" customHeight="1" thickTop="1">
      <c r="A59" s="135"/>
      <c r="B59" s="219"/>
      <c r="C59" s="220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221"/>
      <c r="V59" s="221"/>
      <c r="W59" s="221"/>
      <c r="X59" s="221"/>
      <c r="Y59" s="221"/>
      <c r="Z59" s="135"/>
      <c r="AA59" s="135"/>
      <c r="AB59" s="135"/>
      <c r="AC59" s="135"/>
      <c r="AD59" s="222"/>
      <c r="AE59" s="222"/>
      <c r="AF59" s="135"/>
      <c r="AG59" s="135"/>
      <c r="AH59" s="135"/>
      <c r="AI59" s="135"/>
      <c r="AJ59" s="135"/>
      <c r="AK59" s="135"/>
      <c r="AL59" s="135"/>
      <c r="AM59" s="135"/>
      <c r="AN59" s="135"/>
      <c r="AO59" s="135"/>
      <c r="AP59" s="135"/>
      <c r="AQ59" s="135"/>
      <c r="AR59" s="135"/>
      <c r="AS59" s="135"/>
      <c r="AT59" s="135"/>
      <c r="AU59" s="135"/>
      <c r="AV59" s="135"/>
      <c r="AW59" s="135"/>
      <c r="AX59" s="135"/>
      <c r="AY59" s="135"/>
      <c r="AZ59" s="135"/>
      <c r="BA59" s="135"/>
      <c r="BB59" s="135"/>
      <c r="BC59" s="135"/>
      <c r="BD59" s="135"/>
      <c r="BE59" s="135"/>
      <c r="BF59" s="135"/>
      <c r="BG59" s="135"/>
      <c r="BH59" s="135"/>
      <c r="BI59" s="135"/>
      <c r="BJ59" s="135"/>
      <c r="BK59" s="135"/>
      <c r="BL59" s="135"/>
      <c r="BM59" s="135"/>
      <c r="BN59" s="135"/>
    </row>
    <row r="60" spans="1:66" s="44" customFormat="1" ht="36">
      <c r="A60" s="211"/>
      <c r="B60" s="748" t="s">
        <v>108</v>
      </c>
      <c r="C60" s="748"/>
      <c r="D60" s="748"/>
      <c r="E60" s="748"/>
      <c r="F60" s="748"/>
      <c r="G60" s="748"/>
      <c r="H60" s="748"/>
      <c r="I60" s="748"/>
      <c r="J60" s="748"/>
      <c r="K60" s="748"/>
      <c r="L60" s="748"/>
      <c r="M60" s="748"/>
      <c r="N60" s="748"/>
      <c r="O60" s="748"/>
      <c r="P60" s="748"/>
      <c r="Q60" s="748"/>
      <c r="R60" s="748"/>
      <c r="S60" s="748"/>
      <c r="T60" s="748"/>
      <c r="U60" s="748"/>
      <c r="V60" s="748"/>
      <c r="W60" s="748"/>
      <c r="X60" s="748"/>
      <c r="Y60" s="748"/>
      <c r="Z60" s="748"/>
      <c r="AA60" s="748"/>
      <c r="AB60" s="748"/>
      <c r="AC60" s="748"/>
      <c r="AD60" s="748"/>
      <c r="AE60" s="748"/>
      <c r="AF60" s="748"/>
      <c r="AG60" s="748"/>
      <c r="AH60" s="748"/>
      <c r="AI60" s="748"/>
      <c r="AJ60" s="748"/>
      <c r="AK60" s="748"/>
      <c r="AL60" s="748"/>
      <c r="AM60" s="748"/>
      <c r="AN60" s="748"/>
      <c r="AO60" s="748"/>
      <c r="AP60" s="748"/>
      <c r="AQ60" s="748"/>
      <c r="AR60" s="748"/>
      <c r="AS60" s="748"/>
      <c r="AT60" s="748"/>
      <c r="AU60" s="748"/>
      <c r="AV60" s="748"/>
      <c r="AW60" s="748"/>
      <c r="AX60" s="748"/>
      <c r="AY60" s="748"/>
      <c r="AZ60" s="748"/>
      <c r="BA60" s="748"/>
      <c r="BB60" s="748"/>
      <c r="BC60" s="748"/>
      <c r="BD60" s="748"/>
      <c r="BE60" s="748"/>
      <c r="BF60" s="748"/>
      <c r="BG60" s="748"/>
      <c r="BH60" s="748"/>
      <c r="BI60" s="748"/>
      <c r="BJ60" s="748"/>
      <c r="BK60" s="748"/>
      <c r="BL60" s="748"/>
      <c r="BM60" s="211"/>
      <c r="BN60" s="211"/>
    </row>
    <row r="61" spans="1:66" s="33" customFormat="1" ht="36">
      <c r="A61" s="212"/>
      <c r="B61" s="748" t="s">
        <v>107</v>
      </c>
      <c r="C61" s="748"/>
      <c r="D61" s="748"/>
      <c r="E61" s="748"/>
      <c r="F61" s="748"/>
      <c r="G61" s="748"/>
      <c r="H61" s="748"/>
      <c r="I61" s="748"/>
      <c r="J61" s="748"/>
      <c r="K61" s="748"/>
      <c r="L61" s="748"/>
      <c r="M61" s="748"/>
      <c r="N61" s="748"/>
      <c r="O61" s="748"/>
      <c r="P61" s="748"/>
      <c r="Q61" s="748"/>
      <c r="R61" s="748"/>
      <c r="S61" s="748"/>
      <c r="T61" s="748"/>
      <c r="U61" s="748"/>
      <c r="V61" s="748"/>
      <c r="W61" s="748"/>
      <c r="X61" s="748"/>
      <c r="Y61" s="748"/>
      <c r="Z61" s="748"/>
      <c r="AA61" s="748"/>
      <c r="AB61" s="748"/>
      <c r="AC61" s="748"/>
      <c r="AD61" s="748"/>
      <c r="AE61" s="748"/>
      <c r="AF61" s="748"/>
      <c r="AG61" s="748"/>
      <c r="AH61" s="748"/>
      <c r="AI61" s="748"/>
      <c r="AJ61" s="748"/>
      <c r="AK61" s="748"/>
      <c r="AL61" s="748"/>
      <c r="AM61" s="748"/>
      <c r="AN61" s="748"/>
      <c r="AO61" s="748"/>
      <c r="AP61" s="748"/>
      <c r="AQ61" s="748"/>
      <c r="AR61" s="748"/>
      <c r="AS61" s="748"/>
      <c r="AT61" s="748"/>
      <c r="AU61" s="748"/>
      <c r="AV61" s="748"/>
      <c r="AW61" s="748"/>
      <c r="AX61" s="748"/>
      <c r="AY61" s="748"/>
      <c r="AZ61" s="748"/>
      <c r="BA61" s="748"/>
      <c r="BB61" s="748"/>
      <c r="BC61" s="748"/>
      <c r="BD61" s="748"/>
      <c r="BE61" s="748"/>
      <c r="BF61" s="748"/>
      <c r="BG61" s="748"/>
      <c r="BH61" s="748"/>
      <c r="BI61" s="748"/>
      <c r="BJ61" s="748"/>
      <c r="BK61" s="748"/>
      <c r="BL61" s="748"/>
      <c r="BM61" s="212"/>
      <c r="BN61" s="212"/>
    </row>
    <row r="62" spans="1:66">
      <c r="A62" s="135"/>
      <c r="B62" s="174"/>
      <c r="C62" s="175"/>
      <c r="D62" s="176"/>
      <c r="E62" s="176"/>
      <c r="F62" s="176"/>
      <c r="G62" s="176"/>
      <c r="H62" s="176"/>
      <c r="I62" s="176"/>
      <c r="J62" s="176"/>
      <c r="K62" s="176"/>
      <c r="L62" s="176"/>
      <c r="M62" s="176"/>
      <c r="N62" s="176"/>
      <c r="O62" s="176"/>
      <c r="P62" s="176"/>
      <c r="Q62" s="176"/>
      <c r="R62" s="176"/>
      <c r="S62" s="176"/>
      <c r="T62" s="176"/>
      <c r="U62" s="177"/>
      <c r="V62" s="177"/>
      <c r="W62" s="177"/>
      <c r="X62" s="177"/>
      <c r="Y62" s="177"/>
      <c r="Z62" s="176"/>
      <c r="AA62" s="176"/>
      <c r="AB62" s="176"/>
      <c r="AC62" s="176"/>
      <c r="AD62" s="178"/>
      <c r="AE62" s="178"/>
      <c r="AF62" s="176"/>
      <c r="AG62" s="176"/>
      <c r="AH62" s="176"/>
      <c r="AI62" s="176"/>
      <c r="AJ62" s="176"/>
      <c r="AK62" s="176"/>
      <c r="AL62" s="176"/>
      <c r="AM62" s="176"/>
      <c r="AN62" s="176"/>
      <c r="AO62" s="176"/>
      <c r="AP62" s="176"/>
      <c r="AQ62" s="176"/>
      <c r="AR62" s="176"/>
      <c r="AS62" s="176"/>
      <c r="AT62" s="176"/>
      <c r="AU62" s="176"/>
      <c r="AV62" s="176"/>
      <c r="AW62" s="176"/>
      <c r="AX62" s="176"/>
      <c r="AY62" s="176"/>
      <c r="AZ62" s="176"/>
      <c r="BA62" s="176"/>
      <c r="BB62" s="176"/>
      <c r="BC62" s="176"/>
      <c r="BD62" s="176"/>
      <c r="BE62" s="176"/>
      <c r="BF62" s="176"/>
      <c r="BG62" s="176"/>
      <c r="BH62" s="176"/>
      <c r="BI62" s="176"/>
      <c r="BJ62" s="176"/>
      <c r="BK62" s="176"/>
      <c r="BL62" s="176"/>
      <c r="BM62" s="135"/>
      <c r="BN62" s="135"/>
    </row>
    <row r="63" spans="1:66" s="34" customFormat="1" ht="37.5">
      <c r="A63" s="213"/>
      <c r="B63" s="174"/>
      <c r="C63" s="875" t="s">
        <v>10</v>
      </c>
      <c r="D63" s="875"/>
      <c r="E63" s="179"/>
      <c r="F63" s="179"/>
      <c r="G63" s="718">
        <f>G5</f>
        <v>0</v>
      </c>
      <c r="H63" s="718"/>
      <c r="I63" s="718"/>
      <c r="J63" s="718"/>
      <c r="K63" s="718"/>
      <c r="L63" s="718"/>
      <c r="M63" s="718"/>
      <c r="N63" s="718"/>
      <c r="O63" s="718"/>
      <c r="P63" s="718"/>
      <c r="Q63" s="718"/>
      <c r="R63" s="718"/>
      <c r="S63" s="718"/>
      <c r="T63" s="718"/>
      <c r="U63" s="718"/>
      <c r="V63" s="718"/>
      <c r="W63" s="718"/>
      <c r="X63" s="718"/>
      <c r="Y63" s="718"/>
      <c r="Z63" s="718"/>
      <c r="AA63" s="718"/>
      <c r="AB63" s="718"/>
      <c r="AC63" s="718"/>
      <c r="AD63" s="718"/>
      <c r="AE63" s="718"/>
      <c r="AF63" s="749" t="s">
        <v>31</v>
      </c>
      <c r="AG63" s="750"/>
      <c r="AH63" s="750"/>
      <c r="AI63" s="750"/>
      <c r="AJ63" s="750"/>
      <c r="AK63" s="750"/>
      <c r="AL63" s="750"/>
      <c r="AM63" s="725">
        <f>AM5</f>
        <v>0</v>
      </c>
      <c r="AN63" s="726"/>
      <c r="AO63" s="726"/>
      <c r="AP63" s="726"/>
      <c r="AQ63" s="726"/>
      <c r="AR63" s="726"/>
      <c r="AS63" s="726"/>
      <c r="AT63" s="726"/>
      <c r="AU63" s="726"/>
      <c r="AV63" s="726"/>
      <c r="AW63" s="726"/>
      <c r="AX63" s="726"/>
      <c r="AY63" s="726"/>
      <c r="AZ63" s="726"/>
      <c r="BA63" s="726"/>
      <c r="BB63" s="726"/>
      <c r="BC63" s="726"/>
      <c r="BD63" s="726"/>
      <c r="BE63" s="726"/>
      <c r="BF63" s="726"/>
      <c r="BG63" s="726"/>
      <c r="BH63" s="180"/>
      <c r="BI63" s="180"/>
      <c r="BJ63" s="180"/>
      <c r="BK63" s="180"/>
      <c r="BL63" s="180"/>
      <c r="BM63" s="213"/>
      <c r="BN63" s="213"/>
    </row>
    <row r="64" spans="1:66" s="34" customFormat="1" ht="19.5" thickBot="1">
      <c r="A64" s="213"/>
      <c r="B64" s="174"/>
      <c r="C64" s="181"/>
      <c r="D64" s="178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82"/>
      <c r="V64" s="182"/>
      <c r="W64" s="182"/>
      <c r="X64" s="182"/>
      <c r="Y64" s="182"/>
      <c r="Z64" s="178"/>
      <c r="AA64" s="178"/>
      <c r="AB64" s="178"/>
      <c r="AC64" s="178"/>
      <c r="AD64" s="178"/>
      <c r="AE64" s="178"/>
      <c r="AF64" s="183"/>
      <c r="AG64" s="184"/>
      <c r="AH64" s="184"/>
      <c r="AI64" s="184"/>
      <c r="AJ64" s="184"/>
      <c r="AK64" s="184"/>
      <c r="AL64" s="184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213"/>
      <c r="BN64" s="213"/>
    </row>
    <row r="65" spans="1:66" s="35" customFormat="1" ht="36.75" customHeight="1" thickTop="1">
      <c r="A65" s="214"/>
      <c r="B65" s="751" t="s">
        <v>0</v>
      </c>
      <c r="C65" s="896" t="s">
        <v>1</v>
      </c>
      <c r="D65" s="897"/>
      <c r="E65" s="898"/>
      <c r="F65" s="876" t="s">
        <v>33</v>
      </c>
      <c r="G65" s="877"/>
      <c r="H65" s="727" t="s">
        <v>114</v>
      </c>
      <c r="I65" s="729"/>
      <c r="J65" s="701" t="s">
        <v>41</v>
      </c>
      <c r="K65" s="739" t="s">
        <v>7</v>
      </c>
      <c r="L65" s="739"/>
      <c r="M65" s="739"/>
      <c r="N65" s="739"/>
      <c r="O65" s="739"/>
      <c r="P65" s="739"/>
      <c r="Q65" s="739" t="s">
        <v>2</v>
      </c>
      <c r="R65" s="739"/>
      <c r="S65" s="739"/>
      <c r="T65" s="739"/>
      <c r="U65" s="739"/>
      <c r="V65" s="739"/>
      <c r="W65" s="707" t="s">
        <v>35</v>
      </c>
      <c r="X65" s="709" t="s">
        <v>36</v>
      </c>
      <c r="Y65" s="716" t="s">
        <v>44</v>
      </c>
      <c r="Z65" s="739" t="s">
        <v>6</v>
      </c>
      <c r="AA65" s="739"/>
      <c r="AB65" s="739"/>
      <c r="AC65" s="739"/>
      <c r="AD65" s="739"/>
      <c r="AE65" s="739"/>
      <c r="AF65" s="739" t="s">
        <v>74</v>
      </c>
      <c r="AG65" s="739"/>
      <c r="AH65" s="739"/>
      <c r="AI65" s="739"/>
      <c r="AJ65" s="739"/>
      <c r="AK65" s="739"/>
      <c r="AL65" s="739" t="s">
        <v>75</v>
      </c>
      <c r="AM65" s="739"/>
      <c r="AN65" s="739"/>
      <c r="AO65" s="739"/>
      <c r="AP65" s="739"/>
      <c r="AQ65" s="739"/>
      <c r="AR65" s="727" t="s">
        <v>79</v>
      </c>
      <c r="AS65" s="728"/>
      <c r="AT65" s="728"/>
      <c r="AU65" s="728"/>
      <c r="AV65" s="728"/>
      <c r="AW65" s="729"/>
      <c r="AX65" s="739" t="s">
        <v>4</v>
      </c>
      <c r="AY65" s="739"/>
      <c r="AZ65" s="739"/>
      <c r="BA65" s="739"/>
      <c r="BB65" s="739"/>
      <c r="BC65" s="727"/>
      <c r="BD65" s="739" t="s">
        <v>80</v>
      </c>
      <c r="BE65" s="739"/>
      <c r="BF65" s="739"/>
      <c r="BG65" s="739"/>
      <c r="BH65" s="739"/>
      <c r="BI65" s="747"/>
      <c r="BJ65" s="741" t="s">
        <v>32</v>
      </c>
      <c r="BK65" s="742"/>
      <c r="BL65" s="743"/>
      <c r="BM65" s="214"/>
      <c r="BN65" s="214"/>
    </row>
    <row r="66" spans="1:66" s="36" customFormat="1" ht="36.75" customHeight="1" thickBot="1">
      <c r="A66" s="215"/>
      <c r="B66" s="752"/>
      <c r="C66" s="899"/>
      <c r="D66" s="749"/>
      <c r="E66" s="900"/>
      <c r="F66" s="878"/>
      <c r="G66" s="879"/>
      <c r="H66" s="916" t="s">
        <v>5</v>
      </c>
      <c r="I66" s="917"/>
      <c r="J66" s="702"/>
      <c r="K66" s="713" t="s">
        <v>17</v>
      </c>
      <c r="L66" s="714"/>
      <c r="M66" s="721" t="s">
        <v>18</v>
      </c>
      <c r="N66" s="714"/>
      <c r="O66" s="711" t="s">
        <v>19</v>
      </c>
      <c r="P66" s="712" t="s">
        <v>8</v>
      </c>
      <c r="Q66" s="713" t="s">
        <v>26</v>
      </c>
      <c r="R66" s="714"/>
      <c r="S66" s="721" t="s">
        <v>24</v>
      </c>
      <c r="T66" s="722"/>
      <c r="U66" s="764" t="s">
        <v>19</v>
      </c>
      <c r="V66" s="765"/>
      <c r="W66" s="708"/>
      <c r="X66" s="710"/>
      <c r="Y66" s="717"/>
      <c r="Z66" s="713" t="s">
        <v>22</v>
      </c>
      <c r="AA66" s="714"/>
      <c r="AB66" s="721" t="s">
        <v>23</v>
      </c>
      <c r="AC66" s="722" t="s">
        <v>3</v>
      </c>
      <c r="AD66" s="723" t="s">
        <v>5</v>
      </c>
      <c r="AE66" s="724"/>
      <c r="AF66" s="713" t="s">
        <v>22</v>
      </c>
      <c r="AG66" s="714"/>
      <c r="AH66" s="721" t="s">
        <v>23</v>
      </c>
      <c r="AI66" s="722" t="s">
        <v>3</v>
      </c>
      <c r="AJ66" s="723" t="s">
        <v>5</v>
      </c>
      <c r="AK66" s="724"/>
      <c r="AL66" s="713" t="s">
        <v>22</v>
      </c>
      <c r="AM66" s="714"/>
      <c r="AN66" s="721" t="s">
        <v>23</v>
      </c>
      <c r="AO66" s="722" t="s">
        <v>3</v>
      </c>
      <c r="AP66" s="723" t="s">
        <v>5</v>
      </c>
      <c r="AQ66" s="724"/>
      <c r="AR66" s="713" t="s">
        <v>22</v>
      </c>
      <c r="AS66" s="714"/>
      <c r="AT66" s="721" t="s">
        <v>23</v>
      </c>
      <c r="AU66" s="722" t="s">
        <v>3</v>
      </c>
      <c r="AV66" s="723" t="s">
        <v>5</v>
      </c>
      <c r="AW66" s="724"/>
      <c r="AX66" s="713" t="s">
        <v>22</v>
      </c>
      <c r="AY66" s="714"/>
      <c r="AZ66" s="721" t="s">
        <v>23</v>
      </c>
      <c r="BA66" s="722" t="s">
        <v>3</v>
      </c>
      <c r="BB66" s="723" t="s">
        <v>5</v>
      </c>
      <c r="BC66" s="724"/>
      <c r="BD66" s="713" t="s">
        <v>22</v>
      </c>
      <c r="BE66" s="714"/>
      <c r="BF66" s="721" t="s">
        <v>23</v>
      </c>
      <c r="BG66" s="722" t="s">
        <v>3</v>
      </c>
      <c r="BH66" s="723" t="s">
        <v>5</v>
      </c>
      <c r="BI66" s="740"/>
      <c r="BJ66" s="744"/>
      <c r="BK66" s="745"/>
      <c r="BL66" s="746"/>
      <c r="BM66" s="215"/>
      <c r="BN66" s="215"/>
    </row>
    <row r="67" spans="1:66" s="37" customFormat="1" ht="24.95" customHeight="1">
      <c r="A67" s="216"/>
      <c r="B67" s="758" t="str">
        <f>IF(ROSTER!B8="","",ROSTER!B8)</f>
        <v/>
      </c>
      <c r="C67" s="893" t="str">
        <f>IF(ROSTER!C$8="","",ROSTER!C$8)</f>
        <v/>
      </c>
      <c r="D67" s="894"/>
      <c r="E67" s="895"/>
      <c r="F67" s="753">
        <f>F9</f>
        <v>0</v>
      </c>
      <c r="G67" s="762"/>
      <c r="H67" s="753">
        <f>IF(F9=0,0,H9/F9%)</f>
        <v>0</v>
      </c>
      <c r="I67" s="762"/>
      <c r="J67" s="719">
        <f>IF(F9=0,0,J9/F9)</f>
        <v>0</v>
      </c>
      <c r="K67" s="828">
        <f>IF($F9=0,0,K9/$F9)</f>
        <v>0</v>
      </c>
      <c r="L67" s="829"/>
      <c r="M67" s="824">
        <f>IF(F9=0,0,M9/F9)</f>
        <v>0</v>
      </c>
      <c r="N67" s="825"/>
      <c r="O67" s="832">
        <f>M67+K67</f>
        <v>0</v>
      </c>
      <c r="P67" s="833"/>
      <c r="Q67" s="828">
        <f>IF($F9=0,0,Q9/$F9)</f>
        <v>0</v>
      </c>
      <c r="R67" s="829"/>
      <c r="S67" s="824">
        <f>IF($F9=0,0,S9/$F9)</f>
        <v>0</v>
      </c>
      <c r="T67" s="825"/>
      <c r="U67" s="678">
        <f>S67-Q67</f>
        <v>0</v>
      </c>
      <c r="V67" s="836"/>
      <c r="W67" s="719">
        <f>IF(F9=0,0,W9/F9)</f>
        <v>0</v>
      </c>
      <c r="X67" s="719">
        <f>IF(F9=0,0,X9/F9)</f>
        <v>0</v>
      </c>
      <c r="Y67" s="719">
        <f>IF(F9=0,0,Y9/F9)</f>
        <v>0</v>
      </c>
      <c r="Z67" s="828">
        <f>IF($F9=0,0,Z9/$F9)</f>
        <v>0</v>
      </c>
      <c r="AA67" s="829"/>
      <c r="AB67" s="824">
        <f>IF($F9=0,0,AB9/$F9)</f>
        <v>0</v>
      </c>
      <c r="AC67" s="825"/>
      <c r="AD67" s="673">
        <f>IF(Z67=0,0,(AB67/Z67)*100)</f>
        <v>0</v>
      </c>
      <c r="AE67" s="730"/>
      <c r="AF67" s="828">
        <f>IF($F9=0,0,AF9/$F9)</f>
        <v>0</v>
      </c>
      <c r="AG67" s="829"/>
      <c r="AH67" s="824">
        <f>IF($F9=0,0,AH9/$F9)</f>
        <v>0</v>
      </c>
      <c r="AI67" s="825"/>
      <c r="AJ67" s="673">
        <f>IF(AF67=0,0,(AH67/AF67)*100)</f>
        <v>0</v>
      </c>
      <c r="AK67" s="730"/>
      <c r="AL67" s="828">
        <f>IF($F9=0,0,AL9/$F9)</f>
        <v>0</v>
      </c>
      <c r="AM67" s="829"/>
      <c r="AN67" s="824">
        <f>IF($F9=0,0,AN9/$F9)</f>
        <v>0</v>
      </c>
      <c r="AO67" s="825"/>
      <c r="AP67" s="673">
        <f>IF(AL67=0,0,(AN67/AL67)*100)</f>
        <v>0</v>
      </c>
      <c r="AQ67" s="730"/>
      <c r="AR67" s="828">
        <f>Z67+AF67+AL67</f>
        <v>0</v>
      </c>
      <c r="AS67" s="829"/>
      <c r="AT67" s="824">
        <f>AB67+AH67+AN67</f>
        <v>0</v>
      </c>
      <c r="AU67" s="825"/>
      <c r="AV67" s="673">
        <f>IF(AR67=0,0,(AT67/AR67)*100)</f>
        <v>0</v>
      </c>
      <c r="AW67" s="730"/>
      <c r="AX67" s="828">
        <f>IF($F9=0,0,AX9/$F9)</f>
        <v>0</v>
      </c>
      <c r="AY67" s="829"/>
      <c r="AZ67" s="824">
        <f>IF($F9=0,0,AZ9/$F9)</f>
        <v>0</v>
      </c>
      <c r="BA67" s="825"/>
      <c r="BB67" s="673">
        <f>IF(AX67=0,0,(AZ67/AX67)*100)</f>
        <v>0</v>
      </c>
      <c r="BC67" s="730"/>
      <c r="BD67" s="685">
        <f>Z67+AF67+AL67+AX67</f>
        <v>0</v>
      </c>
      <c r="BE67" s="686"/>
      <c r="BF67" s="687">
        <f>AB67+AH67+AN67+AZ67</f>
        <v>0</v>
      </c>
      <c r="BG67" s="688"/>
      <c r="BH67" s="673">
        <f>IF(BD67=0,0,(BF67/BD67)*100)</f>
        <v>0</v>
      </c>
      <c r="BI67" s="730"/>
      <c r="BJ67" s="891">
        <f>(AB67*2)+(AH67*2)+(AN67*3)+AZ67</f>
        <v>0</v>
      </c>
      <c r="BK67" s="678"/>
      <c r="BL67" s="892"/>
      <c r="BM67" s="216"/>
      <c r="BN67" s="216"/>
    </row>
    <row r="68" spans="1:66" s="37" customFormat="1" ht="24.95" customHeight="1">
      <c r="A68" s="216"/>
      <c r="B68" s="759"/>
      <c r="C68" s="785" t="str">
        <f>IF(ROSTER!D$8="","",ROSTER!D$8)</f>
        <v/>
      </c>
      <c r="D68" s="786"/>
      <c r="E68" s="787"/>
      <c r="F68" s="667"/>
      <c r="G68" s="763"/>
      <c r="H68" s="667"/>
      <c r="I68" s="763"/>
      <c r="J68" s="720"/>
      <c r="K68" s="830"/>
      <c r="L68" s="831"/>
      <c r="M68" s="826"/>
      <c r="N68" s="827"/>
      <c r="O68" s="834" t="s">
        <v>16</v>
      </c>
      <c r="P68" s="835"/>
      <c r="Q68" s="830"/>
      <c r="R68" s="831"/>
      <c r="S68" s="826"/>
      <c r="T68" s="827"/>
      <c r="U68" s="837" t="s">
        <v>16</v>
      </c>
      <c r="V68" s="838"/>
      <c r="W68" s="720"/>
      <c r="X68" s="720"/>
      <c r="Y68" s="720"/>
      <c r="Z68" s="830"/>
      <c r="AA68" s="831"/>
      <c r="AB68" s="826"/>
      <c r="AC68" s="827"/>
      <c r="AD68" s="731"/>
      <c r="AE68" s="732"/>
      <c r="AF68" s="830"/>
      <c r="AG68" s="831"/>
      <c r="AH68" s="826"/>
      <c r="AI68" s="827"/>
      <c r="AJ68" s="731"/>
      <c r="AK68" s="732"/>
      <c r="AL68" s="830"/>
      <c r="AM68" s="831"/>
      <c r="AN68" s="826"/>
      <c r="AO68" s="827"/>
      <c r="AP68" s="731"/>
      <c r="AQ68" s="732"/>
      <c r="AR68" s="830"/>
      <c r="AS68" s="831"/>
      <c r="AT68" s="826"/>
      <c r="AU68" s="827"/>
      <c r="AV68" s="731"/>
      <c r="AW68" s="732"/>
      <c r="AX68" s="830"/>
      <c r="AY68" s="831"/>
      <c r="AZ68" s="826"/>
      <c r="BA68" s="827"/>
      <c r="BB68" s="731"/>
      <c r="BC68" s="732"/>
      <c r="BD68" s="685"/>
      <c r="BE68" s="686"/>
      <c r="BF68" s="687"/>
      <c r="BG68" s="688"/>
      <c r="BH68" s="731"/>
      <c r="BI68" s="732"/>
      <c r="BJ68" s="885"/>
      <c r="BK68" s="837"/>
      <c r="BL68" s="886"/>
      <c r="BM68" s="216"/>
      <c r="BN68" s="216"/>
    </row>
    <row r="69" spans="1:66" ht="24.95" customHeight="1">
      <c r="A69" s="135"/>
      <c r="B69" s="768" t="str">
        <f>IF(ROSTER!B10="","",ROSTER!B10)</f>
        <v/>
      </c>
      <c r="C69" s="789" t="str">
        <f>IF(ROSTER!C$10="","",ROSTER!C$10)</f>
        <v/>
      </c>
      <c r="D69" s="790"/>
      <c r="E69" s="791"/>
      <c r="F69" s="773">
        <f>F11</f>
        <v>0</v>
      </c>
      <c r="G69" s="774"/>
      <c r="H69" s="773">
        <f>IF(F11=0,0,H11/F11%)</f>
        <v>0</v>
      </c>
      <c r="I69" s="774"/>
      <c r="J69" s="874">
        <f>IF(F11=0,0,J11/F11)</f>
        <v>0</v>
      </c>
      <c r="K69" s="685">
        <f>IF($F11=0,0,K11/$F11)</f>
        <v>0</v>
      </c>
      <c r="L69" s="686"/>
      <c r="M69" s="687">
        <f>IF($F11=0,0,M11/$F11)</f>
        <v>0</v>
      </c>
      <c r="N69" s="688"/>
      <c r="O69" s="843">
        <f>M69+K69</f>
        <v>0</v>
      </c>
      <c r="P69" s="844"/>
      <c r="Q69" s="685">
        <f>IF($F11=0,0,Q11/$F11)</f>
        <v>0</v>
      </c>
      <c r="R69" s="686"/>
      <c r="S69" s="687">
        <f>IF($F11=0,0,S11/$F11)</f>
        <v>0</v>
      </c>
      <c r="T69" s="688"/>
      <c r="U69" s="840">
        <f>S69-Q69</f>
        <v>0</v>
      </c>
      <c r="V69" s="842"/>
      <c r="W69" s="845">
        <f>IF(F11=0,0,W11/F11)</f>
        <v>0</v>
      </c>
      <c r="X69" s="845">
        <f>IF(F11=0,0,X11/F11)</f>
        <v>0</v>
      </c>
      <c r="Y69" s="845">
        <f>IF(F11=0,0,Y11/F11)</f>
        <v>0</v>
      </c>
      <c r="Z69" s="685">
        <f>IF($F11=0,0,Z11/$F11)</f>
        <v>0</v>
      </c>
      <c r="AA69" s="686"/>
      <c r="AB69" s="687">
        <f>IF($F11=0,0,AB11/$F11)</f>
        <v>0</v>
      </c>
      <c r="AC69" s="688"/>
      <c r="AD69" s="690">
        <f>IF(Z69=0,0,(AB69/Z69)*100)</f>
        <v>0</v>
      </c>
      <c r="AE69" s="691"/>
      <c r="AF69" s="685">
        <f>IF($F11=0,0,AF11/$F11)</f>
        <v>0</v>
      </c>
      <c r="AG69" s="686"/>
      <c r="AH69" s="687">
        <f>IF($F11=0,0,AH11/$F11)</f>
        <v>0</v>
      </c>
      <c r="AI69" s="688"/>
      <c r="AJ69" s="690">
        <f>IF(AF69=0,0,(AH69/AF69)*100)</f>
        <v>0</v>
      </c>
      <c r="AK69" s="691"/>
      <c r="AL69" s="685">
        <f>IF($F11=0,0,AL11/$F11)</f>
        <v>0</v>
      </c>
      <c r="AM69" s="686"/>
      <c r="AN69" s="687">
        <f>IF($F11=0,0,AN11/$F11)</f>
        <v>0</v>
      </c>
      <c r="AO69" s="688"/>
      <c r="AP69" s="690">
        <f>IF(AL69=0,0,(AN69/AL69)*100)</f>
        <v>0</v>
      </c>
      <c r="AQ69" s="691"/>
      <c r="AR69" s="685">
        <f>Z69+AF69+AL69</f>
        <v>0</v>
      </c>
      <c r="AS69" s="686"/>
      <c r="AT69" s="687">
        <f>AB69+AH69+AN69</f>
        <v>0</v>
      </c>
      <c r="AU69" s="688"/>
      <c r="AV69" s="690">
        <f>IF(AR69=0,0,(AT69/AR69)*100)</f>
        <v>0</v>
      </c>
      <c r="AW69" s="691"/>
      <c r="AX69" s="685">
        <f>IF($F11=0,0,AX11/$F11)</f>
        <v>0</v>
      </c>
      <c r="AY69" s="686"/>
      <c r="AZ69" s="687">
        <f>IF($F11=0,0,AZ11/$F11)</f>
        <v>0</v>
      </c>
      <c r="BA69" s="688"/>
      <c r="BB69" s="690">
        <f>IF(AX69=0,0,(AZ69/AX69)*100)</f>
        <v>0</v>
      </c>
      <c r="BC69" s="691"/>
      <c r="BD69" s="685">
        <f>Z69+AF69+AL69+AX69</f>
        <v>0</v>
      </c>
      <c r="BE69" s="686"/>
      <c r="BF69" s="687">
        <f>AB69+AH69+AN69+AZ69</f>
        <v>0</v>
      </c>
      <c r="BG69" s="688"/>
      <c r="BH69" s="690">
        <f>IF(BD69=0,0,(BF69/BD69)*100)</f>
        <v>0</v>
      </c>
      <c r="BI69" s="691"/>
      <c r="BJ69" s="839">
        <f>(AB69*2)+(AH69*2)+(AN69*3)+AZ69</f>
        <v>0</v>
      </c>
      <c r="BK69" s="840"/>
      <c r="BL69" s="841"/>
      <c r="BM69" s="135"/>
      <c r="BN69" s="135"/>
    </row>
    <row r="70" spans="1:66" ht="24.95" customHeight="1">
      <c r="A70" s="135"/>
      <c r="B70" s="759"/>
      <c r="C70" s="785" t="str">
        <f>IF(ROSTER!D$10="","",ROSTER!D$10)</f>
        <v/>
      </c>
      <c r="D70" s="786"/>
      <c r="E70" s="787"/>
      <c r="F70" s="667"/>
      <c r="G70" s="763"/>
      <c r="H70" s="669"/>
      <c r="I70" s="788"/>
      <c r="J70" s="720"/>
      <c r="K70" s="685"/>
      <c r="L70" s="686"/>
      <c r="M70" s="687"/>
      <c r="N70" s="688"/>
      <c r="O70" s="843" t="s">
        <v>16</v>
      </c>
      <c r="P70" s="844"/>
      <c r="Q70" s="685"/>
      <c r="R70" s="686"/>
      <c r="S70" s="687"/>
      <c r="T70" s="688"/>
      <c r="U70" s="840" t="s">
        <v>16</v>
      </c>
      <c r="V70" s="842"/>
      <c r="W70" s="845"/>
      <c r="X70" s="845"/>
      <c r="Y70" s="845"/>
      <c r="Z70" s="685"/>
      <c r="AA70" s="686"/>
      <c r="AB70" s="687"/>
      <c r="AC70" s="688"/>
      <c r="AD70" s="690"/>
      <c r="AE70" s="691"/>
      <c r="AF70" s="685"/>
      <c r="AG70" s="686"/>
      <c r="AH70" s="687"/>
      <c r="AI70" s="688"/>
      <c r="AJ70" s="690"/>
      <c r="AK70" s="691"/>
      <c r="AL70" s="685"/>
      <c r="AM70" s="686"/>
      <c r="AN70" s="687"/>
      <c r="AO70" s="688"/>
      <c r="AP70" s="690"/>
      <c r="AQ70" s="691"/>
      <c r="AR70" s="685"/>
      <c r="AS70" s="686"/>
      <c r="AT70" s="687"/>
      <c r="AU70" s="688"/>
      <c r="AV70" s="690"/>
      <c r="AW70" s="691"/>
      <c r="AX70" s="685"/>
      <c r="AY70" s="686"/>
      <c r="AZ70" s="687"/>
      <c r="BA70" s="688"/>
      <c r="BB70" s="690"/>
      <c r="BC70" s="691"/>
      <c r="BD70" s="685"/>
      <c r="BE70" s="686"/>
      <c r="BF70" s="687"/>
      <c r="BG70" s="688"/>
      <c r="BH70" s="690"/>
      <c r="BI70" s="691"/>
      <c r="BJ70" s="839"/>
      <c r="BK70" s="840"/>
      <c r="BL70" s="841"/>
      <c r="BM70" s="135"/>
      <c r="BN70" s="135"/>
    </row>
    <row r="71" spans="1:66" ht="24.95" customHeight="1">
      <c r="A71" s="135"/>
      <c r="B71" s="768" t="str">
        <f>IF(ROSTER!B12="","",ROSTER!B12)</f>
        <v/>
      </c>
      <c r="C71" s="789" t="str">
        <f>IF(ROSTER!C$12="","",ROSTER!C$12)</f>
        <v/>
      </c>
      <c r="D71" s="790"/>
      <c r="E71" s="791"/>
      <c r="F71" s="697">
        <f>F13</f>
        <v>0</v>
      </c>
      <c r="G71" s="784"/>
      <c r="H71" s="773">
        <f>IF(F13=0,0,H13/F13%)</f>
        <v>0</v>
      </c>
      <c r="I71" s="774"/>
      <c r="J71" s="845">
        <f>IF(F13=0,0,J13/F13)</f>
        <v>0</v>
      </c>
      <c r="K71" s="685">
        <f>IF($F13=0,0,K13/$F13)</f>
        <v>0</v>
      </c>
      <c r="L71" s="686"/>
      <c r="M71" s="687">
        <f>IF($F13=0,0,M13/$F13)</f>
        <v>0</v>
      </c>
      <c r="N71" s="688"/>
      <c r="O71" s="843">
        <f>M71+K71</f>
        <v>0</v>
      </c>
      <c r="P71" s="844"/>
      <c r="Q71" s="685">
        <f>IF($F13=0,0,Q13/$F13)</f>
        <v>0</v>
      </c>
      <c r="R71" s="686"/>
      <c r="S71" s="687">
        <f>IF($F13=0,0,S13/$F13)</f>
        <v>0</v>
      </c>
      <c r="T71" s="688"/>
      <c r="U71" s="840">
        <f>S71-Q71</f>
        <v>0</v>
      </c>
      <c r="V71" s="842"/>
      <c r="W71" s="845">
        <f>IF(F13=0,0,W13/F13)</f>
        <v>0</v>
      </c>
      <c r="X71" s="845">
        <f>IF(F13=0,0,X13/F13)</f>
        <v>0</v>
      </c>
      <c r="Y71" s="845">
        <f>IF(F13=0,0,Y13/F13)</f>
        <v>0</v>
      </c>
      <c r="Z71" s="685">
        <f>IF($F13=0,0,Z13/$F13)</f>
        <v>0</v>
      </c>
      <c r="AA71" s="686"/>
      <c r="AB71" s="687">
        <f>IF($F13=0,0,AB13/$F13)</f>
        <v>0</v>
      </c>
      <c r="AC71" s="688"/>
      <c r="AD71" s="690">
        <f>IF(Z71=0,0,(AB71/Z71)*100)</f>
        <v>0</v>
      </c>
      <c r="AE71" s="691"/>
      <c r="AF71" s="685">
        <f>IF($F13=0,0,AF13/$F13)</f>
        <v>0</v>
      </c>
      <c r="AG71" s="686"/>
      <c r="AH71" s="687">
        <f>IF($F13=0,0,AH13/$F13)</f>
        <v>0</v>
      </c>
      <c r="AI71" s="688"/>
      <c r="AJ71" s="690">
        <f>IF(AF71=0,0,(AH71/AF71)*100)</f>
        <v>0</v>
      </c>
      <c r="AK71" s="691"/>
      <c r="AL71" s="685">
        <f>IF($F13=0,0,AL13/$F13)</f>
        <v>0</v>
      </c>
      <c r="AM71" s="686"/>
      <c r="AN71" s="687">
        <f>IF($F13=0,0,AN13/$F13)</f>
        <v>0</v>
      </c>
      <c r="AO71" s="688"/>
      <c r="AP71" s="690">
        <f>IF(AL71=0,0,(AN71/AL71)*100)</f>
        <v>0</v>
      </c>
      <c r="AQ71" s="691"/>
      <c r="AR71" s="685">
        <f>Z71+AF71+AL71</f>
        <v>0</v>
      </c>
      <c r="AS71" s="686"/>
      <c r="AT71" s="687">
        <f>AB71+AH71+AN71</f>
        <v>0</v>
      </c>
      <c r="AU71" s="688"/>
      <c r="AV71" s="690">
        <f>IF(AR71=0,0,(AT71/AR71)*100)</f>
        <v>0</v>
      </c>
      <c r="AW71" s="691"/>
      <c r="AX71" s="685">
        <f>IF($F13=0,0,AX13/$F13)</f>
        <v>0</v>
      </c>
      <c r="AY71" s="686"/>
      <c r="AZ71" s="687">
        <f>IF($F13=0,0,AZ13/$F13)</f>
        <v>0</v>
      </c>
      <c r="BA71" s="688"/>
      <c r="BB71" s="690">
        <f>IF(AX71=0,0,(AZ71/AX71)*100)</f>
        <v>0</v>
      </c>
      <c r="BC71" s="691"/>
      <c r="BD71" s="685">
        <f>Z71+AF71+AL71+AX71</f>
        <v>0</v>
      </c>
      <c r="BE71" s="686"/>
      <c r="BF71" s="687">
        <f>AB71+AH71+AN71+AZ71</f>
        <v>0</v>
      </c>
      <c r="BG71" s="688"/>
      <c r="BH71" s="690">
        <f>IF(BD71=0,0,(BF71/BD71)*100)</f>
        <v>0</v>
      </c>
      <c r="BI71" s="691"/>
      <c r="BJ71" s="839">
        <f>(AB71*2)+(AH71*2)+(AN71*3)+AZ71</f>
        <v>0</v>
      </c>
      <c r="BK71" s="840"/>
      <c r="BL71" s="841"/>
      <c r="BM71" s="135"/>
      <c r="BN71" s="135"/>
    </row>
    <row r="72" spans="1:66" ht="24.95" customHeight="1">
      <c r="A72" s="135"/>
      <c r="B72" s="759"/>
      <c r="C72" s="785" t="str">
        <f>IF(ROSTER!D$12="","",ROSTER!D$12)</f>
        <v/>
      </c>
      <c r="D72" s="786"/>
      <c r="E72" s="787"/>
      <c r="F72" s="697"/>
      <c r="G72" s="784"/>
      <c r="H72" s="669"/>
      <c r="I72" s="788"/>
      <c r="J72" s="845"/>
      <c r="K72" s="685"/>
      <c r="L72" s="686"/>
      <c r="M72" s="687"/>
      <c r="N72" s="688"/>
      <c r="O72" s="843" t="s">
        <v>16</v>
      </c>
      <c r="P72" s="844"/>
      <c r="Q72" s="685"/>
      <c r="R72" s="686"/>
      <c r="S72" s="687"/>
      <c r="T72" s="688"/>
      <c r="U72" s="840" t="s">
        <v>16</v>
      </c>
      <c r="V72" s="842"/>
      <c r="W72" s="845"/>
      <c r="X72" s="845"/>
      <c r="Y72" s="845"/>
      <c r="Z72" s="685"/>
      <c r="AA72" s="686"/>
      <c r="AB72" s="687"/>
      <c r="AC72" s="688"/>
      <c r="AD72" s="690"/>
      <c r="AE72" s="691"/>
      <c r="AF72" s="685"/>
      <c r="AG72" s="686"/>
      <c r="AH72" s="687"/>
      <c r="AI72" s="688"/>
      <c r="AJ72" s="690"/>
      <c r="AK72" s="691"/>
      <c r="AL72" s="685"/>
      <c r="AM72" s="686"/>
      <c r="AN72" s="687"/>
      <c r="AO72" s="688"/>
      <c r="AP72" s="690"/>
      <c r="AQ72" s="691"/>
      <c r="AR72" s="685"/>
      <c r="AS72" s="686"/>
      <c r="AT72" s="687"/>
      <c r="AU72" s="688"/>
      <c r="AV72" s="690"/>
      <c r="AW72" s="691"/>
      <c r="AX72" s="685"/>
      <c r="AY72" s="686"/>
      <c r="AZ72" s="687"/>
      <c r="BA72" s="688"/>
      <c r="BB72" s="690"/>
      <c r="BC72" s="691"/>
      <c r="BD72" s="685"/>
      <c r="BE72" s="686"/>
      <c r="BF72" s="687"/>
      <c r="BG72" s="688"/>
      <c r="BH72" s="690"/>
      <c r="BI72" s="691"/>
      <c r="BJ72" s="839"/>
      <c r="BK72" s="840"/>
      <c r="BL72" s="841"/>
      <c r="BM72" s="135"/>
      <c r="BN72" s="135"/>
    </row>
    <row r="73" spans="1:66" ht="24.95" customHeight="1">
      <c r="A73" s="135"/>
      <c r="B73" s="768" t="str">
        <f>IF(ROSTER!B14="","",ROSTER!B14)</f>
        <v/>
      </c>
      <c r="C73" s="789" t="str">
        <f>IF(ROSTER!C$14="","",ROSTER!C$14)</f>
        <v/>
      </c>
      <c r="D73" s="790"/>
      <c r="E73" s="791"/>
      <c r="F73" s="697">
        <f>F15</f>
        <v>0</v>
      </c>
      <c r="G73" s="784"/>
      <c r="H73" s="773">
        <f>IF(F15=0,0,H15/F15%)</f>
        <v>0</v>
      </c>
      <c r="I73" s="774"/>
      <c r="J73" s="845">
        <f>IF(F15=0,0,J15/F15)</f>
        <v>0</v>
      </c>
      <c r="K73" s="685">
        <f>IF($F15=0,0,K15/$F15)</f>
        <v>0</v>
      </c>
      <c r="L73" s="686"/>
      <c r="M73" s="687">
        <f>IF($F15=0,0,M15/$F15)</f>
        <v>0</v>
      </c>
      <c r="N73" s="688"/>
      <c r="O73" s="843">
        <f>M73+K73</f>
        <v>0</v>
      </c>
      <c r="P73" s="844"/>
      <c r="Q73" s="685">
        <f>IF($F15=0,0,Q15/$F15)</f>
        <v>0</v>
      </c>
      <c r="R73" s="686"/>
      <c r="S73" s="687">
        <f>IF($F15=0,0,S15/$F15)</f>
        <v>0</v>
      </c>
      <c r="T73" s="688"/>
      <c r="U73" s="840">
        <f>S73-Q73</f>
        <v>0</v>
      </c>
      <c r="V73" s="842"/>
      <c r="W73" s="845">
        <f>IF(F15=0,0,W15/F15)</f>
        <v>0</v>
      </c>
      <c r="X73" s="845">
        <f>IF(F15=0,0,X15/F15)</f>
        <v>0</v>
      </c>
      <c r="Y73" s="845">
        <f>IF(F15=0,0,Y15/F15)</f>
        <v>0</v>
      </c>
      <c r="Z73" s="685">
        <f>IF($F15=0,0,Z15/$F15)</f>
        <v>0</v>
      </c>
      <c r="AA73" s="686"/>
      <c r="AB73" s="687">
        <f>IF($F15=0,0,AB15/$F15)</f>
        <v>0</v>
      </c>
      <c r="AC73" s="688"/>
      <c r="AD73" s="690">
        <f>IF(Z73=0,0,(AB73/Z73)*100)</f>
        <v>0</v>
      </c>
      <c r="AE73" s="691"/>
      <c r="AF73" s="685">
        <f>IF($F15=0,0,AF15/$F15)</f>
        <v>0</v>
      </c>
      <c r="AG73" s="686"/>
      <c r="AH73" s="687">
        <f>IF($F15=0,0,AH15/$F15)</f>
        <v>0</v>
      </c>
      <c r="AI73" s="688"/>
      <c r="AJ73" s="690">
        <f>IF(AF73=0,0,(AH73/AF73)*100)</f>
        <v>0</v>
      </c>
      <c r="AK73" s="691"/>
      <c r="AL73" s="685">
        <f>IF($F15=0,0,AL15/$F15)</f>
        <v>0</v>
      </c>
      <c r="AM73" s="686"/>
      <c r="AN73" s="687">
        <f>IF($F15=0,0,AN15/$F15)</f>
        <v>0</v>
      </c>
      <c r="AO73" s="688"/>
      <c r="AP73" s="690">
        <f>IF(AL73=0,0,(AN73/AL73)*100)</f>
        <v>0</v>
      </c>
      <c r="AQ73" s="691"/>
      <c r="AR73" s="685">
        <f>Z73+AF73+AL73</f>
        <v>0</v>
      </c>
      <c r="AS73" s="686"/>
      <c r="AT73" s="687">
        <f>AB73+AH73+AN73</f>
        <v>0</v>
      </c>
      <c r="AU73" s="688"/>
      <c r="AV73" s="690">
        <f>IF(AR73=0,0,(AT73/AR73)*100)</f>
        <v>0</v>
      </c>
      <c r="AW73" s="691"/>
      <c r="AX73" s="685">
        <f>IF($F15=0,0,AX15/$F15)</f>
        <v>0</v>
      </c>
      <c r="AY73" s="686"/>
      <c r="AZ73" s="687">
        <f>IF($F15=0,0,AZ15/$F15)</f>
        <v>0</v>
      </c>
      <c r="BA73" s="688"/>
      <c r="BB73" s="690">
        <f>IF(AX73=0,0,(AZ73/AX73)*100)</f>
        <v>0</v>
      </c>
      <c r="BC73" s="691"/>
      <c r="BD73" s="685">
        <f>Z73+AF73+AL73+AX73</f>
        <v>0</v>
      </c>
      <c r="BE73" s="686"/>
      <c r="BF73" s="687">
        <f>AB73+AH73+AN73+AZ73</f>
        <v>0</v>
      </c>
      <c r="BG73" s="688"/>
      <c r="BH73" s="690">
        <f>IF(BD73=0,0,(BF73/BD73)*100)</f>
        <v>0</v>
      </c>
      <c r="BI73" s="691"/>
      <c r="BJ73" s="839">
        <f>(AB73*2)+(AH73*2)+(AN73*3)+AZ73</f>
        <v>0</v>
      </c>
      <c r="BK73" s="840"/>
      <c r="BL73" s="841"/>
      <c r="BM73" s="135"/>
      <c r="BN73" s="135"/>
    </row>
    <row r="74" spans="1:66" ht="24.95" customHeight="1">
      <c r="A74" s="135"/>
      <c r="B74" s="759"/>
      <c r="C74" s="785" t="str">
        <f>IF(ROSTER!D$14="","",ROSTER!D$14)</f>
        <v/>
      </c>
      <c r="D74" s="786"/>
      <c r="E74" s="787"/>
      <c r="F74" s="697"/>
      <c r="G74" s="784"/>
      <c r="H74" s="669"/>
      <c r="I74" s="788"/>
      <c r="J74" s="845"/>
      <c r="K74" s="685"/>
      <c r="L74" s="686"/>
      <c r="M74" s="687"/>
      <c r="N74" s="688"/>
      <c r="O74" s="843" t="s">
        <v>16</v>
      </c>
      <c r="P74" s="844"/>
      <c r="Q74" s="685"/>
      <c r="R74" s="686"/>
      <c r="S74" s="687"/>
      <c r="T74" s="688"/>
      <c r="U74" s="840" t="s">
        <v>16</v>
      </c>
      <c r="V74" s="842"/>
      <c r="W74" s="845"/>
      <c r="X74" s="845"/>
      <c r="Y74" s="845"/>
      <c r="Z74" s="685"/>
      <c r="AA74" s="686"/>
      <c r="AB74" s="687"/>
      <c r="AC74" s="688"/>
      <c r="AD74" s="690"/>
      <c r="AE74" s="691"/>
      <c r="AF74" s="685"/>
      <c r="AG74" s="686"/>
      <c r="AH74" s="687"/>
      <c r="AI74" s="688"/>
      <c r="AJ74" s="690"/>
      <c r="AK74" s="691"/>
      <c r="AL74" s="685"/>
      <c r="AM74" s="686"/>
      <c r="AN74" s="687"/>
      <c r="AO74" s="688"/>
      <c r="AP74" s="690"/>
      <c r="AQ74" s="691"/>
      <c r="AR74" s="685"/>
      <c r="AS74" s="686"/>
      <c r="AT74" s="687"/>
      <c r="AU74" s="688"/>
      <c r="AV74" s="690"/>
      <c r="AW74" s="691"/>
      <c r="AX74" s="685"/>
      <c r="AY74" s="686"/>
      <c r="AZ74" s="687"/>
      <c r="BA74" s="688"/>
      <c r="BB74" s="690"/>
      <c r="BC74" s="691"/>
      <c r="BD74" s="685"/>
      <c r="BE74" s="686"/>
      <c r="BF74" s="687"/>
      <c r="BG74" s="688"/>
      <c r="BH74" s="690"/>
      <c r="BI74" s="691"/>
      <c r="BJ74" s="839"/>
      <c r="BK74" s="840"/>
      <c r="BL74" s="841"/>
      <c r="BM74" s="135"/>
      <c r="BN74" s="135"/>
    </row>
    <row r="75" spans="1:66" ht="24.95" customHeight="1">
      <c r="A75" s="135"/>
      <c r="B75" s="768" t="str">
        <f>IF(ROSTER!B16="","",ROSTER!B16)</f>
        <v/>
      </c>
      <c r="C75" s="789" t="str">
        <f>IF(ROSTER!C$16="","",ROSTER!C$16)</f>
        <v/>
      </c>
      <c r="D75" s="790"/>
      <c r="E75" s="791"/>
      <c r="F75" s="697">
        <f>F17</f>
        <v>0</v>
      </c>
      <c r="G75" s="784"/>
      <c r="H75" s="773">
        <f>IF(F17=0,0,H17/F17%)</f>
        <v>0</v>
      </c>
      <c r="I75" s="774"/>
      <c r="J75" s="845">
        <f>IF(F17=0,0,J17/F17)</f>
        <v>0</v>
      </c>
      <c r="K75" s="685">
        <f>IF($F17=0,0,K17/$F17)</f>
        <v>0</v>
      </c>
      <c r="L75" s="686"/>
      <c r="M75" s="687">
        <f>IF($F17=0,0,M17/$F17)</f>
        <v>0</v>
      </c>
      <c r="N75" s="688"/>
      <c r="O75" s="843">
        <f>M75+K75</f>
        <v>0</v>
      </c>
      <c r="P75" s="844"/>
      <c r="Q75" s="685">
        <f>IF($F17=0,0,Q17/$F17)</f>
        <v>0</v>
      </c>
      <c r="R75" s="686"/>
      <c r="S75" s="687">
        <f>IF($F17=0,0,S17/$F17)</f>
        <v>0</v>
      </c>
      <c r="T75" s="688"/>
      <c r="U75" s="840">
        <f>S75-Q75</f>
        <v>0</v>
      </c>
      <c r="V75" s="842"/>
      <c r="W75" s="845">
        <f>IF(F17=0,0,W17/F17)</f>
        <v>0</v>
      </c>
      <c r="X75" s="845">
        <f>IF(F17=0,0,X17/F17)</f>
        <v>0</v>
      </c>
      <c r="Y75" s="845">
        <f>IF(F17=0,0,Y17/F17)</f>
        <v>0</v>
      </c>
      <c r="Z75" s="685">
        <f>IF($F17=0,0,Z17/$F17)</f>
        <v>0</v>
      </c>
      <c r="AA75" s="686"/>
      <c r="AB75" s="687">
        <f>IF($F17=0,0,AB17/$F17)</f>
        <v>0</v>
      </c>
      <c r="AC75" s="688"/>
      <c r="AD75" s="690">
        <f>IF(Z75=0,0,(AB75/Z75)*100)</f>
        <v>0</v>
      </c>
      <c r="AE75" s="691"/>
      <c r="AF75" s="685">
        <f>IF($F17=0,0,AF17/$F17)</f>
        <v>0</v>
      </c>
      <c r="AG75" s="686"/>
      <c r="AH75" s="687">
        <f>IF($F17=0,0,AH17/$F17)</f>
        <v>0</v>
      </c>
      <c r="AI75" s="688"/>
      <c r="AJ75" s="690">
        <f>IF(AF75=0,0,(AH75/AF75)*100)</f>
        <v>0</v>
      </c>
      <c r="AK75" s="691"/>
      <c r="AL75" s="685">
        <f>IF($F17=0,0,AL17/$F17)</f>
        <v>0</v>
      </c>
      <c r="AM75" s="686"/>
      <c r="AN75" s="687">
        <f>IF($F17=0,0,AN17/$F17)</f>
        <v>0</v>
      </c>
      <c r="AO75" s="688"/>
      <c r="AP75" s="690">
        <f>IF(AL75=0,0,(AN75/AL75)*100)</f>
        <v>0</v>
      </c>
      <c r="AQ75" s="691"/>
      <c r="AR75" s="685">
        <f>Z75+AF75+AL75</f>
        <v>0</v>
      </c>
      <c r="AS75" s="686"/>
      <c r="AT75" s="687">
        <f>AB75+AH75+AN75</f>
        <v>0</v>
      </c>
      <c r="AU75" s="688"/>
      <c r="AV75" s="690">
        <f>IF(AR75=0,0,(AT75/AR75)*100)</f>
        <v>0</v>
      </c>
      <c r="AW75" s="691"/>
      <c r="AX75" s="685">
        <f>IF($F17=0,0,AX17/$F17)</f>
        <v>0</v>
      </c>
      <c r="AY75" s="686"/>
      <c r="AZ75" s="687">
        <f>IF($F17=0,0,AZ17/$F17)</f>
        <v>0</v>
      </c>
      <c r="BA75" s="688"/>
      <c r="BB75" s="690">
        <f>IF(AX75=0,0,(AZ75/AX75)*100)</f>
        <v>0</v>
      </c>
      <c r="BC75" s="691"/>
      <c r="BD75" s="685">
        <f>Z75+AF75+AL75+AX75</f>
        <v>0</v>
      </c>
      <c r="BE75" s="686"/>
      <c r="BF75" s="687">
        <f>AB75+AH75+AN75+AZ75</f>
        <v>0</v>
      </c>
      <c r="BG75" s="688"/>
      <c r="BH75" s="690">
        <f>IF(BD75=0,0,(BF75/BD75)*100)</f>
        <v>0</v>
      </c>
      <c r="BI75" s="691"/>
      <c r="BJ75" s="839">
        <f>(AB75*2)+(AH75*2)+(AN75*3)+AZ75</f>
        <v>0</v>
      </c>
      <c r="BK75" s="840"/>
      <c r="BL75" s="841"/>
      <c r="BM75" s="135"/>
      <c r="BN75" s="135"/>
    </row>
    <row r="76" spans="1:66" ht="24.95" customHeight="1">
      <c r="A76" s="135"/>
      <c r="B76" s="759"/>
      <c r="C76" s="785" t="str">
        <f>IF(ROSTER!D$16="","",ROSTER!D$16)</f>
        <v/>
      </c>
      <c r="D76" s="786"/>
      <c r="E76" s="787"/>
      <c r="F76" s="697"/>
      <c r="G76" s="784"/>
      <c r="H76" s="669"/>
      <c r="I76" s="788"/>
      <c r="J76" s="845"/>
      <c r="K76" s="685"/>
      <c r="L76" s="686"/>
      <c r="M76" s="687"/>
      <c r="N76" s="688"/>
      <c r="O76" s="843" t="s">
        <v>16</v>
      </c>
      <c r="P76" s="844"/>
      <c r="Q76" s="685"/>
      <c r="R76" s="686"/>
      <c r="S76" s="687"/>
      <c r="T76" s="688"/>
      <c r="U76" s="840" t="s">
        <v>16</v>
      </c>
      <c r="V76" s="842"/>
      <c r="W76" s="845"/>
      <c r="X76" s="845"/>
      <c r="Y76" s="845"/>
      <c r="Z76" s="685"/>
      <c r="AA76" s="686"/>
      <c r="AB76" s="687"/>
      <c r="AC76" s="688"/>
      <c r="AD76" s="690"/>
      <c r="AE76" s="691"/>
      <c r="AF76" s="685"/>
      <c r="AG76" s="686"/>
      <c r="AH76" s="687"/>
      <c r="AI76" s="688"/>
      <c r="AJ76" s="690"/>
      <c r="AK76" s="691"/>
      <c r="AL76" s="685"/>
      <c r="AM76" s="686"/>
      <c r="AN76" s="687"/>
      <c r="AO76" s="688"/>
      <c r="AP76" s="690"/>
      <c r="AQ76" s="691"/>
      <c r="AR76" s="685"/>
      <c r="AS76" s="686"/>
      <c r="AT76" s="687"/>
      <c r="AU76" s="688"/>
      <c r="AV76" s="690"/>
      <c r="AW76" s="691"/>
      <c r="AX76" s="685"/>
      <c r="AY76" s="686"/>
      <c r="AZ76" s="687"/>
      <c r="BA76" s="688"/>
      <c r="BB76" s="690"/>
      <c r="BC76" s="691"/>
      <c r="BD76" s="685"/>
      <c r="BE76" s="686"/>
      <c r="BF76" s="687"/>
      <c r="BG76" s="688"/>
      <c r="BH76" s="690"/>
      <c r="BI76" s="691"/>
      <c r="BJ76" s="839"/>
      <c r="BK76" s="840"/>
      <c r="BL76" s="841"/>
      <c r="BM76" s="135"/>
      <c r="BN76" s="135"/>
    </row>
    <row r="77" spans="1:66" ht="24.95" customHeight="1">
      <c r="A77" s="135"/>
      <c r="B77" s="768" t="str">
        <f>IF(ROSTER!B18="","",ROSTER!B18)</f>
        <v/>
      </c>
      <c r="C77" s="789" t="str">
        <f>IF(ROSTER!C$18="","",ROSTER!C$18)</f>
        <v/>
      </c>
      <c r="D77" s="790"/>
      <c r="E77" s="791"/>
      <c r="F77" s="697">
        <f>F19</f>
        <v>0</v>
      </c>
      <c r="G77" s="784"/>
      <c r="H77" s="773">
        <f>IF(F19=0,0,H19/F19%)</f>
        <v>0</v>
      </c>
      <c r="I77" s="774"/>
      <c r="J77" s="845">
        <f>IF(F19=0,0,J19/F19)</f>
        <v>0</v>
      </c>
      <c r="K77" s="685">
        <f>IF($F19=0,0,K19/$F19)</f>
        <v>0</v>
      </c>
      <c r="L77" s="686"/>
      <c r="M77" s="687">
        <f>IF($F19=0,0,M19/$F19)</f>
        <v>0</v>
      </c>
      <c r="N77" s="688"/>
      <c r="O77" s="843">
        <f>M77+K77</f>
        <v>0</v>
      </c>
      <c r="P77" s="844"/>
      <c r="Q77" s="685">
        <f>IF($F19=0,0,Q19/$F19)</f>
        <v>0</v>
      </c>
      <c r="R77" s="686"/>
      <c r="S77" s="687">
        <f>IF($F19=0,0,S19/$F19)</f>
        <v>0</v>
      </c>
      <c r="T77" s="688"/>
      <c r="U77" s="840">
        <f>S77-Q77</f>
        <v>0</v>
      </c>
      <c r="V77" s="842"/>
      <c r="W77" s="845">
        <f>IF(F19=0,0,W19/F19)</f>
        <v>0</v>
      </c>
      <c r="X77" s="845">
        <f>IF(F19=0,0,X19/F19)</f>
        <v>0</v>
      </c>
      <c r="Y77" s="845">
        <f>IF(F19=0,0,Y19/F19)</f>
        <v>0</v>
      </c>
      <c r="Z77" s="685">
        <f>IF($F19=0,0,Z19/$F19)</f>
        <v>0</v>
      </c>
      <c r="AA77" s="686"/>
      <c r="AB77" s="687">
        <f>IF($F19=0,0,AB19/$F19)</f>
        <v>0</v>
      </c>
      <c r="AC77" s="688"/>
      <c r="AD77" s="690">
        <f>IF(Z77=0,0,(AB77/Z77)*100)</f>
        <v>0</v>
      </c>
      <c r="AE77" s="691"/>
      <c r="AF77" s="685">
        <f>IF($F19=0,0,AF19/$F19)</f>
        <v>0</v>
      </c>
      <c r="AG77" s="686"/>
      <c r="AH77" s="687">
        <f>IF($F19=0,0,AH19/$F19)</f>
        <v>0</v>
      </c>
      <c r="AI77" s="688"/>
      <c r="AJ77" s="690">
        <f>IF(AF77=0,0,(AH77/AF77)*100)</f>
        <v>0</v>
      </c>
      <c r="AK77" s="691"/>
      <c r="AL77" s="685">
        <f>IF($F19=0,0,AL19/$F19)</f>
        <v>0</v>
      </c>
      <c r="AM77" s="686"/>
      <c r="AN77" s="687">
        <f>IF($F19=0,0,AN19/$F19)</f>
        <v>0</v>
      </c>
      <c r="AO77" s="688"/>
      <c r="AP77" s="690">
        <f>IF(AL77=0,0,(AN77/AL77)*100)</f>
        <v>0</v>
      </c>
      <c r="AQ77" s="691"/>
      <c r="AR77" s="685">
        <f>Z77+AF77+AL77</f>
        <v>0</v>
      </c>
      <c r="AS77" s="686"/>
      <c r="AT77" s="687">
        <f>AB77+AH77+AN77</f>
        <v>0</v>
      </c>
      <c r="AU77" s="688"/>
      <c r="AV77" s="690">
        <f>IF(AR77=0,0,(AT77/AR77)*100)</f>
        <v>0</v>
      </c>
      <c r="AW77" s="691"/>
      <c r="AX77" s="685">
        <f>IF($F19=0,0,AX19/$F19)</f>
        <v>0</v>
      </c>
      <c r="AY77" s="686"/>
      <c r="AZ77" s="687">
        <f>IF($F19=0,0,AZ19/$F19)</f>
        <v>0</v>
      </c>
      <c r="BA77" s="688"/>
      <c r="BB77" s="690">
        <f>IF(AX77=0,0,(AZ77/AX77)*100)</f>
        <v>0</v>
      </c>
      <c r="BC77" s="691"/>
      <c r="BD77" s="685">
        <f>Z77+AF77+AL77+AX77</f>
        <v>0</v>
      </c>
      <c r="BE77" s="686"/>
      <c r="BF77" s="687">
        <f>AB77+AH77+AN77+AZ77</f>
        <v>0</v>
      </c>
      <c r="BG77" s="688"/>
      <c r="BH77" s="690">
        <f>IF(BD77=0,0,(BF77/BD77)*100)</f>
        <v>0</v>
      </c>
      <c r="BI77" s="691"/>
      <c r="BJ77" s="839">
        <f>(AB77*2)+(AH77*2)+(AN77*3)+AZ77</f>
        <v>0</v>
      </c>
      <c r="BK77" s="840"/>
      <c r="BL77" s="841"/>
      <c r="BM77" s="135"/>
      <c r="BN77" s="135"/>
    </row>
    <row r="78" spans="1:66" ht="24.95" customHeight="1">
      <c r="A78" s="135"/>
      <c r="B78" s="759"/>
      <c r="C78" s="785" t="str">
        <f>IF(ROSTER!D$18="","",ROSTER!D$18)</f>
        <v/>
      </c>
      <c r="D78" s="786"/>
      <c r="E78" s="787"/>
      <c r="F78" s="697"/>
      <c r="G78" s="784"/>
      <c r="H78" s="669"/>
      <c r="I78" s="788"/>
      <c r="J78" s="845"/>
      <c r="K78" s="685"/>
      <c r="L78" s="686"/>
      <c r="M78" s="687"/>
      <c r="N78" s="688"/>
      <c r="O78" s="843" t="s">
        <v>16</v>
      </c>
      <c r="P78" s="844"/>
      <c r="Q78" s="685"/>
      <c r="R78" s="686"/>
      <c r="S78" s="687"/>
      <c r="T78" s="688"/>
      <c r="U78" s="840" t="s">
        <v>16</v>
      </c>
      <c r="V78" s="842"/>
      <c r="W78" s="845"/>
      <c r="X78" s="845"/>
      <c r="Y78" s="845"/>
      <c r="Z78" s="685"/>
      <c r="AA78" s="686"/>
      <c r="AB78" s="687"/>
      <c r="AC78" s="688"/>
      <c r="AD78" s="690"/>
      <c r="AE78" s="691"/>
      <c r="AF78" s="685"/>
      <c r="AG78" s="686"/>
      <c r="AH78" s="687"/>
      <c r="AI78" s="688"/>
      <c r="AJ78" s="690"/>
      <c r="AK78" s="691"/>
      <c r="AL78" s="685"/>
      <c r="AM78" s="686"/>
      <c r="AN78" s="687"/>
      <c r="AO78" s="688"/>
      <c r="AP78" s="690"/>
      <c r="AQ78" s="691"/>
      <c r="AR78" s="685"/>
      <c r="AS78" s="686"/>
      <c r="AT78" s="687"/>
      <c r="AU78" s="688"/>
      <c r="AV78" s="690"/>
      <c r="AW78" s="691"/>
      <c r="AX78" s="685"/>
      <c r="AY78" s="686"/>
      <c r="AZ78" s="687"/>
      <c r="BA78" s="688"/>
      <c r="BB78" s="690"/>
      <c r="BC78" s="691"/>
      <c r="BD78" s="685"/>
      <c r="BE78" s="686"/>
      <c r="BF78" s="687"/>
      <c r="BG78" s="688"/>
      <c r="BH78" s="690"/>
      <c r="BI78" s="691"/>
      <c r="BJ78" s="839"/>
      <c r="BK78" s="840"/>
      <c r="BL78" s="841"/>
      <c r="BM78" s="135"/>
      <c r="BN78" s="135"/>
    </row>
    <row r="79" spans="1:66" ht="24.95" customHeight="1">
      <c r="A79" s="135"/>
      <c r="B79" s="768" t="str">
        <f>IF(ROSTER!B20="","",ROSTER!B20)</f>
        <v/>
      </c>
      <c r="C79" s="789" t="str">
        <f>IF(ROSTER!C$20="","",ROSTER!C$20)</f>
        <v/>
      </c>
      <c r="D79" s="790"/>
      <c r="E79" s="791"/>
      <c r="F79" s="697">
        <f>F21</f>
        <v>0</v>
      </c>
      <c r="G79" s="784"/>
      <c r="H79" s="773">
        <f>IF(F21=0,0,H21/F21%)</f>
        <v>0</v>
      </c>
      <c r="I79" s="774"/>
      <c r="J79" s="845">
        <f>IF(F21=0,0,J21/F21)</f>
        <v>0</v>
      </c>
      <c r="K79" s="685">
        <f>IF($F21=0,0,K21/$F21)</f>
        <v>0</v>
      </c>
      <c r="L79" s="686"/>
      <c r="M79" s="687">
        <f>IF($F21=0,0,M21/$F21)</f>
        <v>0</v>
      </c>
      <c r="N79" s="688"/>
      <c r="O79" s="843">
        <f>M79+K79</f>
        <v>0</v>
      </c>
      <c r="P79" s="844"/>
      <c r="Q79" s="685">
        <f>IF($F21=0,0,Q21/$F21)</f>
        <v>0</v>
      </c>
      <c r="R79" s="686"/>
      <c r="S79" s="687">
        <f>IF($F21=0,0,S21/$F21)</f>
        <v>0</v>
      </c>
      <c r="T79" s="688"/>
      <c r="U79" s="840">
        <f>S79-Q79</f>
        <v>0</v>
      </c>
      <c r="V79" s="842"/>
      <c r="W79" s="845">
        <f>IF(F21=0,0,W21/F21)</f>
        <v>0</v>
      </c>
      <c r="X79" s="845">
        <f>IF(F21=0,0,X21/F21)</f>
        <v>0</v>
      </c>
      <c r="Y79" s="845">
        <f>IF(F21=0,0,Y21/F21)</f>
        <v>0</v>
      </c>
      <c r="Z79" s="685">
        <f>IF($F21=0,0,Z21/$F21)</f>
        <v>0</v>
      </c>
      <c r="AA79" s="686"/>
      <c r="AB79" s="687">
        <f>IF($F21=0,0,AB21/$F21)</f>
        <v>0</v>
      </c>
      <c r="AC79" s="688"/>
      <c r="AD79" s="690">
        <f>IF(Z79=0,0,(AB79/Z79)*100)</f>
        <v>0</v>
      </c>
      <c r="AE79" s="691"/>
      <c r="AF79" s="685">
        <f>IF($F21=0,0,AF21/$F21)</f>
        <v>0</v>
      </c>
      <c r="AG79" s="686"/>
      <c r="AH79" s="687">
        <f>IF($F21=0,0,AH21/$F21)</f>
        <v>0</v>
      </c>
      <c r="AI79" s="688"/>
      <c r="AJ79" s="690">
        <f>IF(AF79=0,0,(AH79/AF79)*100)</f>
        <v>0</v>
      </c>
      <c r="AK79" s="691"/>
      <c r="AL79" s="685">
        <f>IF($F21=0,0,AL21/$F21)</f>
        <v>0</v>
      </c>
      <c r="AM79" s="686"/>
      <c r="AN79" s="687">
        <f>IF($F21=0,0,AN21/$F21)</f>
        <v>0</v>
      </c>
      <c r="AO79" s="688"/>
      <c r="AP79" s="690">
        <f>IF(AL79=0,0,(AN79/AL79)*100)</f>
        <v>0</v>
      </c>
      <c r="AQ79" s="691"/>
      <c r="AR79" s="685">
        <f>Z79+AF79+AL79</f>
        <v>0</v>
      </c>
      <c r="AS79" s="686"/>
      <c r="AT79" s="687">
        <f>AB79+AH79+AN79</f>
        <v>0</v>
      </c>
      <c r="AU79" s="688"/>
      <c r="AV79" s="690">
        <f>IF(AR79=0,0,(AT79/AR79)*100)</f>
        <v>0</v>
      </c>
      <c r="AW79" s="691"/>
      <c r="AX79" s="685">
        <f>IF($F21=0,0,AX21/$F21)</f>
        <v>0</v>
      </c>
      <c r="AY79" s="686"/>
      <c r="AZ79" s="687">
        <f>IF($F21=0,0,AZ21/$F21)</f>
        <v>0</v>
      </c>
      <c r="BA79" s="688"/>
      <c r="BB79" s="690">
        <f>IF(AX79=0,0,(AZ79/AX79)*100)</f>
        <v>0</v>
      </c>
      <c r="BC79" s="691"/>
      <c r="BD79" s="685">
        <f>Z79+AF79+AL79+AX79</f>
        <v>0</v>
      </c>
      <c r="BE79" s="686"/>
      <c r="BF79" s="687">
        <f>AB79+AH79+AN79+AZ79</f>
        <v>0</v>
      </c>
      <c r="BG79" s="688"/>
      <c r="BH79" s="690">
        <f>IF(BD79=0,0,(BF79/BD79)*100)</f>
        <v>0</v>
      </c>
      <c r="BI79" s="691"/>
      <c r="BJ79" s="839">
        <f>(AB79*2)+(AH79*2)+(AN79*3)+AZ79</f>
        <v>0</v>
      </c>
      <c r="BK79" s="840"/>
      <c r="BL79" s="841"/>
      <c r="BM79" s="135"/>
      <c r="BN79" s="135"/>
    </row>
    <row r="80" spans="1:66" ht="24.95" customHeight="1">
      <c r="A80" s="135"/>
      <c r="B80" s="759"/>
      <c r="C80" s="785" t="str">
        <f>IF(ROSTER!D$20="","",ROSTER!D$20)</f>
        <v/>
      </c>
      <c r="D80" s="786"/>
      <c r="E80" s="787"/>
      <c r="F80" s="697"/>
      <c r="G80" s="784"/>
      <c r="H80" s="669"/>
      <c r="I80" s="788"/>
      <c r="J80" s="845"/>
      <c r="K80" s="685"/>
      <c r="L80" s="686"/>
      <c r="M80" s="687"/>
      <c r="N80" s="688"/>
      <c r="O80" s="843" t="s">
        <v>16</v>
      </c>
      <c r="P80" s="844"/>
      <c r="Q80" s="685"/>
      <c r="R80" s="686"/>
      <c r="S80" s="687"/>
      <c r="T80" s="688"/>
      <c r="U80" s="840" t="s">
        <v>16</v>
      </c>
      <c r="V80" s="842"/>
      <c r="W80" s="845"/>
      <c r="X80" s="845"/>
      <c r="Y80" s="845"/>
      <c r="Z80" s="685"/>
      <c r="AA80" s="686"/>
      <c r="AB80" s="687"/>
      <c r="AC80" s="688"/>
      <c r="AD80" s="690"/>
      <c r="AE80" s="691"/>
      <c r="AF80" s="685"/>
      <c r="AG80" s="686"/>
      <c r="AH80" s="687"/>
      <c r="AI80" s="688"/>
      <c r="AJ80" s="690"/>
      <c r="AK80" s="691"/>
      <c r="AL80" s="685"/>
      <c r="AM80" s="686"/>
      <c r="AN80" s="687"/>
      <c r="AO80" s="688"/>
      <c r="AP80" s="690"/>
      <c r="AQ80" s="691"/>
      <c r="AR80" s="685"/>
      <c r="AS80" s="686"/>
      <c r="AT80" s="687"/>
      <c r="AU80" s="688"/>
      <c r="AV80" s="690"/>
      <c r="AW80" s="691"/>
      <c r="AX80" s="685"/>
      <c r="AY80" s="686"/>
      <c r="AZ80" s="687"/>
      <c r="BA80" s="688"/>
      <c r="BB80" s="690"/>
      <c r="BC80" s="691"/>
      <c r="BD80" s="685"/>
      <c r="BE80" s="686"/>
      <c r="BF80" s="687"/>
      <c r="BG80" s="688"/>
      <c r="BH80" s="690"/>
      <c r="BI80" s="691"/>
      <c r="BJ80" s="839"/>
      <c r="BK80" s="840"/>
      <c r="BL80" s="841"/>
      <c r="BM80" s="135"/>
      <c r="BN80" s="135"/>
    </row>
    <row r="81" spans="1:66" ht="24.95" customHeight="1">
      <c r="A81" s="135"/>
      <c r="B81" s="768" t="str">
        <f>IF(ROSTER!B22="","",ROSTER!B22)</f>
        <v/>
      </c>
      <c r="C81" s="789" t="str">
        <f>IF(ROSTER!C$22="","",ROSTER!C$22)</f>
        <v/>
      </c>
      <c r="D81" s="790"/>
      <c r="E81" s="791"/>
      <c r="F81" s="697">
        <f>F23</f>
        <v>0</v>
      </c>
      <c r="G81" s="784"/>
      <c r="H81" s="773">
        <f>IF(F23=0,0,H23/F23%)</f>
        <v>0</v>
      </c>
      <c r="I81" s="774"/>
      <c r="J81" s="845">
        <f>IF(F23=0,0,J23/F23)</f>
        <v>0</v>
      </c>
      <c r="K81" s="685">
        <f>IF($F23=0,0,K23/$F23)</f>
        <v>0</v>
      </c>
      <c r="L81" s="686"/>
      <c r="M81" s="687">
        <f>IF($F23=0,0,M23/$F23)</f>
        <v>0</v>
      </c>
      <c r="N81" s="688"/>
      <c r="O81" s="843">
        <f>M81+K81</f>
        <v>0</v>
      </c>
      <c r="P81" s="844"/>
      <c r="Q81" s="685">
        <f>IF($F23=0,0,Q23/$F23)</f>
        <v>0</v>
      </c>
      <c r="R81" s="686"/>
      <c r="S81" s="687">
        <f>IF($F23=0,0,S23/$F23)</f>
        <v>0</v>
      </c>
      <c r="T81" s="688"/>
      <c r="U81" s="840">
        <f>S81-Q81</f>
        <v>0</v>
      </c>
      <c r="V81" s="842"/>
      <c r="W81" s="845">
        <f>IF(F23=0,0,W23/F23)</f>
        <v>0</v>
      </c>
      <c r="X81" s="845">
        <f>IF(F23=0,0,X23/F23)</f>
        <v>0</v>
      </c>
      <c r="Y81" s="845">
        <f>IF(F23=0,0,Y23/F23)</f>
        <v>0</v>
      </c>
      <c r="Z81" s="685">
        <f>IF($F23=0,0,Z23/$F23)</f>
        <v>0</v>
      </c>
      <c r="AA81" s="686"/>
      <c r="AB81" s="687">
        <f>IF($F23=0,0,AB23/$F23)</f>
        <v>0</v>
      </c>
      <c r="AC81" s="688"/>
      <c r="AD81" s="690">
        <f>IF(Z81=0,0,(AB81/Z81)*100)</f>
        <v>0</v>
      </c>
      <c r="AE81" s="691"/>
      <c r="AF81" s="685">
        <f>IF($F23=0,0,AF23/$F23)</f>
        <v>0</v>
      </c>
      <c r="AG81" s="686"/>
      <c r="AH81" s="687">
        <f>IF($F23=0,0,AH23/$F23)</f>
        <v>0</v>
      </c>
      <c r="AI81" s="688"/>
      <c r="AJ81" s="690">
        <f>IF(AF81=0,0,(AH81/AF81)*100)</f>
        <v>0</v>
      </c>
      <c r="AK81" s="691"/>
      <c r="AL81" s="685">
        <f>IF($F23=0,0,AL23/$F23)</f>
        <v>0</v>
      </c>
      <c r="AM81" s="686"/>
      <c r="AN81" s="687">
        <f>IF($F23=0,0,AN23/$F23)</f>
        <v>0</v>
      </c>
      <c r="AO81" s="688"/>
      <c r="AP81" s="690">
        <f>IF(AL81=0,0,(AN81/AL81)*100)</f>
        <v>0</v>
      </c>
      <c r="AQ81" s="691"/>
      <c r="AR81" s="685">
        <f>Z81+AF81+AL81</f>
        <v>0</v>
      </c>
      <c r="AS81" s="686"/>
      <c r="AT81" s="687">
        <f>AB81+AH81+AN81</f>
        <v>0</v>
      </c>
      <c r="AU81" s="688"/>
      <c r="AV81" s="690">
        <f>IF(AR81=0,0,(AT81/AR81)*100)</f>
        <v>0</v>
      </c>
      <c r="AW81" s="691"/>
      <c r="AX81" s="685">
        <f>IF($F23=0,0,AX23/$F23)</f>
        <v>0</v>
      </c>
      <c r="AY81" s="686"/>
      <c r="AZ81" s="687">
        <f>IF($F23=0,0,AZ23/$F23)</f>
        <v>0</v>
      </c>
      <c r="BA81" s="688"/>
      <c r="BB81" s="690">
        <f>IF(AX81=0,0,(AZ81/AX81)*100)</f>
        <v>0</v>
      </c>
      <c r="BC81" s="691"/>
      <c r="BD81" s="685">
        <f>Z81+AF81+AL81+AX81</f>
        <v>0</v>
      </c>
      <c r="BE81" s="686"/>
      <c r="BF81" s="687">
        <f>AB81+AH81+AN81+AZ81</f>
        <v>0</v>
      </c>
      <c r="BG81" s="688"/>
      <c r="BH81" s="690">
        <f>IF(BD81=0,0,(BF81/BD81)*100)</f>
        <v>0</v>
      </c>
      <c r="BI81" s="691"/>
      <c r="BJ81" s="839">
        <f>(AB81*2)+(AH81*2)+(AN81*3)+AZ81</f>
        <v>0</v>
      </c>
      <c r="BK81" s="840"/>
      <c r="BL81" s="841"/>
      <c r="BM81" s="135"/>
      <c r="BN81" s="135"/>
    </row>
    <row r="82" spans="1:66" ht="24.95" customHeight="1">
      <c r="A82" s="135"/>
      <c r="B82" s="759"/>
      <c r="C82" s="785" t="str">
        <f>IF(ROSTER!D$22="","",ROSTER!D$22)</f>
        <v/>
      </c>
      <c r="D82" s="786"/>
      <c r="E82" s="787"/>
      <c r="F82" s="697"/>
      <c r="G82" s="784"/>
      <c r="H82" s="669"/>
      <c r="I82" s="788"/>
      <c r="J82" s="845"/>
      <c r="K82" s="685"/>
      <c r="L82" s="686"/>
      <c r="M82" s="687"/>
      <c r="N82" s="688"/>
      <c r="O82" s="843" t="s">
        <v>16</v>
      </c>
      <c r="P82" s="844"/>
      <c r="Q82" s="685"/>
      <c r="R82" s="686"/>
      <c r="S82" s="687"/>
      <c r="T82" s="688"/>
      <c r="U82" s="840" t="s">
        <v>16</v>
      </c>
      <c r="V82" s="842"/>
      <c r="W82" s="845"/>
      <c r="X82" s="845"/>
      <c r="Y82" s="845"/>
      <c r="Z82" s="685"/>
      <c r="AA82" s="686"/>
      <c r="AB82" s="687"/>
      <c r="AC82" s="688"/>
      <c r="AD82" s="690"/>
      <c r="AE82" s="691"/>
      <c r="AF82" s="685"/>
      <c r="AG82" s="686"/>
      <c r="AH82" s="687"/>
      <c r="AI82" s="688"/>
      <c r="AJ82" s="690"/>
      <c r="AK82" s="691"/>
      <c r="AL82" s="685"/>
      <c r="AM82" s="686"/>
      <c r="AN82" s="687"/>
      <c r="AO82" s="688"/>
      <c r="AP82" s="690"/>
      <c r="AQ82" s="691"/>
      <c r="AR82" s="685"/>
      <c r="AS82" s="686"/>
      <c r="AT82" s="687"/>
      <c r="AU82" s="688"/>
      <c r="AV82" s="690"/>
      <c r="AW82" s="691"/>
      <c r="AX82" s="685"/>
      <c r="AY82" s="686"/>
      <c r="AZ82" s="687"/>
      <c r="BA82" s="688"/>
      <c r="BB82" s="690"/>
      <c r="BC82" s="691"/>
      <c r="BD82" s="685"/>
      <c r="BE82" s="686"/>
      <c r="BF82" s="687"/>
      <c r="BG82" s="688"/>
      <c r="BH82" s="690"/>
      <c r="BI82" s="691"/>
      <c r="BJ82" s="839"/>
      <c r="BK82" s="840"/>
      <c r="BL82" s="841"/>
      <c r="BM82" s="135"/>
      <c r="BN82" s="135"/>
    </row>
    <row r="83" spans="1:66" ht="24.95" customHeight="1">
      <c r="A83" s="135"/>
      <c r="B83" s="768" t="str">
        <f>IF(ROSTER!B24="","",ROSTER!B24)</f>
        <v/>
      </c>
      <c r="C83" s="789" t="str">
        <f>IF(ROSTER!C$24="","",ROSTER!C$24)</f>
        <v/>
      </c>
      <c r="D83" s="790"/>
      <c r="E83" s="791"/>
      <c r="F83" s="697">
        <f>F25</f>
        <v>0</v>
      </c>
      <c r="G83" s="784"/>
      <c r="H83" s="773">
        <f>IF(F25=0,0,H25/F25%)</f>
        <v>0</v>
      </c>
      <c r="I83" s="774"/>
      <c r="J83" s="845">
        <f>IF(F25=0,0,J25/F25)</f>
        <v>0</v>
      </c>
      <c r="K83" s="685">
        <f>IF($F25=0,0,K25/$F25)</f>
        <v>0</v>
      </c>
      <c r="L83" s="686"/>
      <c r="M83" s="687">
        <f>IF($F25=0,0,M25/$F25)</f>
        <v>0</v>
      </c>
      <c r="N83" s="688"/>
      <c r="O83" s="843">
        <f>M83+K83</f>
        <v>0</v>
      </c>
      <c r="P83" s="844"/>
      <c r="Q83" s="685">
        <f>IF($F25=0,0,Q25/$F25)</f>
        <v>0</v>
      </c>
      <c r="R83" s="686"/>
      <c r="S83" s="687">
        <f>IF($F25=0,0,S25/$F25)</f>
        <v>0</v>
      </c>
      <c r="T83" s="688"/>
      <c r="U83" s="840">
        <f>S83-Q83</f>
        <v>0</v>
      </c>
      <c r="V83" s="842"/>
      <c r="W83" s="845">
        <f>IF(F25=0,0,W25/F25)</f>
        <v>0</v>
      </c>
      <c r="X83" s="845">
        <f>IF(F25=0,0,X25/F25)</f>
        <v>0</v>
      </c>
      <c r="Y83" s="845">
        <f>IF(F25=0,0,Y25/F25)</f>
        <v>0</v>
      </c>
      <c r="Z83" s="685">
        <f>IF($F25=0,0,Z25/$F25)</f>
        <v>0</v>
      </c>
      <c r="AA83" s="686"/>
      <c r="AB83" s="687">
        <f>IF($F25=0,0,AB25/$F25)</f>
        <v>0</v>
      </c>
      <c r="AC83" s="688"/>
      <c r="AD83" s="690">
        <f>IF(Z83=0,0,(AB83/Z83)*100)</f>
        <v>0</v>
      </c>
      <c r="AE83" s="691"/>
      <c r="AF83" s="685">
        <f>IF($F25=0,0,AF25/$F25)</f>
        <v>0</v>
      </c>
      <c r="AG83" s="686"/>
      <c r="AH83" s="687">
        <f>IF($F25=0,0,AH25/$F25)</f>
        <v>0</v>
      </c>
      <c r="AI83" s="688"/>
      <c r="AJ83" s="690">
        <f>IF(AF83=0,0,(AH83/AF83)*100)</f>
        <v>0</v>
      </c>
      <c r="AK83" s="691"/>
      <c r="AL83" s="685">
        <f>IF($F25=0,0,AL25/$F25)</f>
        <v>0</v>
      </c>
      <c r="AM83" s="686"/>
      <c r="AN83" s="687">
        <f>IF($F25=0,0,AN25/$F25)</f>
        <v>0</v>
      </c>
      <c r="AO83" s="688"/>
      <c r="AP83" s="690">
        <f>IF(AL83=0,0,(AN83/AL83)*100)</f>
        <v>0</v>
      </c>
      <c r="AQ83" s="691"/>
      <c r="AR83" s="685">
        <f>Z83+AF83+AL83</f>
        <v>0</v>
      </c>
      <c r="AS83" s="686"/>
      <c r="AT83" s="687">
        <f>AB83+AH83+AN83</f>
        <v>0</v>
      </c>
      <c r="AU83" s="688"/>
      <c r="AV83" s="690">
        <f>IF(AR83=0,0,(AT83/AR83)*100)</f>
        <v>0</v>
      </c>
      <c r="AW83" s="691"/>
      <c r="AX83" s="685">
        <f>IF($F25=0,0,AX25/$F25)</f>
        <v>0</v>
      </c>
      <c r="AY83" s="686"/>
      <c r="AZ83" s="687">
        <f>IF($F25=0,0,AZ25/$F25)</f>
        <v>0</v>
      </c>
      <c r="BA83" s="688"/>
      <c r="BB83" s="690">
        <f>IF(AX83=0,0,(AZ83/AX83)*100)</f>
        <v>0</v>
      </c>
      <c r="BC83" s="691"/>
      <c r="BD83" s="685">
        <f>Z83+AF83+AL83+AX83</f>
        <v>0</v>
      </c>
      <c r="BE83" s="686"/>
      <c r="BF83" s="687">
        <f>AB83+AH83+AN83+AZ83</f>
        <v>0</v>
      </c>
      <c r="BG83" s="688"/>
      <c r="BH83" s="690">
        <f>IF(BD83=0,0,(BF83/BD83)*100)</f>
        <v>0</v>
      </c>
      <c r="BI83" s="691"/>
      <c r="BJ83" s="839">
        <f>(AB83*2)+(AH83*2)+(AN83*3)+AZ83</f>
        <v>0</v>
      </c>
      <c r="BK83" s="840"/>
      <c r="BL83" s="841"/>
      <c r="BM83" s="135"/>
      <c r="BN83" s="135"/>
    </row>
    <row r="84" spans="1:66" ht="24.95" customHeight="1">
      <c r="A84" s="135"/>
      <c r="B84" s="759"/>
      <c r="C84" s="785" t="str">
        <f>IF(ROSTER!D$24="","",ROSTER!D$24)</f>
        <v/>
      </c>
      <c r="D84" s="786"/>
      <c r="E84" s="787"/>
      <c r="F84" s="697"/>
      <c r="G84" s="784"/>
      <c r="H84" s="669"/>
      <c r="I84" s="788"/>
      <c r="J84" s="845"/>
      <c r="K84" s="685"/>
      <c r="L84" s="686"/>
      <c r="M84" s="687"/>
      <c r="N84" s="688"/>
      <c r="O84" s="843" t="s">
        <v>16</v>
      </c>
      <c r="P84" s="844"/>
      <c r="Q84" s="685"/>
      <c r="R84" s="686"/>
      <c r="S84" s="687"/>
      <c r="T84" s="688"/>
      <c r="U84" s="840" t="s">
        <v>16</v>
      </c>
      <c r="V84" s="842"/>
      <c r="W84" s="845"/>
      <c r="X84" s="845"/>
      <c r="Y84" s="845"/>
      <c r="Z84" s="685"/>
      <c r="AA84" s="686"/>
      <c r="AB84" s="687"/>
      <c r="AC84" s="688"/>
      <c r="AD84" s="690"/>
      <c r="AE84" s="691"/>
      <c r="AF84" s="685"/>
      <c r="AG84" s="686"/>
      <c r="AH84" s="687"/>
      <c r="AI84" s="688"/>
      <c r="AJ84" s="690"/>
      <c r="AK84" s="691"/>
      <c r="AL84" s="685"/>
      <c r="AM84" s="686"/>
      <c r="AN84" s="687"/>
      <c r="AO84" s="688"/>
      <c r="AP84" s="690"/>
      <c r="AQ84" s="691"/>
      <c r="AR84" s="685"/>
      <c r="AS84" s="686"/>
      <c r="AT84" s="687"/>
      <c r="AU84" s="688"/>
      <c r="AV84" s="690"/>
      <c r="AW84" s="691"/>
      <c r="AX84" s="685"/>
      <c r="AY84" s="686"/>
      <c r="AZ84" s="687"/>
      <c r="BA84" s="688"/>
      <c r="BB84" s="690"/>
      <c r="BC84" s="691"/>
      <c r="BD84" s="685"/>
      <c r="BE84" s="686"/>
      <c r="BF84" s="687"/>
      <c r="BG84" s="688"/>
      <c r="BH84" s="690"/>
      <c r="BI84" s="691"/>
      <c r="BJ84" s="839"/>
      <c r="BK84" s="840"/>
      <c r="BL84" s="841"/>
      <c r="BM84" s="135"/>
      <c r="BN84" s="135"/>
    </row>
    <row r="85" spans="1:66" ht="24.95" customHeight="1">
      <c r="A85" s="135"/>
      <c r="B85" s="768" t="str">
        <f>IF(ROSTER!B26="","",ROSTER!B26)</f>
        <v/>
      </c>
      <c r="C85" s="789" t="str">
        <f>IF(ROSTER!C$26="","",ROSTER!C$26)</f>
        <v/>
      </c>
      <c r="D85" s="790"/>
      <c r="E85" s="791"/>
      <c r="F85" s="697">
        <f>F27</f>
        <v>0</v>
      </c>
      <c r="G85" s="784"/>
      <c r="H85" s="773">
        <f>IF(F27=0,0,H27/F27%)</f>
        <v>0</v>
      </c>
      <c r="I85" s="774"/>
      <c r="J85" s="845">
        <f>IF(F27=0,0,J27/F27)</f>
        <v>0</v>
      </c>
      <c r="K85" s="685">
        <f>IF($F27=0,0,K27/$F27)</f>
        <v>0</v>
      </c>
      <c r="L85" s="686"/>
      <c r="M85" s="687">
        <f>IF($F27=0,0,M27/$F27)</f>
        <v>0</v>
      </c>
      <c r="N85" s="688"/>
      <c r="O85" s="843">
        <f>M85+K85</f>
        <v>0</v>
      </c>
      <c r="P85" s="844"/>
      <c r="Q85" s="685">
        <f>IF($F27=0,0,Q27/$F27)</f>
        <v>0</v>
      </c>
      <c r="R85" s="686"/>
      <c r="S85" s="687">
        <f>IF($F27=0,0,S27/$F27)</f>
        <v>0</v>
      </c>
      <c r="T85" s="688"/>
      <c r="U85" s="840">
        <f>S85-Q85</f>
        <v>0</v>
      </c>
      <c r="V85" s="842"/>
      <c r="W85" s="845">
        <f>IF(F27=0,0,W27/F27)</f>
        <v>0</v>
      </c>
      <c r="X85" s="845">
        <f>IF(F27=0,0,X27/F27)</f>
        <v>0</v>
      </c>
      <c r="Y85" s="845">
        <f>IF(F27=0,0,Y27/F27)</f>
        <v>0</v>
      </c>
      <c r="Z85" s="685">
        <f>IF($F27=0,0,Z27/$F27)</f>
        <v>0</v>
      </c>
      <c r="AA85" s="686"/>
      <c r="AB85" s="687">
        <f>IF($F27=0,0,AB27/$F27)</f>
        <v>0</v>
      </c>
      <c r="AC85" s="688"/>
      <c r="AD85" s="690">
        <f>IF(Z85=0,0,(AB85/Z85)*100)</f>
        <v>0</v>
      </c>
      <c r="AE85" s="691"/>
      <c r="AF85" s="685">
        <f>IF($F27=0,0,AF27/$F27)</f>
        <v>0</v>
      </c>
      <c r="AG85" s="686"/>
      <c r="AH85" s="687">
        <f>IF($F27=0,0,AH27/$F27)</f>
        <v>0</v>
      </c>
      <c r="AI85" s="688"/>
      <c r="AJ85" s="690">
        <f>IF(AF85=0,0,(AH85/AF85)*100)</f>
        <v>0</v>
      </c>
      <c r="AK85" s="691"/>
      <c r="AL85" s="685">
        <f>IF($F27=0,0,AL27/$F27)</f>
        <v>0</v>
      </c>
      <c r="AM85" s="686"/>
      <c r="AN85" s="687">
        <f>IF($F27=0,0,AN27/$F27)</f>
        <v>0</v>
      </c>
      <c r="AO85" s="688"/>
      <c r="AP85" s="690">
        <f>IF(AL85=0,0,(AN85/AL85)*100)</f>
        <v>0</v>
      </c>
      <c r="AQ85" s="691"/>
      <c r="AR85" s="685">
        <f>Z85+AF85+AL85</f>
        <v>0</v>
      </c>
      <c r="AS85" s="686"/>
      <c r="AT85" s="687">
        <f>AB85+AH85+AN85</f>
        <v>0</v>
      </c>
      <c r="AU85" s="688"/>
      <c r="AV85" s="690">
        <f>IF(AR85=0,0,(AT85/AR85)*100)</f>
        <v>0</v>
      </c>
      <c r="AW85" s="691"/>
      <c r="AX85" s="685">
        <f>IF($F27=0,0,AX27/$F27)</f>
        <v>0</v>
      </c>
      <c r="AY85" s="686"/>
      <c r="AZ85" s="687">
        <f>IF($F27=0,0,AZ27/$F27)</f>
        <v>0</v>
      </c>
      <c r="BA85" s="688"/>
      <c r="BB85" s="690">
        <f>IF(AX85=0,0,(AZ85/AX85)*100)</f>
        <v>0</v>
      </c>
      <c r="BC85" s="691"/>
      <c r="BD85" s="685">
        <f>Z85+AF85+AL85+AX85</f>
        <v>0</v>
      </c>
      <c r="BE85" s="686"/>
      <c r="BF85" s="687">
        <f>AB85+AH85+AN85+AZ85</f>
        <v>0</v>
      </c>
      <c r="BG85" s="688"/>
      <c r="BH85" s="690">
        <f>IF(BD85=0,0,(BF85/BD85)*100)</f>
        <v>0</v>
      </c>
      <c r="BI85" s="691"/>
      <c r="BJ85" s="839">
        <f>(AB85*2)+(AH85*2)+(AN85*3)+AZ85</f>
        <v>0</v>
      </c>
      <c r="BK85" s="840"/>
      <c r="BL85" s="841"/>
      <c r="BM85" s="135"/>
      <c r="BN85" s="135"/>
    </row>
    <row r="86" spans="1:66" ht="24.95" customHeight="1">
      <c r="A86" s="135"/>
      <c r="B86" s="759"/>
      <c r="C86" s="785" t="str">
        <f>IF(ROSTER!D$26="","",ROSTER!D$26)</f>
        <v/>
      </c>
      <c r="D86" s="786"/>
      <c r="E86" s="787"/>
      <c r="F86" s="697"/>
      <c r="G86" s="784"/>
      <c r="H86" s="669"/>
      <c r="I86" s="788"/>
      <c r="J86" s="845"/>
      <c r="K86" s="685"/>
      <c r="L86" s="686"/>
      <c r="M86" s="687"/>
      <c r="N86" s="688"/>
      <c r="O86" s="843" t="s">
        <v>16</v>
      </c>
      <c r="P86" s="844"/>
      <c r="Q86" s="685"/>
      <c r="R86" s="686"/>
      <c r="S86" s="687"/>
      <c r="T86" s="688"/>
      <c r="U86" s="840" t="s">
        <v>16</v>
      </c>
      <c r="V86" s="842"/>
      <c r="W86" s="845"/>
      <c r="X86" s="845"/>
      <c r="Y86" s="845"/>
      <c r="Z86" s="685"/>
      <c r="AA86" s="686"/>
      <c r="AB86" s="687"/>
      <c r="AC86" s="688"/>
      <c r="AD86" s="690"/>
      <c r="AE86" s="691"/>
      <c r="AF86" s="685"/>
      <c r="AG86" s="686"/>
      <c r="AH86" s="687"/>
      <c r="AI86" s="688"/>
      <c r="AJ86" s="690"/>
      <c r="AK86" s="691"/>
      <c r="AL86" s="685"/>
      <c r="AM86" s="686"/>
      <c r="AN86" s="687"/>
      <c r="AO86" s="688"/>
      <c r="AP86" s="690"/>
      <c r="AQ86" s="691"/>
      <c r="AR86" s="685"/>
      <c r="AS86" s="686"/>
      <c r="AT86" s="687"/>
      <c r="AU86" s="688"/>
      <c r="AV86" s="690"/>
      <c r="AW86" s="691"/>
      <c r="AX86" s="685"/>
      <c r="AY86" s="686"/>
      <c r="AZ86" s="687"/>
      <c r="BA86" s="688"/>
      <c r="BB86" s="690"/>
      <c r="BC86" s="691"/>
      <c r="BD86" s="685"/>
      <c r="BE86" s="686"/>
      <c r="BF86" s="687"/>
      <c r="BG86" s="688"/>
      <c r="BH86" s="690"/>
      <c r="BI86" s="691"/>
      <c r="BJ86" s="839"/>
      <c r="BK86" s="840"/>
      <c r="BL86" s="841"/>
      <c r="BM86" s="135"/>
      <c r="BN86" s="135"/>
    </row>
    <row r="87" spans="1:66" ht="24.95" customHeight="1">
      <c r="A87" s="135"/>
      <c r="B87" s="768" t="str">
        <f>IF(ROSTER!B28="","",ROSTER!B28)</f>
        <v/>
      </c>
      <c r="C87" s="789" t="str">
        <f>IF(ROSTER!C$28="","",ROSTER!C$28)</f>
        <v/>
      </c>
      <c r="D87" s="790"/>
      <c r="E87" s="791"/>
      <c r="F87" s="697">
        <f>F29</f>
        <v>0</v>
      </c>
      <c r="G87" s="784"/>
      <c r="H87" s="773">
        <f>IF(F29=0,0,H29/F29%)</f>
        <v>0</v>
      </c>
      <c r="I87" s="774"/>
      <c r="J87" s="845">
        <f>IF(F29=0,0,J29/F29)</f>
        <v>0</v>
      </c>
      <c r="K87" s="685">
        <f>IF($F29=0,0,K29/$F29)</f>
        <v>0</v>
      </c>
      <c r="L87" s="686"/>
      <c r="M87" s="687">
        <f>IF($F29=0,0,M29/$F29)</f>
        <v>0</v>
      </c>
      <c r="N87" s="688"/>
      <c r="O87" s="843">
        <f>M87+K87</f>
        <v>0</v>
      </c>
      <c r="P87" s="844"/>
      <c r="Q87" s="685">
        <f>IF($F29=0,0,Q29/$F29)</f>
        <v>0</v>
      </c>
      <c r="R87" s="686"/>
      <c r="S87" s="687">
        <f>IF($F29=0,0,S29/$F29)</f>
        <v>0</v>
      </c>
      <c r="T87" s="688"/>
      <c r="U87" s="840">
        <f>S87-Q87</f>
        <v>0</v>
      </c>
      <c r="V87" s="842"/>
      <c r="W87" s="845">
        <f>IF(F29=0,0,W29/F29)</f>
        <v>0</v>
      </c>
      <c r="X87" s="845">
        <f>IF(F29=0,0,X29/F29)</f>
        <v>0</v>
      </c>
      <c r="Y87" s="845">
        <f>IF(F29=0,0,Y29/F29)</f>
        <v>0</v>
      </c>
      <c r="Z87" s="685">
        <f>IF($F29=0,0,Z29/$F29)</f>
        <v>0</v>
      </c>
      <c r="AA87" s="686"/>
      <c r="AB87" s="687">
        <f>IF($F29=0,0,AB29/$F29)</f>
        <v>0</v>
      </c>
      <c r="AC87" s="688"/>
      <c r="AD87" s="690">
        <f>IF(Z87=0,0,(AB87/Z87)*100)</f>
        <v>0</v>
      </c>
      <c r="AE87" s="691"/>
      <c r="AF87" s="685">
        <f>IF($F29=0,0,AF29/$F29)</f>
        <v>0</v>
      </c>
      <c r="AG87" s="686"/>
      <c r="AH87" s="687">
        <f>IF($F29=0,0,AH29/$F29)</f>
        <v>0</v>
      </c>
      <c r="AI87" s="688"/>
      <c r="AJ87" s="690">
        <f>IF(AF87=0,0,(AH87/AF87)*100)</f>
        <v>0</v>
      </c>
      <c r="AK87" s="691"/>
      <c r="AL87" s="685">
        <f>IF($F29=0,0,AL29/$F29)</f>
        <v>0</v>
      </c>
      <c r="AM87" s="686"/>
      <c r="AN87" s="687">
        <f>IF($F29=0,0,AN29/$F29)</f>
        <v>0</v>
      </c>
      <c r="AO87" s="688"/>
      <c r="AP87" s="690">
        <f>IF(AL87=0,0,(AN87/AL87)*100)</f>
        <v>0</v>
      </c>
      <c r="AQ87" s="691"/>
      <c r="AR87" s="685">
        <f>Z87+AF87+AL87</f>
        <v>0</v>
      </c>
      <c r="AS87" s="686"/>
      <c r="AT87" s="687">
        <f>AB87+AH87+AN87</f>
        <v>0</v>
      </c>
      <c r="AU87" s="688"/>
      <c r="AV87" s="690">
        <f>IF(AR87=0,0,(AT87/AR87)*100)</f>
        <v>0</v>
      </c>
      <c r="AW87" s="691"/>
      <c r="AX87" s="685">
        <f>IF($F29=0,0,AX29/$F29)</f>
        <v>0</v>
      </c>
      <c r="AY87" s="686"/>
      <c r="AZ87" s="687">
        <f>IF($F29=0,0,AZ29/$F29)</f>
        <v>0</v>
      </c>
      <c r="BA87" s="688"/>
      <c r="BB87" s="690">
        <f>IF(AX87=0,0,(AZ87/AX87)*100)</f>
        <v>0</v>
      </c>
      <c r="BC87" s="691"/>
      <c r="BD87" s="685">
        <f>Z87+AF87+AL87+AX87</f>
        <v>0</v>
      </c>
      <c r="BE87" s="686"/>
      <c r="BF87" s="687">
        <f>AB87+AH87+AN87+AZ87</f>
        <v>0</v>
      </c>
      <c r="BG87" s="688"/>
      <c r="BH87" s="690">
        <f>IF(BD87=0,0,(BF87/BD87)*100)</f>
        <v>0</v>
      </c>
      <c r="BI87" s="691"/>
      <c r="BJ87" s="839">
        <f>(AB87*2)+(AH87*2)+(AN87*3)+AZ87</f>
        <v>0</v>
      </c>
      <c r="BK87" s="840"/>
      <c r="BL87" s="841"/>
      <c r="BM87" s="135"/>
      <c r="BN87" s="135"/>
    </row>
    <row r="88" spans="1:66" ht="24.95" customHeight="1">
      <c r="A88" s="135"/>
      <c r="B88" s="759"/>
      <c r="C88" s="785" t="str">
        <f>IF(ROSTER!D$28="","",ROSTER!D$28)</f>
        <v/>
      </c>
      <c r="D88" s="786"/>
      <c r="E88" s="787"/>
      <c r="F88" s="697"/>
      <c r="G88" s="784"/>
      <c r="H88" s="669"/>
      <c r="I88" s="788"/>
      <c r="J88" s="845"/>
      <c r="K88" s="685"/>
      <c r="L88" s="686"/>
      <c r="M88" s="687"/>
      <c r="N88" s="688"/>
      <c r="O88" s="843" t="s">
        <v>16</v>
      </c>
      <c r="P88" s="844"/>
      <c r="Q88" s="685"/>
      <c r="R88" s="686"/>
      <c r="S88" s="687"/>
      <c r="T88" s="688"/>
      <c r="U88" s="840" t="s">
        <v>16</v>
      </c>
      <c r="V88" s="842"/>
      <c r="W88" s="845"/>
      <c r="X88" s="845"/>
      <c r="Y88" s="845"/>
      <c r="Z88" s="685"/>
      <c r="AA88" s="686"/>
      <c r="AB88" s="687"/>
      <c r="AC88" s="688"/>
      <c r="AD88" s="690"/>
      <c r="AE88" s="691"/>
      <c r="AF88" s="685"/>
      <c r="AG88" s="686"/>
      <c r="AH88" s="687"/>
      <c r="AI88" s="688"/>
      <c r="AJ88" s="690"/>
      <c r="AK88" s="691"/>
      <c r="AL88" s="685"/>
      <c r="AM88" s="686"/>
      <c r="AN88" s="687"/>
      <c r="AO88" s="688"/>
      <c r="AP88" s="690"/>
      <c r="AQ88" s="691"/>
      <c r="AR88" s="685"/>
      <c r="AS88" s="686"/>
      <c r="AT88" s="687"/>
      <c r="AU88" s="688"/>
      <c r="AV88" s="690"/>
      <c r="AW88" s="691"/>
      <c r="AX88" s="685"/>
      <c r="AY88" s="686"/>
      <c r="AZ88" s="687"/>
      <c r="BA88" s="688"/>
      <c r="BB88" s="690"/>
      <c r="BC88" s="691"/>
      <c r="BD88" s="685"/>
      <c r="BE88" s="686"/>
      <c r="BF88" s="687"/>
      <c r="BG88" s="688"/>
      <c r="BH88" s="690"/>
      <c r="BI88" s="691"/>
      <c r="BJ88" s="839"/>
      <c r="BK88" s="840"/>
      <c r="BL88" s="841"/>
      <c r="BM88" s="135"/>
      <c r="BN88" s="135"/>
    </row>
    <row r="89" spans="1:66" ht="24.95" customHeight="1">
      <c r="A89" s="135"/>
      <c r="B89" s="768" t="str">
        <f>IF(ROSTER!B30="","",ROSTER!B30)</f>
        <v/>
      </c>
      <c r="C89" s="789" t="str">
        <f>IF(ROSTER!C$30="","",ROSTER!C$30)</f>
        <v/>
      </c>
      <c r="D89" s="790"/>
      <c r="E89" s="791"/>
      <c r="F89" s="697">
        <f>F31</f>
        <v>0</v>
      </c>
      <c r="G89" s="784"/>
      <c r="H89" s="773">
        <f>IF(F31=0,0,H31/F31%)</f>
        <v>0</v>
      </c>
      <c r="I89" s="774"/>
      <c r="J89" s="845">
        <f>IF(F31=0,0,J31/F31)</f>
        <v>0</v>
      </c>
      <c r="K89" s="685">
        <f>IF($F31=0,0,K31/$F31)</f>
        <v>0</v>
      </c>
      <c r="L89" s="686"/>
      <c r="M89" s="687">
        <f>IF($F31=0,0,M31/$F31)</f>
        <v>0</v>
      </c>
      <c r="N89" s="688"/>
      <c r="O89" s="843">
        <f>M89+K89</f>
        <v>0</v>
      </c>
      <c r="P89" s="844"/>
      <c r="Q89" s="685">
        <f>IF($F31=0,0,Q31/$F31)</f>
        <v>0</v>
      </c>
      <c r="R89" s="686"/>
      <c r="S89" s="687">
        <f>IF($F31=0,0,S31/$F31)</f>
        <v>0</v>
      </c>
      <c r="T89" s="688"/>
      <c r="U89" s="840">
        <f>S89-Q89</f>
        <v>0</v>
      </c>
      <c r="V89" s="842"/>
      <c r="W89" s="845">
        <f>IF(F31=0,0,W31/F31)</f>
        <v>0</v>
      </c>
      <c r="X89" s="845">
        <f>IF(F31=0,0,X31/F31)</f>
        <v>0</v>
      </c>
      <c r="Y89" s="845">
        <f>IF(F31=0,0,Y31/F31)</f>
        <v>0</v>
      </c>
      <c r="Z89" s="685">
        <f>IF($F31=0,0,Z31/$F31)</f>
        <v>0</v>
      </c>
      <c r="AA89" s="686"/>
      <c r="AB89" s="687">
        <f>IF($F31=0,0,AB31/$F31)</f>
        <v>0</v>
      </c>
      <c r="AC89" s="688"/>
      <c r="AD89" s="690">
        <f>IF(Z89=0,0,(AB89/Z89)*100)</f>
        <v>0</v>
      </c>
      <c r="AE89" s="691"/>
      <c r="AF89" s="685">
        <f>IF($F31=0,0,AF31/$F31)</f>
        <v>0</v>
      </c>
      <c r="AG89" s="686"/>
      <c r="AH89" s="687">
        <f>IF($F31=0,0,AH31/$F31)</f>
        <v>0</v>
      </c>
      <c r="AI89" s="688"/>
      <c r="AJ89" s="690">
        <f>IF(AF89=0,0,(AH89/AF89)*100)</f>
        <v>0</v>
      </c>
      <c r="AK89" s="691"/>
      <c r="AL89" s="685">
        <f>IF($F31=0,0,AL31/$F31)</f>
        <v>0</v>
      </c>
      <c r="AM89" s="686"/>
      <c r="AN89" s="687">
        <f>IF($F31=0,0,AN31/$F31)</f>
        <v>0</v>
      </c>
      <c r="AO89" s="688"/>
      <c r="AP89" s="690">
        <f>IF(AL89=0,0,(AN89/AL89)*100)</f>
        <v>0</v>
      </c>
      <c r="AQ89" s="691"/>
      <c r="AR89" s="685">
        <f>Z89+AF89+AL89</f>
        <v>0</v>
      </c>
      <c r="AS89" s="686"/>
      <c r="AT89" s="687">
        <f>AB89+AH89+AN89</f>
        <v>0</v>
      </c>
      <c r="AU89" s="688"/>
      <c r="AV89" s="690">
        <f>IF(AR89=0,0,(AT89/AR89)*100)</f>
        <v>0</v>
      </c>
      <c r="AW89" s="691"/>
      <c r="AX89" s="685">
        <f>IF($F31=0,0,AX31/$F31)</f>
        <v>0</v>
      </c>
      <c r="AY89" s="686"/>
      <c r="AZ89" s="687">
        <f>IF($F31=0,0,AZ31/$F31)</f>
        <v>0</v>
      </c>
      <c r="BA89" s="688"/>
      <c r="BB89" s="690">
        <f>IF(AX89=0,0,(AZ89/AX89)*100)</f>
        <v>0</v>
      </c>
      <c r="BC89" s="691"/>
      <c r="BD89" s="685">
        <f>Z89+AF89+AL89+AX89</f>
        <v>0</v>
      </c>
      <c r="BE89" s="686"/>
      <c r="BF89" s="687">
        <f>AB89+AH89+AN89+AZ89</f>
        <v>0</v>
      </c>
      <c r="BG89" s="688"/>
      <c r="BH89" s="690">
        <f>IF(BD89=0,0,(BF89/BD89)*100)</f>
        <v>0</v>
      </c>
      <c r="BI89" s="691"/>
      <c r="BJ89" s="839">
        <f>(AB89*2)+(AH89*2)+(AN89*3)+AZ89</f>
        <v>0</v>
      </c>
      <c r="BK89" s="840"/>
      <c r="BL89" s="841"/>
      <c r="BM89" s="135"/>
      <c r="BN89" s="135"/>
    </row>
    <row r="90" spans="1:66" ht="24.95" customHeight="1">
      <c r="A90" s="135"/>
      <c r="B90" s="759"/>
      <c r="C90" s="785" t="str">
        <f>IF(ROSTER!D$30="","",ROSTER!D$30)</f>
        <v/>
      </c>
      <c r="D90" s="786"/>
      <c r="E90" s="787"/>
      <c r="F90" s="697"/>
      <c r="G90" s="784"/>
      <c r="H90" s="669"/>
      <c r="I90" s="788"/>
      <c r="J90" s="845"/>
      <c r="K90" s="685"/>
      <c r="L90" s="686"/>
      <c r="M90" s="687"/>
      <c r="N90" s="688"/>
      <c r="O90" s="843" t="s">
        <v>16</v>
      </c>
      <c r="P90" s="844"/>
      <c r="Q90" s="685"/>
      <c r="R90" s="686"/>
      <c r="S90" s="687"/>
      <c r="T90" s="688"/>
      <c r="U90" s="840" t="s">
        <v>16</v>
      </c>
      <c r="V90" s="842"/>
      <c r="W90" s="845"/>
      <c r="X90" s="845"/>
      <c r="Y90" s="845"/>
      <c r="Z90" s="685"/>
      <c r="AA90" s="686"/>
      <c r="AB90" s="687"/>
      <c r="AC90" s="688"/>
      <c r="AD90" s="690"/>
      <c r="AE90" s="691"/>
      <c r="AF90" s="685"/>
      <c r="AG90" s="686"/>
      <c r="AH90" s="687"/>
      <c r="AI90" s="688"/>
      <c r="AJ90" s="690"/>
      <c r="AK90" s="691"/>
      <c r="AL90" s="685"/>
      <c r="AM90" s="686"/>
      <c r="AN90" s="687"/>
      <c r="AO90" s="688"/>
      <c r="AP90" s="690"/>
      <c r="AQ90" s="691"/>
      <c r="AR90" s="685"/>
      <c r="AS90" s="686"/>
      <c r="AT90" s="687"/>
      <c r="AU90" s="688"/>
      <c r="AV90" s="690"/>
      <c r="AW90" s="691"/>
      <c r="AX90" s="685"/>
      <c r="AY90" s="686"/>
      <c r="AZ90" s="687"/>
      <c r="BA90" s="688"/>
      <c r="BB90" s="690"/>
      <c r="BC90" s="691"/>
      <c r="BD90" s="685"/>
      <c r="BE90" s="686"/>
      <c r="BF90" s="687"/>
      <c r="BG90" s="688"/>
      <c r="BH90" s="690"/>
      <c r="BI90" s="691"/>
      <c r="BJ90" s="839"/>
      <c r="BK90" s="840"/>
      <c r="BL90" s="841"/>
      <c r="BM90" s="135"/>
      <c r="BN90" s="135"/>
    </row>
    <row r="91" spans="1:66" ht="24.95" customHeight="1">
      <c r="A91" s="135"/>
      <c r="B91" s="768" t="str">
        <f>IF(ROSTER!B32="","",ROSTER!B32)</f>
        <v/>
      </c>
      <c r="C91" s="789" t="str">
        <f>IF(ROSTER!C$32="","",ROSTER!C$32)</f>
        <v/>
      </c>
      <c r="D91" s="790"/>
      <c r="E91" s="791"/>
      <c r="F91" s="697">
        <f>F33</f>
        <v>0</v>
      </c>
      <c r="G91" s="784"/>
      <c r="H91" s="773">
        <f>IF(F33=0,0,H33/F33%)</f>
        <v>0</v>
      </c>
      <c r="I91" s="774"/>
      <c r="J91" s="845">
        <f>IF(F33=0,0,J33/F33)</f>
        <v>0</v>
      </c>
      <c r="K91" s="685">
        <f>IF($F33=0,0,K33/$F33)</f>
        <v>0</v>
      </c>
      <c r="L91" s="686"/>
      <c r="M91" s="687">
        <f>IF($F33=0,0,M33/$F33)</f>
        <v>0</v>
      </c>
      <c r="N91" s="688"/>
      <c r="O91" s="843">
        <f>M91+K91</f>
        <v>0</v>
      </c>
      <c r="P91" s="844"/>
      <c r="Q91" s="685">
        <f>IF($F33=0,0,Q33/$F33)</f>
        <v>0</v>
      </c>
      <c r="R91" s="686"/>
      <c r="S91" s="687">
        <f>IF($F33=0,0,S33/$F33)</f>
        <v>0</v>
      </c>
      <c r="T91" s="688"/>
      <c r="U91" s="840">
        <f>S91-Q91</f>
        <v>0</v>
      </c>
      <c r="V91" s="842"/>
      <c r="W91" s="845">
        <f>IF(F33=0,0,W33/F33)</f>
        <v>0</v>
      </c>
      <c r="X91" s="845">
        <f>IF(F33=0,0,X33/F33)</f>
        <v>0</v>
      </c>
      <c r="Y91" s="845">
        <f>IF(F33=0,0,Y33/F33)</f>
        <v>0</v>
      </c>
      <c r="Z91" s="685">
        <f>IF($F33=0,0,Z33/$F33)</f>
        <v>0</v>
      </c>
      <c r="AA91" s="686"/>
      <c r="AB91" s="687">
        <f>IF($F33=0,0,AB33/$F33)</f>
        <v>0</v>
      </c>
      <c r="AC91" s="688"/>
      <c r="AD91" s="690">
        <f>IF(Z91=0,0,(AB91/Z91)*100)</f>
        <v>0</v>
      </c>
      <c r="AE91" s="691"/>
      <c r="AF91" s="685">
        <f>IF($F33=0,0,AF33/$F33)</f>
        <v>0</v>
      </c>
      <c r="AG91" s="686"/>
      <c r="AH91" s="687">
        <f>IF($F33=0,0,AH33/$F33)</f>
        <v>0</v>
      </c>
      <c r="AI91" s="688"/>
      <c r="AJ91" s="690">
        <f>IF(AF91=0,0,(AH91/AF91)*100)</f>
        <v>0</v>
      </c>
      <c r="AK91" s="691"/>
      <c r="AL91" s="685">
        <f>IF($F33=0,0,AL33/$F33)</f>
        <v>0</v>
      </c>
      <c r="AM91" s="686"/>
      <c r="AN91" s="687">
        <f>IF($F33=0,0,AN33/$F33)</f>
        <v>0</v>
      </c>
      <c r="AO91" s="688"/>
      <c r="AP91" s="690">
        <f>IF(AL91=0,0,(AN91/AL91)*100)</f>
        <v>0</v>
      </c>
      <c r="AQ91" s="691"/>
      <c r="AR91" s="685">
        <f>Z91+AF91+AL91</f>
        <v>0</v>
      </c>
      <c r="AS91" s="686"/>
      <c r="AT91" s="687">
        <f>AB91+AH91+AN91</f>
        <v>0</v>
      </c>
      <c r="AU91" s="688"/>
      <c r="AV91" s="690">
        <f>IF(AR91=0,0,(AT91/AR91)*100)</f>
        <v>0</v>
      </c>
      <c r="AW91" s="691"/>
      <c r="AX91" s="685">
        <f>IF($F33=0,0,AX33/$F33)</f>
        <v>0</v>
      </c>
      <c r="AY91" s="686"/>
      <c r="AZ91" s="687">
        <f>IF($F33=0,0,AZ33/$F33)</f>
        <v>0</v>
      </c>
      <c r="BA91" s="688"/>
      <c r="BB91" s="690">
        <f>IF(AX91=0,0,(AZ91/AX91)*100)</f>
        <v>0</v>
      </c>
      <c r="BC91" s="691"/>
      <c r="BD91" s="685">
        <f>Z91+AF91+AL91+AX91</f>
        <v>0</v>
      </c>
      <c r="BE91" s="686"/>
      <c r="BF91" s="687">
        <f>AB91+AH91+AN91+AZ91</f>
        <v>0</v>
      </c>
      <c r="BG91" s="688"/>
      <c r="BH91" s="690">
        <f>IF(BD91=0,0,(BF91/BD91)*100)</f>
        <v>0</v>
      </c>
      <c r="BI91" s="691"/>
      <c r="BJ91" s="839">
        <f>(AB91*2)+(AH91*2)+(AN91*3)+AZ91</f>
        <v>0</v>
      </c>
      <c r="BK91" s="840"/>
      <c r="BL91" s="841"/>
      <c r="BM91" s="135"/>
      <c r="BN91" s="135"/>
    </row>
    <row r="92" spans="1:66" ht="24.95" customHeight="1">
      <c r="A92" s="135"/>
      <c r="B92" s="759"/>
      <c r="C92" s="785" t="str">
        <f>IF(ROSTER!D$32="","",ROSTER!D$32)</f>
        <v/>
      </c>
      <c r="D92" s="786"/>
      <c r="E92" s="787"/>
      <c r="F92" s="697"/>
      <c r="G92" s="784"/>
      <c r="H92" s="669"/>
      <c r="I92" s="788"/>
      <c r="J92" s="845"/>
      <c r="K92" s="685"/>
      <c r="L92" s="686"/>
      <c r="M92" s="687"/>
      <c r="N92" s="688"/>
      <c r="O92" s="843" t="s">
        <v>16</v>
      </c>
      <c r="P92" s="844"/>
      <c r="Q92" s="685"/>
      <c r="R92" s="686"/>
      <c r="S92" s="687"/>
      <c r="T92" s="688"/>
      <c r="U92" s="840" t="s">
        <v>16</v>
      </c>
      <c r="V92" s="842"/>
      <c r="W92" s="845"/>
      <c r="X92" s="845"/>
      <c r="Y92" s="845"/>
      <c r="Z92" s="685"/>
      <c r="AA92" s="686"/>
      <c r="AB92" s="687"/>
      <c r="AC92" s="688"/>
      <c r="AD92" s="690"/>
      <c r="AE92" s="691"/>
      <c r="AF92" s="685"/>
      <c r="AG92" s="686"/>
      <c r="AH92" s="687"/>
      <c r="AI92" s="688"/>
      <c r="AJ92" s="690"/>
      <c r="AK92" s="691"/>
      <c r="AL92" s="685"/>
      <c r="AM92" s="686"/>
      <c r="AN92" s="687"/>
      <c r="AO92" s="688"/>
      <c r="AP92" s="690"/>
      <c r="AQ92" s="691"/>
      <c r="AR92" s="685"/>
      <c r="AS92" s="686"/>
      <c r="AT92" s="687"/>
      <c r="AU92" s="688"/>
      <c r="AV92" s="690"/>
      <c r="AW92" s="691"/>
      <c r="AX92" s="685"/>
      <c r="AY92" s="686"/>
      <c r="AZ92" s="687"/>
      <c r="BA92" s="688"/>
      <c r="BB92" s="690"/>
      <c r="BC92" s="691"/>
      <c r="BD92" s="685"/>
      <c r="BE92" s="686"/>
      <c r="BF92" s="687"/>
      <c r="BG92" s="688"/>
      <c r="BH92" s="690"/>
      <c r="BI92" s="691"/>
      <c r="BJ92" s="839"/>
      <c r="BK92" s="840"/>
      <c r="BL92" s="841"/>
      <c r="BM92" s="135"/>
      <c r="BN92" s="135"/>
    </row>
    <row r="93" spans="1:66" ht="24.95" customHeight="1">
      <c r="A93" s="135"/>
      <c r="B93" s="768" t="str">
        <f>IF(ROSTER!B34="","",ROSTER!B34)</f>
        <v/>
      </c>
      <c r="C93" s="789" t="str">
        <f>IF(ROSTER!C$34="","",ROSTER!C$34)</f>
        <v/>
      </c>
      <c r="D93" s="790"/>
      <c r="E93" s="791"/>
      <c r="F93" s="697">
        <f>F35</f>
        <v>0</v>
      </c>
      <c r="G93" s="784"/>
      <c r="H93" s="773">
        <f>IF(F35=0,0,H35/F35%)</f>
        <v>0</v>
      </c>
      <c r="I93" s="774"/>
      <c r="J93" s="845">
        <f>IF(F35=0,0,J35/F35)</f>
        <v>0</v>
      </c>
      <c r="K93" s="685">
        <f>IF($F35=0,0,K35/$F35)</f>
        <v>0</v>
      </c>
      <c r="L93" s="686"/>
      <c r="M93" s="687">
        <f>IF($F35=0,0,M35/$F35)</f>
        <v>0</v>
      </c>
      <c r="N93" s="688"/>
      <c r="O93" s="843">
        <f>M93+K93</f>
        <v>0</v>
      </c>
      <c r="P93" s="844"/>
      <c r="Q93" s="685">
        <f>IF($F35=0,0,Q35/$F35)</f>
        <v>0</v>
      </c>
      <c r="R93" s="686"/>
      <c r="S93" s="687">
        <f>IF($F35=0,0,S35/$F35)</f>
        <v>0</v>
      </c>
      <c r="T93" s="688"/>
      <c r="U93" s="840">
        <f>S93-Q93</f>
        <v>0</v>
      </c>
      <c r="V93" s="842"/>
      <c r="W93" s="845">
        <f>IF(F35=0,0,W35/F35)</f>
        <v>0</v>
      </c>
      <c r="X93" s="845">
        <f>IF(F35=0,0,X35/F35)</f>
        <v>0</v>
      </c>
      <c r="Y93" s="845">
        <f>IF(F35=0,0,Y35/F35)</f>
        <v>0</v>
      </c>
      <c r="Z93" s="685">
        <f>IF($F35=0,0,Z35/$F35)</f>
        <v>0</v>
      </c>
      <c r="AA93" s="686"/>
      <c r="AB93" s="687">
        <f>IF($F35=0,0,AB35/$F35)</f>
        <v>0</v>
      </c>
      <c r="AC93" s="688"/>
      <c r="AD93" s="690">
        <f>IF(Z93=0,0,(AB93/Z93)*100)</f>
        <v>0</v>
      </c>
      <c r="AE93" s="691"/>
      <c r="AF93" s="685">
        <f>IF($F35=0,0,AF35/$F35)</f>
        <v>0</v>
      </c>
      <c r="AG93" s="686"/>
      <c r="AH93" s="687">
        <f>IF($F35=0,0,AH35/$F35)</f>
        <v>0</v>
      </c>
      <c r="AI93" s="688"/>
      <c r="AJ93" s="690">
        <f>IF(AF93=0,0,(AH93/AF93)*100)</f>
        <v>0</v>
      </c>
      <c r="AK93" s="691"/>
      <c r="AL93" s="685">
        <f>IF($F35=0,0,AL35/$F35)</f>
        <v>0</v>
      </c>
      <c r="AM93" s="686"/>
      <c r="AN93" s="687">
        <f>IF($F35=0,0,AN35/$F35)</f>
        <v>0</v>
      </c>
      <c r="AO93" s="688"/>
      <c r="AP93" s="690">
        <f>IF(AL93=0,0,(AN93/AL93)*100)</f>
        <v>0</v>
      </c>
      <c r="AQ93" s="691"/>
      <c r="AR93" s="685">
        <f>Z93+AF93+AL93</f>
        <v>0</v>
      </c>
      <c r="AS93" s="686"/>
      <c r="AT93" s="687">
        <f>AB93+AH93+AN93</f>
        <v>0</v>
      </c>
      <c r="AU93" s="688"/>
      <c r="AV93" s="690">
        <f>IF(AR93=0,0,(AT93/AR93)*100)</f>
        <v>0</v>
      </c>
      <c r="AW93" s="691"/>
      <c r="AX93" s="685">
        <f>IF($F35=0,0,AX35/$F35)</f>
        <v>0</v>
      </c>
      <c r="AY93" s="686"/>
      <c r="AZ93" s="687">
        <f>IF($F35=0,0,AZ35/$F35)</f>
        <v>0</v>
      </c>
      <c r="BA93" s="688"/>
      <c r="BB93" s="690">
        <f>IF(AX93=0,0,(AZ93/AX93)*100)</f>
        <v>0</v>
      </c>
      <c r="BC93" s="691"/>
      <c r="BD93" s="685">
        <f>Z93+AF93+AL93+AX93</f>
        <v>0</v>
      </c>
      <c r="BE93" s="686"/>
      <c r="BF93" s="687">
        <f>AB93+AH93+AN93+AZ93</f>
        <v>0</v>
      </c>
      <c r="BG93" s="688"/>
      <c r="BH93" s="690">
        <f>IF(BD93=0,0,(BF93/BD93)*100)</f>
        <v>0</v>
      </c>
      <c r="BI93" s="691"/>
      <c r="BJ93" s="839">
        <f>(AB93*2)+(AH93*2)+(AN93*3)+AZ93</f>
        <v>0</v>
      </c>
      <c r="BK93" s="840"/>
      <c r="BL93" s="841"/>
      <c r="BM93" s="135"/>
      <c r="BN93" s="135"/>
    </row>
    <row r="94" spans="1:66" ht="24.95" customHeight="1">
      <c r="A94" s="135"/>
      <c r="B94" s="759"/>
      <c r="C94" s="785" t="str">
        <f>IF(ROSTER!D$34="","",ROSTER!D$34)</f>
        <v/>
      </c>
      <c r="D94" s="786"/>
      <c r="E94" s="787"/>
      <c r="F94" s="697"/>
      <c r="G94" s="784"/>
      <c r="H94" s="669"/>
      <c r="I94" s="788"/>
      <c r="J94" s="845"/>
      <c r="K94" s="685"/>
      <c r="L94" s="686"/>
      <c r="M94" s="687"/>
      <c r="N94" s="688"/>
      <c r="O94" s="843" t="s">
        <v>16</v>
      </c>
      <c r="P94" s="844"/>
      <c r="Q94" s="685"/>
      <c r="R94" s="686"/>
      <c r="S94" s="687"/>
      <c r="T94" s="688"/>
      <c r="U94" s="840" t="s">
        <v>16</v>
      </c>
      <c r="V94" s="842"/>
      <c r="W94" s="845"/>
      <c r="X94" s="845"/>
      <c r="Y94" s="845"/>
      <c r="Z94" s="685"/>
      <c r="AA94" s="686"/>
      <c r="AB94" s="687"/>
      <c r="AC94" s="688"/>
      <c r="AD94" s="690"/>
      <c r="AE94" s="691"/>
      <c r="AF94" s="685"/>
      <c r="AG94" s="686"/>
      <c r="AH94" s="687"/>
      <c r="AI94" s="688"/>
      <c r="AJ94" s="690"/>
      <c r="AK94" s="691"/>
      <c r="AL94" s="685"/>
      <c r="AM94" s="686"/>
      <c r="AN94" s="687"/>
      <c r="AO94" s="688"/>
      <c r="AP94" s="690"/>
      <c r="AQ94" s="691"/>
      <c r="AR94" s="685"/>
      <c r="AS94" s="686"/>
      <c r="AT94" s="687"/>
      <c r="AU94" s="688"/>
      <c r="AV94" s="690"/>
      <c r="AW94" s="691"/>
      <c r="AX94" s="685"/>
      <c r="AY94" s="686"/>
      <c r="AZ94" s="687"/>
      <c r="BA94" s="688"/>
      <c r="BB94" s="690"/>
      <c r="BC94" s="691"/>
      <c r="BD94" s="685"/>
      <c r="BE94" s="686"/>
      <c r="BF94" s="687"/>
      <c r="BG94" s="688"/>
      <c r="BH94" s="690"/>
      <c r="BI94" s="691"/>
      <c r="BJ94" s="839"/>
      <c r="BK94" s="840"/>
      <c r="BL94" s="841"/>
      <c r="BM94" s="135"/>
      <c r="BN94" s="135"/>
    </row>
    <row r="95" spans="1:66" ht="24.95" customHeight="1">
      <c r="A95" s="135"/>
      <c r="B95" s="768" t="str">
        <f>IF(ROSTER!B36="","",ROSTER!B36)</f>
        <v/>
      </c>
      <c r="C95" s="789" t="str">
        <f>IF(ROSTER!C$36="","",ROSTER!C$36)</f>
        <v/>
      </c>
      <c r="D95" s="790"/>
      <c r="E95" s="791"/>
      <c r="F95" s="697">
        <f>F37</f>
        <v>0</v>
      </c>
      <c r="G95" s="784"/>
      <c r="H95" s="773">
        <f>IF(F37=0,0,H37/F37%)</f>
        <v>0</v>
      </c>
      <c r="I95" s="774"/>
      <c r="J95" s="845">
        <f>IF(F37=0,0,J37/F37)</f>
        <v>0</v>
      </c>
      <c r="K95" s="685">
        <f>IF($F37=0,0,K37/$F37)</f>
        <v>0</v>
      </c>
      <c r="L95" s="686"/>
      <c r="M95" s="687">
        <f>IF($F37=0,0,M37/$F37)</f>
        <v>0</v>
      </c>
      <c r="N95" s="688"/>
      <c r="O95" s="843">
        <f>M95+K95</f>
        <v>0</v>
      </c>
      <c r="P95" s="844"/>
      <c r="Q95" s="685">
        <f>IF($F37=0,0,Q37/$F37)</f>
        <v>0</v>
      </c>
      <c r="R95" s="686"/>
      <c r="S95" s="687">
        <f>IF($F37=0,0,S37/$F37)</f>
        <v>0</v>
      </c>
      <c r="T95" s="688"/>
      <c r="U95" s="840">
        <f>S95-Q95</f>
        <v>0</v>
      </c>
      <c r="V95" s="842"/>
      <c r="W95" s="845">
        <f>IF(F37=0,0,W37/F37)</f>
        <v>0</v>
      </c>
      <c r="X95" s="845">
        <f>IF(F37=0,0,X37/F37)</f>
        <v>0</v>
      </c>
      <c r="Y95" s="845">
        <f>IF(F37=0,0,Y37/F37)</f>
        <v>0</v>
      </c>
      <c r="Z95" s="685">
        <f>IF($F37=0,0,Z37/$F37)</f>
        <v>0</v>
      </c>
      <c r="AA95" s="686"/>
      <c r="AB95" s="687">
        <f>IF($F37=0,0,AB37/$F37)</f>
        <v>0</v>
      </c>
      <c r="AC95" s="688"/>
      <c r="AD95" s="690">
        <f>IF(Z95=0,0,(AB95/Z95)*100)</f>
        <v>0</v>
      </c>
      <c r="AE95" s="691"/>
      <c r="AF95" s="685">
        <f>IF($F37=0,0,AF37/$F37)</f>
        <v>0</v>
      </c>
      <c r="AG95" s="686"/>
      <c r="AH95" s="687">
        <f>IF($F37=0,0,AH37/$F37)</f>
        <v>0</v>
      </c>
      <c r="AI95" s="688"/>
      <c r="AJ95" s="690">
        <f>IF(AF95=0,0,(AH95/AF95)*100)</f>
        <v>0</v>
      </c>
      <c r="AK95" s="691"/>
      <c r="AL95" s="685">
        <f>IF($F37=0,0,AL37/$F37)</f>
        <v>0</v>
      </c>
      <c r="AM95" s="686"/>
      <c r="AN95" s="687">
        <f>IF($F37=0,0,AN37/$F37)</f>
        <v>0</v>
      </c>
      <c r="AO95" s="688"/>
      <c r="AP95" s="690">
        <f>IF(AL95=0,0,(AN95/AL95)*100)</f>
        <v>0</v>
      </c>
      <c r="AQ95" s="691"/>
      <c r="AR95" s="685">
        <f>Z95+AF95+AL95</f>
        <v>0</v>
      </c>
      <c r="AS95" s="686"/>
      <c r="AT95" s="687">
        <f>AB95+AH95+AN95</f>
        <v>0</v>
      </c>
      <c r="AU95" s="688"/>
      <c r="AV95" s="690">
        <f>IF(AR95=0,0,(AT95/AR95)*100)</f>
        <v>0</v>
      </c>
      <c r="AW95" s="691"/>
      <c r="AX95" s="685">
        <f>IF($F37=0,0,AX37/$F37)</f>
        <v>0</v>
      </c>
      <c r="AY95" s="686"/>
      <c r="AZ95" s="687">
        <f>IF($F37=0,0,AZ37/$F37)</f>
        <v>0</v>
      </c>
      <c r="BA95" s="688"/>
      <c r="BB95" s="690">
        <f>IF(AX95=0,0,(AZ95/AX95)*100)</f>
        <v>0</v>
      </c>
      <c r="BC95" s="691"/>
      <c r="BD95" s="685">
        <f>Z95+AF95+AL95+AX95</f>
        <v>0</v>
      </c>
      <c r="BE95" s="686"/>
      <c r="BF95" s="687">
        <f>AB95+AH95+AN95+AZ95</f>
        <v>0</v>
      </c>
      <c r="BG95" s="688"/>
      <c r="BH95" s="690">
        <f>IF(BD95=0,0,(BF95/BD95)*100)</f>
        <v>0</v>
      </c>
      <c r="BI95" s="691"/>
      <c r="BJ95" s="839">
        <f>(AB95*2)+(AH95*2)+(AN95*3)+AZ95</f>
        <v>0</v>
      </c>
      <c r="BK95" s="840"/>
      <c r="BL95" s="841"/>
      <c r="BM95" s="135"/>
      <c r="BN95" s="135"/>
    </row>
    <row r="96" spans="1:66" ht="24.95" customHeight="1">
      <c r="A96" s="135"/>
      <c r="B96" s="759"/>
      <c r="C96" s="785" t="str">
        <f>IF(ROSTER!D$36="","",ROSTER!D$36)</f>
        <v/>
      </c>
      <c r="D96" s="786"/>
      <c r="E96" s="787"/>
      <c r="F96" s="697"/>
      <c r="G96" s="784"/>
      <c r="H96" s="669"/>
      <c r="I96" s="788"/>
      <c r="J96" s="845"/>
      <c r="K96" s="685"/>
      <c r="L96" s="686"/>
      <c r="M96" s="687"/>
      <c r="N96" s="688"/>
      <c r="O96" s="843" t="s">
        <v>16</v>
      </c>
      <c r="P96" s="844"/>
      <c r="Q96" s="685"/>
      <c r="R96" s="686"/>
      <c r="S96" s="687"/>
      <c r="T96" s="688"/>
      <c r="U96" s="840" t="s">
        <v>16</v>
      </c>
      <c r="V96" s="842"/>
      <c r="W96" s="845"/>
      <c r="X96" s="845"/>
      <c r="Y96" s="845"/>
      <c r="Z96" s="685"/>
      <c r="AA96" s="686"/>
      <c r="AB96" s="687"/>
      <c r="AC96" s="688"/>
      <c r="AD96" s="690"/>
      <c r="AE96" s="691"/>
      <c r="AF96" s="685"/>
      <c r="AG96" s="686"/>
      <c r="AH96" s="687"/>
      <c r="AI96" s="688"/>
      <c r="AJ96" s="690"/>
      <c r="AK96" s="691"/>
      <c r="AL96" s="685"/>
      <c r="AM96" s="686"/>
      <c r="AN96" s="687"/>
      <c r="AO96" s="688"/>
      <c r="AP96" s="690"/>
      <c r="AQ96" s="691"/>
      <c r="AR96" s="685"/>
      <c r="AS96" s="686"/>
      <c r="AT96" s="687"/>
      <c r="AU96" s="688"/>
      <c r="AV96" s="690"/>
      <c r="AW96" s="691"/>
      <c r="AX96" s="685"/>
      <c r="AY96" s="686"/>
      <c r="AZ96" s="687"/>
      <c r="BA96" s="688"/>
      <c r="BB96" s="690"/>
      <c r="BC96" s="691"/>
      <c r="BD96" s="685"/>
      <c r="BE96" s="686"/>
      <c r="BF96" s="687"/>
      <c r="BG96" s="688"/>
      <c r="BH96" s="690"/>
      <c r="BI96" s="691"/>
      <c r="BJ96" s="839"/>
      <c r="BK96" s="840"/>
      <c r="BL96" s="841"/>
      <c r="BM96" s="135"/>
      <c r="BN96" s="135"/>
    </row>
    <row r="97" spans="1:66" ht="24.95" customHeight="1">
      <c r="A97" s="135"/>
      <c r="B97" s="768" t="str">
        <f>IF(ROSTER!B38="","",ROSTER!B38)</f>
        <v/>
      </c>
      <c r="C97" s="789" t="str">
        <f>IF(ROSTER!C$38="","",ROSTER!C$38)</f>
        <v/>
      </c>
      <c r="D97" s="790"/>
      <c r="E97" s="791"/>
      <c r="F97" s="697">
        <f>F39</f>
        <v>0</v>
      </c>
      <c r="G97" s="784"/>
      <c r="H97" s="773">
        <f>IF(F39=0,0,H39/F39%)</f>
        <v>0</v>
      </c>
      <c r="I97" s="774"/>
      <c r="J97" s="845">
        <f>IF(F39=0,0,J39/F39)</f>
        <v>0</v>
      </c>
      <c r="K97" s="685">
        <f>IF($F39=0,0,K39/$F39)</f>
        <v>0</v>
      </c>
      <c r="L97" s="686"/>
      <c r="M97" s="687">
        <f>IF($F39=0,0,M39/$F39)</f>
        <v>0</v>
      </c>
      <c r="N97" s="688"/>
      <c r="O97" s="843">
        <f>M97+K97</f>
        <v>0</v>
      </c>
      <c r="P97" s="844"/>
      <c r="Q97" s="685">
        <f>IF($F39=0,0,Q39/$F39)</f>
        <v>0</v>
      </c>
      <c r="R97" s="686"/>
      <c r="S97" s="687">
        <f>IF($F39=0,0,S39/$F39)</f>
        <v>0</v>
      </c>
      <c r="T97" s="688"/>
      <c r="U97" s="840">
        <f>S97-Q97</f>
        <v>0</v>
      </c>
      <c r="V97" s="842"/>
      <c r="W97" s="845">
        <f>IF(F39=0,0,W39/F39)</f>
        <v>0</v>
      </c>
      <c r="X97" s="845">
        <f>IF(F39=0,0,X39/F39)</f>
        <v>0</v>
      </c>
      <c r="Y97" s="845">
        <f>IF(F39=0,0,Y39/F39)</f>
        <v>0</v>
      </c>
      <c r="Z97" s="685">
        <f>IF($F39=0,0,Z39/$F39)</f>
        <v>0</v>
      </c>
      <c r="AA97" s="686"/>
      <c r="AB97" s="687">
        <f>IF($F39=0,0,AB39/$F39)</f>
        <v>0</v>
      </c>
      <c r="AC97" s="688"/>
      <c r="AD97" s="690">
        <f>IF(Z97=0,0,(AB97/Z97)*100)</f>
        <v>0</v>
      </c>
      <c r="AE97" s="691"/>
      <c r="AF97" s="685">
        <f>IF($F39=0,0,AF39/$F39)</f>
        <v>0</v>
      </c>
      <c r="AG97" s="686"/>
      <c r="AH97" s="687">
        <f>IF($F39=0,0,AH39/$F39)</f>
        <v>0</v>
      </c>
      <c r="AI97" s="688"/>
      <c r="AJ97" s="690">
        <f>IF(AF97=0,0,(AH97/AF97)*100)</f>
        <v>0</v>
      </c>
      <c r="AK97" s="691"/>
      <c r="AL97" s="685">
        <f>IF($F39=0,0,AL39/$F39)</f>
        <v>0</v>
      </c>
      <c r="AM97" s="686"/>
      <c r="AN97" s="687">
        <f>IF($F39=0,0,AN39/$F39)</f>
        <v>0</v>
      </c>
      <c r="AO97" s="688"/>
      <c r="AP97" s="690">
        <f>IF(AL97=0,0,(AN97/AL97)*100)</f>
        <v>0</v>
      </c>
      <c r="AQ97" s="691"/>
      <c r="AR97" s="685">
        <f>Z97+AF97+AL97</f>
        <v>0</v>
      </c>
      <c r="AS97" s="686"/>
      <c r="AT97" s="687">
        <f>AB97+AH97+AN97</f>
        <v>0</v>
      </c>
      <c r="AU97" s="688"/>
      <c r="AV97" s="690">
        <f>IF(AR97=0,0,(AT97/AR97)*100)</f>
        <v>0</v>
      </c>
      <c r="AW97" s="691"/>
      <c r="AX97" s="685">
        <f>IF($F39=0,0,AX39/$F39)</f>
        <v>0</v>
      </c>
      <c r="AY97" s="686"/>
      <c r="AZ97" s="687">
        <f>IF($F39=0,0,AZ39/$F39)</f>
        <v>0</v>
      </c>
      <c r="BA97" s="688"/>
      <c r="BB97" s="690">
        <f>IF(AX97=0,0,(AZ97/AX97)*100)</f>
        <v>0</v>
      </c>
      <c r="BC97" s="691"/>
      <c r="BD97" s="685">
        <f>Z97+AF97+AL97+AX97</f>
        <v>0</v>
      </c>
      <c r="BE97" s="686"/>
      <c r="BF97" s="687">
        <f>AB97+AH97+AN97+AZ97</f>
        <v>0</v>
      </c>
      <c r="BG97" s="688"/>
      <c r="BH97" s="690">
        <f>IF(BD97=0,0,(BF97/BD97)*100)</f>
        <v>0</v>
      </c>
      <c r="BI97" s="691"/>
      <c r="BJ97" s="839">
        <f>(AB97*2)+(AH97*2)+(AN97*3)+AZ97</f>
        <v>0</v>
      </c>
      <c r="BK97" s="840"/>
      <c r="BL97" s="841"/>
      <c r="BM97" s="135"/>
      <c r="BN97" s="135"/>
    </row>
    <row r="98" spans="1:66" ht="24.95" customHeight="1">
      <c r="A98" s="135"/>
      <c r="B98" s="759"/>
      <c r="C98" s="785" t="str">
        <f>IF(ROSTER!D$38="","",ROSTER!D$38)</f>
        <v/>
      </c>
      <c r="D98" s="786"/>
      <c r="E98" s="787"/>
      <c r="F98" s="697"/>
      <c r="G98" s="784"/>
      <c r="H98" s="669"/>
      <c r="I98" s="788"/>
      <c r="J98" s="845"/>
      <c r="K98" s="685"/>
      <c r="L98" s="686"/>
      <c r="M98" s="687"/>
      <c r="N98" s="688"/>
      <c r="O98" s="843" t="s">
        <v>16</v>
      </c>
      <c r="P98" s="844"/>
      <c r="Q98" s="685"/>
      <c r="R98" s="686"/>
      <c r="S98" s="687"/>
      <c r="T98" s="688"/>
      <c r="U98" s="840" t="s">
        <v>16</v>
      </c>
      <c r="V98" s="842"/>
      <c r="W98" s="845"/>
      <c r="X98" s="845"/>
      <c r="Y98" s="845"/>
      <c r="Z98" s="685"/>
      <c r="AA98" s="686"/>
      <c r="AB98" s="687"/>
      <c r="AC98" s="688"/>
      <c r="AD98" s="690"/>
      <c r="AE98" s="691"/>
      <c r="AF98" s="685"/>
      <c r="AG98" s="686"/>
      <c r="AH98" s="687"/>
      <c r="AI98" s="688"/>
      <c r="AJ98" s="690"/>
      <c r="AK98" s="691"/>
      <c r="AL98" s="685"/>
      <c r="AM98" s="686"/>
      <c r="AN98" s="687"/>
      <c r="AO98" s="688"/>
      <c r="AP98" s="690"/>
      <c r="AQ98" s="691"/>
      <c r="AR98" s="685"/>
      <c r="AS98" s="686"/>
      <c r="AT98" s="687"/>
      <c r="AU98" s="688"/>
      <c r="AV98" s="690"/>
      <c r="AW98" s="691"/>
      <c r="AX98" s="685"/>
      <c r="AY98" s="686"/>
      <c r="AZ98" s="687"/>
      <c r="BA98" s="688"/>
      <c r="BB98" s="690"/>
      <c r="BC98" s="691"/>
      <c r="BD98" s="685"/>
      <c r="BE98" s="686"/>
      <c r="BF98" s="687"/>
      <c r="BG98" s="688"/>
      <c r="BH98" s="690"/>
      <c r="BI98" s="691"/>
      <c r="BJ98" s="839"/>
      <c r="BK98" s="840"/>
      <c r="BL98" s="841"/>
      <c r="BM98" s="135"/>
      <c r="BN98" s="135"/>
    </row>
    <row r="99" spans="1:66" ht="24.95" customHeight="1">
      <c r="A99" s="135"/>
      <c r="B99" s="768" t="str">
        <f>IF(ROSTER!B40="","",ROSTER!B40)</f>
        <v/>
      </c>
      <c r="C99" s="789" t="str">
        <f>IF(ROSTER!C$40="","",ROSTER!C$40)</f>
        <v/>
      </c>
      <c r="D99" s="790"/>
      <c r="E99" s="791"/>
      <c r="F99" s="697">
        <f>F41</f>
        <v>0</v>
      </c>
      <c r="G99" s="784"/>
      <c r="H99" s="773">
        <f>IF(F41=0,0,H41/F41%)</f>
        <v>0</v>
      </c>
      <c r="I99" s="774"/>
      <c r="J99" s="845">
        <f>IF(F41=0,0,J41/F41)</f>
        <v>0</v>
      </c>
      <c r="K99" s="685">
        <f>IF($F41=0,0,K41/$F41)</f>
        <v>0</v>
      </c>
      <c r="L99" s="686"/>
      <c r="M99" s="687">
        <f>IF($F41=0,0,M41/$F41)</f>
        <v>0</v>
      </c>
      <c r="N99" s="688"/>
      <c r="O99" s="843">
        <f>M99+K99</f>
        <v>0</v>
      </c>
      <c r="P99" s="844"/>
      <c r="Q99" s="685">
        <f>IF($F41=0,0,Q41/$F41)</f>
        <v>0</v>
      </c>
      <c r="R99" s="686"/>
      <c r="S99" s="687">
        <f>IF($F41=0,0,S41/$F41)</f>
        <v>0</v>
      </c>
      <c r="T99" s="688"/>
      <c r="U99" s="840">
        <f>S99-Q99</f>
        <v>0</v>
      </c>
      <c r="V99" s="842"/>
      <c r="W99" s="845">
        <f>IF(F41=0,0,W41/F41)</f>
        <v>0</v>
      </c>
      <c r="X99" s="845">
        <f>IF(F41=0,0,X41/F41)</f>
        <v>0</v>
      </c>
      <c r="Y99" s="845">
        <f>IF(F41=0,0,Y41/F41)</f>
        <v>0</v>
      </c>
      <c r="Z99" s="685">
        <f>IF($F41=0,0,Z41/$F41)</f>
        <v>0</v>
      </c>
      <c r="AA99" s="686"/>
      <c r="AB99" s="687">
        <f>IF($F41=0,0,AB41/$F41)</f>
        <v>0</v>
      </c>
      <c r="AC99" s="688"/>
      <c r="AD99" s="690">
        <f>IF(Z99=0,0,(AB99/Z99)*100)</f>
        <v>0</v>
      </c>
      <c r="AE99" s="691"/>
      <c r="AF99" s="685">
        <f>IF($F41=0,0,AF41/$F41)</f>
        <v>0</v>
      </c>
      <c r="AG99" s="686"/>
      <c r="AH99" s="687">
        <f>IF($F41=0,0,AH41/$F41)</f>
        <v>0</v>
      </c>
      <c r="AI99" s="688"/>
      <c r="AJ99" s="690">
        <f>IF(AF99=0,0,(AH99/AF99)*100)</f>
        <v>0</v>
      </c>
      <c r="AK99" s="691"/>
      <c r="AL99" s="685">
        <f>IF($F41=0,0,AL41/$F41)</f>
        <v>0</v>
      </c>
      <c r="AM99" s="686"/>
      <c r="AN99" s="687">
        <f>IF($F41=0,0,AN41/$F41)</f>
        <v>0</v>
      </c>
      <c r="AO99" s="688"/>
      <c r="AP99" s="690">
        <f>IF(AL99=0,0,(AN99/AL99)*100)</f>
        <v>0</v>
      </c>
      <c r="AQ99" s="691"/>
      <c r="AR99" s="685">
        <f>Z99+AF99+AL99</f>
        <v>0</v>
      </c>
      <c r="AS99" s="686"/>
      <c r="AT99" s="687">
        <f>AB99+AH99+AN99</f>
        <v>0</v>
      </c>
      <c r="AU99" s="688"/>
      <c r="AV99" s="690">
        <f>IF(AR99=0,0,(AT99/AR99)*100)</f>
        <v>0</v>
      </c>
      <c r="AW99" s="691"/>
      <c r="AX99" s="685">
        <f>IF($F41=0,0,AX41/$F41)</f>
        <v>0</v>
      </c>
      <c r="AY99" s="686"/>
      <c r="AZ99" s="687">
        <f>IF($F41=0,0,AZ41/$F41)</f>
        <v>0</v>
      </c>
      <c r="BA99" s="688"/>
      <c r="BB99" s="690">
        <f>IF(AX99=0,0,(AZ99/AX99)*100)</f>
        <v>0</v>
      </c>
      <c r="BC99" s="691"/>
      <c r="BD99" s="685">
        <f>Z99+AF99+AL99+AX99</f>
        <v>0</v>
      </c>
      <c r="BE99" s="686"/>
      <c r="BF99" s="687">
        <f>AB99+AH99+AN99+AZ99</f>
        <v>0</v>
      </c>
      <c r="BG99" s="688"/>
      <c r="BH99" s="690">
        <f>IF(BD99=0,0,(BF99/BD99)*100)</f>
        <v>0</v>
      </c>
      <c r="BI99" s="691"/>
      <c r="BJ99" s="839">
        <f>(AB99*2)+(AH99*2)+(AN99*3)+AZ99</f>
        <v>0</v>
      </c>
      <c r="BK99" s="840"/>
      <c r="BL99" s="841"/>
      <c r="BM99" s="135"/>
      <c r="BN99" s="135"/>
    </row>
    <row r="100" spans="1:66" ht="24.95" customHeight="1">
      <c r="A100" s="135"/>
      <c r="B100" s="759"/>
      <c r="C100" s="785" t="str">
        <f>IF(ROSTER!D$40="","",ROSTER!D$40)</f>
        <v/>
      </c>
      <c r="D100" s="786"/>
      <c r="E100" s="787"/>
      <c r="F100" s="697"/>
      <c r="G100" s="784"/>
      <c r="H100" s="669"/>
      <c r="I100" s="788"/>
      <c r="J100" s="845"/>
      <c r="K100" s="685"/>
      <c r="L100" s="686"/>
      <c r="M100" s="687"/>
      <c r="N100" s="688"/>
      <c r="O100" s="843" t="s">
        <v>16</v>
      </c>
      <c r="P100" s="844"/>
      <c r="Q100" s="685"/>
      <c r="R100" s="686"/>
      <c r="S100" s="687"/>
      <c r="T100" s="688"/>
      <c r="U100" s="840" t="s">
        <v>16</v>
      </c>
      <c r="V100" s="842"/>
      <c r="W100" s="845"/>
      <c r="X100" s="845"/>
      <c r="Y100" s="845"/>
      <c r="Z100" s="685"/>
      <c r="AA100" s="686"/>
      <c r="AB100" s="687"/>
      <c r="AC100" s="688"/>
      <c r="AD100" s="690"/>
      <c r="AE100" s="691"/>
      <c r="AF100" s="685"/>
      <c r="AG100" s="686"/>
      <c r="AH100" s="687"/>
      <c r="AI100" s="688"/>
      <c r="AJ100" s="690"/>
      <c r="AK100" s="691"/>
      <c r="AL100" s="685"/>
      <c r="AM100" s="686"/>
      <c r="AN100" s="687"/>
      <c r="AO100" s="688"/>
      <c r="AP100" s="690"/>
      <c r="AQ100" s="691"/>
      <c r="AR100" s="685"/>
      <c r="AS100" s="686"/>
      <c r="AT100" s="687"/>
      <c r="AU100" s="688"/>
      <c r="AV100" s="690"/>
      <c r="AW100" s="691"/>
      <c r="AX100" s="685"/>
      <c r="AY100" s="686"/>
      <c r="AZ100" s="687"/>
      <c r="BA100" s="688"/>
      <c r="BB100" s="690"/>
      <c r="BC100" s="691"/>
      <c r="BD100" s="685"/>
      <c r="BE100" s="686"/>
      <c r="BF100" s="687"/>
      <c r="BG100" s="688"/>
      <c r="BH100" s="690"/>
      <c r="BI100" s="691"/>
      <c r="BJ100" s="839"/>
      <c r="BK100" s="840"/>
      <c r="BL100" s="841"/>
      <c r="BM100" s="135"/>
      <c r="BN100" s="135"/>
    </row>
    <row r="101" spans="1:66" ht="24.95" customHeight="1">
      <c r="A101" s="135"/>
      <c r="B101" s="768" t="str">
        <f>IF(ROSTER!B42="","",ROSTER!B42)</f>
        <v/>
      </c>
      <c r="C101" s="789" t="str">
        <f>IF(ROSTER!C$42="","",ROSTER!C$42)</f>
        <v/>
      </c>
      <c r="D101" s="790"/>
      <c r="E101" s="791"/>
      <c r="F101" s="697">
        <f>F43</f>
        <v>0</v>
      </c>
      <c r="G101" s="784"/>
      <c r="H101" s="773">
        <f>IF(F43=0,0,H43/F43%)</f>
        <v>0</v>
      </c>
      <c r="I101" s="774"/>
      <c r="J101" s="845">
        <f>IF(F43=0,0,J43/F43)</f>
        <v>0</v>
      </c>
      <c r="K101" s="685">
        <f>IF($F43=0,0,K43/$F43)</f>
        <v>0</v>
      </c>
      <c r="L101" s="686"/>
      <c r="M101" s="687">
        <f>IF($F43=0,0,M43/$F43)</f>
        <v>0</v>
      </c>
      <c r="N101" s="688"/>
      <c r="O101" s="843">
        <f>M101+K101</f>
        <v>0</v>
      </c>
      <c r="P101" s="844"/>
      <c r="Q101" s="685">
        <f>IF($F43=0,0,Q43/$F43)</f>
        <v>0</v>
      </c>
      <c r="R101" s="686"/>
      <c r="S101" s="687">
        <f>IF($F43=0,0,S43/$F43)</f>
        <v>0</v>
      </c>
      <c r="T101" s="688"/>
      <c r="U101" s="840">
        <f>S101-Q101</f>
        <v>0</v>
      </c>
      <c r="V101" s="842"/>
      <c r="W101" s="845">
        <f>IF(F43=0,0,W43/F43)</f>
        <v>0</v>
      </c>
      <c r="X101" s="845">
        <f>IF(F43=0,0,X43/F43)</f>
        <v>0</v>
      </c>
      <c r="Y101" s="845">
        <f>IF(F43=0,0,Y43/F43)</f>
        <v>0</v>
      </c>
      <c r="Z101" s="685">
        <f>IF($F43=0,0,Z43/$F43)</f>
        <v>0</v>
      </c>
      <c r="AA101" s="686"/>
      <c r="AB101" s="687">
        <f>IF($F43=0,0,AB43/$F43)</f>
        <v>0</v>
      </c>
      <c r="AC101" s="688"/>
      <c r="AD101" s="690">
        <f>IF(Z101=0,0,(AB101/Z101)*100)</f>
        <v>0</v>
      </c>
      <c r="AE101" s="691"/>
      <c r="AF101" s="685">
        <f>IF($F43=0,0,AF43/$F43)</f>
        <v>0</v>
      </c>
      <c r="AG101" s="686"/>
      <c r="AH101" s="687">
        <f>IF($F43=0,0,AH43/$F43)</f>
        <v>0</v>
      </c>
      <c r="AI101" s="688"/>
      <c r="AJ101" s="690">
        <f>IF(AF101=0,0,(AH101/AF101)*100)</f>
        <v>0</v>
      </c>
      <c r="AK101" s="691"/>
      <c r="AL101" s="685">
        <f>IF($F43=0,0,AL43/$F43)</f>
        <v>0</v>
      </c>
      <c r="AM101" s="686"/>
      <c r="AN101" s="687">
        <f>IF($F43=0,0,AN43/$F43)</f>
        <v>0</v>
      </c>
      <c r="AO101" s="688"/>
      <c r="AP101" s="690">
        <f>IF(AL101=0,0,(AN101/AL101)*100)</f>
        <v>0</v>
      </c>
      <c r="AQ101" s="691"/>
      <c r="AR101" s="685">
        <f>Z101+AF101+AL101</f>
        <v>0</v>
      </c>
      <c r="AS101" s="686"/>
      <c r="AT101" s="687">
        <f>AB101+AH101+AN101</f>
        <v>0</v>
      </c>
      <c r="AU101" s="688"/>
      <c r="AV101" s="690">
        <f>IF(AR101=0,0,(AT101/AR101)*100)</f>
        <v>0</v>
      </c>
      <c r="AW101" s="691"/>
      <c r="AX101" s="685">
        <f>IF($F43=0,0,AX43/$F43)</f>
        <v>0</v>
      </c>
      <c r="AY101" s="686"/>
      <c r="AZ101" s="687">
        <f>IF($F43=0,0,AZ43/$F43)</f>
        <v>0</v>
      </c>
      <c r="BA101" s="688"/>
      <c r="BB101" s="690">
        <f>IF(AX101=0,0,(AZ101/AX101)*100)</f>
        <v>0</v>
      </c>
      <c r="BC101" s="691"/>
      <c r="BD101" s="685">
        <f>Z101+AF101+AL101+AX101</f>
        <v>0</v>
      </c>
      <c r="BE101" s="686"/>
      <c r="BF101" s="687">
        <f>AB101+AH101+AN101+AZ101</f>
        <v>0</v>
      </c>
      <c r="BG101" s="688"/>
      <c r="BH101" s="690">
        <f>IF(BD101=0,0,(BF101/BD101)*100)</f>
        <v>0</v>
      </c>
      <c r="BI101" s="691"/>
      <c r="BJ101" s="839">
        <f>(AB101*2)+(AH101*2)+(AN101*3)+AZ101</f>
        <v>0</v>
      </c>
      <c r="BK101" s="840"/>
      <c r="BL101" s="841"/>
      <c r="BM101" s="135"/>
      <c r="BN101" s="135"/>
    </row>
    <row r="102" spans="1:66" ht="24.95" customHeight="1">
      <c r="A102" s="135"/>
      <c r="B102" s="759"/>
      <c r="C102" s="785" t="str">
        <f>IF(ROSTER!D$42="","",ROSTER!D$42)</f>
        <v/>
      </c>
      <c r="D102" s="786"/>
      <c r="E102" s="787"/>
      <c r="F102" s="697"/>
      <c r="G102" s="784"/>
      <c r="H102" s="669"/>
      <c r="I102" s="788"/>
      <c r="J102" s="845"/>
      <c r="K102" s="685"/>
      <c r="L102" s="686"/>
      <c r="M102" s="687"/>
      <c r="N102" s="688"/>
      <c r="O102" s="843" t="s">
        <v>16</v>
      </c>
      <c r="P102" s="844"/>
      <c r="Q102" s="685"/>
      <c r="R102" s="686"/>
      <c r="S102" s="687"/>
      <c r="T102" s="688"/>
      <c r="U102" s="840" t="s">
        <v>16</v>
      </c>
      <c r="V102" s="842"/>
      <c r="W102" s="845"/>
      <c r="X102" s="845"/>
      <c r="Y102" s="845"/>
      <c r="Z102" s="685"/>
      <c r="AA102" s="686"/>
      <c r="AB102" s="687"/>
      <c r="AC102" s="688"/>
      <c r="AD102" s="690"/>
      <c r="AE102" s="691"/>
      <c r="AF102" s="685"/>
      <c r="AG102" s="686"/>
      <c r="AH102" s="687"/>
      <c r="AI102" s="688"/>
      <c r="AJ102" s="690"/>
      <c r="AK102" s="691"/>
      <c r="AL102" s="685"/>
      <c r="AM102" s="686"/>
      <c r="AN102" s="687"/>
      <c r="AO102" s="688"/>
      <c r="AP102" s="690"/>
      <c r="AQ102" s="691"/>
      <c r="AR102" s="685"/>
      <c r="AS102" s="686"/>
      <c r="AT102" s="687"/>
      <c r="AU102" s="688"/>
      <c r="AV102" s="690"/>
      <c r="AW102" s="691"/>
      <c r="AX102" s="685"/>
      <c r="AY102" s="686"/>
      <c r="AZ102" s="687"/>
      <c r="BA102" s="688"/>
      <c r="BB102" s="690"/>
      <c r="BC102" s="691"/>
      <c r="BD102" s="685"/>
      <c r="BE102" s="686"/>
      <c r="BF102" s="687"/>
      <c r="BG102" s="688"/>
      <c r="BH102" s="690"/>
      <c r="BI102" s="691"/>
      <c r="BJ102" s="839"/>
      <c r="BK102" s="840"/>
      <c r="BL102" s="841"/>
      <c r="BM102" s="135"/>
      <c r="BN102" s="135"/>
    </row>
    <row r="103" spans="1:66" ht="24.95" customHeight="1">
      <c r="A103" s="135"/>
      <c r="B103" s="768" t="str">
        <f>IF(ROSTER!B44="","",ROSTER!B44)</f>
        <v/>
      </c>
      <c r="C103" s="789" t="str">
        <f>IF(ROSTER!C$44="","",ROSTER!C$44)</f>
        <v/>
      </c>
      <c r="D103" s="790"/>
      <c r="E103" s="791"/>
      <c r="F103" s="667">
        <f>F45</f>
        <v>0</v>
      </c>
      <c r="G103" s="763"/>
      <c r="H103" s="773">
        <f>IF(F45=0,0,H45/F45%)</f>
        <v>0</v>
      </c>
      <c r="I103" s="774"/>
      <c r="J103" s="720">
        <f>IF(F45=0,0,J45/F45)</f>
        <v>0</v>
      </c>
      <c r="K103" s="685">
        <f>IF($F45=0,0,K45/$F45)</f>
        <v>0</v>
      </c>
      <c r="L103" s="686"/>
      <c r="M103" s="687">
        <f>IF($F45=0,0,M45/$F45)</f>
        <v>0</v>
      </c>
      <c r="N103" s="688"/>
      <c r="O103" s="843">
        <f>M103+K103</f>
        <v>0</v>
      </c>
      <c r="P103" s="844"/>
      <c r="Q103" s="685">
        <f>IF($F45=0,0,Q45/$F45)</f>
        <v>0</v>
      </c>
      <c r="R103" s="686"/>
      <c r="S103" s="687">
        <f>IF($F45=0,0,S45/$F45)</f>
        <v>0</v>
      </c>
      <c r="T103" s="688"/>
      <c r="U103" s="840">
        <f>S103-Q103</f>
        <v>0</v>
      </c>
      <c r="V103" s="842"/>
      <c r="W103" s="845">
        <f>IF(F45=0,0,W45/F45)</f>
        <v>0</v>
      </c>
      <c r="X103" s="845">
        <f>IF(F45=0,0,X45/F45)</f>
        <v>0</v>
      </c>
      <c r="Y103" s="845">
        <f>IF(F45=0,0,Y45/F45)</f>
        <v>0</v>
      </c>
      <c r="Z103" s="685">
        <f>IF($F45=0,0,Z45/$F45)</f>
        <v>0</v>
      </c>
      <c r="AA103" s="686"/>
      <c r="AB103" s="687">
        <f>IF($F45=0,0,AB45/$F45)</f>
        <v>0</v>
      </c>
      <c r="AC103" s="688"/>
      <c r="AD103" s="690">
        <f>IF(Z103=0,0,(AB103/Z103)*100)</f>
        <v>0</v>
      </c>
      <c r="AE103" s="691"/>
      <c r="AF103" s="685">
        <f>IF($F45=0,0,AF45/$F45)</f>
        <v>0</v>
      </c>
      <c r="AG103" s="686"/>
      <c r="AH103" s="687">
        <f>IF($F45=0,0,AH45/$F45)</f>
        <v>0</v>
      </c>
      <c r="AI103" s="688"/>
      <c r="AJ103" s="690">
        <f>IF(AF103=0,0,(AH103/AF103)*100)</f>
        <v>0</v>
      </c>
      <c r="AK103" s="691"/>
      <c r="AL103" s="685">
        <f>IF($F45=0,0,AL45/$F45)</f>
        <v>0</v>
      </c>
      <c r="AM103" s="686"/>
      <c r="AN103" s="687">
        <f>IF($F45=0,0,AN45/$F45)</f>
        <v>0</v>
      </c>
      <c r="AO103" s="688"/>
      <c r="AP103" s="690">
        <f>IF(AL103=0,0,(AN103/AL103)*100)</f>
        <v>0</v>
      </c>
      <c r="AQ103" s="691"/>
      <c r="AR103" s="685">
        <f>Z103+AF103+AL103</f>
        <v>0</v>
      </c>
      <c r="AS103" s="686"/>
      <c r="AT103" s="687">
        <f>AB103+AH103+AN103</f>
        <v>0</v>
      </c>
      <c r="AU103" s="688"/>
      <c r="AV103" s="690">
        <f>IF(AR103=0,0,(AT103/AR103)*100)</f>
        <v>0</v>
      </c>
      <c r="AW103" s="691"/>
      <c r="AX103" s="685">
        <f>IF($F45=0,0,AX45/$F45)</f>
        <v>0</v>
      </c>
      <c r="AY103" s="686"/>
      <c r="AZ103" s="687">
        <f>IF($F45=0,0,AZ45/$F45)</f>
        <v>0</v>
      </c>
      <c r="BA103" s="688"/>
      <c r="BB103" s="690">
        <f>IF(AX103=0,0,(AZ103/AX103)*100)</f>
        <v>0</v>
      </c>
      <c r="BC103" s="691"/>
      <c r="BD103" s="685">
        <f>Z103+AF103+AL103+AX103</f>
        <v>0</v>
      </c>
      <c r="BE103" s="686"/>
      <c r="BF103" s="687">
        <f>AB103+AH103+AN103+AZ103</f>
        <v>0</v>
      </c>
      <c r="BG103" s="688"/>
      <c r="BH103" s="690">
        <f>IF(BD103=0,0,(BF103/BD103)*100)</f>
        <v>0</v>
      </c>
      <c r="BI103" s="691"/>
      <c r="BJ103" s="839">
        <f>(AB103*2)+(AH103*2)+(AN103*3)+AZ103</f>
        <v>0</v>
      </c>
      <c r="BK103" s="840"/>
      <c r="BL103" s="841"/>
      <c r="BM103" s="135"/>
      <c r="BN103" s="135"/>
    </row>
    <row r="104" spans="1:66" ht="24.95" customHeight="1">
      <c r="A104" s="135"/>
      <c r="B104" s="759"/>
      <c r="C104" s="785" t="str">
        <f>IF(ROSTER!D$44="","",ROSTER!D$44)</f>
        <v/>
      </c>
      <c r="D104" s="786"/>
      <c r="E104" s="787"/>
      <c r="F104" s="669"/>
      <c r="G104" s="788"/>
      <c r="H104" s="669"/>
      <c r="I104" s="788"/>
      <c r="J104" s="855"/>
      <c r="K104" s="685"/>
      <c r="L104" s="686"/>
      <c r="M104" s="687"/>
      <c r="N104" s="688"/>
      <c r="O104" s="843" t="s">
        <v>16</v>
      </c>
      <c r="P104" s="844"/>
      <c r="Q104" s="685"/>
      <c r="R104" s="686"/>
      <c r="S104" s="687"/>
      <c r="T104" s="688"/>
      <c r="U104" s="840" t="s">
        <v>16</v>
      </c>
      <c r="V104" s="842"/>
      <c r="W104" s="845"/>
      <c r="X104" s="845"/>
      <c r="Y104" s="845"/>
      <c r="Z104" s="685"/>
      <c r="AA104" s="686"/>
      <c r="AB104" s="687"/>
      <c r="AC104" s="688"/>
      <c r="AD104" s="690"/>
      <c r="AE104" s="691"/>
      <c r="AF104" s="685"/>
      <c r="AG104" s="686"/>
      <c r="AH104" s="687"/>
      <c r="AI104" s="688"/>
      <c r="AJ104" s="690"/>
      <c r="AK104" s="691"/>
      <c r="AL104" s="685"/>
      <c r="AM104" s="686"/>
      <c r="AN104" s="687"/>
      <c r="AO104" s="688"/>
      <c r="AP104" s="690"/>
      <c r="AQ104" s="691"/>
      <c r="AR104" s="685"/>
      <c r="AS104" s="686"/>
      <c r="AT104" s="687"/>
      <c r="AU104" s="688"/>
      <c r="AV104" s="690"/>
      <c r="AW104" s="691"/>
      <c r="AX104" s="685"/>
      <c r="AY104" s="686"/>
      <c r="AZ104" s="687"/>
      <c r="BA104" s="688"/>
      <c r="BB104" s="690"/>
      <c r="BC104" s="691"/>
      <c r="BD104" s="685"/>
      <c r="BE104" s="686"/>
      <c r="BF104" s="687"/>
      <c r="BG104" s="688"/>
      <c r="BH104" s="690"/>
      <c r="BI104" s="691"/>
      <c r="BJ104" s="839"/>
      <c r="BK104" s="840"/>
      <c r="BL104" s="841"/>
      <c r="BM104" s="135"/>
      <c r="BN104" s="135"/>
    </row>
    <row r="105" spans="1:66" ht="24.95" customHeight="1">
      <c r="A105" s="135"/>
      <c r="B105" s="768" t="str">
        <f>IF(ROSTER!B46="","",ROSTER!B46)</f>
        <v/>
      </c>
      <c r="C105" s="789" t="str">
        <f>IF(ROSTER!C$46="","",ROSTER!C$46)</f>
        <v/>
      </c>
      <c r="D105" s="790"/>
      <c r="E105" s="791"/>
      <c r="F105" s="667">
        <f>F47</f>
        <v>0</v>
      </c>
      <c r="G105" s="763"/>
      <c r="H105" s="773">
        <f>IF(F47=0,0,H47/F47%)</f>
        <v>0</v>
      </c>
      <c r="I105" s="774"/>
      <c r="J105" s="720">
        <f>IF(F47=0,0,J47/F47)</f>
        <v>0</v>
      </c>
      <c r="K105" s="830">
        <f>IF($F47=0,0,K47/$F47)</f>
        <v>0</v>
      </c>
      <c r="L105" s="856"/>
      <c r="M105" s="826">
        <f>IF($F47=0,0,M47/$F47)</f>
        <v>0</v>
      </c>
      <c r="N105" s="827"/>
      <c r="O105" s="834">
        <f>M105+K105</f>
        <v>0</v>
      </c>
      <c r="P105" s="835"/>
      <c r="Q105" s="830">
        <f>IF($F47=0,0,Q47/$F47)</f>
        <v>0</v>
      </c>
      <c r="R105" s="856"/>
      <c r="S105" s="826">
        <f>IF($F47=0,0,S47/$F47)</f>
        <v>0</v>
      </c>
      <c r="T105" s="827"/>
      <c r="U105" s="837">
        <f>S105-Q105</f>
        <v>0</v>
      </c>
      <c r="V105" s="838"/>
      <c r="W105" s="720">
        <f>IF(F47=0,0,W47/F47)</f>
        <v>0</v>
      </c>
      <c r="X105" s="720">
        <f>IF(F47=0,0,X47/F47)</f>
        <v>0</v>
      </c>
      <c r="Y105" s="720">
        <f>IF(F47=0,0,Y47/F47)</f>
        <v>0</v>
      </c>
      <c r="Z105" s="830">
        <f>IF($F47=0,0,Z47/$F47)</f>
        <v>0</v>
      </c>
      <c r="AA105" s="856"/>
      <c r="AB105" s="826">
        <f>IF($F47=0,0,AB47/$F47)</f>
        <v>0</v>
      </c>
      <c r="AC105" s="827"/>
      <c r="AD105" s="731">
        <f>IF(Z105=0,0,(AB105/Z105)*100)</f>
        <v>0</v>
      </c>
      <c r="AE105" s="732"/>
      <c r="AF105" s="830">
        <f>IF($F47=0,0,AF47/$F47)</f>
        <v>0</v>
      </c>
      <c r="AG105" s="856"/>
      <c r="AH105" s="826">
        <f>IF($F47=0,0,AH47/$F47)</f>
        <v>0</v>
      </c>
      <c r="AI105" s="827"/>
      <c r="AJ105" s="731">
        <f>IF(AF105=0,0,(AH105/AF105)*100)</f>
        <v>0</v>
      </c>
      <c r="AK105" s="732"/>
      <c r="AL105" s="830">
        <f>IF($F47=0,0,AL47/$F47)</f>
        <v>0</v>
      </c>
      <c r="AM105" s="856"/>
      <c r="AN105" s="826">
        <f>IF($F47=0,0,AN47/$F47)</f>
        <v>0</v>
      </c>
      <c r="AO105" s="827"/>
      <c r="AP105" s="731">
        <f>IF(AL105=0,0,(AN105/AL105)*100)</f>
        <v>0</v>
      </c>
      <c r="AQ105" s="732"/>
      <c r="AR105" s="830">
        <f>Z105+AF105+AL105</f>
        <v>0</v>
      </c>
      <c r="AS105" s="856"/>
      <c r="AT105" s="826">
        <f>AB105+AH105+AN105</f>
        <v>0</v>
      </c>
      <c r="AU105" s="827"/>
      <c r="AV105" s="731">
        <f>IF(AR105=0,0,(AT105/AR105)*100)</f>
        <v>0</v>
      </c>
      <c r="AW105" s="732"/>
      <c r="AX105" s="830">
        <f>IF($F47=0,0,AX47/$F47)</f>
        <v>0</v>
      </c>
      <c r="AY105" s="856"/>
      <c r="AZ105" s="826">
        <f>IF($F47=0,0,AZ47/$F47)</f>
        <v>0</v>
      </c>
      <c r="BA105" s="827"/>
      <c r="BB105" s="731">
        <f>IF(AX105=0,0,(AZ105/AX105)*100)</f>
        <v>0</v>
      </c>
      <c r="BC105" s="732"/>
      <c r="BD105" s="830">
        <f>Z105+AF105+AL105+AX105</f>
        <v>0</v>
      </c>
      <c r="BE105" s="856"/>
      <c r="BF105" s="826">
        <f>AB105+AH105+AN105+AZ105</f>
        <v>0</v>
      </c>
      <c r="BG105" s="827"/>
      <c r="BH105" s="731">
        <f>IF(BD105=0,0,(BF105/BD105)*100)</f>
        <v>0</v>
      </c>
      <c r="BI105" s="732"/>
      <c r="BJ105" s="885">
        <f>(AB105*2)+(AH105*2)+(AN105*3)+AZ105</f>
        <v>0</v>
      </c>
      <c r="BK105" s="837"/>
      <c r="BL105" s="886"/>
      <c r="BM105" s="135"/>
      <c r="BN105" s="135"/>
    </row>
    <row r="106" spans="1:66" ht="24.95" customHeight="1" thickBot="1">
      <c r="A106" s="135"/>
      <c r="B106" s="759"/>
      <c r="C106" s="785" t="str">
        <f>IF(ROSTER!D$46="","",ROSTER!D$46)</f>
        <v/>
      </c>
      <c r="D106" s="786"/>
      <c r="E106" s="787"/>
      <c r="F106" s="667"/>
      <c r="G106" s="763"/>
      <c r="H106" s="669"/>
      <c r="I106" s="788"/>
      <c r="J106" s="880"/>
      <c r="K106" s="857"/>
      <c r="L106" s="858"/>
      <c r="M106" s="859"/>
      <c r="N106" s="860"/>
      <c r="O106" s="861" t="s">
        <v>16</v>
      </c>
      <c r="P106" s="862"/>
      <c r="Q106" s="857"/>
      <c r="R106" s="858"/>
      <c r="S106" s="859"/>
      <c r="T106" s="860"/>
      <c r="U106" s="881" t="s">
        <v>16</v>
      </c>
      <c r="V106" s="882"/>
      <c r="W106" s="855"/>
      <c r="X106" s="855"/>
      <c r="Y106" s="855"/>
      <c r="Z106" s="857"/>
      <c r="AA106" s="858"/>
      <c r="AB106" s="859"/>
      <c r="AC106" s="860"/>
      <c r="AD106" s="737"/>
      <c r="AE106" s="738"/>
      <c r="AF106" s="857"/>
      <c r="AG106" s="858"/>
      <c r="AH106" s="859"/>
      <c r="AI106" s="860"/>
      <c r="AJ106" s="737"/>
      <c r="AK106" s="738"/>
      <c r="AL106" s="857"/>
      <c r="AM106" s="858"/>
      <c r="AN106" s="859"/>
      <c r="AO106" s="860"/>
      <c r="AP106" s="737"/>
      <c r="AQ106" s="738"/>
      <c r="AR106" s="857"/>
      <c r="AS106" s="858"/>
      <c r="AT106" s="859"/>
      <c r="AU106" s="860"/>
      <c r="AV106" s="737"/>
      <c r="AW106" s="738"/>
      <c r="AX106" s="857"/>
      <c r="AY106" s="858"/>
      <c r="AZ106" s="859"/>
      <c r="BA106" s="860"/>
      <c r="BB106" s="737"/>
      <c r="BC106" s="738"/>
      <c r="BD106" s="857"/>
      <c r="BE106" s="858"/>
      <c r="BF106" s="859"/>
      <c r="BG106" s="860"/>
      <c r="BH106" s="737"/>
      <c r="BI106" s="738"/>
      <c r="BJ106" s="887"/>
      <c r="BK106" s="881"/>
      <c r="BL106" s="888"/>
      <c r="BM106" s="135"/>
      <c r="BN106" s="135"/>
    </row>
    <row r="107" spans="1:66" s="39" customFormat="1" ht="21.75" customHeight="1">
      <c r="A107" s="217"/>
      <c r="B107" s="794"/>
      <c r="C107" s="673"/>
      <c r="D107" s="673" t="s">
        <v>10</v>
      </c>
      <c r="E107" s="673"/>
      <c r="F107" s="673"/>
      <c r="G107" s="658"/>
      <c r="H107" s="918"/>
      <c r="I107" s="919"/>
      <c r="J107" s="865">
        <f>IF('GAME STATS'!$BQ$2361=0,0,J49/'GAME STATS'!$BQ$2361)</f>
        <v>0</v>
      </c>
      <c r="K107" s="679">
        <f>IF('GAME STATS'!$BQ$2361=0,0,K49/'GAME STATS'!$BQ$2361)</f>
        <v>0</v>
      </c>
      <c r="L107" s="678"/>
      <c r="M107" s="677">
        <f>IF('GAME STATS'!$BQ$2361=0,0,M49/'GAME STATS'!$BQ$2361)</f>
        <v>0</v>
      </c>
      <c r="N107" s="678"/>
      <c r="O107" s="832">
        <f>M107+K107</f>
        <v>0</v>
      </c>
      <c r="P107" s="833"/>
      <c r="Q107" s="679">
        <f>IF('GAME STATS'!$BQ$2361=0,0,Q49/'GAME STATS'!$BQ$2361)</f>
        <v>0</v>
      </c>
      <c r="R107" s="678"/>
      <c r="S107" s="677">
        <f>IF('GAME STATS'!$BQ$2361=0,0,S49/'GAME STATS'!$BQ$2361)</f>
        <v>0</v>
      </c>
      <c r="T107" s="678"/>
      <c r="U107" s="832">
        <f>S107-Q107</f>
        <v>0</v>
      </c>
      <c r="V107" s="869"/>
      <c r="W107" s="833">
        <f>IF('GAME STATS'!$BQ$2361=0,0,W49/'GAME STATS'!$BQ$2361)</f>
        <v>0</v>
      </c>
      <c r="X107" s="865">
        <f>IF('GAME STATS'!$BQ$2361=0,0,X49/'GAME STATS'!$BQ$2361)</f>
        <v>0</v>
      </c>
      <c r="Y107" s="865">
        <f>IF('GAME STATS'!$BQ$2361=0,0,Y49/'GAME STATS'!$BQ$2361)</f>
        <v>0</v>
      </c>
      <c r="Z107" s="679">
        <f>IF('GAME STATS'!$BQ$2361=0,0,Z49/'GAME STATS'!$BQ$2361)</f>
        <v>0</v>
      </c>
      <c r="AA107" s="678"/>
      <c r="AB107" s="677">
        <f>IF('GAME STATS'!$BQ$2361=0,0,AB49/'GAME STATS'!$BQ$2361)</f>
        <v>0</v>
      </c>
      <c r="AC107" s="678"/>
      <c r="AD107" s="657">
        <f>IF(Z107=0,0,(AB107/Z107)*100)</f>
        <v>0</v>
      </c>
      <c r="AE107" s="658"/>
      <c r="AF107" s="679">
        <f>IF('GAME STATS'!$BQ$2361=0,0,AF49/'GAME STATS'!$BQ$2361)</f>
        <v>0</v>
      </c>
      <c r="AG107" s="678"/>
      <c r="AH107" s="677">
        <f>IF('GAME STATS'!$BQ$2361=0,0,AH49/'GAME STATS'!$BQ$2361)</f>
        <v>0</v>
      </c>
      <c r="AI107" s="678"/>
      <c r="AJ107" s="657">
        <f>IF(AF107=0,0,(AH107/AF107)*100)</f>
        <v>0</v>
      </c>
      <c r="AK107" s="658"/>
      <c r="AL107" s="679">
        <f>IF('GAME STATS'!$BQ$2361=0,0,AL49/'GAME STATS'!$BQ$2361)</f>
        <v>0</v>
      </c>
      <c r="AM107" s="678"/>
      <c r="AN107" s="677">
        <f>IF('GAME STATS'!$BQ$2361=0,0,AN49/'GAME STATS'!$BQ$2361)</f>
        <v>0</v>
      </c>
      <c r="AO107" s="678"/>
      <c r="AP107" s="657">
        <f>IF(AL107=0,0,(AN107/AL107)*100)</f>
        <v>0</v>
      </c>
      <c r="AQ107" s="658"/>
      <c r="AR107" s="679">
        <f>IF('GAME STATS'!$BQ$2361=0,0,AR49/'GAME STATS'!$BQ$2361)</f>
        <v>0</v>
      </c>
      <c r="AS107" s="678"/>
      <c r="AT107" s="677">
        <f>IF('GAME STATS'!$BQ$2361=0,0,AT49/'GAME STATS'!$BQ$2361)</f>
        <v>0</v>
      </c>
      <c r="AU107" s="678"/>
      <c r="AV107" s="657">
        <f>IF(AR107=0,0,(AT107/AR107)*100)</f>
        <v>0</v>
      </c>
      <c r="AW107" s="658"/>
      <c r="AX107" s="679">
        <f>IF('GAME STATS'!$BQ$2361=0,0,AX49/'GAME STATS'!$BQ$2361)</f>
        <v>0</v>
      </c>
      <c r="AY107" s="678"/>
      <c r="AZ107" s="677">
        <f>IF('GAME STATS'!$BQ$2361=0,0,AZ49/'GAME STATS'!$BQ$2361)</f>
        <v>0</v>
      </c>
      <c r="BA107" s="678"/>
      <c r="BB107" s="657">
        <f>IF(AX107=0,0,(AZ107/AX107)*100)</f>
        <v>0</v>
      </c>
      <c r="BC107" s="658"/>
      <c r="BD107" s="679">
        <f>IF('GAME STATS'!$BQ$2361=0,0,BD49/'GAME STATS'!$BQ$2361)</f>
        <v>0</v>
      </c>
      <c r="BE107" s="678"/>
      <c r="BF107" s="677">
        <f>IF('GAME STATS'!$BQ$2361=0,0,BF49/'GAME STATS'!$BQ$2361)</f>
        <v>0</v>
      </c>
      <c r="BG107" s="678"/>
      <c r="BH107" s="657">
        <f>IF(BD107=0,0,(BF107/BD107)*100)</f>
        <v>0</v>
      </c>
      <c r="BI107" s="812"/>
      <c r="BJ107" s="803">
        <f>IF('GAME STATS'!BQ2361=0,0,BJ49/'GAME STATS'!BQ2361)</f>
        <v>0</v>
      </c>
      <c r="BK107" s="673"/>
      <c r="BL107" s="804"/>
      <c r="BM107" s="217"/>
      <c r="BN107" s="217"/>
    </row>
    <row r="108" spans="1:66" s="39" customFormat="1" ht="21.75" customHeight="1" thickBot="1">
      <c r="A108" s="217"/>
      <c r="B108" s="795"/>
      <c r="C108" s="735"/>
      <c r="D108" s="735"/>
      <c r="E108" s="735"/>
      <c r="F108" s="735"/>
      <c r="G108" s="684"/>
      <c r="H108" s="920"/>
      <c r="I108" s="921"/>
      <c r="J108" s="866"/>
      <c r="K108" s="680"/>
      <c r="L108" s="681"/>
      <c r="M108" s="682"/>
      <c r="N108" s="681"/>
      <c r="O108" s="867" t="s">
        <v>16</v>
      </c>
      <c r="P108" s="868"/>
      <c r="Q108" s="680"/>
      <c r="R108" s="681"/>
      <c r="S108" s="682"/>
      <c r="T108" s="681"/>
      <c r="U108" s="867" t="s">
        <v>16</v>
      </c>
      <c r="V108" s="870"/>
      <c r="W108" s="868"/>
      <c r="X108" s="866"/>
      <c r="Y108" s="866"/>
      <c r="Z108" s="680"/>
      <c r="AA108" s="681"/>
      <c r="AB108" s="682"/>
      <c r="AC108" s="681"/>
      <c r="AD108" s="683"/>
      <c r="AE108" s="684"/>
      <c r="AF108" s="680"/>
      <c r="AG108" s="681"/>
      <c r="AH108" s="682"/>
      <c r="AI108" s="681"/>
      <c r="AJ108" s="683"/>
      <c r="AK108" s="684"/>
      <c r="AL108" s="680"/>
      <c r="AM108" s="681"/>
      <c r="AN108" s="682"/>
      <c r="AO108" s="681"/>
      <c r="AP108" s="683"/>
      <c r="AQ108" s="684"/>
      <c r="AR108" s="680"/>
      <c r="AS108" s="681"/>
      <c r="AT108" s="682"/>
      <c r="AU108" s="681"/>
      <c r="AV108" s="683"/>
      <c r="AW108" s="684"/>
      <c r="AX108" s="680"/>
      <c r="AY108" s="681"/>
      <c r="AZ108" s="682"/>
      <c r="BA108" s="681"/>
      <c r="BB108" s="683"/>
      <c r="BC108" s="684"/>
      <c r="BD108" s="680"/>
      <c r="BE108" s="681"/>
      <c r="BF108" s="682"/>
      <c r="BG108" s="681"/>
      <c r="BH108" s="683"/>
      <c r="BI108" s="813"/>
      <c r="BJ108" s="805"/>
      <c r="BK108" s="735"/>
      <c r="BL108" s="806"/>
      <c r="BM108" s="217"/>
      <c r="BN108" s="217"/>
    </row>
    <row r="109" spans="1:66" s="38" customFormat="1" ht="42.75" customHeight="1" thickBot="1">
      <c r="A109" s="218"/>
      <c r="B109" s="807"/>
      <c r="C109" s="808"/>
      <c r="D109" s="808" t="s">
        <v>13</v>
      </c>
      <c r="E109" s="808"/>
      <c r="F109" s="808"/>
      <c r="G109" s="809"/>
      <c r="H109" s="922"/>
      <c r="I109" s="923"/>
      <c r="J109" s="209">
        <f>IF('GAME STATS'!$BQ$2361=0,0,J51/'GAME STATS'!$BQ$2361)</f>
        <v>0</v>
      </c>
      <c r="K109" s="679">
        <f>IF('GAME STATS'!$BQ$2361=0,0,K51/'GAME STATS'!$BQ$2361)</f>
        <v>0</v>
      </c>
      <c r="L109" s="678"/>
      <c r="M109" s="677">
        <f>IF('GAME STATS'!$BQ$2361=0,0,M51/'GAME STATS'!$BQ$2361)</f>
        <v>0</v>
      </c>
      <c r="N109" s="678"/>
      <c r="O109" s="863">
        <f>K109+M109</f>
        <v>0</v>
      </c>
      <c r="P109" s="864"/>
      <c r="Q109" s="679">
        <f>IF('GAME STATS'!$BQ$2361=0,0,Q51/'GAME STATS'!$BQ$2361)</f>
        <v>0</v>
      </c>
      <c r="R109" s="678"/>
      <c r="S109" s="871">
        <f>IF('GAME STATS'!$BQ$2361=0,0,S51/'GAME STATS'!$BQ$2361)</f>
        <v>0</v>
      </c>
      <c r="T109" s="872"/>
      <c r="U109" s="863">
        <f>S109-Q109</f>
        <v>0</v>
      </c>
      <c r="V109" s="873"/>
      <c r="W109" s="210">
        <f>IF('GAME STATS'!$BQ$2361=0,0,W51/'GAME STATS'!$BQ$2361)</f>
        <v>0</v>
      </c>
      <c r="X109" s="209">
        <f>IF('GAME STATS'!$BQ$2361=0,0,X51/'GAME STATS'!$BQ$2361)</f>
        <v>0</v>
      </c>
      <c r="Y109" s="210">
        <f>IF('GAME STATS'!$BQ$2361=0,0,Y51/'GAME STATS'!$BQ$2361)</f>
        <v>0</v>
      </c>
      <c r="Z109" s="679">
        <f>IF('GAME STATS'!$BQ$2361=0,0,Z51/'GAME STATS'!$BQ$2361)</f>
        <v>0</v>
      </c>
      <c r="AA109" s="678"/>
      <c r="AB109" s="677">
        <f>IF('GAME STATS'!$BQ$2361=0,0,AB51/'GAME STATS'!$BQ$2361)</f>
        <v>0</v>
      </c>
      <c r="AC109" s="678"/>
      <c r="AD109" s="657">
        <f>IF(Z109=0,0,(AB109/Z109)*100)</f>
        <v>0</v>
      </c>
      <c r="AE109" s="658"/>
      <c r="AF109" s="679">
        <f>IF('GAME STATS'!$BQ$2361=0,0,AF51/'GAME STATS'!$BQ$2361)</f>
        <v>0</v>
      </c>
      <c r="AG109" s="678"/>
      <c r="AH109" s="677">
        <f>IF('GAME STATS'!$BQ$2361=0,0,AH51/'GAME STATS'!$BQ$2361)</f>
        <v>0</v>
      </c>
      <c r="AI109" s="678"/>
      <c r="AJ109" s="657">
        <f>IF(AF109=0,0,(AH109/AF109)*100)</f>
        <v>0</v>
      </c>
      <c r="AK109" s="658"/>
      <c r="AL109" s="679">
        <f>IF('GAME STATS'!$BQ$2361=0,0,AL51/'GAME STATS'!$BQ$2361)</f>
        <v>0</v>
      </c>
      <c r="AM109" s="678"/>
      <c r="AN109" s="677">
        <f>IF('GAME STATS'!$BQ$2361=0,0,AN51/'GAME STATS'!$BQ$2361)</f>
        <v>0</v>
      </c>
      <c r="AO109" s="678"/>
      <c r="AP109" s="657">
        <f>IF(AL109=0,0,(AN109/AL109)*100)</f>
        <v>0</v>
      </c>
      <c r="AQ109" s="658"/>
      <c r="AR109" s="679">
        <f>IF('GAME STATS'!$BQ$2361=0,0,AR51/'GAME STATS'!$BQ$2361)</f>
        <v>0</v>
      </c>
      <c r="AS109" s="678"/>
      <c r="AT109" s="677">
        <f>IF('GAME STATS'!$BQ$2361=0,0,AT51/'GAME STATS'!$BQ$2361)</f>
        <v>0</v>
      </c>
      <c r="AU109" s="678"/>
      <c r="AV109" s="657">
        <f>IF(AR109=0,0,(AT109/AR109)*100)</f>
        <v>0</v>
      </c>
      <c r="AW109" s="658"/>
      <c r="AX109" s="679">
        <f>IF('GAME STATS'!$BQ$2361=0,0,AX51/'GAME STATS'!$BQ$2361)</f>
        <v>0</v>
      </c>
      <c r="AY109" s="678"/>
      <c r="AZ109" s="677">
        <f>IF('GAME STATS'!$BQ$2361=0,0,AZ51/'GAME STATS'!$BQ$2361)</f>
        <v>0</v>
      </c>
      <c r="BA109" s="678"/>
      <c r="BB109" s="657">
        <f>IF(AX109=0,0,(AZ109/AX109)*100)</f>
        <v>0</v>
      </c>
      <c r="BC109" s="658"/>
      <c r="BD109" s="679">
        <f>IF('GAME STATS'!$BQ$2361=0,0,BD51/'GAME STATS'!$BQ$2361)</f>
        <v>0</v>
      </c>
      <c r="BE109" s="678"/>
      <c r="BF109" s="677">
        <f>IF('GAME STATS'!$BQ$2361=0,0,BF51/'GAME STATS'!$BQ$2361)</f>
        <v>0</v>
      </c>
      <c r="BG109" s="678"/>
      <c r="BH109" s="657">
        <f>IF(BD109=0,0,(BF109/BD109)*100)</f>
        <v>0</v>
      </c>
      <c r="BI109" s="658"/>
      <c r="BJ109" s="803">
        <f>IF('GAME STATS'!BQ2361=0,0,BJ51/'GAME STATS'!BQ2361)</f>
        <v>0</v>
      </c>
      <c r="BK109" s="673"/>
      <c r="BL109" s="804"/>
      <c r="BM109" s="218"/>
      <c r="BN109" s="218"/>
    </row>
    <row r="110" spans="1:66" s="39" customFormat="1" ht="38.1" customHeight="1" thickBot="1">
      <c r="A110" s="217"/>
      <c r="B110" s="185"/>
      <c r="C110" s="186"/>
      <c r="D110" s="656" t="s">
        <v>52</v>
      </c>
      <c r="E110" s="656"/>
      <c r="F110" s="656"/>
      <c r="G110" s="814"/>
      <c r="H110" s="187"/>
      <c r="I110" s="187"/>
      <c r="J110" s="188"/>
      <c r="K110" s="818">
        <f>IF((K107+M109)=0,0,K107/(K107+M109)*100)</f>
        <v>0</v>
      </c>
      <c r="L110" s="819"/>
      <c r="M110" s="820">
        <f>IF((M107+K109)=0,0,M107/(M107+K109)*100)</f>
        <v>0</v>
      </c>
      <c r="N110" s="821"/>
      <c r="O110" s="822">
        <f>IF((O107+O109)=0,0,O107/(O107+O109)*100)</f>
        <v>0</v>
      </c>
      <c r="P110" s="823"/>
      <c r="Q110" s="676"/>
      <c r="R110" s="671"/>
      <c r="S110" s="671"/>
      <c r="T110" s="671"/>
      <c r="U110" s="656"/>
      <c r="V110" s="656"/>
      <c r="W110" s="189"/>
      <c r="X110" s="189"/>
      <c r="Y110" s="189"/>
      <c r="Z110" s="671"/>
      <c r="AA110" s="671"/>
      <c r="AB110" s="671"/>
      <c r="AC110" s="671"/>
      <c r="AD110" s="656"/>
      <c r="AE110" s="656"/>
      <c r="AF110" s="671"/>
      <c r="AG110" s="671"/>
      <c r="AH110" s="671"/>
      <c r="AI110" s="671"/>
      <c r="AJ110" s="656"/>
      <c r="AK110" s="656"/>
      <c r="AL110" s="671"/>
      <c r="AM110" s="671"/>
      <c r="AN110" s="671"/>
      <c r="AO110" s="671"/>
      <c r="AP110" s="656"/>
      <c r="AQ110" s="656"/>
      <c r="AR110" s="671"/>
      <c r="AS110" s="671"/>
      <c r="AT110" s="671"/>
      <c r="AU110" s="671"/>
      <c r="AV110" s="656"/>
      <c r="AW110" s="656"/>
      <c r="AX110" s="671"/>
      <c r="AY110" s="671"/>
      <c r="AZ110" s="671"/>
      <c r="BA110" s="671"/>
      <c r="BB110" s="656"/>
      <c r="BC110" s="656"/>
      <c r="BD110" s="671"/>
      <c r="BE110" s="671"/>
      <c r="BF110" s="671"/>
      <c r="BG110" s="671"/>
      <c r="BH110" s="656"/>
      <c r="BI110" s="656"/>
      <c r="BJ110" s="674"/>
      <c r="BK110" s="674"/>
      <c r="BL110" s="675"/>
      <c r="BM110" s="217"/>
      <c r="BN110" s="217"/>
    </row>
    <row r="111" spans="1:66" ht="23.85" customHeight="1" thickTop="1" thickBot="1">
      <c r="A111" s="135"/>
      <c r="B111" s="190"/>
      <c r="C111" s="191"/>
      <c r="D111" s="130"/>
      <c r="E111" s="192"/>
      <c r="F111" s="689" t="s">
        <v>64</v>
      </c>
      <c r="G111" s="689"/>
      <c r="H111" s="689"/>
      <c r="I111" s="130"/>
      <c r="J111" s="689" t="s">
        <v>65</v>
      </c>
      <c r="K111" s="689"/>
      <c r="L111" s="130"/>
      <c r="M111" s="130"/>
      <c r="N111" s="130"/>
      <c r="O111" s="130"/>
      <c r="P111" s="689" t="s">
        <v>64</v>
      </c>
      <c r="Q111" s="689"/>
      <c r="R111" s="689"/>
      <c r="S111" s="130"/>
      <c r="T111" s="689" t="s">
        <v>65</v>
      </c>
      <c r="U111" s="689"/>
      <c r="V111" s="689"/>
      <c r="W111" s="193"/>
      <c r="X111" s="193"/>
      <c r="Y111" s="689" t="s">
        <v>64</v>
      </c>
      <c r="Z111" s="689"/>
      <c r="AA111" s="130"/>
      <c r="AB111" s="689" t="s">
        <v>65</v>
      </c>
      <c r="AC111" s="689"/>
      <c r="AD111" s="689"/>
      <c r="AE111" s="194"/>
      <c r="AF111" s="130"/>
      <c r="AG111" s="130"/>
      <c r="AH111" s="130"/>
      <c r="AI111" s="689" t="s">
        <v>64</v>
      </c>
      <c r="AJ111" s="689"/>
      <c r="AK111" s="689"/>
      <c r="AL111" s="130"/>
      <c r="AM111" s="689" t="s">
        <v>65</v>
      </c>
      <c r="AN111" s="689"/>
      <c r="AO111" s="689"/>
      <c r="AP111" s="130"/>
      <c r="AQ111" s="130"/>
      <c r="AR111" s="130"/>
      <c r="AS111" s="130"/>
      <c r="AT111" s="689" t="s">
        <v>64</v>
      </c>
      <c r="AU111" s="689"/>
      <c r="AV111" s="689"/>
      <c r="AW111" s="130"/>
      <c r="AX111" s="689" t="s">
        <v>65</v>
      </c>
      <c r="AY111" s="689"/>
      <c r="AZ111" s="689"/>
      <c r="BA111" s="130"/>
      <c r="BB111" s="130"/>
      <c r="BC111" s="130"/>
      <c r="BD111" s="130"/>
      <c r="BE111" s="901"/>
      <c r="BF111" s="901"/>
      <c r="BG111" s="901"/>
      <c r="BH111" s="130"/>
      <c r="BI111" s="901"/>
      <c r="BJ111" s="901"/>
      <c r="BK111" s="901"/>
      <c r="BL111" s="133"/>
      <c r="BM111" s="135"/>
      <c r="BN111" s="135"/>
    </row>
    <row r="112" spans="1:66" ht="50.25" customHeight="1" thickTop="1" thickBot="1">
      <c r="A112" s="135"/>
      <c r="B112" s="849" t="s">
        <v>66</v>
      </c>
      <c r="C112" s="850"/>
      <c r="D112" s="195" t="s">
        <v>34</v>
      </c>
      <c r="E112" s="134"/>
      <c r="F112" s="846">
        <f>IF('GAME STATS'!$BQ$2361=0,0,F54/'GAME STATS'!$BQ$2361)</f>
        <v>0</v>
      </c>
      <c r="G112" s="847"/>
      <c r="H112" s="848"/>
      <c r="I112" s="196"/>
      <c r="J112" s="846">
        <f>IF('GAME STATS'!$BQ$2361=0,0,J54/'GAME STATS'!$BQ$2361)</f>
        <v>0</v>
      </c>
      <c r="K112" s="848"/>
      <c r="L112" s="692" t="s">
        <v>63</v>
      </c>
      <c r="M112" s="693"/>
      <c r="N112" s="693"/>
      <c r="O112" s="694"/>
      <c r="P112" s="846">
        <f>IF('GAME STATS'!$BQ$2361=0,0,P54/'GAME STATS'!$BQ$2361)</f>
        <v>0</v>
      </c>
      <c r="Q112" s="847"/>
      <c r="R112" s="848"/>
      <c r="S112" s="196"/>
      <c r="T112" s="846">
        <f>IF('GAME STATS'!$BQ$2361=0,0,T54/'GAME STATS'!$BQ$2361)</f>
        <v>0</v>
      </c>
      <c r="U112" s="847"/>
      <c r="V112" s="848"/>
      <c r="W112" s="692" t="s">
        <v>62</v>
      </c>
      <c r="X112" s="694"/>
      <c r="Y112" s="846">
        <f>IF('GAME STATS'!$BQ$2361=0,0,Y54/'GAME STATS'!$BQ$2361)</f>
        <v>0</v>
      </c>
      <c r="Z112" s="848"/>
      <c r="AA112" s="196"/>
      <c r="AB112" s="846">
        <f>IF('GAME STATS'!$BQ$2361=0,0,AB54/'GAME STATS'!$BQ$2361)</f>
        <v>0</v>
      </c>
      <c r="AC112" s="847"/>
      <c r="AD112" s="848"/>
      <c r="AE112" s="692" t="s">
        <v>123</v>
      </c>
      <c r="AF112" s="693"/>
      <c r="AG112" s="693"/>
      <c r="AH112" s="694"/>
      <c r="AI112" s="846">
        <f>IF('GAME STATS'!$BQ$2361=0,0,AI54/'GAME STATS'!$BQ$2361)</f>
        <v>0</v>
      </c>
      <c r="AJ112" s="847"/>
      <c r="AK112" s="848"/>
      <c r="AL112" s="196"/>
      <c r="AM112" s="846">
        <f>IF('GAME STATS'!$BQ$2361=0,0,AM54/'GAME STATS'!$BQ$2361)</f>
        <v>0</v>
      </c>
      <c r="AN112" s="847"/>
      <c r="AO112" s="848"/>
      <c r="AP112" s="849" t="s">
        <v>68</v>
      </c>
      <c r="AQ112" s="850"/>
      <c r="AR112" s="850"/>
      <c r="AS112" s="851"/>
      <c r="AT112" s="846">
        <f>IF('GAME STATS'!$BQ$2361=0,0,AT54/'GAME STATS'!$BQ$2361)</f>
        <v>0</v>
      </c>
      <c r="AU112" s="847"/>
      <c r="AV112" s="848"/>
      <c r="AW112" s="197"/>
      <c r="AX112" s="846">
        <f>IF('GAME STATS'!$BQ$2361=0,0,AX54/'GAME STATS'!$BQ$2361)</f>
        <v>0</v>
      </c>
      <c r="AY112" s="847"/>
      <c r="AZ112" s="848"/>
      <c r="BA112" s="196"/>
      <c r="BB112" s="195"/>
      <c r="BC112" s="195"/>
      <c r="BD112" s="195"/>
      <c r="BE112" s="889" t="s">
        <v>64</v>
      </c>
      <c r="BF112" s="890"/>
      <c r="BG112" s="890"/>
      <c r="BH112" s="196"/>
      <c r="BI112" s="889" t="s">
        <v>65</v>
      </c>
      <c r="BJ112" s="890"/>
      <c r="BK112" s="890"/>
      <c r="BL112" s="134"/>
      <c r="BM112" s="135"/>
      <c r="BN112" s="135"/>
    </row>
    <row r="113" spans="1:66" ht="23.85" customHeight="1" thickTop="1">
      <c r="A113" s="135"/>
      <c r="B113" s="198"/>
      <c r="C113" s="195"/>
      <c r="D113" s="195"/>
      <c r="E113" s="195"/>
      <c r="F113" s="195"/>
      <c r="G113" s="196"/>
      <c r="H113" s="196"/>
      <c r="I113" s="196"/>
      <c r="J113" s="195"/>
      <c r="K113" s="195"/>
      <c r="L113" s="199"/>
      <c r="M113" s="199"/>
      <c r="N113" s="199"/>
      <c r="O113" s="199"/>
      <c r="P113" s="195"/>
      <c r="Q113" s="195"/>
      <c r="R113" s="195"/>
      <c r="S113" s="196"/>
      <c r="T113" s="195"/>
      <c r="U113" s="195"/>
      <c r="V113" s="195"/>
      <c r="W113" s="199"/>
      <c r="X113" s="199"/>
      <c r="Y113" s="195"/>
      <c r="Z113" s="195"/>
      <c r="AA113" s="196"/>
      <c r="AB113" s="195"/>
      <c r="AC113" s="195"/>
      <c r="AD113" s="195"/>
      <c r="AE113" s="199"/>
      <c r="AF113" s="199"/>
      <c r="AG113" s="199"/>
      <c r="AH113" s="199"/>
      <c r="AI113" s="195"/>
      <c r="AJ113" s="195"/>
      <c r="AK113" s="195"/>
      <c r="AL113" s="196"/>
      <c r="AM113" s="195"/>
      <c r="AN113" s="195"/>
      <c r="AO113" s="195"/>
      <c r="AP113" s="195"/>
      <c r="AQ113" s="195"/>
      <c r="AR113" s="195"/>
      <c r="AS113" s="195"/>
      <c r="AT113" s="195"/>
      <c r="AU113" s="195"/>
      <c r="AV113" s="195"/>
      <c r="AW113" s="196"/>
      <c r="AX113" s="195"/>
      <c r="AY113" s="195"/>
      <c r="AZ113" s="195"/>
      <c r="BA113" s="196"/>
      <c r="BB113" s="693" t="s">
        <v>69</v>
      </c>
      <c r="BC113" s="693"/>
      <c r="BD113" s="694"/>
      <c r="BE113" s="908">
        <f>BJ107</f>
        <v>0</v>
      </c>
      <c r="BF113" s="909"/>
      <c r="BG113" s="910"/>
      <c r="BH113" s="196"/>
      <c r="BI113" s="908">
        <f>BJ109</f>
        <v>0</v>
      </c>
      <c r="BJ113" s="909"/>
      <c r="BK113" s="910"/>
      <c r="BL113" s="134"/>
      <c r="BM113" s="135"/>
      <c r="BN113" s="135"/>
    </row>
    <row r="114" spans="1:66" ht="23.85" customHeight="1" thickBot="1">
      <c r="A114" s="135"/>
      <c r="B114" s="200"/>
      <c r="C114" s="201"/>
      <c r="D114" s="131"/>
      <c r="E114" s="202"/>
      <c r="F114" s="699" t="s">
        <v>64</v>
      </c>
      <c r="G114" s="699"/>
      <c r="H114" s="699"/>
      <c r="I114" s="131"/>
      <c r="J114" s="699" t="s">
        <v>65</v>
      </c>
      <c r="K114" s="699"/>
      <c r="L114" s="131"/>
      <c r="M114" s="131"/>
      <c r="N114" s="131"/>
      <c r="O114" s="131"/>
      <c r="P114" s="699" t="s">
        <v>64</v>
      </c>
      <c r="Q114" s="699"/>
      <c r="R114" s="699"/>
      <c r="S114" s="131"/>
      <c r="T114" s="699" t="s">
        <v>65</v>
      </c>
      <c r="U114" s="699"/>
      <c r="V114" s="699"/>
      <c r="W114" s="203"/>
      <c r="X114" s="203"/>
      <c r="Y114" s="699" t="s">
        <v>64</v>
      </c>
      <c r="Z114" s="699"/>
      <c r="AA114" s="131"/>
      <c r="AB114" s="699" t="s">
        <v>65</v>
      </c>
      <c r="AC114" s="699"/>
      <c r="AD114" s="699"/>
      <c r="AE114" s="204"/>
      <c r="AF114" s="131"/>
      <c r="AG114" s="131"/>
      <c r="AH114" s="131"/>
      <c r="AI114" s="699" t="s">
        <v>64</v>
      </c>
      <c r="AJ114" s="699"/>
      <c r="AK114" s="699"/>
      <c r="AL114" s="131"/>
      <c r="AM114" s="699" t="s">
        <v>65</v>
      </c>
      <c r="AN114" s="699"/>
      <c r="AO114" s="699"/>
      <c r="AP114" s="131"/>
      <c r="AQ114" s="131"/>
      <c r="AR114" s="131"/>
      <c r="AS114" s="131"/>
      <c r="AT114" s="699" t="s">
        <v>64</v>
      </c>
      <c r="AU114" s="699"/>
      <c r="AV114" s="699"/>
      <c r="AW114" s="131"/>
      <c r="AX114" s="699" t="s">
        <v>65</v>
      </c>
      <c r="AY114" s="699"/>
      <c r="AZ114" s="699"/>
      <c r="BA114" s="131"/>
      <c r="BB114" s="693"/>
      <c r="BC114" s="693"/>
      <c r="BD114" s="694"/>
      <c r="BE114" s="911"/>
      <c r="BF114" s="912"/>
      <c r="BG114" s="913"/>
      <c r="BH114" s="131"/>
      <c r="BI114" s="911"/>
      <c r="BJ114" s="912"/>
      <c r="BK114" s="913"/>
      <c r="BL114" s="134"/>
      <c r="BM114" s="135"/>
      <c r="BN114" s="135"/>
    </row>
    <row r="115" spans="1:66" ht="51.6" customHeight="1" thickTop="1" thickBot="1">
      <c r="A115" s="135"/>
      <c r="B115" s="849" t="s">
        <v>67</v>
      </c>
      <c r="C115" s="850"/>
      <c r="D115" s="195" t="s">
        <v>34</v>
      </c>
      <c r="E115" s="134"/>
      <c r="F115" s="846">
        <f>IF('GAME STATS'!$BQ$2361=0,0,F57/'GAME STATS'!$BQ$2361)</f>
        <v>0</v>
      </c>
      <c r="G115" s="847"/>
      <c r="H115" s="848"/>
      <c r="I115" s="196"/>
      <c r="J115" s="846">
        <f>IF('GAME STATS'!$BQ$2361=0,0,J57/'GAME STATS'!$BQ$2361)</f>
        <v>0</v>
      </c>
      <c r="K115" s="848"/>
      <c r="L115" s="692" t="s">
        <v>63</v>
      </c>
      <c r="M115" s="693"/>
      <c r="N115" s="693"/>
      <c r="O115" s="694"/>
      <c r="P115" s="846">
        <f>IF('GAME STATS'!$BQ$2361=0,0,P57/'GAME STATS'!$BQ$2361)</f>
        <v>0</v>
      </c>
      <c r="Q115" s="847"/>
      <c r="R115" s="848"/>
      <c r="S115" s="196"/>
      <c r="T115" s="846">
        <f>IF('GAME STATS'!$BQ$2361=0,0,T57/'GAME STATS'!$BQ$2361)</f>
        <v>0</v>
      </c>
      <c r="U115" s="847"/>
      <c r="V115" s="848"/>
      <c r="W115" s="692" t="s">
        <v>62</v>
      </c>
      <c r="X115" s="694"/>
      <c r="Y115" s="846">
        <f>IF('GAME STATS'!$BQ$2361=0,0,Y57/'GAME STATS'!$BQ$2361)</f>
        <v>0</v>
      </c>
      <c r="Z115" s="848"/>
      <c r="AA115" s="196"/>
      <c r="AB115" s="846">
        <f>IF('GAME STATS'!$BQ$2361=0,0,AB57/'GAME STATS'!$BQ$2361)</f>
        <v>0</v>
      </c>
      <c r="AC115" s="847"/>
      <c r="AD115" s="848"/>
      <c r="AE115" s="692" t="s">
        <v>123</v>
      </c>
      <c r="AF115" s="693"/>
      <c r="AG115" s="693"/>
      <c r="AH115" s="694"/>
      <c r="AI115" s="846">
        <f>IF('GAME STATS'!$BQ$2361=0,0,AI57/'GAME STATS'!$BQ$2361)</f>
        <v>0</v>
      </c>
      <c r="AJ115" s="847"/>
      <c r="AK115" s="848"/>
      <c r="AL115" s="196"/>
      <c r="AM115" s="846">
        <f>IF('GAME STATS'!$BQ$2361=0,0,AM57/'GAME STATS'!$BQ$2361)</f>
        <v>0</v>
      </c>
      <c r="AN115" s="847"/>
      <c r="AO115" s="848"/>
      <c r="AP115" s="849" t="s">
        <v>91</v>
      </c>
      <c r="AQ115" s="850"/>
      <c r="AR115" s="850"/>
      <c r="AS115" s="851"/>
      <c r="AT115" s="846">
        <f>IF('GAME STATS'!$BR$2361=0,0,AT57/'GAME STATS'!$BR$2361)</f>
        <v>0</v>
      </c>
      <c r="AU115" s="847"/>
      <c r="AV115" s="848"/>
      <c r="AW115" s="197"/>
      <c r="AX115" s="852">
        <f>IF('GAME STATS'!$BR$2361=0,0,AX57/'GAME STATS'!$BR$2361)</f>
        <v>0</v>
      </c>
      <c r="AY115" s="853"/>
      <c r="AZ115" s="854"/>
      <c r="BA115" s="196"/>
      <c r="BB115" s="195"/>
      <c r="BC115" s="195"/>
      <c r="BD115" s="195"/>
      <c r="BE115" s="195"/>
      <c r="BF115" s="195"/>
      <c r="BG115" s="195"/>
      <c r="BH115" s="131"/>
      <c r="BI115" s="131"/>
      <c r="BJ115" s="131"/>
      <c r="BK115" s="131"/>
      <c r="BL115" s="134"/>
      <c r="BM115" s="135"/>
      <c r="BN115" s="135"/>
    </row>
    <row r="116" spans="1:66" ht="18" thickTop="1" thickBot="1">
      <c r="A116" s="135"/>
      <c r="B116" s="205"/>
      <c r="C116" s="206"/>
      <c r="D116" s="132"/>
      <c r="E116" s="132"/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207"/>
      <c r="V116" s="207"/>
      <c r="W116" s="207"/>
      <c r="X116" s="207"/>
      <c r="Y116" s="207"/>
      <c r="Z116" s="132"/>
      <c r="AA116" s="132"/>
      <c r="AB116" s="132"/>
      <c r="AC116" s="132"/>
      <c r="AD116" s="208"/>
      <c r="AE116" s="208"/>
      <c r="AF116" s="132"/>
      <c r="AG116" s="132"/>
      <c r="AH116" s="132"/>
      <c r="AI116" s="132"/>
      <c r="AJ116" s="132"/>
      <c r="AK116" s="132"/>
      <c r="AL116" s="132"/>
      <c r="AM116" s="132"/>
      <c r="AN116" s="132"/>
      <c r="AO116" s="132"/>
      <c r="AP116" s="132"/>
      <c r="AQ116" s="132"/>
      <c r="AR116" s="132"/>
      <c r="AS116" s="132"/>
      <c r="AT116" s="132"/>
      <c r="AU116" s="132"/>
      <c r="AV116" s="132"/>
      <c r="AW116" s="132"/>
      <c r="AX116" s="132"/>
      <c r="AY116" s="132"/>
      <c r="AZ116" s="883" t="s">
        <v>104</v>
      </c>
      <c r="BA116" s="883"/>
      <c r="BB116" s="883"/>
      <c r="BC116" s="883"/>
      <c r="BD116" s="883"/>
      <c r="BE116" s="883"/>
      <c r="BF116" s="883"/>
      <c r="BG116" s="883"/>
      <c r="BH116" s="883"/>
      <c r="BI116" s="883"/>
      <c r="BJ116" s="883"/>
      <c r="BK116" s="883"/>
      <c r="BL116" s="884"/>
      <c r="BM116" s="135"/>
      <c r="BN116" s="135"/>
    </row>
    <row r="117" spans="1:66" ht="12.2" customHeight="1" thickTop="1">
      <c r="A117" s="135"/>
      <c r="B117" s="219"/>
      <c r="C117" s="220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221"/>
      <c r="V117" s="221"/>
      <c r="W117" s="221"/>
      <c r="X117" s="221"/>
      <c r="Y117" s="221"/>
      <c r="Z117" s="135"/>
      <c r="AA117" s="135"/>
      <c r="AB117" s="135"/>
      <c r="AC117" s="135"/>
      <c r="AD117" s="222"/>
      <c r="AE117" s="222"/>
      <c r="AF117" s="135"/>
      <c r="AG117" s="135"/>
      <c r="AH117" s="135"/>
      <c r="AI117" s="135"/>
      <c r="AJ117" s="135"/>
      <c r="AK117" s="135"/>
      <c r="AL117" s="135"/>
      <c r="AM117" s="135"/>
      <c r="AN117" s="135"/>
      <c r="AO117" s="135"/>
      <c r="AP117" s="135"/>
      <c r="AQ117" s="135"/>
      <c r="AR117" s="135"/>
      <c r="AS117" s="135"/>
      <c r="AT117" s="135"/>
      <c r="AU117" s="135"/>
      <c r="AV117" s="135"/>
      <c r="AW117" s="135"/>
      <c r="AX117" s="135"/>
      <c r="AY117" s="135"/>
      <c r="AZ117" s="135"/>
      <c r="BA117" s="135"/>
      <c r="BB117" s="135"/>
      <c r="BC117" s="135"/>
      <c r="BD117" s="135"/>
      <c r="BE117" s="135"/>
      <c r="BF117" s="135"/>
      <c r="BG117" s="135"/>
      <c r="BH117" s="135"/>
      <c r="BI117" s="135"/>
      <c r="BJ117" s="135"/>
      <c r="BK117" s="135"/>
      <c r="BL117" s="135"/>
      <c r="BM117" s="135"/>
      <c r="BN117" s="135"/>
    </row>
  </sheetData>
  <sheetProtection password="8FC0" sheet="1" objects="1" scenarios="1" selectLockedCells="1" selectUnlockedCells="1"/>
  <mergeCells count="1743">
    <mergeCell ref="F115:H115"/>
    <mergeCell ref="F111:H111"/>
    <mergeCell ref="F114:H114"/>
    <mergeCell ref="H107:I108"/>
    <mergeCell ref="H109:I109"/>
    <mergeCell ref="F54:H54"/>
    <mergeCell ref="F57:H57"/>
    <mergeCell ref="H103:I104"/>
    <mergeCell ref="H105:I106"/>
    <mergeCell ref="H91:I92"/>
    <mergeCell ref="H95:I96"/>
    <mergeCell ref="H97:I98"/>
    <mergeCell ref="H99:I100"/>
    <mergeCell ref="H101:I102"/>
    <mergeCell ref="H83:I84"/>
    <mergeCell ref="H85:I86"/>
    <mergeCell ref="H87:I88"/>
    <mergeCell ref="H89:I90"/>
    <mergeCell ref="H73:I74"/>
    <mergeCell ref="H75:I76"/>
    <mergeCell ref="H77:I78"/>
    <mergeCell ref="H79:I80"/>
    <mergeCell ref="H81:I82"/>
    <mergeCell ref="F53:H53"/>
    <mergeCell ref="F56:H56"/>
    <mergeCell ref="H41:I42"/>
    <mergeCell ref="H43:I44"/>
    <mergeCell ref="H45:I46"/>
    <mergeCell ref="H47:I48"/>
    <mergeCell ref="H49:I50"/>
    <mergeCell ref="H51:I51"/>
    <mergeCell ref="H23:I24"/>
    <mergeCell ref="H25:I26"/>
    <mergeCell ref="H27:I28"/>
    <mergeCell ref="H29:I30"/>
    <mergeCell ref="H31:I32"/>
    <mergeCell ref="H33:I34"/>
    <mergeCell ref="H7:I8"/>
    <mergeCell ref="H65:I65"/>
    <mergeCell ref="H66:I66"/>
    <mergeCell ref="H67:I68"/>
    <mergeCell ref="H9:I10"/>
    <mergeCell ref="H11:I12"/>
    <mergeCell ref="H13:I14"/>
    <mergeCell ref="H15:I16"/>
    <mergeCell ref="H17:I18"/>
    <mergeCell ref="H19:I20"/>
    <mergeCell ref="BB55:BD56"/>
    <mergeCell ref="BB113:BD114"/>
    <mergeCell ref="BE55:BG56"/>
    <mergeCell ref="BE113:BG114"/>
    <mergeCell ref="BI113:BK114"/>
    <mergeCell ref="BE54:BG54"/>
    <mergeCell ref="BI54:BK54"/>
    <mergeCell ref="BE111:BG111"/>
    <mergeCell ref="BI111:BK111"/>
    <mergeCell ref="BJ109:BL109"/>
    <mergeCell ref="BI53:BK53"/>
    <mergeCell ref="BE53:BG53"/>
    <mergeCell ref="BI55:BK56"/>
    <mergeCell ref="C94:E94"/>
    <mergeCell ref="C95:E95"/>
    <mergeCell ref="C65:E66"/>
    <mergeCell ref="BJ77:BL78"/>
    <mergeCell ref="BJ91:BL92"/>
    <mergeCell ref="BJ89:BL90"/>
    <mergeCell ref="AT57:AV57"/>
    <mergeCell ref="C96:E96"/>
    <mergeCell ref="C97:E97"/>
    <mergeCell ref="C98:E98"/>
    <mergeCell ref="C99:E99"/>
    <mergeCell ref="C82:E82"/>
    <mergeCell ref="C83:E83"/>
    <mergeCell ref="C84:E84"/>
    <mergeCell ref="C85:E85"/>
    <mergeCell ref="C86:E86"/>
    <mergeCell ref="C87:E87"/>
    <mergeCell ref="AZ116:BL116"/>
    <mergeCell ref="C9:E9"/>
    <mergeCell ref="C7:E8"/>
    <mergeCell ref="C10:E10"/>
    <mergeCell ref="C11:E11"/>
    <mergeCell ref="C12:E12"/>
    <mergeCell ref="C13:E13"/>
    <mergeCell ref="C14:E14"/>
    <mergeCell ref="P53:R53"/>
    <mergeCell ref="P56:R56"/>
    <mergeCell ref="J111:K111"/>
    <mergeCell ref="P111:R111"/>
    <mergeCell ref="T111:V111"/>
    <mergeCell ref="C67:E67"/>
    <mergeCell ref="C68:E68"/>
    <mergeCell ref="C69:E69"/>
    <mergeCell ref="C70:E70"/>
    <mergeCell ref="F99:G100"/>
    <mergeCell ref="F101:G102"/>
    <mergeCell ref="F103:G104"/>
    <mergeCell ref="Y111:Z111"/>
    <mergeCell ref="AB111:AD111"/>
    <mergeCell ref="AI111:AK111"/>
    <mergeCell ref="AM111:AO111"/>
    <mergeCell ref="AT111:AV111"/>
    <mergeCell ref="AX111:AZ111"/>
    <mergeCell ref="J112:K112"/>
    <mergeCell ref="L112:O112"/>
    <mergeCell ref="P112:R112"/>
    <mergeCell ref="T112:V112"/>
    <mergeCell ref="W112:X112"/>
    <mergeCell ref="F112:H112"/>
    <mergeCell ref="Y112:Z112"/>
    <mergeCell ref="AB112:AD112"/>
    <mergeCell ref="BJ75:BL76"/>
    <mergeCell ref="BJ73:BL74"/>
    <mergeCell ref="BJ71:BL72"/>
    <mergeCell ref="BJ67:BL68"/>
    <mergeCell ref="AE112:AH112"/>
    <mergeCell ref="AI112:AK112"/>
    <mergeCell ref="AM112:AO112"/>
    <mergeCell ref="AP112:AS112"/>
    <mergeCell ref="AT112:AV112"/>
    <mergeCell ref="BJ87:BL88"/>
    <mergeCell ref="BJ85:BL86"/>
    <mergeCell ref="BJ83:BL84"/>
    <mergeCell ref="BJ81:BL82"/>
    <mergeCell ref="BJ79:BL80"/>
    <mergeCell ref="BJ99:BL100"/>
    <mergeCell ref="BJ97:BL98"/>
    <mergeCell ref="BJ95:BL96"/>
    <mergeCell ref="BJ93:BL94"/>
    <mergeCell ref="BJ103:BL104"/>
    <mergeCell ref="BJ101:BL102"/>
    <mergeCell ref="AX112:AZ112"/>
    <mergeCell ref="BE112:BG112"/>
    <mergeCell ref="BI112:BK112"/>
    <mergeCell ref="BF107:BG108"/>
    <mergeCell ref="BH107:BI108"/>
    <mergeCell ref="BD107:BE108"/>
    <mergeCell ref="AZ107:BA108"/>
    <mergeCell ref="BB109:BC109"/>
    <mergeCell ref="J114:K114"/>
    <mergeCell ref="P114:R114"/>
    <mergeCell ref="T114:V114"/>
    <mergeCell ref="Y114:Z114"/>
    <mergeCell ref="AB114:AD114"/>
    <mergeCell ref="AM114:AO114"/>
    <mergeCell ref="AT114:AV114"/>
    <mergeCell ref="AX114:AZ114"/>
    <mergeCell ref="AZ58:BL58"/>
    <mergeCell ref="AT56:AV56"/>
    <mergeCell ref="AX56:AZ56"/>
    <mergeCell ref="AL107:AM108"/>
    <mergeCell ref="BJ107:BL108"/>
    <mergeCell ref="BJ105:BL106"/>
    <mergeCell ref="AP57:AS57"/>
    <mergeCell ref="AX57:AZ57"/>
    <mergeCell ref="B115:C115"/>
    <mergeCell ref="J115:K115"/>
    <mergeCell ref="L115:O115"/>
    <mergeCell ref="P115:R115"/>
    <mergeCell ref="T115:V115"/>
    <mergeCell ref="AI114:AK114"/>
    <mergeCell ref="W115:X115"/>
    <mergeCell ref="Y115:Z115"/>
    <mergeCell ref="AB115:AD115"/>
    <mergeCell ref="AE115:AH115"/>
    <mergeCell ref="B57:C57"/>
    <mergeCell ref="J57:K57"/>
    <mergeCell ref="L57:O57"/>
    <mergeCell ref="P57:R57"/>
    <mergeCell ref="T57:V57"/>
    <mergeCell ref="AE57:AH57"/>
    <mergeCell ref="Y57:Z57"/>
    <mergeCell ref="AB57:AD57"/>
    <mergeCell ref="AB56:AD56"/>
    <mergeCell ref="AI56:AK56"/>
    <mergeCell ref="F105:G106"/>
    <mergeCell ref="AM56:AO56"/>
    <mergeCell ref="AI57:AK57"/>
    <mergeCell ref="AM57:AO57"/>
    <mergeCell ref="H69:I70"/>
    <mergeCell ref="H93:I94"/>
    <mergeCell ref="F93:G94"/>
    <mergeCell ref="F95:G96"/>
    <mergeCell ref="F97:G98"/>
    <mergeCell ref="J95:J96"/>
    <mergeCell ref="AX53:AZ53"/>
    <mergeCell ref="AX54:AZ54"/>
    <mergeCell ref="AT54:AV54"/>
    <mergeCell ref="AM54:AO54"/>
    <mergeCell ref="AP54:AS54"/>
    <mergeCell ref="W57:X57"/>
    <mergeCell ref="W71:W72"/>
    <mergeCell ref="X71:X72"/>
    <mergeCell ref="F15:G16"/>
    <mergeCell ref="F17:G18"/>
    <mergeCell ref="F19:G20"/>
    <mergeCell ref="F21:G22"/>
    <mergeCell ref="J107:J108"/>
    <mergeCell ref="J53:K53"/>
    <mergeCell ref="J54:K54"/>
    <mergeCell ref="F87:G88"/>
    <mergeCell ref="F89:G90"/>
    <mergeCell ref="F91:G92"/>
    <mergeCell ref="F23:G24"/>
    <mergeCell ref="F25:G26"/>
    <mergeCell ref="F27:G28"/>
    <mergeCell ref="F29:G30"/>
    <mergeCell ref="F31:G32"/>
    <mergeCell ref="F33:G34"/>
    <mergeCell ref="F35:G36"/>
    <mergeCell ref="F37:G38"/>
    <mergeCell ref="F39:G40"/>
    <mergeCell ref="F41:G42"/>
    <mergeCell ref="F43:G44"/>
    <mergeCell ref="F45:G46"/>
    <mergeCell ref="T54:V54"/>
    <mergeCell ref="J71:J72"/>
    <mergeCell ref="F47:G48"/>
    <mergeCell ref="F67:G68"/>
    <mergeCell ref="F65:G66"/>
    <mergeCell ref="F69:G70"/>
    <mergeCell ref="H71:I72"/>
    <mergeCell ref="J101:J102"/>
    <mergeCell ref="W101:W102"/>
    <mergeCell ref="D49:G50"/>
    <mergeCell ref="B60:BL60"/>
    <mergeCell ref="B61:BL61"/>
    <mergeCell ref="F71:G72"/>
    <mergeCell ref="F73:G74"/>
    <mergeCell ref="AI54:AK54"/>
    <mergeCell ref="AB54:AD54"/>
    <mergeCell ref="Y54:Z54"/>
    <mergeCell ref="S101:T102"/>
    <mergeCell ref="U101:V102"/>
    <mergeCell ref="Y71:Y72"/>
    <mergeCell ref="J105:J106"/>
    <mergeCell ref="W105:W106"/>
    <mergeCell ref="X105:X106"/>
    <mergeCell ref="Y105:Y106"/>
    <mergeCell ref="Q105:R106"/>
    <mergeCell ref="S105:T106"/>
    <mergeCell ref="U105:V106"/>
    <mergeCell ref="J97:J98"/>
    <mergeCell ref="W97:W98"/>
    <mergeCell ref="X97:X98"/>
    <mergeCell ref="Y97:Y98"/>
    <mergeCell ref="Q97:R98"/>
    <mergeCell ref="S97:T98"/>
    <mergeCell ref="O97:P98"/>
    <mergeCell ref="J93:J94"/>
    <mergeCell ref="W93:W94"/>
    <mergeCell ref="X93:X94"/>
    <mergeCell ref="Y93:Y94"/>
    <mergeCell ref="Q93:R94"/>
    <mergeCell ref="S93:T94"/>
    <mergeCell ref="J87:J88"/>
    <mergeCell ref="W87:W88"/>
    <mergeCell ref="X87:X88"/>
    <mergeCell ref="Y87:Y88"/>
    <mergeCell ref="J89:J90"/>
    <mergeCell ref="W89:W90"/>
    <mergeCell ref="X89:X90"/>
    <mergeCell ref="Y89:Y90"/>
    <mergeCell ref="O87:P88"/>
    <mergeCell ref="Q87:R88"/>
    <mergeCell ref="J83:J84"/>
    <mergeCell ref="W83:W84"/>
    <mergeCell ref="X83:X84"/>
    <mergeCell ref="Y83:Y84"/>
    <mergeCell ref="J85:J86"/>
    <mergeCell ref="W85:W86"/>
    <mergeCell ref="X85:X86"/>
    <mergeCell ref="Y85:Y86"/>
    <mergeCell ref="Q85:R86"/>
    <mergeCell ref="S85:T86"/>
    <mergeCell ref="J81:J82"/>
    <mergeCell ref="W81:W82"/>
    <mergeCell ref="X81:X82"/>
    <mergeCell ref="Y81:Y82"/>
    <mergeCell ref="Q81:R82"/>
    <mergeCell ref="S81:T82"/>
    <mergeCell ref="K83:L84"/>
    <mergeCell ref="O85:P86"/>
    <mergeCell ref="J75:J76"/>
    <mergeCell ref="W75:W76"/>
    <mergeCell ref="X75:X76"/>
    <mergeCell ref="Y75:Y76"/>
    <mergeCell ref="J77:J78"/>
    <mergeCell ref="W77:W78"/>
    <mergeCell ref="X77:X78"/>
    <mergeCell ref="Y77:Y78"/>
    <mergeCell ref="S75:T76"/>
    <mergeCell ref="U75:V76"/>
    <mergeCell ref="J73:J74"/>
    <mergeCell ref="W73:W74"/>
    <mergeCell ref="X73:X74"/>
    <mergeCell ref="Y73:Y74"/>
    <mergeCell ref="S73:T74"/>
    <mergeCell ref="U73:V74"/>
    <mergeCell ref="W69:W70"/>
    <mergeCell ref="X69:X70"/>
    <mergeCell ref="Y69:Y70"/>
    <mergeCell ref="O69:P70"/>
    <mergeCell ref="Q69:R70"/>
    <mergeCell ref="S69:T70"/>
    <mergeCell ref="Y31:Y32"/>
    <mergeCell ref="W33:W34"/>
    <mergeCell ref="X33:X34"/>
    <mergeCell ref="Y33:Y34"/>
    <mergeCell ref="W47:W48"/>
    <mergeCell ref="X47:X48"/>
    <mergeCell ref="Y47:Y48"/>
    <mergeCell ref="W39:W40"/>
    <mergeCell ref="X39:X40"/>
    <mergeCell ref="Y39:Y40"/>
    <mergeCell ref="T53:V53"/>
    <mergeCell ref="P54:R54"/>
    <mergeCell ref="B54:C54"/>
    <mergeCell ref="W23:W24"/>
    <mergeCell ref="X23:X24"/>
    <mergeCell ref="Y23:Y24"/>
    <mergeCell ref="W25:W26"/>
    <mergeCell ref="X25:X26"/>
    <mergeCell ref="Y25:Y26"/>
    <mergeCell ref="W31:W32"/>
    <mergeCell ref="C15:E15"/>
    <mergeCell ref="C16:E16"/>
    <mergeCell ref="C17:E17"/>
    <mergeCell ref="C18:E18"/>
    <mergeCell ref="C19:E19"/>
    <mergeCell ref="AM5:BG5"/>
    <mergeCell ref="C5:D5"/>
    <mergeCell ref="F7:G8"/>
    <mergeCell ref="BF19:BG20"/>
    <mergeCell ref="AD19:AE20"/>
    <mergeCell ref="C23:E23"/>
    <mergeCell ref="C24:E24"/>
    <mergeCell ref="C25:E25"/>
    <mergeCell ref="B112:C112"/>
    <mergeCell ref="BF109:BG109"/>
    <mergeCell ref="BH109:BI109"/>
    <mergeCell ref="AX109:AY109"/>
    <mergeCell ref="AZ109:BA109"/>
    <mergeCell ref="AF63:AL63"/>
    <mergeCell ref="C63:D63"/>
    <mergeCell ref="C27:E27"/>
    <mergeCell ref="D110:G110"/>
    <mergeCell ref="K110:L110"/>
    <mergeCell ref="M110:N110"/>
    <mergeCell ref="O110:P110"/>
    <mergeCell ref="C105:E105"/>
    <mergeCell ref="C106:E106"/>
    <mergeCell ref="M101:N102"/>
    <mergeCell ref="O101:P102"/>
    <mergeCell ref="J69:J70"/>
    <mergeCell ref="AB109:AC109"/>
    <mergeCell ref="AD109:AE109"/>
    <mergeCell ref="AF109:AG109"/>
    <mergeCell ref="AH109:AI109"/>
    <mergeCell ref="AD107:AE108"/>
    <mergeCell ref="Q109:R109"/>
    <mergeCell ref="S109:T109"/>
    <mergeCell ref="U109:V109"/>
    <mergeCell ref="Z109:AA109"/>
    <mergeCell ref="W107:W108"/>
    <mergeCell ref="X107:X108"/>
    <mergeCell ref="Y107:Y108"/>
    <mergeCell ref="B107:C108"/>
    <mergeCell ref="D107:G108"/>
    <mergeCell ref="K107:L108"/>
    <mergeCell ref="M107:N108"/>
    <mergeCell ref="O107:P108"/>
    <mergeCell ref="Q107:R108"/>
    <mergeCell ref="S107:T108"/>
    <mergeCell ref="U107:V108"/>
    <mergeCell ref="AN109:AO109"/>
    <mergeCell ref="AP109:AQ109"/>
    <mergeCell ref="AF107:AG108"/>
    <mergeCell ref="AH107:AI108"/>
    <mergeCell ref="AL109:AM109"/>
    <mergeCell ref="BB107:BC108"/>
    <mergeCell ref="AJ109:AK109"/>
    <mergeCell ref="AJ107:AK108"/>
    <mergeCell ref="AN107:AO108"/>
    <mergeCell ref="AP107:AQ108"/>
    <mergeCell ref="AX107:AY108"/>
    <mergeCell ref="O105:P106"/>
    <mergeCell ref="B109:C109"/>
    <mergeCell ref="D109:G109"/>
    <mergeCell ref="K109:L109"/>
    <mergeCell ref="M109:N109"/>
    <mergeCell ref="O109:P109"/>
    <mergeCell ref="AB107:AC108"/>
    <mergeCell ref="AP105:AQ106"/>
    <mergeCell ref="AX105:AY106"/>
    <mergeCell ref="BD109:BE109"/>
    <mergeCell ref="BH103:BI104"/>
    <mergeCell ref="B105:B106"/>
    <mergeCell ref="K105:L106"/>
    <mergeCell ref="M105:N106"/>
    <mergeCell ref="C103:E103"/>
    <mergeCell ref="C104:E104"/>
    <mergeCell ref="AL105:AM106"/>
    <mergeCell ref="AN105:AO106"/>
    <mergeCell ref="Z107:AA108"/>
    <mergeCell ref="Z105:AA106"/>
    <mergeCell ref="AB105:AC106"/>
    <mergeCell ref="AD105:AE106"/>
    <mergeCell ref="AF105:AG106"/>
    <mergeCell ref="AJ105:AK106"/>
    <mergeCell ref="AH105:AI106"/>
    <mergeCell ref="BB105:BC106"/>
    <mergeCell ref="BD105:BE106"/>
    <mergeCell ref="BF105:BG106"/>
    <mergeCell ref="BH105:BI106"/>
    <mergeCell ref="AR105:AS106"/>
    <mergeCell ref="AT105:AU106"/>
    <mergeCell ref="AV105:AW106"/>
    <mergeCell ref="AZ105:BA106"/>
    <mergeCell ref="Q103:R104"/>
    <mergeCell ref="AP101:AQ102"/>
    <mergeCell ref="AX101:AY102"/>
    <mergeCell ref="AZ101:BA102"/>
    <mergeCell ref="BB101:BC102"/>
    <mergeCell ref="BD101:BE102"/>
    <mergeCell ref="AR101:AS102"/>
    <mergeCell ref="AT101:AU102"/>
    <mergeCell ref="AV101:AW102"/>
    <mergeCell ref="Q101:R102"/>
    <mergeCell ref="S103:T104"/>
    <mergeCell ref="BH101:BI102"/>
    <mergeCell ref="B103:B104"/>
    <mergeCell ref="K103:L104"/>
    <mergeCell ref="M103:N104"/>
    <mergeCell ref="B101:B102"/>
    <mergeCell ref="C101:E101"/>
    <mergeCell ref="C102:E102"/>
    <mergeCell ref="K101:L102"/>
    <mergeCell ref="O103:P104"/>
    <mergeCell ref="AX103:AY104"/>
    <mergeCell ref="U103:V104"/>
    <mergeCell ref="J103:J104"/>
    <mergeCell ref="Z103:AA104"/>
    <mergeCell ref="AB103:AC104"/>
    <mergeCell ref="AD103:AE104"/>
    <mergeCell ref="AF103:AG104"/>
    <mergeCell ref="W103:W104"/>
    <mergeCell ref="X103:X104"/>
    <mergeCell ref="Y103:Y104"/>
    <mergeCell ref="AR103:AS104"/>
    <mergeCell ref="AT103:AU104"/>
    <mergeCell ref="AV103:AW104"/>
    <mergeCell ref="AH103:AI104"/>
    <mergeCell ref="AJ103:AK104"/>
    <mergeCell ref="AL103:AM104"/>
    <mergeCell ref="AN103:AO104"/>
    <mergeCell ref="AP103:AQ104"/>
    <mergeCell ref="BD99:BE100"/>
    <mergeCell ref="BF99:BG100"/>
    <mergeCell ref="BH99:BI100"/>
    <mergeCell ref="AZ103:BA104"/>
    <mergeCell ref="BB103:BC104"/>
    <mergeCell ref="BD103:BE104"/>
    <mergeCell ref="BF103:BG104"/>
    <mergeCell ref="BF101:BG102"/>
    <mergeCell ref="AF101:AG102"/>
    <mergeCell ref="X101:X102"/>
    <mergeCell ref="Y101:Y102"/>
    <mergeCell ref="BH97:BI98"/>
    <mergeCell ref="AL99:AM100"/>
    <mergeCell ref="AN99:AO100"/>
    <mergeCell ref="AP99:AQ100"/>
    <mergeCell ref="AX99:AY100"/>
    <mergeCell ref="AZ99:BA100"/>
    <mergeCell ref="BB99:BC100"/>
    <mergeCell ref="W99:W100"/>
    <mergeCell ref="X99:X100"/>
    <mergeCell ref="AH101:AI102"/>
    <mergeCell ref="AJ101:AK102"/>
    <mergeCell ref="AL101:AM102"/>
    <mergeCell ref="AN101:AO102"/>
    <mergeCell ref="Y99:Y100"/>
    <mergeCell ref="Z101:AA102"/>
    <mergeCell ref="AB101:AC102"/>
    <mergeCell ref="AD101:AE102"/>
    <mergeCell ref="B99:B100"/>
    <mergeCell ref="K99:L100"/>
    <mergeCell ref="M99:N100"/>
    <mergeCell ref="C100:E100"/>
    <mergeCell ref="S99:T100"/>
    <mergeCell ref="U99:V100"/>
    <mergeCell ref="J99:J100"/>
    <mergeCell ref="O99:P100"/>
    <mergeCell ref="Q99:R100"/>
    <mergeCell ref="AI115:AK115"/>
    <mergeCell ref="Z99:AA100"/>
    <mergeCell ref="AB99:AC100"/>
    <mergeCell ref="AD99:AE100"/>
    <mergeCell ref="AF99:AG100"/>
    <mergeCell ref="AH99:AI100"/>
    <mergeCell ref="AF110:AG110"/>
    <mergeCell ref="AH110:AI110"/>
    <mergeCell ref="AJ110:AK110"/>
    <mergeCell ref="AJ99:AK100"/>
    <mergeCell ref="AP95:AQ96"/>
    <mergeCell ref="AX95:AY96"/>
    <mergeCell ref="AZ95:BA96"/>
    <mergeCell ref="BB95:BC96"/>
    <mergeCell ref="BD95:BE96"/>
    <mergeCell ref="K95:L96"/>
    <mergeCell ref="AL95:AM96"/>
    <mergeCell ref="M95:N96"/>
    <mergeCell ref="O95:P96"/>
    <mergeCell ref="Q95:R96"/>
    <mergeCell ref="BF95:BG96"/>
    <mergeCell ref="BH95:BI96"/>
    <mergeCell ref="B97:B98"/>
    <mergeCell ref="K97:L98"/>
    <mergeCell ref="M97:N98"/>
    <mergeCell ref="B95:B96"/>
    <mergeCell ref="U97:V98"/>
    <mergeCell ref="Z97:AA98"/>
    <mergeCell ref="AB97:AC98"/>
    <mergeCell ref="AD97:AE98"/>
    <mergeCell ref="AF97:AG98"/>
    <mergeCell ref="AH97:AI98"/>
    <mergeCell ref="AJ97:AK98"/>
    <mergeCell ref="AL97:AM98"/>
    <mergeCell ref="AN97:AO98"/>
    <mergeCell ref="AP97:AQ98"/>
    <mergeCell ref="AX97:AY98"/>
    <mergeCell ref="AZ97:BA98"/>
    <mergeCell ref="BB97:BC98"/>
    <mergeCell ref="BD97:BE98"/>
    <mergeCell ref="BF97:BG98"/>
    <mergeCell ref="AR97:AS98"/>
    <mergeCell ref="AT97:AU98"/>
    <mergeCell ref="AV97:AW98"/>
    <mergeCell ref="Z95:AA96"/>
    <mergeCell ref="O93:P94"/>
    <mergeCell ref="AB95:AC96"/>
    <mergeCell ref="AD95:AE96"/>
    <mergeCell ref="W95:W96"/>
    <mergeCell ref="X95:X96"/>
    <mergeCell ref="Y95:Y96"/>
    <mergeCell ref="S95:T96"/>
    <mergeCell ref="U95:V96"/>
    <mergeCell ref="AF95:AG96"/>
    <mergeCell ref="AH95:AI96"/>
    <mergeCell ref="AJ95:AK96"/>
    <mergeCell ref="AH93:AI94"/>
    <mergeCell ref="AN95:AO96"/>
    <mergeCell ref="BH91:BI92"/>
    <mergeCell ref="AN93:AO94"/>
    <mergeCell ref="AP93:AQ94"/>
    <mergeCell ref="AX93:AY94"/>
    <mergeCell ref="AZ93:BA94"/>
    <mergeCell ref="B93:B94"/>
    <mergeCell ref="K93:L94"/>
    <mergeCell ref="M93:N94"/>
    <mergeCell ref="C91:E91"/>
    <mergeCell ref="C92:E92"/>
    <mergeCell ref="AL93:AM94"/>
    <mergeCell ref="U93:V94"/>
    <mergeCell ref="Z93:AA94"/>
    <mergeCell ref="AB93:AC94"/>
    <mergeCell ref="AD93:AE94"/>
    <mergeCell ref="AF93:AG94"/>
    <mergeCell ref="BB93:BC94"/>
    <mergeCell ref="BD93:BE94"/>
    <mergeCell ref="BF93:BG94"/>
    <mergeCell ref="BH93:BI94"/>
    <mergeCell ref="AR93:AS94"/>
    <mergeCell ref="AT93:AU94"/>
    <mergeCell ref="AV93:AW94"/>
    <mergeCell ref="AJ93:AK94"/>
    <mergeCell ref="C93:E93"/>
    <mergeCell ref="AP89:AQ90"/>
    <mergeCell ref="AX89:AY90"/>
    <mergeCell ref="AZ89:BA90"/>
    <mergeCell ref="BB89:BC90"/>
    <mergeCell ref="BD89:BE90"/>
    <mergeCell ref="C90:E90"/>
    <mergeCell ref="K89:L90"/>
    <mergeCell ref="O91:P92"/>
    <mergeCell ref="Q91:R92"/>
    <mergeCell ref="BF89:BG90"/>
    <mergeCell ref="AR89:AS90"/>
    <mergeCell ref="AT89:AU90"/>
    <mergeCell ref="AV89:AW90"/>
    <mergeCell ref="BH89:BI90"/>
    <mergeCell ref="B91:B92"/>
    <mergeCell ref="K91:L92"/>
    <mergeCell ref="M91:N92"/>
    <mergeCell ref="B89:B90"/>
    <mergeCell ref="C89:E89"/>
    <mergeCell ref="U91:V92"/>
    <mergeCell ref="J91:J92"/>
    <mergeCell ref="Z91:AA92"/>
    <mergeCell ref="AB91:AC92"/>
    <mergeCell ref="AD91:AE92"/>
    <mergeCell ref="AF91:AG92"/>
    <mergeCell ref="W91:W92"/>
    <mergeCell ref="X91:X92"/>
    <mergeCell ref="Y91:Y92"/>
    <mergeCell ref="S91:T92"/>
    <mergeCell ref="AH91:AI92"/>
    <mergeCell ref="AJ91:AK92"/>
    <mergeCell ref="AL91:AM92"/>
    <mergeCell ref="AN91:AO92"/>
    <mergeCell ref="AP91:AQ92"/>
    <mergeCell ref="AX91:AY92"/>
    <mergeCell ref="AZ91:BA92"/>
    <mergeCell ref="BB91:BC92"/>
    <mergeCell ref="BD91:BE92"/>
    <mergeCell ref="BF91:BG92"/>
    <mergeCell ref="AR91:AS92"/>
    <mergeCell ref="AT91:AU92"/>
    <mergeCell ref="AV91:AW92"/>
    <mergeCell ref="M89:N90"/>
    <mergeCell ref="O89:P90"/>
    <mergeCell ref="Q89:R90"/>
    <mergeCell ref="S89:T90"/>
    <mergeCell ref="U89:V90"/>
    <mergeCell ref="Z89:AA90"/>
    <mergeCell ref="AB89:AC90"/>
    <mergeCell ref="AD89:AE90"/>
    <mergeCell ref="AF89:AG90"/>
    <mergeCell ref="AH89:AI90"/>
    <mergeCell ref="AJ89:AK90"/>
    <mergeCell ref="AL89:AM90"/>
    <mergeCell ref="AN89:AO90"/>
    <mergeCell ref="BH85:BI86"/>
    <mergeCell ref="B87:B88"/>
    <mergeCell ref="K87:L88"/>
    <mergeCell ref="M87:N88"/>
    <mergeCell ref="C88:E88"/>
    <mergeCell ref="S87:T88"/>
    <mergeCell ref="U87:V88"/>
    <mergeCell ref="Z87:AA88"/>
    <mergeCell ref="AB87:AC88"/>
    <mergeCell ref="AD87:AE88"/>
    <mergeCell ref="AF87:AG88"/>
    <mergeCell ref="AH87:AI88"/>
    <mergeCell ref="AJ87:AK88"/>
    <mergeCell ref="AL87:AM88"/>
    <mergeCell ref="AN87:AO88"/>
    <mergeCell ref="AP87:AQ88"/>
    <mergeCell ref="AX87:AY88"/>
    <mergeCell ref="AZ87:BA88"/>
    <mergeCell ref="BB87:BC88"/>
    <mergeCell ref="BD87:BE88"/>
    <mergeCell ref="BF87:BG88"/>
    <mergeCell ref="AR87:AS88"/>
    <mergeCell ref="AT87:AU88"/>
    <mergeCell ref="AV87:AW88"/>
    <mergeCell ref="BH87:BI88"/>
    <mergeCell ref="AM115:AO115"/>
    <mergeCell ref="AP115:AS115"/>
    <mergeCell ref="AT115:AV115"/>
    <mergeCell ref="AX115:AZ115"/>
    <mergeCell ref="AP83:AQ84"/>
    <mergeCell ref="AX83:AY84"/>
    <mergeCell ref="AZ83:BA84"/>
    <mergeCell ref="BB83:BC84"/>
    <mergeCell ref="BD83:BE84"/>
    <mergeCell ref="BF83:BG84"/>
    <mergeCell ref="BH83:BI84"/>
    <mergeCell ref="B85:B86"/>
    <mergeCell ref="K85:L86"/>
    <mergeCell ref="M85:N86"/>
    <mergeCell ref="B83:B84"/>
    <mergeCell ref="U85:V86"/>
    <mergeCell ref="Z85:AA86"/>
    <mergeCell ref="AB85:AC86"/>
    <mergeCell ref="AD85:AE86"/>
    <mergeCell ref="AF85:AG86"/>
    <mergeCell ref="AH85:AI86"/>
    <mergeCell ref="AJ85:AK86"/>
    <mergeCell ref="AL85:AM86"/>
    <mergeCell ref="AN85:AO86"/>
    <mergeCell ref="AP85:AQ86"/>
    <mergeCell ref="AX85:AY86"/>
    <mergeCell ref="AZ85:BA86"/>
    <mergeCell ref="BB85:BC86"/>
    <mergeCell ref="BD85:BE86"/>
    <mergeCell ref="BF85:BG86"/>
    <mergeCell ref="AR85:AS86"/>
    <mergeCell ref="AT85:AU86"/>
    <mergeCell ref="AV85:AW86"/>
    <mergeCell ref="AL83:AM84"/>
    <mergeCell ref="M83:N84"/>
    <mergeCell ref="O83:P84"/>
    <mergeCell ref="Q83:R84"/>
    <mergeCell ref="S83:T84"/>
    <mergeCell ref="U83:V84"/>
    <mergeCell ref="Z83:AA84"/>
    <mergeCell ref="O81:P82"/>
    <mergeCell ref="AB83:AC84"/>
    <mergeCell ref="AD83:AE84"/>
    <mergeCell ref="AF83:AG84"/>
    <mergeCell ref="AH83:AI84"/>
    <mergeCell ref="AJ83:AK84"/>
    <mergeCell ref="AH81:AI82"/>
    <mergeCell ref="AN83:AO84"/>
    <mergeCell ref="BH79:BI80"/>
    <mergeCell ref="B81:B82"/>
    <mergeCell ref="K81:L82"/>
    <mergeCell ref="M81:N82"/>
    <mergeCell ref="C79:E79"/>
    <mergeCell ref="C80:E80"/>
    <mergeCell ref="AL81:AM82"/>
    <mergeCell ref="AN81:AO82"/>
    <mergeCell ref="AP81:AQ82"/>
    <mergeCell ref="U81:V82"/>
    <mergeCell ref="Z81:AA82"/>
    <mergeCell ref="AB81:AC82"/>
    <mergeCell ref="AD81:AE82"/>
    <mergeCell ref="AF81:AG82"/>
    <mergeCell ref="AJ81:AK82"/>
    <mergeCell ref="BB81:BC82"/>
    <mergeCell ref="BD81:BE82"/>
    <mergeCell ref="BF81:BG82"/>
    <mergeCell ref="BH81:BI82"/>
    <mergeCell ref="AR81:AS82"/>
    <mergeCell ref="AT81:AU82"/>
    <mergeCell ref="AV81:AW82"/>
    <mergeCell ref="AX81:AY82"/>
    <mergeCell ref="AZ81:BA82"/>
    <mergeCell ref="C81:E81"/>
    <mergeCell ref="AP77:AQ78"/>
    <mergeCell ref="AX77:AY78"/>
    <mergeCell ref="AZ77:BA78"/>
    <mergeCell ref="BB77:BC78"/>
    <mergeCell ref="BD77:BE78"/>
    <mergeCell ref="Q79:R80"/>
    <mergeCell ref="S79:T80"/>
    <mergeCell ref="U79:V80"/>
    <mergeCell ref="J79:J80"/>
    <mergeCell ref="BF77:BG78"/>
    <mergeCell ref="BH77:BI78"/>
    <mergeCell ref="B79:B80"/>
    <mergeCell ref="K79:L80"/>
    <mergeCell ref="M79:N80"/>
    <mergeCell ref="B77:B78"/>
    <mergeCell ref="C77:E77"/>
    <mergeCell ref="C78:E78"/>
    <mergeCell ref="K77:L78"/>
    <mergeCell ref="O79:P80"/>
    <mergeCell ref="F77:G78"/>
    <mergeCell ref="F79:G80"/>
    <mergeCell ref="Z79:AA80"/>
    <mergeCell ref="AB79:AC80"/>
    <mergeCell ref="AD79:AE80"/>
    <mergeCell ref="AF79:AG80"/>
    <mergeCell ref="W79:W80"/>
    <mergeCell ref="X79:X80"/>
    <mergeCell ref="Y79:Y80"/>
    <mergeCell ref="AH79:AI80"/>
    <mergeCell ref="AJ79:AK80"/>
    <mergeCell ref="AL79:AM80"/>
    <mergeCell ref="AN79:AO80"/>
    <mergeCell ref="AP79:AQ80"/>
    <mergeCell ref="AX79:AY80"/>
    <mergeCell ref="AZ79:BA80"/>
    <mergeCell ref="BB79:BC80"/>
    <mergeCell ref="AR79:AS80"/>
    <mergeCell ref="AT79:AU80"/>
    <mergeCell ref="AV79:AW80"/>
    <mergeCell ref="BD79:BE80"/>
    <mergeCell ref="BF79:BG80"/>
    <mergeCell ref="M77:N78"/>
    <mergeCell ref="O77:P78"/>
    <mergeCell ref="Q77:R78"/>
    <mergeCell ref="S77:T78"/>
    <mergeCell ref="U77:V78"/>
    <mergeCell ref="Z77:AA78"/>
    <mergeCell ref="AB77:AC78"/>
    <mergeCell ref="AD77:AE78"/>
    <mergeCell ref="AF77:AG78"/>
    <mergeCell ref="AH77:AI78"/>
    <mergeCell ref="AJ77:AK78"/>
    <mergeCell ref="AL77:AM78"/>
    <mergeCell ref="AN77:AO78"/>
    <mergeCell ref="BF73:BG74"/>
    <mergeCell ref="AL75:AM76"/>
    <mergeCell ref="AN75:AO76"/>
    <mergeCell ref="AP75:AQ76"/>
    <mergeCell ref="AX75:AY76"/>
    <mergeCell ref="BD75:BE76"/>
    <mergeCell ref="BH73:BI74"/>
    <mergeCell ref="B75:B76"/>
    <mergeCell ref="K75:L76"/>
    <mergeCell ref="M75:N76"/>
    <mergeCell ref="O75:P76"/>
    <mergeCell ref="Q75:R76"/>
    <mergeCell ref="C73:E73"/>
    <mergeCell ref="C74:E74"/>
    <mergeCell ref="Z75:AA76"/>
    <mergeCell ref="AB75:AC76"/>
    <mergeCell ref="AD75:AE76"/>
    <mergeCell ref="AF75:AG76"/>
    <mergeCell ref="AH75:AI76"/>
    <mergeCell ref="AJ75:AK76"/>
    <mergeCell ref="AZ75:BA76"/>
    <mergeCell ref="BB75:BC76"/>
    <mergeCell ref="BF75:BG76"/>
    <mergeCell ref="AR75:AS76"/>
    <mergeCell ref="AT75:AU76"/>
    <mergeCell ref="AV75:AW76"/>
    <mergeCell ref="BH75:BI76"/>
    <mergeCell ref="AN71:AO72"/>
    <mergeCell ref="AP71:AQ72"/>
    <mergeCell ref="AX71:AY72"/>
    <mergeCell ref="AZ71:BA72"/>
    <mergeCell ref="BB71:BC72"/>
    <mergeCell ref="BD71:BE72"/>
    <mergeCell ref="BF71:BG72"/>
    <mergeCell ref="C71:E71"/>
    <mergeCell ref="BH71:BI72"/>
    <mergeCell ref="B73:B74"/>
    <mergeCell ref="K73:L74"/>
    <mergeCell ref="M73:N74"/>
    <mergeCell ref="O73:P74"/>
    <mergeCell ref="Q73:R74"/>
    <mergeCell ref="C72:E72"/>
    <mergeCell ref="Z73:AA74"/>
    <mergeCell ref="AB73:AC74"/>
    <mergeCell ref="AD73:AE74"/>
    <mergeCell ref="AF73:AG74"/>
    <mergeCell ref="AH73:AI74"/>
    <mergeCell ref="AJ73:AK74"/>
    <mergeCell ref="AL73:AM74"/>
    <mergeCell ref="AN73:AO74"/>
    <mergeCell ref="AP73:AQ74"/>
    <mergeCell ref="AX73:AY74"/>
    <mergeCell ref="AR73:AS74"/>
    <mergeCell ref="AT73:AU74"/>
    <mergeCell ref="AV73:AW74"/>
    <mergeCell ref="AZ73:BA74"/>
    <mergeCell ref="BB73:BC74"/>
    <mergeCell ref="BD73:BE74"/>
    <mergeCell ref="B71:B72"/>
    <mergeCell ref="K71:L72"/>
    <mergeCell ref="M71:N72"/>
    <mergeCell ref="O71:P72"/>
    <mergeCell ref="Q71:R72"/>
    <mergeCell ref="S71:T72"/>
    <mergeCell ref="U71:V72"/>
    <mergeCell ref="Z71:AA72"/>
    <mergeCell ref="AB71:AC72"/>
    <mergeCell ref="AD71:AE72"/>
    <mergeCell ref="AF71:AG72"/>
    <mergeCell ref="AH71:AI72"/>
    <mergeCell ref="AJ71:AK72"/>
    <mergeCell ref="AL71:AM72"/>
    <mergeCell ref="AZ67:BA68"/>
    <mergeCell ref="BB67:BC68"/>
    <mergeCell ref="AP69:AQ70"/>
    <mergeCell ref="AX69:AY70"/>
    <mergeCell ref="AZ69:BA70"/>
    <mergeCell ref="BB69:BC70"/>
    <mergeCell ref="AX67:AY68"/>
    <mergeCell ref="AR67:AS68"/>
    <mergeCell ref="AT67:AU68"/>
    <mergeCell ref="BD67:BE68"/>
    <mergeCell ref="BF67:BG68"/>
    <mergeCell ref="BH67:BI68"/>
    <mergeCell ref="B69:B70"/>
    <mergeCell ref="K69:L70"/>
    <mergeCell ref="M69:N70"/>
    <mergeCell ref="U69:V70"/>
    <mergeCell ref="Z69:AA70"/>
    <mergeCell ref="AB69:AC70"/>
    <mergeCell ref="AD69:AE70"/>
    <mergeCell ref="AF69:AG70"/>
    <mergeCell ref="AH69:AI70"/>
    <mergeCell ref="AJ69:AK70"/>
    <mergeCell ref="AL69:AM70"/>
    <mergeCell ref="AN69:AO70"/>
    <mergeCell ref="BD69:BE70"/>
    <mergeCell ref="BF69:BG70"/>
    <mergeCell ref="BH69:BI70"/>
    <mergeCell ref="AR69:AS70"/>
    <mergeCell ref="AT69:AU70"/>
    <mergeCell ref="AV69:AW70"/>
    <mergeCell ref="BJ69:BL70"/>
    <mergeCell ref="B67:B68"/>
    <mergeCell ref="AL65:AQ65"/>
    <mergeCell ref="AX65:BC65"/>
    <mergeCell ref="BD65:BI65"/>
    <mergeCell ref="BJ65:BL66"/>
    <mergeCell ref="AL66:AM66"/>
    <mergeCell ref="AN66:AO66"/>
    <mergeCell ref="AP66:AQ66"/>
    <mergeCell ref="AX66:AY66"/>
    <mergeCell ref="AZ66:BA66"/>
    <mergeCell ref="BD66:BE66"/>
    <mergeCell ref="BF66:BG66"/>
    <mergeCell ref="BH66:BI66"/>
    <mergeCell ref="K67:L68"/>
    <mergeCell ref="M67:N68"/>
    <mergeCell ref="O67:P68"/>
    <mergeCell ref="Q67:R68"/>
    <mergeCell ref="S67:T68"/>
    <mergeCell ref="U67:V68"/>
    <mergeCell ref="BB66:BC66"/>
    <mergeCell ref="Q65:V65"/>
    <mergeCell ref="Z65:AE65"/>
    <mergeCell ref="AJ67:AK68"/>
    <mergeCell ref="AL67:AM68"/>
    <mergeCell ref="AN67:AO68"/>
    <mergeCell ref="AP67:AQ68"/>
    <mergeCell ref="Z67:AA68"/>
    <mergeCell ref="AB67:AC68"/>
    <mergeCell ref="AD67:AE68"/>
    <mergeCell ref="AF67:AG68"/>
    <mergeCell ref="O66:P66"/>
    <mergeCell ref="Q66:R66"/>
    <mergeCell ref="S66:T66"/>
    <mergeCell ref="AF65:AK65"/>
    <mergeCell ref="AJ66:AK66"/>
    <mergeCell ref="W67:W68"/>
    <mergeCell ref="X67:X68"/>
    <mergeCell ref="Y67:Y68"/>
    <mergeCell ref="AD66:AE66"/>
    <mergeCell ref="AH67:AI68"/>
    <mergeCell ref="B65:B66"/>
    <mergeCell ref="K65:P65"/>
    <mergeCell ref="Z66:AA66"/>
    <mergeCell ref="AB66:AC66"/>
    <mergeCell ref="AF66:AG66"/>
    <mergeCell ref="AH66:AI66"/>
    <mergeCell ref="K66:L66"/>
    <mergeCell ref="M66:N66"/>
    <mergeCell ref="J65:J66"/>
    <mergeCell ref="U66:V66"/>
    <mergeCell ref="J56:K56"/>
    <mergeCell ref="Q51:R51"/>
    <mergeCell ref="AL51:AM51"/>
    <mergeCell ref="S51:T51"/>
    <mergeCell ref="U51:V51"/>
    <mergeCell ref="Z51:AA51"/>
    <mergeCell ref="K52:L52"/>
    <mergeCell ref="M52:N52"/>
    <mergeCell ref="O52:P52"/>
    <mergeCell ref="W54:X54"/>
    <mergeCell ref="AB51:AC51"/>
    <mergeCell ref="AD51:AE51"/>
    <mergeCell ref="AF51:AG51"/>
    <mergeCell ref="F75:G76"/>
    <mergeCell ref="Y53:Z53"/>
    <mergeCell ref="AB53:AD53"/>
    <mergeCell ref="D52:G52"/>
    <mergeCell ref="AF52:AG52"/>
    <mergeCell ref="L54:O54"/>
    <mergeCell ref="T56:V56"/>
    <mergeCell ref="BJ49:BL50"/>
    <mergeCell ref="B51:C51"/>
    <mergeCell ref="D51:G51"/>
    <mergeCell ref="K51:L51"/>
    <mergeCell ref="M51:N51"/>
    <mergeCell ref="O51:P51"/>
    <mergeCell ref="BF49:BG50"/>
    <mergeCell ref="BH49:BI50"/>
    <mergeCell ref="AF49:AG50"/>
    <mergeCell ref="AH49:AI50"/>
    <mergeCell ref="BJ51:BL51"/>
    <mergeCell ref="AX51:AY51"/>
    <mergeCell ref="AZ51:BA51"/>
    <mergeCell ref="BH51:BI51"/>
    <mergeCell ref="AJ51:AK51"/>
    <mergeCell ref="BB51:BC51"/>
    <mergeCell ref="AR51:AS51"/>
    <mergeCell ref="AP51:AQ51"/>
    <mergeCell ref="BF51:BG51"/>
    <mergeCell ref="BD51:BE51"/>
    <mergeCell ref="K49:L50"/>
    <mergeCell ref="M49:N50"/>
    <mergeCell ref="O49:P50"/>
    <mergeCell ref="Q49:R50"/>
    <mergeCell ref="J49:J50"/>
    <mergeCell ref="S49:T50"/>
    <mergeCell ref="U49:V50"/>
    <mergeCell ref="Z49:AA50"/>
    <mergeCell ref="AB49:AC50"/>
    <mergeCell ref="AD49:AE50"/>
    <mergeCell ref="BD49:BE50"/>
    <mergeCell ref="BB49:BC50"/>
    <mergeCell ref="AJ49:AK50"/>
    <mergeCell ref="AL49:AM50"/>
    <mergeCell ref="AN49:AO50"/>
    <mergeCell ref="AP49:AQ50"/>
    <mergeCell ref="BJ45:BL46"/>
    <mergeCell ref="B47:B48"/>
    <mergeCell ref="M47:N48"/>
    <mergeCell ref="C45:E45"/>
    <mergeCell ref="O47:P48"/>
    <mergeCell ref="Q47:R48"/>
    <mergeCell ref="S47:T48"/>
    <mergeCell ref="AB47:AC48"/>
    <mergeCell ref="AD47:AE48"/>
    <mergeCell ref="AF47:AG48"/>
    <mergeCell ref="AH47:AI48"/>
    <mergeCell ref="AX49:AY50"/>
    <mergeCell ref="AZ49:BA50"/>
    <mergeCell ref="BJ47:BL48"/>
    <mergeCell ref="AJ47:AK48"/>
    <mergeCell ref="AL47:AM48"/>
    <mergeCell ref="AN47:AO48"/>
    <mergeCell ref="AP47:AQ48"/>
    <mergeCell ref="BB47:BC48"/>
    <mergeCell ref="BD47:BE48"/>
    <mergeCell ref="BF47:BG48"/>
    <mergeCell ref="BH47:BI48"/>
    <mergeCell ref="AX47:AY48"/>
    <mergeCell ref="BF43:BG44"/>
    <mergeCell ref="BH43:BI44"/>
    <mergeCell ref="B45:B46"/>
    <mergeCell ref="K45:L46"/>
    <mergeCell ref="M45:N46"/>
    <mergeCell ref="O45:P46"/>
    <mergeCell ref="C43:E43"/>
    <mergeCell ref="Q45:R46"/>
    <mergeCell ref="S45:T46"/>
    <mergeCell ref="U45:V46"/>
    <mergeCell ref="Z45:AA46"/>
    <mergeCell ref="AB45:AC46"/>
    <mergeCell ref="AD45:AE46"/>
    <mergeCell ref="W45:W46"/>
    <mergeCell ref="X45:X46"/>
    <mergeCell ref="Y45:Y46"/>
    <mergeCell ref="AF45:AG46"/>
    <mergeCell ref="AH45:AI46"/>
    <mergeCell ref="AJ45:AK46"/>
    <mergeCell ref="AL45:AM46"/>
    <mergeCell ref="AN45:AO46"/>
    <mergeCell ref="AP45:AQ46"/>
    <mergeCell ref="AX45:AY46"/>
    <mergeCell ref="AZ45:BA46"/>
    <mergeCell ref="BB45:BC46"/>
    <mergeCell ref="BD45:BE46"/>
    <mergeCell ref="BF45:BG46"/>
    <mergeCell ref="BH45:BI46"/>
    <mergeCell ref="AP41:AQ42"/>
    <mergeCell ref="AX41:AY42"/>
    <mergeCell ref="AZ41:BA42"/>
    <mergeCell ref="BB41:BC42"/>
    <mergeCell ref="BD41:BE42"/>
    <mergeCell ref="BF41:BG42"/>
    <mergeCell ref="AR41:AS42"/>
    <mergeCell ref="AT41:AU42"/>
    <mergeCell ref="AV41:AW42"/>
    <mergeCell ref="BH41:BI42"/>
    <mergeCell ref="BJ41:BL42"/>
    <mergeCell ref="B43:B44"/>
    <mergeCell ref="K43:L44"/>
    <mergeCell ref="M43:N44"/>
    <mergeCell ref="O43:P44"/>
    <mergeCell ref="Q43:R44"/>
    <mergeCell ref="C41:E41"/>
    <mergeCell ref="U43:V44"/>
    <mergeCell ref="Z43:AA44"/>
    <mergeCell ref="AB43:AC44"/>
    <mergeCell ref="AD43:AE44"/>
    <mergeCell ref="AF43:AG44"/>
    <mergeCell ref="AH43:AI44"/>
    <mergeCell ref="W43:W44"/>
    <mergeCell ref="X43:X44"/>
    <mergeCell ref="Y43:Y44"/>
    <mergeCell ref="BJ43:BL44"/>
    <mergeCell ref="AJ43:AK44"/>
    <mergeCell ref="AL43:AM44"/>
    <mergeCell ref="AN43:AO44"/>
    <mergeCell ref="AP43:AQ44"/>
    <mergeCell ref="BB43:BC44"/>
    <mergeCell ref="AR43:AS44"/>
    <mergeCell ref="AT43:AU44"/>
    <mergeCell ref="AV43:AW44"/>
    <mergeCell ref="BD43:BE44"/>
    <mergeCell ref="S43:T44"/>
    <mergeCell ref="AX43:AY44"/>
    <mergeCell ref="AZ43:BA44"/>
    <mergeCell ref="B41:B42"/>
    <mergeCell ref="K41:L42"/>
    <mergeCell ref="M41:N42"/>
    <mergeCell ref="O41:P42"/>
    <mergeCell ref="J41:J42"/>
    <mergeCell ref="C42:E42"/>
    <mergeCell ref="Q41:R42"/>
    <mergeCell ref="S41:T42"/>
    <mergeCell ref="U41:V42"/>
    <mergeCell ref="Z41:AA42"/>
    <mergeCell ref="AB41:AC42"/>
    <mergeCell ref="AD41:AE42"/>
    <mergeCell ref="AF41:AG42"/>
    <mergeCell ref="W41:W42"/>
    <mergeCell ref="X41:X42"/>
    <mergeCell ref="Y41:Y42"/>
    <mergeCell ref="AH41:AI42"/>
    <mergeCell ref="AJ41:AK42"/>
    <mergeCell ref="AL41:AM42"/>
    <mergeCell ref="AN41:AO42"/>
    <mergeCell ref="BJ37:BL38"/>
    <mergeCell ref="AH39:AI40"/>
    <mergeCell ref="BJ39:BL40"/>
    <mergeCell ref="AJ39:AK40"/>
    <mergeCell ref="AL39:AM40"/>
    <mergeCell ref="AN39:AO40"/>
    <mergeCell ref="K39:L40"/>
    <mergeCell ref="M39:N40"/>
    <mergeCell ref="J39:J40"/>
    <mergeCell ref="C38:E38"/>
    <mergeCell ref="C39:E39"/>
    <mergeCell ref="C40:E40"/>
    <mergeCell ref="K37:L38"/>
    <mergeCell ref="M37:N38"/>
    <mergeCell ref="H37:I38"/>
    <mergeCell ref="H39:I40"/>
    <mergeCell ref="O39:P40"/>
    <mergeCell ref="Q39:R40"/>
    <mergeCell ref="S39:T40"/>
    <mergeCell ref="AX39:AY40"/>
    <mergeCell ref="AZ39:BA40"/>
    <mergeCell ref="U39:V40"/>
    <mergeCell ref="Z39:AA40"/>
    <mergeCell ref="AB39:AC40"/>
    <mergeCell ref="AD39:AE40"/>
    <mergeCell ref="AF39:AG40"/>
    <mergeCell ref="AP39:AQ40"/>
    <mergeCell ref="BB39:BC40"/>
    <mergeCell ref="BD39:BE40"/>
    <mergeCell ref="BF39:BG40"/>
    <mergeCell ref="BH39:BI40"/>
    <mergeCell ref="AR39:AS40"/>
    <mergeCell ref="AT39:AU40"/>
    <mergeCell ref="AV39:AW40"/>
    <mergeCell ref="O37:P38"/>
    <mergeCell ref="Q37:R38"/>
    <mergeCell ref="C35:E35"/>
    <mergeCell ref="S37:T38"/>
    <mergeCell ref="U37:V38"/>
    <mergeCell ref="Z37:AA38"/>
    <mergeCell ref="Z35:AA36"/>
    <mergeCell ref="Q35:R36"/>
    <mergeCell ref="S35:T36"/>
    <mergeCell ref="H35:I36"/>
    <mergeCell ref="AB37:AC38"/>
    <mergeCell ref="AD37:AE38"/>
    <mergeCell ref="AF37:AG38"/>
    <mergeCell ref="W37:W38"/>
    <mergeCell ref="X37:X38"/>
    <mergeCell ref="Y37:Y38"/>
    <mergeCell ref="AH37:AI38"/>
    <mergeCell ref="AJ37:AK38"/>
    <mergeCell ref="AL37:AM38"/>
    <mergeCell ref="AN37:AO38"/>
    <mergeCell ref="AP37:AQ38"/>
    <mergeCell ref="AX37:AY38"/>
    <mergeCell ref="AR37:AS38"/>
    <mergeCell ref="AT37:AU38"/>
    <mergeCell ref="AV37:AW38"/>
    <mergeCell ref="AZ37:BA38"/>
    <mergeCell ref="BB37:BC38"/>
    <mergeCell ref="BD37:BE38"/>
    <mergeCell ref="BF37:BG38"/>
    <mergeCell ref="BH37:BI38"/>
    <mergeCell ref="AP33:AQ34"/>
    <mergeCell ref="AX33:AY34"/>
    <mergeCell ref="AZ33:BA34"/>
    <mergeCell ref="BB33:BC34"/>
    <mergeCell ref="BD33:BE34"/>
    <mergeCell ref="BF33:BG34"/>
    <mergeCell ref="BH33:BI34"/>
    <mergeCell ref="BJ33:BL34"/>
    <mergeCell ref="B35:B36"/>
    <mergeCell ref="K35:L36"/>
    <mergeCell ref="M35:N36"/>
    <mergeCell ref="O35:P36"/>
    <mergeCell ref="C33:E33"/>
    <mergeCell ref="AZ35:BA36"/>
    <mergeCell ref="U35:V36"/>
    <mergeCell ref="AB35:AC36"/>
    <mergeCell ref="AD35:AE36"/>
    <mergeCell ref="AF35:AG36"/>
    <mergeCell ref="AH35:AI36"/>
    <mergeCell ref="W35:W36"/>
    <mergeCell ref="X35:X36"/>
    <mergeCell ref="Y35:Y36"/>
    <mergeCell ref="BJ35:BL36"/>
    <mergeCell ref="AJ35:AK36"/>
    <mergeCell ref="AL35:AM36"/>
    <mergeCell ref="AN35:AO36"/>
    <mergeCell ref="AP35:AQ36"/>
    <mergeCell ref="BB35:BC36"/>
    <mergeCell ref="BD35:BE36"/>
    <mergeCell ref="BF35:BG36"/>
    <mergeCell ref="BH35:BI36"/>
    <mergeCell ref="AX35:AY36"/>
    <mergeCell ref="B33:B34"/>
    <mergeCell ref="K33:L34"/>
    <mergeCell ref="M33:N34"/>
    <mergeCell ref="O33:P34"/>
    <mergeCell ref="J33:J34"/>
    <mergeCell ref="C34:E34"/>
    <mergeCell ref="Q33:R34"/>
    <mergeCell ref="S33:T34"/>
    <mergeCell ref="U33:V34"/>
    <mergeCell ref="Z33:AA34"/>
    <mergeCell ref="AB33:AC34"/>
    <mergeCell ref="AD33:AE34"/>
    <mergeCell ref="AF33:AG34"/>
    <mergeCell ref="AH33:AI34"/>
    <mergeCell ref="AJ33:AK34"/>
    <mergeCell ref="AL33:AM34"/>
    <mergeCell ref="AN33:AO34"/>
    <mergeCell ref="BJ29:BL30"/>
    <mergeCell ref="AH31:AI32"/>
    <mergeCell ref="BJ31:BL32"/>
    <mergeCell ref="AJ31:AK32"/>
    <mergeCell ref="AL31:AM32"/>
    <mergeCell ref="AN31:AO32"/>
    <mergeCell ref="B31:B32"/>
    <mergeCell ref="J31:J32"/>
    <mergeCell ref="F81:G82"/>
    <mergeCell ref="C30:E30"/>
    <mergeCell ref="C31:E31"/>
    <mergeCell ref="C32:E32"/>
    <mergeCell ref="C36:E36"/>
    <mergeCell ref="B37:B38"/>
    <mergeCell ref="B39:B40"/>
    <mergeCell ref="B49:C50"/>
    <mergeCell ref="O31:P32"/>
    <mergeCell ref="Q31:R32"/>
    <mergeCell ref="S31:T32"/>
    <mergeCell ref="AX31:AY32"/>
    <mergeCell ref="AZ31:BA32"/>
    <mergeCell ref="U31:V32"/>
    <mergeCell ref="Z31:AA32"/>
    <mergeCell ref="AB31:AC32"/>
    <mergeCell ref="AD31:AE32"/>
    <mergeCell ref="AF31:AG32"/>
    <mergeCell ref="S29:T30"/>
    <mergeCell ref="AP31:AQ32"/>
    <mergeCell ref="BB31:BC32"/>
    <mergeCell ref="BD31:BE32"/>
    <mergeCell ref="BF31:BG32"/>
    <mergeCell ref="AH29:AI30"/>
    <mergeCell ref="AJ29:AK30"/>
    <mergeCell ref="AL29:AM30"/>
    <mergeCell ref="AN29:AO30"/>
    <mergeCell ref="BH31:BI32"/>
    <mergeCell ref="AR31:AS32"/>
    <mergeCell ref="AT31:AU32"/>
    <mergeCell ref="AV31:AW32"/>
    <mergeCell ref="X31:X32"/>
    <mergeCell ref="B29:B30"/>
    <mergeCell ref="K29:L30"/>
    <mergeCell ref="M29:N30"/>
    <mergeCell ref="O29:P30"/>
    <mergeCell ref="Q29:R30"/>
    <mergeCell ref="U29:V30"/>
    <mergeCell ref="Z29:AA30"/>
    <mergeCell ref="AB29:AC30"/>
    <mergeCell ref="AD29:AE30"/>
    <mergeCell ref="AF29:AG30"/>
    <mergeCell ref="W29:W30"/>
    <mergeCell ref="X29:X30"/>
    <mergeCell ref="Y29:Y30"/>
    <mergeCell ref="AP29:AQ30"/>
    <mergeCell ref="AX29:AY30"/>
    <mergeCell ref="AR29:AS30"/>
    <mergeCell ref="AT29:AU30"/>
    <mergeCell ref="AV29:AW30"/>
    <mergeCell ref="AZ29:BA30"/>
    <mergeCell ref="BB29:BC30"/>
    <mergeCell ref="BD29:BE30"/>
    <mergeCell ref="BF29:BG30"/>
    <mergeCell ref="BH29:BI30"/>
    <mergeCell ref="AP25:AQ26"/>
    <mergeCell ref="AX25:AY26"/>
    <mergeCell ref="AZ25:BA26"/>
    <mergeCell ref="BB25:BC26"/>
    <mergeCell ref="BD25:BE26"/>
    <mergeCell ref="BF25:BG26"/>
    <mergeCell ref="BH25:BI26"/>
    <mergeCell ref="BJ25:BL26"/>
    <mergeCell ref="B27:B28"/>
    <mergeCell ref="K27:L28"/>
    <mergeCell ref="M27:N28"/>
    <mergeCell ref="O27:P28"/>
    <mergeCell ref="AZ27:BA28"/>
    <mergeCell ref="U27:V28"/>
    <mergeCell ref="Z27:AA28"/>
    <mergeCell ref="AB27:AC28"/>
    <mergeCell ref="BJ27:BL28"/>
    <mergeCell ref="AJ27:AK28"/>
    <mergeCell ref="AL27:AM28"/>
    <mergeCell ref="AN27:AO28"/>
    <mergeCell ref="AP27:AQ28"/>
    <mergeCell ref="AD27:AE28"/>
    <mergeCell ref="BB27:BC28"/>
    <mergeCell ref="BD27:BE28"/>
    <mergeCell ref="BF27:BG28"/>
    <mergeCell ref="BH27:BI28"/>
    <mergeCell ref="Q27:R28"/>
    <mergeCell ref="S27:T28"/>
    <mergeCell ref="AX27:AY28"/>
    <mergeCell ref="AF27:AG28"/>
    <mergeCell ref="AH27:AI28"/>
    <mergeCell ref="W27:W28"/>
    <mergeCell ref="X27:X28"/>
    <mergeCell ref="Y27:Y28"/>
    <mergeCell ref="AR27:AS28"/>
    <mergeCell ref="AT27:AU28"/>
    <mergeCell ref="B25:B26"/>
    <mergeCell ref="K25:L26"/>
    <mergeCell ref="M25:N26"/>
    <mergeCell ref="O25:P26"/>
    <mergeCell ref="S25:T26"/>
    <mergeCell ref="U25:V26"/>
    <mergeCell ref="C26:E26"/>
    <mergeCell ref="F83:G84"/>
    <mergeCell ref="C29:E29"/>
    <mergeCell ref="C37:E37"/>
    <mergeCell ref="C44:E44"/>
    <mergeCell ref="C46:E46"/>
    <mergeCell ref="Q25:R26"/>
    <mergeCell ref="J35:J36"/>
    <mergeCell ref="J37:J38"/>
    <mergeCell ref="J43:J44"/>
    <mergeCell ref="C28:E28"/>
    <mergeCell ref="AB25:AC26"/>
    <mergeCell ref="AD25:AE26"/>
    <mergeCell ref="AF25:AG26"/>
    <mergeCell ref="AH25:AI26"/>
    <mergeCell ref="AJ25:AK26"/>
    <mergeCell ref="Z25:AA26"/>
    <mergeCell ref="AL25:AM26"/>
    <mergeCell ref="AN25:AO26"/>
    <mergeCell ref="BJ21:BL22"/>
    <mergeCell ref="AH23:AI24"/>
    <mergeCell ref="BJ23:BL24"/>
    <mergeCell ref="AJ23:AK24"/>
    <mergeCell ref="AL23:AM24"/>
    <mergeCell ref="AN23:AO24"/>
    <mergeCell ref="AP23:AQ24"/>
    <mergeCell ref="BB23:BC24"/>
    <mergeCell ref="B23:B24"/>
    <mergeCell ref="K23:L24"/>
    <mergeCell ref="M23:N24"/>
    <mergeCell ref="F85:G86"/>
    <mergeCell ref="C47:E47"/>
    <mergeCell ref="C48:E48"/>
    <mergeCell ref="C75:E75"/>
    <mergeCell ref="C76:E76"/>
    <mergeCell ref="J29:J30"/>
    <mergeCell ref="J45:J46"/>
    <mergeCell ref="J47:J48"/>
    <mergeCell ref="O23:P24"/>
    <mergeCell ref="Q23:R24"/>
    <mergeCell ref="S23:T24"/>
    <mergeCell ref="AX23:AY24"/>
    <mergeCell ref="AZ23:BA24"/>
    <mergeCell ref="U23:V24"/>
    <mergeCell ref="Z23:AA24"/>
    <mergeCell ref="AB23:AC24"/>
    <mergeCell ref="AD23:AE24"/>
    <mergeCell ref="AF23:AG24"/>
    <mergeCell ref="BF23:BG24"/>
    <mergeCell ref="BH23:BI24"/>
    <mergeCell ref="AR23:AS24"/>
    <mergeCell ref="AT23:AU24"/>
    <mergeCell ref="AV23:AW24"/>
    <mergeCell ref="BD23:BE24"/>
    <mergeCell ref="AZ21:BA22"/>
    <mergeCell ref="BB21:BC22"/>
    <mergeCell ref="BD21:BE22"/>
    <mergeCell ref="B21:B22"/>
    <mergeCell ref="K21:L22"/>
    <mergeCell ref="M21:N22"/>
    <mergeCell ref="O21:P22"/>
    <mergeCell ref="Q21:R22"/>
    <mergeCell ref="S21:T22"/>
    <mergeCell ref="C21:E21"/>
    <mergeCell ref="C22:E22"/>
    <mergeCell ref="U21:V22"/>
    <mergeCell ref="Z21:AA22"/>
    <mergeCell ref="AB21:AC22"/>
    <mergeCell ref="AD21:AE22"/>
    <mergeCell ref="AF21:AG22"/>
    <mergeCell ref="W21:W22"/>
    <mergeCell ref="X21:X22"/>
    <mergeCell ref="Y21:Y22"/>
    <mergeCell ref="H21:I22"/>
    <mergeCell ref="AH21:AI22"/>
    <mergeCell ref="AJ21:AK22"/>
    <mergeCell ref="AL21:AM22"/>
    <mergeCell ref="AN21:AO22"/>
    <mergeCell ref="AP21:AQ22"/>
    <mergeCell ref="AX21:AY22"/>
    <mergeCell ref="AR21:AS22"/>
    <mergeCell ref="AT21:AU22"/>
    <mergeCell ref="AV21:AW22"/>
    <mergeCell ref="BF21:BG22"/>
    <mergeCell ref="BH21:BI22"/>
    <mergeCell ref="AP17:AQ18"/>
    <mergeCell ref="AX17:AY18"/>
    <mergeCell ref="AZ17:BA18"/>
    <mergeCell ref="BB17:BC18"/>
    <mergeCell ref="BD17:BE18"/>
    <mergeCell ref="BH17:BI18"/>
    <mergeCell ref="BF17:BG18"/>
    <mergeCell ref="BH19:BI20"/>
    <mergeCell ref="B19:B20"/>
    <mergeCell ref="K19:L20"/>
    <mergeCell ref="M19:N20"/>
    <mergeCell ref="O19:P20"/>
    <mergeCell ref="BD19:BE20"/>
    <mergeCell ref="AZ19:BA20"/>
    <mergeCell ref="U19:V20"/>
    <mergeCell ref="Z19:AA20"/>
    <mergeCell ref="AB19:AC20"/>
    <mergeCell ref="C20:E20"/>
    <mergeCell ref="BJ19:BL20"/>
    <mergeCell ref="AJ19:AK20"/>
    <mergeCell ref="AL19:AM20"/>
    <mergeCell ref="AN19:AO20"/>
    <mergeCell ref="AP19:AQ20"/>
    <mergeCell ref="BB19:BC20"/>
    <mergeCell ref="AR19:AS20"/>
    <mergeCell ref="AT19:AU20"/>
    <mergeCell ref="Q19:R20"/>
    <mergeCell ref="S19:T20"/>
    <mergeCell ref="AX19:AY20"/>
    <mergeCell ref="AF19:AG20"/>
    <mergeCell ref="AH19:AI20"/>
    <mergeCell ref="W19:W20"/>
    <mergeCell ref="X19:X20"/>
    <mergeCell ref="Y19:Y20"/>
    <mergeCell ref="AB17:AC18"/>
    <mergeCell ref="AD17:AE18"/>
    <mergeCell ref="B17:B18"/>
    <mergeCell ref="K17:L18"/>
    <mergeCell ref="M17:N18"/>
    <mergeCell ref="O17:P18"/>
    <mergeCell ref="W17:W18"/>
    <mergeCell ref="X17:X18"/>
    <mergeCell ref="BJ13:BL14"/>
    <mergeCell ref="AH15:AI16"/>
    <mergeCell ref="BJ15:BL16"/>
    <mergeCell ref="AJ15:AK16"/>
    <mergeCell ref="AL15:AM16"/>
    <mergeCell ref="BJ17:BL18"/>
    <mergeCell ref="AP15:AQ16"/>
    <mergeCell ref="AN15:AO16"/>
    <mergeCell ref="BB15:BC16"/>
    <mergeCell ref="AL17:AM18"/>
    <mergeCell ref="AH17:AI18"/>
    <mergeCell ref="AJ17:AK18"/>
    <mergeCell ref="AZ15:BA16"/>
    <mergeCell ref="X15:X16"/>
    <mergeCell ref="AB15:AC16"/>
    <mergeCell ref="AD15:AE16"/>
    <mergeCell ref="AF15:AG16"/>
    <mergeCell ref="AN17:AO18"/>
    <mergeCell ref="Z15:AA16"/>
    <mergeCell ref="AR17:AS18"/>
    <mergeCell ref="B15:B16"/>
    <mergeCell ref="AF17:AG18"/>
    <mergeCell ref="Q17:R18"/>
    <mergeCell ref="S17:T18"/>
    <mergeCell ref="U17:V18"/>
    <mergeCell ref="Z17:AA18"/>
    <mergeCell ref="O15:P16"/>
    <mergeCell ref="Q15:R16"/>
    <mergeCell ref="U15:V16"/>
    <mergeCell ref="W15:W16"/>
    <mergeCell ref="U13:V14"/>
    <mergeCell ref="Z13:AA14"/>
    <mergeCell ref="AB13:AC14"/>
    <mergeCell ref="BD15:BE16"/>
    <mergeCell ref="BF15:BG16"/>
    <mergeCell ref="BH15:BI16"/>
    <mergeCell ref="AR15:AS16"/>
    <mergeCell ref="AT15:AU16"/>
    <mergeCell ref="AV15:AW16"/>
    <mergeCell ref="AX15:AY16"/>
    <mergeCell ref="B13:B14"/>
    <mergeCell ref="K13:L14"/>
    <mergeCell ref="M13:N14"/>
    <mergeCell ref="O13:P14"/>
    <mergeCell ref="Q13:R14"/>
    <mergeCell ref="S13:T14"/>
    <mergeCell ref="F13:G14"/>
    <mergeCell ref="AD13:AE14"/>
    <mergeCell ref="W13:W14"/>
    <mergeCell ref="X13:X14"/>
    <mergeCell ref="Y13:Y14"/>
    <mergeCell ref="BH13:BI14"/>
    <mergeCell ref="AF13:AG14"/>
    <mergeCell ref="AH13:AI14"/>
    <mergeCell ref="AJ13:AK14"/>
    <mergeCell ref="AL13:AM14"/>
    <mergeCell ref="AN13:AO14"/>
    <mergeCell ref="AP13:AQ14"/>
    <mergeCell ref="BD9:BE10"/>
    <mergeCell ref="AX13:AY14"/>
    <mergeCell ref="AZ13:BA14"/>
    <mergeCell ref="BB13:BC14"/>
    <mergeCell ref="BD13:BE14"/>
    <mergeCell ref="AP9:AQ10"/>
    <mergeCell ref="AX9:AY10"/>
    <mergeCell ref="AZ9:BA10"/>
    <mergeCell ref="AP11:AQ12"/>
    <mergeCell ref="BF13:BG14"/>
    <mergeCell ref="BB11:BC12"/>
    <mergeCell ref="BD11:BE12"/>
    <mergeCell ref="BF11:BG12"/>
    <mergeCell ref="BH9:BI10"/>
    <mergeCell ref="BJ9:BL10"/>
    <mergeCell ref="BF9:BG10"/>
    <mergeCell ref="BB9:BC10"/>
    <mergeCell ref="BJ11:BL12"/>
    <mergeCell ref="BH11:BI12"/>
    <mergeCell ref="B11:B12"/>
    <mergeCell ref="K11:L12"/>
    <mergeCell ref="M11:N12"/>
    <mergeCell ref="O11:P12"/>
    <mergeCell ref="U11:V12"/>
    <mergeCell ref="Z11:AA12"/>
    <mergeCell ref="Q11:R12"/>
    <mergeCell ref="S11:T12"/>
    <mergeCell ref="F11:G12"/>
    <mergeCell ref="AN9:AO10"/>
    <mergeCell ref="AF11:AG12"/>
    <mergeCell ref="AH11:AI12"/>
    <mergeCell ref="W11:W12"/>
    <mergeCell ref="X11:X12"/>
    <mergeCell ref="Y11:Y12"/>
    <mergeCell ref="AJ11:AK12"/>
    <mergeCell ref="AL11:AM12"/>
    <mergeCell ref="AN11:AO12"/>
    <mergeCell ref="AF9:AG10"/>
    <mergeCell ref="AX11:AY12"/>
    <mergeCell ref="AZ11:BA12"/>
    <mergeCell ref="AD11:AE12"/>
    <mergeCell ref="U8:V8"/>
    <mergeCell ref="AH8:AI8"/>
    <mergeCell ref="AJ8:AK8"/>
    <mergeCell ref="AL8:AM8"/>
    <mergeCell ref="U9:V10"/>
    <mergeCell ref="Z9:AA10"/>
    <mergeCell ref="AB9:AC10"/>
    <mergeCell ref="AH9:AI10"/>
    <mergeCell ref="B9:B10"/>
    <mergeCell ref="M9:N10"/>
    <mergeCell ref="O9:P10"/>
    <mergeCell ref="Q9:R10"/>
    <mergeCell ref="S9:T10"/>
    <mergeCell ref="K9:L10"/>
    <mergeCell ref="F9:G10"/>
    <mergeCell ref="G5:AE5"/>
    <mergeCell ref="AB8:AC8"/>
    <mergeCell ref="AD8:AE8"/>
    <mergeCell ref="AF8:AG8"/>
    <mergeCell ref="AL7:AQ7"/>
    <mergeCell ref="K8:L8"/>
    <mergeCell ref="M8:N8"/>
    <mergeCell ref="Q7:V7"/>
    <mergeCell ref="Z7:AE7"/>
    <mergeCell ref="AF7:AK7"/>
    <mergeCell ref="Z8:AA8"/>
    <mergeCell ref="AX8:AY8"/>
    <mergeCell ref="AJ9:AK10"/>
    <mergeCell ref="AL9:AM10"/>
    <mergeCell ref="AD9:AE10"/>
    <mergeCell ref="W9:W10"/>
    <mergeCell ref="X9:X10"/>
    <mergeCell ref="AR9:AS10"/>
    <mergeCell ref="AT9:AU10"/>
    <mergeCell ref="AV9:AW10"/>
    <mergeCell ref="BD8:BE8"/>
    <mergeCell ref="BF8:BG8"/>
    <mergeCell ref="BH8:BI8"/>
    <mergeCell ref="BJ7:BL8"/>
    <mergeCell ref="BD7:BI7"/>
    <mergeCell ref="B2:BL2"/>
    <mergeCell ref="AF5:AL5"/>
    <mergeCell ref="B3:BL3"/>
    <mergeCell ref="B7:B8"/>
    <mergeCell ref="K7:P7"/>
    <mergeCell ref="S8:T8"/>
    <mergeCell ref="AX7:BC7"/>
    <mergeCell ref="AN8:AO8"/>
    <mergeCell ref="AP8:AQ8"/>
    <mergeCell ref="AR7:AW7"/>
    <mergeCell ref="AR8:AS8"/>
    <mergeCell ref="AT8:AU8"/>
    <mergeCell ref="AV8:AW8"/>
    <mergeCell ref="AZ8:BA8"/>
    <mergeCell ref="BB8:BC8"/>
    <mergeCell ref="AR11:AS12"/>
    <mergeCell ref="AT11:AU12"/>
    <mergeCell ref="AV11:AW12"/>
    <mergeCell ref="AR13:AS14"/>
    <mergeCell ref="AT13:AU14"/>
    <mergeCell ref="AV13:AW14"/>
    <mergeCell ref="AT45:AU46"/>
    <mergeCell ref="AT17:AU18"/>
    <mergeCell ref="AV17:AW18"/>
    <mergeCell ref="AR25:AS26"/>
    <mergeCell ref="AT25:AU26"/>
    <mergeCell ref="AV25:AW26"/>
    <mergeCell ref="AV27:AW28"/>
    <mergeCell ref="AV19:AW20"/>
    <mergeCell ref="AR33:AS34"/>
    <mergeCell ref="AT33:AU34"/>
    <mergeCell ref="AV33:AW34"/>
    <mergeCell ref="AR35:AS36"/>
    <mergeCell ref="AT35:AU36"/>
    <mergeCell ref="AV35:AW36"/>
    <mergeCell ref="AR49:AS50"/>
    <mergeCell ref="AT49:AU50"/>
    <mergeCell ref="AV49:AW50"/>
    <mergeCell ref="AV47:AW48"/>
    <mergeCell ref="AR45:AS46"/>
    <mergeCell ref="AR65:AW65"/>
    <mergeCell ref="AR66:AS66"/>
    <mergeCell ref="AR52:AS52"/>
    <mergeCell ref="AT52:AU52"/>
    <mergeCell ref="AV95:AW96"/>
    <mergeCell ref="AR99:AS100"/>
    <mergeCell ref="AT99:AU100"/>
    <mergeCell ref="AV99:AW100"/>
    <mergeCell ref="AV67:AW68"/>
    <mergeCell ref="AR71:AS72"/>
    <mergeCell ref="AV77:AW78"/>
    <mergeCell ref="J17:J18"/>
    <mergeCell ref="AT51:AU51"/>
    <mergeCell ref="AT66:AU66"/>
    <mergeCell ref="AV66:AW66"/>
    <mergeCell ref="AM63:BG63"/>
    <mergeCell ref="AM53:AO53"/>
    <mergeCell ref="AV45:AW46"/>
    <mergeCell ref="AR47:AS48"/>
    <mergeCell ref="AT47:AU48"/>
    <mergeCell ref="J23:J24"/>
    <mergeCell ref="J25:J26"/>
    <mergeCell ref="J27:J28"/>
    <mergeCell ref="AR95:AS96"/>
    <mergeCell ref="AT95:AU96"/>
    <mergeCell ref="J67:J68"/>
    <mergeCell ref="AN51:AO51"/>
    <mergeCell ref="AT71:AU72"/>
    <mergeCell ref="AR77:AS78"/>
    <mergeCell ref="AT77:AU78"/>
    <mergeCell ref="Y7:Y8"/>
    <mergeCell ref="W65:W66"/>
    <mergeCell ref="X65:X66"/>
    <mergeCell ref="Y65:Y66"/>
    <mergeCell ref="W49:W50"/>
    <mergeCell ref="Y17:Y18"/>
    <mergeCell ref="Y49:Y50"/>
    <mergeCell ref="G63:AE63"/>
    <mergeCell ref="Y9:Y10"/>
    <mergeCell ref="AB11:AC12"/>
    <mergeCell ref="J7:J8"/>
    <mergeCell ref="J11:J12"/>
    <mergeCell ref="J13:J14"/>
    <mergeCell ref="J15:J16"/>
    <mergeCell ref="X49:X50"/>
    <mergeCell ref="W7:W8"/>
    <mergeCell ref="X7:X8"/>
    <mergeCell ref="O8:P8"/>
    <mergeCell ref="Q8:R8"/>
    <mergeCell ref="J9:J10"/>
    <mergeCell ref="M15:N16"/>
    <mergeCell ref="M31:N32"/>
    <mergeCell ref="K15:L16"/>
    <mergeCell ref="K31:L32"/>
    <mergeCell ref="Y56:Z56"/>
    <mergeCell ref="J19:J20"/>
    <mergeCell ref="J21:J22"/>
    <mergeCell ref="S15:T16"/>
    <mergeCell ref="Y15:Y16"/>
    <mergeCell ref="K47:L48"/>
    <mergeCell ref="AH52:AI52"/>
    <mergeCell ref="AJ52:AK52"/>
    <mergeCell ref="AL52:AM52"/>
    <mergeCell ref="AR83:AS84"/>
    <mergeCell ref="AT83:AU84"/>
    <mergeCell ref="AT53:AV53"/>
    <mergeCell ref="AV71:AW72"/>
    <mergeCell ref="AV83:AW84"/>
    <mergeCell ref="AI53:AK53"/>
    <mergeCell ref="AE54:AH54"/>
    <mergeCell ref="Q110:R110"/>
    <mergeCell ref="S110:T110"/>
    <mergeCell ref="U110:V110"/>
    <mergeCell ref="Z110:AA110"/>
    <mergeCell ref="AB110:AC110"/>
    <mergeCell ref="AD110:AE110"/>
    <mergeCell ref="BF110:BG110"/>
    <mergeCell ref="BH110:BI110"/>
    <mergeCell ref="AV109:AW109"/>
    <mergeCell ref="AL110:AM110"/>
    <mergeCell ref="AN110:AO110"/>
    <mergeCell ref="AP110:AQ110"/>
    <mergeCell ref="AR110:AS110"/>
    <mergeCell ref="AT110:AU110"/>
    <mergeCell ref="AV110:AW110"/>
    <mergeCell ref="AR109:AS109"/>
    <mergeCell ref="AN52:AO52"/>
    <mergeCell ref="AP52:AQ52"/>
    <mergeCell ref="AX110:AY110"/>
    <mergeCell ref="AZ110:BA110"/>
    <mergeCell ref="BB110:BC110"/>
    <mergeCell ref="BD110:BE110"/>
    <mergeCell ref="AT109:AU109"/>
    <mergeCell ref="AR107:AS108"/>
    <mergeCell ref="AT107:AU108"/>
    <mergeCell ref="AV107:AW108"/>
    <mergeCell ref="BB52:BC52"/>
    <mergeCell ref="BD52:BE52"/>
    <mergeCell ref="BJ110:BL110"/>
    <mergeCell ref="Q52:R52"/>
    <mergeCell ref="S52:T52"/>
    <mergeCell ref="U52:V52"/>
    <mergeCell ref="Z52:AA52"/>
    <mergeCell ref="AB52:AC52"/>
    <mergeCell ref="BF52:BG52"/>
    <mergeCell ref="BJ52:BL52"/>
    <mergeCell ref="BH52:BI52"/>
    <mergeCell ref="AV51:AW51"/>
    <mergeCell ref="AZ47:BA48"/>
    <mergeCell ref="U47:V48"/>
    <mergeCell ref="Z47:AA48"/>
    <mergeCell ref="AV52:AW52"/>
    <mergeCell ref="AX52:AY52"/>
    <mergeCell ref="AD52:AE52"/>
    <mergeCell ref="AH51:AI51"/>
    <mergeCell ref="AZ52:BA52"/>
  </mergeCells>
  <phoneticPr fontId="27" type="noConversion"/>
  <printOptions horizontalCentered="1" verticalCentered="1"/>
  <pageMargins left="0.27559055118110237" right="0.19685039370078741" top="0.95" bottom="0.87" header="0.19685039370078741" footer="0.15748031496062992"/>
  <pageSetup scale="32" orientation="landscape" blackAndWhite="1" horizontalDpi="360" verticalDpi="360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S59"/>
  <sheetViews>
    <sheetView showGridLines="0" showRowColHeaders="0" workbookViewId="0"/>
  </sheetViews>
  <sheetFormatPr defaultColWidth="9" defaultRowHeight="19.5"/>
  <cols>
    <col min="1" max="1" width="1.42578125" style="48" customWidth="1"/>
    <col min="2" max="2" width="10.85546875" style="47" customWidth="1"/>
    <col min="3" max="3" width="8.140625" style="47" customWidth="1"/>
    <col min="4" max="4" width="9.140625" style="47" customWidth="1"/>
    <col min="5" max="8" width="8.140625" style="47" customWidth="1"/>
    <col min="9" max="9" width="8.140625" style="49" customWidth="1"/>
    <col min="10" max="10" width="1" style="49" customWidth="1"/>
    <col min="11" max="11" width="8.140625" style="48" customWidth="1"/>
    <col min="12" max="12" width="39.28515625" style="48" customWidth="1"/>
    <col min="13" max="13" width="8.140625" style="61" customWidth="1"/>
    <col min="14" max="16" width="5.140625" style="47" hidden="1" customWidth="1"/>
    <col min="17" max="17" width="1.42578125" style="47" customWidth="1"/>
    <col min="18" max="19" width="9" style="47"/>
    <col min="20" max="16384" width="9" style="48"/>
  </cols>
  <sheetData>
    <row r="1" spans="1:19" ht="9.6" customHeight="1">
      <c r="A1" s="136"/>
      <c r="B1" s="137"/>
      <c r="C1" s="137"/>
      <c r="D1" s="137"/>
      <c r="E1" s="137"/>
      <c r="F1" s="137"/>
      <c r="G1" s="137"/>
      <c r="H1" s="137"/>
      <c r="I1" s="138"/>
      <c r="J1" s="138"/>
      <c r="K1" s="136"/>
      <c r="L1" s="136"/>
      <c r="M1" s="139"/>
      <c r="N1" s="137"/>
      <c r="O1" s="137"/>
      <c r="P1" s="137"/>
      <c r="Q1" s="137"/>
    </row>
    <row r="2" spans="1:19" s="127" customFormat="1" ht="25.9" customHeight="1" thickBot="1">
      <c r="A2" s="143"/>
      <c r="B2" s="934" t="s">
        <v>100</v>
      </c>
      <c r="C2" s="934"/>
      <c r="D2" s="934"/>
      <c r="E2" s="934"/>
      <c r="F2" s="934"/>
      <c r="G2" s="934"/>
      <c r="H2" s="934"/>
      <c r="I2" s="934"/>
      <c r="J2" s="934"/>
      <c r="K2" s="934"/>
      <c r="L2" s="934"/>
      <c r="M2" s="934"/>
      <c r="N2" s="126"/>
      <c r="O2" s="126"/>
      <c r="P2" s="126"/>
      <c r="Q2" s="140"/>
      <c r="R2" s="126"/>
      <c r="S2" s="126"/>
    </row>
    <row r="3" spans="1:19" s="46" customFormat="1" ht="24.4" customHeight="1" thickTop="1" thickBot="1">
      <c r="A3" s="144"/>
      <c r="B3" s="146" t="s">
        <v>31</v>
      </c>
      <c r="C3" s="927">
        <f>ROSTER!E5</f>
        <v>0</v>
      </c>
      <c r="D3" s="929"/>
      <c r="E3" s="146"/>
      <c r="F3" s="927">
        <f>ROSTER!D3</f>
        <v>0</v>
      </c>
      <c r="G3" s="928"/>
      <c r="H3" s="928"/>
      <c r="I3" s="928"/>
      <c r="J3" s="928"/>
      <c r="K3" s="928"/>
      <c r="L3" s="929"/>
      <c r="M3" s="147"/>
      <c r="N3" s="45"/>
      <c r="O3" s="45"/>
      <c r="P3" s="45"/>
      <c r="Q3" s="141"/>
      <c r="R3" s="45"/>
      <c r="S3" s="45"/>
    </row>
    <row r="4" spans="1:19" s="46" customFormat="1" ht="6.2" customHeight="1" thickTop="1" thickBot="1">
      <c r="A4" s="144"/>
      <c r="B4" s="146"/>
      <c r="C4" s="148"/>
      <c r="D4" s="148"/>
      <c r="E4" s="146"/>
      <c r="F4" s="149"/>
      <c r="G4" s="149"/>
      <c r="H4" s="149"/>
      <c r="I4" s="149"/>
      <c r="J4" s="149"/>
      <c r="K4" s="149"/>
      <c r="L4" s="149"/>
      <c r="M4" s="147"/>
      <c r="N4" s="51"/>
      <c r="O4" s="51"/>
      <c r="P4" s="51"/>
      <c r="Q4" s="141"/>
      <c r="R4" s="51"/>
      <c r="S4" s="51"/>
    </row>
    <row r="5" spans="1:19" s="125" customFormat="1" ht="24.4" customHeight="1" thickBot="1">
      <c r="A5" s="145"/>
      <c r="B5" s="935" t="s">
        <v>101</v>
      </c>
      <c r="C5" s="935"/>
      <c r="D5" s="150" t="s">
        <v>110</v>
      </c>
      <c r="E5" s="151">
        <f>N58</f>
        <v>0</v>
      </c>
      <c r="F5" s="152" t="s">
        <v>102</v>
      </c>
      <c r="G5" s="151">
        <f>O58</f>
        <v>0</v>
      </c>
      <c r="H5" s="152" t="s">
        <v>26</v>
      </c>
      <c r="I5" s="151">
        <f>P58</f>
        <v>0</v>
      </c>
      <c r="J5" s="153"/>
      <c r="K5" s="154" t="str">
        <f>IF(E5=0,"",G5/E5)</f>
        <v/>
      </c>
      <c r="L5" s="155"/>
      <c r="M5" s="156"/>
      <c r="N5" s="124"/>
      <c r="O5" s="124"/>
      <c r="P5" s="124"/>
      <c r="Q5" s="142"/>
      <c r="R5" s="124"/>
      <c r="S5" s="124"/>
    </row>
    <row r="6" spans="1:19" s="46" customFormat="1" ht="8.85" customHeight="1" thickBot="1">
      <c r="A6" s="144"/>
      <c r="B6" s="157"/>
      <c r="C6" s="157"/>
      <c r="D6" s="157"/>
      <c r="E6" s="158"/>
      <c r="F6" s="157"/>
      <c r="G6" s="158"/>
      <c r="H6" s="157"/>
      <c r="I6" s="158"/>
      <c r="J6" s="158"/>
      <c r="K6" s="159"/>
      <c r="L6" s="160"/>
      <c r="M6" s="147"/>
      <c r="N6" s="51"/>
      <c r="O6" s="51"/>
      <c r="P6" s="51"/>
      <c r="Q6" s="141"/>
      <c r="R6" s="51"/>
      <c r="S6" s="51"/>
    </row>
    <row r="7" spans="1:19" s="125" customFormat="1" ht="21.75" customHeight="1" thickTop="1">
      <c r="A7" s="145"/>
      <c r="B7" s="161" t="s">
        <v>12</v>
      </c>
      <c r="C7" s="936" t="s">
        <v>10</v>
      </c>
      <c r="D7" s="936"/>
      <c r="E7" s="936"/>
      <c r="F7" s="936"/>
      <c r="G7" s="936"/>
      <c r="H7" s="162"/>
      <c r="I7" s="937"/>
      <c r="J7" s="938"/>
      <c r="K7" s="162"/>
      <c r="L7" s="162" t="s">
        <v>13</v>
      </c>
      <c r="M7" s="163"/>
      <c r="N7" s="124" t="s">
        <v>98</v>
      </c>
      <c r="O7" s="124" t="s">
        <v>99</v>
      </c>
      <c r="P7" s="124" t="s">
        <v>97</v>
      </c>
      <c r="Q7" s="142"/>
      <c r="R7" s="124"/>
      <c r="S7" s="124"/>
    </row>
    <row r="8" spans="1:19" s="46" customFormat="1" ht="16.350000000000001" customHeight="1">
      <c r="A8" s="144"/>
      <c r="B8" s="164" t="str">
        <f>IF('GAME STATS'!BD6="","",'GAME STATS'!BD6)</f>
        <v/>
      </c>
      <c r="C8" s="926" t="str">
        <f>IF(H8="","",'GAME STATS'!E$4)</f>
        <v/>
      </c>
      <c r="D8" s="926"/>
      <c r="E8" s="926"/>
      <c r="F8" s="926"/>
      <c r="G8" s="926"/>
      <c r="H8" s="165" t="str">
        <f>IF('GAME STATS'!BL51=0,"",'GAME STATS'!BL51)</f>
        <v/>
      </c>
      <c r="I8" s="924" t="str">
        <f>IF(H8="",""," V ")</f>
        <v/>
      </c>
      <c r="J8" s="925"/>
      <c r="K8" s="166" t="str">
        <f>IF(H8="","",'GAME STATS'!BL53)</f>
        <v/>
      </c>
      <c r="L8" s="167" t="str">
        <f>IF(H8="","",'GAME STATS'!E6)</f>
        <v/>
      </c>
      <c r="M8" s="168" t="str">
        <f t="shared" ref="M8:M47" si="0">IF(I8="","",IF(H8&gt;K8,"W","L"))</f>
        <v/>
      </c>
      <c r="N8" s="45">
        <f>IF(I8="",0,1)</f>
        <v>0</v>
      </c>
      <c r="O8" s="45">
        <f t="shared" ref="O8:O47" si="1">IF(M8="W",1,0)</f>
        <v>0</v>
      </c>
      <c r="P8" s="45">
        <f t="shared" ref="P8:P47" si="2">IF(M8="L",1,0)</f>
        <v>0</v>
      </c>
      <c r="Q8" s="141"/>
      <c r="R8" s="45"/>
      <c r="S8" s="45"/>
    </row>
    <row r="9" spans="1:19" s="46" customFormat="1" ht="16.350000000000001" customHeight="1">
      <c r="A9" s="144"/>
      <c r="B9" s="164" t="str">
        <f>IF('GAME STATS'!BD65="","",'GAME STATS'!BD65)</f>
        <v/>
      </c>
      <c r="C9" s="926" t="str">
        <f>IF(H9="","",'GAME STATS'!E$4)</f>
        <v/>
      </c>
      <c r="D9" s="926"/>
      <c r="E9" s="926"/>
      <c r="F9" s="926"/>
      <c r="G9" s="926"/>
      <c r="H9" s="165" t="str">
        <f>IF('GAME STATS'!BL110=0,"",'GAME STATS'!BL110)</f>
        <v/>
      </c>
      <c r="I9" s="924" t="str">
        <f t="shared" ref="I9:I47" si="3">IF(H9="",""," V ")</f>
        <v/>
      </c>
      <c r="J9" s="925"/>
      <c r="K9" s="166" t="str">
        <f>IF(H9="","",'GAME STATS'!BL112)</f>
        <v/>
      </c>
      <c r="L9" s="167" t="str">
        <f>IF(H9="","",'GAME STATS'!E65)</f>
        <v/>
      </c>
      <c r="M9" s="168" t="str">
        <f t="shared" si="0"/>
        <v/>
      </c>
      <c r="N9" s="45">
        <f t="shared" ref="N9:N47" si="4">IF(I9="",0,1)</f>
        <v>0</v>
      </c>
      <c r="O9" s="45">
        <f t="shared" si="1"/>
        <v>0</v>
      </c>
      <c r="P9" s="45">
        <f t="shared" si="2"/>
        <v>0</v>
      </c>
      <c r="Q9" s="141"/>
      <c r="R9" s="45"/>
      <c r="S9" s="45"/>
    </row>
    <row r="10" spans="1:19" s="46" customFormat="1" ht="16.350000000000001" customHeight="1">
      <c r="A10" s="144"/>
      <c r="B10" s="164" t="str">
        <f>IF('GAME STATS'!BD124="","",'GAME STATS'!BD124)</f>
        <v/>
      </c>
      <c r="C10" s="926" t="str">
        <f>IF(H10="","",'GAME STATS'!E$4)</f>
        <v/>
      </c>
      <c r="D10" s="926"/>
      <c r="E10" s="926"/>
      <c r="F10" s="926"/>
      <c r="G10" s="926"/>
      <c r="H10" s="165" t="str">
        <f>IF('GAME STATS'!BL169=0,"",'GAME STATS'!BL169)</f>
        <v/>
      </c>
      <c r="I10" s="924" t="str">
        <f t="shared" si="3"/>
        <v/>
      </c>
      <c r="J10" s="925"/>
      <c r="K10" s="166" t="str">
        <f>IF(H10="","",'GAME STATS'!BL171)</f>
        <v/>
      </c>
      <c r="L10" s="167" t="str">
        <f>IF(H10="","",'GAME STATS'!E124)</f>
        <v/>
      </c>
      <c r="M10" s="168" t="str">
        <f t="shared" si="0"/>
        <v/>
      </c>
      <c r="N10" s="45">
        <f t="shared" si="4"/>
        <v>0</v>
      </c>
      <c r="O10" s="45">
        <f t="shared" si="1"/>
        <v>0</v>
      </c>
      <c r="P10" s="45">
        <f t="shared" si="2"/>
        <v>0</v>
      </c>
      <c r="Q10" s="141"/>
      <c r="R10" s="45"/>
      <c r="S10" s="45"/>
    </row>
    <row r="11" spans="1:19" s="46" customFormat="1" ht="16.350000000000001" customHeight="1">
      <c r="A11" s="144"/>
      <c r="B11" s="164" t="str">
        <f>IF('GAME STATS'!BD183="","",'GAME STATS'!BD183)</f>
        <v/>
      </c>
      <c r="C11" s="926" t="str">
        <f>IF(H11="","",'GAME STATS'!E$4)</f>
        <v/>
      </c>
      <c r="D11" s="926"/>
      <c r="E11" s="926"/>
      <c r="F11" s="926"/>
      <c r="G11" s="926"/>
      <c r="H11" s="165" t="str">
        <f>IF('GAME STATS'!BL228=0,"",'GAME STATS'!BL228)</f>
        <v/>
      </c>
      <c r="I11" s="924" t="str">
        <f t="shared" si="3"/>
        <v/>
      </c>
      <c r="J11" s="925"/>
      <c r="K11" s="166" t="str">
        <f>IF(H11="","",'GAME STATS'!BL230)</f>
        <v/>
      </c>
      <c r="L11" s="167" t="str">
        <f>IF(H11="","",'GAME STATS'!E183)</f>
        <v/>
      </c>
      <c r="M11" s="168" t="str">
        <f t="shared" si="0"/>
        <v/>
      </c>
      <c r="N11" s="45">
        <f t="shared" si="4"/>
        <v>0</v>
      </c>
      <c r="O11" s="45">
        <f t="shared" si="1"/>
        <v>0</v>
      </c>
      <c r="P11" s="45">
        <f t="shared" si="2"/>
        <v>0</v>
      </c>
      <c r="Q11" s="141"/>
      <c r="R11" s="45"/>
      <c r="S11" s="45"/>
    </row>
    <row r="12" spans="1:19">
      <c r="A12" s="136"/>
      <c r="B12" s="164" t="str">
        <f>IF('GAME STATS'!BD242="","",'GAME STATS'!BD242)</f>
        <v/>
      </c>
      <c r="C12" s="926" t="str">
        <f>IF(H12="","",'GAME STATS'!E$4)</f>
        <v/>
      </c>
      <c r="D12" s="926"/>
      <c r="E12" s="926"/>
      <c r="F12" s="926"/>
      <c r="G12" s="926"/>
      <c r="H12" s="165" t="str">
        <f>IF('GAME STATS'!BL287=0,"",'GAME STATS'!BL287)</f>
        <v/>
      </c>
      <c r="I12" s="924" t="str">
        <f t="shared" si="3"/>
        <v/>
      </c>
      <c r="J12" s="925"/>
      <c r="K12" s="166" t="str">
        <f>IF(H12="","",'GAME STATS'!BL289)</f>
        <v/>
      </c>
      <c r="L12" s="167" t="str">
        <f>IF(H12="","",'GAME STATS'!E242)</f>
        <v/>
      </c>
      <c r="M12" s="168" t="str">
        <f t="shared" si="0"/>
        <v/>
      </c>
      <c r="N12" s="45">
        <f t="shared" si="4"/>
        <v>0</v>
      </c>
      <c r="O12" s="45">
        <f t="shared" si="1"/>
        <v>0</v>
      </c>
      <c r="P12" s="45">
        <f t="shared" si="2"/>
        <v>0</v>
      </c>
      <c r="Q12" s="137"/>
    </row>
    <row r="13" spans="1:19">
      <c r="A13" s="136"/>
      <c r="B13" s="164" t="str">
        <f>IF('GAME STATS'!BD301="","",'GAME STATS'!BD301)</f>
        <v/>
      </c>
      <c r="C13" s="926" t="str">
        <f>IF(H13="","",'GAME STATS'!E$4)</f>
        <v/>
      </c>
      <c r="D13" s="926"/>
      <c r="E13" s="926"/>
      <c r="F13" s="926"/>
      <c r="G13" s="926"/>
      <c r="H13" s="165" t="str">
        <f>IF('GAME STATS'!BL346=0,"",'GAME STATS'!BL346)</f>
        <v/>
      </c>
      <c r="I13" s="924" t="str">
        <f t="shared" si="3"/>
        <v/>
      </c>
      <c r="J13" s="925"/>
      <c r="K13" s="166" t="str">
        <f>IF(H13="","",'GAME STATS'!BL348)</f>
        <v/>
      </c>
      <c r="L13" s="167" t="str">
        <f>IF(H13="","",'GAME STATS'!E301)</f>
        <v/>
      </c>
      <c r="M13" s="168" t="str">
        <f t="shared" si="0"/>
        <v/>
      </c>
      <c r="N13" s="45">
        <f t="shared" si="4"/>
        <v>0</v>
      </c>
      <c r="O13" s="45">
        <f t="shared" si="1"/>
        <v>0</v>
      </c>
      <c r="P13" s="45">
        <f t="shared" si="2"/>
        <v>0</v>
      </c>
      <c r="Q13" s="137"/>
    </row>
    <row r="14" spans="1:19">
      <c r="A14" s="136"/>
      <c r="B14" s="164" t="str">
        <f>IF('GAME STATS'!BD360="","",'GAME STATS'!BD360)</f>
        <v/>
      </c>
      <c r="C14" s="926" t="str">
        <f>IF(H14="","",'GAME STATS'!E$4)</f>
        <v/>
      </c>
      <c r="D14" s="926"/>
      <c r="E14" s="926"/>
      <c r="F14" s="926"/>
      <c r="G14" s="926"/>
      <c r="H14" s="165" t="str">
        <f>IF('GAME STATS'!BL405=0,"",'GAME STATS'!BL405)</f>
        <v/>
      </c>
      <c r="I14" s="924" t="str">
        <f t="shared" si="3"/>
        <v/>
      </c>
      <c r="J14" s="925"/>
      <c r="K14" s="166" t="str">
        <f>IF(H14="","",'GAME STATS'!BL407)</f>
        <v/>
      </c>
      <c r="L14" s="167" t="str">
        <f>IF(H14="","",'GAME STATS'!E360)</f>
        <v/>
      </c>
      <c r="M14" s="168" t="str">
        <f t="shared" si="0"/>
        <v/>
      </c>
      <c r="N14" s="45">
        <f t="shared" si="4"/>
        <v>0</v>
      </c>
      <c r="O14" s="45">
        <f t="shared" si="1"/>
        <v>0</v>
      </c>
      <c r="P14" s="45">
        <f t="shared" si="2"/>
        <v>0</v>
      </c>
      <c r="Q14" s="137"/>
    </row>
    <row r="15" spans="1:19">
      <c r="A15" s="136"/>
      <c r="B15" s="164" t="str">
        <f>IF('GAME STATS'!BD419="","",'GAME STATS'!BD419)</f>
        <v/>
      </c>
      <c r="C15" s="926" t="str">
        <f>IF(H15="","",'GAME STATS'!E$4)</f>
        <v/>
      </c>
      <c r="D15" s="926"/>
      <c r="E15" s="926"/>
      <c r="F15" s="926"/>
      <c r="G15" s="926"/>
      <c r="H15" s="165" t="str">
        <f>IF('GAME STATS'!BL464=0,"",'GAME STATS'!BL464)</f>
        <v/>
      </c>
      <c r="I15" s="924" t="str">
        <f t="shared" si="3"/>
        <v/>
      </c>
      <c r="J15" s="925"/>
      <c r="K15" s="166" t="str">
        <f>IF(H15="","",'GAME STATS'!BL466)</f>
        <v/>
      </c>
      <c r="L15" s="167" t="str">
        <f>IF(H15="","",'GAME STATS'!E419)</f>
        <v/>
      </c>
      <c r="M15" s="168" t="str">
        <f t="shared" si="0"/>
        <v/>
      </c>
      <c r="N15" s="45">
        <f t="shared" si="4"/>
        <v>0</v>
      </c>
      <c r="O15" s="45">
        <f t="shared" si="1"/>
        <v>0</v>
      </c>
      <c r="P15" s="45">
        <f t="shared" si="2"/>
        <v>0</v>
      </c>
      <c r="Q15" s="137"/>
    </row>
    <row r="16" spans="1:19">
      <c r="A16" s="136"/>
      <c r="B16" s="164" t="str">
        <f>IF('GAME STATS'!BD478="","",'GAME STATS'!BD478)</f>
        <v/>
      </c>
      <c r="C16" s="926" t="str">
        <f>IF(H16="","",'GAME STATS'!E$4)</f>
        <v/>
      </c>
      <c r="D16" s="926"/>
      <c r="E16" s="926"/>
      <c r="F16" s="926"/>
      <c r="G16" s="926"/>
      <c r="H16" s="165" t="str">
        <f>IF('GAME STATS'!BL523=0,"",'GAME STATS'!BL523)</f>
        <v/>
      </c>
      <c r="I16" s="924" t="str">
        <f t="shared" si="3"/>
        <v/>
      </c>
      <c r="J16" s="925"/>
      <c r="K16" s="166" t="str">
        <f>IF(H16="","",'GAME STATS'!BL525)</f>
        <v/>
      </c>
      <c r="L16" s="167" t="str">
        <f>IF(H16="","",'GAME STATS'!E478)</f>
        <v/>
      </c>
      <c r="M16" s="168" t="str">
        <f t="shared" si="0"/>
        <v/>
      </c>
      <c r="N16" s="45">
        <f t="shared" si="4"/>
        <v>0</v>
      </c>
      <c r="O16" s="45">
        <f t="shared" si="1"/>
        <v>0</v>
      </c>
      <c r="P16" s="45">
        <f t="shared" si="2"/>
        <v>0</v>
      </c>
      <c r="Q16" s="137"/>
    </row>
    <row r="17" spans="1:17">
      <c r="A17" s="136"/>
      <c r="B17" s="164" t="str">
        <f>IF('GAME STATS'!BD537="","",'GAME STATS'!BD537)</f>
        <v/>
      </c>
      <c r="C17" s="926" t="str">
        <f>IF(H17="","",'GAME STATS'!E$4)</f>
        <v/>
      </c>
      <c r="D17" s="926"/>
      <c r="E17" s="926"/>
      <c r="F17" s="926"/>
      <c r="G17" s="926"/>
      <c r="H17" s="165" t="str">
        <f>IF('GAME STATS'!BL582=0,"",'GAME STATS'!BL582)</f>
        <v/>
      </c>
      <c r="I17" s="924" t="str">
        <f t="shared" si="3"/>
        <v/>
      </c>
      <c r="J17" s="925"/>
      <c r="K17" s="166" t="str">
        <f>IF(H17="","",'GAME STATS'!BL584)</f>
        <v/>
      </c>
      <c r="L17" s="167" t="str">
        <f>IF(H17="","",'GAME STATS'!E537)</f>
        <v/>
      </c>
      <c r="M17" s="168" t="str">
        <f t="shared" si="0"/>
        <v/>
      </c>
      <c r="N17" s="45">
        <f t="shared" si="4"/>
        <v>0</v>
      </c>
      <c r="O17" s="45">
        <f t="shared" si="1"/>
        <v>0</v>
      </c>
      <c r="P17" s="45">
        <f t="shared" si="2"/>
        <v>0</v>
      </c>
      <c r="Q17" s="137"/>
    </row>
    <row r="18" spans="1:17">
      <c r="A18" s="136"/>
      <c r="B18" s="164" t="str">
        <f>IF('GAME STATS'!BD596="","",'GAME STATS'!BD596)</f>
        <v/>
      </c>
      <c r="C18" s="926" t="str">
        <f>IF(H18="","",'GAME STATS'!E$4)</f>
        <v/>
      </c>
      <c r="D18" s="926"/>
      <c r="E18" s="926"/>
      <c r="F18" s="926"/>
      <c r="G18" s="926"/>
      <c r="H18" s="165" t="str">
        <f>IF('GAME STATS'!BL641=0,"",'GAME STATS'!BL641)</f>
        <v/>
      </c>
      <c r="I18" s="924" t="str">
        <f t="shared" si="3"/>
        <v/>
      </c>
      <c r="J18" s="925"/>
      <c r="K18" s="166" t="str">
        <f>IF(H18="","",'GAME STATS'!BL643)</f>
        <v/>
      </c>
      <c r="L18" s="167" t="str">
        <f>IF(H18="","",'GAME STATS'!E596)</f>
        <v/>
      </c>
      <c r="M18" s="168" t="str">
        <f t="shared" si="0"/>
        <v/>
      </c>
      <c r="N18" s="45">
        <f t="shared" si="4"/>
        <v>0</v>
      </c>
      <c r="O18" s="45">
        <f t="shared" si="1"/>
        <v>0</v>
      </c>
      <c r="P18" s="45">
        <f t="shared" si="2"/>
        <v>0</v>
      </c>
      <c r="Q18" s="137"/>
    </row>
    <row r="19" spans="1:17">
      <c r="A19" s="136"/>
      <c r="B19" s="164" t="str">
        <f>IF('GAME STATS'!BD655="","",'GAME STATS'!BD655)</f>
        <v/>
      </c>
      <c r="C19" s="926" t="str">
        <f>IF(H19="","",'GAME STATS'!E$4)</f>
        <v/>
      </c>
      <c r="D19" s="926"/>
      <c r="E19" s="926"/>
      <c r="F19" s="926"/>
      <c r="G19" s="926"/>
      <c r="H19" s="165" t="str">
        <f>IF('GAME STATS'!BL700=0,"",'GAME STATS'!BL700)</f>
        <v/>
      </c>
      <c r="I19" s="924" t="str">
        <f t="shared" si="3"/>
        <v/>
      </c>
      <c r="J19" s="925"/>
      <c r="K19" s="166" t="str">
        <f>IF(H19="","",'GAME STATS'!BL702)</f>
        <v/>
      </c>
      <c r="L19" s="167" t="str">
        <f>IF(H19="","",'GAME STATS'!E655)</f>
        <v/>
      </c>
      <c r="M19" s="168" t="str">
        <f t="shared" si="0"/>
        <v/>
      </c>
      <c r="N19" s="45">
        <f t="shared" si="4"/>
        <v>0</v>
      </c>
      <c r="O19" s="45">
        <f t="shared" si="1"/>
        <v>0</v>
      </c>
      <c r="P19" s="45">
        <f t="shared" si="2"/>
        <v>0</v>
      </c>
      <c r="Q19" s="137"/>
    </row>
    <row r="20" spans="1:17">
      <c r="A20" s="136"/>
      <c r="B20" s="164" t="str">
        <f>IF('GAME STATS'!BD714="","",'GAME STATS'!BD714)</f>
        <v/>
      </c>
      <c r="C20" s="926" t="str">
        <f>IF(H20="","",'GAME STATS'!E$4)</f>
        <v/>
      </c>
      <c r="D20" s="926"/>
      <c r="E20" s="926"/>
      <c r="F20" s="926"/>
      <c r="G20" s="926"/>
      <c r="H20" s="165" t="str">
        <f>IF('GAME STATS'!BL759=0,"",'GAME STATS'!BL759)</f>
        <v/>
      </c>
      <c r="I20" s="924" t="str">
        <f t="shared" si="3"/>
        <v/>
      </c>
      <c r="J20" s="925"/>
      <c r="K20" s="166" t="str">
        <f>IF(H20="","",'GAME STATS'!BL761)</f>
        <v/>
      </c>
      <c r="L20" s="167" t="str">
        <f>IF(H20="","",'GAME STATS'!E714)</f>
        <v/>
      </c>
      <c r="M20" s="168" t="str">
        <f t="shared" si="0"/>
        <v/>
      </c>
      <c r="N20" s="45">
        <f t="shared" si="4"/>
        <v>0</v>
      </c>
      <c r="O20" s="45">
        <f t="shared" si="1"/>
        <v>0</v>
      </c>
      <c r="P20" s="45">
        <f t="shared" si="2"/>
        <v>0</v>
      </c>
      <c r="Q20" s="137"/>
    </row>
    <row r="21" spans="1:17">
      <c r="A21" s="136"/>
      <c r="B21" s="164" t="str">
        <f>IF('GAME STATS'!BD773="","",'GAME STATS'!BD773)</f>
        <v/>
      </c>
      <c r="C21" s="926" t="str">
        <f>IF(H21="","",'GAME STATS'!E$4)</f>
        <v/>
      </c>
      <c r="D21" s="926"/>
      <c r="E21" s="926"/>
      <c r="F21" s="926"/>
      <c r="G21" s="926"/>
      <c r="H21" s="165" t="str">
        <f>IF('GAME STATS'!BL818=0,"",'GAME STATS'!BL818)</f>
        <v/>
      </c>
      <c r="I21" s="924" t="str">
        <f t="shared" si="3"/>
        <v/>
      </c>
      <c r="J21" s="925"/>
      <c r="K21" s="166" t="str">
        <f>IF(H21="","",'GAME STATS'!BL820)</f>
        <v/>
      </c>
      <c r="L21" s="167" t="str">
        <f>IF(H21="","",'GAME STATS'!E773)</f>
        <v/>
      </c>
      <c r="M21" s="168" t="str">
        <f t="shared" si="0"/>
        <v/>
      </c>
      <c r="N21" s="45">
        <f t="shared" si="4"/>
        <v>0</v>
      </c>
      <c r="O21" s="45">
        <f t="shared" si="1"/>
        <v>0</v>
      </c>
      <c r="P21" s="45">
        <f t="shared" si="2"/>
        <v>0</v>
      </c>
      <c r="Q21" s="137"/>
    </row>
    <row r="22" spans="1:17">
      <c r="A22" s="136"/>
      <c r="B22" s="164" t="str">
        <f>IF('GAME STATS'!BD832="","",'GAME STATS'!BD832)</f>
        <v/>
      </c>
      <c r="C22" s="926" t="str">
        <f>IF(H22="","",'GAME STATS'!E$4)</f>
        <v/>
      </c>
      <c r="D22" s="926"/>
      <c r="E22" s="926"/>
      <c r="F22" s="926"/>
      <c r="G22" s="926"/>
      <c r="H22" s="165" t="str">
        <f>IF('GAME STATS'!BL877=0,"",'GAME STATS'!BL877)</f>
        <v/>
      </c>
      <c r="I22" s="924" t="str">
        <f t="shared" si="3"/>
        <v/>
      </c>
      <c r="J22" s="925"/>
      <c r="K22" s="166" t="str">
        <f>IF(H22="","",'GAME STATS'!BL879)</f>
        <v/>
      </c>
      <c r="L22" s="167" t="str">
        <f>IF(H22="","",'GAME STATS'!E832)</f>
        <v/>
      </c>
      <c r="M22" s="168" t="str">
        <f t="shared" si="0"/>
        <v/>
      </c>
      <c r="N22" s="45">
        <f t="shared" si="4"/>
        <v>0</v>
      </c>
      <c r="O22" s="45">
        <f t="shared" si="1"/>
        <v>0</v>
      </c>
      <c r="P22" s="45">
        <f t="shared" si="2"/>
        <v>0</v>
      </c>
      <c r="Q22" s="137"/>
    </row>
    <row r="23" spans="1:17">
      <c r="A23" s="136"/>
      <c r="B23" s="164" t="str">
        <f>IF('GAME STATS'!BD891="","",'GAME STATS'!BD891)</f>
        <v/>
      </c>
      <c r="C23" s="926" t="str">
        <f>IF(H23="","",'GAME STATS'!E$4)</f>
        <v/>
      </c>
      <c r="D23" s="926"/>
      <c r="E23" s="926"/>
      <c r="F23" s="926"/>
      <c r="G23" s="926"/>
      <c r="H23" s="165" t="str">
        <f>IF('GAME STATS'!BL936=0,"",'GAME STATS'!BL936)</f>
        <v/>
      </c>
      <c r="I23" s="924" t="str">
        <f t="shared" si="3"/>
        <v/>
      </c>
      <c r="J23" s="925"/>
      <c r="K23" s="166" t="str">
        <f>IF(H23="","",'GAME STATS'!BL938)</f>
        <v/>
      </c>
      <c r="L23" s="167" t="str">
        <f>IF(H23="","",'GAME STATS'!E891)</f>
        <v/>
      </c>
      <c r="M23" s="168" t="str">
        <f t="shared" si="0"/>
        <v/>
      </c>
      <c r="N23" s="45">
        <f t="shared" si="4"/>
        <v>0</v>
      </c>
      <c r="O23" s="45">
        <f t="shared" si="1"/>
        <v>0</v>
      </c>
      <c r="P23" s="45">
        <f t="shared" si="2"/>
        <v>0</v>
      </c>
      <c r="Q23" s="137"/>
    </row>
    <row r="24" spans="1:17">
      <c r="A24" s="136"/>
      <c r="B24" s="164" t="str">
        <f>IF('GAME STATS'!BD950="","",'GAME STATS'!BD950)</f>
        <v/>
      </c>
      <c r="C24" s="926" t="str">
        <f>IF(H24="","",'GAME STATS'!E$4)</f>
        <v/>
      </c>
      <c r="D24" s="926"/>
      <c r="E24" s="926"/>
      <c r="F24" s="926"/>
      <c r="G24" s="926"/>
      <c r="H24" s="165" t="str">
        <f>IF('GAME STATS'!BL995=0,"",'GAME STATS'!BL995)</f>
        <v/>
      </c>
      <c r="I24" s="924" t="str">
        <f t="shared" si="3"/>
        <v/>
      </c>
      <c r="J24" s="925"/>
      <c r="K24" s="166" t="str">
        <f>IF(H24="","",'GAME STATS'!BL997)</f>
        <v/>
      </c>
      <c r="L24" s="167" t="str">
        <f>IF(H24="","",'GAME STATS'!E950)</f>
        <v/>
      </c>
      <c r="M24" s="168" t="str">
        <f t="shared" si="0"/>
        <v/>
      </c>
      <c r="N24" s="45">
        <f t="shared" si="4"/>
        <v>0</v>
      </c>
      <c r="O24" s="45">
        <f t="shared" si="1"/>
        <v>0</v>
      </c>
      <c r="P24" s="45">
        <f t="shared" si="2"/>
        <v>0</v>
      </c>
      <c r="Q24" s="137"/>
    </row>
    <row r="25" spans="1:17">
      <c r="A25" s="136"/>
      <c r="B25" s="164" t="str">
        <f>IF('GAME STATS'!BD1009="","",'GAME STATS'!BD1009)</f>
        <v/>
      </c>
      <c r="C25" s="926" t="str">
        <f>IF(H25="","",'GAME STATS'!E$4)</f>
        <v/>
      </c>
      <c r="D25" s="926"/>
      <c r="E25" s="926"/>
      <c r="F25" s="926"/>
      <c r="G25" s="926"/>
      <c r="H25" s="165" t="str">
        <f>IF('GAME STATS'!BL1054=0,"",'GAME STATS'!BL1054)</f>
        <v/>
      </c>
      <c r="I25" s="924" t="str">
        <f t="shared" si="3"/>
        <v/>
      </c>
      <c r="J25" s="925"/>
      <c r="K25" s="166" t="str">
        <f>IF(H25="","",'GAME STATS'!BL1056)</f>
        <v/>
      </c>
      <c r="L25" s="167" t="str">
        <f>IF(H25="","",'GAME STATS'!E1009)</f>
        <v/>
      </c>
      <c r="M25" s="168" t="str">
        <f t="shared" si="0"/>
        <v/>
      </c>
      <c r="N25" s="45">
        <f t="shared" si="4"/>
        <v>0</v>
      </c>
      <c r="O25" s="45">
        <f t="shared" si="1"/>
        <v>0</v>
      </c>
      <c r="P25" s="45">
        <f t="shared" si="2"/>
        <v>0</v>
      </c>
      <c r="Q25" s="137"/>
    </row>
    <row r="26" spans="1:17">
      <c r="A26" s="136"/>
      <c r="B26" s="164" t="str">
        <f>IF('GAME STATS'!BD1068="","",'GAME STATS'!BD1068)</f>
        <v/>
      </c>
      <c r="C26" s="926" t="str">
        <f>IF(H26="","",'GAME STATS'!E$4)</f>
        <v/>
      </c>
      <c r="D26" s="926"/>
      <c r="E26" s="926"/>
      <c r="F26" s="926"/>
      <c r="G26" s="926"/>
      <c r="H26" s="165" t="str">
        <f>IF('GAME STATS'!BL1113=0,"",'GAME STATS'!BL1113)</f>
        <v/>
      </c>
      <c r="I26" s="924" t="str">
        <f t="shared" si="3"/>
        <v/>
      </c>
      <c r="J26" s="925"/>
      <c r="K26" s="166" t="str">
        <f>IF(H26="","",'GAME STATS'!BL1115)</f>
        <v/>
      </c>
      <c r="L26" s="167" t="str">
        <f>IF(H26="","",'GAME STATS'!E1068)</f>
        <v/>
      </c>
      <c r="M26" s="168" t="str">
        <f t="shared" si="0"/>
        <v/>
      </c>
      <c r="N26" s="45">
        <f t="shared" si="4"/>
        <v>0</v>
      </c>
      <c r="O26" s="45">
        <f t="shared" si="1"/>
        <v>0</v>
      </c>
      <c r="P26" s="45">
        <f t="shared" si="2"/>
        <v>0</v>
      </c>
      <c r="Q26" s="137"/>
    </row>
    <row r="27" spans="1:17">
      <c r="A27" s="136"/>
      <c r="B27" s="164" t="str">
        <f>IF('GAME STATS'!BD1127="","",'GAME STATS'!BD1127)</f>
        <v/>
      </c>
      <c r="C27" s="926" t="str">
        <f>IF(H27="","",'GAME STATS'!E$4)</f>
        <v/>
      </c>
      <c r="D27" s="926"/>
      <c r="E27" s="926"/>
      <c r="F27" s="926"/>
      <c r="G27" s="926"/>
      <c r="H27" s="165" t="str">
        <f>IF('GAME STATS'!BL1172=0,"",'GAME STATS'!BL1172)</f>
        <v/>
      </c>
      <c r="I27" s="924" t="str">
        <f t="shared" si="3"/>
        <v/>
      </c>
      <c r="J27" s="925"/>
      <c r="K27" s="166" t="str">
        <f>IF(H27="","",'GAME STATS'!BL1174)</f>
        <v/>
      </c>
      <c r="L27" s="167" t="str">
        <f>IF(H27="","",'GAME STATS'!E1127)</f>
        <v/>
      </c>
      <c r="M27" s="168" t="str">
        <f t="shared" si="0"/>
        <v/>
      </c>
      <c r="N27" s="45">
        <f t="shared" si="4"/>
        <v>0</v>
      </c>
      <c r="O27" s="45">
        <f t="shared" si="1"/>
        <v>0</v>
      </c>
      <c r="P27" s="45">
        <f t="shared" si="2"/>
        <v>0</v>
      </c>
      <c r="Q27" s="137"/>
    </row>
    <row r="28" spans="1:17">
      <c r="A28" s="136"/>
      <c r="B28" s="164" t="str">
        <f>IF('GAME STATS'!BD1186="","",'GAME STATS'!BD1186)</f>
        <v/>
      </c>
      <c r="C28" s="926" t="str">
        <f>IF(H28="","",'GAME STATS'!E$4)</f>
        <v/>
      </c>
      <c r="D28" s="926"/>
      <c r="E28" s="926"/>
      <c r="F28" s="926"/>
      <c r="G28" s="926"/>
      <c r="H28" s="165" t="str">
        <f>IF('GAME STATS'!BL1231=0,"",'GAME STATS'!BL1231)</f>
        <v/>
      </c>
      <c r="I28" s="924" t="str">
        <f t="shared" si="3"/>
        <v/>
      </c>
      <c r="J28" s="925"/>
      <c r="K28" s="166" t="str">
        <f>IF(H28="","",'GAME STATS'!BL1233)</f>
        <v/>
      </c>
      <c r="L28" s="167" t="str">
        <f>IF(H28="","",'GAME STATS'!E1186)</f>
        <v/>
      </c>
      <c r="M28" s="168" t="str">
        <f t="shared" si="0"/>
        <v/>
      </c>
      <c r="N28" s="45">
        <f t="shared" si="4"/>
        <v>0</v>
      </c>
      <c r="O28" s="45">
        <f t="shared" si="1"/>
        <v>0</v>
      </c>
      <c r="P28" s="45">
        <f t="shared" si="2"/>
        <v>0</v>
      </c>
      <c r="Q28" s="137"/>
    </row>
    <row r="29" spans="1:17">
      <c r="A29" s="136"/>
      <c r="B29" s="164" t="str">
        <f>IF('GAME STATS'!BD1245="","",'GAME STATS'!BD1245)</f>
        <v/>
      </c>
      <c r="C29" s="926" t="str">
        <f>IF(H29="","",'GAME STATS'!E$4)</f>
        <v/>
      </c>
      <c r="D29" s="926"/>
      <c r="E29" s="926"/>
      <c r="F29" s="926"/>
      <c r="G29" s="926"/>
      <c r="H29" s="165" t="str">
        <f>IF('GAME STATS'!BL1290=0,"",'GAME STATS'!BL1290)</f>
        <v/>
      </c>
      <c r="I29" s="924" t="str">
        <f t="shared" si="3"/>
        <v/>
      </c>
      <c r="J29" s="925"/>
      <c r="K29" s="166" t="str">
        <f>IF(H29="","",'GAME STATS'!BL1292)</f>
        <v/>
      </c>
      <c r="L29" s="167" t="str">
        <f>IF(H29="","",'GAME STATS'!E1245)</f>
        <v/>
      </c>
      <c r="M29" s="168" t="str">
        <f t="shared" si="0"/>
        <v/>
      </c>
      <c r="N29" s="45">
        <f t="shared" si="4"/>
        <v>0</v>
      </c>
      <c r="O29" s="45">
        <f t="shared" si="1"/>
        <v>0</v>
      </c>
      <c r="P29" s="45">
        <f t="shared" si="2"/>
        <v>0</v>
      </c>
      <c r="Q29" s="137"/>
    </row>
    <row r="30" spans="1:17">
      <c r="A30" s="136"/>
      <c r="B30" s="164" t="str">
        <f>IF('GAME STATS'!BD1304="","",'GAME STATS'!BD1304)</f>
        <v/>
      </c>
      <c r="C30" s="926" t="str">
        <f>IF(H30="","",'GAME STATS'!E$4)</f>
        <v/>
      </c>
      <c r="D30" s="926"/>
      <c r="E30" s="926"/>
      <c r="F30" s="926"/>
      <c r="G30" s="926"/>
      <c r="H30" s="165" t="str">
        <f>IF('GAME STATS'!BL1349=0,"",'GAME STATS'!BL1349)</f>
        <v/>
      </c>
      <c r="I30" s="924" t="str">
        <f t="shared" si="3"/>
        <v/>
      </c>
      <c r="J30" s="925"/>
      <c r="K30" s="166" t="str">
        <f>IF(H30="","",'GAME STATS'!BL1351)</f>
        <v/>
      </c>
      <c r="L30" s="167" t="str">
        <f>IF(H30="","",'GAME STATS'!E1304)</f>
        <v/>
      </c>
      <c r="M30" s="168" t="str">
        <f t="shared" si="0"/>
        <v/>
      </c>
      <c r="N30" s="45">
        <f t="shared" si="4"/>
        <v>0</v>
      </c>
      <c r="O30" s="45">
        <f t="shared" si="1"/>
        <v>0</v>
      </c>
      <c r="P30" s="45">
        <f t="shared" si="2"/>
        <v>0</v>
      </c>
      <c r="Q30" s="137"/>
    </row>
    <row r="31" spans="1:17">
      <c r="A31" s="136"/>
      <c r="B31" s="164" t="str">
        <f>IF('GAME STATS'!BD1363="","",'GAME STATS'!BD1363)</f>
        <v/>
      </c>
      <c r="C31" s="926" t="str">
        <f>IF(H31="","",'GAME STATS'!E$4)</f>
        <v/>
      </c>
      <c r="D31" s="926"/>
      <c r="E31" s="926"/>
      <c r="F31" s="926"/>
      <c r="G31" s="926"/>
      <c r="H31" s="165" t="str">
        <f>IF('GAME STATS'!BL1408=0,"",'GAME STATS'!BL1408)</f>
        <v/>
      </c>
      <c r="I31" s="924" t="str">
        <f t="shared" si="3"/>
        <v/>
      </c>
      <c r="J31" s="925"/>
      <c r="K31" s="166" t="str">
        <f>IF(H31="","",'GAME STATS'!BL1410)</f>
        <v/>
      </c>
      <c r="L31" s="167" t="str">
        <f>IF(H31="","",'GAME STATS'!E1363)</f>
        <v/>
      </c>
      <c r="M31" s="168" t="str">
        <f t="shared" si="0"/>
        <v/>
      </c>
      <c r="N31" s="45">
        <f t="shared" si="4"/>
        <v>0</v>
      </c>
      <c r="O31" s="45">
        <f t="shared" si="1"/>
        <v>0</v>
      </c>
      <c r="P31" s="45">
        <f t="shared" si="2"/>
        <v>0</v>
      </c>
      <c r="Q31" s="137"/>
    </row>
    <row r="32" spans="1:17">
      <c r="A32" s="136"/>
      <c r="B32" s="164" t="str">
        <f>IF('GAME STATS'!BD1422="","",'GAME STATS'!BD1422)</f>
        <v/>
      </c>
      <c r="C32" s="926" t="str">
        <f>IF(H32="","",'GAME STATS'!E$4)</f>
        <v/>
      </c>
      <c r="D32" s="926"/>
      <c r="E32" s="926"/>
      <c r="F32" s="926"/>
      <c r="G32" s="926"/>
      <c r="H32" s="165" t="str">
        <f>IF('GAME STATS'!BL1467=0,"",'GAME STATS'!BL1467)</f>
        <v/>
      </c>
      <c r="I32" s="924" t="str">
        <f t="shared" si="3"/>
        <v/>
      </c>
      <c r="J32" s="925"/>
      <c r="K32" s="166" t="str">
        <f>IF(H32="","",'GAME STATS'!BL1469)</f>
        <v/>
      </c>
      <c r="L32" s="167" t="str">
        <f>IF(H32="","",'GAME STATS'!E1422)</f>
        <v/>
      </c>
      <c r="M32" s="168" t="str">
        <f t="shared" si="0"/>
        <v/>
      </c>
      <c r="N32" s="45">
        <f t="shared" si="4"/>
        <v>0</v>
      </c>
      <c r="O32" s="45">
        <f t="shared" si="1"/>
        <v>0</v>
      </c>
      <c r="P32" s="45">
        <f t="shared" si="2"/>
        <v>0</v>
      </c>
      <c r="Q32" s="137"/>
    </row>
    <row r="33" spans="1:17">
      <c r="A33" s="136"/>
      <c r="B33" s="164" t="str">
        <f>IF('GAME STATS'!BD1481="","",'GAME STATS'!BD1481)</f>
        <v/>
      </c>
      <c r="C33" s="926" t="str">
        <f>IF(H33="","",'GAME STATS'!E$4)</f>
        <v/>
      </c>
      <c r="D33" s="926"/>
      <c r="E33" s="926"/>
      <c r="F33" s="926"/>
      <c r="G33" s="926"/>
      <c r="H33" s="165" t="str">
        <f>IF('GAME STATS'!BL1526=0,"",'GAME STATS'!BL1526)</f>
        <v/>
      </c>
      <c r="I33" s="924" t="str">
        <f t="shared" si="3"/>
        <v/>
      </c>
      <c r="J33" s="925"/>
      <c r="K33" s="166" t="str">
        <f>IF(H33="","",'GAME STATS'!BL1528)</f>
        <v/>
      </c>
      <c r="L33" s="167" t="str">
        <f>IF(H33="","",'GAME STATS'!E1481)</f>
        <v/>
      </c>
      <c r="M33" s="168" t="str">
        <f t="shared" si="0"/>
        <v/>
      </c>
      <c r="N33" s="45">
        <f t="shared" si="4"/>
        <v>0</v>
      </c>
      <c r="O33" s="45">
        <f t="shared" si="1"/>
        <v>0</v>
      </c>
      <c r="P33" s="45">
        <f t="shared" si="2"/>
        <v>0</v>
      </c>
      <c r="Q33" s="137"/>
    </row>
    <row r="34" spans="1:17">
      <c r="A34" s="136"/>
      <c r="B34" s="164" t="str">
        <f>IF('GAME STATS'!BD1540="","",'GAME STATS'!BD1540)</f>
        <v/>
      </c>
      <c r="C34" s="926" t="str">
        <f>IF(H34="","",'GAME STATS'!E$4)</f>
        <v/>
      </c>
      <c r="D34" s="926"/>
      <c r="E34" s="926"/>
      <c r="F34" s="926"/>
      <c r="G34" s="926"/>
      <c r="H34" s="165" t="str">
        <f>IF('GAME STATS'!BL1585=0,"",'GAME STATS'!BL1585)</f>
        <v/>
      </c>
      <c r="I34" s="924" t="str">
        <f t="shared" si="3"/>
        <v/>
      </c>
      <c r="J34" s="925"/>
      <c r="K34" s="166" t="str">
        <f>IF(H34="","",'GAME STATS'!BL1587)</f>
        <v/>
      </c>
      <c r="L34" s="167" t="str">
        <f>IF(H34="","",'GAME STATS'!E1540)</f>
        <v/>
      </c>
      <c r="M34" s="168" t="str">
        <f t="shared" si="0"/>
        <v/>
      </c>
      <c r="N34" s="45">
        <f t="shared" si="4"/>
        <v>0</v>
      </c>
      <c r="O34" s="45">
        <f t="shared" si="1"/>
        <v>0</v>
      </c>
      <c r="P34" s="45">
        <f t="shared" si="2"/>
        <v>0</v>
      </c>
      <c r="Q34" s="137"/>
    </row>
    <row r="35" spans="1:17">
      <c r="A35" s="136"/>
      <c r="B35" s="164" t="str">
        <f>IF('GAME STATS'!BD1599="","",'GAME STATS'!BD1599)</f>
        <v/>
      </c>
      <c r="C35" s="926" t="str">
        <f>IF(H35="","",'GAME STATS'!E$4)</f>
        <v/>
      </c>
      <c r="D35" s="926"/>
      <c r="E35" s="926"/>
      <c r="F35" s="926"/>
      <c r="G35" s="926"/>
      <c r="H35" s="165" t="str">
        <f>IF('GAME STATS'!BL1644=0,"",'GAME STATS'!BL1644)</f>
        <v/>
      </c>
      <c r="I35" s="924" t="str">
        <f t="shared" si="3"/>
        <v/>
      </c>
      <c r="J35" s="925"/>
      <c r="K35" s="166" t="str">
        <f>IF(H35="","",'GAME STATS'!BL1646)</f>
        <v/>
      </c>
      <c r="L35" s="167" t="str">
        <f>IF(H35="","",'GAME STATS'!E1599)</f>
        <v/>
      </c>
      <c r="M35" s="168" t="str">
        <f t="shared" si="0"/>
        <v/>
      </c>
      <c r="N35" s="45">
        <f t="shared" si="4"/>
        <v>0</v>
      </c>
      <c r="O35" s="45">
        <f t="shared" si="1"/>
        <v>0</v>
      </c>
      <c r="P35" s="45">
        <f t="shared" si="2"/>
        <v>0</v>
      </c>
      <c r="Q35" s="137"/>
    </row>
    <row r="36" spans="1:17">
      <c r="A36" s="136"/>
      <c r="B36" s="164" t="str">
        <f>IF('GAME STATS'!BD1658="","",'GAME STATS'!BD1658)</f>
        <v/>
      </c>
      <c r="C36" s="926" t="str">
        <f>IF(H36="","",'GAME STATS'!E$4)</f>
        <v/>
      </c>
      <c r="D36" s="926"/>
      <c r="E36" s="926"/>
      <c r="F36" s="926"/>
      <c r="G36" s="926"/>
      <c r="H36" s="165" t="str">
        <f>IF('GAME STATS'!BL1703=0,"",'GAME STATS'!BL1703)</f>
        <v/>
      </c>
      <c r="I36" s="924" t="str">
        <f t="shared" si="3"/>
        <v/>
      </c>
      <c r="J36" s="925"/>
      <c r="K36" s="166" t="str">
        <f>IF(H36="","",'GAME STATS'!BL1705)</f>
        <v/>
      </c>
      <c r="L36" s="167" t="str">
        <f>IF(H36="","",'GAME STATS'!E1658)</f>
        <v/>
      </c>
      <c r="M36" s="168" t="str">
        <f t="shared" si="0"/>
        <v/>
      </c>
      <c r="N36" s="45">
        <f t="shared" si="4"/>
        <v>0</v>
      </c>
      <c r="O36" s="45">
        <f t="shared" si="1"/>
        <v>0</v>
      </c>
      <c r="P36" s="45">
        <f t="shared" si="2"/>
        <v>0</v>
      </c>
      <c r="Q36" s="137"/>
    </row>
    <row r="37" spans="1:17">
      <c r="A37" s="136"/>
      <c r="B37" s="164" t="str">
        <f>IF('GAME STATS'!BD1717="","",'GAME STATS'!BD1717)</f>
        <v/>
      </c>
      <c r="C37" s="926" t="str">
        <f>IF(H37="","",'GAME STATS'!E$4)</f>
        <v/>
      </c>
      <c r="D37" s="926"/>
      <c r="E37" s="926"/>
      <c r="F37" s="926"/>
      <c r="G37" s="926"/>
      <c r="H37" s="165" t="str">
        <f>IF('GAME STATS'!BL1762=0,"",'GAME STATS'!BL1762)</f>
        <v/>
      </c>
      <c r="I37" s="924" t="str">
        <f t="shared" si="3"/>
        <v/>
      </c>
      <c r="J37" s="925"/>
      <c r="K37" s="166" t="str">
        <f>IF(H37="","",'GAME STATS'!BL1764)</f>
        <v/>
      </c>
      <c r="L37" s="167" t="str">
        <f>IF(H37="","",'GAME STATS'!E1717)</f>
        <v/>
      </c>
      <c r="M37" s="168" t="str">
        <f t="shared" si="0"/>
        <v/>
      </c>
      <c r="N37" s="45">
        <f t="shared" si="4"/>
        <v>0</v>
      </c>
      <c r="O37" s="45">
        <f t="shared" si="1"/>
        <v>0</v>
      </c>
      <c r="P37" s="45">
        <f t="shared" si="2"/>
        <v>0</v>
      </c>
      <c r="Q37" s="137"/>
    </row>
    <row r="38" spans="1:17">
      <c r="A38" s="136"/>
      <c r="B38" s="164" t="str">
        <f>IF('GAME STATS'!BD1776="","",'GAME STATS'!BD1776)</f>
        <v/>
      </c>
      <c r="C38" s="926" t="str">
        <f>IF(H38="","",'GAME STATS'!E$4)</f>
        <v/>
      </c>
      <c r="D38" s="926"/>
      <c r="E38" s="926"/>
      <c r="F38" s="926"/>
      <c r="G38" s="926"/>
      <c r="H38" s="165" t="str">
        <f>IF('GAME STATS'!BL1821=0,"",'GAME STATS'!BL1821)</f>
        <v/>
      </c>
      <c r="I38" s="924" t="str">
        <f t="shared" si="3"/>
        <v/>
      </c>
      <c r="J38" s="925"/>
      <c r="K38" s="166" t="str">
        <f>IF(H38="","",'GAME STATS'!BL1823)</f>
        <v/>
      </c>
      <c r="L38" s="167" t="str">
        <f>IF(H38="","",'GAME STATS'!E1776)</f>
        <v/>
      </c>
      <c r="M38" s="168" t="str">
        <f t="shared" si="0"/>
        <v/>
      </c>
      <c r="N38" s="45">
        <f t="shared" si="4"/>
        <v>0</v>
      </c>
      <c r="O38" s="45">
        <f t="shared" si="1"/>
        <v>0</v>
      </c>
      <c r="P38" s="45">
        <f t="shared" si="2"/>
        <v>0</v>
      </c>
      <c r="Q38" s="137"/>
    </row>
    <row r="39" spans="1:17">
      <c r="A39" s="136"/>
      <c r="B39" s="164" t="str">
        <f>IF('GAME STATS'!BD1835="","",'GAME STATS'!BD1835)</f>
        <v/>
      </c>
      <c r="C39" s="926" t="str">
        <f>IF(H39="","",'GAME STATS'!E$4)</f>
        <v/>
      </c>
      <c r="D39" s="926"/>
      <c r="E39" s="926"/>
      <c r="F39" s="926"/>
      <c r="G39" s="926"/>
      <c r="H39" s="165" t="str">
        <f>IF('GAME STATS'!BL1880=0,"",'GAME STATS'!BL1880)</f>
        <v/>
      </c>
      <c r="I39" s="924" t="str">
        <f t="shared" si="3"/>
        <v/>
      </c>
      <c r="J39" s="925"/>
      <c r="K39" s="166" t="str">
        <f>IF(H39="","",'GAME STATS'!BL1882)</f>
        <v/>
      </c>
      <c r="L39" s="167" t="str">
        <f>IF(H39="","",'GAME STATS'!E1835)</f>
        <v/>
      </c>
      <c r="M39" s="168" t="str">
        <f t="shared" si="0"/>
        <v/>
      </c>
      <c r="N39" s="45">
        <f t="shared" si="4"/>
        <v>0</v>
      </c>
      <c r="O39" s="45">
        <f t="shared" si="1"/>
        <v>0</v>
      </c>
      <c r="P39" s="45">
        <f t="shared" si="2"/>
        <v>0</v>
      </c>
      <c r="Q39" s="137"/>
    </row>
    <row r="40" spans="1:17">
      <c r="A40" s="136"/>
      <c r="B40" s="164" t="str">
        <f>IF('GAME STATS'!BD1894="","",'GAME STATS'!BD1894)</f>
        <v/>
      </c>
      <c r="C40" s="926" t="str">
        <f>IF(H40="","",'GAME STATS'!E$4)</f>
        <v/>
      </c>
      <c r="D40" s="926"/>
      <c r="E40" s="926"/>
      <c r="F40" s="926"/>
      <c r="G40" s="926"/>
      <c r="H40" s="165" t="str">
        <f>IF('GAME STATS'!BL1939=0,"",'GAME STATS'!BL1939)</f>
        <v/>
      </c>
      <c r="I40" s="924" t="str">
        <f t="shared" si="3"/>
        <v/>
      </c>
      <c r="J40" s="925"/>
      <c r="K40" s="166" t="str">
        <f>IF(H40="","",'GAME STATS'!BL1941)</f>
        <v/>
      </c>
      <c r="L40" s="167" t="str">
        <f>IF(H40="","",'GAME STATS'!E1894)</f>
        <v/>
      </c>
      <c r="M40" s="168" t="str">
        <f t="shared" si="0"/>
        <v/>
      </c>
      <c r="N40" s="45">
        <f t="shared" si="4"/>
        <v>0</v>
      </c>
      <c r="O40" s="45">
        <f t="shared" si="1"/>
        <v>0</v>
      </c>
      <c r="P40" s="45">
        <f t="shared" si="2"/>
        <v>0</v>
      </c>
      <c r="Q40" s="137"/>
    </row>
    <row r="41" spans="1:17">
      <c r="A41" s="136"/>
      <c r="B41" s="164" t="str">
        <f>IF('GAME STATS'!BD1953="","",'GAME STATS'!BD1953)</f>
        <v/>
      </c>
      <c r="C41" s="926" t="str">
        <f>IF(H41="","",'GAME STATS'!E$4)</f>
        <v/>
      </c>
      <c r="D41" s="926"/>
      <c r="E41" s="926"/>
      <c r="F41" s="926"/>
      <c r="G41" s="926"/>
      <c r="H41" s="165" t="str">
        <f>IF('GAME STATS'!BL1998=0,"",'GAME STATS'!BL1998)</f>
        <v/>
      </c>
      <c r="I41" s="924" t="str">
        <f t="shared" si="3"/>
        <v/>
      </c>
      <c r="J41" s="925"/>
      <c r="K41" s="166" t="str">
        <f>IF(H41="","",'GAME STATS'!BL2000)</f>
        <v/>
      </c>
      <c r="L41" s="167" t="str">
        <f>IF(H41="","",'GAME STATS'!E1953)</f>
        <v/>
      </c>
      <c r="M41" s="168" t="str">
        <f t="shared" si="0"/>
        <v/>
      </c>
      <c r="N41" s="45">
        <f t="shared" si="4"/>
        <v>0</v>
      </c>
      <c r="O41" s="45">
        <f t="shared" si="1"/>
        <v>0</v>
      </c>
      <c r="P41" s="45">
        <f t="shared" si="2"/>
        <v>0</v>
      </c>
      <c r="Q41" s="137"/>
    </row>
    <row r="42" spans="1:17">
      <c r="A42" s="136"/>
      <c r="B42" s="164" t="str">
        <f>IF('GAME STATS'!BD2012="","",'GAME STATS'!BD2012)</f>
        <v/>
      </c>
      <c r="C42" s="926" t="str">
        <f>IF(H42="","",'GAME STATS'!E$4)</f>
        <v/>
      </c>
      <c r="D42" s="926"/>
      <c r="E42" s="926"/>
      <c r="F42" s="926"/>
      <c r="G42" s="926"/>
      <c r="H42" s="165" t="str">
        <f>IF('GAME STATS'!BL2057=0,"",'GAME STATS'!BL2057)</f>
        <v/>
      </c>
      <c r="I42" s="924" t="str">
        <f t="shared" si="3"/>
        <v/>
      </c>
      <c r="J42" s="925"/>
      <c r="K42" s="166" t="str">
        <f>IF(H42="","",'GAME STATS'!BL2059)</f>
        <v/>
      </c>
      <c r="L42" s="167" t="str">
        <f>IF(H42="","",'GAME STATS'!E2012)</f>
        <v/>
      </c>
      <c r="M42" s="168" t="str">
        <f t="shared" si="0"/>
        <v/>
      </c>
      <c r="N42" s="45">
        <f t="shared" si="4"/>
        <v>0</v>
      </c>
      <c r="O42" s="45">
        <f t="shared" si="1"/>
        <v>0</v>
      </c>
      <c r="P42" s="45">
        <f t="shared" si="2"/>
        <v>0</v>
      </c>
      <c r="Q42" s="137"/>
    </row>
    <row r="43" spans="1:17">
      <c r="A43" s="136"/>
      <c r="B43" s="164" t="str">
        <f>IF('GAME STATS'!BD2071="","",'GAME STATS'!BD2071)</f>
        <v/>
      </c>
      <c r="C43" s="926" t="str">
        <f>IF(H43="","",'GAME STATS'!E$4)</f>
        <v/>
      </c>
      <c r="D43" s="926"/>
      <c r="E43" s="926"/>
      <c r="F43" s="926"/>
      <c r="G43" s="926"/>
      <c r="H43" s="165" t="str">
        <f>IF('GAME STATS'!BL2116=0,"",'GAME STATS'!BL2116)</f>
        <v/>
      </c>
      <c r="I43" s="924" t="str">
        <f t="shared" si="3"/>
        <v/>
      </c>
      <c r="J43" s="925"/>
      <c r="K43" s="166" t="str">
        <f>IF(H43="","",'GAME STATS'!BL2118)</f>
        <v/>
      </c>
      <c r="L43" s="167" t="str">
        <f>IF(H43="","",'GAME STATS'!E2071)</f>
        <v/>
      </c>
      <c r="M43" s="168" t="str">
        <f t="shared" si="0"/>
        <v/>
      </c>
      <c r="N43" s="45">
        <f t="shared" si="4"/>
        <v>0</v>
      </c>
      <c r="O43" s="45">
        <f t="shared" si="1"/>
        <v>0</v>
      </c>
      <c r="P43" s="45">
        <f t="shared" si="2"/>
        <v>0</v>
      </c>
      <c r="Q43" s="137"/>
    </row>
    <row r="44" spans="1:17">
      <c r="A44" s="136"/>
      <c r="B44" s="164" t="str">
        <f>IF('GAME STATS'!BD2130="","",'GAME STATS'!BD2130)</f>
        <v/>
      </c>
      <c r="C44" s="926" t="str">
        <f>IF(H44="","",'GAME STATS'!E$4)</f>
        <v/>
      </c>
      <c r="D44" s="926"/>
      <c r="E44" s="926"/>
      <c r="F44" s="926"/>
      <c r="G44" s="926"/>
      <c r="H44" s="165" t="str">
        <f>IF('GAME STATS'!BL2175=0,"",'GAME STATS'!BL2175)</f>
        <v/>
      </c>
      <c r="I44" s="924" t="str">
        <f t="shared" si="3"/>
        <v/>
      </c>
      <c r="J44" s="925"/>
      <c r="K44" s="166" t="str">
        <f>IF(H44="","",'GAME STATS'!BL2177)</f>
        <v/>
      </c>
      <c r="L44" s="167" t="str">
        <f>IF(H44="","",'GAME STATS'!E2130)</f>
        <v/>
      </c>
      <c r="M44" s="168" t="str">
        <f t="shared" si="0"/>
        <v/>
      </c>
      <c r="N44" s="45">
        <f t="shared" si="4"/>
        <v>0</v>
      </c>
      <c r="O44" s="45">
        <f t="shared" si="1"/>
        <v>0</v>
      </c>
      <c r="P44" s="45">
        <f t="shared" si="2"/>
        <v>0</v>
      </c>
      <c r="Q44" s="137"/>
    </row>
    <row r="45" spans="1:17">
      <c r="A45" s="136"/>
      <c r="B45" s="164" t="str">
        <f>IF('GAME STATS'!BD2189="","",'GAME STATS'!BD2189)</f>
        <v/>
      </c>
      <c r="C45" s="926" t="str">
        <f>IF(H45="","",'GAME STATS'!E$4)</f>
        <v/>
      </c>
      <c r="D45" s="926"/>
      <c r="E45" s="926"/>
      <c r="F45" s="926"/>
      <c r="G45" s="926"/>
      <c r="H45" s="165" t="str">
        <f>IF('GAME STATS'!BL2234=0,"",'GAME STATS'!BL2234)</f>
        <v/>
      </c>
      <c r="I45" s="924" t="str">
        <f t="shared" si="3"/>
        <v/>
      </c>
      <c r="J45" s="925"/>
      <c r="K45" s="166" t="str">
        <f>IF(H45="","",'GAME STATS'!BL2236)</f>
        <v/>
      </c>
      <c r="L45" s="167" t="str">
        <f>IF(H45="","",'GAME STATS'!E2189)</f>
        <v/>
      </c>
      <c r="M45" s="168" t="str">
        <f t="shared" si="0"/>
        <v/>
      </c>
      <c r="N45" s="45">
        <f t="shared" si="4"/>
        <v>0</v>
      </c>
      <c r="O45" s="45">
        <f t="shared" si="1"/>
        <v>0</v>
      </c>
      <c r="P45" s="45">
        <f t="shared" si="2"/>
        <v>0</v>
      </c>
      <c r="Q45" s="137"/>
    </row>
    <row r="46" spans="1:17">
      <c r="A46" s="136"/>
      <c r="B46" s="164" t="str">
        <f>IF('GAME STATS'!BD2248="","",'GAME STATS'!BD2248)</f>
        <v/>
      </c>
      <c r="C46" s="926" t="str">
        <f>IF(H46="","",'GAME STATS'!E$4)</f>
        <v/>
      </c>
      <c r="D46" s="926"/>
      <c r="E46" s="926"/>
      <c r="F46" s="926"/>
      <c r="G46" s="926"/>
      <c r="H46" s="165" t="str">
        <f>IF('GAME STATS'!BL2293=0,"",'GAME STATS'!BL2293)</f>
        <v/>
      </c>
      <c r="I46" s="924" t="str">
        <f t="shared" si="3"/>
        <v/>
      </c>
      <c r="J46" s="925"/>
      <c r="K46" s="166" t="str">
        <f>IF(H46="","",'GAME STATS'!BL2295)</f>
        <v/>
      </c>
      <c r="L46" s="167" t="str">
        <f>IF(H46="","",'GAME STATS'!E2248)</f>
        <v/>
      </c>
      <c r="M46" s="168" t="str">
        <f t="shared" si="0"/>
        <v/>
      </c>
      <c r="N46" s="45">
        <f t="shared" si="4"/>
        <v>0</v>
      </c>
      <c r="O46" s="45">
        <f t="shared" si="1"/>
        <v>0</v>
      </c>
      <c r="P46" s="45">
        <f t="shared" si="2"/>
        <v>0</v>
      </c>
      <c r="Q46" s="137"/>
    </row>
    <row r="47" spans="1:17">
      <c r="A47" s="136"/>
      <c r="B47" s="164" t="str">
        <f>IF('GAME STATS'!BD2307="","",'GAME STATS'!BD2307)</f>
        <v/>
      </c>
      <c r="C47" s="926" t="str">
        <f>IF(H47="","",'GAME STATS'!E$4)</f>
        <v/>
      </c>
      <c r="D47" s="926"/>
      <c r="E47" s="926"/>
      <c r="F47" s="926"/>
      <c r="G47" s="926"/>
      <c r="H47" s="165" t="str">
        <f>IF('GAME STATS'!BL2352=0,"",'GAME STATS'!BL2352)</f>
        <v/>
      </c>
      <c r="I47" s="924" t="str">
        <f t="shared" si="3"/>
        <v/>
      </c>
      <c r="J47" s="925"/>
      <c r="K47" s="166" t="str">
        <f>IF(H47="","",'GAME STATS'!BL2354)</f>
        <v/>
      </c>
      <c r="L47" s="167" t="str">
        <f>IF(H47="","",'GAME STATS'!E2307)</f>
        <v/>
      </c>
      <c r="M47" s="168" t="str">
        <f t="shared" si="0"/>
        <v/>
      </c>
      <c r="N47" s="45">
        <f t="shared" si="4"/>
        <v>0</v>
      </c>
      <c r="O47" s="45">
        <f t="shared" si="1"/>
        <v>0</v>
      </c>
      <c r="P47" s="45">
        <f t="shared" si="2"/>
        <v>0</v>
      </c>
      <c r="Q47" s="137"/>
    </row>
    <row r="48" spans="1:17">
      <c r="A48" s="136"/>
      <c r="B48" s="164" t="str">
        <f>IF('GAME STATS'!BD2366="","",'GAME STATS'!BD2366)</f>
        <v/>
      </c>
      <c r="C48" s="926" t="str">
        <f>IF(H48="","",'GAME STATS'!E$4)</f>
        <v/>
      </c>
      <c r="D48" s="926"/>
      <c r="E48" s="926"/>
      <c r="F48" s="926"/>
      <c r="G48" s="926"/>
      <c r="H48" s="165" t="str">
        <f>IF('GAME STATS'!BL2411=0,"",'GAME STATS'!BL2411)</f>
        <v/>
      </c>
      <c r="I48" s="924" t="str">
        <f t="shared" ref="I48:I57" si="5">IF(H48="",""," V ")</f>
        <v/>
      </c>
      <c r="J48" s="925"/>
      <c r="K48" s="166" t="str">
        <f>IF(H48="","",'GAME STATS'!BL2413)</f>
        <v/>
      </c>
      <c r="L48" s="167" t="str">
        <f>IF(H48="","",'GAME STATS'!E2366)</f>
        <v/>
      </c>
      <c r="M48" s="168" t="str">
        <f t="shared" ref="M48:M57" si="6">IF(I48="","",IF(H48&gt;K48,"W","L"))</f>
        <v/>
      </c>
      <c r="N48" s="50">
        <f t="shared" ref="N48:N57" si="7">IF(I48="",0,1)</f>
        <v>0</v>
      </c>
      <c r="O48" s="50">
        <f t="shared" ref="O48:O57" si="8">IF(M48="W",1,0)</f>
        <v>0</v>
      </c>
      <c r="P48" s="50">
        <f t="shared" ref="P48:P57" si="9">IF(M48="L",1,0)</f>
        <v>0</v>
      </c>
      <c r="Q48" s="137"/>
    </row>
    <row r="49" spans="1:17">
      <c r="A49" s="136"/>
      <c r="B49" s="164" t="str">
        <f>IF('GAME STATS'!BD2425="","",'GAME STATS'!BD2425)</f>
        <v/>
      </c>
      <c r="C49" s="926" t="str">
        <f>IF(H49="","",'GAME STATS'!E$4)</f>
        <v/>
      </c>
      <c r="D49" s="926"/>
      <c r="E49" s="926"/>
      <c r="F49" s="926"/>
      <c r="G49" s="926"/>
      <c r="H49" s="165" t="str">
        <f>IF('GAME STATS'!BL2470=0,"",'GAME STATS'!BL2470)</f>
        <v/>
      </c>
      <c r="I49" s="924" t="str">
        <f t="shared" si="5"/>
        <v/>
      </c>
      <c r="J49" s="925"/>
      <c r="K49" s="166" t="str">
        <f>IF(H49="","",'GAME STATS'!BL2472)</f>
        <v/>
      </c>
      <c r="L49" s="167" t="str">
        <f>IF(H49="","",'GAME STATS'!E2425)</f>
        <v/>
      </c>
      <c r="M49" s="168" t="str">
        <f t="shared" si="6"/>
        <v/>
      </c>
      <c r="N49" s="50">
        <f t="shared" si="7"/>
        <v>0</v>
      </c>
      <c r="O49" s="50">
        <f t="shared" si="8"/>
        <v>0</v>
      </c>
      <c r="P49" s="50">
        <f t="shared" si="9"/>
        <v>0</v>
      </c>
      <c r="Q49" s="137"/>
    </row>
    <row r="50" spans="1:17">
      <c r="A50" s="136"/>
      <c r="B50" s="164" t="str">
        <f>IF('GAME STATS'!BD2484="","",'GAME STATS'!BD2484)</f>
        <v/>
      </c>
      <c r="C50" s="926" t="str">
        <f>IF(H50="","",'GAME STATS'!E$4)</f>
        <v/>
      </c>
      <c r="D50" s="926"/>
      <c r="E50" s="926"/>
      <c r="F50" s="926"/>
      <c r="G50" s="926"/>
      <c r="H50" s="165" t="str">
        <f>IF('GAME STATS'!BL2529=0,"",'GAME STATS'!BL2529)</f>
        <v/>
      </c>
      <c r="I50" s="924" t="str">
        <f t="shared" si="5"/>
        <v/>
      </c>
      <c r="J50" s="925"/>
      <c r="K50" s="166" t="str">
        <f>IF(H50="","",'GAME STATS'!BL2531)</f>
        <v/>
      </c>
      <c r="L50" s="167" t="str">
        <f>IF(H50="","",'GAME STATS'!E2484)</f>
        <v/>
      </c>
      <c r="M50" s="168" t="str">
        <f t="shared" si="6"/>
        <v/>
      </c>
      <c r="N50" s="50">
        <f t="shared" si="7"/>
        <v>0</v>
      </c>
      <c r="O50" s="50">
        <f t="shared" si="8"/>
        <v>0</v>
      </c>
      <c r="P50" s="50">
        <f t="shared" si="9"/>
        <v>0</v>
      </c>
      <c r="Q50" s="137"/>
    </row>
    <row r="51" spans="1:17">
      <c r="A51" s="136"/>
      <c r="B51" s="164" t="str">
        <f>IF('GAME STATS'!BD2543="","",'GAME STATS'!BD2543)</f>
        <v/>
      </c>
      <c r="C51" s="926" t="str">
        <f>IF(H51="","",'GAME STATS'!E$4)</f>
        <v/>
      </c>
      <c r="D51" s="926"/>
      <c r="E51" s="926"/>
      <c r="F51" s="926"/>
      <c r="G51" s="926"/>
      <c r="H51" s="165" t="str">
        <f>IF('GAME STATS'!BL2588=0,"",'GAME STATS'!BL2588)</f>
        <v/>
      </c>
      <c r="I51" s="924" t="str">
        <f t="shared" si="5"/>
        <v/>
      </c>
      <c r="J51" s="925"/>
      <c r="K51" s="166" t="str">
        <f>IF(H51="","",'GAME STATS'!BL2590)</f>
        <v/>
      </c>
      <c r="L51" s="167" t="str">
        <f>IF(H51="","",'GAME STATS'!E2543)</f>
        <v/>
      </c>
      <c r="M51" s="168" t="str">
        <f t="shared" si="6"/>
        <v/>
      </c>
      <c r="N51" s="50">
        <f t="shared" si="7"/>
        <v>0</v>
      </c>
      <c r="O51" s="50">
        <f t="shared" si="8"/>
        <v>0</v>
      </c>
      <c r="P51" s="50">
        <f t="shared" si="9"/>
        <v>0</v>
      </c>
      <c r="Q51" s="137"/>
    </row>
    <row r="52" spans="1:17">
      <c r="A52" s="136"/>
      <c r="B52" s="164" t="str">
        <f>IF('GAME STATS'!BD2602="","",'GAME STATS'!BD2602)</f>
        <v/>
      </c>
      <c r="C52" s="926" t="str">
        <f>IF(H52="","",'GAME STATS'!E$4)</f>
        <v/>
      </c>
      <c r="D52" s="926"/>
      <c r="E52" s="926"/>
      <c r="F52" s="926"/>
      <c r="G52" s="926"/>
      <c r="H52" s="165" t="str">
        <f>IF('GAME STATS'!BL2647=0,"",'GAME STATS'!BL2647)</f>
        <v/>
      </c>
      <c r="I52" s="924" t="str">
        <f t="shared" si="5"/>
        <v/>
      </c>
      <c r="J52" s="925"/>
      <c r="K52" s="166" t="str">
        <f>IF(H52="","",'GAME STATS'!BL2649)</f>
        <v/>
      </c>
      <c r="L52" s="167" t="str">
        <f>IF(H52="","",'GAME STATS'!E2602)</f>
        <v/>
      </c>
      <c r="M52" s="168" t="str">
        <f t="shared" si="6"/>
        <v/>
      </c>
      <c r="N52" s="50">
        <f t="shared" si="7"/>
        <v>0</v>
      </c>
      <c r="O52" s="50">
        <f t="shared" si="8"/>
        <v>0</v>
      </c>
      <c r="P52" s="50">
        <f t="shared" si="9"/>
        <v>0</v>
      </c>
      <c r="Q52" s="137"/>
    </row>
    <row r="53" spans="1:17">
      <c r="A53" s="136"/>
      <c r="B53" s="164" t="str">
        <f>IF('GAME STATS'!BD2661="","",'GAME STATS'!BD2661)</f>
        <v/>
      </c>
      <c r="C53" s="926" t="str">
        <f>IF(H53="","",'GAME STATS'!E$4)</f>
        <v/>
      </c>
      <c r="D53" s="926"/>
      <c r="E53" s="926"/>
      <c r="F53" s="926"/>
      <c r="G53" s="926"/>
      <c r="H53" s="165" t="str">
        <f>IF('GAME STATS'!BL2706=0,"",'GAME STATS'!BL2706)</f>
        <v/>
      </c>
      <c r="I53" s="924" t="str">
        <f t="shared" si="5"/>
        <v/>
      </c>
      <c r="J53" s="925"/>
      <c r="K53" s="166" t="str">
        <f>IF(H53="","",'GAME STATS'!BL2708)</f>
        <v/>
      </c>
      <c r="L53" s="167" t="str">
        <f>IF(H53="","",'GAME STATS'!E2661)</f>
        <v/>
      </c>
      <c r="M53" s="168" t="str">
        <f t="shared" si="6"/>
        <v/>
      </c>
      <c r="N53" s="50">
        <f t="shared" si="7"/>
        <v>0</v>
      </c>
      <c r="O53" s="50">
        <f t="shared" si="8"/>
        <v>0</v>
      </c>
      <c r="P53" s="50">
        <f t="shared" si="9"/>
        <v>0</v>
      </c>
      <c r="Q53" s="137"/>
    </row>
    <row r="54" spans="1:17">
      <c r="A54" s="136"/>
      <c r="B54" s="164" t="str">
        <f>IF('GAME STATS'!BD2720="","",'GAME STATS'!BD2720)</f>
        <v/>
      </c>
      <c r="C54" s="926" t="str">
        <f>IF(H54="","",'GAME STATS'!E$4)</f>
        <v/>
      </c>
      <c r="D54" s="926"/>
      <c r="E54" s="926"/>
      <c r="F54" s="926"/>
      <c r="G54" s="926"/>
      <c r="H54" s="165" t="str">
        <f>IF('GAME STATS'!BL2765=0,"",'GAME STATS'!BL2765)</f>
        <v/>
      </c>
      <c r="I54" s="924" t="str">
        <f t="shared" si="5"/>
        <v/>
      </c>
      <c r="J54" s="925"/>
      <c r="K54" s="166" t="str">
        <f>IF(H54="","",'GAME STATS'!BL2767)</f>
        <v/>
      </c>
      <c r="L54" s="167" t="str">
        <f>IF(H54="","",'GAME STATS'!E2720)</f>
        <v/>
      </c>
      <c r="M54" s="168" t="str">
        <f t="shared" si="6"/>
        <v/>
      </c>
      <c r="N54" s="50">
        <f t="shared" si="7"/>
        <v>0</v>
      </c>
      <c r="O54" s="50">
        <f t="shared" si="8"/>
        <v>0</v>
      </c>
      <c r="P54" s="50">
        <f t="shared" si="9"/>
        <v>0</v>
      </c>
      <c r="Q54" s="137"/>
    </row>
    <row r="55" spans="1:17">
      <c r="A55" s="136"/>
      <c r="B55" s="164" t="str">
        <f>IF('GAME STATS'!BD2779="","",'GAME STATS'!BD2779)</f>
        <v/>
      </c>
      <c r="C55" s="926" t="str">
        <f>IF(H55="","",'GAME STATS'!E$4)</f>
        <v/>
      </c>
      <c r="D55" s="926"/>
      <c r="E55" s="926"/>
      <c r="F55" s="926"/>
      <c r="G55" s="926"/>
      <c r="H55" s="165" t="str">
        <f>IF('GAME STATS'!BL2824=0,"",'GAME STATS'!BL2824)</f>
        <v/>
      </c>
      <c r="I55" s="924" t="str">
        <f t="shared" si="5"/>
        <v/>
      </c>
      <c r="J55" s="925"/>
      <c r="K55" s="166" t="str">
        <f>IF(H55="","",'GAME STATS'!BL2826)</f>
        <v/>
      </c>
      <c r="L55" s="167" t="str">
        <f>IF(H55="","",'GAME STATS'!E2779)</f>
        <v/>
      </c>
      <c r="M55" s="168" t="str">
        <f t="shared" si="6"/>
        <v/>
      </c>
      <c r="N55" s="50">
        <f t="shared" si="7"/>
        <v>0</v>
      </c>
      <c r="O55" s="50">
        <f t="shared" si="8"/>
        <v>0</v>
      </c>
      <c r="P55" s="50">
        <f t="shared" si="9"/>
        <v>0</v>
      </c>
      <c r="Q55" s="137"/>
    </row>
    <row r="56" spans="1:17">
      <c r="A56" s="136"/>
      <c r="B56" s="164" t="str">
        <f>IF('GAME STATS'!BD2838="","",'GAME STATS'!BD2838)</f>
        <v/>
      </c>
      <c r="C56" s="926" t="str">
        <f>IF(H56="","",'GAME STATS'!E$4)</f>
        <v/>
      </c>
      <c r="D56" s="926"/>
      <c r="E56" s="926"/>
      <c r="F56" s="926"/>
      <c r="G56" s="926"/>
      <c r="H56" s="165" t="str">
        <f>IF('GAME STATS'!BL2883=0,"",'GAME STATS'!BL2883)</f>
        <v/>
      </c>
      <c r="I56" s="924" t="str">
        <f t="shared" si="5"/>
        <v/>
      </c>
      <c r="J56" s="925"/>
      <c r="K56" s="166" t="str">
        <f>IF(H56="","",'GAME STATS'!BL2885)</f>
        <v/>
      </c>
      <c r="L56" s="167" t="str">
        <f>IF(H56="","",'GAME STATS'!E2838)</f>
        <v/>
      </c>
      <c r="M56" s="168" t="str">
        <f t="shared" si="6"/>
        <v/>
      </c>
      <c r="N56" s="50">
        <f t="shared" si="7"/>
        <v>0</v>
      </c>
      <c r="O56" s="50">
        <f t="shared" si="8"/>
        <v>0</v>
      </c>
      <c r="P56" s="50">
        <f t="shared" si="9"/>
        <v>0</v>
      </c>
      <c r="Q56" s="137"/>
    </row>
    <row r="57" spans="1:17">
      <c r="A57" s="136"/>
      <c r="B57" s="164" t="str">
        <f>IF('GAME STATS'!BD2897="","",'GAME STATS'!BD2897)</f>
        <v/>
      </c>
      <c r="C57" s="926" t="str">
        <f>IF(H57="","",'GAME STATS'!E$4)</f>
        <v/>
      </c>
      <c r="D57" s="926"/>
      <c r="E57" s="926"/>
      <c r="F57" s="926"/>
      <c r="G57" s="926"/>
      <c r="H57" s="165" t="str">
        <f>IF('GAME STATS'!BL2942=0,"",'GAME STATS'!BL2942)</f>
        <v/>
      </c>
      <c r="I57" s="924" t="str">
        <f t="shared" si="5"/>
        <v/>
      </c>
      <c r="J57" s="925"/>
      <c r="K57" s="166" t="str">
        <f>IF(H57="","",'GAME STATS'!BL2944)</f>
        <v/>
      </c>
      <c r="L57" s="167" t="str">
        <f>IF(H57="","",'GAME STATS'!E2897)</f>
        <v/>
      </c>
      <c r="M57" s="168" t="str">
        <f t="shared" si="6"/>
        <v/>
      </c>
      <c r="N57" s="50">
        <f t="shared" si="7"/>
        <v>0</v>
      </c>
      <c r="O57" s="50">
        <f t="shared" si="8"/>
        <v>0</v>
      </c>
      <c r="P57" s="50">
        <f t="shared" si="9"/>
        <v>0</v>
      </c>
      <c r="Q57" s="137"/>
    </row>
    <row r="58" spans="1:17" ht="20.25" thickBot="1">
      <c r="A58" s="136"/>
      <c r="B58" s="169"/>
      <c r="C58" s="931"/>
      <c r="D58" s="931"/>
      <c r="E58" s="931"/>
      <c r="F58" s="931"/>
      <c r="G58" s="931"/>
      <c r="H58" s="170"/>
      <c r="I58" s="930"/>
      <c r="J58" s="930"/>
      <c r="K58" s="171"/>
      <c r="L58" s="932" t="s">
        <v>104</v>
      </c>
      <c r="M58" s="933"/>
      <c r="N58" s="47">
        <f>SUM(N8:N57)</f>
        <v>0</v>
      </c>
      <c r="O58" s="47">
        <f>SUM(O8:O57)</f>
        <v>0</v>
      </c>
      <c r="P58" s="47">
        <f>SUM(P8:P57)</f>
        <v>0</v>
      </c>
      <c r="Q58" s="137"/>
    </row>
    <row r="59" spans="1:17" ht="9.6" customHeight="1" thickTop="1">
      <c r="A59" s="136"/>
      <c r="B59" s="137"/>
      <c r="C59" s="137"/>
      <c r="D59" s="137"/>
      <c r="E59" s="137"/>
      <c r="F59" s="137"/>
      <c r="G59" s="137"/>
      <c r="H59" s="137"/>
      <c r="I59" s="138"/>
      <c r="J59" s="138"/>
      <c r="K59" s="136"/>
      <c r="L59" s="136"/>
      <c r="M59" s="139"/>
      <c r="N59" s="137"/>
      <c r="O59" s="137"/>
      <c r="P59" s="137"/>
      <c r="Q59" s="137"/>
    </row>
  </sheetData>
  <sheetProtection password="8FC0" sheet="1" objects="1" scenarios="1" selectLockedCells="1" selectUnlockedCells="1"/>
  <mergeCells count="109">
    <mergeCell ref="B2:M2"/>
    <mergeCell ref="B5:C5"/>
    <mergeCell ref="C8:G8"/>
    <mergeCell ref="C7:G7"/>
    <mergeCell ref="C9:G9"/>
    <mergeCell ref="C10:G10"/>
    <mergeCell ref="C3:D3"/>
    <mergeCell ref="I7:J7"/>
    <mergeCell ref="I8:J8"/>
    <mergeCell ref="I9:J9"/>
    <mergeCell ref="C11:G11"/>
    <mergeCell ref="C12:G12"/>
    <mergeCell ref="C13:G13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38:G38"/>
    <mergeCell ref="C39:G39"/>
    <mergeCell ref="C46:G46"/>
    <mergeCell ref="C40:G40"/>
    <mergeCell ref="C41:G41"/>
    <mergeCell ref="C42:G42"/>
    <mergeCell ref="C43:G43"/>
    <mergeCell ref="C44:G44"/>
    <mergeCell ref="C45:G45"/>
    <mergeCell ref="C55:G55"/>
    <mergeCell ref="C56:G56"/>
    <mergeCell ref="C57:G57"/>
    <mergeCell ref="C48:G48"/>
    <mergeCell ref="C49:G49"/>
    <mergeCell ref="C50:G50"/>
    <mergeCell ref="C51:G51"/>
    <mergeCell ref="C52:G52"/>
    <mergeCell ref="C53:G53"/>
    <mergeCell ref="I10:J10"/>
    <mergeCell ref="I11:J11"/>
    <mergeCell ref="I12:J12"/>
    <mergeCell ref="I13:J13"/>
    <mergeCell ref="I14:J14"/>
    <mergeCell ref="I15:J15"/>
    <mergeCell ref="I16:J16"/>
    <mergeCell ref="I17:J17"/>
    <mergeCell ref="I18:J18"/>
    <mergeCell ref="I19:J19"/>
    <mergeCell ref="I20:J20"/>
    <mergeCell ref="I21:J21"/>
    <mergeCell ref="I22:J22"/>
    <mergeCell ref="I23:J23"/>
    <mergeCell ref="I24:J24"/>
    <mergeCell ref="I25:J25"/>
    <mergeCell ref="I26:J26"/>
    <mergeCell ref="I27:J27"/>
    <mergeCell ref="I28:J28"/>
    <mergeCell ref="I29:J29"/>
    <mergeCell ref="I30:J30"/>
    <mergeCell ref="I31:J31"/>
    <mergeCell ref="I32:J32"/>
    <mergeCell ref="I33:J33"/>
    <mergeCell ref="I34:J34"/>
    <mergeCell ref="I35:J35"/>
    <mergeCell ref="I36:J36"/>
    <mergeCell ref="I51:J51"/>
    <mergeCell ref="I37:J37"/>
    <mergeCell ref="I38:J38"/>
    <mergeCell ref="I39:J39"/>
    <mergeCell ref="I40:J40"/>
    <mergeCell ref="I41:J41"/>
    <mergeCell ref="I42:J42"/>
    <mergeCell ref="I56:J56"/>
    <mergeCell ref="I43:J43"/>
    <mergeCell ref="I44:J44"/>
    <mergeCell ref="I45:J45"/>
    <mergeCell ref="C54:G54"/>
    <mergeCell ref="I46:J46"/>
    <mergeCell ref="I47:J47"/>
    <mergeCell ref="I48:J48"/>
    <mergeCell ref="I49:J49"/>
    <mergeCell ref="I50:J50"/>
    <mergeCell ref="I57:J57"/>
    <mergeCell ref="C47:G47"/>
    <mergeCell ref="F3:L3"/>
    <mergeCell ref="I58:J58"/>
    <mergeCell ref="C58:G58"/>
    <mergeCell ref="L58:M58"/>
    <mergeCell ref="I52:J52"/>
    <mergeCell ref="I53:J53"/>
    <mergeCell ref="I54:J54"/>
    <mergeCell ref="I55:J55"/>
  </mergeCells>
  <printOptions horizontalCentered="1" verticalCentered="1"/>
  <pageMargins left="0.35433070866141736" right="0.35433070866141736" top="0.31496062992125984" bottom="0.27559055118110237" header="0.27559055118110237" footer="0.15748031496062992"/>
  <pageSetup scale="70" orientation="portrait" blackAndWhite="1" horizontalDpi="360" verticalDpi="36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COLLECTION</vt:lpstr>
      <vt:lpstr>ROSTER</vt:lpstr>
      <vt:lpstr>GAME STATS</vt:lpstr>
      <vt:lpstr>TOTALS &amp; AVERAGES</vt:lpstr>
      <vt:lpstr>PERFORMANCE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Bob Morrison</dc:creator>
  <cp:lastModifiedBy>Bob</cp:lastModifiedBy>
  <cp:lastPrinted>2014-05-10T19:01:54Z</cp:lastPrinted>
  <dcterms:created xsi:type="dcterms:W3CDTF">2008-11-22T23:11:59Z</dcterms:created>
  <dcterms:modified xsi:type="dcterms:W3CDTF">2014-05-10T19:07:47Z</dcterms:modified>
</cp:coreProperties>
</file>